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updateLinks="never" codeName="ThisWorkbook" defaultThemeVersion="124226"/>
  <mc:AlternateContent xmlns:mc="http://schemas.openxmlformats.org/markup-compatibility/2006">
    <mc:Choice Requires="x15">
      <x15ac:absPath xmlns:x15ac="http://schemas.microsoft.com/office/spreadsheetml/2010/11/ac" url="https://d.docs.live.net/97314b2b1000012c/Documents/PG^0E/Cal TF Website/"/>
    </mc:Choice>
  </mc:AlternateContent>
  <bookViews>
    <workbookView xWindow="0" yWindow="0" windowWidth="19200" windowHeight="6810" tabRatio="714" firstSheet="6" activeTab="6" xr2:uid="{00000000-000D-0000-FFFF-FFFF00000000}"/>
  </bookViews>
  <sheets>
    <sheet name="Statewide Measure List 2018" sheetId="1" state="hidden" r:id="rId1"/>
    <sheet name="PG&amp;E sunset list" sheetId="2" state="hidden" r:id="rId2"/>
    <sheet name="All Workpapers" sheetId="3" state="hidden" r:id="rId3"/>
    <sheet name="Statewide Measure List" sheetId="4" state="hidden" r:id="rId4"/>
    <sheet name="Statewide Measure Pivot Table" sheetId="5" state="hidden" r:id="rId5"/>
    <sheet name="DEERPivotTables" sheetId="6" state="hidden" r:id="rId6"/>
    <sheet name="All Workpapers (2017)" sheetId="7" r:id="rId7"/>
    <sheet name="Menus" sheetId="8" state="hidden" r:id="rId8"/>
    <sheet name="Summary" sheetId="9" r:id="rId9"/>
    <sheet name="Original Order" sheetId="11" state="hidden" r:id="rId10"/>
    <sheet name="CategoryLog" sheetId="12" state="hidden" r:id="rId11"/>
    <sheet name="Revision Lookup" sheetId="13" state="hidden" r:id="rId12"/>
  </sheets>
  <definedNames>
    <definedName name="_xlnm._FilterDatabase" localSheetId="2" hidden="1">'All Workpapers'!$A$2:$S$243</definedName>
    <definedName name="_xlnm._FilterDatabase" localSheetId="6" hidden="1">'All Workpapers (2017)'!$A$9:$BA$350</definedName>
    <definedName name="_xlnm._FilterDatabase" localSheetId="9" hidden="1">'Original Order'!$A$1:$B$317</definedName>
    <definedName name="_xlnm._FilterDatabase" localSheetId="11" hidden="1">'Revision Lookup'!$G$1:$K$556</definedName>
    <definedName name="_xlnm._FilterDatabase" localSheetId="3" hidden="1">'Statewide Measure List'!$A$5:$F$192</definedName>
    <definedName name="_xlnm._FilterDatabase" localSheetId="0" hidden="1">'Statewide Measure List 2018'!$A$5:$F$116</definedName>
    <definedName name="CalTFstatus">Menus!$E$6:$E$12</definedName>
    <definedName name="CPUCapproval" localSheetId="6">#REF!</definedName>
    <definedName name="CPUCapproval" localSheetId="10">#REF!</definedName>
    <definedName name="CPUCapproval" localSheetId="0">#REF!</definedName>
    <definedName name="CPUCapproval">#REF!</definedName>
    <definedName name="cpuccomments">Menus!$B$6:$B$7</definedName>
    <definedName name="date" localSheetId="6">#REF!</definedName>
    <definedName name="date" localSheetId="10">#REF!</definedName>
    <definedName name="date" localSheetId="0">#REF!</definedName>
    <definedName name="date">#REF!</definedName>
    <definedName name="DEERlist" localSheetId="10">#REF!</definedName>
    <definedName name="DEERlist">#REF!</definedName>
    <definedName name="DEERmeas" localSheetId="6">#REF!</definedName>
    <definedName name="DEERmeas" localSheetId="10">#REF!</definedName>
    <definedName name="DEERmeas" localSheetId="0">#REF!</definedName>
    <definedName name="DEERmeas">#REF!</definedName>
    <definedName name="_xlnm.Print_Area" localSheetId="6">'All Workpapers (2017)'!$A$322:$AC$328</definedName>
    <definedName name="TRMlist" localSheetId="10">#REF!</definedName>
    <definedName name="TRMlist">#REF!</definedName>
    <definedName name="UpdateTypes" localSheetId="6">#REF!</definedName>
    <definedName name="UpdateTypes" localSheetId="10">#REF!</definedName>
    <definedName name="UpdateTypes" localSheetId="0">#REF!</definedName>
    <definedName name="UpdateTypes">#REF!</definedName>
    <definedName name="WPcat" localSheetId="10">#REF!</definedName>
    <definedName name="WPcat">#REF!</definedName>
    <definedName name="WPlist" localSheetId="10">#REF!</definedName>
    <definedName name="WPlist">#REF!</definedName>
    <definedName name="WPmeas" localSheetId="10">#REF!</definedName>
    <definedName name="WPmeas">#REF!</definedName>
    <definedName name="Z_342038D5_E313_4A7C_9BAB_AA0E44EBACF9_.wvu.Cols" localSheetId="2" hidden="1">'All Workpapers'!$O:$Q</definedName>
    <definedName name="Z_342038D5_E313_4A7C_9BAB_AA0E44EBACF9_.wvu.Cols" localSheetId="6" hidden="1">'All Workpapers (2017)'!$N:$N,'All Workpapers (2017)'!$Q:$Q,'All Workpapers (2017)'!$T:$T,'All Workpapers (2017)'!$W:$X,'All Workpapers (2017)'!$Z:$AG,'All Workpapers (2017)'!$AI:$AQ,'All Workpapers (2017)'!$AS:$AU,'All Workpapers (2017)'!$AW:$AZ</definedName>
    <definedName name="Z_342038D5_E313_4A7C_9BAB_AA0E44EBACF9_.wvu.Cols" localSheetId="8" hidden="1">Summary!$J:$J</definedName>
    <definedName name="Z_342038D5_E313_4A7C_9BAB_AA0E44EBACF9_.wvu.FilterData" localSheetId="2" hidden="1">'All Workpapers'!$A$2:$S$243</definedName>
    <definedName name="Z_342038D5_E313_4A7C_9BAB_AA0E44EBACF9_.wvu.FilterData" localSheetId="6" hidden="1">'All Workpapers (2017)'!$A$8:$AY$350</definedName>
    <definedName name="Z_342038D5_E313_4A7C_9BAB_AA0E44EBACF9_.wvu.FilterData" localSheetId="9" hidden="1">'Original Order'!$A$1:$B$317</definedName>
    <definedName name="Z_342038D5_E313_4A7C_9BAB_AA0E44EBACF9_.wvu.FilterData" localSheetId="11" hidden="1">'Revision Lookup'!$G$1:$K$556</definedName>
    <definedName name="Z_342038D5_E313_4A7C_9BAB_AA0E44EBACF9_.wvu.FilterData" localSheetId="3" hidden="1">'Statewide Measure List'!$A$5:$F$192</definedName>
    <definedName name="Z_342038D5_E313_4A7C_9BAB_AA0E44EBACF9_.wvu.FilterData" localSheetId="0" hidden="1">'Statewide Measure List 2018'!$A$5:$F$116</definedName>
    <definedName name="Z_342038D5_E313_4A7C_9BAB_AA0E44EBACF9_.wvu.PrintArea" localSheetId="6" hidden="1">'All Workpapers (2017)'!$A$322:$AC$328</definedName>
  </definedNames>
  <calcPr calcId="171027"/>
  <customWorkbookViews>
    <customWorkbookView name="Ayad Al-Shaikh - Personal View" guid="{342038D5-E313-4A7C-9BAB-AA0E44EBACF9}" mergeInterval="0" personalView="1" xWindow="341" yWindow="34" windowWidth="1714" windowHeight="1351" tabRatio="714" activeSheetId="7"/>
  </customWorkbookViews>
  <pivotCaches>
    <pivotCache cacheId="0" r:id="rId13"/>
    <pivotCache cacheId="1" r:id="rId14"/>
  </pivotCaches>
</workbook>
</file>

<file path=xl/calcChain.xml><?xml version="1.0" encoding="utf-8"?>
<calcChain xmlns="http://schemas.openxmlformats.org/spreadsheetml/2006/main">
  <c r="F517" i="12" l="1"/>
  <c r="F516" i="12"/>
  <c r="F515" i="12"/>
  <c r="F514" i="12"/>
  <c r="F513" i="12"/>
  <c r="F512" i="12"/>
  <c r="F511" i="12"/>
  <c r="F510" i="12"/>
  <c r="F509" i="12"/>
  <c r="F508" i="12"/>
  <c r="F507" i="12"/>
  <c r="F506" i="12"/>
  <c r="F505" i="12"/>
  <c r="F504" i="12"/>
  <c r="F503" i="12"/>
  <c r="F502" i="12"/>
  <c r="F501" i="12"/>
  <c r="F500" i="12"/>
  <c r="F499" i="12"/>
  <c r="F498" i="12"/>
  <c r="F497" i="12"/>
  <c r="F496" i="12"/>
  <c r="F495" i="12"/>
  <c r="F494" i="12"/>
  <c r="F493" i="12"/>
  <c r="F492" i="12"/>
  <c r="F491" i="12"/>
  <c r="F490" i="12"/>
  <c r="F489" i="12"/>
  <c r="F488" i="12"/>
  <c r="F487" i="12"/>
  <c r="F486" i="12"/>
  <c r="F485" i="12"/>
  <c r="F484" i="12"/>
  <c r="F483" i="12"/>
  <c r="F482" i="12"/>
  <c r="F481" i="12"/>
  <c r="F480" i="12"/>
  <c r="F479" i="12"/>
  <c r="F478" i="12"/>
  <c r="F477" i="12"/>
  <c r="F476" i="12"/>
  <c r="F475" i="12"/>
  <c r="F474" i="12"/>
  <c r="F473" i="12"/>
  <c r="F472" i="12"/>
  <c r="F471" i="12"/>
  <c r="F470" i="12"/>
  <c r="F469" i="12"/>
  <c r="F468" i="12"/>
  <c r="F467" i="12"/>
  <c r="F466" i="12"/>
  <c r="F465" i="12"/>
  <c r="F464" i="12"/>
  <c r="F463" i="12"/>
  <c r="F462" i="12"/>
  <c r="F461" i="12"/>
  <c r="F460" i="12"/>
  <c r="F459" i="12"/>
  <c r="F458" i="12"/>
  <c r="F457" i="12"/>
  <c r="F456" i="12"/>
  <c r="F455" i="12"/>
  <c r="F454" i="12"/>
  <c r="F453" i="12"/>
  <c r="F452" i="12"/>
  <c r="F451" i="12"/>
  <c r="F450" i="12"/>
  <c r="F449" i="12"/>
  <c r="F448" i="12"/>
  <c r="F447" i="12"/>
  <c r="F446" i="12"/>
  <c r="F445" i="12"/>
  <c r="F444" i="12"/>
  <c r="F443" i="12"/>
  <c r="F442" i="12"/>
  <c r="F441" i="12"/>
  <c r="F440" i="12"/>
  <c r="F439" i="12"/>
  <c r="F438" i="12"/>
  <c r="F437" i="12"/>
  <c r="F436" i="12"/>
  <c r="F435" i="12"/>
  <c r="F434" i="12"/>
  <c r="F433" i="12"/>
  <c r="F432" i="12"/>
  <c r="F431" i="12"/>
  <c r="F430" i="12"/>
  <c r="F429" i="12"/>
  <c r="F428" i="12"/>
  <c r="F427" i="12"/>
  <c r="F426" i="12"/>
  <c r="F425" i="12"/>
  <c r="F424" i="12"/>
  <c r="F423" i="12"/>
  <c r="F422" i="12"/>
  <c r="F421" i="12"/>
  <c r="F420" i="12"/>
  <c r="F419" i="12"/>
  <c r="F418" i="12"/>
  <c r="F417" i="12"/>
  <c r="F416" i="12"/>
  <c r="F415" i="12"/>
  <c r="F414" i="12"/>
  <c r="F413" i="12"/>
  <c r="F412" i="12"/>
  <c r="F411" i="12"/>
  <c r="F410" i="12"/>
  <c r="F409" i="12"/>
  <c r="F408" i="12"/>
  <c r="F407" i="12"/>
  <c r="F406" i="12"/>
  <c r="F405" i="12"/>
  <c r="F404" i="12"/>
  <c r="F403" i="12"/>
  <c r="F402" i="12"/>
  <c r="F401" i="12"/>
  <c r="F400" i="12"/>
  <c r="F399" i="12"/>
  <c r="F398" i="12"/>
  <c r="F397" i="12"/>
  <c r="F396" i="12"/>
  <c r="F395" i="12"/>
  <c r="F394" i="12"/>
  <c r="F393" i="12"/>
  <c r="F392" i="12"/>
  <c r="F391" i="12"/>
  <c r="F390" i="12"/>
  <c r="F389" i="12"/>
  <c r="F388" i="12"/>
  <c r="F387" i="12"/>
  <c r="F386" i="12"/>
  <c r="F385" i="12"/>
  <c r="F384" i="12"/>
  <c r="F383" i="12"/>
  <c r="F382" i="12"/>
  <c r="F381" i="12"/>
  <c r="F380" i="12"/>
  <c r="F379" i="12"/>
  <c r="F378" i="12"/>
  <c r="F377" i="12"/>
  <c r="F376" i="12"/>
  <c r="F375" i="12"/>
  <c r="F374" i="12"/>
  <c r="F373" i="12"/>
  <c r="F372" i="12"/>
  <c r="F371" i="12"/>
  <c r="F370" i="12"/>
  <c r="F369" i="12"/>
  <c r="F368" i="12"/>
  <c r="F367" i="12"/>
  <c r="F366" i="12"/>
  <c r="F365" i="12"/>
  <c r="F364" i="12"/>
  <c r="F363" i="12"/>
  <c r="F362" i="12"/>
  <c r="F361" i="12"/>
  <c r="F360" i="12"/>
  <c r="F359" i="12"/>
  <c r="F358" i="12"/>
  <c r="F357" i="12"/>
  <c r="F356" i="12"/>
  <c r="F355" i="12"/>
  <c r="F354" i="12"/>
  <c r="F353" i="12"/>
  <c r="F352" i="12"/>
  <c r="F351" i="12"/>
  <c r="F350" i="12"/>
  <c r="F349" i="12"/>
  <c r="F348" i="12"/>
  <c r="F347" i="12"/>
  <c r="F346" i="12"/>
  <c r="F345" i="12"/>
  <c r="F344" i="12"/>
  <c r="F343" i="12"/>
  <c r="F342" i="12"/>
  <c r="F341" i="12"/>
  <c r="F340" i="12"/>
  <c r="F339" i="12"/>
  <c r="N338" i="12"/>
  <c r="K338" i="12"/>
  <c r="F338" i="12"/>
  <c r="F337" i="12"/>
  <c r="F336" i="12"/>
  <c r="F335" i="12"/>
  <c r="F334" i="12"/>
  <c r="F333" i="12"/>
  <c r="F332" i="12"/>
  <c r="F331" i="12"/>
  <c r="F330" i="12"/>
  <c r="F329" i="12"/>
  <c r="F328" i="12"/>
  <c r="F327" i="12"/>
  <c r="F326" i="12"/>
  <c r="F325" i="12"/>
  <c r="F324" i="12"/>
  <c r="F323" i="12"/>
  <c r="F322" i="12"/>
  <c r="F321" i="12"/>
  <c r="F320" i="12"/>
  <c r="F319" i="12"/>
  <c r="F318" i="12"/>
  <c r="F317" i="12"/>
  <c r="F316" i="12"/>
  <c r="F315" i="12"/>
  <c r="F314" i="12"/>
  <c r="F313" i="12"/>
  <c r="F312" i="12"/>
  <c r="F311" i="12"/>
  <c r="F310" i="12"/>
  <c r="F309" i="12"/>
  <c r="F308" i="12"/>
  <c r="F307" i="12"/>
  <c r="F306" i="12"/>
  <c r="F305" i="12"/>
  <c r="F304" i="12"/>
  <c r="F303" i="12"/>
  <c r="F302" i="12"/>
  <c r="F301" i="12"/>
  <c r="F300" i="12"/>
  <c r="F299" i="12"/>
  <c r="F298" i="12"/>
  <c r="F297" i="12"/>
  <c r="F296" i="12"/>
  <c r="F295" i="12"/>
  <c r="F294" i="12"/>
  <c r="F293" i="12"/>
  <c r="F292" i="12"/>
  <c r="F291" i="12"/>
  <c r="F290" i="12"/>
  <c r="F289" i="12"/>
  <c r="F288" i="12"/>
  <c r="F287" i="12"/>
  <c r="F286" i="12"/>
  <c r="F285" i="12"/>
  <c r="F284" i="12"/>
  <c r="F283" i="12"/>
  <c r="F282" i="12"/>
  <c r="F281" i="12"/>
  <c r="F280" i="12"/>
  <c r="F279" i="12"/>
  <c r="F278" i="12"/>
  <c r="F277" i="12"/>
  <c r="F276" i="12"/>
  <c r="F275" i="12"/>
  <c r="F274" i="12"/>
  <c r="F273" i="12"/>
  <c r="F272" i="12"/>
  <c r="F271" i="12"/>
  <c r="F270" i="12"/>
  <c r="F269" i="12"/>
  <c r="F268" i="12"/>
  <c r="F267" i="12"/>
  <c r="F266" i="12"/>
  <c r="F265" i="12"/>
  <c r="F264" i="12"/>
  <c r="N263" i="12"/>
  <c r="K263" i="12"/>
  <c r="F263" i="12"/>
  <c r="F262" i="12"/>
  <c r="F261" i="12"/>
  <c r="F260" i="12"/>
  <c r="F259" i="12"/>
  <c r="F258" i="12"/>
  <c r="F257" i="12"/>
  <c r="F256" i="12"/>
  <c r="F255" i="12"/>
  <c r="F254" i="12"/>
  <c r="F253" i="12"/>
  <c r="F252" i="12"/>
  <c r="F251" i="12"/>
  <c r="F250" i="12"/>
  <c r="F249" i="12"/>
  <c r="F248" i="12"/>
  <c r="F247" i="12"/>
  <c r="F246" i="12"/>
  <c r="F245" i="12"/>
  <c r="F244" i="12"/>
  <c r="F243" i="12"/>
  <c r="F242" i="12"/>
  <c r="F241" i="12"/>
  <c r="F240" i="12"/>
  <c r="F239" i="12"/>
  <c r="F238" i="12"/>
  <c r="F237" i="12"/>
  <c r="F236" i="12"/>
  <c r="F235" i="12"/>
  <c r="F234" i="12"/>
  <c r="F233" i="12"/>
  <c r="F232" i="12"/>
  <c r="F231" i="12"/>
  <c r="F230" i="12"/>
  <c r="F229" i="12"/>
  <c r="F228" i="12"/>
  <c r="F227" i="12"/>
  <c r="F226" i="12"/>
  <c r="F225" i="12"/>
  <c r="F224" i="12"/>
  <c r="F223" i="12"/>
  <c r="F222" i="12"/>
  <c r="F221" i="12"/>
  <c r="F220" i="12"/>
  <c r="F219" i="12"/>
  <c r="F218" i="12"/>
  <c r="F217" i="12"/>
  <c r="F216" i="12"/>
  <c r="F215" i="12"/>
  <c r="F214" i="12"/>
  <c r="F213" i="12"/>
  <c r="F212" i="12"/>
  <c r="F211" i="12"/>
  <c r="F210" i="12"/>
  <c r="F209" i="12"/>
  <c r="F208" i="12"/>
  <c r="F207" i="12"/>
  <c r="F206" i="12"/>
  <c r="F205" i="12"/>
  <c r="F204" i="12"/>
  <c r="F203" i="12"/>
  <c r="F202" i="12"/>
  <c r="F201"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F5" i="12"/>
  <c r="F4" i="12"/>
  <c r="F3" i="12"/>
  <c r="F2" i="12"/>
  <c r="C15" i="9"/>
  <c r="B15" i="9"/>
  <c r="C14" i="9"/>
  <c r="B14" i="9"/>
  <c r="C13" i="9"/>
  <c r="B13" i="9"/>
  <c r="C12" i="9"/>
  <c r="B12" i="9"/>
  <c r="F11" i="9"/>
  <c r="E11" i="9"/>
  <c r="C11" i="9"/>
  <c r="D11" i="9" s="1"/>
  <c r="B11" i="9"/>
  <c r="C10" i="9"/>
  <c r="B10" i="9"/>
  <c r="C9" i="9"/>
  <c r="B9" i="9"/>
  <c r="C8" i="9"/>
  <c r="B8" i="9"/>
  <c r="C7" i="9"/>
  <c r="B7" i="9"/>
  <c r="C6" i="9"/>
  <c r="B6" i="9"/>
  <c r="C5" i="9"/>
  <c r="B5" i="9"/>
  <c r="C4" i="9"/>
  <c r="B4" i="9"/>
  <c r="AZ344" i="7"/>
  <c r="AV344" i="7"/>
  <c r="X344" i="7"/>
  <c r="T344" i="7"/>
  <c r="Q344" i="7"/>
  <c r="N344" i="7"/>
  <c r="AZ343" i="7"/>
  <c r="AV343" i="7"/>
  <c r="X343" i="7"/>
  <c r="T343" i="7"/>
  <c r="Q343" i="7"/>
  <c r="N343" i="7"/>
  <c r="AZ342" i="7"/>
  <c r="AV342" i="7"/>
  <c r="X342" i="7"/>
  <c r="T342" i="7"/>
  <c r="Q342" i="7"/>
  <c r="N342" i="7"/>
  <c r="AZ341" i="7"/>
  <c r="AV341" i="7"/>
  <c r="X341" i="7"/>
  <c r="T341" i="7"/>
  <c r="Q341" i="7"/>
  <c r="N341" i="7"/>
  <c r="AZ340" i="7"/>
  <c r="AV340" i="7"/>
  <c r="X340" i="7"/>
  <c r="T340" i="7"/>
  <c r="Q340" i="7"/>
  <c r="N340" i="7"/>
  <c r="AZ339" i="7"/>
  <c r="AV339" i="7"/>
  <c r="X339" i="7"/>
  <c r="T339" i="7"/>
  <c r="Q339" i="7"/>
  <c r="N339" i="7"/>
  <c r="AZ338" i="7"/>
  <c r="AV338" i="7"/>
  <c r="X338" i="7"/>
  <c r="T338" i="7"/>
  <c r="Q338" i="7"/>
  <c r="N338" i="7"/>
  <c r="AZ337" i="7"/>
  <c r="AV337" i="7"/>
  <c r="X337" i="7"/>
  <c r="T337" i="7"/>
  <c r="Q337" i="7"/>
  <c r="N337" i="7"/>
  <c r="AZ336" i="7"/>
  <c r="AV336" i="7"/>
  <c r="X336" i="7"/>
  <c r="T336" i="7"/>
  <c r="Q336" i="7"/>
  <c r="N336" i="7"/>
  <c r="AZ335" i="7"/>
  <c r="AV335" i="7"/>
  <c r="X335" i="7"/>
  <c r="T335" i="7"/>
  <c r="Q335" i="7"/>
  <c r="N335" i="7"/>
  <c r="AZ334" i="7"/>
  <c r="AV334" i="7"/>
  <c r="X334" i="7"/>
  <c r="T334" i="7"/>
  <c r="Q334" i="7"/>
  <c r="N334" i="7"/>
  <c r="AZ333" i="7"/>
  <c r="AV333" i="7"/>
  <c r="X333" i="7"/>
  <c r="T333" i="7"/>
  <c r="Q333" i="7"/>
  <c r="N333" i="7"/>
  <c r="AZ332" i="7"/>
  <c r="AV332" i="7"/>
  <c r="X332" i="7"/>
  <c r="T332" i="7"/>
  <c r="Q332" i="7"/>
  <c r="N332" i="7"/>
  <c r="AZ331" i="7"/>
  <c r="AV331" i="7"/>
  <c r="X331" i="7"/>
  <c r="T331" i="7"/>
  <c r="Q331" i="7"/>
  <c r="N331" i="7"/>
  <c r="AZ330" i="7"/>
  <c r="AV330" i="7"/>
  <c r="X330" i="7"/>
  <c r="T330" i="7"/>
  <c r="Q330" i="7"/>
  <c r="N330" i="7"/>
  <c r="AZ329" i="7"/>
  <c r="AV329" i="7"/>
  <c r="X329" i="7"/>
  <c r="T329" i="7"/>
  <c r="Q329" i="7"/>
  <c r="N329" i="7"/>
  <c r="AZ328" i="7"/>
  <c r="AY328" i="7"/>
  <c r="AV328" i="7"/>
  <c r="X328" i="7"/>
  <c r="T328" i="7"/>
  <c r="Q328" i="7"/>
  <c r="N328" i="7"/>
  <c r="AZ327" i="7"/>
  <c r="AY327" i="7"/>
  <c r="AV327" i="7"/>
  <c r="X327" i="7"/>
  <c r="T327" i="7"/>
  <c r="Q327" i="7"/>
  <c r="N327" i="7"/>
  <c r="AZ326" i="7"/>
  <c r="AY326" i="7"/>
  <c r="AV326" i="7"/>
  <c r="X326" i="7"/>
  <c r="T326" i="7"/>
  <c r="Q326" i="7"/>
  <c r="N326" i="7"/>
  <c r="AZ325" i="7"/>
  <c r="AY325" i="7"/>
  <c r="AV325" i="7"/>
  <c r="X325" i="7"/>
  <c r="T325" i="7"/>
  <c r="Q325" i="7"/>
  <c r="N325" i="7"/>
  <c r="AZ324" i="7"/>
  <c r="AY324" i="7"/>
  <c r="AV324" i="7"/>
  <c r="X324" i="7"/>
  <c r="T324" i="7"/>
  <c r="Q324" i="7"/>
  <c r="N324" i="7"/>
  <c r="AZ323" i="7"/>
  <c r="AY323" i="7"/>
  <c r="AV323" i="7"/>
  <c r="X323" i="7"/>
  <c r="T323" i="7"/>
  <c r="Q323" i="7"/>
  <c r="N323" i="7"/>
  <c r="AZ322" i="7"/>
  <c r="AY322" i="7"/>
  <c r="AV322" i="7"/>
  <c r="X322" i="7"/>
  <c r="T322" i="7"/>
  <c r="Q322" i="7"/>
  <c r="N322" i="7"/>
  <c r="AZ321" i="7"/>
  <c r="AY321" i="7"/>
  <c r="AV321" i="7"/>
  <c r="X321" i="7"/>
  <c r="T321" i="7"/>
  <c r="Q321" i="7"/>
  <c r="N321" i="7"/>
  <c r="AZ320" i="7"/>
  <c r="AY320" i="7"/>
  <c r="AV320" i="7"/>
  <c r="X320" i="7"/>
  <c r="T320" i="7"/>
  <c r="Q320" i="7"/>
  <c r="N320" i="7"/>
  <c r="AZ319" i="7"/>
  <c r="AY319" i="7"/>
  <c r="AV319" i="7"/>
  <c r="X319" i="7"/>
  <c r="T319" i="7"/>
  <c r="Q319" i="7"/>
  <c r="N319" i="7"/>
  <c r="AZ318" i="7"/>
  <c r="AY318" i="7"/>
  <c r="AV318" i="7"/>
  <c r="X318" i="7"/>
  <c r="T318" i="7"/>
  <c r="Q318" i="7"/>
  <c r="N318" i="7"/>
  <c r="AZ317" i="7"/>
  <c r="AY317" i="7"/>
  <c r="AV317" i="7"/>
  <c r="X317" i="7"/>
  <c r="T317" i="7"/>
  <c r="Q317" i="7"/>
  <c r="N317" i="7"/>
  <c r="AZ316" i="7"/>
  <c r="AY316" i="7"/>
  <c r="AV316" i="7"/>
  <c r="X316" i="7"/>
  <c r="T316" i="7"/>
  <c r="Q316" i="7"/>
  <c r="N316" i="7"/>
  <c r="AZ315" i="7"/>
  <c r="AY315" i="7"/>
  <c r="AV315" i="7"/>
  <c r="X315" i="7"/>
  <c r="T315" i="7"/>
  <c r="Q315" i="7"/>
  <c r="N315" i="7"/>
  <c r="AZ314" i="7"/>
  <c r="AY314" i="7"/>
  <c r="AV314" i="7"/>
  <c r="X314" i="7"/>
  <c r="T314" i="7"/>
  <c r="Q314" i="7"/>
  <c r="N314" i="7"/>
  <c r="AZ313" i="7"/>
  <c r="AY313" i="7"/>
  <c r="AV313" i="7"/>
  <c r="X313" i="7"/>
  <c r="T313" i="7"/>
  <c r="Q313" i="7"/>
  <c r="N313" i="7"/>
  <c r="AZ312" i="7"/>
  <c r="AY312" i="7"/>
  <c r="AV312" i="7"/>
  <c r="X312" i="7"/>
  <c r="T312" i="7"/>
  <c r="Q312" i="7"/>
  <c r="N312" i="7"/>
  <c r="AZ311" i="7"/>
  <c r="AY311" i="7"/>
  <c r="AV311" i="7"/>
  <c r="X311" i="7"/>
  <c r="T311" i="7"/>
  <c r="Q311" i="7"/>
  <c r="N311" i="7"/>
  <c r="AY310" i="7"/>
  <c r="AV310" i="7"/>
  <c r="X310" i="7"/>
  <c r="T310" i="7"/>
  <c r="Q310" i="7"/>
  <c r="N310" i="7"/>
  <c r="AY309" i="7"/>
  <c r="AV309" i="7"/>
  <c r="X309" i="7"/>
  <c r="T309" i="7"/>
  <c r="Q309" i="7"/>
  <c r="N309" i="7"/>
  <c r="AY308" i="7"/>
  <c r="AV308" i="7"/>
  <c r="X308" i="7"/>
  <c r="T308" i="7"/>
  <c r="Q308" i="7"/>
  <c r="N308" i="7"/>
  <c r="AZ307" i="7"/>
  <c r="AY307" i="7"/>
  <c r="AV307" i="7"/>
  <c r="X307" i="7"/>
  <c r="T307" i="7"/>
  <c r="Q307" i="7"/>
  <c r="N307" i="7"/>
  <c r="AZ306" i="7"/>
  <c r="AY306" i="7"/>
  <c r="AV306" i="7"/>
  <c r="X306" i="7"/>
  <c r="T306" i="7"/>
  <c r="Q306" i="7"/>
  <c r="N306" i="7"/>
  <c r="AY305" i="7"/>
  <c r="AV305" i="7"/>
  <c r="X305" i="7"/>
  <c r="T305" i="7"/>
  <c r="Q305" i="7"/>
  <c r="N305" i="7"/>
  <c r="AY304" i="7"/>
  <c r="AV304" i="7"/>
  <c r="X304" i="7"/>
  <c r="T304" i="7"/>
  <c r="Q304" i="7"/>
  <c r="N304" i="7"/>
  <c r="AY303" i="7"/>
  <c r="AV303" i="7"/>
  <c r="X303" i="7"/>
  <c r="T303" i="7"/>
  <c r="Q303" i="7"/>
  <c r="N303" i="7"/>
  <c r="AZ302" i="7"/>
  <c r="AY302" i="7"/>
  <c r="AV302" i="7"/>
  <c r="X302" i="7"/>
  <c r="T302" i="7"/>
  <c r="Q302" i="7"/>
  <c r="N302" i="7"/>
  <c r="AY301" i="7"/>
  <c r="AV301" i="7"/>
  <c r="X301" i="7"/>
  <c r="T301" i="7"/>
  <c r="Q301" i="7"/>
  <c r="N301" i="7"/>
  <c r="AY300" i="7"/>
  <c r="AV300" i="7"/>
  <c r="X300" i="7"/>
  <c r="T300" i="7"/>
  <c r="Q300" i="7"/>
  <c r="N300" i="7"/>
  <c r="AZ299" i="7"/>
  <c r="AY299" i="7"/>
  <c r="AV299" i="7"/>
  <c r="X299" i="7"/>
  <c r="T299" i="7"/>
  <c r="Q299" i="7"/>
  <c r="N299" i="7"/>
  <c r="AY298" i="7"/>
  <c r="AV298" i="7"/>
  <c r="X298" i="7"/>
  <c r="T298" i="7"/>
  <c r="Q298" i="7"/>
  <c r="N298" i="7"/>
  <c r="AZ297" i="7"/>
  <c r="AY297" i="7"/>
  <c r="AV297" i="7"/>
  <c r="X297" i="7"/>
  <c r="T297" i="7"/>
  <c r="Q297" i="7"/>
  <c r="N297" i="7"/>
  <c r="AZ296" i="7"/>
  <c r="AY296" i="7"/>
  <c r="AV296" i="7"/>
  <c r="X296" i="7"/>
  <c r="T296" i="7"/>
  <c r="Q296" i="7"/>
  <c r="N296" i="7"/>
  <c r="AZ295" i="7"/>
  <c r="AY295" i="7"/>
  <c r="AV295" i="7"/>
  <c r="X295" i="7"/>
  <c r="T295" i="7"/>
  <c r="Q295" i="7"/>
  <c r="N295" i="7"/>
  <c r="AY294" i="7"/>
  <c r="AV294" i="7"/>
  <c r="X294" i="7"/>
  <c r="T294" i="7"/>
  <c r="Q294" i="7"/>
  <c r="N294" i="7"/>
  <c r="AY293" i="7"/>
  <c r="AV293" i="7"/>
  <c r="X293" i="7"/>
  <c r="T293" i="7"/>
  <c r="Q293" i="7"/>
  <c r="N293" i="7"/>
  <c r="AZ292" i="7"/>
  <c r="AY292" i="7"/>
  <c r="AV292" i="7"/>
  <c r="X292" i="7"/>
  <c r="T292" i="7"/>
  <c r="Q292" i="7"/>
  <c r="N292" i="7"/>
  <c r="AY291" i="7"/>
  <c r="AV291" i="7"/>
  <c r="X291" i="7"/>
  <c r="T291" i="7"/>
  <c r="Q291" i="7"/>
  <c r="N291" i="7"/>
  <c r="AY290" i="7"/>
  <c r="AV290" i="7"/>
  <c r="X290" i="7"/>
  <c r="T290" i="7"/>
  <c r="Q290" i="7"/>
  <c r="N290" i="7"/>
  <c r="AY289" i="7"/>
  <c r="AV289" i="7"/>
  <c r="X289" i="7"/>
  <c r="T289" i="7"/>
  <c r="Q289" i="7"/>
  <c r="N289" i="7"/>
  <c r="AY288" i="7"/>
  <c r="AV288" i="7"/>
  <c r="X288" i="7"/>
  <c r="T288" i="7"/>
  <c r="Q288" i="7"/>
  <c r="N288" i="7"/>
  <c r="AZ287" i="7"/>
  <c r="AY287" i="7"/>
  <c r="AV287" i="7"/>
  <c r="X287" i="7"/>
  <c r="T287" i="7"/>
  <c r="Q287" i="7"/>
  <c r="N287" i="7"/>
  <c r="AY286" i="7"/>
  <c r="AV286" i="7"/>
  <c r="X286" i="7"/>
  <c r="T286" i="7"/>
  <c r="Q286" i="7"/>
  <c r="N286" i="7"/>
  <c r="AZ285" i="7"/>
  <c r="AY285" i="7"/>
  <c r="AV285" i="7"/>
  <c r="X285" i="7"/>
  <c r="T285" i="7"/>
  <c r="Q285" i="7"/>
  <c r="N285" i="7"/>
  <c r="AY284" i="7"/>
  <c r="AV284" i="7"/>
  <c r="X284" i="7"/>
  <c r="T284" i="7"/>
  <c r="Q284" i="7"/>
  <c r="N284" i="7"/>
  <c r="B284" i="7" s="1"/>
  <c r="AY283" i="7"/>
  <c r="AV283" i="7"/>
  <c r="X283" i="7"/>
  <c r="T283" i="7"/>
  <c r="Q283" i="7"/>
  <c r="N283" i="7"/>
  <c r="AY282" i="7"/>
  <c r="AV282" i="7"/>
  <c r="X282" i="7"/>
  <c r="T282" i="7"/>
  <c r="Q282" i="7"/>
  <c r="N282" i="7"/>
  <c r="B282" i="7" s="1"/>
  <c r="AY281" i="7"/>
  <c r="AV281" i="7"/>
  <c r="X281" i="7"/>
  <c r="T281" i="7"/>
  <c r="Q281" i="7"/>
  <c r="N281" i="7"/>
  <c r="AY280" i="7"/>
  <c r="AV280" i="7"/>
  <c r="X280" i="7"/>
  <c r="T280" i="7"/>
  <c r="Q280" i="7"/>
  <c r="N280" i="7"/>
  <c r="B280" i="7" s="1"/>
  <c r="AZ279" i="7"/>
  <c r="AY279" i="7"/>
  <c r="AV279" i="7"/>
  <c r="X279" i="7"/>
  <c r="T279" i="7"/>
  <c r="Q279" i="7"/>
  <c r="N279" i="7"/>
  <c r="AY278" i="7"/>
  <c r="AV278" i="7"/>
  <c r="X278" i="7"/>
  <c r="T278" i="7"/>
  <c r="Q278" i="7"/>
  <c r="N278" i="7"/>
  <c r="B278" i="7" s="1"/>
  <c r="AY277" i="7"/>
  <c r="AV277" i="7"/>
  <c r="X277" i="7"/>
  <c r="T277" i="7"/>
  <c r="Q277" i="7"/>
  <c r="N277" i="7"/>
  <c r="AZ276" i="7"/>
  <c r="AY276" i="7"/>
  <c r="AV276" i="7"/>
  <c r="X276" i="7"/>
  <c r="T276" i="7"/>
  <c r="Q276" i="7"/>
  <c r="N276" i="7"/>
  <c r="AY275" i="7"/>
  <c r="AV275" i="7"/>
  <c r="X275" i="7"/>
  <c r="T275" i="7"/>
  <c r="Q275" i="7"/>
  <c r="N275" i="7"/>
  <c r="B275" i="7" s="1"/>
  <c r="AY274" i="7"/>
  <c r="AV274" i="7"/>
  <c r="X274" i="7"/>
  <c r="T274" i="7"/>
  <c r="Q274" i="7"/>
  <c r="N274" i="7"/>
  <c r="B274" i="7" s="1"/>
  <c r="AY273" i="7"/>
  <c r="AV273" i="7"/>
  <c r="X273" i="7"/>
  <c r="T273" i="7"/>
  <c r="Q273" i="7"/>
  <c r="N273" i="7"/>
  <c r="B273" i="7" s="1"/>
  <c r="AY272" i="7"/>
  <c r="AV272" i="7"/>
  <c r="X272" i="7"/>
  <c r="T272" i="7"/>
  <c r="Q272" i="7"/>
  <c r="N272" i="7"/>
  <c r="B272" i="7" s="1"/>
  <c r="AZ271" i="7"/>
  <c r="AY271" i="7"/>
  <c r="AV271" i="7"/>
  <c r="X271" i="7"/>
  <c r="T271" i="7"/>
  <c r="Q271" i="7"/>
  <c r="N271" i="7"/>
  <c r="AZ270" i="7"/>
  <c r="AY270" i="7"/>
  <c r="AV270" i="7"/>
  <c r="X270" i="7"/>
  <c r="T270" i="7"/>
  <c r="Q270" i="7"/>
  <c r="N270" i="7"/>
  <c r="AY269" i="7"/>
  <c r="AV269" i="7"/>
  <c r="X269" i="7"/>
  <c r="T269" i="7"/>
  <c r="Q269" i="7"/>
  <c r="N269" i="7"/>
  <c r="B269" i="7" s="1"/>
  <c r="AY268" i="7"/>
  <c r="AV268" i="7"/>
  <c r="X268" i="7"/>
  <c r="T268" i="7"/>
  <c r="Q268" i="7"/>
  <c r="N268" i="7"/>
  <c r="B268" i="7" s="1"/>
  <c r="AZ267" i="7"/>
  <c r="AY267" i="7"/>
  <c r="AV267" i="7"/>
  <c r="X267" i="7"/>
  <c r="T267" i="7"/>
  <c r="Q267" i="7"/>
  <c r="N267" i="7"/>
  <c r="AY266" i="7"/>
  <c r="AV266" i="7"/>
  <c r="X266" i="7"/>
  <c r="T266" i="7"/>
  <c r="Q266" i="7"/>
  <c r="N266" i="7"/>
  <c r="B266" i="7" s="1"/>
  <c r="AZ265" i="7"/>
  <c r="AY265" i="7"/>
  <c r="AV265" i="7"/>
  <c r="X265" i="7"/>
  <c r="T265" i="7"/>
  <c r="Q265" i="7"/>
  <c r="N265" i="7"/>
  <c r="AZ264" i="7"/>
  <c r="AY264" i="7"/>
  <c r="AV264" i="7"/>
  <c r="X264" i="7"/>
  <c r="T264" i="7"/>
  <c r="Q264" i="7"/>
  <c r="N264" i="7"/>
  <c r="AZ263" i="7"/>
  <c r="AY263" i="7"/>
  <c r="AV263" i="7"/>
  <c r="X263" i="7"/>
  <c r="T263" i="7"/>
  <c r="Q263" i="7"/>
  <c r="N263" i="7"/>
  <c r="AZ262" i="7"/>
  <c r="AY262" i="7"/>
  <c r="AV262" i="7"/>
  <c r="X262" i="7"/>
  <c r="T262" i="7"/>
  <c r="Q262" i="7"/>
  <c r="N262" i="7"/>
  <c r="AY261" i="7"/>
  <c r="AV261" i="7"/>
  <c r="X261" i="7"/>
  <c r="T261" i="7"/>
  <c r="Q261" i="7"/>
  <c r="N261" i="7"/>
  <c r="B261" i="7" s="1"/>
  <c r="AY260" i="7"/>
  <c r="AV260" i="7"/>
  <c r="X260" i="7"/>
  <c r="T260" i="7"/>
  <c r="Q260" i="7"/>
  <c r="N260" i="7"/>
  <c r="AZ259" i="7"/>
  <c r="AY259" i="7"/>
  <c r="AV259" i="7"/>
  <c r="X259" i="7"/>
  <c r="T259" i="7"/>
  <c r="Q259" i="7"/>
  <c r="N259" i="7"/>
  <c r="AY258" i="7"/>
  <c r="AV258" i="7"/>
  <c r="X258" i="7"/>
  <c r="T258" i="7"/>
  <c r="Q258" i="7"/>
  <c r="N258" i="7"/>
  <c r="B258" i="7" s="1"/>
  <c r="AZ257" i="7"/>
  <c r="AY257" i="7"/>
  <c r="AV257" i="7"/>
  <c r="X257" i="7"/>
  <c r="T257" i="7"/>
  <c r="Q257" i="7"/>
  <c r="N257" i="7"/>
  <c r="B257" i="7" s="1"/>
  <c r="AZ256" i="7"/>
  <c r="AY256" i="7"/>
  <c r="AV256" i="7"/>
  <c r="X256" i="7"/>
  <c r="T256" i="7"/>
  <c r="Q256" i="7"/>
  <c r="N256" i="7"/>
  <c r="AZ255" i="7"/>
  <c r="AY255" i="7"/>
  <c r="AV255" i="7"/>
  <c r="X255" i="7"/>
  <c r="T255" i="7"/>
  <c r="Q255" i="7"/>
  <c r="N255" i="7"/>
  <c r="AZ254" i="7"/>
  <c r="AY254" i="7"/>
  <c r="AV254" i="7"/>
  <c r="X254" i="7"/>
  <c r="T254" i="7"/>
  <c r="Q254" i="7"/>
  <c r="N254" i="7"/>
  <c r="AZ253" i="7"/>
  <c r="AY253" i="7"/>
  <c r="AV253" i="7"/>
  <c r="X253" i="7"/>
  <c r="T253" i="7"/>
  <c r="Q253" i="7"/>
  <c r="N253" i="7"/>
  <c r="B253" i="7" s="1"/>
  <c r="AZ252" i="7"/>
  <c r="AY252" i="7"/>
  <c r="AV252" i="7"/>
  <c r="X252" i="7"/>
  <c r="T252" i="7"/>
  <c r="Q252" i="7"/>
  <c r="N252" i="7"/>
  <c r="AY251" i="7"/>
  <c r="AV251" i="7"/>
  <c r="X251" i="7"/>
  <c r="T251" i="7"/>
  <c r="Q251" i="7"/>
  <c r="N251" i="7"/>
  <c r="AZ250" i="7"/>
  <c r="AY250" i="7"/>
  <c r="AV250" i="7"/>
  <c r="X250" i="7"/>
  <c r="T250" i="7"/>
  <c r="Q250" i="7"/>
  <c r="N250" i="7"/>
  <c r="AZ249" i="7"/>
  <c r="AY249" i="7"/>
  <c r="AV249" i="7"/>
  <c r="X249" i="7"/>
  <c r="T249" i="7"/>
  <c r="Q249" i="7"/>
  <c r="N249" i="7"/>
  <c r="B249" i="7" s="1"/>
  <c r="AZ248" i="7"/>
  <c r="AY248" i="7"/>
  <c r="AV248" i="7"/>
  <c r="X248" i="7"/>
  <c r="T248" i="7"/>
  <c r="Q248" i="7"/>
  <c r="N248" i="7"/>
  <c r="B248" i="7" s="1"/>
  <c r="AZ247" i="7"/>
  <c r="AY247" i="7"/>
  <c r="AV247" i="7"/>
  <c r="X247" i="7"/>
  <c r="T247" i="7"/>
  <c r="Q247" i="7"/>
  <c r="N247" i="7"/>
  <c r="AZ246" i="7"/>
  <c r="AY246" i="7"/>
  <c r="AV246" i="7"/>
  <c r="X246" i="7"/>
  <c r="T246" i="7"/>
  <c r="Q246" i="7"/>
  <c r="N246" i="7"/>
  <c r="AZ245" i="7"/>
  <c r="AY245" i="7"/>
  <c r="AV245" i="7"/>
  <c r="X245" i="7"/>
  <c r="T245" i="7"/>
  <c r="Q245" i="7"/>
  <c r="N245" i="7"/>
  <c r="AZ244" i="7"/>
  <c r="AY244" i="7"/>
  <c r="AV244" i="7"/>
  <c r="X244" i="7"/>
  <c r="T244" i="7"/>
  <c r="Q244" i="7"/>
  <c r="N244" i="7"/>
  <c r="B244" i="7" s="1"/>
  <c r="AY243" i="7"/>
  <c r="AV243" i="7"/>
  <c r="X243" i="7"/>
  <c r="T243" i="7"/>
  <c r="Q243" i="7"/>
  <c r="N243" i="7"/>
  <c r="AZ242" i="7"/>
  <c r="AY242" i="7"/>
  <c r="AV242" i="7"/>
  <c r="X242" i="7"/>
  <c r="T242" i="7"/>
  <c r="Q242" i="7"/>
  <c r="N242" i="7"/>
  <c r="B242" i="7" s="1"/>
  <c r="AZ241" i="7"/>
  <c r="AY241" i="7"/>
  <c r="AV241" i="7"/>
  <c r="X241" i="7"/>
  <c r="T241" i="7"/>
  <c r="Q241" i="7"/>
  <c r="N241" i="7"/>
  <c r="AZ240" i="7"/>
  <c r="AY240" i="7"/>
  <c r="AV240" i="7"/>
  <c r="X240" i="7"/>
  <c r="T240" i="7"/>
  <c r="Q240" i="7"/>
  <c r="N240" i="7"/>
  <c r="B240" i="7" s="1"/>
  <c r="AZ239" i="7"/>
  <c r="AY239" i="7"/>
  <c r="AV239" i="7"/>
  <c r="X239" i="7"/>
  <c r="T239" i="7"/>
  <c r="Q239" i="7"/>
  <c r="N239" i="7"/>
  <c r="B239" i="7" s="1"/>
  <c r="AZ238" i="7"/>
  <c r="AY238" i="7"/>
  <c r="AV238" i="7"/>
  <c r="X238" i="7"/>
  <c r="T238" i="7"/>
  <c r="Q238" i="7"/>
  <c r="N238" i="7"/>
  <c r="AZ237" i="7"/>
  <c r="AY237" i="7"/>
  <c r="AV237" i="7"/>
  <c r="X237" i="7"/>
  <c r="T237" i="7"/>
  <c r="Q237" i="7"/>
  <c r="N237" i="7"/>
  <c r="B237" i="7" s="1"/>
  <c r="AZ236" i="7"/>
  <c r="AY236" i="7"/>
  <c r="AV236" i="7"/>
  <c r="X236" i="7"/>
  <c r="T236" i="7"/>
  <c r="Q236" i="7"/>
  <c r="N236" i="7"/>
  <c r="AZ235" i="7"/>
  <c r="AY235" i="7"/>
  <c r="AV235" i="7"/>
  <c r="X235" i="7"/>
  <c r="T235" i="7"/>
  <c r="Q235" i="7"/>
  <c r="N235" i="7"/>
  <c r="AZ234" i="7"/>
  <c r="AY234" i="7"/>
  <c r="AV234" i="7"/>
  <c r="X234" i="7"/>
  <c r="T234" i="7"/>
  <c r="Q234" i="7"/>
  <c r="N234" i="7"/>
  <c r="AZ233" i="7"/>
  <c r="AY233" i="7"/>
  <c r="AV233" i="7"/>
  <c r="X233" i="7"/>
  <c r="T233" i="7"/>
  <c r="Q233" i="7"/>
  <c r="N233" i="7"/>
  <c r="B233" i="7" s="1"/>
  <c r="AZ232" i="7"/>
  <c r="AY232" i="7"/>
  <c r="AV232" i="7"/>
  <c r="X232" i="7"/>
  <c r="T232" i="7"/>
  <c r="Q232" i="7"/>
  <c r="N232" i="7"/>
  <c r="B232" i="7" s="1"/>
  <c r="AZ231" i="7"/>
  <c r="AY231" i="7"/>
  <c r="AV231" i="7"/>
  <c r="X231" i="7"/>
  <c r="T231" i="7"/>
  <c r="Q231" i="7"/>
  <c r="N231" i="7"/>
  <c r="AY230" i="7"/>
  <c r="AV230" i="7"/>
  <c r="X230" i="7"/>
  <c r="T230" i="7"/>
  <c r="Q230" i="7"/>
  <c r="N230" i="7"/>
  <c r="AZ229" i="7"/>
  <c r="AY229" i="7"/>
  <c r="AV229" i="7"/>
  <c r="X229" i="7"/>
  <c r="T229" i="7"/>
  <c r="Q229" i="7"/>
  <c r="N229" i="7"/>
  <c r="AZ228" i="7"/>
  <c r="AY228" i="7"/>
  <c r="AV228" i="7"/>
  <c r="X228" i="7"/>
  <c r="T228" i="7"/>
  <c r="Q228" i="7"/>
  <c r="N228" i="7"/>
  <c r="B228" i="7" s="1"/>
  <c r="AZ227" i="7"/>
  <c r="AY227" i="7"/>
  <c r="AV227" i="7"/>
  <c r="X227" i="7"/>
  <c r="T227" i="7"/>
  <c r="Q227" i="7"/>
  <c r="N227" i="7"/>
  <c r="B227" i="7" s="1"/>
  <c r="AZ226" i="7"/>
  <c r="AY226" i="7"/>
  <c r="AV226" i="7"/>
  <c r="X226" i="7"/>
  <c r="T226" i="7"/>
  <c r="Q226" i="7"/>
  <c r="N226" i="7"/>
  <c r="AZ225" i="7"/>
  <c r="AY225" i="7"/>
  <c r="AV225" i="7"/>
  <c r="X225" i="7"/>
  <c r="T225" i="7"/>
  <c r="Q225" i="7"/>
  <c r="N225" i="7"/>
  <c r="B225" i="7" s="1"/>
  <c r="AZ224" i="7"/>
  <c r="AY224" i="7"/>
  <c r="AV224" i="7"/>
  <c r="X224" i="7"/>
  <c r="T224" i="7"/>
  <c r="Q224" i="7"/>
  <c r="N224" i="7"/>
  <c r="AZ223" i="7"/>
  <c r="AY223" i="7"/>
  <c r="AV223" i="7"/>
  <c r="X223" i="7"/>
  <c r="T223" i="7"/>
  <c r="Q223" i="7"/>
  <c r="N223" i="7"/>
  <c r="AZ222" i="7"/>
  <c r="AY222" i="7"/>
  <c r="AV222" i="7"/>
  <c r="X222" i="7"/>
  <c r="T222" i="7"/>
  <c r="Q222" i="7"/>
  <c r="N222" i="7"/>
  <c r="AZ221" i="7"/>
  <c r="AY221" i="7"/>
  <c r="AV221" i="7"/>
  <c r="X221" i="7"/>
  <c r="T221" i="7"/>
  <c r="Q221" i="7"/>
  <c r="N221" i="7"/>
  <c r="AZ220" i="7"/>
  <c r="AY220" i="7"/>
  <c r="AV220" i="7"/>
  <c r="X220" i="7"/>
  <c r="T220" i="7"/>
  <c r="Q220" i="7"/>
  <c r="N220" i="7"/>
  <c r="AZ219" i="7"/>
  <c r="AY219" i="7"/>
  <c r="AV219" i="7"/>
  <c r="X219" i="7"/>
  <c r="T219" i="7"/>
  <c r="Q219" i="7"/>
  <c r="N219" i="7"/>
  <c r="B219" i="7" s="1"/>
  <c r="AZ218" i="7"/>
  <c r="AY218" i="7"/>
  <c r="AV218" i="7"/>
  <c r="X218" i="7"/>
  <c r="T218" i="7"/>
  <c r="Q218" i="7"/>
  <c r="N218" i="7"/>
  <c r="AZ217" i="7"/>
  <c r="AY217" i="7"/>
  <c r="AV217" i="7"/>
  <c r="X217" i="7"/>
  <c r="T217" i="7"/>
  <c r="Q217" i="7"/>
  <c r="N217" i="7"/>
  <c r="B217" i="7" s="1"/>
  <c r="AZ216" i="7"/>
  <c r="AY216" i="7"/>
  <c r="AV216" i="7"/>
  <c r="X216" i="7"/>
  <c r="T216" i="7"/>
  <c r="Q216" i="7"/>
  <c r="N216" i="7"/>
  <c r="AZ215" i="7"/>
  <c r="AY215" i="7"/>
  <c r="AV215" i="7"/>
  <c r="X215" i="7"/>
  <c r="T215" i="7"/>
  <c r="Q215" i="7"/>
  <c r="N215" i="7"/>
  <c r="B215" i="7" s="1"/>
  <c r="AZ214" i="7"/>
  <c r="AY214" i="7"/>
  <c r="AV214" i="7"/>
  <c r="X214" i="7"/>
  <c r="T214" i="7"/>
  <c r="Q214" i="7"/>
  <c r="N214" i="7"/>
  <c r="B214" i="7" s="1"/>
  <c r="AZ213" i="7"/>
  <c r="AY213" i="7"/>
  <c r="AV213" i="7"/>
  <c r="X213" i="7"/>
  <c r="T213" i="7"/>
  <c r="Q213" i="7"/>
  <c r="N213" i="7"/>
  <c r="AZ212" i="7"/>
  <c r="AY212" i="7"/>
  <c r="AV212" i="7"/>
  <c r="X212" i="7"/>
  <c r="T212" i="7"/>
  <c r="Q212" i="7"/>
  <c r="N212" i="7"/>
  <c r="AZ211" i="7"/>
  <c r="AY211" i="7"/>
  <c r="AV211" i="7"/>
  <c r="X211" i="7"/>
  <c r="T211" i="7"/>
  <c r="Q211" i="7"/>
  <c r="N211" i="7"/>
  <c r="AZ210" i="7"/>
  <c r="AY210" i="7"/>
  <c r="AV210" i="7"/>
  <c r="X210" i="7"/>
  <c r="T210" i="7"/>
  <c r="Q210" i="7"/>
  <c r="N210" i="7"/>
  <c r="B210" i="7" s="1"/>
  <c r="AZ209" i="7"/>
  <c r="AY209" i="7"/>
  <c r="AV209" i="7"/>
  <c r="X209" i="7"/>
  <c r="T209" i="7"/>
  <c r="Q209" i="7"/>
  <c r="N209" i="7"/>
  <c r="B209" i="7" s="1"/>
  <c r="AZ208" i="7"/>
  <c r="AY208" i="7"/>
  <c r="AV208" i="7"/>
  <c r="X208" i="7"/>
  <c r="T208" i="7"/>
  <c r="Q208" i="7"/>
  <c r="N208" i="7"/>
  <c r="B208" i="7" s="1"/>
  <c r="AZ207" i="7"/>
  <c r="AY207" i="7"/>
  <c r="AV207" i="7"/>
  <c r="X207" i="7"/>
  <c r="T207" i="7"/>
  <c r="Q207" i="7"/>
  <c r="N207" i="7"/>
  <c r="AZ206" i="7"/>
  <c r="AY206" i="7"/>
  <c r="AV206" i="7"/>
  <c r="X206" i="7"/>
  <c r="T206" i="7"/>
  <c r="Q206" i="7"/>
  <c r="N206" i="7"/>
  <c r="B206" i="7" s="1"/>
  <c r="AZ205" i="7"/>
  <c r="AY205" i="7"/>
  <c r="AV205" i="7"/>
  <c r="X205" i="7"/>
  <c r="T205" i="7"/>
  <c r="Q205" i="7"/>
  <c r="N205" i="7"/>
  <c r="B205" i="7" s="1"/>
  <c r="AZ204" i="7"/>
  <c r="AY204" i="7"/>
  <c r="AV204" i="7"/>
  <c r="X204" i="7"/>
  <c r="T204" i="7"/>
  <c r="Q204" i="7"/>
  <c r="N204" i="7"/>
  <c r="B204" i="7" s="1"/>
  <c r="AZ203" i="7"/>
  <c r="AY203" i="7"/>
  <c r="AV203" i="7"/>
  <c r="X203" i="7"/>
  <c r="T203" i="7"/>
  <c r="Q203" i="7"/>
  <c r="N203" i="7"/>
  <c r="AZ202" i="7"/>
  <c r="AY202" i="7"/>
  <c r="AV202" i="7"/>
  <c r="X202" i="7"/>
  <c r="T202" i="7"/>
  <c r="Q202" i="7"/>
  <c r="N202" i="7"/>
  <c r="AZ201" i="7"/>
  <c r="AY201" i="7"/>
  <c r="AV201" i="7"/>
  <c r="X201" i="7"/>
  <c r="T201" i="7"/>
  <c r="Q201" i="7"/>
  <c r="N201" i="7"/>
  <c r="B201" i="7" s="1"/>
  <c r="AZ200" i="7"/>
  <c r="AY200" i="7"/>
  <c r="AV200" i="7"/>
  <c r="X200" i="7"/>
  <c r="T200" i="7"/>
  <c r="Q200" i="7"/>
  <c r="N200" i="7"/>
  <c r="AZ199" i="7"/>
  <c r="AY199" i="7"/>
  <c r="AV199" i="7"/>
  <c r="X199" i="7"/>
  <c r="T199" i="7"/>
  <c r="Q199" i="7"/>
  <c r="N199" i="7"/>
  <c r="B199" i="7" s="1"/>
  <c r="AZ198" i="7"/>
  <c r="AY198" i="7"/>
  <c r="AV198" i="7"/>
  <c r="X198" i="7"/>
  <c r="T198" i="7"/>
  <c r="Q198" i="7"/>
  <c r="N198" i="7"/>
  <c r="B198" i="7" s="1"/>
  <c r="AZ197" i="7"/>
  <c r="AY197" i="7"/>
  <c r="AV197" i="7"/>
  <c r="X197" i="7"/>
  <c r="T197" i="7"/>
  <c r="Q197" i="7"/>
  <c r="N197" i="7"/>
  <c r="B197" i="7" s="1"/>
  <c r="AZ196" i="7"/>
  <c r="AY196" i="7"/>
  <c r="AV196" i="7"/>
  <c r="X196" i="7"/>
  <c r="T196" i="7"/>
  <c r="Q196" i="7"/>
  <c r="N196" i="7"/>
  <c r="AZ195" i="7"/>
  <c r="AY195" i="7"/>
  <c r="AV195" i="7"/>
  <c r="X195" i="7"/>
  <c r="T195" i="7"/>
  <c r="Q195" i="7"/>
  <c r="N195" i="7"/>
  <c r="B195" i="7" s="1"/>
  <c r="AZ194" i="7"/>
  <c r="AY194" i="7"/>
  <c r="AV194" i="7"/>
  <c r="X194" i="7"/>
  <c r="T194" i="7"/>
  <c r="Q194" i="7"/>
  <c r="N194" i="7"/>
  <c r="B194" i="7" s="1"/>
  <c r="AZ193" i="7"/>
  <c r="AY193" i="7"/>
  <c r="AV193" i="7"/>
  <c r="X193" i="7"/>
  <c r="T193" i="7"/>
  <c r="Q193" i="7"/>
  <c r="N193" i="7"/>
  <c r="AZ192" i="7"/>
  <c r="AY192" i="7"/>
  <c r="AV192" i="7"/>
  <c r="X192" i="7"/>
  <c r="T192" i="7"/>
  <c r="Q192" i="7"/>
  <c r="N192" i="7"/>
  <c r="AZ191" i="7"/>
  <c r="AY191" i="7"/>
  <c r="AV191" i="7"/>
  <c r="X191" i="7"/>
  <c r="T191" i="7"/>
  <c r="Q191" i="7"/>
  <c r="N191" i="7"/>
  <c r="AZ190" i="7"/>
  <c r="AY190" i="7"/>
  <c r="AV190" i="7"/>
  <c r="X190" i="7"/>
  <c r="T190" i="7"/>
  <c r="Q190" i="7"/>
  <c r="N190" i="7"/>
  <c r="B190" i="7" s="1"/>
  <c r="AZ189" i="7"/>
  <c r="AY189" i="7"/>
  <c r="AV189" i="7"/>
  <c r="X189" i="7"/>
  <c r="T189" i="7"/>
  <c r="Q189" i="7"/>
  <c r="N189" i="7"/>
  <c r="B189" i="7" s="1"/>
  <c r="AZ188" i="7"/>
  <c r="AY188" i="7"/>
  <c r="AV188" i="7"/>
  <c r="X188" i="7"/>
  <c r="T188" i="7"/>
  <c r="Q188" i="7"/>
  <c r="N188" i="7"/>
  <c r="AZ187" i="7"/>
  <c r="AY187" i="7"/>
  <c r="AV187" i="7"/>
  <c r="X187" i="7"/>
  <c r="T187" i="7"/>
  <c r="Q187" i="7"/>
  <c r="N187" i="7"/>
  <c r="B187" i="7" s="1"/>
  <c r="AZ186" i="7"/>
  <c r="AY186" i="7"/>
  <c r="AV186" i="7"/>
  <c r="X186" i="7"/>
  <c r="T186" i="7"/>
  <c r="Q186" i="7"/>
  <c r="N186" i="7"/>
  <c r="AZ185" i="7"/>
  <c r="AY185" i="7"/>
  <c r="AV185" i="7"/>
  <c r="X185" i="7"/>
  <c r="T185" i="7"/>
  <c r="Q185" i="7"/>
  <c r="N185" i="7"/>
  <c r="B185" i="7" s="1"/>
  <c r="AZ184" i="7"/>
  <c r="AY184" i="7"/>
  <c r="AV184" i="7"/>
  <c r="X184" i="7"/>
  <c r="T184" i="7"/>
  <c r="Q184" i="7"/>
  <c r="N184" i="7"/>
  <c r="B184" i="7" s="1"/>
  <c r="AZ183" i="7"/>
  <c r="AY183" i="7"/>
  <c r="AV183" i="7"/>
  <c r="X183" i="7"/>
  <c r="T183" i="7"/>
  <c r="Q183" i="7"/>
  <c r="N183" i="7"/>
  <c r="B183" i="7" s="1"/>
  <c r="AZ182" i="7"/>
  <c r="AY182" i="7"/>
  <c r="AV182" i="7"/>
  <c r="X182" i="7"/>
  <c r="T182" i="7"/>
  <c r="Q182" i="7"/>
  <c r="N182" i="7"/>
  <c r="B182" i="7" s="1"/>
  <c r="AZ181" i="7"/>
  <c r="AY181" i="7"/>
  <c r="AV181" i="7"/>
  <c r="X181" i="7"/>
  <c r="T181" i="7"/>
  <c r="Q181" i="7"/>
  <c r="N181" i="7"/>
  <c r="AZ180" i="7"/>
  <c r="AY180" i="7"/>
  <c r="AV180" i="7"/>
  <c r="X180" i="7"/>
  <c r="T180" i="7"/>
  <c r="Q180" i="7"/>
  <c r="N180" i="7"/>
  <c r="AZ179" i="7"/>
  <c r="AY179" i="7"/>
  <c r="AV179" i="7"/>
  <c r="X179" i="7"/>
  <c r="T179" i="7"/>
  <c r="Q179" i="7"/>
  <c r="N179" i="7"/>
  <c r="B179" i="7" s="1"/>
  <c r="AZ178" i="7"/>
  <c r="AY178" i="7"/>
  <c r="AV178" i="7"/>
  <c r="X178" i="7"/>
  <c r="T178" i="7"/>
  <c r="Q178" i="7"/>
  <c r="N178" i="7"/>
  <c r="B178" i="7" s="1"/>
  <c r="AZ177" i="7"/>
  <c r="AY177" i="7"/>
  <c r="AV177" i="7"/>
  <c r="X177" i="7"/>
  <c r="T177" i="7"/>
  <c r="Q177" i="7"/>
  <c r="N177" i="7"/>
  <c r="AZ176" i="7"/>
  <c r="AY176" i="7"/>
  <c r="AV176" i="7"/>
  <c r="X176" i="7"/>
  <c r="T176" i="7"/>
  <c r="Q176" i="7"/>
  <c r="N176" i="7"/>
  <c r="B176" i="7" s="1"/>
  <c r="AY175" i="7"/>
  <c r="AV175" i="7"/>
  <c r="X175" i="7"/>
  <c r="T175" i="7"/>
  <c r="Q175" i="7"/>
  <c r="N175" i="7"/>
  <c r="AY174" i="7"/>
  <c r="AV174" i="7"/>
  <c r="X174" i="7"/>
  <c r="T174" i="7"/>
  <c r="Q174" i="7"/>
  <c r="N174" i="7"/>
  <c r="B174" i="7" s="1"/>
  <c r="AZ173" i="7"/>
  <c r="AY173" i="7"/>
  <c r="AV173" i="7"/>
  <c r="X173" i="7"/>
  <c r="T173" i="7"/>
  <c r="Q173" i="7"/>
  <c r="N173" i="7"/>
  <c r="B173" i="7" s="1"/>
  <c r="AZ172" i="7"/>
  <c r="AY172" i="7"/>
  <c r="AV172" i="7"/>
  <c r="X172" i="7"/>
  <c r="T172" i="7"/>
  <c r="Q172" i="7"/>
  <c r="N172" i="7"/>
  <c r="B172" i="7" s="1"/>
  <c r="AZ171" i="7"/>
  <c r="AY171" i="7"/>
  <c r="AV171" i="7"/>
  <c r="X171" i="7"/>
  <c r="T171" i="7"/>
  <c r="Q171" i="7"/>
  <c r="N171" i="7"/>
  <c r="B171" i="7" s="1"/>
  <c r="AZ170" i="7"/>
  <c r="AY170" i="7"/>
  <c r="AV170" i="7"/>
  <c r="X170" i="7"/>
  <c r="T170" i="7"/>
  <c r="Q170" i="7"/>
  <c r="N170" i="7"/>
  <c r="B170" i="7" s="1"/>
  <c r="AZ169" i="7"/>
  <c r="AY169" i="7"/>
  <c r="AV169" i="7"/>
  <c r="X169" i="7"/>
  <c r="T169" i="7"/>
  <c r="Q169" i="7"/>
  <c r="N169" i="7"/>
  <c r="AZ168" i="7"/>
  <c r="AY168" i="7"/>
  <c r="AV168" i="7"/>
  <c r="X168" i="7"/>
  <c r="T168" i="7"/>
  <c r="Q168" i="7"/>
  <c r="N168" i="7"/>
  <c r="AZ167" i="7"/>
  <c r="AY167" i="7"/>
  <c r="AV167" i="7"/>
  <c r="X167" i="7"/>
  <c r="T167" i="7"/>
  <c r="Q167" i="7"/>
  <c r="N167" i="7"/>
  <c r="B167" i="7" s="1"/>
  <c r="AY166" i="7"/>
  <c r="AV166" i="7"/>
  <c r="X166" i="7"/>
  <c r="T166" i="7"/>
  <c r="Q166" i="7"/>
  <c r="N166" i="7"/>
  <c r="B166" i="7" s="1"/>
  <c r="AZ165" i="7"/>
  <c r="AY165" i="7"/>
  <c r="AV165" i="7"/>
  <c r="X165" i="7"/>
  <c r="T165" i="7"/>
  <c r="Q165" i="7"/>
  <c r="N165" i="7"/>
  <c r="B165" i="7" s="1"/>
  <c r="AZ164" i="7"/>
  <c r="AY164" i="7"/>
  <c r="AV164" i="7"/>
  <c r="X164" i="7"/>
  <c r="T164" i="7"/>
  <c r="Q164" i="7"/>
  <c r="N164" i="7"/>
  <c r="B164" i="7" s="1"/>
  <c r="AZ163" i="7"/>
  <c r="AY163" i="7"/>
  <c r="AV163" i="7"/>
  <c r="X163" i="7"/>
  <c r="T163" i="7"/>
  <c r="Q163" i="7"/>
  <c r="N163" i="7"/>
  <c r="AZ162" i="7"/>
  <c r="AY162" i="7"/>
  <c r="AV162" i="7"/>
  <c r="X162" i="7"/>
  <c r="T162" i="7"/>
  <c r="Q162" i="7"/>
  <c r="N162" i="7"/>
  <c r="B162" i="7" s="1"/>
  <c r="AZ161" i="7"/>
  <c r="AY161" i="7"/>
  <c r="AV161" i="7"/>
  <c r="X161" i="7"/>
  <c r="T161" i="7"/>
  <c r="Q161" i="7"/>
  <c r="N161" i="7"/>
  <c r="B161" i="7" s="1"/>
  <c r="AZ160" i="7"/>
  <c r="AY160" i="7"/>
  <c r="AV160" i="7"/>
  <c r="X160" i="7"/>
  <c r="T160" i="7"/>
  <c r="Q160" i="7"/>
  <c r="N160" i="7"/>
  <c r="B160" i="7" s="1"/>
  <c r="AZ159" i="7"/>
  <c r="AY159" i="7"/>
  <c r="AV159" i="7"/>
  <c r="X159" i="7"/>
  <c r="T159" i="7"/>
  <c r="Q159" i="7"/>
  <c r="N159" i="7"/>
  <c r="B159" i="7" s="1"/>
  <c r="AZ158" i="7"/>
  <c r="AY158" i="7"/>
  <c r="AV158" i="7"/>
  <c r="X158" i="7"/>
  <c r="T158" i="7"/>
  <c r="Q158" i="7"/>
  <c r="N158" i="7"/>
  <c r="B158" i="7" s="1"/>
  <c r="AZ157" i="7"/>
  <c r="AY157" i="7"/>
  <c r="AV157" i="7"/>
  <c r="X157" i="7"/>
  <c r="T157" i="7"/>
  <c r="Q157" i="7"/>
  <c r="N157" i="7"/>
  <c r="B157" i="7" s="1"/>
  <c r="AZ156" i="7"/>
  <c r="AY156" i="7"/>
  <c r="AV156" i="7"/>
  <c r="X156" i="7"/>
  <c r="T156" i="7"/>
  <c r="Q156" i="7"/>
  <c r="N156" i="7"/>
  <c r="AZ155" i="7"/>
  <c r="AY155" i="7"/>
  <c r="AV155" i="7"/>
  <c r="X155" i="7"/>
  <c r="T155" i="7"/>
  <c r="Q155" i="7"/>
  <c r="N155" i="7"/>
  <c r="AZ154" i="7"/>
  <c r="AY154" i="7"/>
  <c r="AV154" i="7"/>
  <c r="X154" i="7"/>
  <c r="T154" i="7"/>
  <c r="Q154" i="7"/>
  <c r="N154" i="7"/>
  <c r="B154" i="7" s="1"/>
  <c r="AZ153" i="7"/>
  <c r="AY153" i="7"/>
  <c r="AV153" i="7"/>
  <c r="X153" i="7"/>
  <c r="T153" i="7"/>
  <c r="Q153" i="7"/>
  <c r="N153" i="7"/>
  <c r="AZ152" i="7"/>
  <c r="AY152" i="7"/>
  <c r="AV152" i="7"/>
  <c r="X152" i="7"/>
  <c r="T152" i="7"/>
  <c r="Q152" i="7"/>
  <c r="N152" i="7"/>
  <c r="B152" i="7" s="1"/>
  <c r="AZ151" i="7"/>
  <c r="AY151" i="7"/>
  <c r="AV151" i="7"/>
  <c r="X151" i="7"/>
  <c r="T151" i="7"/>
  <c r="Q151" i="7"/>
  <c r="N151" i="7"/>
  <c r="B151" i="7" s="1"/>
  <c r="AZ150" i="7"/>
  <c r="AY150" i="7"/>
  <c r="AV150" i="7"/>
  <c r="X150" i="7"/>
  <c r="T150" i="7"/>
  <c r="Q150" i="7"/>
  <c r="N150" i="7"/>
  <c r="B150" i="7" s="1"/>
  <c r="AZ149" i="7"/>
  <c r="AY149" i="7"/>
  <c r="AV149" i="7"/>
  <c r="X149" i="7"/>
  <c r="T149" i="7"/>
  <c r="Q149" i="7"/>
  <c r="N149" i="7"/>
  <c r="B149" i="7" s="1"/>
  <c r="AZ148" i="7"/>
  <c r="AY148" i="7"/>
  <c r="AV148" i="7"/>
  <c r="X148" i="7"/>
  <c r="T148" i="7"/>
  <c r="Q148" i="7"/>
  <c r="N148" i="7"/>
  <c r="B148" i="7" s="1"/>
  <c r="AZ147" i="7"/>
  <c r="AY147" i="7"/>
  <c r="AV147" i="7"/>
  <c r="X147" i="7"/>
  <c r="T147" i="7"/>
  <c r="Q147" i="7"/>
  <c r="N147" i="7"/>
  <c r="B147" i="7" s="1"/>
  <c r="AZ146" i="7"/>
  <c r="AY146" i="7"/>
  <c r="AV146" i="7"/>
  <c r="X146" i="7"/>
  <c r="T146" i="7"/>
  <c r="Q146" i="7"/>
  <c r="N146" i="7"/>
  <c r="B146" i="7" s="1"/>
  <c r="AZ145" i="7"/>
  <c r="AY145" i="7"/>
  <c r="AV145" i="7"/>
  <c r="X145" i="7"/>
  <c r="T145" i="7"/>
  <c r="Q145" i="7"/>
  <c r="N145" i="7"/>
  <c r="B145" i="7" s="1"/>
  <c r="AZ144" i="7"/>
  <c r="AY144" i="7"/>
  <c r="AV144" i="7"/>
  <c r="X144" i="7"/>
  <c r="T144" i="7"/>
  <c r="Q144" i="7"/>
  <c r="N144" i="7"/>
  <c r="B144" i="7" s="1"/>
  <c r="AZ143" i="7"/>
  <c r="AY143" i="7"/>
  <c r="AV143" i="7"/>
  <c r="X143" i="7"/>
  <c r="T143" i="7"/>
  <c r="Q143" i="7"/>
  <c r="N143" i="7"/>
  <c r="B143" i="7" s="1"/>
  <c r="AZ142" i="7"/>
  <c r="AY142" i="7"/>
  <c r="AV142" i="7"/>
  <c r="X142" i="7"/>
  <c r="T142" i="7"/>
  <c r="Q142" i="7"/>
  <c r="N142" i="7"/>
  <c r="B142" i="7" s="1"/>
  <c r="AZ141" i="7"/>
  <c r="AY141" i="7"/>
  <c r="AV141" i="7"/>
  <c r="X141" i="7"/>
  <c r="T141" i="7"/>
  <c r="Q141" i="7"/>
  <c r="N141" i="7"/>
  <c r="B141" i="7" s="1"/>
  <c r="AZ140" i="7"/>
  <c r="AY140" i="7"/>
  <c r="AV140" i="7"/>
  <c r="X140" i="7"/>
  <c r="T140" i="7"/>
  <c r="Q140" i="7"/>
  <c r="N140" i="7"/>
  <c r="B140" i="7" s="1"/>
  <c r="AZ139" i="7"/>
  <c r="AY139" i="7"/>
  <c r="AV139" i="7"/>
  <c r="X139" i="7"/>
  <c r="T139" i="7"/>
  <c r="Q139" i="7"/>
  <c r="N139" i="7"/>
  <c r="B139" i="7" s="1"/>
  <c r="AZ138" i="7"/>
  <c r="AY138" i="7"/>
  <c r="AV138" i="7"/>
  <c r="X138" i="7"/>
  <c r="T138" i="7"/>
  <c r="Q138" i="7"/>
  <c r="N138" i="7"/>
  <c r="AZ137" i="7"/>
  <c r="AY137" i="7"/>
  <c r="AV137" i="7"/>
  <c r="X137" i="7"/>
  <c r="T137" i="7"/>
  <c r="Q137" i="7"/>
  <c r="N137" i="7"/>
  <c r="B137" i="7" s="1"/>
  <c r="AZ136" i="7"/>
  <c r="AY136" i="7"/>
  <c r="AV136" i="7"/>
  <c r="X136" i="7"/>
  <c r="T136" i="7"/>
  <c r="Q136" i="7"/>
  <c r="N136" i="7"/>
  <c r="B136" i="7" s="1"/>
  <c r="AZ135" i="7"/>
  <c r="AY135" i="7"/>
  <c r="AV135" i="7"/>
  <c r="X135" i="7"/>
  <c r="T135" i="7"/>
  <c r="Q135" i="7"/>
  <c r="N135" i="7"/>
  <c r="B135" i="7" s="1"/>
  <c r="AZ134" i="7"/>
  <c r="AY134" i="7"/>
  <c r="AV134" i="7"/>
  <c r="X134" i="7"/>
  <c r="T134" i="7"/>
  <c r="Q134" i="7"/>
  <c r="N134" i="7"/>
  <c r="B134" i="7" s="1"/>
  <c r="AZ133" i="7"/>
  <c r="AY133" i="7"/>
  <c r="AV133" i="7"/>
  <c r="X133" i="7"/>
  <c r="T133" i="7"/>
  <c r="Q133" i="7"/>
  <c r="N133" i="7"/>
  <c r="B133" i="7" s="1"/>
  <c r="AZ132" i="7"/>
  <c r="AY132" i="7"/>
  <c r="AV132" i="7"/>
  <c r="X132" i="7"/>
  <c r="T132" i="7"/>
  <c r="Q132" i="7"/>
  <c r="N132" i="7"/>
  <c r="B132" i="7" s="1"/>
  <c r="AZ131" i="7"/>
  <c r="AY131" i="7"/>
  <c r="AV131" i="7"/>
  <c r="X131" i="7"/>
  <c r="T131" i="7"/>
  <c r="Q131" i="7"/>
  <c r="N131" i="7"/>
  <c r="B131" i="7" s="1"/>
  <c r="AZ130" i="7"/>
  <c r="AY130" i="7"/>
  <c r="AV130" i="7"/>
  <c r="X130" i="7"/>
  <c r="T130" i="7"/>
  <c r="Q130" i="7"/>
  <c r="N130" i="7"/>
  <c r="B130" i="7" s="1"/>
  <c r="AZ129" i="7"/>
  <c r="AY129" i="7"/>
  <c r="AV129" i="7"/>
  <c r="X129" i="7"/>
  <c r="T129" i="7"/>
  <c r="Q129" i="7"/>
  <c r="N129" i="7"/>
  <c r="AZ128" i="7"/>
  <c r="AY128" i="7"/>
  <c r="AV128" i="7"/>
  <c r="X128" i="7"/>
  <c r="T128" i="7"/>
  <c r="Q128" i="7"/>
  <c r="N128" i="7"/>
  <c r="B128" i="7" s="1"/>
  <c r="AZ127" i="7"/>
  <c r="AY127" i="7"/>
  <c r="AV127" i="7"/>
  <c r="X127" i="7"/>
  <c r="T127" i="7"/>
  <c r="Q127" i="7"/>
  <c r="N127" i="7"/>
  <c r="B127" i="7" s="1"/>
  <c r="AZ126" i="7"/>
  <c r="AY126" i="7"/>
  <c r="AV126" i="7"/>
  <c r="X126" i="7"/>
  <c r="T126" i="7"/>
  <c r="Q126" i="7"/>
  <c r="N126" i="7"/>
  <c r="B126" i="7" s="1"/>
  <c r="AZ125" i="7"/>
  <c r="AY125" i="7"/>
  <c r="AV125" i="7"/>
  <c r="X125" i="7"/>
  <c r="T125" i="7"/>
  <c r="Q125" i="7"/>
  <c r="N125" i="7"/>
  <c r="AZ124" i="7"/>
  <c r="AY124" i="7"/>
  <c r="AV124" i="7"/>
  <c r="X124" i="7"/>
  <c r="T124" i="7"/>
  <c r="Q124" i="7"/>
  <c r="N124" i="7"/>
  <c r="AZ123" i="7"/>
  <c r="AY123" i="7"/>
  <c r="AV123" i="7"/>
  <c r="X123" i="7"/>
  <c r="T123" i="7"/>
  <c r="Q123" i="7"/>
  <c r="N123" i="7"/>
  <c r="AZ122" i="7"/>
  <c r="AY122" i="7"/>
  <c r="AV122" i="7"/>
  <c r="X122" i="7"/>
  <c r="T122" i="7"/>
  <c r="Q122" i="7"/>
  <c r="N122" i="7"/>
  <c r="B122" i="7" s="1"/>
  <c r="AZ121" i="7"/>
  <c r="AY121" i="7"/>
  <c r="AV121" i="7"/>
  <c r="X121" i="7"/>
  <c r="T121" i="7"/>
  <c r="Q121" i="7"/>
  <c r="N121" i="7"/>
  <c r="B121" i="7" s="1"/>
  <c r="AZ120" i="7"/>
  <c r="AY120" i="7"/>
  <c r="AV120" i="7"/>
  <c r="X120" i="7"/>
  <c r="T120" i="7"/>
  <c r="Q120" i="7"/>
  <c r="N120" i="7"/>
  <c r="AZ119" i="7"/>
  <c r="AY119" i="7"/>
  <c r="AV119" i="7"/>
  <c r="X119" i="7"/>
  <c r="T119" i="7"/>
  <c r="Q119" i="7"/>
  <c r="N119" i="7"/>
  <c r="AZ118" i="7"/>
  <c r="AY118" i="7"/>
  <c r="AV118" i="7"/>
  <c r="X118" i="7"/>
  <c r="T118" i="7"/>
  <c r="Q118" i="7"/>
  <c r="N118" i="7"/>
  <c r="AZ117" i="7"/>
  <c r="AY117" i="7"/>
  <c r="AV117" i="7"/>
  <c r="X117" i="7"/>
  <c r="T117" i="7"/>
  <c r="Q117" i="7"/>
  <c r="N117" i="7"/>
  <c r="AZ116" i="7"/>
  <c r="AY116" i="7"/>
  <c r="AV116" i="7"/>
  <c r="X116" i="7"/>
  <c r="T116" i="7"/>
  <c r="Q116" i="7"/>
  <c r="N116" i="7"/>
  <c r="B116" i="7" s="1"/>
  <c r="AZ115" i="7"/>
  <c r="AY115" i="7"/>
  <c r="AV115" i="7"/>
  <c r="X115" i="7"/>
  <c r="T115" i="7"/>
  <c r="Q115" i="7"/>
  <c r="N115" i="7"/>
  <c r="AZ114" i="7"/>
  <c r="AY114" i="7"/>
  <c r="AV114" i="7"/>
  <c r="X114" i="7"/>
  <c r="T114" i="7"/>
  <c r="Q114" i="7"/>
  <c r="N114" i="7"/>
  <c r="AZ113" i="7"/>
  <c r="AY113" i="7"/>
  <c r="AV113" i="7"/>
  <c r="X113" i="7"/>
  <c r="T113" i="7"/>
  <c r="Q113" i="7"/>
  <c r="N113" i="7"/>
  <c r="AZ112" i="7"/>
  <c r="AY112" i="7"/>
  <c r="AV112" i="7"/>
  <c r="X112" i="7"/>
  <c r="T112" i="7"/>
  <c r="Q112" i="7"/>
  <c r="N112" i="7"/>
  <c r="B112" i="7" s="1"/>
  <c r="AZ111" i="7"/>
  <c r="AY111" i="7"/>
  <c r="AV111" i="7"/>
  <c r="X111" i="7"/>
  <c r="T111" i="7"/>
  <c r="Q111" i="7"/>
  <c r="N111" i="7"/>
  <c r="AZ110" i="7"/>
  <c r="AY110" i="7"/>
  <c r="AV110" i="7"/>
  <c r="X110" i="7"/>
  <c r="T110" i="7"/>
  <c r="Q110" i="7"/>
  <c r="N110" i="7"/>
  <c r="AZ109" i="7"/>
  <c r="AY109" i="7"/>
  <c r="AV109" i="7"/>
  <c r="X109" i="7"/>
  <c r="T109" i="7"/>
  <c r="Q109" i="7"/>
  <c r="N109" i="7"/>
  <c r="AZ108" i="7"/>
  <c r="AY108" i="7"/>
  <c r="AV108" i="7"/>
  <c r="X108" i="7"/>
  <c r="T108" i="7"/>
  <c r="Q108" i="7"/>
  <c r="N108" i="7"/>
  <c r="AZ107" i="7"/>
  <c r="AY107" i="7"/>
  <c r="AV107" i="7"/>
  <c r="X107" i="7"/>
  <c r="T107" i="7"/>
  <c r="Q107" i="7"/>
  <c r="N107" i="7"/>
  <c r="AZ106" i="7"/>
  <c r="AY106" i="7"/>
  <c r="AV106" i="7"/>
  <c r="X106" i="7"/>
  <c r="T106" i="7"/>
  <c r="Q106" i="7"/>
  <c r="N106" i="7"/>
  <c r="AZ105" i="7"/>
  <c r="AY105" i="7"/>
  <c r="AV105" i="7"/>
  <c r="X105" i="7"/>
  <c r="T105" i="7"/>
  <c r="Q105" i="7"/>
  <c r="N105" i="7"/>
  <c r="AZ104" i="7"/>
  <c r="AY104" i="7"/>
  <c r="AV104" i="7"/>
  <c r="X104" i="7"/>
  <c r="T104" i="7"/>
  <c r="Q104" i="7"/>
  <c r="N104" i="7"/>
  <c r="AZ103" i="7"/>
  <c r="AY103" i="7"/>
  <c r="AV103" i="7"/>
  <c r="X103" i="7"/>
  <c r="T103" i="7"/>
  <c r="Q103" i="7"/>
  <c r="N103" i="7"/>
  <c r="AZ102" i="7"/>
  <c r="AY102" i="7"/>
  <c r="AV102" i="7"/>
  <c r="X102" i="7"/>
  <c r="T102" i="7"/>
  <c r="Q102" i="7"/>
  <c r="N102" i="7"/>
  <c r="B102" i="7" s="1"/>
  <c r="AZ101" i="7"/>
  <c r="AY101" i="7"/>
  <c r="AV101" i="7"/>
  <c r="X101" i="7"/>
  <c r="T101" i="7"/>
  <c r="Q101" i="7"/>
  <c r="N101" i="7"/>
  <c r="B101" i="7" s="1"/>
  <c r="AZ100" i="7"/>
  <c r="AY100" i="7"/>
  <c r="AV100" i="7"/>
  <c r="X100" i="7"/>
  <c r="T100" i="7"/>
  <c r="Q100" i="7"/>
  <c r="N100" i="7"/>
  <c r="AZ99" i="7"/>
  <c r="AY99" i="7"/>
  <c r="AV99" i="7"/>
  <c r="X99" i="7"/>
  <c r="T99" i="7"/>
  <c r="Q99" i="7"/>
  <c r="N99" i="7"/>
  <c r="B99" i="7" s="1"/>
  <c r="AZ98" i="7"/>
  <c r="AY98" i="7"/>
  <c r="AV98" i="7"/>
  <c r="X98" i="7"/>
  <c r="T98" i="7"/>
  <c r="Q98" i="7"/>
  <c r="N98" i="7"/>
  <c r="B98" i="7" s="1"/>
  <c r="AZ97" i="7"/>
  <c r="AY97" i="7"/>
  <c r="AV97" i="7"/>
  <c r="X97" i="7"/>
  <c r="T97" i="7"/>
  <c r="Q97" i="7"/>
  <c r="N97" i="7"/>
  <c r="AZ96" i="7"/>
  <c r="AY96" i="7"/>
  <c r="AV96" i="7"/>
  <c r="X96" i="7"/>
  <c r="T96" i="7"/>
  <c r="Q96" i="7"/>
  <c r="N96" i="7"/>
  <c r="B96" i="7" s="1"/>
  <c r="AZ95" i="7"/>
  <c r="AY95" i="7"/>
  <c r="AV95" i="7"/>
  <c r="X95" i="7"/>
  <c r="T95" i="7"/>
  <c r="Q95" i="7"/>
  <c r="N95" i="7"/>
  <c r="B95" i="7" s="1"/>
  <c r="AZ94" i="7"/>
  <c r="AY94" i="7"/>
  <c r="AV94" i="7"/>
  <c r="X94" i="7"/>
  <c r="T94" i="7"/>
  <c r="Q94" i="7"/>
  <c r="N94" i="7"/>
  <c r="AZ93" i="7"/>
  <c r="AY93" i="7"/>
  <c r="AV93" i="7"/>
  <c r="X93" i="7"/>
  <c r="T93" i="7"/>
  <c r="Q93" i="7"/>
  <c r="N93" i="7"/>
  <c r="B93" i="7" s="1"/>
  <c r="AY92" i="7"/>
  <c r="AV92" i="7"/>
  <c r="X92" i="7"/>
  <c r="T92" i="7"/>
  <c r="Q92" i="7"/>
  <c r="N92" i="7"/>
  <c r="B92" i="7" s="1"/>
  <c r="AY91" i="7"/>
  <c r="AV91" i="7"/>
  <c r="X91" i="7"/>
  <c r="T91" i="7"/>
  <c r="Q91" i="7"/>
  <c r="N91" i="7"/>
  <c r="B91" i="7" s="1"/>
  <c r="AZ90" i="7"/>
  <c r="AY90" i="7"/>
  <c r="AV90" i="7"/>
  <c r="X90" i="7"/>
  <c r="T90" i="7"/>
  <c r="Q90" i="7"/>
  <c r="N90" i="7"/>
  <c r="AZ89" i="7"/>
  <c r="AY89" i="7"/>
  <c r="AV89" i="7"/>
  <c r="X89" i="7"/>
  <c r="T89" i="7"/>
  <c r="Q89" i="7"/>
  <c r="N89" i="7"/>
  <c r="B89" i="7" s="1"/>
  <c r="AZ88" i="7"/>
  <c r="AY88" i="7"/>
  <c r="AV88" i="7"/>
  <c r="X88" i="7"/>
  <c r="T88" i="7"/>
  <c r="Q88" i="7"/>
  <c r="N88" i="7"/>
  <c r="B88" i="7" s="1"/>
  <c r="AZ87" i="7"/>
  <c r="AY87" i="7"/>
  <c r="AV87" i="7"/>
  <c r="X87" i="7"/>
  <c r="T87" i="7"/>
  <c r="Q87" i="7"/>
  <c r="N87" i="7"/>
  <c r="B87" i="7" s="1"/>
  <c r="AZ86" i="7"/>
  <c r="AY86" i="7"/>
  <c r="AV86" i="7"/>
  <c r="X86" i="7"/>
  <c r="T86" i="7"/>
  <c r="Q86" i="7"/>
  <c r="N86" i="7"/>
  <c r="B86" i="7" s="1"/>
  <c r="AZ85" i="7"/>
  <c r="AY85" i="7"/>
  <c r="AV85" i="7"/>
  <c r="X85" i="7"/>
  <c r="T85" i="7"/>
  <c r="Q85" i="7"/>
  <c r="N85" i="7"/>
  <c r="AZ84" i="7"/>
  <c r="AY84" i="7"/>
  <c r="AV84" i="7"/>
  <c r="X84" i="7"/>
  <c r="T84" i="7"/>
  <c r="Q84" i="7"/>
  <c r="N84" i="7"/>
  <c r="B84" i="7" s="1"/>
  <c r="AZ83" i="7"/>
  <c r="AY83" i="7"/>
  <c r="AV83" i="7"/>
  <c r="X83" i="7"/>
  <c r="T83" i="7"/>
  <c r="Q83" i="7"/>
  <c r="N83" i="7"/>
  <c r="AZ82" i="7"/>
  <c r="AY82" i="7"/>
  <c r="AV82" i="7"/>
  <c r="X82" i="7"/>
  <c r="T82" i="7"/>
  <c r="Q82" i="7"/>
  <c r="N82" i="7"/>
  <c r="B82" i="7" s="1"/>
  <c r="AZ81" i="7"/>
  <c r="AY81" i="7"/>
  <c r="AV81" i="7"/>
  <c r="X81" i="7"/>
  <c r="T81" i="7"/>
  <c r="Q81" i="7"/>
  <c r="N81" i="7"/>
  <c r="B81" i="7" s="1"/>
  <c r="AZ80" i="7"/>
  <c r="AY80" i="7"/>
  <c r="AV80" i="7"/>
  <c r="X80" i="7"/>
  <c r="T80" i="7"/>
  <c r="Q80" i="7"/>
  <c r="N80" i="7"/>
  <c r="B80" i="7" s="1"/>
  <c r="AZ79" i="7"/>
  <c r="AY79" i="7"/>
  <c r="AV79" i="7"/>
  <c r="X79" i="7"/>
  <c r="T79" i="7"/>
  <c r="Q79" i="7"/>
  <c r="N79" i="7"/>
  <c r="AZ78" i="7"/>
  <c r="AY78" i="7"/>
  <c r="AV78" i="7"/>
  <c r="X78" i="7"/>
  <c r="T78" i="7"/>
  <c r="Q78" i="7"/>
  <c r="N78" i="7"/>
  <c r="B78" i="7" s="1"/>
  <c r="AZ77" i="7"/>
  <c r="AY77" i="7"/>
  <c r="AV77" i="7"/>
  <c r="X77" i="7"/>
  <c r="T77" i="7"/>
  <c r="Q77" i="7"/>
  <c r="N77" i="7"/>
  <c r="B77" i="7" s="1"/>
  <c r="AZ76" i="7"/>
  <c r="AY76" i="7"/>
  <c r="AV76" i="7"/>
  <c r="X76" i="7"/>
  <c r="T76" i="7"/>
  <c r="Q76" i="7"/>
  <c r="N76" i="7"/>
  <c r="AZ75" i="7"/>
  <c r="AY75" i="7"/>
  <c r="AV75" i="7"/>
  <c r="X75" i="7"/>
  <c r="T75" i="7"/>
  <c r="Q75" i="7"/>
  <c r="N75" i="7"/>
  <c r="B75" i="7" s="1"/>
  <c r="AZ74" i="7"/>
  <c r="AY74" i="7"/>
  <c r="AV74" i="7"/>
  <c r="X74" i="7"/>
  <c r="T74" i="7"/>
  <c r="Q74" i="7"/>
  <c r="N74" i="7"/>
  <c r="B74" i="7" s="1"/>
  <c r="AY73" i="7"/>
  <c r="AV73" i="7"/>
  <c r="X73" i="7"/>
  <c r="T73" i="7"/>
  <c r="Q73" i="7"/>
  <c r="N73" i="7"/>
  <c r="AY72" i="7"/>
  <c r="AV72" i="7"/>
  <c r="X72" i="7"/>
  <c r="T72" i="7"/>
  <c r="Q72" i="7"/>
  <c r="N72" i="7"/>
  <c r="B72" i="7" s="1"/>
  <c r="AY71" i="7"/>
  <c r="AV71" i="7"/>
  <c r="X71" i="7"/>
  <c r="T71" i="7"/>
  <c r="Q71" i="7"/>
  <c r="N71" i="7"/>
  <c r="AY70" i="7"/>
  <c r="AV70" i="7"/>
  <c r="X70" i="7"/>
  <c r="T70" i="7"/>
  <c r="Q70" i="7"/>
  <c r="N70" i="7"/>
  <c r="AY69" i="7"/>
  <c r="AV69" i="7"/>
  <c r="X69" i="7"/>
  <c r="T69" i="7"/>
  <c r="Q69" i="7"/>
  <c r="N69" i="7"/>
  <c r="B69" i="7" s="1"/>
  <c r="AY68" i="7"/>
  <c r="AV68" i="7"/>
  <c r="X68" i="7"/>
  <c r="T68" i="7"/>
  <c r="Q68" i="7"/>
  <c r="N68" i="7"/>
  <c r="B68" i="7" s="1"/>
  <c r="AY67" i="7"/>
  <c r="AV67" i="7"/>
  <c r="X67" i="7"/>
  <c r="T67" i="7"/>
  <c r="Q67" i="7"/>
  <c r="N67" i="7"/>
  <c r="AY66" i="7"/>
  <c r="AV66" i="7"/>
  <c r="X66" i="7"/>
  <c r="T66" i="7"/>
  <c r="Q66" i="7"/>
  <c r="N66" i="7"/>
  <c r="AY65" i="7"/>
  <c r="AV65" i="7"/>
  <c r="X65" i="7"/>
  <c r="T65" i="7"/>
  <c r="Q65" i="7"/>
  <c r="N65" i="7"/>
  <c r="B65" i="7" s="1"/>
  <c r="AY64" i="7"/>
  <c r="AV64" i="7"/>
  <c r="X64" i="7"/>
  <c r="T64" i="7"/>
  <c r="Q64" i="7"/>
  <c r="N64" i="7"/>
  <c r="B64" i="7" s="1"/>
  <c r="AY63" i="7"/>
  <c r="AV63" i="7"/>
  <c r="X63" i="7"/>
  <c r="T63" i="7"/>
  <c r="Q63" i="7"/>
  <c r="N63" i="7"/>
  <c r="B63" i="7" s="1"/>
  <c r="AY62" i="7"/>
  <c r="AV62" i="7"/>
  <c r="X62" i="7"/>
  <c r="T62" i="7"/>
  <c r="Q62" i="7"/>
  <c r="N62" i="7"/>
  <c r="B62" i="7" s="1"/>
  <c r="AY61" i="7"/>
  <c r="AV61" i="7"/>
  <c r="X61" i="7"/>
  <c r="T61" i="7"/>
  <c r="Q61" i="7"/>
  <c r="N61" i="7"/>
  <c r="B61" i="7" s="1"/>
  <c r="AY60" i="7"/>
  <c r="AV60" i="7"/>
  <c r="X60" i="7"/>
  <c r="T60" i="7"/>
  <c r="Q60" i="7"/>
  <c r="N60" i="7"/>
  <c r="B60" i="7" s="1"/>
  <c r="AY59" i="7"/>
  <c r="AV59" i="7"/>
  <c r="X59" i="7"/>
  <c r="T59" i="7"/>
  <c r="Q59" i="7"/>
  <c r="N59" i="7"/>
  <c r="AY58" i="7"/>
  <c r="AV58" i="7"/>
  <c r="X58" i="7"/>
  <c r="T58" i="7"/>
  <c r="Q58" i="7"/>
  <c r="N58" i="7"/>
  <c r="B58" i="7" s="1"/>
  <c r="AY57" i="7"/>
  <c r="AV57" i="7"/>
  <c r="X57" i="7"/>
  <c r="T57" i="7"/>
  <c r="Q57" i="7"/>
  <c r="N57" i="7"/>
  <c r="AY56" i="7"/>
  <c r="AV56" i="7"/>
  <c r="X56" i="7"/>
  <c r="T56" i="7"/>
  <c r="Q56" i="7"/>
  <c r="N56" i="7"/>
  <c r="B56" i="7" s="1"/>
  <c r="AY55" i="7"/>
  <c r="AV55" i="7"/>
  <c r="X55" i="7"/>
  <c r="T55" i="7"/>
  <c r="Q55" i="7"/>
  <c r="N55" i="7"/>
  <c r="AZ54" i="7"/>
  <c r="AY54" i="7"/>
  <c r="AV54" i="7"/>
  <c r="X54" i="7"/>
  <c r="T54" i="7"/>
  <c r="Q54" i="7"/>
  <c r="N54" i="7"/>
  <c r="B54" i="7" s="1"/>
  <c r="AZ53" i="7"/>
  <c r="AY53" i="7"/>
  <c r="AV53" i="7"/>
  <c r="X53" i="7"/>
  <c r="T53" i="7"/>
  <c r="Q53" i="7"/>
  <c r="N53" i="7"/>
  <c r="B53" i="7" s="1"/>
  <c r="AZ52" i="7"/>
  <c r="AY52" i="7"/>
  <c r="AV52" i="7"/>
  <c r="X52" i="7"/>
  <c r="T52" i="7"/>
  <c r="Q52" i="7"/>
  <c r="N52" i="7"/>
  <c r="B52" i="7" s="1"/>
  <c r="AZ51" i="7"/>
  <c r="AY51" i="7"/>
  <c r="AV51" i="7"/>
  <c r="X51" i="7"/>
  <c r="T51" i="7"/>
  <c r="Q51" i="7"/>
  <c r="N51" i="7"/>
  <c r="B51" i="7" s="1"/>
  <c r="AZ50" i="7"/>
  <c r="AY50" i="7"/>
  <c r="AV50" i="7"/>
  <c r="X50" i="7"/>
  <c r="T50" i="7"/>
  <c r="Q50" i="7"/>
  <c r="N50" i="7"/>
  <c r="B50" i="7" s="1"/>
  <c r="AZ49" i="7"/>
  <c r="AY49" i="7"/>
  <c r="AV49" i="7"/>
  <c r="X49" i="7"/>
  <c r="T49" i="7"/>
  <c r="Q49" i="7"/>
  <c r="N49" i="7"/>
  <c r="B49" i="7" s="1"/>
  <c r="AZ48" i="7"/>
  <c r="AY48" i="7"/>
  <c r="AV48" i="7"/>
  <c r="X48" i="7"/>
  <c r="T48" i="7"/>
  <c r="Q48" i="7"/>
  <c r="N48" i="7"/>
  <c r="B48" i="7" s="1"/>
  <c r="AZ47" i="7"/>
  <c r="AY47" i="7"/>
  <c r="AV47" i="7"/>
  <c r="X47" i="7"/>
  <c r="T47" i="7"/>
  <c r="Q47" i="7"/>
  <c r="N47" i="7"/>
  <c r="B47" i="7" s="1"/>
  <c r="AY46" i="7"/>
  <c r="AV46" i="7"/>
  <c r="X46" i="7"/>
  <c r="T46" i="7"/>
  <c r="Q46" i="7"/>
  <c r="N46" i="7"/>
  <c r="AZ45" i="7"/>
  <c r="AY45" i="7"/>
  <c r="AV45" i="7"/>
  <c r="X45" i="7"/>
  <c r="T45" i="7"/>
  <c r="Q45" i="7"/>
  <c r="N45" i="7"/>
  <c r="B45" i="7" s="1"/>
  <c r="AZ44" i="7"/>
  <c r="AY44" i="7"/>
  <c r="AV44" i="7"/>
  <c r="X44" i="7"/>
  <c r="T44" i="7"/>
  <c r="Q44" i="7"/>
  <c r="N44" i="7"/>
  <c r="B44" i="7" s="1"/>
  <c r="AY43" i="7"/>
  <c r="AV43" i="7"/>
  <c r="X43" i="7"/>
  <c r="T43" i="7"/>
  <c r="Q43" i="7"/>
  <c r="N43" i="7"/>
  <c r="B43" i="7" s="1"/>
  <c r="AY42" i="7"/>
  <c r="AV42" i="7"/>
  <c r="X42" i="7"/>
  <c r="T42" i="7"/>
  <c r="Q42" i="7"/>
  <c r="N42" i="7"/>
  <c r="B42" i="7" s="1"/>
  <c r="AY41" i="7"/>
  <c r="AV41" i="7"/>
  <c r="X41" i="7"/>
  <c r="T41" i="7"/>
  <c r="Q41" i="7"/>
  <c r="N41" i="7"/>
  <c r="AY40" i="7"/>
  <c r="AV40" i="7"/>
  <c r="X40" i="7"/>
  <c r="T40" i="7"/>
  <c r="Q40" i="7"/>
  <c r="N40" i="7"/>
  <c r="AY39" i="7"/>
  <c r="AV39" i="7"/>
  <c r="X39" i="7"/>
  <c r="T39" i="7"/>
  <c r="Q39" i="7"/>
  <c r="N39" i="7"/>
  <c r="B39" i="7" s="1"/>
  <c r="AY38" i="7"/>
  <c r="AV38" i="7"/>
  <c r="X38" i="7"/>
  <c r="T38" i="7"/>
  <c r="Q38" i="7"/>
  <c r="N38" i="7"/>
  <c r="B38" i="7" s="1"/>
  <c r="AY37" i="7"/>
  <c r="AV37" i="7"/>
  <c r="X37" i="7"/>
  <c r="T37" i="7"/>
  <c r="Q37" i="7"/>
  <c r="N37" i="7"/>
  <c r="AZ36" i="7"/>
  <c r="AY36" i="7"/>
  <c r="AV36" i="7"/>
  <c r="X36" i="7"/>
  <c r="T36" i="7"/>
  <c r="Q36" i="7"/>
  <c r="N36" i="7"/>
  <c r="B36" i="7" s="1"/>
  <c r="AZ35" i="7"/>
  <c r="AY35" i="7"/>
  <c r="AV35" i="7"/>
  <c r="X35" i="7"/>
  <c r="T35" i="7"/>
  <c r="Q35" i="7"/>
  <c r="N35" i="7"/>
  <c r="B35" i="7" s="1"/>
  <c r="AY34" i="7"/>
  <c r="AV34" i="7"/>
  <c r="X34" i="7"/>
  <c r="T34" i="7"/>
  <c r="Q34" i="7"/>
  <c r="N34" i="7"/>
  <c r="AZ33" i="7"/>
  <c r="AY33" i="7"/>
  <c r="AV33" i="7"/>
  <c r="X33" i="7"/>
  <c r="T33" i="7"/>
  <c r="Q33" i="7"/>
  <c r="N33" i="7"/>
  <c r="AZ32" i="7"/>
  <c r="AY32" i="7"/>
  <c r="AV32" i="7"/>
  <c r="X32" i="7"/>
  <c r="T32" i="7"/>
  <c r="Q32" i="7"/>
  <c r="N32" i="7"/>
  <c r="AY31" i="7"/>
  <c r="AV31" i="7"/>
  <c r="X31" i="7"/>
  <c r="T31" i="7"/>
  <c r="Q31" i="7"/>
  <c r="N31" i="7"/>
  <c r="B31" i="7" s="1"/>
  <c r="AY30" i="7"/>
  <c r="AV30" i="7"/>
  <c r="X30" i="7"/>
  <c r="T30" i="7"/>
  <c r="Q30" i="7"/>
  <c r="N30" i="7"/>
  <c r="B30" i="7" s="1"/>
  <c r="AY29" i="7"/>
  <c r="AV29" i="7"/>
  <c r="X29" i="7"/>
  <c r="T29" i="7"/>
  <c r="Q29" i="7"/>
  <c r="N29" i="7"/>
  <c r="B29" i="7" s="1"/>
  <c r="AY28" i="7"/>
  <c r="AV28" i="7"/>
  <c r="X28" i="7"/>
  <c r="T28" i="7"/>
  <c r="Q28" i="7"/>
  <c r="N28" i="7"/>
  <c r="AZ27" i="7"/>
  <c r="AY27" i="7"/>
  <c r="AV27" i="7"/>
  <c r="X27" i="7"/>
  <c r="T27" i="7"/>
  <c r="Q27" i="7"/>
  <c r="N27" i="7"/>
  <c r="B27" i="7" s="1"/>
  <c r="AY26" i="7"/>
  <c r="AV26" i="7"/>
  <c r="X26" i="7"/>
  <c r="T26" i="7"/>
  <c r="Q26" i="7"/>
  <c r="N26" i="7"/>
  <c r="B26" i="7" s="1"/>
  <c r="AZ25" i="7"/>
  <c r="AY25" i="7"/>
  <c r="AV25" i="7"/>
  <c r="X25" i="7"/>
  <c r="T25" i="7"/>
  <c r="Q25" i="7"/>
  <c r="N25" i="7"/>
  <c r="AY24" i="7"/>
  <c r="AV24" i="7"/>
  <c r="X24" i="7"/>
  <c r="T24" i="7"/>
  <c r="Q24" i="7"/>
  <c r="N24" i="7"/>
  <c r="AY23" i="7"/>
  <c r="AV23" i="7"/>
  <c r="X23" i="7"/>
  <c r="T23" i="7"/>
  <c r="Q23" i="7"/>
  <c r="N23" i="7"/>
  <c r="B23" i="7" s="1"/>
  <c r="AY22" i="7"/>
  <c r="AV22" i="7"/>
  <c r="X22" i="7"/>
  <c r="T22" i="7"/>
  <c r="Q22" i="7"/>
  <c r="N22" i="7"/>
  <c r="AY21" i="7"/>
  <c r="AV21" i="7"/>
  <c r="X21" i="7"/>
  <c r="T21" i="7"/>
  <c r="Q21" i="7"/>
  <c r="N21" i="7"/>
  <c r="B21" i="7" s="1"/>
  <c r="AY20" i="7"/>
  <c r="AV20" i="7"/>
  <c r="X20" i="7"/>
  <c r="T20" i="7"/>
  <c r="Q20" i="7"/>
  <c r="N20" i="7"/>
  <c r="B20" i="7" s="1"/>
  <c r="AY19" i="7"/>
  <c r="AV19" i="7"/>
  <c r="X19" i="7"/>
  <c r="T19" i="7"/>
  <c r="Q19" i="7"/>
  <c r="N19" i="7"/>
  <c r="AY18" i="7"/>
  <c r="AV18" i="7"/>
  <c r="X18" i="7"/>
  <c r="T18" i="7"/>
  <c r="Q18" i="7"/>
  <c r="N18" i="7"/>
  <c r="B18" i="7" s="1"/>
  <c r="AY17" i="7"/>
  <c r="AV17" i="7"/>
  <c r="X17" i="7"/>
  <c r="T17" i="7"/>
  <c r="Q17" i="7"/>
  <c r="N17" i="7"/>
  <c r="B17" i="7" s="1"/>
  <c r="AY16" i="7"/>
  <c r="AV16" i="7"/>
  <c r="X16" i="7"/>
  <c r="T16" i="7"/>
  <c r="Q16" i="7"/>
  <c r="N16" i="7"/>
  <c r="AY15" i="7"/>
  <c r="AV15" i="7"/>
  <c r="X15" i="7"/>
  <c r="T15" i="7"/>
  <c r="Q15" i="7"/>
  <c r="N15" i="7"/>
  <c r="AY14" i="7"/>
  <c r="AV14" i="7"/>
  <c r="X14" i="7"/>
  <c r="T14" i="7"/>
  <c r="Q14" i="7"/>
  <c r="N14" i="7"/>
  <c r="B14" i="7" s="1"/>
  <c r="AY13" i="7"/>
  <c r="AV13" i="7"/>
  <c r="X13" i="7"/>
  <c r="T13" i="7"/>
  <c r="Q13" i="7"/>
  <c r="N13" i="7"/>
  <c r="B13" i="7" s="1"/>
  <c r="AY12" i="7"/>
  <c r="AV12" i="7"/>
  <c r="X12" i="7"/>
  <c r="T12" i="7"/>
  <c r="Q12" i="7"/>
  <c r="N12" i="7"/>
  <c r="AY11" i="7"/>
  <c r="AV11" i="7"/>
  <c r="X11" i="7"/>
  <c r="T11" i="7"/>
  <c r="Q11" i="7"/>
  <c r="N11" i="7"/>
  <c r="AY10" i="7"/>
  <c r="AV10" i="7"/>
  <c r="X10" i="7"/>
  <c r="T10" i="7"/>
  <c r="Q10" i="7"/>
  <c r="N10" i="7"/>
  <c r="B10" i="7" s="1"/>
  <c r="AY9" i="7"/>
  <c r="AV9" i="7"/>
  <c r="X9" i="7"/>
  <c r="T9" i="7"/>
  <c r="Q9" i="7"/>
  <c r="N9" i="7"/>
  <c r="B4" i="4"/>
  <c r="J382" i="3"/>
  <c r="H382" i="3"/>
  <c r="K241" i="3"/>
  <c r="I241" i="3"/>
  <c r="K240" i="3"/>
  <c r="I240" i="3"/>
  <c r="K239" i="3"/>
  <c r="I239" i="3"/>
  <c r="K238" i="3"/>
  <c r="I238" i="3"/>
  <c r="K237" i="3"/>
  <c r="I237" i="3"/>
  <c r="K236" i="3"/>
  <c r="I236" i="3"/>
  <c r="K235" i="3"/>
  <c r="I235" i="3"/>
  <c r="K234" i="3"/>
  <c r="I234" i="3"/>
  <c r="K233" i="3"/>
  <c r="I233" i="3"/>
  <c r="K232" i="3"/>
  <c r="I232" i="3"/>
  <c r="K231" i="3"/>
  <c r="I231" i="3"/>
  <c r="K230" i="3"/>
  <c r="I230" i="3"/>
  <c r="K229" i="3"/>
  <c r="I229" i="3"/>
  <c r="K228" i="3"/>
  <c r="I228" i="3"/>
  <c r="K227" i="3"/>
  <c r="I227" i="3"/>
  <c r="K226" i="3"/>
  <c r="I226" i="3"/>
  <c r="K225" i="3"/>
  <c r="I225" i="3"/>
  <c r="K224" i="3"/>
  <c r="I224" i="3"/>
  <c r="K223" i="3"/>
  <c r="I223" i="3"/>
  <c r="K222" i="3"/>
  <c r="I222" i="3"/>
  <c r="K221" i="3"/>
  <c r="I221" i="3"/>
  <c r="K220" i="3"/>
  <c r="I220" i="3"/>
  <c r="K219" i="3"/>
  <c r="I219" i="3"/>
  <c r="K218" i="3"/>
  <c r="I218" i="3"/>
  <c r="K217" i="3"/>
  <c r="I217" i="3"/>
  <c r="K216" i="3"/>
  <c r="I216" i="3"/>
  <c r="K215" i="3"/>
  <c r="I215" i="3"/>
  <c r="K214" i="3"/>
  <c r="I214" i="3"/>
  <c r="K213" i="3"/>
  <c r="I213" i="3"/>
  <c r="K212" i="3"/>
  <c r="I212" i="3"/>
  <c r="K211" i="3"/>
  <c r="I211" i="3"/>
  <c r="K210" i="3"/>
  <c r="I210" i="3"/>
  <c r="K209" i="3"/>
  <c r="I209" i="3"/>
  <c r="K208" i="3"/>
  <c r="I208" i="3"/>
  <c r="K207" i="3"/>
  <c r="I207" i="3"/>
  <c r="K206" i="3"/>
  <c r="I206" i="3"/>
  <c r="K205" i="3"/>
  <c r="I205" i="3"/>
  <c r="K204" i="3"/>
  <c r="I204" i="3"/>
  <c r="K203" i="3"/>
  <c r="I203" i="3"/>
  <c r="K202" i="3"/>
  <c r="I202" i="3"/>
  <c r="K201" i="3"/>
  <c r="I201" i="3"/>
  <c r="K200" i="3"/>
  <c r="I200" i="3"/>
  <c r="K199" i="3"/>
  <c r="I199" i="3"/>
  <c r="K198" i="3"/>
  <c r="I198" i="3"/>
  <c r="K197" i="3"/>
  <c r="I197" i="3"/>
  <c r="K196" i="3"/>
  <c r="I196" i="3"/>
  <c r="K195" i="3"/>
  <c r="I195" i="3"/>
  <c r="K194" i="3"/>
  <c r="I194" i="3"/>
  <c r="K193" i="3"/>
  <c r="I193" i="3"/>
  <c r="K192" i="3"/>
  <c r="I192" i="3"/>
  <c r="K191" i="3"/>
  <c r="I191" i="3"/>
  <c r="K190" i="3"/>
  <c r="I190" i="3"/>
  <c r="K189" i="3"/>
  <c r="I189" i="3"/>
  <c r="K188" i="3"/>
  <c r="I188" i="3"/>
  <c r="K187" i="3"/>
  <c r="I187" i="3"/>
  <c r="K186" i="3"/>
  <c r="I186" i="3"/>
  <c r="K185" i="3"/>
  <c r="I185" i="3"/>
  <c r="K184" i="3"/>
  <c r="I184" i="3"/>
  <c r="K183" i="3"/>
  <c r="I183" i="3"/>
  <c r="K182" i="3"/>
  <c r="I182" i="3"/>
  <c r="K181" i="3"/>
  <c r="I181" i="3"/>
  <c r="K180" i="3"/>
  <c r="I180" i="3"/>
  <c r="K179" i="3"/>
  <c r="I179" i="3"/>
  <c r="K178" i="3"/>
  <c r="I178" i="3"/>
  <c r="K177" i="3"/>
  <c r="I177" i="3"/>
  <c r="K176" i="3"/>
  <c r="I176" i="3"/>
  <c r="K175" i="3"/>
  <c r="I175" i="3"/>
  <c r="K174" i="3"/>
  <c r="I174" i="3"/>
  <c r="K173" i="3"/>
  <c r="I173" i="3"/>
  <c r="K172" i="3"/>
  <c r="I172" i="3"/>
  <c r="K171" i="3"/>
  <c r="I171" i="3"/>
  <c r="K170" i="3"/>
  <c r="I170" i="3"/>
  <c r="K169" i="3"/>
  <c r="I169" i="3"/>
  <c r="K168" i="3"/>
  <c r="I168" i="3"/>
  <c r="K167" i="3"/>
  <c r="I167" i="3"/>
  <c r="K166" i="3"/>
  <c r="I166" i="3"/>
  <c r="K165" i="3"/>
  <c r="I165" i="3"/>
  <c r="K164" i="3"/>
  <c r="I164" i="3"/>
  <c r="K163" i="3"/>
  <c r="I163" i="3"/>
  <c r="K162" i="3"/>
  <c r="I162" i="3"/>
  <c r="K161" i="3"/>
  <c r="I161" i="3"/>
  <c r="K160" i="3"/>
  <c r="I160" i="3"/>
  <c r="K159" i="3"/>
  <c r="I159" i="3"/>
  <c r="K158" i="3"/>
  <c r="I158" i="3"/>
  <c r="K157" i="3"/>
  <c r="I157" i="3"/>
  <c r="K156" i="3"/>
  <c r="I156" i="3"/>
  <c r="K155" i="3"/>
  <c r="I155" i="3"/>
  <c r="K154" i="3"/>
  <c r="I154" i="3"/>
  <c r="K153" i="3"/>
  <c r="I153" i="3"/>
  <c r="K152" i="3"/>
  <c r="I152" i="3"/>
  <c r="K151" i="3"/>
  <c r="I151" i="3"/>
  <c r="K150" i="3"/>
  <c r="I150" i="3"/>
  <c r="K149" i="3"/>
  <c r="I149" i="3"/>
  <c r="K148" i="3"/>
  <c r="I148" i="3"/>
  <c r="K147" i="3"/>
  <c r="I147" i="3"/>
  <c r="K146" i="3"/>
  <c r="I146" i="3"/>
  <c r="K145" i="3"/>
  <c r="I145" i="3"/>
  <c r="K144" i="3"/>
  <c r="I144" i="3"/>
  <c r="K143" i="3"/>
  <c r="I143" i="3"/>
  <c r="K142" i="3"/>
  <c r="I142" i="3"/>
  <c r="K141" i="3"/>
  <c r="I141" i="3"/>
  <c r="K140" i="3"/>
  <c r="I140" i="3"/>
  <c r="K139" i="3"/>
  <c r="I139" i="3"/>
  <c r="K138" i="3"/>
  <c r="I138" i="3"/>
  <c r="K137" i="3"/>
  <c r="I137" i="3"/>
  <c r="K136" i="3"/>
  <c r="I136" i="3"/>
  <c r="K135" i="3"/>
  <c r="I135" i="3"/>
  <c r="K134" i="3"/>
  <c r="I134" i="3"/>
  <c r="K133" i="3"/>
  <c r="I133" i="3"/>
  <c r="K132" i="3"/>
  <c r="I132" i="3"/>
  <c r="K131" i="3"/>
  <c r="I131" i="3"/>
  <c r="K130" i="3"/>
  <c r="I130" i="3"/>
  <c r="K129" i="3"/>
  <c r="I129" i="3"/>
  <c r="K128" i="3"/>
  <c r="I128" i="3"/>
  <c r="K127" i="3"/>
  <c r="I127" i="3"/>
  <c r="K126" i="3"/>
  <c r="I126" i="3"/>
  <c r="K125" i="3"/>
  <c r="I125" i="3"/>
  <c r="K124" i="3"/>
  <c r="I124" i="3"/>
  <c r="K123" i="3"/>
  <c r="I123" i="3"/>
  <c r="K122" i="3"/>
  <c r="I122" i="3"/>
  <c r="K121" i="3"/>
  <c r="I121" i="3"/>
  <c r="K120" i="3"/>
  <c r="I120" i="3"/>
  <c r="K119" i="3"/>
  <c r="I119" i="3"/>
  <c r="K118" i="3"/>
  <c r="I118" i="3"/>
  <c r="K117" i="3"/>
  <c r="I117" i="3"/>
  <c r="K116" i="3"/>
  <c r="I116" i="3"/>
  <c r="K115" i="3"/>
  <c r="I115" i="3"/>
  <c r="K114" i="3"/>
  <c r="I114" i="3"/>
  <c r="K113" i="3"/>
  <c r="I113" i="3"/>
  <c r="K112" i="3"/>
  <c r="I112" i="3"/>
  <c r="K111" i="3"/>
  <c r="I111" i="3"/>
  <c r="K110" i="3"/>
  <c r="I110" i="3"/>
  <c r="K109" i="3"/>
  <c r="I109" i="3"/>
  <c r="K108" i="3"/>
  <c r="I108" i="3"/>
  <c r="K107" i="3"/>
  <c r="I107" i="3"/>
  <c r="K106" i="3"/>
  <c r="I106" i="3"/>
  <c r="K105" i="3"/>
  <c r="I105" i="3"/>
  <c r="K104" i="3"/>
  <c r="I104" i="3"/>
  <c r="K103" i="3"/>
  <c r="I103" i="3"/>
  <c r="K102" i="3"/>
  <c r="I102" i="3"/>
  <c r="K101" i="3"/>
  <c r="I101" i="3"/>
  <c r="K100" i="3"/>
  <c r="I100" i="3"/>
  <c r="K99" i="3"/>
  <c r="I99" i="3"/>
  <c r="K98" i="3"/>
  <c r="I98" i="3"/>
  <c r="K97" i="3"/>
  <c r="I97" i="3"/>
  <c r="K96" i="3"/>
  <c r="I96" i="3"/>
  <c r="K95" i="3"/>
  <c r="I95" i="3"/>
  <c r="K94" i="3"/>
  <c r="I94" i="3"/>
  <c r="K93" i="3"/>
  <c r="I93" i="3"/>
  <c r="K92" i="3"/>
  <c r="I92" i="3"/>
  <c r="K91" i="3"/>
  <c r="I91" i="3"/>
  <c r="K90" i="3"/>
  <c r="I90" i="3"/>
  <c r="K89" i="3"/>
  <c r="I89" i="3"/>
  <c r="K88" i="3"/>
  <c r="I88" i="3"/>
  <c r="K87" i="3"/>
  <c r="I87" i="3"/>
  <c r="K86" i="3"/>
  <c r="I86" i="3"/>
  <c r="K85" i="3"/>
  <c r="I85" i="3"/>
  <c r="K84" i="3"/>
  <c r="I84" i="3"/>
  <c r="K83" i="3"/>
  <c r="I83" i="3"/>
  <c r="K82" i="3"/>
  <c r="I82" i="3"/>
  <c r="K81" i="3"/>
  <c r="I81" i="3"/>
  <c r="K80" i="3"/>
  <c r="I80" i="3"/>
  <c r="K79" i="3"/>
  <c r="I79" i="3"/>
  <c r="K78" i="3"/>
  <c r="I78" i="3"/>
  <c r="K77" i="3"/>
  <c r="I77" i="3"/>
  <c r="K76" i="3"/>
  <c r="I76" i="3"/>
  <c r="K75" i="3"/>
  <c r="I75" i="3"/>
  <c r="K74" i="3"/>
  <c r="I74" i="3"/>
  <c r="K73" i="3"/>
  <c r="I73" i="3"/>
  <c r="K72" i="3"/>
  <c r="I72" i="3"/>
  <c r="K71" i="3"/>
  <c r="I71" i="3"/>
  <c r="K70" i="3"/>
  <c r="I70" i="3"/>
  <c r="K69" i="3"/>
  <c r="I69" i="3"/>
  <c r="K68" i="3"/>
  <c r="I68" i="3"/>
  <c r="K67" i="3"/>
  <c r="I67" i="3"/>
  <c r="K66" i="3"/>
  <c r="I66" i="3"/>
  <c r="K65" i="3"/>
  <c r="I65" i="3"/>
  <c r="K64" i="3"/>
  <c r="I64" i="3"/>
  <c r="K63" i="3"/>
  <c r="I63" i="3"/>
  <c r="K62" i="3"/>
  <c r="I62" i="3"/>
  <c r="K61" i="3"/>
  <c r="I61" i="3"/>
  <c r="K60" i="3"/>
  <c r="I60" i="3"/>
  <c r="K59" i="3"/>
  <c r="I59" i="3"/>
  <c r="K58" i="3"/>
  <c r="I58" i="3"/>
  <c r="K57" i="3"/>
  <c r="I57" i="3"/>
  <c r="K56" i="3"/>
  <c r="I56" i="3"/>
  <c r="K55" i="3"/>
  <c r="I55" i="3"/>
  <c r="K54" i="3"/>
  <c r="I54" i="3"/>
  <c r="K53" i="3"/>
  <c r="I53" i="3"/>
  <c r="K52" i="3"/>
  <c r="I52" i="3"/>
  <c r="K51" i="3"/>
  <c r="I51" i="3"/>
  <c r="K50" i="3"/>
  <c r="I50" i="3"/>
  <c r="K49" i="3"/>
  <c r="I49" i="3"/>
  <c r="K48" i="3"/>
  <c r="I48" i="3"/>
  <c r="K47" i="3"/>
  <c r="I47" i="3"/>
  <c r="K46" i="3"/>
  <c r="I46" i="3"/>
  <c r="K45" i="3"/>
  <c r="I45" i="3"/>
  <c r="K44" i="3"/>
  <c r="I44" i="3"/>
  <c r="K43" i="3"/>
  <c r="I43" i="3"/>
  <c r="K42" i="3"/>
  <c r="I42" i="3"/>
  <c r="K41" i="3"/>
  <c r="I41" i="3"/>
  <c r="K40" i="3"/>
  <c r="I40" i="3"/>
  <c r="K39" i="3"/>
  <c r="I39" i="3"/>
  <c r="K38" i="3"/>
  <c r="I38" i="3"/>
  <c r="K37" i="3"/>
  <c r="I37" i="3"/>
  <c r="K36" i="3"/>
  <c r="I36" i="3"/>
  <c r="K35" i="3"/>
  <c r="I35" i="3"/>
  <c r="K34" i="3"/>
  <c r="I34" i="3"/>
  <c r="K33" i="3"/>
  <c r="I33" i="3"/>
  <c r="K32" i="3"/>
  <c r="I32" i="3"/>
  <c r="K31" i="3"/>
  <c r="I31" i="3"/>
  <c r="K30" i="3"/>
  <c r="I30" i="3"/>
  <c r="K29" i="3"/>
  <c r="I29" i="3"/>
  <c r="K28" i="3"/>
  <c r="I28" i="3"/>
  <c r="K27" i="3"/>
  <c r="I27" i="3"/>
  <c r="K26" i="3"/>
  <c r="I26" i="3"/>
  <c r="K25" i="3"/>
  <c r="I25" i="3"/>
  <c r="K24" i="3"/>
  <c r="I24" i="3"/>
  <c r="K23" i="3"/>
  <c r="I23" i="3"/>
  <c r="K22" i="3"/>
  <c r="I22" i="3"/>
  <c r="K21" i="3"/>
  <c r="I21" i="3"/>
  <c r="K20" i="3"/>
  <c r="I20" i="3"/>
  <c r="K19" i="3"/>
  <c r="I19" i="3"/>
  <c r="K18" i="3"/>
  <c r="I18" i="3"/>
  <c r="K17" i="3"/>
  <c r="I17" i="3"/>
  <c r="K16" i="3"/>
  <c r="I16" i="3"/>
  <c r="K15" i="3"/>
  <c r="I15" i="3"/>
  <c r="K14" i="3"/>
  <c r="I14" i="3"/>
  <c r="K13" i="3"/>
  <c r="I13" i="3"/>
  <c r="K12" i="3"/>
  <c r="I12" i="3"/>
  <c r="K11" i="3"/>
  <c r="I11" i="3"/>
  <c r="K10" i="3"/>
  <c r="I10" i="3"/>
  <c r="K9" i="3"/>
  <c r="I9" i="3"/>
  <c r="K8" i="3"/>
  <c r="I8" i="3"/>
  <c r="K7" i="3"/>
  <c r="I7" i="3"/>
  <c r="K6" i="3"/>
  <c r="I6" i="3"/>
  <c r="K5" i="3"/>
  <c r="I5" i="3"/>
  <c r="K4" i="3"/>
  <c r="I4" i="3"/>
  <c r="K3" i="3"/>
  <c r="I3" i="3"/>
  <c r="B4" i="1"/>
  <c r="K382" i="3" l="1"/>
  <c r="B251" i="7"/>
  <c r="B123" i="7"/>
  <c r="B32" i="7"/>
  <c r="B264" i="7"/>
  <c r="F7" i="9"/>
  <c r="B322" i="7"/>
  <c r="B55" i="7"/>
  <c r="F14" i="9"/>
  <c r="B281" i="7"/>
  <c r="B285" i="7"/>
  <c r="B308" i="7"/>
  <c r="B229" i="7"/>
  <c r="B300" i="7"/>
  <c r="B85" i="7"/>
  <c r="B193" i="7"/>
  <c r="B250" i="7"/>
  <c r="B11" i="7"/>
  <c r="B46" i="7"/>
  <c r="B335" i="7"/>
  <c r="B109" i="7"/>
  <c r="B117" i="7"/>
  <c r="B125" i="7"/>
  <c r="B247" i="7"/>
  <c r="B267" i="7"/>
  <c r="B327" i="7"/>
  <c r="B334" i="7"/>
  <c r="B37" i="7"/>
  <c r="B70" i="7"/>
  <c r="B90" i="7"/>
  <c r="B104" i="7"/>
  <c r="B120" i="7"/>
  <c r="B231" i="7"/>
  <c r="B262" i="7"/>
  <c r="B318" i="7"/>
  <c r="B326" i="7"/>
  <c r="B342" i="7"/>
  <c r="B256" i="7"/>
  <c r="B79" i="7"/>
  <c r="B168" i="7"/>
  <c r="B309" i="7"/>
  <c r="B286" i="7"/>
  <c r="B34" i="7"/>
  <c r="B191" i="7"/>
  <c r="B263" i="7"/>
  <c r="B203" i="7"/>
  <c r="B15" i="7"/>
  <c r="B22" i="7"/>
  <c r="B76" i="7"/>
  <c r="B83" i="7"/>
  <c r="B202" i="7"/>
  <c r="B276" i="7"/>
  <c r="B279" i="7"/>
  <c r="B290" i="7"/>
  <c r="B291" i="7"/>
  <c r="B296" i="7"/>
  <c r="B299" i="7"/>
  <c r="B302" i="7"/>
  <c r="B307" i="7"/>
  <c r="B317" i="7"/>
  <c r="B19" i="7"/>
  <c r="B73" i="7"/>
  <c r="F15" i="9"/>
  <c r="B188" i="7"/>
  <c r="B297" i="7"/>
  <c r="B9" i="7"/>
  <c r="B16" i="7"/>
  <c r="B41" i="7"/>
  <c r="B67" i="7"/>
  <c r="B155" i="7"/>
  <c r="B238" i="7"/>
  <c r="B246" i="7"/>
  <c r="B259" i="7"/>
  <c r="B283" i="7"/>
  <c r="B323" i="7"/>
  <c r="B57" i="7"/>
  <c r="B153" i="7"/>
  <c r="B163" i="7"/>
  <c r="B175" i="7"/>
  <c r="B181" i="7"/>
  <c r="B254" i="7"/>
  <c r="B277" i="7"/>
  <c r="B103" i="7"/>
  <c r="B111" i="7"/>
  <c r="B119" i="7"/>
  <c r="B211" i="7"/>
  <c r="B216" i="7"/>
  <c r="F10" i="9"/>
  <c r="B226" i="7"/>
  <c r="B106" i="7"/>
  <c r="B114" i="7"/>
  <c r="B138" i="7"/>
  <c r="F4" i="9"/>
  <c r="B260" i="7"/>
  <c r="B271" i="7"/>
  <c r="B343" i="7"/>
  <c r="B344" i="7"/>
  <c r="D10" i="9"/>
  <c r="B12" i="7"/>
  <c r="B33" i="7"/>
  <c r="B100" i="7"/>
  <c r="B108" i="7"/>
  <c r="B124" i="7"/>
  <c r="B156" i="7"/>
  <c r="B177" i="7"/>
  <c r="B192" i="7"/>
  <c r="B218" i="7"/>
  <c r="B230" i="7"/>
  <c r="B241" i="7"/>
  <c r="B265" i="7"/>
  <c r="B311" i="7"/>
  <c r="B319" i="7"/>
  <c r="B328" i="7"/>
  <c r="B337" i="7"/>
  <c r="D12" i="9"/>
  <c r="D15" i="9"/>
  <c r="D7" i="9"/>
  <c r="E10" i="9"/>
  <c r="F9" i="9"/>
  <c r="B28" i="7"/>
  <c r="F8" i="9"/>
  <c r="B169" i="7"/>
  <c r="B186" i="7"/>
  <c r="B213" i="7"/>
  <c r="B224" i="7"/>
  <c r="E4" i="9"/>
  <c r="B236" i="7"/>
  <c r="B288" i="7"/>
  <c r="B289" i="7"/>
  <c r="B306" i="7"/>
  <c r="B316" i="7"/>
  <c r="B325" i="7"/>
  <c r="B332" i="7"/>
  <c r="B333" i="7"/>
  <c r="E7" i="9"/>
  <c r="D13" i="9"/>
  <c r="B200" i="7"/>
  <c r="B212" i="7"/>
  <c r="B223" i="7"/>
  <c r="B235" i="7"/>
  <c r="B287" i="7"/>
  <c r="B295" i="7"/>
  <c r="B315" i="7"/>
  <c r="B324" i="7"/>
  <c r="B340" i="7"/>
  <c r="B341" i="7"/>
  <c r="D5" i="9"/>
  <c r="E5" i="9"/>
  <c r="B40" i="7"/>
  <c r="B59" i="7"/>
  <c r="B107" i="7"/>
  <c r="B115" i="7"/>
  <c r="E9" i="9"/>
  <c r="B222" i="7"/>
  <c r="B234" i="7"/>
  <c r="F13" i="9"/>
  <c r="B245" i="7"/>
  <c r="B252" i="7"/>
  <c r="B255" i="7"/>
  <c r="B270" i="7"/>
  <c r="B304" i="7"/>
  <c r="B305" i="7"/>
  <c r="B314" i="7"/>
  <c r="B330" i="7"/>
  <c r="B331" i="7"/>
  <c r="F5" i="9"/>
  <c r="B94" i="7"/>
  <c r="B110" i="7"/>
  <c r="B118" i="7"/>
  <c r="B180" i="7"/>
  <c r="B196" i="7"/>
  <c r="B221" i="7"/>
  <c r="B243" i="7"/>
  <c r="B293" i="7"/>
  <c r="B294" i="7"/>
  <c r="B310" i="7"/>
  <c r="B313" i="7"/>
  <c r="B321" i="7"/>
  <c r="B336" i="7"/>
  <c r="B338" i="7"/>
  <c r="B339" i="7"/>
  <c r="B17" i="9"/>
  <c r="C17" i="9"/>
  <c r="B24" i="7"/>
  <c r="B25" i="7"/>
  <c r="F6" i="9"/>
  <c r="B66" i="7"/>
  <c r="B71" i="7"/>
  <c r="B97" i="7"/>
  <c r="B105" i="7"/>
  <c r="B113" i="7"/>
  <c r="B129" i="7"/>
  <c r="B207" i="7"/>
  <c r="B220" i="7"/>
  <c r="E12" i="9"/>
  <c r="F12" i="9"/>
  <c r="E13" i="9"/>
  <c r="B292" i="7"/>
  <c r="B298" i="7"/>
  <c r="B301" i="7"/>
  <c r="B303" i="7"/>
  <c r="B312" i="7"/>
  <c r="B320" i="7"/>
  <c r="B329" i="7"/>
  <c r="D9" i="9"/>
  <c r="I382" i="3"/>
  <c r="D4" i="9"/>
  <c r="E15" i="9"/>
  <c r="D6" i="9"/>
  <c r="D14" i="9"/>
  <c r="E6" i="9"/>
  <c r="E14" i="9"/>
  <c r="D8" i="9"/>
  <c r="E8" i="9"/>
  <c r="E17" i="9" l="1"/>
  <c r="F17" i="9"/>
  <c r="D1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Vu</author>
    <author>Jason H Wang</author>
  </authors>
  <commentList>
    <comment ref="S28" authorId="0" shapeId="0" xr:uid="{00000000-0006-0000-0200-000001000000}">
      <text>
        <r>
          <rPr>
            <i/>
            <sz val="9"/>
            <color indexed="81"/>
            <rFont val="Tahoma"/>
            <family val="2"/>
          </rPr>
          <t>Martin Vu:</t>
        </r>
        <r>
          <rPr>
            <b/>
            <sz val="9"/>
            <color indexed="81"/>
            <rFont val="Tahoma"/>
            <family val="2"/>
          </rPr>
          <t xml:space="preserve">
Can we change this to new?</t>
        </r>
      </text>
    </comment>
    <comment ref="N56" authorId="1" shapeId="0" xr:uid="{00000000-0006-0000-0200-000002000000}">
      <text>
        <r>
          <rPr>
            <i/>
            <sz val="9"/>
            <color indexed="81"/>
            <rFont val="Tahoma"/>
            <family val="2"/>
          </rPr>
          <t>Jason H Wang:</t>
        </r>
        <r>
          <rPr>
            <b/>
            <sz val="9"/>
            <color indexed="81"/>
            <rFont val="Tahoma"/>
            <family val="2"/>
          </rPr>
          <t xml:space="preserve">
Duplicate of SCE13CC001?</t>
        </r>
      </text>
    </comment>
    <comment ref="P56" authorId="1" shapeId="0" xr:uid="{00000000-0006-0000-0200-000003000000}">
      <text>
        <r>
          <rPr>
            <i/>
            <sz val="9"/>
            <color indexed="81"/>
            <rFont val="Tahoma"/>
            <family val="2"/>
          </rPr>
          <t>Jason H Wang:</t>
        </r>
        <r>
          <rPr>
            <b/>
            <sz val="9"/>
            <color indexed="81"/>
            <rFont val="Tahoma"/>
            <family val="2"/>
          </rPr>
          <t xml:space="preserve">
Duplicate of SCE13CC001?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Ayad Al-Shaikh</author>
    <author>Tim</author>
    <author>ayad_alshaikh@hotmail.com</author>
    <author>Jason H Wang</author>
  </authors>
  <commentList>
    <comment ref="AZ7" authorId="0" shapeId="0" xr:uid="{00000000-0006-0000-0600-000001000000}">
      <text>
        <r>
          <rPr>
            <i/>
            <sz val="9"/>
            <color indexed="81"/>
            <rFont val="Tahoma"/>
            <family val="2"/>
          </rPr>
          <t>Ayad Al-Shaikh:</t>
        </r>
        <r>
          <rPr>
            <b/>
            <sz val="9"/>
            <color indexed="81"/>
            <rFont val="Tahoma"/>
            <family val="2"/>
          </rPr>
          <t xml:space="preserve">
n/a if reviewed for 2017
</t>
        </r>
      </text>
    </comment>
    <comment ref="AG15" authorId="1" shapeId="0" xr:uid="{00000000-0006-0000-0600-000002000000}">
      <text>
        <r>
          <rPr>
            <i/>
            <sz val="9"/>
            <color indexed="81"/>
            <rFont val="Tahoma"/>
            <family val="2"/>
          </rPr>
          <t>Tim:</t>
        </r>
        <r>
          <rPr>
            <b/>
            <sz val="9"/>
            <color indexed="81"/>
            <rFont val="Tahoma"/>
            <family val="2"/>
          </rPr>
          <t xml:space="preserve">
Not chosen for 2017 review, need to add to 2018 consolidation list</t>
        </r>
      </text>
    </comment>
    <comment ref="AR22" authorId="2" shapeId="0" xr:uid="{00000000-0006-0000-0600-000003000000}">
      <text>
        <r>
          <rPr>
            <i/>
            <sz val="9"/>
            <color indexed="81"/>
            <rFont val="Tahoma"/>
            <family val="2"/>
          </rPr>
          <t>ayad_alshaikh@hotmail.com:</t>
        </r>
        <r>
          <rPr>
            <b/>
            <sz val="9"/>
            <color indexed="81"/>
            <rFont val="Tahoma"/>
            <family val="2"/>
          </rPr>
          <t xml:space="preserve">
Changed from "Miscellaneous"</t>
        </r>
      </text>
    </comment>
    <comment ref="AR26" authorId="0" shapeId="0" xr:uid="{00000000-0006-0000-0600-000004000000}">
      <text>
        <r>
          <rPr>
            <i/>
            <sz val="9"/>
            <color indexed="81"/>
            <rFont val="Tahoma"/>
            <family val="2"/>
          </rPr>
          <t>Ayad Al-Shaikh:</t>
        </r>
        <r>
          <rPr>
            <b/>
            <sz val="9"/>
            <color indexed="81"/>
            <rFont val="Tahoma"/>
            <family val="2"/>
          </rPr>
          <t xml:space="preserve">
Moved to Refrigeration on 5/15/17</t>
        </r>
      </text>
    </comment>
    <comment ref="A71" authorId="3" shapeId="0" xr:uid="{00000000-0006-0000-0600-000005000000}">
      <text>
        <r>
          <rPr>
            <i/>
            <sz val="9"/>
            <color indexed="81"/>
            <rFont val="Tahoma"/>
            <family val="2"/>
          </rPr>
          <t>Jason H Wang:</t>
        </r>
        <r>
          <rPr>
            <b/>
            <sz val="9"/>
            <color indexed="81"/>
            <rFont val="Tahoma"/>
            <family val="2"/>
          </rPr>
          <t xml:space="preserve">
Duplicate of SCE13CC001?</t>
        </r>
      </text>
    </comment>
    <comment ref="BA71" authorId="3" shapeId="0" xr:uid="{00000000-0006-0000-0600-000006000000}">
      <text>
        <r>
          <rPr>
            <i/>
            <sz val="9"/>
            <color indexed="81"/>
            <rFont val="Tahoma"/>
            <family val="2"/>
          </rPr>
          <t>Jason H Wang:</t>
        </r>
        <r>
          <rPr>
            <b/>
            <sz val="9"/>
            <color indexed="81"/>
            <rFont val="Tahoma"/>
            <family val="2"/>
          </rPr>
          <t xml:space="preserve">
Duplicate of SCE13CC001?</t>
        </r>
      </text>
    </comment>
    <comment ref="O78" authorId="2" shapeId="0" xr:uid="{00000000-0006-0000-0600-000007000000}">
      <text>
        <r>
          <rPr>
            <i/>
            <sz val="9"/>
            <color indexed="81"/>
            <rFont val="Tahoma"/>
            <family val="2"/>
          </rPr>
          <t>ayad_alshaikh@hotmail.com:</t>
        </r>
        <r>
          <rPr>
            <b/>
            <sz val="9"/>
            <color indexed="81"/>
            <rFont val="Tahoma"/>
            <family val="2"/>
          </rPr>
          <t xml:space="preserve">
removed "PGECOHVC139"</t>
        </r>
      </text>
    </comment>
    <comment ref="AR115" authorId="0" shapeId="0" xr:uid="{00000000-0006-0000-0600-000008000000}">
      <text>
        <r>
          <rPr>
            <i/>
            <sz val="9"/>
            <color indexed="81"/>
            <rFont val="Tahoma"/>
            <family val="2"/>
          </rPr>
          <t>Ayad Al-Shaikh:</t>
        </r>
        <r>
          <rPr>
            <b/>
            <sz val="9"/>
            <color indexed="81"/>
            <rFont val="Tahoma"/>
            <family val="2"/>
          </rPr>
          <t xml:space="preserve">
Moved to Water Heating on 5/15/17</t>
        </r>
      </text>
    </comment>
    <comment ref="L123" authorId="0" shapeId="0" xr:uid="{00000000-0006-0000-0600-000009000000}">
      <text>
        <r>
          <rPr>
            <b/>
            <sz val="9"/>
            <color indexed="81"/>
            <rFont val="Tahoma"/>
            <family val="2"/>
          </rPr>
          <t>Ayad Al-Shaikh:</t>
        </r>
        <r>
          <rPr>
            <sz val="9"/>
            <color indexed="81"/>
            <rFont val="Tahoma"/>
            <family val="2"/>
          </rPr>
          <t xml:space="preserve">
changed from SCDE13HC029</t>
        </r>
      </text>
    </comment>
    <comment ref="AR139" authorId="0" shapeId="0" xr:uid="{00000000-0006-0000-0600-00000A000000}">
      <text>
        <r>
          <rPr>
            <i/>
            <sz val="9"/>
            <color indexed="81"/>
            <rFont val="Tahoma"/>
            <family val="2"/>
          </rPr>
          <t>Ayad Al-Shaikh:</t>
        </r>
        <r>
          <rPr>
            <b/>
            <sz val="9"/>
            <color indexed="81"/>
            <rFont val="Tahoma"/>
            <family val="2"/>
          </rPr>
          <t xml:space="preserve">
Moved to Refrigeration on 5/15/17</t>
        </r>
      </text>
    </comment>
    <comment ref="AR223" authorId="0" shapeId="0" xr:uid="{00000000-0006-0000-0600-00000B000000}">
      <text>
        <r>
          <rPr>
            <i/>
            <sz val="9"/>
            <color indexed="81"/>
            <rFont val="Tahoma"/>
            <family val="2"/>
          </rPr>
          <t>Ayad Al-Shaikh:</t>
        </r>
        <r>
          <rPr>
            <b/>
            <sz val="9"/>
            <color indexed="81"/>
            <rFont val="Tahoma"/>
            <family val="2"/>
          </rPr>
          <t xml:space="preserve">
Moved to Food Services on 5/15/17</t>
        </r>
      </text>
    </comment>
    <comment ref="AR226" authorId="0" shapeId="0" xr:uid="{00000000-0006-0000-0600-00000C000000}">
      <text>
        <r>
          <rPr>
            <i/>
            <sz val="9"/>
            <color indexed="81"/>
            <rFont val="Tahoma"/>
            <family val="2"/>
          </rPr>
          <t>Ayad Al-Shaikh:</t>
        </r>
        <r>
          <rPr>
            <b/>
            <sz val="9"/>
            <color indexed="81"/>
            <rFont val="Tahoma"/>
            <family val="2"/>
          </rPr>
          <t xml:space="preserve">
moved to Agriculture on 5/15/17
</t>
        </r>
      </text>
    </comment>
    <comment ref="U235" authorId="0" shapeId="0" xr:uid="{00000000-0006-0000-0600-00000D000000}">
      <text>
        <r>
          <rPr>
            <b/>
            <sz val="9"/>
            <color indexed="81"/>
            <rFont val="Tahoma"/>
            <family val="2"/>
          </rPr>
          <t>Ayad Al-Shaikh:</t>
        </r>
        <r>
          <rPr>
            <sz val="9"/>
            <color indexed="81"/>
            <rFont val="Tahoma"/>
            <family val="2"/>
          </rPr>
          <t xml:space="preserve">
New workpaper number (added)</t>
        </r>
      </text>
    </comment>
    <comment ref="U236" authorId="0" shapeId="0" xr:uid="{00000000-0006-0000-0600-00000E000000}">
      <text>
        <r>
          <rPr>
            <b/>
            <sz val="9"/>
            <color indexed="81"/>
            <rFont val="Tahoma"/>
            <family val="2"/>
          </rPr>
          <t>Ayad Al-Shaikh:</t>
        </r>
        <r>
          <rPr>
            <sz val="9"/>
            <color indexed="81"/>
            <rFont val="Tahoma"/>
            <family val="2"/>
          </rPr>
          <t xml:space="preserve">
New workpaper number (added)</t>
        </r>
      </text>
    </comment>
    <comment ref="AR243" authorId="0" shapeId="0" xr:uid="{00000000-0006-0000-0600-00000F000000}">
      <text>
        <r>
          <rPr>
            <i/>
            <sz val="9"/>
            <color indexed="81"/>
            <rFont val="Tahoma"/>
            <family val="2"/>
          </rPr>
          <t>Ayad Al-Shaikh:</t>
        </r>
        <r>
          <rPr>
            <b/>
            <sz val="9"/>
            <color indexed="81"/>
            <rFont val="Tahoma"/>
            <family val="2"/>
          </rPr>
          <t xml:space="preserve">
Changed from Process on 5/15/17</t>
        </r>
      </text>
    </comment>
    <comment ref="AR251" authorId="0" shapeId="0" xr:uid="{00000000-0006-0000-0600-000010000000}">
      <text>
        <r>
          <rPr>
            <i/>
            <sz val="9"/>
            <color indexed="81"/>
            <rFont val="Tahoma"/>
            <family val="2"/>
          </rPr>
          <t>Ayad Al-Shaikh:</t>
        </r>
        <r>
          <rPr>
            <b/>
            <sz val="9"/>
            <color indexed="81"/>
            <rFont val="Tahoma"/>
            <family val="2"/>
          </rPr>
          <t xml:space="preserve">
Move to Water Heating on 5/15/17</t>
        </r>
      </text>
    </comment>
    <comment ref="AR252" authorId="0" shapeId="0" xr:uid="{00000000-0006-0000-0600-000011000000}">
      <text>
        <r>
          <rPr>
            <i/>
            <sz val="9"/>
            <color indexed="81"/>
            <rFont val="Tahoma"/>
            <family val="2"/>
          </rPr>
          <t>Ayad Al-Shaikh:</t>
        </r>
        <r>
          <rPr>
            <b/>
            <sz val="9"/>
            <color indexed="81"/>
            <rFont val="Tahoma"/>
            <family val="2"/>
          </rPr>
          <t xml:space="preserve">
Changed from Process on 5/15/17</t>
        </r>
      </text>
    </comment>
    <comment ref="AR254" authorId="0" shapeId="0" xr:uid="{00000000-0006-0000-0600-000012000000}">
      <text>
        <r>
          <rPr>
            <i/>
            <sz val="9"/>
            <color indexed="81"/>
            <rFont val="Tahoma"/>
            <family val="2"/>
          </rPr>
          <t>Ayad Al-Shaikh:</t>
        </r>
        <r>
          <rPr>
            <b/>
            <sz val="9"/>
            <color indexed="81"/>
            <rFont val="Tahoma"/>
            <family val="2"/>
          </rPr>
          <t xml:space="preserve">
Changed from Process on 5/15/17</t>
        </r>
      </text>
    </comment>
    <comment ref="AR256" authorId="0" shapeId="0" xr:uid="{00000000-0006-0000-0600-000013000000}">
      <text>
        <r>
          <rPr>
            <i/>
            <sz val="9"/>
            <color indexed="81"/>
            <rFont val="Tahoma"/>
            <family val="2"/>
          </rPr>
          <t>Ayad Al-Shaikh:</t>
        </r>
        <r>
          <rPr>
            <b/>
            <sz val="9"/>
            <color indexed="81"/>
            <rFont val="Tahoma"/>
            <family val="2"/>
          </rPr>
          <t xml:space="preserve">
Changed from Process on 5/15/17</t>
        </r>
      </text>
    </comment>
    <comment ref="A329" authorId="0" shapeId="0" xr:uid="{00000000-0006-0000-0600-000014000000}">
      <text>
        <r>
          <rPr>
            <i/>
            <sz val="9"/>
            <color indexed="81"/>
            <rFont val="Tahoma"/>
            <family val="2"/>
          </rPr>
          <t>Ayad Al-Shaikh:</t>
        </r>
        <r>
          <rPr>
            <b/>
            <sz val="9"/>
            <color indexed="81"/>
            <rFont val="Tahoma"/>
            <family val="2"/>
          </rPr>
          <t xml:space="preserve">
2016 - RB-BS-CeilIns-VintR-AddR30</t>
        </r>
      </text>
    </comment>
    <comment ref="AR329" authorId="0" shapeId="0" xr:uid="{00000000-0006-0000-0600-000015000000}">
      <text>
        <r>
          <rPr>
            <i/>
            <sz val="9"/>
            <color indexed="81"/>
            <rFont val="Tahoma"/>
            <family val="2"/>
          </rPr>
          <t>Ayad Al-Shaikh:</t>
        </r>
        <r>
          <rPr>
            <b/>
            <sz val="9"/>
            <color indexed="81"/>
            <rFont val="Tahoma"/>
            <family val="2"/>
          </rPr>
          <t xml:space="preserve">
Changed from HVAC on 5/15/17</t>
        </r>
      </text>
    </comment>
    <comment ref="A330" authorId="0" shapeId="0" xr:uid="{00000000-0006-0000-0600-000016000000}">
      <text>
        <r>
          <rPr>
            <i/>
            <sz val="9"/>
            <color indexed="81"/>
            <rFont val="Tahoma"/>
            <family val="2"/>
          </rPr>
          <t>Ayad Al-Shaikh:</t>
        </r>
        <r>
          <rPr>
            <b/>
            <sz val="9"/>
            <color indexed="81"/>
            <rFont val="Tahoma"/>
            <family val="2"/>
          </rPr>
          <t xml:space="preserve">
no claims in 2016</t>
        </r>
      </text>
    </comment>
    <comment ref="AR330" authorId="0" shapeId="0" xr:uid="{00000000-0006-0000-0600-000017000000}">
      <text>
        <r>
          <rPr>
            <i/>
            <sz val="9"/>
            <color indexed="81"/>
            <rFont val="Tahoma"/>
            <family val="2"/>
          </rPr>
          <t>Ayad Al-Shaikh:</t>
        </r>
        <r>
          <rPr>
            <b/>
            <sz val="9"/>
            <color indexed="81"/>
            <rFont val="Tahoma"/>
            <family val="2"/>
          </rPr>
          <t xml:space="preserve">
Changed from HVAC on 5/15/17</t>
        </r>
      </text>
    </comment>
    <comment ref="A331" authorId="0" shapeId="0" xr:uid="{00000000-0006-0000-0600-000018000000}">
      <text>
        <r>
          <rPr>
            <i/>
            <sz val="9"/>
            <color indexed="81"/>
            <rFont val="Tahoma"/>
            <family val="2"/>
          </rPr>
          <t>Ayad Al-Shaikh:</t>
        </r>
        <r>
          <rPr>
            <b/>
            <sz val="9"/>
            <color indexed="81"/>
            <rFont val="Tahoma"/>
            <family val="2"/>
          </rPr>
          <t xml:space="preserve">
no claims in 2016</t>
        </r>
      </text>
    </comment>
    <comment ref="AR331" authorId="0" shapeId="0" xr:uid="{00000000-0006-0000-0600-000019000000}">
      <text>
        <r>
          <rPr>
            <i/>
            <sz val="9"/>
            <color indexed="81"/>
            <rFont val="Tahoma"/>
            <family val="2"/>
          </rPr>
          <t>Ayad Al-Shaikh:</t>
        </r>
        <r>
          <rPr>
            <b/>
            <sz val="9"/>
            <color indexed="81"/>
            <rFont val="Tahoma"/>
            <family val="2"/>
          </rPr>
          <t xml:space="preserve">
Changed from HVAC on 5/15/17</t>
        </r>
      </text>
    </comment>
    <comment ref="A332" authorId="0" shapeId="0" xr:uid="{00000000-0006-0000-0600-00001A000000}">
      <text>
        <r>
          <rPr>
            <i/>
            <sz val="9"/>
            <color indexed="81"/>
            <rFont val="Tahoma"/>
            <family val="2"/>
          </rPr>
          <t>Ayad Al-Shaikh:</t>
        </r>
        <r>
          <rPr>
            <b/>
            <sz val="9"/>
            <color indexed="81"/>
            <rFont val="Tahoma"/>
            <family val="2"/>
          </rPr>
          <t xml:space="preserve">
2016 Grnhs-Shell-ThermCurt</t>
        </r>
      </text>
    </comment>
    <comment ref="A333" authorId="0" shapeId="0" xr:uid="{00000000-0006-0000-0600-00001B000000}">
      <text>
        <r>
          <rPr>
            <i/>
            <sz val="9"/>
            <color indexed="81"/>
            <rFont val="Tahoma"/>
            <family val="2"/>
          </rPr>
          <t>Ayad Al-Shaikh:</t>
        </r>
        <r>
          <rPr>
            <b/>
            <sz val="9"/>
            <color indexed="81"/>
            <rFont val="Tahoma"/>
            <family val="2"/>
          </rPr>
          <t xml:space="preserve">
2016 RB-BS-BlowInIns-R0-R13</t>
        </r>
      </text>
    </comment>
    <comment ref="AR333" authorId="0" shapeId="0" xr:uid="{00000000-0006-0000-0600-00001C000000}">
      <text>
        <r>
          <rPr>
            <i/>
            <sz val="9"/>
            <color indexed="81"/>
            <rFont val="Tahoma"/>
            <family val="2"/>
          </rPr>
          <t>Ayad Al-Shaikh:</t>
        </r>
        <r>
          <rPr>
            <b/>
            <sz val="9"/>
            <color indexed="81"/>
            <rFont val="Tahoma"/>
            <family val="2"/>
          </rPr>
          <t xml:space="preserve">
Changed from HVAC on 5/15/17</t>
        </r>
      </text>
    </comment>
    <comment ref="A334" authorId="0" shapeId="0" xr:uid="{00000000-0006-0000-0600-00001D000000}">
      <text>
        <r>
          <rPr>
            <i/>
            <sz val="9"/>
            <color indexed="81"/>
            <rFont val="Tahoma"/>
            <family val="2"/>
          </rPr>
          <t>Ayad Al-Shaikh:</t>
        </r>
        <r>
          <rPr>
            <b/>
            <sz val="9"/>
            <color indexed="81"/>
            <rFont val="Tahoma"/>
            <family val="2"/>
          </rPr>
          <t xml:space="preserve">
2016 D03-044, -045</t>
        </r>
      </text>
    </comment>
    <comment ref="A335" authorId="0" shapeId="0" xr:uid="{00000000-0006-0000-0600-00001E000000}">
      <text>
        <r>
          <rPr>
            <i/>
            <sz val="9"/>
            <color indexed="81"/>
            <rFont val="Tahoma"/>
            <family val="2"/>
          </rPr>
          <t>Ayad Al-Shaikh:</t>
        </r>
        <r>
          <rPr>
            <b/>
            <sz val="9"/>
            <color indexed="81"/>
            <rFont val="Tahoma"/>
            <family val="2"/>
          </rPr>
          <t xml:space="preserve">
2016 D03-050</t>
        </r>
      </text>
    </comment>
    <comment ref="A336" authorId="0" shapeId="0" xr:uid="{00000000-0006-0000-0600-00001F000000}">
      <text>
        <r>
          <rPr>
            <i/>
            <sz val="9"/>
            <color indexed="81"/>
            <rFont val="Tahoma"/>
            <family val="2"/>
          </rPr>
          <t>Ayad Al-Shaikh:</t>
        </r>
        <r>
          <rPr>
            <b/>
            <sz val="9"/>
            <color indexed="81"/>
            <rFont val="Tahoma"/>
            <family val="2"/>
          </rPr>
          <t xml:space="preserve">
2016 WB-13144</t>
        </r>
      </text>
    </comment>
    <comment ref="A337" authorId="0" shapeId="0" xr:uid="{00000000-0006-0000-0600-000020000000}">
      <text>
        <r>
          <rPr>
            <i/>
            <sz val="9"/>
            <color indexed="81"/>
            <rFont val="Tahoma"/>
            <family val="2"/>
          </rPr>
          <t>Ayad Al-Shaikh:</t>
        </r>
        <r>
          <rPr>
            <b/>
            <sz val="9"/>
            <color indexed="81"/>
            <rFont val="Tahoma"/>
            <family val="2"/>
          </rPr>
          <t xml:space="preserve">
no claims in 2016</t>
        </r>
      </text>
    </comment>
    <comment ref="A338" authorId="0" shapeId="0" xr:uid="{00000000-0006-0000-0600-000021000000}">
      <text>
        <r>
          <rPr>
            <i/>
            <sz val="9"/>
            <color indexed="81"/>
            <rFont val="Tahoma"/>
            <family val="2"/>
          </rPr>
          <t>Ayad Al-Shaikh:</t>
        </r>
        <r>
          <rPr>
            <b/>
            <sz val="9"/>
            <color indexed="81"/>
            <rFont val="Tahoma"/>
            <family val="2"/>
          </rPr>
          <t xml:space="preserve">
2016 D03-010</t>
        </r>
      </text>
    </comment>
    <comment ref="A339" authorId="0" shapeId="0" xr:uid="{00000000-0006-0000-0600-000022000000}">
      <text>
        <r>
          <rPr>
            <i/>
            <sz val="9"/>
            <color indexed="81"/>
            <rFont val="Tahoma"/>
            <family val="2"/>
          </rPr>
          <t>Ayad Al-Shaikh:</t>
        </r>
        <r>
          <rPr>
            <b/>
            <sz val="9"/>
            <color indexed="81"/>
            <rFont val="Tahoma"/>
            <family val="2"/>
          </rPr>
          <t xml:space="preserve">
2016 SCE13HC002.2, WPSDGENRBS0001-Rev01-Msr001</t>
        </r>
      </text>
    </comment>
    <comment ref="AR339" authorId="0" shapeId="0" xr:uid="{00000000-0006-0000-0600-000023000000}">
      <text>
        <r>
          <rPr>
            <i/>
            <sz val="9"/>
            <color indexed="81"/>
            <rFont val="Tahoma"/>
            <family val="2"/>
          </rPr>
          <t>Ayad Al-Shaikh:</t>
        </r>
        <r>
          <rPr>
            <b/>
            <sz val="9"/>
            <color indexed="81"/>
            <rFont val="Tahoma"/>
            <family val="2"/>
          </rPr>
          <t xml:space="preserve">
Changed from HVAC on 5/15/17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Ayad Al-Shaikh</author>
  </authors>
  <commentList>
    <comment ref="D3" authorId="0" shapeId="0" xr:uid="{00000000-0006-0000-0800-000001000000}">
      <text>
        <r>
          <rPr>
            <i/>
            <sz val="9"/>
            <color indexed="81"/>
            <rFont val="Tahoma"/>
            <family val="2"/>
          </rPr>
          <t>Ayad Al-Shaikh:</t>
        </r>
        <r>
          <rPr>
            <b/>
            <sz val="9"/>
            <color indexed="81"/>
            <rFont val="Tahoma"/>
            <family val="2"/>
          </rPr>
          <t xml:space="preserve">
Likely due to measure not planned active in 2018.  Existing conditions baseline changes could revive this list.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Jason H Wang</author>
  </authors>
  <commentList>
    <comment ref="A64" authorId="0" shapeId="0" xr:uid="{00000000-0006-0000-0900-000001000000}">
      <text>
        <r>
          <rPr>
            <i/>
            <sz val="9"/>
            <color indexed="81"/>
            <rFont val="Tahoma"/>
            <family val="2"/>
          </rPr>
          <t>Jason H Wang:</t>
        </r>
        <r>
          <rPr>
            <b/>
            <sz val="9"/>
            <color indexed="81"/>
            <rFont val="Tahoma"/>
            <family val="2"/>
          </rPr>
          <t xml:space="preserve">
Duplicate of SCE13CC001?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Ayad Al-Shaikh</author>
  </authors>
  <commentList>
    <comment ref="F66" authorId="0" shapeId="0" xr:uid="{00000000-0006-0000-0A00-000001000000}">
      <text>
        <r>
          <rPr>
            <i/>
            <sz val="9"/>
            <color indexed="81"/>
            <rFont val="Tahoma"/>
            <family val="2"/>
          </rPr>
          <t>Ayad Al-Shaikh:</t>
        </r>
        <r>
          <rPr>
            <b/>
            <sz val="9"/>
            <color indexed="81"/>
            <rFont val="Tahoma"/>
            <family val="2"/>
          </rPr>
          <t xml:space="preserve">
Installation of a new holding cabinet that is either an ROB or NC measure; can be full or half size.</t>
        </r>
      </text>
    </comment>
    <comment ref="K66" authorId="0" shapeId="0" xr:uid="{00000000-0006-0000-0A00-000002000000}">
      <text>
        <r>
          <rPr>
            <i/>
            <sz val="9"/>
            <color indexed="81"/>
            <rFont val="Tahoma"/>
            <family val="2"/>
          </rPr>
          <t>Ayad Al-Shaikh:</t>
        </r>
        <r>
          <rPr>
            <b/>
            <sz val="9"/>
            <color indexed="81"/>
            <rFont val="Tahoma"/>
            <family val="2"/>
          </rPr>
          <t xml:space="preserve">
Installation of a new holding cabinet that is either an ROB or NC measure; can be full or half size.</t>
        </r>
      </text>
    </comment>
    <comment ref="N66" authorId="0" shapeId="0" xr:uid="{00000000-0006-0000-0A00-000003000000}">
      <text>
        <r>
          <rPr>
            <i/>
            <sz val="9"/>
            <color indexed="81"/>
            <rFont val="Tahoma"/>
            <family val="2"/>
          </rPr>
          <t>Ayad Al-Shaikh:</t>
        </r>
        <r>
          <rPr>
            <b/>
            <sz val="9"/>
            <color indexed="81"/>
            <rFont val="Tahoma"/>
            <family val="2"/>
          </rPr>
          <t xml:space="preserve">
Installation of a new holding cabinet that is either an ROB or NC measure; can be full or half size.</t>
        </r>
      </text>
    </comment>
  </commentList>
</comments>
</file>

<file path=xl/sharedStrings.xml><?xml version="1.0" encoding="utf-8"?>
<sst xmlns="http://schemas.openxmlformats.org/spreadsheetml/2006/main" count="14016" uniqueCount="1624">
  <si>
    <t>Energy Star Refrigerator</t>
  </si>
  <si>
    <t>Energy Star Clothes Washers</t>
  </si>
  <si>
    <t>Recycling of Appliances Preventing Continued Use</t>
  </si>
  <si>
    <t>Commercial Reach-In Refrigerators and Freezers</t>
  </si>
  <si>
    <t>Insulated Hot Food Holding Cabinets</t>
  </si>
  <si>
    <t>Electric Fryers</t>
  </si>
  <si>
    <t>Commercial Electric Griddles</t>
  </si>
  <si>
    <t>Commercial Electric Combination Oven</t>
  </si>
  <si>
    <t>Commercial Ice Machines</t>
  </si>
  <si>
    <t>Exhaust Hood Demand Controlled Ventilation</t>
  </si>
  <si>
    <t>Commercial Convection Oven</t>
  </si>
  <si>
    <t>Commercial Electric Deck Oven</t>
  </si>
  <si>
    <t>Customized Measures</t>
  </si>
  <si>
    <t>Smart Power Strips</t>
  </si>
  <si>
    <t>Refrigerated Case Door Aisle Traffic Sensor</t>
  </si>
  <si>
    <t>Beverage Merchandise Controller</t>
  </si>
  <si>
    <t>Classroom HVAC Occupancy Sensor</t>
  </si>
  <si>
    <t>Audio Equipment</t>
  </si>
  <si>
    <t>Energy Star Room Air Conditioners</t>
  </si>
  <si>
    <t>Reflective Window Film</t>
  </si>
  <si>
    <t>Whole House Fans</t>
  </si>
  <si>
    <t>Air Filter Alarm</t>
  </si>
  <si>
    <t>Quality Installation for Residential Split Systems</t>
  </si>
  <si>
    <t>Window Evaporative Coolers</t>
  </si>
  <si>
    <t>Portable Room Air Conditioners</t>
  </si>
  <si>
    <t>Brushless Fan Motor for Central AC</t>
  </si>
  <si>
    <t>Residential HVAC Quality Maintenance</t>
  </si>
  <si>
    <t>Air Handler Variable Speed Motor</t>
  </si>
  <si>
    <t>Ductless Mini-Split AC Units under 24 kBtuh</t>
  </si>
  <si>
    <t>Ductless Mini-Split and Multi-Split AC and HP units under 65kBtuh</t>
  </si>
  <si>
    <t>Unitary Air Cooled Commercial AC Units 65 kBtuh and Larger</t>
  </si>
  <si>
    <t>Comprehensive Commercial HVAC Rooftop Unit Quality Maintenance</t>
  </si>
  <si>
    <t>VFD Demand Control System Retrofit to Parking Structure Exhaust Fan</t>
  </si>
  <si>
    <t>VFD Retrofit to Central Plant Systems</t>
  </si>
  <si>
    <t>Cogged V-belt Non-residential HVAC Fans</t>
  </si>
  <si>
    <t>Economizer Repair for Entertainment Center</t>
  </si>
  <si>
    <t>Commercial Economizer</t>
  </si>
  <si>
    <t>Setback Programmable Thermostat Controls</t>
  </si>
  <si>
    <t>Variable Speed Drive on HVAC Fan Control</t>
  </si>
  <si>
    <t>Tint Window Retrofit</t>
  </si>
  <si>
    <t>Efficient Fan Controller for Residential Air Conditioners</t>
  </si>
  <si>
    <t>Screw in Exterior Compact Fluorescent Lamp (CFL)</t>
  </si>
  <si>
    <t>Pin Based Exterior Compact Fluorescent Lamp (CFL) Fixture</t>
  </si>
  <si>
    <t>Upstream Interior Integral Non-Dimmable (Screw-in) CFLs</t>
  </si>
  <si>
    <t>Energy Star Ceiling Fan with CFLs</t>
  </si>
  <si>
    <t>Occupancy Sensors Wall or Ceiling Mounted</t>
  </si>
  <si>
    <t>Linear Fluorescent Dimming Ballast</t>
  </si>
  <si>
    <t>Ceramic Metal Halide (CMH) Lamp</t>
  </si>
  <si>
    <t>LED Pool and Spa Lighting</t>
  </si>
  <si>
    <t>Upstream Interior Integral 3-way, Dimmable (Screw-in) CFLs</t>
  </si>
  <si>
    <t>Upstream Interior Modular (Pin-Based) CFL Fixtures</t>
  </si>
  <si>
    <t>CFL Plug in Lamps</t>
  </si>
  <si>
    <t>Integrated Linear Fluorescent Occupancy Sensor</t>
  </si>
  <si>
    <t>Interior Compact Fluorescent Fixture</t>
  </si>
  <si>
    <t>Interior Linear Fluorescent Fixture</t>
  </si>
  <si>
    <t>Fluorescent Fixture to Fluorescent Fixture Retrofit</t>
  </si>
  <si>
    <t>Interior Bi-Level Stairwell Lighting</t>
  </si>
  <si>
    <t>Interior Induction Lighting</t>
  </si>
  <si>
    <t>Fluorescent Lamp to Fluorescent Lamp</t>
  </si>
  <si>
    <t>Fluorescent De-Lamping</t>
  </si>
  <si>
    <t>Fluorescent to LED Retrofits in Reach-In Display Cases</t>
  </si>
  <si>
    <t>Downstream Interior Integral Non-dimmable (Screw-in) CFLs</t>
  </si>
  <si>
    <t>Exterior Induction Lighting</t>
  </si>
  <si>
    <t>Interior LED Downlight Fixtures</t>
  </si>
  <si>
    <t>LED Exterior Landscape Lighting Fixture</t>
  </si>
  <si>
    <t>Exterior LED Lamp Replacement</t>
  </si>
  <si>
    <t>Residential Audits</t>
  </si>
  <si>
    <t>Basic Path Enhancement for Whole House Upgrade Program</t>
  </si>
  <si>
    <t>Power Management Software for Networked Computers</t>
  </si>
  <si>
    <t>Air Compressor VFD Retrofit</t>
  </si>
  <si>
    <t>Industrial Blower</t>
  </si>
  <si>
    <t>Zero Air Loss Condensate Drains</t>
  </si>
  <si>
    <t>Insulation of Bare Refrigeration Suction Lines</t>
  </si>
  <si>
    <t>New Low and Medium Temperature Display Cases with Doors</t>
  </si>
  <si>
    <t>Anti-Sweat Heat (ASH) Controls</t>
  </si>
  <si>
    <t>Evaporator Fan Motors</t>
  </si>
  <si>
    <t>Refrigeration Floating Suction and Head Pressure Controls</t>
  </si>
  <si>
    <t>Refrigerated Storage Auto Closer</t>
  </si>
  <si>
    <t>Heat Pump Water Heater</t>
  </si>
  <si>
    <t>Farm Sprinkler to Micro Irrigation Conversion</t>
  </si>
  <si>
    <t>Faucet Aerator and Low Flow Showerhead</t>
  </si>
  <si>
    <t>Low Pressure Sprinkler Nozzles</t>
  </si>
  <si>
    <t>Direct Evaporative Coolers</t>
  </si>
  <si>
    <t>SCE</t>
  </si>
  <si>
    <t>Low ASH Display Doors</t>
  </si>
  <si>
    <t>PGECOAPP124</t>
  </si>
  <si>
    <t>PGECODHW106</t>
  </si>
  <si>
    <t>PGECOAPP119</t>
  </si>
  <si>
    <t>PGECOFST123</t>
  </si>
  <si>
    <t>PGECOFST104</t>
  </si>
  <si>
    <t>PGECOFST105</t>
  </si>
  <si>
    <t>PGECOFST102</t>
  </si>
  <si>
    <t>PGECOFST103</t>
  </si>
  <si>
    <t>PGECOFST100</t>
  </si>
  <si>
    <t>PGECOFST101</t>
  </si>
  <si>
    <t>PGECOFST109</t>
  </si>
  <si>
    <t>PGECOFST108</t>
  </si>
  <si>
    <t>PGECOFST116</t>
  </si>
  <si>
    <t>PGECOALL101</t>
  </si>
  <si>
    <t>PGE3PLTG168</t>
  </si>
  <si>
    <t>PGECOCOM105</t>
  </si>
  <si>
    <t>PGECOBLD108</t>
  </si>
  <si>
    <t>PGECOHVC134</t>
  </si>
  <si>
    <t>PGECOHVC114</t>
  </si>
  <si>
    <t>PGECOHVC126</t>
  </si>
  <si>
    <t>PGECOHVC163</t>
  </si>
  <si>
    <t>PGECOHVC164</t>
  </si>
  <si>
    <t>PGECOHVC139</t>
  </si>
  <si>
    <t>PGECOHVC138</t>
  </si>
  <si>
    <t>PGECOHVC120</t>
  </si>
  <si>
    <t>PGECOHVC125</t>
  </si>
  <si>
    <t>PGECOHVC106</t>
  </si>
  <si>
    <t>PGECOHVC128</t>
  </si>
  <si>
    <t>PGECOHVC142</t>
  </si>
  <si>
    <t>PGECOHVC144</t>
  </si>
  <si>
    <t>PGECOHVC143</t>
  </si>
  <si>
    <t>PGECOHVC162</t>
  </si>
  <si>
    <t>PGECOHVC161</t>
  </si>
  <si>
    <t>PGE3PHVC153</t>
  </si>
  <si>
    <t>PGE3PHVC150</t>
  </si>
  <si>
    <t>PGE3PHVC149</t>
  </si>
  <si>
    <t>PGE3PHVC151</t>
  </si>
  <si>
    <t>PGECOLTG107</t>
  </si>
  <si>
    <t>PGECOLTG111</t>
  </si>
  <si>
    <t>PGE3PLTG173</t>
  </si>
  <si>
    <t>PGECOLTG131</t>
  </si>
  <si>
    <t>PGECOLTG109</t>
  </si>
  <si>
    <t>PGECOLTG162</t>
  </si>
  <si>
    <t>PGECOLTG110</t>
  </si>
  <si>
    <t>PGECOLTG103</t>
  </si>
  <si>
    <t>PGE3PLTG172</t>
  </si>
  <si>
    <t>PGE3PLTG167</t>
  </si>
  <si>
    <t>PGE3PLTG176</t>
  </si>
  <si>
    <t>PGE3PLTG171</t>
  </si>
  <si>
    <t>PGECOLTG130</t>
  </si>
  <si>
    <t>PGECOLTG151</t>
  </si>
  <si>
    <t>PGECOLTG139</t>
  </si>
  <si>
    <t>PGECOPUM102</t>
  </si>
  <si>
    <t>PGECOREF101</t>
  </si>
  <si>
    <t>PGE3PREF116</t>
  </si>
  <si>
    <t>PGECOREF104</t>
  </si>
  <si>
    <t>PGECOREF123</t>
  </si>
  <si>
    <t>PGECOREF108</t>
  </si>
  <si>
    <t>PGE3PREF121</t>
  </si>
  <si>
    <t>PGECOREF110</t>
  </si>
  <si>
    <t>PGECOREF106</t>
  </si>
  <si>
    <t>PGECOREF109</t>
  </si>
  <si>
    <t>PGE3PAGR117</t>
  </si>
  <si>
    <t>PGECOAGR111</t>
  </si>
  <si>
    <t>PGECOAGR112</t>
  </si>
  <si>
    <t>PGECOALL100</t>
  </si>
  <si>
    <t>PGECOHVC137</t>
  </si>
  <si>
    <t>Water Cooled Chiller</t>
  </si>
  <si>
    <t>PGECOLTG176</t>
  </si>
  <si>
    <t>PGE3PAGR116</t>
  </si>
  <si>
    <t>PGE3PAGR113</t>
  </si>
  <si>
    <t>PGE3PAGR114</t>
  </si>
  <si>
    <t>PGE3PAGR115</t>
  </si>
  <si>
    <t>PGE3PAGR118</t>
  </si>
  <si>
    <t>PGECOLTG140</t>
  </si>
  <si>
    <t>PGECOLTG120</t>
  </si>
  <si>
    <t>PGECOLTG114</t>
  </si>
  <si>
    <t>PGECOLTG101</t>
  </si>
  <si>
    <t>PGECOLTG113</t>
  </si>
  <si>
    <t>PGECOLTG116</t>
  </si>
  <si>
    <t>PGECOLTG158</t>
  </si>
  <si>
    <t>Yes</t>
  </si>
  <si>
    <t>No</t>
  </si>
  <si>
    <t>TBD</t>
  </si>
  <si>
    <t>Independent</t>
  </si>
  <si>
    <t>PG&amp;E</t>
  </si>
  <si>
    <t>Smart Thermostat</t>
  </si>
  <si>
    <t>PGECOHVC167</t>
  </si>
  <si>
    <t>PGECOLTG178</t>
  </si>
  <si>
    <t>PGECOLTG179</t>
  </si>
  <si>
    <t>LED Recessed Suspended or Surface Mounted Panels</t>
  </si>
  <si>
    <t>IOU Lead</t>
  </si>
  <si>
    <t>LED Street Lighting</t>
  </si>
  <si>
    <t>Set Top Boxes</t>
  </si>
  <si>
    <t>Enhanced Ventilation for Packaged HVAC Units with Gas Heating and Package HPs</t>
  </si>
  <si>
    <t>Wall Mounted Occupancy Sensors - Multifamily and Hospitality</t>
  </si>
  <si>
    <t>LED High and Low Bay Fixtures</t>
  </si>
  <si>
    <t>High Efficiency PTACs &amp; HPs 24kBtuh and under</t>
  </si>
  <si>
    <t>Blu-Ray and DVD Players</t>
  </si>
  <si>
    <t>Direct-Indirect Evaporative Coolers</t>
  </si>
  <si>
    <t>Air Cooled Packaged Chillers</t>
  </si>
  <si>
    <t>VRF Commercial HPs and Heat Recovery Systems larger than 65kBtuh</t>
  </si>
  <si>
    <t>Night Covers for Vertical and Horizontal LT and MT Display Cases</t>
  </si>
  <si>
    <t>Retrofit MR16, PAR20, PAR30, and PAR38 Fixtures with LED Lamps</t>
  </si>
  <si>
    <t>LED Menu Boards</t>
  </si>
  <si>
    <t>Circulating Block Heater</t>
  </si>
  <si>
    <t>Water Source Heat Pump</t>
  </si>
  <si>
    <t>Replace Neon Open Sign with LED Open Sign</t>
  </si>
  <si>
    <t>SCE13AP001</t>
  </si>
  <si>
    <t>SCE13AP003</t>
  </si>
  <si>
    <t>SCE13AP007</t>
  </si>
  <si>
    <t>SCE13CC001</t>
  </si>
  <si>
    <t>SCE13CC002</t>
  </si>
  <si>
    <t>SCE13CC003</t>
  </si>
  <si>
    <t>SCE13CC004</t>
  </si>
  <si>
    <t>SCE13CC005</t>
  </si>
  <si>
    <t>SCE13CC006</t>
  </si>
  <si>
    <t>SCE13CC007</t>
  </si>
  <si>
    <t>SCE13CC008</t>
  </si>
  <si>
    <t>SCE13CC011</t>
  </si>
  <si>
    <t>SCE13CC012</t>
  </si>
  <si>
    <t>SCE13CM001</t>
  </si>
  <si>
    <t>SCE13CS002</t>
  </si>
  <si>
    <t>SCE13CS003</t>
  </si>
  <si>
    <t>SCE13CS005</t>
  </si>
  <si>
    <t>SCE13CS007</t>
  </si>
  <si>
    <t>SCE13CS008</t>
  </si>
  <si>
    <t>SCE13CS009</t>
  </si>
  <si>
    <t>SCE13HC001</t>
  </si>
  <si>
    <t>SCE13HC002</t>
  </si>
  <si>
    <t>SCE13HC005</t>
  </si>
  <si>
    <t>SCE13HC007</t>
  </si>
  <si>
    <t>SCE13HC011</t>
  </si>
  <si>
    <t>SCE13HC012</t>
  </si>
  <si>
    <t>SCE13HC013</t>
  </si>
  <si>
    <t>SCE13HC017</t>
  </si>
  <si>
    <t>SCE13HC023</t>
  </si>
  <si>
    <t>SCE13HC025</t>
  </si>
  <si>
    <t>Water Cooled AC and Residential AC with an Evaporative Condenser</t>
  </si>
  <si>
    <t>SCE13HC026</t>
  </si>
  <si>
    <t>SCE13HC027</t>
  </si>
  <si>
    <t>SCE13HC028</t>
  </si>
  <si>
    <t>SCE13HC029</t>
  </si>
  <si>
    <t>SCE13HC030</t>
  </si>
  <si>
    <t>SCE13HC031</t>
  </si>
  <si>
    <t>SCE13HC032</t>
  </si>
  <si>
    <t>SCE13HC033</t>
  </si>
  <si>
    <t>SCE13HC035</t>
  </si>
  <si>
    <t>SCE13HC036</t>
  </si>
  <si>
    <t>SCE13HC037</t>
  </si>
  <si>
    <t>SCE13HC038</t>
  </si>
  <si>
    <t>SCE13HC039</t>
  </si>
  <si>
    <t>SCE13HC040</t>
  </si>
  <si>
    <t>SCE13HC043</t>
  </si>
  <si>
    <t>SCE13HC044</t>
  </si>
  <si>
    <t>SCE13HC045</t>
  </si>
  <si>
    <t>SCE13HC046</t>
  </si>
  <si>
    <t>SCE13HC048</t>
  </si>
  <si>
    <t>SCE13HC049</t>
  </si>
  <si>
    <t>SCE13HC050</t>
  </si>
  <si>
    <t>SCE13HC051</t>
  </si>
  <si>
    <t>SCE13HC052</t>
  </si>
  <si>
    <t>SCE13LG001</t>
  </si>
  <si>
    <t>SCE13LG007</t>
  </si>
  <si>
    <t>SCE13LG017</t>
  </si>
  <si>
    <t>SCE13LG019</t>
  </si>
  <si>
    <t>SCE13LG020</t>
  </si>
  <si>
    <t>SCE13LG025</t>
  </si>
  <si>
    <t>SCE13LG031</t>
  </si>
  <si>
    <t>SCE13LG054</t>
  </si>
  <si>
    <t>SCE13LG070</t>
  </si>
  <si>
    <t>SCE13LG071</t>
  </si>
  <si>
    <t>SCE13LG072</t>
  </si>
  <si>
    <t>SCE13LG074</t>
  </si>
  <si>
    <t>SCE13LG075</t>
  </si>
  <si>
    <t>SCE13LG076</t>
  </si>
  <si>
    <t>SCE13LG085</t>
  </si>
  <si>
    <t>SCE13LG086</t>
  </si>
  <si>
    <t>SCE13LG087</t>
  </si>
  <si>
    <t>SCE13LG089</t>
  </si>
  <si>
    <t>SCE13LG090</t>
  </si>
  <si>
    <t>SCE13LG092</t>
  </si>
  <si>
    <t>SCE13LG095</t>
  </si>
  <si>
    <t>SCE13LG097</t>
  </si>
  <si>
    <t>SCE13LG098</t>
  </si>
  <si>
    <t>SCE13LG099</t>
  </si>
  <si>
    <t>SCE13LG102</t>
  </si>
  <si>
    <t>SCE13LG103</t>
  </si>
  <si>
    <t>SCE13LG105</t>
  </si>
  <si>
    <t>SCE13LG106</t>
  </si>
  <si>
    <t>SCE13LG108</t>
  </si>
  <si>
    <t>SCE13LG109</t>
  </si>
  <si>
    <t>SCE13MI001</t>
  </si>
  <si>
    <t>SCE13MI005</t>
  </si>
  <si>
    <t>SCE13OE001</t>
  </si>
  <si>
    <t>SCE13PR003</t>
  </si>
  <si>
    <t>SCE13PR004</t>
  </si>
  <si>
    <t>SCE13PR005</t>
  </si>
  <si>
    <t>SCE13PR006</t>
  </si>
  <si>
    <t>SCE13PR007</t>
  </si>
  <si>
    <t>SCE13PR008</t>
  </si>
  <si>
    <t>SCE13PR009</t>
  </si>
  <si>
    <t>SCE13RN003</t>
  </si>
  <si>
    <t>SCE13RN005</t>
  </si>
  <si>
    <t>SCE13RN008</t>
  </si>
  <si>
    <t>SCE13RN009</t>
  </si>
  <si>
    <t>SCE13RN011</t>
  </si>
  <si>
    <t>SCE13RN018</t>
  </si>
  <si>
    <t>SCE13RN023</t>
  </si>
  <si>
    <t>SCE13RN024</t>
  </si>
  <si>
    <t>SCE13RN025</t>
  </si>
  <si>
    <t>SCE13WH001</t>
  </si>
  <si>
    <t>SCE13WP001</t>
  </si>
  <si>
    <t>SCE13WP002</t>
  </si>
  <si>
    <t>SCE13WP003</t>
  </si>
  <si>
    <t>SCE13WP004</t>
  </si>
  <si>
    <t>SCE13WP007</t>
  </si>
  <si>
    <t>Industrial Blower Replacing Air Compressor</t>
  </si>
  <si>
    <t>Unitary Air Cooled Split and Packaged AC and HP Units under 65 kBtuh</t>
  </si>
  <si>
    <t>PGECOREF124</t>
  </si>
  <si>
    <t>Process Fan VSD</t>
  </si>
  <si>
    <t>Advanced Refrigeration Control Walk-In</t>
  </si>
  <si>
    <t>Residential HVAC To Code</t>
  </si>
  <si>
    <t>Agricultural Pump System Overhaul for Pumps Up To 25 HP</t>
  </si>
  <si>
    <t>Agricultural Milk Transfer Pump VSD</t>
  </si>
  <si>
    <t>Walk-in Cooler Evaporative Fan Cycling and VFD Control</t>
  </si>
  <si>
    <t>PGECOAPP127</t>
  </si>
  <si>
    <t>Residential Variable Speed Swimming Pool Pump</t>
  </si>
  <si>
    <t>PGECOHVC165</t>
  </si>
  <si>
    <t>PGECOHVC166</t>
  </si>
  <si>
    <t>High Performance Evaporatively Pre-Cooled Condenser</t>
  </si>
  <si>
    <t>Add Doors to Open Medium Temperature Cases</t>
  </si>
  <si>
    <t>Commercial Electric Steamers</t>
  </si>
  <si>
    <t>PGECOALL109</t>
  </si>
  <si>
    <t>Exterior LED Wall Pack Fixtures</t>
  </si>
  <si>
    <t>Exterior LED Luminaire with Integrated Occupancy Sensor</t>
  </si>
  <si>
    <t>PGECOAPP129</t>
  </si>
  <si>
    <t>Milk Cooling Scroll Compressor</t>
  </si>
  <si>
    <t>Milk Pump VFD</t>
  </si>
  <si>
    <t>CHR Unit - Electric and Gas</t>
  </si>
  <si>
    <t>Agricultural Ventilation Fans</t>
  </si>
  <si>
    <t>Milk Transfer Pump VSD</t>
  </si>
  <si>
    <t>PTAC/PTHP Controller</t>
  </si>
  <si>
    <t>WP Name</t>
  </si>
  <si>
    <t>Align</t>
  </si>
  <si>
    <t>PGECOHVC168</t>
  </si>
  <si>
    <t>Demand Control Ventilation</t>
  </si>
  <si>
    <t>Cycling Air Dryers for Compressed Air Systems</t>
  </si>
  <si>
    <t>SDG&amp;E</t>
  </si>
  <si>
    <t>Commercial Pressure Fryer</t>
  </si>
  <si>
    <t>LED Tubes</t>
  </si>
  <si>
    <t>Upstream Residential HVAC</t>
  </si>
  <si>
    <t>Radiant Barrier</t>
  </si>
  <si>
    <t>Weatherization</t>
  </si>
  <si>
    <t>PGECOAPP128</t>
  </si>
  <si>
    <t>Retail Plug Load</t>
  </si>
  <si>
    <t>PGECOHVC169</t>
  </si>
  <si>
    <t>PGECOHVC170</t>
  </si>
  <si>
    <t>PGECOREF126</t>
  </si>
  <si>
    <t>Ultra Low Temperature Freezer</t>
  </si>
  <si>
    <t>PGECODHW124</t>
  </si>
  <si>
    <t>High Efficiency DHW Boiler (&gt;75 mBTU/h)</t>
  </si>
  <si>
    <t>PGECOFST124</t>
  </si>
  <si>
    <t>Deck Ovens</t>
  </si>
  <si>
    <t>Demand Control for Centralized Water Heater Recirculation Pump</t>
  </si>
  <si>
    <t>Air Compressor Retrofit with VFD</t>
  </si>
  <si>
    <t>SCG</t>
  </si>
  <si>
    <t>PGECODHW104</t>
  </si>
  <si>
    <t xml:space="preserve">PGECOHVC146 </t>
  </si>
  <si>
    <t>Furnaces AFUE 95</t>
  </si>
  <si>
    <t>PGECOHVC148</t>
  </si>
  <si>
    <t>Furnaces AFUE 97</t>
  </si>
  <si>
    <t>WPSCGNRWH120206A</t>
  </si>
  <si>
    <t>WPSCGNRWH120206B</t>
  </si>
  <si>
    <t>WPSCGREWH120919A</t>
  </si>
  <si>
    <t>WPSCGREWH140122A</t>
  </si>
  <si>
    <t>Storage Water Heater (Non-Res)</t>
  </si>
  <si>
    <t>Tankless Water Heater (Non-Res)</t>
  </si>
  <si>
    <t>Tankless Single-Family Tier II</t>
  </si>
  <si>
    <t>Commercial Pool Cover</t>
  </si>
  <si>
    <t>Fan Stop Delay HVAC Chip</t>
  </si>
  <si>
    <t>Laminar Aerator Device for Health Care</t>
  </si>
  <si>
    <t>Venturi/GEM Steam Trap</t>
  </si>
  <si>
    <t>Recirculation Pump Time Clocks</t>
  </si>
  <si>
    <t>SF Pool Heater</t>
  </si>
  <si>
    <t>SF Spa Heater</t>
  </si>
  <si>
    <t>On Demand Pump Control for Campus Housing</t>
  </si>
  <si>
    <t>Gravity Wall Heater</t>
  </si>
  <si>
    <t>Participant</t>
  </si>
  <si>
    <t>Lead</t>
  </si>
  <si>
    <t>SCE13AP008</t>
  </si>
  <si>
    <t>Energy Star Clothes Dryers</t>
  </si>
  <si>
    <t>SCE13BS011</t>
  </si>
  <si>
    <t>SCE13BS012</t>
  </si>
  <si>
    <t>SCE13CC013</t>
  </si>
  <si>
    <t>SCE13CC014</t>
  </si>
  <si>
    <t>Commercial Dishwashers</t>
  </si>
  <si>
    <t>WPSDGEREHE0004</t>
  </si>
  <si>
    <t>Tier 2 Advanced Power Strip</t>
  </si>
  <si>
    <t>Independent but aligned</t>
  </si>
  <si>
    <t>SCE13HC054</t>
  </si>
  <si>
    <t>SCE13HC055</t>
  </si>
  <si>
    <t>SCE13HC056</t>
  </si>
  <si>
    <t>Indirect Evaporative Dedicated Outdoor Air System (DOAS)</t>
  </si>
  <si>
    <t>SCE13HC057</t>
  </si>
  <si>
    <t>SCE13HC058</t>
  </si>
  <si>
    <t>SCE13HC060</t>
  </si>
  <si>
    <t>SCE13HC061</t>
  </si>
  <si>
    <t>SCE13HC062</t>
  </si>
  <si>
    <t>SCE13LG111</t>
  </si>
  <si>
    <t>SCE13LG112</t>
  </si>
  <si>
    <t>SCE13LG113</t>
  </si>
  <si>
    <t>SCE13LG114</t>
  </si>
  <si>
    <t>SCE13LG115</t>
  </si>
  <si>
    <t>SCE13LG116</t>
  </si>
  <si>
    <t>LED GU-24 Lamps</t>
  </si>
  <si>
    <t>SCE13LG117</t>
  </si>
  <si>
    <t>LED Lamp Style Retrofit Kits</t>
  </si>
  <si>
    <t>SCE13RN027</t>
  </si>
  <si>
    <t>SCE13WP009</t>
  </si>
  <si>
    <t>Residential Variable Speed Spa and Wading Pool Pump</t>
  </si>
  <si>
    <t/>
  </si>
  <si>
    <t xml:space="preserve">Glass Door Freezers </t>
  </si>
  <si>
    <t xml:space="preserve">LED Troffer and Panel retrofits </t>
  </si>
  <si>
    <t xml:space="preserve">Variable speed Pool Motors </t>
  </si>
  <si>
    <t>Collaboration Details</t>
  </si>
  <si>
    <t>Workpaper Description &amp; Code</t>
  </si>
  <si>
    <t>-</t>
  </si>
  <si>
    <t>PGECOAGR120</t>
  </si>
  <si>
    <t>PGECOPRO112</t>
  </si>
  <si>
    <t>PGECOPRO111</t>
  </si>
  <si>
    <t>PGECOPRO110</t>
  </si>
  <si>
    <t>Residential Gas Storage Water Heater</t>
  </si>
  <si>
    <t>PGECODHW103</t>
  </si>
  <si>
    <t>PGECODHW125</t>
  </si>
  <si>
    <t>LED Ceiling Mounted Downlight Fixtures, LED Vanity Fixtures, LED Sconce Fixtures</t>
  </si>
  <si>
    <t>PG&amp;E WP#</t>
  </si>
  <si>
    <t>SCE WP#</t>
  </si>
  <si>
    <t>IOU Collaboration</t>
  </si>
  <si>
    <t xml:space="preserve">Non-IOU </t>
  </si>
  <si>
    <t>CPUC Comments</t>
  </si>
  <si>
    <t>Pending Review</t>
  </si>
  <si>
    <t>Workpaper Approved</t>
  </si>
  <si>
    <t xml:space="preserve">WPSCGREAP120531A Rev 2 </t>
  </si>
  <si>
    <t xml:space="preserve">Cold Water Default Clothes Washer </t>
  </si>
  <si>
    <t xml:space="preserve">Early collaboration </t>
  </si>
  <si>
    <t>Workpaper comments</t>
  </si>
  <si>
    <t>Workpaper Not Approved</t>
  </si>
  <si>
    <t>Interim Workpaper Approved</t>
  </si>
  <si>
    <t>Cal TF status</t>
  </si>
  <si>
    <t>Commercial Hand Wrap Machines</t>
  </si>
  <si>
    <t>Status</t>
  </si>
  <si>
    <t>Current Status</t>
  </si>
  <si>
    <t>DC Circulation Pool Pump</t>
  </si>
  <si>
    <t>WPSDGENRMT0003</t>
  </si>
  <si>
    <t>SCG WP#</t>
  </si>
  <si>
    <t>SDG&amp;E WP#</t>
  </si>
  <si>
    <t>Currently Under Review</t>
  </si>
  <si>
    <t>Suggested for Review</t>
  </si>
  <si>
    <t>PGECOPUM103</t>
  </si>
  <si>
    <t>Vertical Hollow and Solid Shaft Pump Motors</t>
  </si>
  <si>
    <t>PGECOFST126</t>
  </si>
  <si>
    <t>WPSCGNRWH150309A Rev 0</t>
  </si>
  <si>
    <t>WPSDGENRCC0011</t>
  </si>
  <si>
    <t>WPSDGEREHE0003</t>
  </si>
  <si>
    <t>WPSDGEREHC1060</t>
  </si>
  <si>
    <t>WPSDGENRBS0001</t>
  </si>
  <si>
    <t>WPSDGENRHC0023</t>
  </si>
  <si>
    <t>WPSDGEREHC1064</t>
  </si>
  <si>
    <t>WPSDGEREHC1065</t>
  </si>
  <si>
    <t>WPSDGEREHC0024</t>
  </si>
  <si>
    <t>WPSDGENRLG0016</t>
  </si>
  <si>
    <t>WPSDGENRLG0028</t>
  </si>
  <si>
    <t>WPSDGENRLG0006</t>
  </si>
  <si>
    <t>WPSDGENRLG0044</t>
  </si>
  <si>
    <t xml:space="preserve">WPSDGENRLG0076 </t>
  </si>
  <si>
    <t>WPSDGENRLG0002</t>
  </si>
  <si>
    <t xml:space="preserve">WPSDGENRLG0120 </t>
  </si>
  <si>
    <t>WPSDGENRLG0022</t>
  </si>
  <si>
    <t>WPSDGENRLG0181</t>
  </si>
  <si>
    <t>WPSDGENRLG0081</t>
  </si>
  <si>
    <t>WPSDGENRLG0003</t>
  </si>
  <si>
    <t>WPSDGENRLG0196</t>
  </si>
  <si>
    <t>WPSDGENRLG0080</t>
  </si>
  <si>
    <t>WPSDGEREMI0005</t>
  </si>
  <si>
    <t>WPSDGENROE0001</t>
  </si>
  <si>
    <t>WPSDGENRPR0002</t>
  </si>
  <si>
    <t>WPSDGENRPR0001</t>
  </si>
  <si>
    <t>WPSDGENRRN1000</t>
  </si>
  <si>
    <t>WPSDGENRRN0005</t>
  </si>
  <si>
    <t>WPSDGENRRN0015</t>
  </si>
  <si>
    <t>WPSDGENRRN0009</t>
  </si>
  <si>
    <t>WPSDGENRRN0110</t>
  </si>
  <si>
    <t>WPSDGENRRN0011</t>
  </si>
  <si>
    <t>WPSDGEREWH0022</t>
  </si>
  <si>
    <t>WPSDGENREWP0002</t>
  </si>
  <si>
    <t>WPSDGENRAG0001</t>
  </si>
  <si>
    <t>WPSDGENRAG0002</t>
  </si>
  <si>
    <t>Existing Workpaper</t>
  </si>
  <si>
    <t>WPSDGENRWH1205</t>
  </si>
  <si>
    <t>WPSDGENRWH1206</t>
  </si>
  <si>
    <t xml:space="preserve">WPSDGENRWH1204 </t>
  </si>
  <si>
    <t>WPSDGEREHC1062</t>
  </si>
  <si>
    <t xml:space="preserve">WPSDGEREWH1208 </t>
  </si>
  <si>
    <t>3P Synergy Water Measures Mobile Home</t>
  </si>
  <si>
    <t xml:space="preserve">WPSDGENRHC1030 </t>
  </si>
  <si>
    <t>Air Filter Replacement</t>
  </si>
  <si>
    <t xml:space="preserve">WPSDGENRWH1100 </t>
  </si>
  <si>
    <t>Boiler Cleaning</t>
  </si>
  <si>
    <t xml:space="preserve">WPSDGEREHC0025 </t>
  </si>
  <si>
    <t>Calif Cilmate AC Upgradex</t>
  </si>
  <si>
    <t xml:space="preserve">WPSDGENRSH001 </t>
  </si>
  <si>
    <t>Cold Cathode Lighting</t>
  </si>
  <si>
    <t xml:space="preserve">WPSDGENRCC0015 </t>
  </si>
  <si>
    <t>Coml Conveyor Oven-Gas</t>
  </si>
  <si>
    <t xml:space="preserve">WPSDGENRHC1020 </t>
  </si>
  <si>
    <t>Commercial Condenser Coil Cleaning</t>
  </si>
  <si>
    <t xml:space="preserve">WPSDGENRHC1040 </t>
  </si>
  <si>
    <t>Commercial Condenser Coil Combing</t>
  </si>
  <si>
    <t xml:space="preserve">WPSDGENRHC1010 </t>
  </si>
  <si>
    <t>Commercial Evaporator Coil Cleaning</t>
  </si>
  <si>
    <t xml:space="preserve">WPSDGENRWH1207 </t>
  </si>
  <si>
    <t>Commercial Hot Water Boilers</t>
  </si>
  <si>
    <t xml:space="preserve">WPSDGENRWH0010 </t>
  </si>
  <si>
    <t>Deemed Program for Commercial Steam Traps</t>
  </si>
  <si>
    <t xml:space="preserve">WPSDGENRMI0004 </t>
  </si>
  <si>
    <t>DEER Measures</t>
  </si>
  <si>
    <t xml:space="preserve">WPSDGENRLG0025 </t>
  </si>
  <si>
    <t>Dimming Ballast</t>
  </si>
  <si>
    <t xml:space="preserve">WPSDGENRWH0013 </t>
  </si>
  <si>
    <t>Direct Contact Water Heater</t>
  </si>
  <si>
    <t xml:space="preserve">WPSDGENRHC0028 </t>
  </si>
  <si>
    <t>Economizer Control for Package AC</t>
  </si>
  <si>
    <t xml:space="preserve">WPSDGENRHC0027 </t>
  </si>
  <si>
    <t>Economizer Repair for Package AC</t>
  </si>
  <si>
    <t xml:space="preserve">WPSDGENRPR0003 </t>
  </si>
  <si>
    <t>Electronic Zero Air Loss Condensate Drains for Compressed Air Systems</t>
  </si>
  <si>
    <t xml:space="preserve">WPSDGEREMI0002 </t>
  </si>
  <si>
    <t>Energy Star Manufactured Housing</t>
  </si>
  <si>
    <t xml:space="preserve">WPSDGENRLG0030 </t>
  </si>
  <si>
    <t>Exterior Lighting Retrofits</t>
  </si>
  <si>
    <t xml:space="preserve">WPSDGEREWH1012 </t>
  </si>
  <si>
    <t>Faucet Aerators for Bathroom/Kitchen Sinks in Residential Buildings</t>
  </si>
  <si>
    <t xml:space="preserve">WPSDGENRCC0021 </t>
  </si>
  <si>
    <t>Finned-Bottom Stock Pot (Foodservice)</t>
  </si>
  <si>
    <t xml:space="preserve">WPSDGEREHC0029 </t>
  </si>
  <si>
    <t>Heat Pump Electric Resistance Heaters</t>
  </si>
  <si>
    <t xml:space="preserve">WPSDGENRCC0017 </t>
  </si>
  <si>
    <t>High Density Dedicated Holding Bin Unit</t>
  </si>
  <si>
    <t xml:space="preserve">WPSDGENRLG0026 </t>
  </si>
  <si>
    <t>High Performance Linear Fluorescent Fixtures</t>
  </si>
  <si>
    <t xml:space="preserve">WPSDGENRWH1200 </t>
  </si>
  <si>
    <t>Hot Water Line Insulation Electric</t>
  </si>
  <si>
    <t xml:space="preserve">WPSDGENRLG0007 </t>
  </si>
  <si>
    <t>Integrated Ballast Ceramic Metal Halide Par Lamps</t>
  </si>
  <si>
    <t xml:space="preserve">WPSDGENRLG0106 </t>
  </si>
  <si>
    <t>Interior LED Lamps</t>
  </si>
  <si>
    <t xml:space="preserve">WPSDGENRLG0005 </t>
  </si>
  <si>
    <t>Interior Pulse Start or Ceramic Metal Halide Fixtures</t>
  </si>
  <si>
    <t xml:space="preserve">WPSDGENRLG0021 </t>
  </si>
  <si>
    <t>LED Channel Signs</t>
  </si>
  <si>
    <t>N/A</t>
  </si>
  <si>
    <t>LED Night Light</t>
  </si>
  <si>
    <t xml:space="preserve">WPSDGENRLG0082 </t>
  </si>
  <si>
    <t>LED Refrigeration Case Lighting</t>
  </si>
  <si>
    <t xml:space="preserve">WPSDGENRLG0027 </t>
  </si>
  <si>
    <t>LED Refrigeration Case Lighting with Occupancy Sensors</t>
  </si>
  <si>
    <t>Low Income M&amp;V Study</t>
  </si>
  <si>
    <t xml:space="preserve">WPSDGENRWH0012 </t>
  </si>
  <si>
    <t>Low-Flow Pre-Rinse Spray Valves Direct Install</t>
  </si>
  <si>
    <t xml:space="preserve">WPSDGEREWH1061A </t>
  </si>
  <si>
    <t>Low-Flow Showerheads</t>
  </si>
  <si>
    <t xml:space="preserve">WPSDGEREWH1203 </t>
  </si>
  <si>
    <t>MF Central Recirc System Pipewrap</t>
  </si>
  <si>
    <t xml:space="preserve">WPSDGERECS0001 </t>
  </si>
  <si>
    <t>Multifamily DHW RCx, Training, and Boiler Reset Controller</t>
  </si>
  <si>
    <t xml:space="preserve">WPSDGENRLG0999 </t>
  </si>
  <si>
    <t>Non Res Master Lighting Lookup Table</t>
  </si>
  <si>
    <t xml:space="preserve">WPSDGENRWH1201 </t>
  </si>
  <si>
    <t>On Dmd Pump Ctrl Central DHW</t>
  </si>
  <si>
    <t xml:space="preserve">WPSDGERELG1057 </t>
  </si>
  <si>
    <t>Outdoor Pathway LED</t>
  </si>
  <si>
    <t xml:space="preserve">WPSDGENRWH0021 </t>
  </si>
  <si>
    <t>Ozone Laundry Nonresidential</t>
  </si>
  <si>
    <t xml:space="preserve">WPSDGENRLG0197 </t>
  </si>
  <si>
    <t>Photocell</t>
  </si>
  <si>
    <t xml:space="preserve">WPSDGENRWH1202 </t>
  </si>
  <si>
    <t>Pipe Insulation (Non-Space Conditioning)</t>
  </si>
  <si>
    <t xml:space="preserve">WPSDGENRPH0001 </t>
  </si>
  <si>
    <t>Process Boilers (Including Direct Contact Water Heaters)</t>
  </si>
  <si>
    <t xml:space="preserve">WPSDGENRHC0026 </t>
  </si>
  <si>
    <t>Programmable Communicating Thermostats</t>
  </si>
  <si>
    <t xml:space="preserve">WPSDGENRHC1051 </t>
  </si>
  <si>
    <t>PTAC ACC</t>
  </si>
  <si>
    <t xml:space="preserve">WPSDGENRHC1050 </t>
  </si>
  <si>
    <t>PTAC EMS</t>
  </si>
  <si>
    <t>Res 92% AFUE</t>
  </si>
  <si>
    <t xml:space="preserve">WPSDGERELG0999 </t>
  </si>
  <si>
    <t>Res Master Lighting Lookup Table</t>
  </si>
  <si>
    <t xml:space="preserve">WPSDGERERN001 </t>
  </si>
  <si>
    <t>Residential Single Family and Multi-Family
Condenser Coil Cleaning</t>
  </si>
  <si>
    <t xml:space="preserve">WPSDGEREWH0003 </t>
  </si>
  <si>
    <t>Robotic Pool Cleaners for Residential Pools</t>
  </si>
  <si>
    <t xml:space="preserve">WPSDGENRHC1061 </t>
  </si>
  <si>
    <t>Space Heating Boiler</t>
  </si>
  <si>
    <t xml:space="preserve">WPSDGENRLG0013 </t>
  </si>
  <si>
    <t xml:space="preserve">T12 Fluorescent Lamps with Magnetic Ballast to T8/T5 Fluorescent lamps with Electronic Ballast Retrofit (1x1 replacements) </t>
  </si>
  <si>
    <t>WPSDGENRWH0014</t>
  </si>
  <si>
    <t>Tank Insulation</t>
  </si>
  <si>
    <t xml:space="preserve">WPSDGEREWH1000 </t>
  </si>
  <si>
    <t>Temperature-Initiated Shower Flow Restriction Valve with and without an Integrated Low-Flow Showerhead</t>
  </si>
  <si>
    <t xml:space="preserve">WPSDGEREWH1063 </t>
  </si>
  <si>
    <t>Therm Savings Kit</t>
  </si>
  <si>
    <t xml:space="preserve">WPSDGEREHE0001 </t>
  </si>
  <si>
    <t>Energy Efficient TV</t>
  </si>
  <si>
    <t xml:space="preserve">WPSDGENRCS0001 </t>
  </si>
  <si>
    <t>Vending Machine Controller</t>
  </si>
  <si>
    <t>Existing workpaper</t>
  </si>
  <si>
    <t>New workpaper</t>
  </si>
  <si>
    <t>Technology Category</t>
  </si>
  <si>
    <t>Building Envelope</t>
  </si>
  <si>
    <t>Food Service</t>
  </si>
  <si>
    <t>Appliance or Plug Load</t>
  </si>
  <si>
    <t>Lighting</t>
  </si>
  <si>
    <t>HVAC</t>
  </si>
  <si>
    <t>Process</t>
  </si>
  <si>
    <t>Miscellaneous</t>
  </si>
  <si>
    <t>Agriculture</t>
  </si>
  <si>
    <t>Refrigeration</t>
  </si>
  <si>
    <t>Water Heating</t>
  </si>
  <si>
    <t>Pools</t>
  </si>
  <si>
    <t>Motors</t>
  </si>
  <si>
    <t>SCE13CC015</t>
  </si>
  <si>
    <t>SCE13LG118</t>
  </si>
  <si>
    <t>SCE13LG119</t>
  </si>
  <si>
    <t>LED Troffer Retrofit Kit</t>
  </si>
  <si>
    <t>LED Residential Exterior Fixtures</t>
  </si>
  <si>
    <t>NRDC</t>
  </si>
  <si>
    <t>Clothes Washer Recycling</t>
  </si>
  <si>
    <t>MF Central Boiler Tankless Water Heater</t>
  </si>
  <si>
    <t>MF Central Storage Water Heater</t>
  </si>
  <si>
    <t>SCGWP100303A-Rev04</t>
  </si>
  <si>
    <t>SCGWP100303B-Rev06</t>
  </si>
  <si>
    <t>SCGWP100309A-Rev05</t>
  </si>
  <si>
    <t>SCGWP100310A-Rev09</t>
  </si>
  <si>
    <t>SCGWP100315A-Rev01</t>
  </si>
  <si>
    <t>SCGWP110812A-Rev03</t>
  </si>
  <si>
    <t>WPSCGNRHC120206A-Rev04</t>
  </si>
  <si>
    <t>WPSCGNRMI050101A-Rev02</t>
  </si>
  <si>
    <t>WPSCGNRPH120206A-Rev05</t>
  </si>
  <si>
    <t>WPSCGNRWH120206C-Rev04</t>
  </si>
  <si>
    <t>WPSCGODE091116-Rev05</t>
  </si>
  <si>
    <t>WPSCGREHC110603A-Rev02</t>
  </si>
  <si>
    <t>WPSCGREWH120618A-Rev01</t>
  </si>
  <si>
    <t>WPSCGNRWH121113A-Rev02</t>
  </si>
  <si>
    <t>WPSCGREHC130115A-Rev03</t>
  </si>
  <si>
    <t>WPSCGREAP140211A-Rev00</t>
  </si>
  <si>
    <t>WPSCGREWH131030A-Rev00</t>
  </si>
  <si>
    <t>WPSCGREWH130613A-Rev00</t>
  </si>
  <si>
    <t>Tankless Single-Family &amp; Multi-Family Applications</t>
  </si>
  <si>
    <t>Res HW Control</t>
  </si>
  <si>
    <t>Res Ozone Laundry</t>
  </si>
  <si>
    <t>Double Oven</t>
  </si>
  <si>
    <t>Power Pipe</t>
  </si>
  <si>
    <t>Appliance Recycling - Clothes Washers</t>
  </si>
  <si>
    <t>Industrial CO2 Laundry</t>
  </si>
  <si>
    <t>H2AC (Rooftop Units)</t>
  </si>
  <si>
    <t>Commercial High Density Universal Holding Cabinets</t>
  </si>
  <si>
    <t>DEER Match</t>
  </si>
  <si>
    <t>match</t>
  </si>
  <si>
    <t>no</t>
  </si>
  <si>
    <t>clothes washers</t>
  </si>
  <si>
    <t>clothes dryers</t>
  </si>
  <si>
    <t>EE refrigerators</t>
  </si>
  <si>
    <t xml:space="preserve">Plug Load </t>
  </si>
  <si>
    <t>Appliance Recycling</t>
  </si>
  <si>
    <t>EE TVs</t>
  </si>
  <si>
    <t>Ozone Laundry</t>
  </si>
  <si>
    <t>WORKPAPER MEASURE</t>
  </si>
  <si>
    <t>DEER MEASURE</t>
  </si>
  <si>
    <t>Ceiling Insulation</t>
  </si>
  <si>
    <t>EE freezers</t>
  </si>
  <si>
    <t>EE dishwashers (res)</t>
  </si>
  <si>
    <t>Cool Roof</t>
  </si>
  <si>
    <t>Floor Insulation</t>
  </si>
  <si>
    <t>Fenestration</t>
  </si>
  <si>
    <t>unclear</t>
  </si>
  <si>
    <t>Heat Curtain</t>
  </si>
  <si>
    <t>Wall insulation</t>
  </si>
  <si>
    <t>Refrigeration Head Pressure Controls</t>
  </si>
  <si>
    <t>Refrigeration Night Covers</t>
  </si>
  <si>
    <t>Refrigeration Display Cases</t>
  </si>
  <si>
    <t>Fan Motors</t>
  </si>
  <si>
    <t>Ultra Low Temp Freezer</t>
  </si>
  <si>
    <t>Bare Refrigeration Line Insulation</t>
  </si>
  <si>
    <t>Refrigeration Controls</t>
  </si>
  <si>
    <t>Evaporative Coolers</t>
  </si>
  <si>
    <t>Economizer Repair</t>
  </si>
  <si>
    <t>Steam Boiler</t>
  </si>
  <si>
    <t>Hot water boiler</t>
  </si>
  <si>
    <t>water cooled chiller</t>
  </si>
  <si>
    <t>air cooled chiller</t>
  </si>
  <si>
    <t>Duct Insulation</t>
  </si>
  <si>
    <t>Duct sealing</t>
  </si>
  <si>
    <t>Damper controlled VAV</t>
  </si>
  <si>
    <t>Central Plan VFD</t>
  </si>
  <si>
    <t>Furnace</t>
  </si>
  <si>
    <t>Heat Recovery</t>
  </si>
  <si>
    <t>Split and Packaged Air Conditioners and HP</t>
  </si>
  <si>
    <t>Packaged HVAC Enhanced Ventilation</t>
  </si>
  <si>
    <t>Packaged Terminal Heat Pumps</t>
  </si>
  <si>
    <t>Central Plant Motors</t>
  </si>
  <si>
    <t>Central Plant VFD</t>
  </si>
  <si>
    <t>HVAC Fan Motor VFD</t>
  </si>
  <si>
    <t>HVAC Fan EE Motors</t>
  </si>
  <si>
    <t>Chilled and Hot water loop reset</t>
  </si>
  <si>
    <t>Supply Fan Time Clock</t>
  </si>
  <si>
    <t>Programmable Thermostat</t>
  </si>
  <si>
    <t>Cooling Tower Fan Motors and Controls</t>
  </si>
  <si>
    <t>Whole House Fan</t>
  </si>
  <si>
    <t>Economizer</t>
  </si>
  <si>
    <t>Recirculation Pump Time Clock</t>
  </si>
  <si>
    <t>Refrigerated Warehouse Head Pressure Controls</t>
  </si>
  <si>
    <t>Steam Trap</t>
  </si>
  <si>
    <t>Commercial HVAC Fan Controls</t>
  </si>
  <si>
    <t>Res HVAC QM</t>
  </si>
  <si>
    <t>Residential HVAC Fan Controls</t>
  </si>
  <si>
    <t>Commercial HVAC QM</t>
  </si>
  <si>
    <t>Dedicated Outdoor Air System</t>
  </si>
  <si>
    <t>Res HVAC to code</t>
  </si>
  <si>
    <t>PTAC Controls</t>
  </si>
  <si>
    <t>Room Air Conditioner</t>
  </si>
  <si>
    <t>Res HVAC QI</t>
  </si>
  <si>
    <t>Evaporative Condensers</t>
  </si>
  <si>
    <t>Ductless Mini Splits</t>
  </si>
  <si>
    <t>Parking Structure Exhaust Fan Controls</t>
  </si>
  <si>
    <t>Commercial HVAC Fan cogged V-belt</t>
  </si>
  <si>
    <t>Water source heat pump</t>
  </si>
  <si>
    <t>Commercial Condenser/Evaporator Coil Cleaning</t>
  </si>
  <si>
    <t>Residential Condenser/Evaporator Coil Cleaning</t>
  </si>
  <si>
    <t>Hot Water Boiler</t>
  </si>
  <si>
    <t>Anti-Sweat Heater Display Doors</t>
  </si>
  <si>
    <t>Commercial Storage Water Heater</t>
  </si>
  <si>
    <t>Commercial Tankless Water Heater</t>
  </si>
  <si>
    <t>Residential Storage Water Heater</t>
  </si>
  <si>
    <t>Residential Tankless Water Heater</t>
  </si>
  <si>
    <t>Laminar Aerator</t>
  </si>
  <si>
    <t>Faucet Aerator</t>
  </si>
  <si>
    <t>Low Flow Showerhead</t>
  </si>
  <si>
    <t>Hot Water Line Insulation</t>
  </si>
  <si>
    <t>Demand Pump Controls</t>
  </si>
  <si>
    <t>Boiler Reset Controls</t>
  </si>
  <si>
    <t>Central Boiler Tankless Water Heater</t>
  </si>
  <si>
    <t>Spa/Pool Heater</t>
  </si>
  <si>
    <t>Exterior CFL Lamps and Fixtures</t>
  </si>
  <si>
    <t>Interior CFL Lamps and Fixtures</t>
  </si>
  <si>
    <t>LED Exit Sign</t>
  </si>
  <si>
    <t>Display Case LEDs</t>
  </si>
  <si>
    <t>LED Open Signs</t>
  </si>
  <si>
    <t>Interior LED Downlights</t>
  </si>
  <si>
    <t xml:space="preserve">Ceramic Metal Halide (CMH) </t>
  </si>
  <si>
    <t>Occupancy Sensor</t>
  </si>
  <si>
    <t>Fluorescent Lamp to Fluorescent Replacement</t>
  </si>
  <si>
    <t>Exterior LED</t>
  </si>
  <si>
    <t>Lighting Timeclock</t>
  </si>
  <si>
    <t>Row Labels</t>
  </si>
  <si>
    <t>Grand Total</t>
  </si>
  <si>
    <t>ExpiryDate</t>
  </si>
  <si>
    <t>DEER</t>
  </si>
  <si>
    <t>AppPlug</t>
  </si>
  <si>
    <t>BldgEnv</t>
  </si>
  <si>
    <t>ROB</t>
  </si>
  <si>
    <t>SHW</t>
  </si>
  <si>
    <t>ComRefrig</t>
  </si>
  <si>
    <t>ProcRefrig</t>
  </si>
  <si>
    <t>Energy Star UPS</t>
  </si>
  <si>
    <t>Ceiling fan</t>
  </si>
  <si>
    <t>LED Parking lot fixture</t>
  </si>
  <si>
    <t>LED Wallpack</t>
  </si>
  <si>
    <t>LED Parking garage</t>
  </si>
  <si>
    <t>LED Fuel Pump Canopy</t>
  </si>
  <si>
    <t>LED Outdoor Pole Decorative Fixture</t>
  </si>
  <si>
    <t>Exterior LED Downlights</t>
  </si>
  <si>
    <t>Refrigeration Strip Curtains</t>
  </si>
  <si>
    <t>LED Vanity and Sconce Fixtures</t>
  </si>
  <si>
    <t>TRM</t>
  </si>
  <si>
    <t>Measure Name</t>
  </si>
  <si>
    <t>Measure Category</t>
  </si>
  <si>
    <t>Measure Source</t>
  </si>
  <si>
    <t>(All)</t>
  </si>
  <si>
    <t xml:space="preserve">WP </t>
  </si>
  <si>
    <t>x</t>
  </si>
  <si>
    <t>Measure Count</t>
  </si>
  <si>
    <t>Measures in IOU Workpapers, DEER (READI v.2.1.0), and the CMUA Technical Reference Manual</t>
  </si>
  <si>
    <t>Last updated April 2015</t>
  </si>
  <si>
    <t>Overlap</t>
  </si>
  <si>
    <t>POU TRM</t>
  </si>
  <si>
    <t>IOU Non-DEER</t>
  </si>
  <si>
    <t>PGECOAGR119</t>
  </si>
  <si>
    <t>SCE17AP008</t>
  </si>
  <si>
    <t>SCE17CS012</t>
  </si>
  <si>
    <t>SCE17CS010</t>
  </si>
  <si>
    <t>SCE17CS011</t>
  </si>
  <si>
    <t>SCE17CS016</t>
  </si>
  <si>
    <t>SCE17CS013</t>
  </si>
  <si>
    <t>SCE17CS015</t>
  </si>
  <si>
    <t>SCE17CS014</t>
  </si>
  <si>
    <t>SCE17LG132</t>
  </si>
  <si>
    <t>33 Watt Integral Spiral CFL replacing Com CFL Base Case, Total Watts = 3.57 x Msr Watts</t>
  </si>
  <si>
    <t>Vertical Open, Remote Condensing Commercial Refrigerators (VOP.RC.M) &lt; 30 ft2 Total Display Aare , ROB  </t>
  </si>
  <si>
    <t>15.5 Watt Pool Lamp (Res) LED replacing 100 Watt Incandescent</t>
  </si>
  <si>
    <t>5 to &lt; 15 HP Variable Speed Air Compressor (ROB/NEW)</t>
  </si>
  <si>
    <t>65 - 134 KBTU/H, EER = 11.5 AND MIN IEER = 13</t>
  </si>
  <si>
    <t>Air Cooled Constant Speed Screw Chiller w/1 Compressor (&gt;= 150 tons, 10.5 Min EER, 14.5 Min IPLV)</t>
  </si>
  <si>
    <t>5-Watt LED A-Lamp 310-749 Lumens</t>
  </si>
  <si>
    <t>Connected Energy Star with no Freezer (11 - 23 ft3) Refrigerator</t>
  </si>
  <si>
    <t>LED PAR16: &lt;6 Watts</t>
  </si>
  <si>
    <t xml:space="preserve">LED MR-16:  &lt;6 Watts                                           </t>
  </si>
  <si>
    <t xml:space="preserve">LED Candelabra &lt;3W </t>
  </si>
  <si>
    <t>LED globe:   &lt;3 Watts</t>
  </si>
  <si>
    <t>LED R-BR:  &lt;11 Watts</t>
  </si>
  <si>
    <t>33 Watt 3-Way CFL replacing Com CFL Base Case</t>
  </si>
  <si>
    <t>50 to 90 Watt Exterior LED Fixture Below 24 ft. with Motion Control and Photo Sensor replacing 150 Watt HPS</t>
  </si>
  <si>
    <t>Variable Frequency Drive on Agricultural Well Pumps (&lt;=300hp) NEW Express only</t>
  </si>
  <si>
    <t>Residential LED Landscape Lighting - 5 Watts or Less replacing MR16 Basecase, Total Watts = 4.24 x Msr Watts</t>
  </si>
  <si>
    <t>Variable Speed Drive on Cooling Tower Fan Control (New Construction)</t>
  </si>
  <si>
    <t>Vertical Closed Transparent, Remote Condensing Commercial Refrigerators (VCT.RC.M) &lt; 35 ft2 Total Display Area, ROB</t>
  </si>
  <si>
    <t>Smart/Connected Washer</t>
  </si>
  <si>
    <t>Smart/Connected Plugs</t>
  </si>
  <si>
    <t>Smart/Connected Whole Home Bundle</t>
  </si>
  <si>
    <t>SmartHub</t>
  </si>
  <si>
    <t>In-Home Displays</t>
  </si>
  <si>
    <t>Data Analytics Platform</t>
  </si>
  <si>
    <t>Load Monitor</t>
  </si>
  <si>
    <t>Smart/Connected Tier 2 Power Strips</t>
  </si>
  <si>
    <t>Smart/Connected Lighting</t>
  </si>
  <si>
    <t>Economizer Repair ADEC AC Only Units</t>
  </si>
  <si>
    <t>Economizer Control Adjustment AC Only Units</t>
  </si>
  <si>
    <t>Condenser Coil Cleaning AC Unit with Gas Heat</t>
  </si>
  <si>
    <t>Unoccupied Fan Control AC Only Units</t>
  </si>
  <si>
    <t>Evaporator Coil Cleaning AC Only Units</t>
  </si>
  <si>
    <t>Refrigerant Charge Adjustment Single Stage AC Unit with Gas Heat</t>
  </si>
  <si>
    <t>VFD on Agricultural Well Pumps (&lt;=300hp) Pump</t>
  </si>
  <si>
    <t>&lt;2ft Channel Letter Signage (Red) (Dusk to Dawn) LED replacing Neon Channel Letter Signage</t>
  </si>
  <si>
    <t>Pipe Wrap replacing No Pipe Wrap</t>
  </si>
  <si>
    <t>≤ 3 horsepower (HP) Commercial Variable Speed Pool Pump Replacing Pump replacing ≤ 3 HP Single Speed Commercial Pool Pump</t>
  </si>
  <si>
    <t>Smart/Connected Refrigerator</t>
  </si>
  <si>
    <t>Smart/Connected Thermostat</t>
  </si>
  <si>
    <t>100 Watt Low power, Low Flow DC Circulation Pool Pump</t>
  </si>
  <si>
    <t>Tier 2 Advanced Power Strip replacing Standard Power Strip</t>
  </si>
  <si>
    <t>PGE3PHVC152</t>
  </si>
  <si>
    <t>Economizer Control</t>
  </si>
  <si>
    <t>PGE3PHVC156</t>
  </si>
  <si>
    <t>Condenser Coil Cleaning</t>
  </si>
  <si>
    <t>PGE3PHVC157</t>
  </si>
  <si>
    <t>Unoccupied Supply Fan Control</t>
  </si>
  <si>
    <t>PGE3PHVC158</t>
  </si>
  <si>
    <t>Evaporator Coil Cleaning</t>
  </si>
  <si>
    <t>PGE3PHVC159</t>
  </si>
  <si>
    <t>Duct Test &amp; Seal: Residential</t>
  </si>
  <si>
    <t>PGE3PHVC160</t>
  </si>
  <si>
    <t>Refrigerant Charge</t>
  </si>
  <si>
    <t>PGE3PMOT102</t>
  </si>
  <si>
    <t>Enhanced Time Delay BPM Motor</t>
  </si>
  <si>
    <t>PGE3PPRO108</t>
  </si>
  <si>
    <t>Glycol Pump Motor VFD</t>
  </si>
  <si>
    <t>PGE3PPRO109</t>
  </si>
  <si>
    <t>Outdoor Commercial Pool Covers</t>
  </si>
  <si>
    <t>PGE3PREF117</t>
  </si>
  <si>
    <t>Compressor Retrofit: Multiplex</t>
  </si>
  <si>
    <t>PGE3PREF118</t>
  </si>
  <si>
    <t>Efficient Condenser: Air-Cooled to Evap</t>
  </si>
  <si>
    <t>PGE3PREF119</t>
  </si>
  <si>
    <t>Efficient Condenser: Multiplex</t>
  </si>
  <si>
    <t>PGE3PREF120</t>
  </si>
  <si>
    <t xml:space="preserve">SCT Control: Multiplex </t>
  </si>
  <si>
    <t>PGE3PREF122</t>
  </si>
  <si>
    <t>Low Temp Coffin to Reach-In</t>
  </si>
  <si>
    <t>PGE3PREF124</t>
  </si>
  <si>
    <t xml:space="preserve">Display Case ECM Motor Retrofit </t>
  </si>
  <si>
    <t>PGE3PREF127</t>
  </si>
  <si>
    <t>Add Doors to Walk-in Cooler</t>
  </si>
  <si>
    <t>PGE3PREF128</t>
  </si>
  <si>
    <t xml:space="preserve">Medium Temp Open Case Retrofit </t>
  </si>
  <si>
    <t>PGE3PREF129</t>
  </si>
  <si>
    <t>Floating Head Pressure - Single Compressors</t>
  </si>
  <si>
    <t>VFD for Irrigation Pumps</t>
  </si>
  <si>
    <t>PGECOALL106</t>
  </si>
  <si>
    <t>Home Energy Check Up</t>
  </si>
  <si>
    <t>PGECOALL107</t>
  </si>
  <si>
    <t>Home Energy Reports</t>
  </si>
  <si>
    <t>PGECOALL111</t>
  </si>
  <si>
    <t xml:space="preserve">Advanced Power Strip Tier 2 (APS Tier 2) </t>
  </si>
  <si>
    <t>PGECOAPP123</t>
  </si>
  <si>
    <t>PGECODHW101</t>
  </si>
  <si>
    <t>Domestic Water Heating Boiler</t>
  </si>
  <si>
    <t>PGECODHW114</t>
  </si>
  <si>
    <t>High Effic. Central Storage Type Nat. Gas Water He</t>
  </si>
  <si>
    <t>PGECODHW115</t>
  </si>
  <si>
    <t>Commercial Boiler Water Heating Control System</t>
  </si>
  <si>
    <t>PGECODHW122</t>
  </si>
  <si>
    <t>Instantaneous Water Heater</t>
  </si>
  <si>
    <t>PGECODHW126</t>
  </si>
  <si>
    <t>Demand Control for Centralized Water Heater Recirc</t>
  </si>
  <si>
    <t>PGECOFST117</t>
  </si>
  <si>
    <t>Commercial Conveyor Oven - Gas</t>
  </si>
  <si>
    <t>PGECOFST125</t>
  </si>
  <si>
    <t>Pre Rinse Spray Valves</t>
  </si>
  <si>
    <t>PGECOHVC101</t>
  </si>
  <si>
    <t>PGECOHVC104</t>
  </si>
  <si>
    <t>Pipe Insulation</t>
  </si>
  <si>
    <t>PGECOHVC145</t>
  </si>
  <si>
    <t>95 AFUE Furnace Res</t>
  </si>
  <si>
    <t>PGECOHVC146</t>
  </si>
  <si>
    <t>95 AFUE Furnace Nonres</t>
  </si>
  <si>
    <t>PGECOHVC147</t>
  </si>
  <si>
    <t>97 AFUE Furnace Res</t>
  </si>
  <si>
    <t>PGECOLTG141</t>
  </si>
  <si>
    <t>LED PAR Lamps</t>
  </si>
  <si>
    <t>PGECOLTG163</t>
  </si>
  <si>
    <t>LED Candelabra Replacements</t>
  </si>
  <si>
    <t>PGECOLTG164</t>
  </si>
  <si>
    <t>LED Globe Lamps</t>
  </si>
  <si>
    <t>PGECOLTG165</t>
  </si>
  <si>
    <t>LED A-Lamp</t>
  </si>
  <si>
    <t>PGECOLTG174</t>
  </si>
  <si>
    <t>PGECOLTG175</t>
  </si>
  <si>
    <t>LED Downlight Res Retrofit</t>
  </si>
  <si>
    <t>PGECOLTG177</t>
  </si>
  <si>
    <t>LED BR/R Lamps</t>
  </si>
  <si>
    <t>PGECOPRO101</t>
  </si>
  <si>
    <t>Water and Steam Process Boiler</t>
  </si>
  <si>
    <t>PGECOPRO103</t>
  </si>
  <si>
    <t>PGECOPRO105</t>
  </si>
  <si>
    <t>Commercial Pool and Spa Heater</t>
  </si>
  <si>
    <t>PGECOPRO106</t>
  </si>
  <si>
    <t>PGECOPUM105</t>
  </si>
  <si>
    <t>Motor Upgrade</t>
  </si>
  <si>
    <t>PGECOREF111</t>
  </si>
  <si>
    <t>SCE13LG052</t>
  </si>
  <si>
    <t>SCE13RN028</t>
  </si>
  <si>
    <t>SCE13WH003</t>
  </si>
  <si>
    <t>SCE13WP008</t>
  </si>
  <si>
    <t>SCE17AP009</t>
  </si>
  <si>
    <t>SCE17HC030</t>
  </si>
  <si>
    <t>SCE17HC035</t>
  </si>
  <si>
    <t>SCE17HC039</t>
  </si>
  <si>
    <t>SCE17HC054</t>
  </si>
  <si>
    <t>SCE17LG017</t>
  </si>
  <si>
    <t>SCE17LG071</t>
  </si>
  <si>
    <t>SCE17LG072</t>
  </si>
  <si>
    <t>SCE17LG105</t>
  </si>
  <si>
    <t>SCE17LG120</t>
  </si>
  <si>
    <t>SCE17LG127</t>
  </si>
  <si>
    <t>SCE17LG128</t>
  </si>
  <si>
    <t>SCE17LG129</t>
  </si>
  <si>
    <t>SCE17LG130</t>
  </si>
  <si>
    <t>SCE17LG131</t>
  </si>
  <si>
    <t>SCE17LG133</t>
  </si>
  <si>
    <t>SCE17PR005</t>
  </si>
  <si>
    <t>SCE17RN028</t>
  </si>
  <si>
    <t>SDGENRMT0003</t>
  </si>
  <si>
    <t>SDGEREHE0004</t>
  </si>
  <si>
    <t>Total</t>
  </si>
  <si>
    <t>WPNumber</t>
  </si>
  <si>
    <t>MeasureCode</t>
  </si>
  <si>
    <t>MeasAppType</t>
  </si>
  <si>
    <t>MeasureDescription</t>
  </si>
  <si>
    <t>DelivType</t>
  </si>
  <si>
    <t>Notes</t>
  </si>
  <si>
    <t>R109</t>
  </si>
  <si>
    <t>Replace multiplex air-cooled condenser with evaporative condenser</t>
  </si>
  <si>
    <t>PreRebDown</t>
  </si>
  <si>
    <t>100% confidence</t>
  </si>
  <si>
    <t>RF003</t>
  </si>
  <si>
    <t>ER</t>
  </si>
  <si>
    <t>R115</t>
  </si>
  <si>
    <t>REA</t>
  </si>
  <si>
    <t>Multiplex system, air-cooled condenser, control SCT to ambient + 12F TD, 70F min, backflood setpoint of 68F</t>
  </si>
  <si>
    <t>R116</t>
  </si>
  <si>
    <t>Multiplex system, air-cooled condenser, control SCT to ambient + 12F TD, 70F min, backflood setpoint of 68F, var-speed fan control</t>
  </si>
  <si>
    <t>R122</t>
  </si>
  <si>
    <t>Multiplex system, evap-cooled condenser, control SCT to wetbulb + 17F TD, 70F min, backflood setpoint of 68F</t>
  </si>
  <si>
    <t>R123</t>
  </si>
  <si>
    <t>Multiplex system, evap-cooled condenser, control SCT to wetbulb + 17F TD, 70F min, backflood setpoint of 68F, var-speed fan control</t>
  </si>
  <si>
    <t>R119</t>
  </si>
  <si>
    <t>Floating SST control on suction groups</t>
  </si>
  <si>
    <t>IR008</t>
  </si>
  <si>
    <t>NC</t>
  </si>
  <si>
    <t>Variable Frequency Drive on Agricultural Booster Pumps (&lt;=150hp)</t>
  </si>
  <si>
    <t>90% confidence, MAT will be added to IR007</t>
  </si>
  <si>
    <t>DirInstall</t>
  </si>
  <si>
    <t>IR009</t>
  </si>
  <si>
    <t>Variable Frequency Drive on Agricultural Well Pumps (&lt;=300hp)</t>
  </si>
  <si>
    <t>90% confidence, MAT will be added to IR006</t>
  </si>
  <si>
    <t>FS001</t>
  </si>
  <si>
    <t>ROBNC</t>
  </si>
  <si>
    <t>Low-Flow Pre-Rinse Spray Valves, = 1.15 gpm Flow Rate</t>
  </si>
  <si>
    <t>25% confidence</t>
  </si>
  <si>
    <t>H244</t>
  </si>
  <si>
    <t>SFEW Multi Family Space Heating Boiler</t>
  </si>
  <si>
    <t>100% confidence, Remove duplicate and use H720</t>
  </si>
  <si>
    <t>H247</t>
  </si>
  <si>
    <t>100% confidence, Remove duplicate and use H719</t>
  </si>
  <si>
    <t>FS004</t>
  </si>
  <si>
    <t>Tier 1- Energy Star Minimum Speciation for Energy Efficient High Temperature Door-Type Commercial Dishwashers with water usage &lt;=0.89 gal/rack and idle energy rate &lt;= 0.7 kW</t>
  </si>
  <si>
    <t>FS006</t>
  </si>
  <si>
    <t>Tier 1 - Energy Star Minimum Speciation for Energy Efficient Low Temperature Door-Type Commercial Dishwashers with water usage &lt; = 1.18 gal/rack (low temperate unit) and idle energy rate &lt;= 0.60 kW</t>
  </si>
  <si>
    <t>FS007</t>
  </si>
  <si>
    <t>Tier 2 - 15% below Energy Star Energy Efficient Low Temperature Door-Type Commercial Dishwashers with water usage &lt;= 1.00 gal/rack (low temperate unit) and idle energy rate &lt;= 0.60 kW</t>
  </si>
  <si>
    <t>75% confidence</t>
  </si>
  <si>
    <t>Y</t>
  </si>
  <si>
    <t>Residential Onsite Survey</t>
  </si>
  <si>
    <t xml:space="preserve">Refrigeration Strip Curtains </t>
  </si>
  <si>
    <t>Round 1 Review: Measures with 0/1 vote</t>
  </si>
  <si>
    <t>Round 1 Review: Measures with 2 or more votes</t>
  </si>
  <si>
    <t>Round 2 Review: Measures Expected to be in use in 2018 (Y/N)</t>
  </si>
  <si>
    <t>Refrigerator and Freezer Recycling</t>
  </si>
  <si>
    <t>Non Res Lighting Control Measures</t>
  </si>
  <si>
    <t>Vending Machine Controller- Non-Refrigerated</t>
  </si>
  <si>
    <t>Non Res High Efficiency Clothes Washer in MF Properties</t>
  </si>
  <si>
    <t>Non Res Energy Star UPS</t>
  </si>
  <si>
    <t>Non Res Plug Load Occupancy Sensor</t>
  </si>
  <si>
    <t>LED Holiday Lights</t>
  </si>
  <si>
    <t>Residential Energy Star Dishwasher</t>
  </si>
  <si>
    <t>Residential Solar Attic Fan</t>
  </si>
  <si>
    <t>Residential Solar Screen</t>
  </si>
  <si>
    <t>Residential Reduced Building Leakage</t>
  </si>
  <si>
    <t>Residential Electric Domestic Hot Water Storage Heater</t>
  </si>
  <si>
    <t>Non Res Tank Insulation</t>
  </si>
  <si>
    <t>Non Res Hot Water and Steam Pipe Insulation</t>
  </si>
  <si>
    <t>Non Res Steam Traps</t>
  </si>
  <si>
    <t xml:space="preserve">2017 Revisions Due to Existing Conditions Baseline Ruling      (Y/N) </t>
  </si>
  <si>
    <t>2017 Revisions Due to Disposition or other CPUC Requirements  (Y/N)</t>
  </si>
  <si>
    <t>N</t>
  </si>
  <si>
    <t>PGE3PLTG168 MERGED INTO PGECOREF111 USING SCE WP</t>
  </si>
  <si>
    <t>y</t>
  </si>
  <si>
    <t>Water Energy Nexus</t>
  </si>
  <si>
    <t>PGECOALL112</t>
  </si>
  <si>
    <t>Under Counter Type Commercial Dishwasher</t>
  </si>
  <si>
    <t>PGECOFST127</t>
  </si>
  <si>
    <t xml:space="preserve">Commercial Hand Wrap Machines </t>
  </si>
  <si>
    <t>PGECOFST128</t>
  </si>
  <si>
    <t>Single Package Vertical Heat Pump</t>
  </si>
  <si>
    <t>PGECOHVC172</t>
  </si>
  <si>
    <t>Water-Cooled Chillers</t>
  </si>
  <si>
    <t>PGECOHVC173</t>
  </si>
  <si>
    <t>Pump Upgrade</t>
  </si>
  <si>
    <t>PGECOPUM106</t>
  </si>
  <si>
    <t>Residential Circulating Pump</t>
  </si>
  <si>
    <t>PGECOPUM107</t>
  </si>
  <si>
    <t>This is the pool cover measure. Check name.</t>
  </si>
  <si>
    <t>Retired this wp number, now is REF130</t>
  </si>
  <si>
    <t>Will be changes in 2018 due to wattage range method</t>
  </si>
  <si>
    <t>Position</t>
  </si>
  <si>
    <t>PG&amp;E Position</t>
  </si>
  <si>
    <t>Position Formula</t>
  </si>
  <si>
    <t>LADWP</t>
  </si>
  <si>
    <t>Y IF</t>
  </si>
  <si>
    <t>Y?</t>
  </si>
  <si>
    <t>PG&amp;E Comments</t>
  </si>
  <si>
    <t>SCE Comments</t>
  </si>
  <si>
    <t>SCE has retired. May want to re-introduce if water-enargy improves TRC and ISP issues raised by CPUC are addresed.</t>
  </si>
  <si>
    <t>Revision in progress due to new DOE standards</t>
  </si>
  <si>
    <t>New</t>
  </si>
  <si>
    <t>These are ex post measures and should not have a WP</t>
  </si>
  <si>
    <t>Retired</t>
  </si>
  <si>
    <t>Water-energy</t>
  </si>
  <si>
    <t>DEER 2018 updatre</t>
  </si>
  <si>
    <t>To code includes existing baseline</t>
  </si>
  <si>
    <t>Submitted 3/15</t>
  </si>
  <si>
    <t>This may have been copied incorrectly</t>
  </si>
  <si>
    <t>Disposition</t>
  </si>
  <si>
    <t>Water-energy
Working to address DEER 2017 concerns</t>
  </si>
  <si>
    <t>Disposition (on hold?)</t>
  </si>
  <si>
    <t xml:space="preserve">Retired due to IMC. </t>
  </si>
  <si>
    <t>Retired
May revive if EUL changed</t>
  </si>
  <si>
    <t>Submitted 3/6</t>
  </si>
  <si>
    <t>Retired (split into 5 WPs)</t>
  </si>
  <si>
    <t>Revision in progress</t>
  </si>
  <si>
    <t>Y: Conditional per disposition</t>
  </si>
  <si>
    <t>SCG Comments</t>
  </si>
  <si>
    <t>See SCG WP ID</t>
  </si>
  <si>
    <t>Conditional per disposition</t>
  </si>
  <si>
    <t>DEER 2015</t>
  </si>
  <si>
    <t>Round 2  Summary</t>
  </si>
  <si>
    <t># VOTES</t>
  </si>
  <si>
    <t>Y-B or Y-D</t>
  </si>
  <si>
    <t>Revision Expected Due to Baseline (B) Ruling or Disposition (D)</t>
  </si>
  <si>
    <t xml:space="preserve">Y-B </t>
  </si>
  <si>
    <t>Y-D</t>
  </si>
  <si>
    <t xml:space="preserve">Y-B and Y-D </t>
  </si>
  <si>
    <t>WPSDGENRPR0004</t>
  </si>
  <si>
    <t>WPSDGENRPR0005</t>
  </si>
  <si>
    <t>Window Film</t>
  </si>
  <si>
    <t>WP Number</t>
  </si>
  <si>
    <t>Revision</t>
  </si>
  <si>
    <t>Ref No</t>
  </si>
  <si>
    <t>Cat No</t>
  </si>
  <si>
    <t>Description</t>
  </si>
  <si>
    <t>R6</t>
  </si>
  <si>
    <t xml:space="preserve">Commercial Combination Oven </t>
  </si>
  <si>
    <t xml:space="preserve">Commercial Convection Oven  </t>
  </si>
  <si>
    <t xml:space="preserve">Electric Fryers </t>
  </si>
  <si>
    <t>R7</t>
  </si>
  <si>
    <t xml:space="preserve">Commercial Griddles </t>
  </si>
  <si>
    <t xml:space="preserve">Commercial Steamers </t>
  </si>
  <si>
    <t>R5</t>
  </si>
  <si>
    <t xml:space="preserve">Commercial Ice Machines </t>
  </si>
  <si>
    <t>Rack Oven</t>
  </si>
  <si>
    <t xml:space="preserve">Exhaust Hood Demand Controlled Ventilation </t>
  </si>
  <si>
    <t xml:space="preserve">Commercial Conveyor Oven-Gas </t>
  </si>
  <si>
    <t>R3</t>
  </si>
  <si>
    <t>Reach in RefFreezer</t>
  </si>
  <si>
    <t>R1</t>
  </si>
  <si>
    <t xml:space="preserve">Low-Flow Pre-Rinse Spray Valves Direct Install </t>
  </si>
  <si>
    <t>R0</t>
  </si>
  <si>
    <t xml:space="preserve">Commercial Dishwashers </t>
  </si>
  <si>
    <t>R4</t>
  </si>
  <si>
    <t>SCE17CC012</t>
  </si>
  <si>
    <t xml:space="preserve">Commercial Electric Deck Oven </t>
  </si>
  <si>
    <t>SCE17CC014</t>
  </si>
  <si>
    <t>WPSCGNRWH121113A</t>
  </si>
  <si>
    <t>WPSDGENRWH0012</t>
  </si>
  <si>
    <t>WPSDGENRCC0001</t>
  </si>
  <si>
    <t>WPSDGENRCC0004</t>
  </si>
  <si>
    <t>WPSDGENRCC0005</t>
  </si>
  <si>
    <t>WPSDGENRCC0006</t>
  </si>
  <si>
    <t>WPSDGENRCC0014</t>
  </si>
  <si>
    <t>WPSDGENRCC0015</t>
  </si>
  <si>
    <t>WPSDGENRCC0016</t>
  </si>
  <si>
    <t>WPSDGENRCC0017</t>
  </si>
  <si>
    <t>WPSDGENRCC0018</t>
  </si>
  <si>
    <t>WPSDGENRCC0019</t>
  </si>
  <si>
    <t>WPSDGENRCC0021</t>
  </si>
  <si>
    <t xml:space="preserve">Finned-Bottom Stock Pot (Foodservice) </t>
  </si>
  <si>
    <t>WPSDGENRRN0010</t>
  </si>
  <si>
    <t>R2</t>
  </si>
  <si>
    <t>Add Med Temp Case Doors</t>
  </si>
  <si>
    <t xml:space="preserve">Refrigeration Night Covers </t>
  </si>
  <si>
    <t>Display Cases with Doors</t>
  </si>
  <si>
    <t xml:space="preserve">Walk-in Cooler Evaporative Fan Cycling and VFD Control </t>
  </si>
  <si>
    <t>PGE3PREF126</t>
  </si>
  <si>
    <t>PGE3PREF123</t>
  </si>
  <si>
    <t xml:space="preserve">Anti-Sweat Heater (ASH) Controls </t>
  </si>
  <si>
    <t xml:space="preserve">Anti-Sweat Heater Display Doors </t>
  </si>
  <si>
    <t>Adaptive Refrigerator and Freezer Controls Comm</t>
  </si>
  <si>
    <t xml:space="preserve">Refrigerated Storage Auto Closer </t>
  </si>
  <si>
    <t xml:space="preserve">Bare Refrigeration Line Insulation </t>
  </si>
  <si>
    <t>SCE17RN003</t>
  </si>
  <si>
    <t>SCE17RN009</t>
  </si>
  <si>
    <t>SCE17RN023</t>
  </si>
  <si>
    <t>SCE17RN024</t>
  </si>
  <si>
    <t>WPSDGENRR0010</t>
  </si>
  <si>
    <t xml:space="preserve">WPSDGENRRN0011 </t>
  </si>
  <si>
    <t>D03-206</t>
  </si>
  <si>
    <t>D03-205</t>
  </si>
  <si>
    <t>PGE3PLTG131</t>
  </si>
  <si>
    <t>CFL, Interior Fixture</t>
  </si>
  <si>
    <t>Open Sign</t>
  </si>
  <si>
    <t>Refrig, Walk-in</t>
  </si>
  <si>
    <t>LF, Replacement Fixture</t>
  </si>
  <si>
    <t>CFL, Integral/Screw-in</t>
  </si>
  <si>
    <t>LF, Delamping Fixture</t>
  </si>
  <si>
    <t>CFL, BiLevel Fixture</t>
  </si>
  <si>
    <t>CFL, Pin-Based</t>
  </si>
  <si>
    <t>CFL, Integral/Screw-in, Multipack</t>
  </si>
  <si>
    <t>CFL, Exterior Fixture</t>
  </si>
  <si>
    <t>HID, Interior Fixture</t>
  </si>
  <si>
    <t>LF, HP Fixture</t>
  </si>
  <si>
    <t>LF, 4' Replace Lamp</t>
  </si>
  <si>
    <t>Sensor, Wall or Ceiling Occ</t>
  </si>
  <si>
    <t>Sensor, Residential Occ</t>
  </si>
  <si>
    <t>LED, Interior Downlight</t>
  </si>
  <si>
    <t>LED, MR-16</t>
  </si>
  <si>
    <t xml:space="preserve">LED, PAR20, 30, 38, </t>
  </si>
  <si>
    <t>LED, Street Light</t>
  </si>
  <si>
    <t>HID, Exterior Fixture</t>
  </si>
  <si>
    <t>CFL, 3-Way</t>
  </si>
  <si>
    <t>LED, Candelabra</t>
  </si>
  <si>
    <t>LED, Globe</t>
  </si>
  <si>
    <t>LED, A-Lamp</t>
  </si>
  <si>
    <t>Refrig, Case Door</t>
  </si>
  <si>
    <t>LED, Recessed Downlight</t>
  </si>
  <si>
    <t>LF, Dimming Ballast</t>
  </si>
  <si>
    <t>LED, R-BR</t>
  </si>
  <si>
    <t>LED, High/Low Bay</t>
  </si>
  <si>
    <t>LED, Troffer (2x4, 1x4, 2x2)</t>
  </si>
  <si>
    <t>CFL, Ceiling Fan</t>
  </si>
  <si>
    <t>Channel Letter Sign</t>
  </si>
  <si>
    <t>CFL, Plug-In</t>
  </si>
  <si>
    <t>Sensor, Integrated Fixture</t>
  </si>
  <si>
    <t>Refrig, Reach-in</t>
  </si>
  <si>
    <t>CFL, Spiral</t>
  </si>
  <si>
    <t>LED, Landscape</t>
  </si>
  <si>
    <t>LED, Various Lamps</t>
  </si>
  <si>
    <t>LED, Exterior Wallpack</t>
  </si>
  <si>
    <t>LED, Exterior Lamps</t>
  </si>
  <si>
    <t>Menu Board</t>
  </si>
  <si>
    <t>LED, Exterior with Motion</t>
  </si>
  <si>
    <t>LED, Interior Common, Res</t>
  </si>
  <si>
    <t>LED, GU-24</t>
  </si>
  <si>
    <t>LED, Tube LED</t>
  </si>
  <si>
    <t>LED, Exterior, Res</t>
  </si>
  <si>
    <t>SCE17LG007</t>
  </si>
  <si>
    <t>SCE17LG020</t>
  </si>
  <si>
    <t>SCE17LG076</t>
  </si>
  <si>
    <t>SCE17LG085</t>
  </si>
  <si>
    <t>SCE17LG086</t>
  </si>
  <si>
    <t>SCE17LG089</t>
  </si>
  <si>
    <t>SCE17LG092</t>
  </si>
  <si>
    <t>SCE17LG097</t>
  </si>
  <si>
    <t>SCE17LG098</t>
  </si>
  <si>
    <t>SCE17LG103</t>
  </si>
  <si>
    <t>SCE17LG109</t>
  </si>
  <si>
    <t>SCE17LG114</t>
  </si>
  <si>
    <t>SCE17LG115</t>
  </si>
  <si>
    <t>SCE17LG117</t>
  </si>
  <si>
    <t>SCE17LG119</t>
  </si>
  <si>
    <t>LED, Exterior, Pole</t>
  </si>
  <si>
    <t>WPSDGENRLG0005</t>
  </si>
  <si>
    <t>WPSDGENRLG0007</t>
  </si>
  <si>
    <t>HID, Interior Lamp</t>
  </si>
  <si>
    <t>WPSDGENRLG0013</t>
  </si>
  <si>
    <t>LF, Ballast Retrofit</t>
  </si>
  <si>
    <t>WPSDGENRLG0021</t>
  </si>
  <si>
    <t>WPSDGENRLG0025</t>
  </si>
  <si>
    <t>WPSDGENRLG0026</t>
  </si>
  <si>
    <t>WPSDGENRLG0027</t>
  </si>
  <si>
    <t>LED, Pool</t>
  </si>
  <si>
    <t>WPSDGENRLG0030</t>
  </si>
  <si>
    <t>WPSDGENRLG0076</t>
  </si>
  <si>
    <t>WPSDGENRLG0082</t>
  </si>
  <si>
    <t>WPSDGENRLG0106</t>
  </si>
  <si>
    <t>WPSDGENRLG0120</t>
  </si>
  <si>
    <t>WPSDGENRLG0197</t>
  </si>
  <si>
    <t>Sensor, Photocell</t>
  </si>
  <si>
    <t>WPSDGENRSH0001</t>
  </si>
  <si>
    <t>Cold Cathode</t>
  </si>
  <si>
    <t>WPSDGERELG1057</t>
  </si>
  <si>
    <t xml:space="preserve">Guest Room PTAC/PTHP Energy Management System </t>
  </si>
  <si>
    <t>Economizer Controls</t>
  </si>
  <si>
    <t>Programmable Communicating Thermostat for Demand Response</t>
  </si>
  <si>
    <t>Res DuctTestSeal</t>
  </si>
  <si>
    <t>Brushless Fan Motor for Residential Central AC</t>
  </si>
  <si>
    <t>Space Heating Boilers</t>
  </si>
  <si>
    <t>High Efficiency Package Terminal Air Conditioners &amp; Heat Pumps 24kBtu/h (2 tons) and under</t>
  </si>
  <si>
    <t>Air-Cooled Packaged Chiller</t>
  </si>
  <si>
    <t>Unitary Air Cooled Commercial Air Conditioning and Heat Pump Units Under 65 kBtuh</t>
  </si>
  <si>
    <t>Unitary Air-Cooled Commercial Air Conditioners and Heat Pumps &gt;=65 kBtu/h</t>
  </si>
  <si>
    <t>Residential HVAC Quality Maintenance and Motor Retrofit</t>
  </si>
  <si>
    <t>Variable Refrigerant Flow Commercial Heat Pumps &amp; Heat Recovery Systems &gt;65kBtu/h</t>
  </si>
  <si>
    <t>Enhanced Ventilation for Packaged HVAC Units with Gas Heating and Packaged Heat Pumps</t>
  </si>
  <si>
    <t>Cogged V-Belt Non-Residential HVAC Fans</t>
  </si>
  <si>
    <t>High Efficiency Furnaces 92 AFUE (1.08 HIR), 95 AFUE (1.05 HIR), 96 AFUE (1.04 HIR), and 97 AFUE (1.03 HIR) - Residential</t>
  </si>
  <si>
    <t>High Efficiency Furnaces-Com</t>
  </si>
  <si>
    <t>Unitary Water and Evaporatively Cooled Air Conditioners</t>
  </si>
  <si>
    <t>Water Source Heat Pumps</t>
  </si>
  <si>
    <t>Direct Evaporative Coolers, Res</t>
  </si>
  <si>
    <t>Demand Controlled Ventilation for Single Zone Packaged HVAC</t>
  </si>
  <si>
    <t>Portable Room Air Conditioner</t>
  </si>
  <si>
    <t>Ductless Air Conditioners under 24 kBtu/hr</t>
  </si>
  <si>
    <t>SCE17HC001</t>
  </si>
  <si>
    <t>SCE17HC007</t>
  </si>
  <si>
    <t>SCE17HC011</t>
  </si>
  <si>
    <t>SCE17HC012</t>
  </si>
  <si>
    <t>SCE17HC017</t>
  </si>
  <si>
    <t>SCE17HC026</t>
  </si>
  <si>
    <t>SCE17HC060</t>
  </si>
  <si>
    <t>SCGWP100315A</t>
  </si>
  <si>
    <t>Multifamily Domestic Hot Water Temperature Reset Controller</t>
  </si>
  <si>
    <t>WPSCGNRHC120206A</t>
  </si>
  <si>
    <t>WPSCGREHC110603A</t>
  </si>
  <si>
    <t>Gravity Wall Furnaces in Single-Family and Multi-Family Homes</t>
  </si>
  <si>
    <t>WPSCGREHC130115A</t>
  </si>
  <si>
    <t>WPSCGREWH050101B</t>
  </si>
  <si>
    <t>WPSDGENRHC0026</t>
  </si>
  <si>
    <t>WPSDGENRHC0027</t>
  </si>
  <si>
    <t>WPSDGENRHC0028</t>
  </si>
  <si>
    <t>WPSDGENRHC1010</t>
  </si>
  <si>
    <t>WPSDGENRHC1020</t>
  </si>
  <si>
    <t>WPSDGENRHC1030</t>
  </si>
  <si>
    <t>WPSDGENRHC1040</t>
  </si>
  <si>
    <t>WPSDGENRHC1050</t>
  </si>
  <si>
    <t>WPSDGENRHC1051</t>
  </si>
  <si>
    <t>Guest Room PTAC/PTHP Adaptive Climate Controller</t>
  </si>
  <si>
    <t>WPSDGENRHC1061</t>
  </si>
  <si>
    <t>WPSDGEREHC0025</t>
  </si>
  <si>
    <t>WPSDGERERN001</t>
  </si>
  <si>
    <t>Milk Pre Cooler</t>
  </si>
  <si>
    <t>Milk Vacuum Pump VSD</t>
  </si>
  <si>
    <t>PGE3PREF114</t>
  </si>
  <si>
    <t>Chilled Glycol Pipe Insulation</t>
  </si>
  <si>
    <t>PGE3PREF115</t>
  </si>
  <si>
    <t>Glycol tank Insulation</t>
  </si>
  <si>
    <t xml:space="preserve">Low Pressure Sprinkler Nozzles </t>
  </si>
  <si>
    <t xml:space="preserve">Agricultural Pump System Overhaul for Pumps Up To 25 HP </t>
  </si>
  <si>
    <t>WPSPGENRAG0002</t>
  </si>
  <si>
    <t>WPSCGREWH120618A</t>
  </si>
  <si>
    <t>Rev03</t>
  </si>
  <si>
    <t>WPSDGEREWH1012</t>
  </si>
  <si>
    <t>SCGWP100303A</t>
  </si>
  <si>
    <t>Rev04</t>
  </si>
  <si>
    <t>WPSDGEREWH1061A</t>
  </si>
  <si>
    <t>SCGWP100303B</t>
  </si>
  <si>
    <t>Rev06</t>
  </si>
  <si>
    <t xml:space="preserve">WPSCGNRWH150827A </t>
  </si>
  <si>
    <t>Rev02</t>
  </si>
  <si>
    <t>Laminar Flow Restrictor</t>
  </si>
  <si>
    <t>SCGWP100309A</t>
  </si>
  <si>
    <t>Rev05</t>
  </si>
  <si>
    <t>Boiler, Commercial</t>
  </si>
  <si>
    <t>WPSCGNRWH120206C</t>
  </si>
  <si>
    <t>WPSDGENRWH1207</t>
  </si>
  <si>
    <t>101r7</t>
  </si>
  <si>
    <t>Tankless, Commercial</t>
  </si>
  <si>
    <t>Storage Water Heater, Commercial</t>
  </si>
  <si>
    <t xml:space="preserve">PGECOPRO101 </t>
  </si>
  <si>
    <t>Boiler, Process</t>
  </si>
  <si>
    <t>WPSCGNRPH120206A</t>
  </si>
  <si>
    <t>WPSDGENRPH0001</t>
  </si>
  <si>
    <t>Direct Contact Water Heater, Process</t>
  </si>
  <si>
    <t>WPSCGREWH131030A</t>
  </si>
  <si>
    <t>Rev00</t>
  </si>
  <si>
    <t>Boiler, Multi-Family</t>
  </si>
  <si>
    <t>Central Storage Water Heater, MF</t>
  </si>
  <si>
    <t>WPSCGREWH130613A</t>
  </si>
  <si>
    <t>Storage Water Heater, Residential</t>
  </si>
  <si>
    <t>WPSDGEREWH0023</t>
  </si>
  <si>
    <t>Tankless, Residential</t>
  </si>
  <si>
    <t>WPSCGODE091116</t>
  </si>
  <si>
    <t>Rev5</t>
  </si>
  <si>
    <t>WPSCGREWH161128A</t>
  </si>
  <si>
    <t>Rev01</t>
  </si>
  <si>
    <t>SCGWP081020A</t>
  </si>
  <si>
    <t>SCGWP110812A</t>
  </si>
  <si>
    <t>Hot Water Line Insulation Electric/Gas</t>
  </si>
  <si>
    <t>WPSDGENRWH1200</t>
  </si>
  <si>
    <t>WPSDGENRWH1202</t>
  </si>
  <si>
    <t>WPSCGNRMI050101A</t>
  </si>
  <si>
    <t>WPSDGEREHC0029</t>
  </si>
  <si>
    <t>WPSDGENRSH001</t>
  </si>
  <si>
    <t>WPSDGENRLG0999</t>
  </si>
  <si>
    <t>WPSDGERELG0999</t>
  </si>
  <si>
    <t>WPSDGEREWH1208</t>
  </si>
  <si>
    <t>WPSDGENRMI0004</t>
  </si>
  <si>
    <t>WPSDGEREMI0002</t>
  </si>
  <si>
    <t>WPSDGENRWH1204</t>
  </si>
  <si>
    <t>WPSDGEREWH0003</t>
  </si>
  <si>
    <t>2017 Measures</t>
  </si>
  <si>
    <t>2018 Measures</t>
  </si>
  <si>
    <t>n/a</t>
  </si>
  <si>
    <t>Zero Votes</t>
  </si>
  <si>
    <t>Commercial Faucet Aerator</t>
  </si>
  <si>
    <t>Commercial Recirculation Pump Control</t>
  </si>
  <si>
    <t>MultiFamily Recirculation Pump Control</t>
  </si>
  <si>
    <t>Commercial Low-Flow Showerhead</t>
  </si>
  <si>
    <t>Commercial Gas Dryer Modulating Valve</t>
  </si>
  <si>
    <t>Agricultural Milk Vacuum Pump VSD</t>
  </si>
  <si>
    <t>SMUD</t>
  </si>
  <si>
    <t>MCE</t>
  </si>
  <si>
    <t>Date Last Updated</t>
  </si>
  <si>
    <r>
      <t xml:space="preserve">By </t>
    </r>
    <r>
      <rPr>
        <b/>
        <i/>
        <sz val="12"/>
        <color theme="1"/>
        <rFont val="Arial"/>
        <family val="2"/>
      </rPr>
      <t>(initials)</t>
    </r>
  </si>
  <si>
    <t>SW Lead</t>
  </si>
  <si>
    <t>A.Al-Shaikh</t>
  </si>
  <si>
    <t>Comment</t>
  </si>
  <si>
    <t>Added "Last Update" table and Measure Lead column ("C") on the 'All Workpapers (2017)' sheet.</t>
  </si>
  <si>
    <t>Last Updated Table:</t>
  </si>
  <si>
    <t>Measure Summary Table:</t>
  </si>
  <si>
    <t>Measure Number</t>
  </si>
  <si>
    <t>T. Melloch</t>
  </si>
  <si>
    <t xml:space="preserve">Updated lines 324-334 to reflect round 2 review re: 2018 use (columns O-T)   </t>
  </si>
  <si>
    <t>Measure No</t>
  </si>
  <si>
    <t>Rev</t>
  </si>
  <si>
    <t>SCE13RN009
SCE17RN009</t>
  </si>
  <si>
    <t>PGE3PREF126
PGE3PREF123</t>
  </si>
  <si>
    <t>PGE3PREF120
PGE3PREF121</t>
  </si>
  <si>
    <t>SCE13RN003
SCE17RN003</t>
  </si>
  <si>
    <t>1.10</t>
  </si>
  <si>
    <t>D03-205, D03-206</t>
  </si>
  <si>
    <t>SCE13RN008
SCE17RN028</t>
  </si>
  <si>
    <t>2.10</t>
  </si>
  <si>
    <t xml:space="preserve">Gas &amp; Electric Fryers </t>
  </si>
  <si>
    <t>3.10</t>
  </si>
  <si>
    <t>SCE17G007</t>
  </si>
  <si>
    <t>4.10</t>
  </si>
  <si>
    <t>SCE17LG087</t>
  </si>
  <si>
    <t>WPSDGENRLG1096</t>
  </si>
  <si>
    <t>4.20</t>
  </si>
  <si>
    <t>4.30</t>
  </si>
  <si>
    <t>4.40</t>
  </si>
  <si>
    <t>4.50</t>
  </si>
  <si>
    <t>WPSDGENRLG0198</t>
  </si>
  <si>
    <t>LED, Sports or Athletic Fields</t>
  </si>
  <si>
    <t>5.10</t>
  </si>
  <si>
    <t>WPSCGREMI0004</t>
  </si>
  <si>
    <t>5.20</t>
  </si>
  <si>
    <t>SCE17HC12</t>
  </si>
  <si>
    <t>5.30</t>
  </si>
  <si>
    <t>SCE17HC013</t>
  </si>
  <si>
    <t>5.36</t>
  </si>
  <si>
    <t>5.40</t>
  </si>
  <si>
    <t>WPSCGREHC160624A</t>
  </si>
  <si>
    <t>5.50</t>
  </si>
  <si>
    <t>Duct Leakage</t>
  </si>
  <si>
    <t>SWWH001</t>
  </si>
  <si>
    <t>WPSDGEREWH1000</t>
  </si>
  <si>
    <t>WPSCGNRWH150827A</t>
  </si>
  <si>
    <t>WPSDGEREWH1063</t>
  </si>
  <si>
    <t>PGECODHW124
PGECODHW101</t>
  </si>
  <si>
    <t>6.10</t>
  </si>
  <si>
    <t>WPSDGENRWH0013</t>
  </si>
  <si>
    <t>PGECODHW104
PGECODHW122</t>
  </si>
  <si>
    <t>WPSCGREWH140122A
WPSCGREWH120919A</t>
  </si>
  <si>
    <t>WPSCGREWH161128A
WPSCGODE091116</t>
  </si>
  <si>
    <t>WPSDGENRWH1201</t>
  </si>
  <si>
    <t>WPSDGERECS0001</t>
  </si>
  <si>
    <t>6.20</t>
  </si>
  <si>
    <t>WPSDGEREWH1203</t>
  </si>
  <si>
    <t>WPSDGENRWH1200
WPSDGENRWH1202</t>
  </si>
  <si>
    <t>WPSDGEREAP0001</t>
  </si>
  <si>
    <t>WPSCGREAP140211A</t>
  </si>
  <si>
    <t>WPSCGREAP111222A</t>
  </si>
  <si>
    <t>WPSDGEREWH0011</t>
  </si>
  <si>
    <t>WPSCGREAP120531A</t>
  </si>
  <si>
    <t>WPSCGREAP150604A</t>
  </si>
  <si>
    <t>WPSDGENRWH0021</t>
  </si>
  <si>
    <t>Retail Products Platform</t>
  </si>
  <si>
    <t>WPSDGENROE0002</t>
  </si>
  <si>
    <t>PGE3PLTG168+A511</t>
  </si>
  <si>
    <t>Vending and Beverage Merchandise Controller</t>
  </si>
  <si>
    <t>PGE3PLTG168
PGECOREF111</t>
  </si>
  <si>
    <t>SCE17CS005</t>
  </si>
  <si>
    <t>WPSDGENRCS0001</t>
  </si>
  <si>
    <t>7.20</t>
  </si>
  <si>
    <t>PGECOAPP104</t>
  </si>
  <si>
    <t>WPSDGEREHE0001</t>
  </si>
  <si>
    <t>7.30</t>
  </si>
  <si>
    <t>WPRSGNRWH0002</t>
  </si>
  <si>
    <t>WPSCGNRWH150309A</t>
  </si>
  <si>
    <t>SCE17WP009</t>
  </si>
  <si>
    <t>WPSDGEREWP0002</t>
  </si>
  <si>
    <t>Commercial Variable Speed Pool Pump Replacing Pump, &lt;3HP</t>
  </si>
  <si>
    <t>SCE17WP008</t>
  </si>
  <si>
    <t>WPSDGENRMT0004</t>
  </si>
  <si>
    <t>WPSDGEREMT0002</t>
  </si>
  <si>
    <t>WPSDGENRPR0003</t>
  </si>
  <si>
    <t>SCE17PR008</t>
  </si>
  <si>
    <t>SCGWP100310A</t>
  </si>
  <si>
    <t>Commercial Steam Traps</t>
  </si>
  <si>
    <t>WPSDGENRWH0010</t>
  </si>
  <si>
    <t>10.10</t>
  </si>
  <si>
    <t>WPSDGENRWH1100</t>
  </si>
  <si>
    <t>Whole House Upgrade Program</t>
  </si>
  <si>
    <t>PGEWPESMH0500</t>
  </si>
  <si>
    <t>WPSCREBS007</t>
  </si>
  <si>
    <t>WPSCGNRWH170412A</t>
  </si>
  <si>
    <t>WPSCGNRWH161128B</t>
  </si>
  <si>
    <t>WPSCGNRWH161222A</t>
  </si>
  <si>
    <t>Rev09</t>
  </si>
  <si>
    <t>Rev 0</t>
  </si>
  <si>
    <t xml:space="preserve"> WPSCGNRWH121113A</t>
  </si>
  <si>
    <t>CalTF Staff</t>
  </si>
  <si>
    <t>Group</t>
  </si>
  <si>
    <t>6.19</t>
  </si>
  <si>
    <t>Updated workpaper/measure reference numbers (lookup sheet called "CategoryLog" also updated. Updated "Update Table" so that comment history will be saved.
Updated Measure Categories to be consistent with Category Summary sheets that are being developed.</t>
  </si>
  <si>
    <t>Added update dates for IOUs to the "All Workpapers (2017) tab. Added Status column (AI), so that 2017, 2018, and new measures could be identified easily.  Grouped/hid some extra columns.</t>
  </si>
  <si>
    <t xml:space="preserve"> WPSCGREAP120531A</t>
  </si>
  <si>
    <t>eTRM 
Status</t>
  </si>
  <si>
    <t>Risk; workpaper expected in July</t>
  </si>
  <si>
    <t>Remove - No workpaper; not expected by PG&amp;E or SCG.</t>
  </si>
  <si>
    <t>Changing</t>
  </si>
  <si>
    <t>No.</t>
  </si>
  <si>
    <t>Measure Names</t>
  </si>
  <si>
    <t>Plan</t>
  </si>
  <si>
    <t>POU</t>
  </si>
  <si>
    <t>2
0</t>
  </si>
  <si>
    <t>R4
R3</t>
  </si>
  <si>
    <t>7.2, 7.7</t>
  </si>
  <si>
    <t xml:space="preserve">PGE3PREF123 </t>
  </si>
  <si>
    <t>7.3, 7.4</t>
  </si>
  <si>
    <t>Strip curtain infiltration barrier for refrigerated space</t>
  </si>
  <si>
    <t>1
0</t>
  </si>
  <si>
    <t>???</t>
  </si>
  <si>
    <t>moved</t>
  </si>
  <si>
    <t>Greenhouse - Heat Curtain</t>
  </si>
  <si>
    <t>2 vs 3</t>
  </si>
  <si>
    <t>custom</t>
  </si>
  <si>
    <t>Energy Upgrade California - Prescriptive Whole Home Upgrade</t>
  </si>
  <si>
    <t>8.1 custom</t>
  </si>
  <si>
    <t>r2</t>
  </si>
  <si>
    <t>DEER Other</t>
  </si>
  <si>
    <t>1
7</t>
  </si>
  <si>
    <t>5
2</t>
  </si>
  <si>
    <t>Faucet Aerators for Bathroom/Kitchen Sinks, Commercial</t>
  </si>
  <si>
    <t>Low-Flow Showerheads, Commercial</t>
  </si>
  <si>
    <t>1
5</t>
  </si>
  <si>
    <t>Solar Screen</t>
  </si>
  <si>
    <t>Energy Efficient Windows</t>
  </si>
  <si>
    <t xml:space="preserve">Variable Speed Pool Motors </t>
  </si>
  <si>
    <t>SCGWP100303B
SWWH001</t>
  </si>
  <si>
    <t>Rev06
Rev00</t>
  </si>
  <si>
    <t>Rev00
Rev03</t>
  </si>
  <si>
    <t>Rev00
Rev5</t>
  </si>
  <si>
    <t>0.1
2</t>
  </si>
  <si>
    <t>WPSCGREAP140211A
WPSCGREAP111222A</t>
  </si>
  <si>
    <t>11.6 / 8.14</t>
  </si>
  <si>
    <t>13.1/8.13/8.14</t>
  </si>
  <si>
    <t>8.2 / 8.3</t>
  </si>
  <si>
    <t>SCE17MI001</t>
  </si>
  <si>
    <t xml:space="preserve"> </t>
  </si>
  <si>
    <t>Active</t>
  </si>
  <si>
    <t>Inactive</t>
  </si>
  <si>
    <t>Internal Review – Approved</t>
  </si>
  <si>
    <t>Internal Review – Changes Suggested</t>
  </si>
  <si>
    <t>External Review</t>
  </si>
  <si>
    <t>External Review – Approved</t>
  </si>
  <si>
    <t>External Review – Changes Suggested</t>
  </si>
  <si>
    <t>Active?</t>
  </si>
  <si>
    <t>New WP Idea</t>
  </si>
  <si>
    <t>Draft - In Development</t>
  </si>
  <si>
    <t>In Use</t>
  </si>
  <si>
    <t>Draft - Complete Internal Review</t>
  </si>
  <si>
    <t>Added revision number look-up table that is linked to information coming from the Technology Summary files (not yet available for Lighting or HVAC).
"Changing" shading added to workpapers that may change due to dispositions or existing conditions baselines.
Added workpaper "Status", "Active?", and "Comments" columns.</t>
  </si>
  <si>
    <t>WPSCGREWH170412A</t>
  </si>
  <si>
    <t>June Update - SDG&amp;E</t>
  </si>
  <si>
    <t>SCE17HC029</t>
  </si>
  <si>
    <r>
      <rPr>
        <strike/>
        <sz val="9"/>
        <color theme="1"/>
        <rFont val="Calibri"/>
        <family val="2"/>
        <scheme val="minor"/>
      </rPr>
      <t>PGECOREF126</t>
    </r>
    <r>
      <rPr>
        <sz val="9"/>
        <color theme="1"/>
        <rFont val="Calibri"/>
        <family val="2"/>
        <scheme val="minor"/>
      </rPr>
      <t xml:space="preserve"> 
PGECOREF130</t>
    </r>
  </si>
  <si>
    <t>June Update - PG&amp;E</t>
  </si>
  <si>
    <t>May Update - PG&amp;E</t>
  </si>
  <si>
    <t>May Update - SDG&amp;E</t>
  </si>
  <si>
    <t>To be submitted in June 2017 - SCG</t>
  </si>
  <si>
    <t>New workpaper - PG&amp;E</t>
  </si>
  <si>
    <t>Submitted in May 2017, update for 2016 code change - SCG</t>
  </si>
  <si>
    <t>Short Form - PG&amp;E</t>
  </si>
  <si>
    <t>6/1/2017 proposed effective date - PG&amp;E</t>
  </si>
  <si>
    <t>To be submitted this month - SCG</t>
  </si>
  <si>
    <t>Submitted in March 2017 - SCG</t>
  </si>
  <si>
    <t>Hold for comments from PG&amp;E - SCG</t>
  </si>
  <si>
    <t>Add building types - PG&amp;E</t>
  </si>
  <si>
    <t>September update - PG&amp;E</t>
  </si>
  <si>
    <t>New workpaper, expected August - PG&amp;E</t>
  </si>
  <si>
    <t>WP update expected July - PG&amp;E</t>
  </si>
  <si>
    <t>Collaborating with PGE/CPUC EA team on adding a 3rd manufacture</t>
  </si>
  <si>
    <t>WPSDGEREHC0030</t>
  </si>
  <si>
    <t>Uploaded SF workpaper EA db to WPA on 6/30/2017 per May Lighting Disposition</t>
  </si>
  <si>
    <t>Submitted to WPA on 6/30/2017 -SDGE ER</t>
  </si>
  <si>
    <t>WPSDGENRLG0083</t>
  </si>
  <si>
    <t>Submitted to WPA on 7/10/2017 - SCG</t>
  </si>
  <si>
    <t>WPSCGNRAP170103A</t>
  </si>
  <si>
    <t>Submitted to WPA on 7/11/2017 - SCG</t>
  </si>
  <si>
    <t>Submitted to WPA on 5/11/2017  - SCG</t>
  </si>
  <si>
    <t>Submitted on 6/13/2017 &amp; review comments from EAR team on 7/5/2017. not approved. - SCG</t>
  </si>
  <si>
    <t>Submitted on 6/16/2017 &amp; review commetns from EAR team on 7/5/2017. Not approved. - SCG</t>
  </si>
  <si>
    <t>In Progress- SCE</t>
  </si>
  <si>
    <t>Adopted PG&amp;E Workpaper- SCE</t>
  </si>
  <si>
    <t>Submitted to CPUC- SCE</t>
  </si>
  <si>
    <t xml:space="preserve">Summitted to WPA on 6/30/2017-SDGE ER, Filed &amp; approved for 2017- SCE </t>
  </si>
  <si>
    <t>Updating using PG&amp;E Workpaper- SCE</t>
  </si>
  <si>
    <t>Updating per disposition- SCE</t>
  </si>
  <si>
    <t>Updated &amp; Submitted per March 1 disposition- SCE</t>
  </si>
  <si>
    <t>Updated &amp; Submitted per disposition- SCE</t>
  </si>
  <si>
    <t>In-Progress- SCE</t>
  </si>
  <si>
    <t>To be submitted this month- SCE</t>
  </si>
  <si>
    <t>Updated using PG&amp;E Workpaper - SCE</t>
  </si>
  <si>
    <t>To be submitted Aug 2017</t>
  </si>
  <si>
    <t>New workpaper. Uploaded to WPA on Monday, 8/7/17</t>
  </si>
  <si>
    <t>New workpaper based on DEER values</t>
  </si>
  <si>
    <t>New workpaper. Reviewing DOE energy conservationstandard data. Expected WP upload September.</t>
  </si>
  <si>
    <t>October update - PG&amp;E</t>
  </si>
  <si>
    <t>Retire in September</t>
  </si>
  <si>
    <t>ED declined to comment on GreenFan WP and urged SCG to officially submit for review.- SCG</t>
  </si>
  <si>
    <t>Product not avail in the market, and measure no longer offered by SCG. - SCG</t>
  </si>
  <si>
    <t>none</t>
  </si>
  <si>
    <t>Dual Set Point Boiler Control for MF Space Heating</t>
  </si>
  <si>
    <t>WP revision needed for the new UEF ratings.  Target completion Q4 2017. - SCG</t>
  </si>
  <si>
    <t>Revised wp submitted in 5/12/2017.  Rev 05 Update due to change in flow rate baseline per CEC code, 1.0 and 1.25 LFSH measures added - SCG</t>
  </si>
  <si>
    <t>Conveyor Broiler, Commercial Foodservice</t>
  </si>
  <si>
    <t>New WP under development, target completion in Q4 2017- SCG</t>
  </si>
  <si>
    <t>WP to be revised to incorporate the last two (2014 &amp; 2015) Impact Evaluation Reports, target completion Q4 2017 - SCG</t>
  </si>
  <si>
    <t>WP revision needed to reflecte new LFSH/Aerator Savings. Target completion Q3 2017. - SCG</t>
  </si>
  <si>
    <t>WP will be revised for ED review comments and resubmitted to WPA in Q4 2017 - SCG</t>
  </si>
  <si>
    <t>New, modifie-DEER measure WP under development, target completion in Q3 2017- SCG</t>
  </si>
  <si>
    <t>Residential Dishwasher, 199 kWh EAEU</t>
  </si>
  <si>
    <t>Updating, incorporating Low Income - SCE</t>
  </si>
  <si>
    <t>Updating Costs and Savings - SCE</t>
  </si>
  <si>
    <t>E4818 Updating Costs and Savings - SCE</t>
  </si>
  <si>
    <t>Cost update, Review code updates SCE</t>
  </si>
  <si>
    <t>Updating, incorporating 4818 &amp;Low Income - SCE</t>
  </si>
  <si>
    <t>Update 4818 - SCE</t>
  </si>
  <si>
    <t>4818 Baseline Update - SCE</t>
  </si>
  <si>
    <t>4818 Cost Update - SCE</t>
  </si>
  <si>
    <t>4818 Baseline update, Cost updates - SCE</t>
  </si>
  <si>
    <t>4818 Update - SCE</t>
  </si>
  <si>
    <t>4818 Cost Update, Baseline Update - SCE</t>
  </si>
  <si>
    <t>4818 Cost Update , Baseline Update - SCE</t>
  </si>
  <si>
    <t>4818 Baseline update, cost update, Low income update -SCE</t>
  </si>
  <si>
    <t>Updated SDG&amp;E Workpaper to include new DI solution codes - SDG&amp;E</t>
  </si>
  <si>
    <t>Updating SDG&amp;E Workpaper to align wth SCE requirements - SDGE</t>
  </si>
  <si>
    <t>4818 Baseline Update - SCE; New workpaper adoption for limited CZ only - SDG&amp;E</t>
  </si>
  <si>
    <t>Updating workpaper based on Phase 1 review -SDG&amp;E</t>
  </si>
  <si>
    <t>To be replaced with Commercial Recirc Pump Control WP (Row 341).</t>
  </si>
  <si>
    <t>WPSCGNRWH170313A</t>
  </si>
  <si>
    <t>New WP draft in review.  To be submitted to WPA in Oct. 2017</t>
  </si>
  <si>
    <t>WPSCGREAP170726A</t>
  </si>
  <si>
    <t>New WP draft in review.  To be submitted on WPA in Oct 2017.</t>
  </si>
  <si>
    <t>Residential Condensing Wall Furnace</t>
  </si>
  <si>
    <t>New WP under development, to be completed in Q1 2017.</t>
  </si>
  <si>
    <t>Code update for 1/1/2018 - PG&amp;E</t>
  </si>
  <si>
    <t>New Workpaper submission with effective date 1/1/2018 - PG&amp;E</t>
  </si>
  <si>
    <t>Add new "to-code" custom measure codes - PG&amp;E</t>
  </si>
  <si>
    <t>DEER 2017 update, Statewide UEF update - PG&amp;E</t>
  </si>
  <si>
    <t>Updating, incorporating Low Income - SCE; DEER 2017 update, Statewide UEF update - PG&amp;E</t>
  </si>
  <si>
    <t>DEER Update, October Submittal - SCE</t>
  </si>
  <si>
    <t>Submittal planned for Oct 2017 - SCE</t>
  </si>
  <si>
    <t>Update postponed</t>
  </si>
  <si>
    <t>Updating workpaper by adopting lead IOU WP- SDGE</t>
  </si>
  <si>
    <t>WPSDGEREHC0031</t>
  </si>
  <si>
    <t>New workpaper adoption for limited CZ only - SDG&amp;E</t>
  </si>
  <si>
    <t>Updating workpaper adopting DEER Measures-SDGE</t>
  </si>
  <si>
    <t>Residential Window Replacement</t>
  </si>
  <si>
    <t>New WP under development, to be completed by Q4 2017</t>
  </si>
  <si>
    <t>WPSDGEREBS0001</t>
  </si>
  <si>
    <t>WPSDGENRRN0016</t>
  </si>
  <si>
    <t>New workpaper adopting lead PGE workpaper- SDGE</t>
  </si>
  <si>
    <t>Update workpaper with new DLC 4.2 requirement, updated costs and changed savings methodology - PG&amp;E</t>
  </si>
  <si>
    <t>New WP under development, to be completed in Q1 2018.</t>
  </si>
  <si>
    <t>New WP under development, to be completed in Q4 2017.</t>
  </si>
  <si>
    <t>SCG's response to the preliminary EAR was submitted to WPA.  WP to be revised by Q4 2017.</t>
  </si>
  <si>
    <t>Confirm with the EAR team for sunsetting the wp.</t>
  </si>
  <si>
    <t>Updating sf workpaper for adopting Lead IOU wp shown in DEER /READI db -SDGE  (This needs to be discussed in SW Engr meeting-SCG)</t>
  </si>
  <si>
    <t>WP under development.  See August 2017 comment in Column I. - SCG</t>
  </si>
  <si>
    <t>SCG is evaluating the 20MMBtuh cap to be increased.  Needs data from SCG Custom and PG&amp;E Custom.</t>
  </si>
  <si>
    <t>UEF change under review.  DEER Water Heater Calculator is under modification.</t>
  </si>
  <si>
    <t>Update workpaper with new measures for the 2018 program year.</t>
  </si>
  <si>
    <t>New workpaper. submitted 10/2 - PG&amp;E</t>
  </si>
  <si>
    <t>Multi Speed Unitary Air-Cooled Commercial Air Conditioning Equipment</t>
  </si>
  <si>
    <t>PGECOHVC174</t>
  </si>
  <si>
    <t>New WP under development, to be submitted Q4 2017 - PG&amp;E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</si>
</sst>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6" formatCode="&quot;$&quot;#,##0_);[Red]\(&quot;$&quot;#,##0\)"/>
    <numFmt numFmtId="44" formatCode="_(&quot;$&quot;* #,##0.00_);_(&quot;$&quot;* \(#,##0.00\);_(&quot;$&quot;* &quot;-&quot;??_);_(@_)"/>
    <numFmt numFmtId="43" formatCode="_(* #,##0.00_);_(* \(#,##0.00\);_(* &quot;-&quot;??_);_(@_)"/>
    <numFmt numFmtId="164" formatCode="[$-409]mmmm\-yy;@"/>
    <numFmt numFmtId="165" formatCode="&quot;$&quot;#,##0.00"/>
    <numFmt numFmtId="166" formatCode="&quot;$&quot;#,##0"/>
    <numFmt numFmtId="167" formatCode="0.0000000000"/>
    <numFmt numFmtId="168" formatCode="&quot;$&quot;#,##0_)&quot;   &quot;;\(&quot;$&quot;#,##0\)&quot;   &quot;"/>
    <numFmt numFmtId="169" formatCode="[$-409]h:mm:ss\ AM/PM"/>
    <numFmt numFmtId="170" formatCode="_(* #,##0.0_);_(* \-#,##0.0_);_(* &quot;-&quot;??_);_(@_)"/>
    <numFmt numFmtId="171" formatCode="&quot;Equipment &quot;0.0&quot; W/sqft Typical&quot;"/>
    <numFmt numFmtId="172" formatCode="_-* #,##0.0_-;\-* #,##0.0_-;_-* &quot;-&quot;??_-;_-@_-"/>
    <numFmt numFmtId="173" formatCode="0&quot; gal&quot;"/>
    <numFmt numFmtId="174" formatCode="#,##0.00&quot; $&quot;;\-#,##0.00&quot; $&quot;"/>
    <numFmt numFmtId="175" formatCode="General&quot; hp&quot;"/>
    <numFmt numFmtId="176" formatCode="#,##0&quot; kBtuh&quot;"/>
    <numFmt numFmtId="177" formatCode="#,##0&quot; kW&quot;"/>
    <numFmt numFmtId="178" formatCode="#,##0&quot; kWh&quot;"/>
    <numFmt numFmtId="179" formatCode="0.00_)"/>
    <numFmt numFmtId="180" formatCode="#,##0&quot; rpm&quot;"/>
    <numFmt numFmtId="181" formatCode="#,##0&quot; therms&quot;"/>
    <numFmt numFmtId="182" formatCode="#,##0&quot; tons&quot;"/>
    <numFmt numFmtId="183" formatCode="#,##0\V"/>
    <numFmt numFmtId="184" formatCode="#,##0&quot;W   &quot;"/>
    <numFmt numFmtId="185" formatCode="0_);\(0\)"/>
    <numFmt numFmtId="186" formatCode="mm/dd/yy;@"/>
    <numFmt numFmtId="187" formatCode="[$-409]mmm\-yyyy;@"/>
  </numFmts>
  <fonts count="16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theme="1"/>
      <name val="Calibri"/>
      <family val="2"/>
      <scheme val="minor"/>
    </font>
    <font>
      <sz val="11"/>
      <color theme="1"/>
      <name val="Calibri"/>
      <family val="2"/>
      <scheme val="minor"/>
    </font>
    <font>
      <sz val="10"/>
      <color theme="1"/>
      <name val="Arial"/>
      <family val="2"/>
    </font>
    <font>
      <i/>
      <sz val="11"/>
      <color rgb="FF7F7F7F"/>
      <name val="Calibri"/>
      <family val="2"/>
      <scheme val="minor"/>
    </font>
    <font>
      <b/>
      <sz val="10"/>
      <color theme="1"/>
      <name val="Arial"/>
      <family val="2"/>
    </font>
    <font>
      <sz val="11"/>
      <name val="돋움"/>
      <family val="3"/>
    </font>
    <font>
      <sz val="9"/>
      <color indexed="10"/>
      <name val="Geneva"/>
    </font>
    <font>
      <sz val="11"/>
      <color indexed="8"/>
      <name val="Calibri"/>
      <family val="2"/>
    </font>
    <font>
      <sz val="11"/>
      <color indexed="8"/>
      <name val="宋体"/>
      <charset val="134"/>
    </font>
    <font>
      <sz val="11"/>
      <color indexed="9"/>
      <name val="Calibri"/>
      <family val="2"/>
    </font>
    <font>
      <sz val="10"/>
      <color theme="0"/>
      <name val="Arial"/>
      <family val="2"/>
    </font>
    <font>
      <sz val="11"/>
      <color indexed="9"/>
      <name val="宋体"/>
      <charset val="134"/>
    </font>
    <font>
      <sz val="11"/>
      <color indexed="20"/>
      <name val="Calibri"/>
      <family val="2"/>
    </font>
    <font>
      <sz val="10"/>
      <color rgb="FF9C0006"/>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0"/>
      <name val="Arial"/>
      <family val="2"/>
    </font>
    <font>
      <sz val="9"/>
      <name val="Geneva"/>
    </font>
    <font>
      <sz val="10"/>
      <name val="MS Sans Serif"/>
      <family val="2"/>
    </font>
    <font>
      <i/>
      <sz val="11"/>
      <color indexed="23"/>
      <name val="Calibri"/>
      <family val="2"/>
    </font>
    <font>
      <i/>
      <sz val="10"/>
      <color rgb="FF7F7F7F"/>
      <name val="Arial"/>
      <family val="2"/>
    </font>
    <font>
      <sz val="11"/>
      <color indexed="17"/>
      <name val="Calibri"/>
      <family val="2"/>
    </font>
    <font>
      <sz val="10"/>
      <color rgb="FF006100"/>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10"/>
      <color indexed="12"/>
      <name val="Arial"/>
      <family val="2"/>
    </font>
    <font>
      <sz val="11"/>
      <color indexed="62"/>
      <name val="Calibri"/>
      <family val="2"/>
    </font>
    <font>
      <sz val="10"/>
      <color rgb="FF3F3F76"/>
      <name val="Arial"/>
      <family val="2"/>
    </font>
    <font>
      <sz val="11"/>
      <color indexed="52"/>
      <name val="Calibri"/>
      <family val="2"/>
    </font>
    <font>
      <sz val="10"/>
      <color rgb="FFFA7D00"/>
      <name val="Arial"/>
      <family val="2"/>
    </font>
    <font>
      <sz val="11"/>
      <color indexed="60"/>
      <name val="Calibri"/>
      <family val="2"/>
    </font>
    <font>
      <sz val="10"/>
      <color rgb="FF9C6500"/>
      <name val="Arial"/>
      <family val="2"/>
    </font>
    <font>
      <sz val="7"/>
      <name val="Small Fonts"/>
      <family val="2"/>
    </font>
    <font>
      <sz val="10"/>
      <name val="Tahoma"/>
      <family val="2"/>
    </font>
    <font>
      <sz val="10"/>
      <color indexed="0"/>
      <name val="Arial"/>
      <family val="2"/>
    </font>
    <font>
      <sz val="10"/>
      <name val="Times New Roman"/>
      <family val="1"/>
    </font>
    <font>
      <sz val="11"/>
      <color theme="1"/>
      <name val="Times New Roman"/>
      <family val="2"/>
    </font>
    <font>
      <b/>
      <sz val="11"/>
      <color indexed="63"/>
      <name val="Calibri"/>
      <family val="2"/>
    </font>
    <font>
      <b/>
      <sz val="10"/>
      <color rgb="FF3F3F3F"/>
      <name val="Arial"/>
      <family val="2"/>
    </font>
    <font>
      <b/>
      <i/>
      <sz val="10"/>
      <name val="Arial"/>
      <family val="2"/>
    </font>
    <font>
      <b/>
      <sz val="18"/>
      <color indexed="56"/>
      <name val="Cambria"/>
      <family val="2"/>
    </font>
    <font>
      <b/>
      <sz val="11"/>
      <color indexed="8"/>
      <name val="Calibri"/>
      <family val="2"/>
    </font>
    <font>
      <sz val="11"/>
      <color indexed="10"/>
      <name val="Calibri"/>
      <family val="2"/>
    </font>
    <font>
      <sz val="10"/>
      <color rgb="FFFF0000"/>
      <name val="Arial"/>
      <family val="2"/>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sz val="11"/>
      <name val="__ _____"/>
      <family val="3"/>
      <charset val="128"/>
    </font>
    <font>
      <b/>
      <sz val="11"/>
      <color indexed="8"/>
      <name val="宋体"/>
      <charset val="134"/>
    </font>
    <font>
      <i/>
      <sz val="11"/>
      <color indexed="23"/>
      <name val="宋体"/>
      <charset val="134"/>
    </font>
    <font>
      <sz val="11"/>
      <color indexed="10"/>
      <name val="宋体"/>
      <charset val="134"/>
    </font>
    <font>
      <b/>
      <sz val="11"/>
      <color indexed="52"/>
      <name val="宋体"/>
      <charset val="134"/>
    </font>
    <font>
      <sz val="11"/>
      <color indexed="62"/>
      <name val="宋体"/>
      <charset val="134"/>
    </font>
    <font>
      <b/>
      <sz val="11"/>
      <color indexed="63"/>
      <name val="宋体"/>
      <charset val="134"/>
    </font>
    <font>
      <sz val="11"/>
      <color indexed="60"/>
      <name val="宋体"/>
      <charset val="134"/>
    </font>
    <font>
      <sz val="11"/>
      <color indexed="52"/>
      <name val="宋体"/>
      <charset val="134"/>
    </font>
    <font>
      <sz val="9"/>
      <color theme="1"/>
      <name val="Calibri"/>
      <family val="2"/>
      <scheme val="minor"/>
    </font>
    <font>
      <b/>
      <sz val="9"/>
      <color theme="1"/>
      <name val="Calibri"/>
      <family val="2"/>
      <scheme val="minor"/>
    </font>
    <font>
      <b/>
      <sz val="9"/>
      <color indexed="8"/>
      <name val="Calibri"/>
      <family val="2"/>
      <scheme val="minor"/>
    </font>
    <font>
      <sz val="9"/>
      <color indexed="8"/>
      <name val="Calibri"/>
      <family val="2"/>
      <scheme val="minor"/>
    </font>
    <font>
      <sz val="9"/>
      <name val="Calibri"/>
      <family val="2"/>
      <scheme val="minor"/>
    </font>
    <font>
      <sz val="9"/>
      <color rgb="FF000000"/>
      <name val="Calibri"/>
      <family val="2"/>
      <scheme val="minor"/>
    </font>
    <font>
      <sz val="9"/>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8"/>
      <name val="Arial"/>
      <family val="2"/>
    </font>
    <font>
      <sz val="8"/>
      <name val="Arial"/>
      <family val="2"/>
    </font>
    <font>
      <sz val="9"/>
      <color indexed="8"/>
      <name val="Arial"/>
      <family val="2"/>
    </font>
    <font>
      <sz val="10"/>
      <name val="Geneva"/>
    </font>
    <font>
      <sz val="12"/>
      <name val="Times New Roman"/>
      <family val="1"/>
    </font>
    <font>
      <sz val="11"/>
      <name val="??"/>
      <family val="3"/>
      <charset val="129"/>
    </font>
    <font>
      <b/>
      <sz val="8"/>
      <color theme="1"/>
      <name val="Arial"/>
      <family val="2"/>
    </font>
    <font>
      <b/>
      <sz val="8"/>
      <color indexed="8"/>
      <name val="Arial"/>
      <family val="2"/>
    </font>
    <font>
      <b/>
      <u/>
      <sz val="11"/>
      <color indexed="37"/>
      <name val="Arial"/>
      <family val="2"/>
    </font>
    <font>
      <b/>
      <sz val="12"/>
      <name val="Times New Roman"/>
      <family val="1"/>
    </font>
    <font>
      <sz val="10"/>
      <color indexed="12"/>
      <name val="Arial"/>
      <family val="2"/>
    </font>
    <font>
      <u/>
      <sz val="12"/>
      <color indexed="12"/>
      <name val="Times New Roman"/>
      <family val="1"/>
    </font>
    <font>
      <sz val="11"/>
      <color theme="3"/>
      <name val="Calibri"/>
      <family val="2"/>
      <scheme val="minor"/>
    </font>
    <font>
      <b/>
      <i/>
      <sz val="12"/>
      <name val="Arial"/>
      <family val="2"/>
    </font>
    <font>
      <b/>
      <i/>
      <sz val="16"/>
      <name val="Helv"/>
    </font>
    <font>
      <b/>
      <sz val="11"/>
      <color theme="1"/>
      <name val="Arial"/>
      <family val="2"/>
    </font>
    <font>
      <sz val="8"/>
      <color indexed="12"/>
      <name val="Arial"/>
      <family val="2"/>
    </font>
    <font>
      <sz val="11"/>
      <color indexed="8"/>
      <name val="Calibri"/>
      <family val="2"/>
      <scheme val="minor"/>
    </font>
    <font>
      <i/>
      <sz val="10"/>
      <color rgb="FF0000FF"/>
      <name val="Arial"/>
      <family val="2"/>
    </font>
    <font>
      <sz val="10"/>
      <color rgb="FF0000FF"/>
      <name val="Arial"/>
      <family val="2"/>
    </font>
    <font>
      <b/>
      <sz val="12"/>
      <color theme="1"/>
      <name val="Arial"/>
      <family val="2"/>
    </font>
    <font>
      <sz val="11"/>
      <color theme="1"/>
      <name val="Calibri"/>
      <family val="2"/>
    </font>
    <font>
      <sz val="11"/>
      <name val="Calibri"/>
      <family val="2"/>
    </font>
    <font>
      <sz val="9"/>
      <color rgb="FFFF0000"/>
      <name val="Calibri"/>
      <family val="2"/>
      <scheme val="minor"/>
    </font>
    <font>
      <sz val="9"/>
      <color rgb="FF0000FF"/>
      <name val="Calibri"/>
      <family val="2"/>
      <scheme val="minor"/>
    </font>
    <font>
      <sz val="11"/>
      <color rgb="FF000000"/>
      <name val="Calibri"/>
      <family val="2"/>
    </font>
    <font>
      <b/>
      <sz val="11"/>
      <color rgb="FF000000"/>
      <name val="Calibri"/>
      <family val="2"/>
    </font>
    <font>
      <sz val="9"/>
      <name val="Calibri"/>
      <family val="2"/>
    </font>
    <font>
      <sz val="11"/>
      <name val="Calibri"/>
      <family val="2"/>
      <scheme val="minor"/>
    </font>
    <font>
      <sz val="11"/>
      <name val="Arial"/>
      <family val="2"/>
    </font>
    <font>
      <sz val="8"/>
      <color rgb="FFFF0000"/>
      <name val="Arial"/>
      <family val="2"/>
    </font>
    <font>
      <sz val="11"/>
      <color theme="1"/>
      <name val="Arial"/>
      <family val="2"/>
    </font>
    <font>
      <sz val="11"/>
      <color rgb="FF0000CC"/>
      <name val="Arial"/>
      <family val="2"/>
    </font>
    <font>
      <sz val="12"/>
      <color theme="1"/>
      <name val="Arial"/>
      <family val="2"/>
    </font>
    <font>
      <b/>
      <sz val="12"/>
      <name val="Arial"/>
      <family val="2"/>
    </font>
    <font>
      <b/>
      <i/>
      <sz val="12"/>
      <color theme="1"/>
      <name val="Arial"/>
      <family val="2"/>
    </font>
    <font>
      <b/>
      <sz val="18"/>
      <color rgb="FF0000FF"/>
      <name val="Arial"/>
      <family val="2"/>
    </font>
    <font>
      <sz val="11"/>
      <color rgb="FFFF0000"/>
      <name val="Calibri"/>
      <family val="2"/>
    </font>
    <font>
      <b/>
      <sz val="12"/>
      <color rgb="FF0000FF"/>
      <name val="Arial"/>
      <family val="2"/>
    </font>
    <font>
      <i/>
      <sz val="9"/>
      <color indexed="81"/>
      <name val="Tahoma"/>
      <family val="2"/>
    </font>
    <font>
      <b/>
      <sz val="9"/>
      <color indexed="81"/>
      <name val="Tahoma"/>
      <family val="2"/>
    </font>
    <font>
      <sz val="9"/>
      <color rgb="FF0000FF"/>
      <name val="Calibri"/>
      <family val="2"/>
      <scheme val="minor"/>
    </font>
    <font>
      <b/>
      <sz val="9"/>
      <color rgb="FF0000FF"/>
      <name val="Calibri"/>
      <family val="2"/>
      <scheme val="minor"/>
    </font>
    <font>
      <sz val="9"/>
      <color theme="1"/>
      <name val="Calibri"/>
      <family val="2"/>
      <scheme val="minor"/>
    </font>
    <font>
      <sz val="10"/>
      <color theme="1"/>
      <name val="Arial"/>
      <family val="2"/>
    </font>
    <font>
      <sz val="10"/>
      <name val="Arial"/>
      <family val="2"/>
    </font>
    <font>
      <sz val="10"/>
      <color rgb="FFFF0000"/>
      <name val="Arial"/>
      <family val="2"/>
    </font>
    <font>
      <b/>
      <sz val="10"/>
      <color rgb="FF0000FF"/>
      <name val="Calibri"/>
      <family val="2"/>
      <scheme val="minor"/>
    </font>
    <font>
      <b/>
      <sz val="11"/>
      <color theme="1"/>
      <name val="Calibri"/>
      <family val="2"/>
      <scheme val="minor"/>
    </font>
    <font>
      <b/>
      <sz val="10"/>
      <name val="Calibri"/>
      <family val="2"/>
      <scheme val="minor"/>
    </font>
    <font>
      <b/>
      <sz val="10"/>
      <color theme="1"/>
      <name val="Calibri"/>
      <family val="2"/>
      <scheme val="minor"/>
    </font>
    <font>
      <b/>
      <sz val="10"/>
      <color indexed="8"/>
      <name val="Calibri"/>
      <family val="2"/>
      <scheme val="minor"/>
    </font>
    <font>
      <b/>
      <sz val="9"/>
      <name val="Calibri"/>
      <family val="2"/>
    </font>
    <font>
      <b/>
      <sz val="9"/>
      <color indexed="8"/>
      <name val="Calibri"/>
      <family val="2"/>
      <scheme val="minor"/>
    </font>
    <font>
      <b/>
      <sz val="9"/>
      <color rgb="FFFF0000"/>
      <name val="Calibri"/>
      <family val="2"/>
      <scheme val="minor"/>
    </font>
    <font>
      <b/>
      <sz val="9"/>
      <name val="Calibri"/>
      <family val="2"/>
      <scheme val="minor"/>
    </font>
    <font>
      <b/>
      <sz val="9"/>
      <color theme="1"/>
      <name val="Calibri"/>
      <family val="2"/>
      <scheme val="minor"/>
    </font>
    <font>
      <sz val="9"/>
      <name val="Calibri"/>
      <family val="2"/>
      <scheme val="minor"/>
    </font>
    <font>
      <sz val="10"/>
      <name val="Calibri"/>
      <family val="2"/>
    </font>
    <font>
      <sz val="9"/>
      <name val="Calibri"/>
      <family val="2"/>
    </font>
    <font>
      <sz val="9"/>
      <color theme="1"/>
      <name val="Calibri"/>
      <family val="2"/>
    </font>
    <font>
      <sz val="9"/>
      <color indexed="8"/>
      <name val="Calibri"/>
      <family val="2"/>
    </font>
    <font>
      <sz val="9"/>
      <color indexed="8"/>
      <name val="Calibri"/>
      <family val="2"/>
      <scheme val="minor"/>
    </font>
    <font>
      <sz val="10"/>
      <color rgb="FF0000FF"/>
      <name val="Arial"/>
      <family val="2"/>
    </font>
    <font>
      <sz val="9"/>
      <color rgb="FFFF0000"/>
      <name val="Calibri"/>
      <family val="2"/>
      <scheme val="minor"/>
    </font>
    <font>
      <sz val="10"/>
      <color theme="1"/>
      <name val="Calibri"/>
      <family val="2"/>
      <scheme val="minor"/>
    </font>
    <font>
      <sz val="9"/>
      <color theme="1"/>
      <name val="Arial"/>
      <family val="2"/>
    </font>
    <font>
      <sz val="9"/>
      <color rgb="FFFF0000"/>
      <name val="Calibri"/>
      <family val="2"/>
    </font>
    <font>
      <b/>
      <sz val="10"/>
      <name val="Arial"/>
      <family val="2"/>
    </font>
    <font>
      <sz val="9"/>
      <color indexed="81"/>
      <name val="Tahoma"/>
      <family val="2"/>
    </font>
    <font>
      <strike/>
      <sz val="9"/>
      <color theme="1"/>
      <name val="Calibri"/>
      <family val="2"/>
      <scheme val="minor"/>
    </font>
  </fonts>
  <fills count="8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rgb="FFCDC4BD"/>
        <bgColor indexed="64"/>
      </patternFill>
    </fill>
    <fill>
      <patternFill patternType="solid">
        <fgColor rgb="FFD0C8BA"/>
        <bgColor indexed="64"/>
      </patternFill>
    </fill>
    <fill>
      <patternFill patternType="solid">
        <fgColor rgb="FFF4F1F0"/>
        <bgColor indexed="64"/>
      </patternFill>
    </fill>
    <fill>
      <patternFill patternType="solid">
        <fgColor indexed="55"/>
        <bgColor indexed="64"/>
      </patternFill>
    </fill>
    <fill>
      <patternFill patternType="solid">
        <fgColor rgb="FF9E8D6F"/>
        <bgColor indexed="64"/>
      </patternFill>
    </fill>
    <fill>
      <patternFill patternType="solid">
        <fgColor indexed="60"/>
        <bgColor indexed="64"/>
      </patternFill>
    </fill>
    <fill>
      <patternFill patternType="solid">
        <fgColor indexed="26"/>
        <bgColor indexed="64"/>
      </patternFill>
    </fill>
    <fill>
      <patternFill patternType="solid">
        <fgColor theme="6" tint="0.39994506668294322"/>
        <bgColor indexed="64"/>
      </patternFill>
    </fill>
    <fill>
      <patternFill patternType="solid">
        <fgColor theme="0" tint="-0.14999847407452621"/>
        <bgColor indexed="64"/>
      </patternFill>
    </fill>
    <fill>
      <patternFill patternType="solid">
        <fgColor rgb="FFC6E0B4"/>
        <bgColor rgb="FF000000"/>
      </patternFill>
    </fill>
    <fill>
      <patternFill patternType="solid">
        <fgColor rgb="FF548235"/>
        <bgColor rgb="FF000000"/>
      </patternFill>
    </fill>
    <fill>
      <patternFill patternType="solid">
        <fgColor rgb="FF7030A0"/>
        <bgColor indexed="64"/>
      </patternFill>
    </fill>
    <fill>
      <patternFill patternType="solid">
        <fgColor rgb="FFFF0000"/>
        <bgColor indexed="64"/>
      </patternFill>
    </fill>
    <fill>
      <patternFill patternType="solid">
        <fgColor theme="1" tint="0.34998626667073579"/>
        <bgColor indexed="64"/>
      </patternFill>
    </fill>
    <fill>
      <patternFill patternType="solid">
        <fgColor theme="0"/>
        <bgColor indexed="64"/>
      </patternFill>
    </fill>
    <fill>
      <patternFill patternType="solid">
        <fgColor rgb="FFFFFFCC"/>
        <bgColor indexed="64"/>
      </patternFill>
    </fill>
    <fill>
      <patternFill patternType="solid">
        <fgColor rgb="FFFF5050"/>
        <bgColor rgb="FF000000"/>
      </patternFill>
    </fill>
    <fill>
      <patternFill patternType="solid">
        <fgColor rgb="FFFF0000"/>
        <bgColor rgb="FF000000"/>
      </patternFill>
    </fill>
    <fill>
      <patternFill patternType="solid">
        <fgColor theme="0" tint="-0.3499862666707357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5050"/>
        <bgColor indexed="64"/>
      </patternFill>
    </fill>
    <fill>
      <patternFill patternType="solid">
        <fgColor theme="0" tint="-0.249977111117893"/>
        <bgColor indexed="64"/>
      </patternFill>
    </fill>
    <fill>
      <patternFill patternType="solid">
        <fgColor rgb="FFFFFF66"/>
        <bgColor indexed="64"/>
      </patternFill>
    </fill>
  </fills>
  <borders count="8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theme="0"/>
      </left>
      <right style="thin">
        <color theme="0"/>
      </right>
      <top style="thin">
        <color theme="0"/>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theme="0" tint="-0.14993743705557422"/>
      </right>
      <top style="medium">
        <color indexed="64"/>
      </top>
      <bottom style="thin">
        <color theme="0" tint="-0.14993743705557422"/>
      </bottom>
      <diagonal/>
    </border>
    <border>
      <left style="thin">
        <color theme="0" tint="-0.14993743705557422"/>
      </left>
      <right style="thin">
        <color theme="0" tint="-0.14993743705557422"/>
      </right>
      <top style="medium">
        <color indexed="64"/>
      </top>
      <bottom style="thin">
        <color theme="0" tint="-0.14993743705557422"/>
      </bottom>
      <diagonal/>
    </border>
    <border>
      <left/>
      <right style="medium">
        <color indexed="64"/>
      </right>
      <top style="medium">
        <color indexed="64"/>
      </top>
      <bottom/>
      <diagonal/>
    </border>
    <border>
      <left style="medium">
        <color indexed="64"/>
      </left>
      <right style="thin">
        <color theme="0" tint="-0.14993743705557422"/>
      </right>
      <top style="thin">
        <color theme="0" tint="-0.14993743705557422"/>
      </top>
      <bottom style="thin">
        <color theme="0" tint="-0.14993743705557422"/>
      </bottom>
      <diagonal/>
    </border>
    <border>
      <left/>
      <right style="medium">
        <color indexed="64"/>
      </right>
      <top/>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top/>
      <bottom/>
      <diagonal/>
    </border>
    <border>
      <left style="medium">
        <color indexed="64"/>
      </left>
      <right style="thin">
        <color theme="0" tint="-0.14993743705557422"/>
      </right>
      <top style="thin">
        <color theme="0" tint="-0.14993743705557422"/>
      </top>
      <bottom/>
      <diagonal/>
    </border>
    <border>
      <left style="medium">
        <color indexed="64"/>
      </left>
      <right style="thin">
        <color theme="0" tint="-0.14993743705557422"/>
      </right>
      <top/>
      <bottom style="thin">
        <color theme="0" tint="-0.14993743705557422"/>
      </bottom>
      <diagonal/>
    </border>
    <border>
      <left/>
      <right/>
      <top/>
      <bottom style="medium">
        <color indexed="64"/>
      </bottom>
      <diagonal/>
    </border>
    <border>
      <left style="thin">
        <color theme="0" tint="-0.14993743705557422"/>
      </left>
      <right style="thin">
        <color theme="0" tint="-0.14993743705557422"/>
      </right>
      <top style="thin">
        <color theme="0" tint="-0.14993743705557422"/>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14993743705557422"/>
      </right>
      <top style="thin">
        <color theme="0" tint="-0.14993743705557422"/>
      </top>
      <bottom/>
      <diagonal/>
    </border>
    <border>
      <left style="medium">
        <color indexed="64"/>
      </left>
      <right style="thin">
        <color theme="0" tint="-0.14993743705557422"/>
      </right>
      <top/>
      <bottom style="medium">
        <color indexed="64"/>
      </bottom>
      <diagonal/>
    </border>
    <border>
      <left style="thin">
        <color indexed="64"/>
      </left>
      <right style="thin">
        <color indexed="64"/>
      </right>
      <top/>
      <bottom style="medium">
        <color indexed="64"/>
      </bottom>
      <diagonal/>
    </border>
    <border>
      <left/>
      <right style="thin">
        <color theme="0" tint="-0.14993743705557422"/>
      </right>
      <top/>
      <bottom style="medium">
        <color indexed="64"/>
      </bottom>
      <diagonal/>
    </border>
    <border>
      <left style="thin">
        <color theme="0" tint="-0.14993743705557422"/>
      </left>
      <right style="thin">
        <color theme="0" tint="-0.14993743705557422"/>
      </right>
      <top/>
      <bottom style="medium">
        <color indexed="64"/>
      </bottom>
      <diagonal/>
    </border>
    <border>
      <left style="medium">
        <color indexed="64"/>
      </left>
      <right style="thin">
        <color theme="0" tint="-0.14993743705557422"/>
      </right>
      <top/>
      <bottom/>
      <diagonal/>
    </border>
    <border>
      <left style="thin">
        <color indexed="64"/>
      </left>
      <right style="thin">
        <color indexed="64"/>
      </right>
      <top/>
      <bottom/>
      <diagonal/>
    </border>
    <border>
      <left/>
      <right style="thin">
        <color theme="0" tint="-0.14993743705557422"/>
      </right>
      <top/>
      <bottom/>
      <diagonal/>
    </border>
    <border>
      <left style="thin">
        <color theme="0" tint="-0.14993743705557422"/>
      </left>
      <right style="thin">
        <color theme="0" tint="-0.14993743705557422"/>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s>
  <cellStyleXfs count="15441">
    <xf numFmtId="0" fontId="0" fillId="0" borderId="0"/>
    <xf numFmtId="0" fontId="6" fillId="0" borderId="0"/>
    <xf numFmtId="0" fontId="8" fillId="0" borderId="0"/>
    <xf numFmtId="0" fontId="5" fillId="0" borderId="0"/>
    <xf numFmtId="0" fontId="12" fillId="0" borderId="0"/>
    <xf numFmtId="0" fontId="12" fillId="0" borderId="0"/>
    <xf numFmtId="0" fontId="12" fillId="0" borderId="0"/>
    <xf numFmtId="0" fontId="13" fillId="0" borderId="0"/>
    <xf numFmtId="0" fontId="14" fillId="33" borderId="0" applyNumberFormat="0" applyBorder="0" applyAlignment="0" applyProtection="0"/>
    <xf numFmtId="0" fontId="14" fillId="33" borderId="0" applyNumberFormat="0" applyBorder="0" applyAlignment="0" applyProtection="0"/>
    <xf numFmtId="164" fontId="14" fillId="33" borderId="0" applyNumberFormat="0" applyBorder="0" applyAlignment="0" applyProtection="0"/>
    <xf numFmtId="0" fontId="14" fillId="33" borderId="0" applyNumberFormat="0" applyBorder="0" applyAlignment="0" applyProtection="0"/>
    <xf numFmtId="164" fontId="14" fillId="33" borderId="0" applyNumberFormat="0" applyBorder="0" applyAlignment="0" applyProtection="0"/>
    <xf numFmtId="0" fontId="14" fillId="33" borderId="0" applyNumberFormat="0" applyBorder="0" applyAlignment="0" applyProtection="0"/>
    <xf numFmtId="164" fontId="14" fillId="33" borderId="0" applyNumberFormat="0" applyBorder="0" applyAlignment="0" applyProtection="0"/>
    <xf numFmtId="164" fontId="14" fillId="33" borderId="0" applyNumberFormat="0" applyBorder="0" applyAlignment="0" applyProtection="0"/>
    <xf numFmtId="0" fontId="14" fillId="33" borderId="0" applyNumberFormat="0" applyBorder="0" applyAlignment="0" applyProtection="0"/>
    <xf numFmtId="164"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5" fillId="10" borderId="0" applyNumberFormat="0" applyBorder="0" applyAlignment="0" applyProtection="0"/>
    <xf numFmtId="0" fontId="9" fillId="1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4" fontId="14" fillId="34" borderId="0" applyNumberFormat="0" applyBorder="0" applyAlignment="0" applyProtection="0"/>
    <xf numFmtId="0" fontId="14" fillId="34" borderId="0" applyNumberFormat="0" applyBorder="0" applyAlignment="0" applyProtection="0"/>
    <xf numFmtId="164" fontId="14" fillId="34" borderId="0" applyNumberFormat="0" applyBorder="0" applyAlignment="0" applyProtection="0"/>
    <xf numFmtId="0" fontId="14" fillId="34" borderId="0" applyNumberFormat="0" applyBorder="0" applyAlignment="0" applyProtection="0"/>
    <xf numFmtId="164" fontId="14" fillId="34" borderId="0" applyNumberFormat="0" applyBorder="0" applyAlignment="0" applyProtection="0"/>
    <xf numFmtId="164" fontId="14" fillId="34" borderId="0" applyNumberFormat="0" applyBorder="0" applyAlignment="0" applyProtection="0"/>
    <xf numFmtId="0" fontId="14" fillId="34" borderId="0" applyNumberFormat="0" applyBorder="0" applyAlignment="0" applyProtection="0"/>
    <xf numFmtId="164"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 fillId="14" borderId="0" applyNumberFormat="0" applyBorder="0" applyAlignment="0" applyProtection="0"/>
    <xf numFmtId="0" fontId="9" fillId="1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164" fontId="14" fillId="35" borderId="0" applyNumberFormat="0" applyBorder="0" applyAlignment="0" applyProtection="0"/>
    <xf numFmtId="0" fontId="14" fillId="35" borderId="0" applyNumberFormat="0" applyBorder="0" applyAlignment="0" applyProtection="0"/>
    <xf numFmtId="164" fontId="14" fillId="35" borderId="0" applyNumberFormat="0" applyBorder="0" applyAlignment="0" applyProtection="0"/>
    <xf numFmtId="0" fontId="14" fillId="35" borderId="0" applyNumberFormat="0" applyBorder="0" applyAlignment="0" applyProtection="0"/>
    <xf numFmtId="164" fontId="14" fillId="35" borderId="0" applyNumberFormat="0" applyBorder="0" applyAlignment="0" applyProtection="0"/>
    <xf numFmtId="164" fontId="14" fillId="35" borderId="0" applyNumberFormat="0" applyBorder="0" applyAlignment="0" applyProtection="0"/>
    <xf numFmtId="0" fontId="14" fillId="35" borderId="0" applyNumberFormat="0" applyBorder="0" applyAlignment="0" applyProtection="0"/>
    <xf numFmtId="164"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5" fillId="18" borderId="0" applyNumberFormat="0" applyBorder="0" applyAlignment="0" applyProtection="0"/>
    <xf numFmtId="0" fontId="9" fillId="18"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164" fontId="14" fillId="36" borderId="0" applyNumberFormat="0" applyBorder="0" applyAlignment="0" applyProtection="0"/>
    <xf numFmtId="0" fontId="14" fillId="36" borderId="0" applyNumberFormat="0" applyBorder="0" applyAlignment="0" applyProtection="0"/>
    <xf numFmtId="164" fontId="14" fillId="36" borderId="0" applyNumberFormat="0" applyBorder="0" applyAlignment="0" applyProtection="0"/>
    <xf numFmtId="0" fontId="14" fillId="36" borderId="0" applyNumberFormat="0" applyBorder="0" applyAlignment="0" applyProtection="0"/>
    <xf numFmtId="164" fontId="14" fillId="36" borderId="0" applyNumberFormat="0" applyBorder="0" applyAlignment="0" applyProtection="0"/>
    <xf numFmtId="164" fontId="14" fillId="36" borderId="0" applyNumberFormat="0" applyBorder="0" applyAlignment="0" applyProtection="0"/>
    <xf numFmtId="0" fontId="14" fillId="36" borderId="0" applyNumberFormat="0" applyBorder="0" applyAlignment="0" applyProtection="0"/>
    <xf numFmtId="164"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5" fillId="22" borderId="0" applyNumberFormat="0" applyBorder="0" applyAlignment="0" applyProtection="0"/>
    <xf numFmtId="0" fontId="9" fillId="22"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4" fontId="14" fillId="37" borderId="0" applyNumberFormat="0" applyBorder="0" applyAlignment="0" applyProtection="0"/>
    <xf numFmtId="0" fontId="14" fillId="37" borderId="0" applyNumberFormat="0" applyBorder="0" applyAlignment="0" applyProtection="0"/>
    <xf numFmtId="164" fontId="14" fillId="37" borderId="0" applyNumberFormat="0" applyBorder="0" applyAlignment="0" applyProtection="0"/>
    <xf numFmtId="0" fontId="14" fillId="37" borderId="0" applyNumberFormat="0" applyBorder="0" applyAlignment="0" applyProtection="0"/>
    <xf numFmtId="164" fontId="14" fillId="37" borderId="0" applyNumberFormat="0" applyBorder="0" applyAlignment="0" applyProtection="0"/>
    <xf numFmtId="164" fontId="14" fillId="37" borderId="0" applyNumberFormat="0" applyBorder="0" applyAlignment="0" applyProtection="0"/>
    <xf numFmtId="0" fontId="14" fillId="37" borderId="0" applyNumberFormat="0" applyBorder="0" applyAlignment="0" applyProtection="0"/>
    <xf numFmtId="164"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 fillId="26" borderId="0" applyNumberFormat="0" applyBorder="0" applyAlignment="0" applyProtection="0"/>
    <xf numFmtId="0" fontId="9" fillId="26"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38" borderId="0" applyNumberFormat="0" applyBorder="0" applyAlignment="0" applyProtection="0"/>
    <xf numFmtId="0" fontId="14" fillId="38" borderId="0" applyNumberFormat="0" applyBorder="0" applyAlignment="0" applyProtection="0"/>
    <xf numFmtId="164" fontId="14" fillId="38" borderId="0" applyNumberFormat="0" applyBorder="0" applyAlignment="0" applyProtection="0"/>
    <xf numFmtId="0" fontId="14" fillId="38" borderId="0" applyNumberFormat="0" applyBorder="0" applyAlignment="0" applyProtection="0"/>
    <xf numFmtId="164" fontId="14" fillId="38" borderId="0" applyNumberFormat="0" applyBorder="0" applyAlignment="0" applyProtection="0"/>
    <xf numFmtId="164" fontId="14" fillId="38" borderId="0" applyNumberFormat="0" applyBorder="0" applyAlignment="0" applyProtection="0"/>
    <xf numFmtId="0" fontId="14" fillId="38" borderId="0" applyNumberFormat="0" applyBorder="0" applyAlignment="0" applyProtection="0"/>
    <xf numFmtId="164"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 fillId="30" borderId="0" applyNumberFormat="0" applyBorder="0" applyAlignment="0" applyProtection="0"/>
    <xf numFmtId="0" fontId="9" fillId="30" borderId="0" applyNumberFormat="0" applyBorder="0" applyAlignment="0" applyProtection="0"/>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4" fillId="39" borderId="0" applyNumberFormat="0" applyBorder="0" applyAlignment="0" applyProtection="0"/>
    <xf numFmtId="0" fontId="14" fillId="39" borderId="0" applyNumberFormat="0" applyBorder="0" applyAlignment="0" applyProtection="0"/>
    <xf numFmtId="164" fontId="14" fillId="39" borderId="0" applyNumberFormat="0" applyBorder="0" applyAlignment="0" applyProtection="0"/>
    <xf numFmtId="0" fontId="14" fillId="39" borderId="0" applyNumberFormat="0" applyBorder="0" applyAlignment="0" applyProtection="0"/>
    <xf numFmtId="164" fontId="14" fillId="39" borderId="0" applyNumberFormat="0" applyBorder="0" applyAlignment="0" applyProtection="0"/>
    <xf numFmtId="0" fontId="14" fillId="39" borderId="0" applyNumberFormat="0" applyBorder="0" applyAlignment="0" applyProtection="0"/>
    <xf numFmtId="164" fontId="14" fillId="39" borderId="0" applyNumberFormat="0" applyBorder="0" applyAlignment="0" applyProtection="0"/>
    <xf numFmtId="164" fontId="14" fillId="39" borderId="0" applyNumberFormat="0" applyBorder="0" applyAlignment="0" applyProtection="0"/>
    <xf numFmtId="0" fontId="14" fillId="39" borderId="0" applyNumberFormat="0" applyBorder="0" applyAlignment="0" applyProtection="0"/>
    <xf numFmtId="164"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64" fontId="14" fillId="40" borderId="0" applyNumberFormat="0" applyBorder="0" applyAlignment="0" applyProtection="0"/>
    <xf numFmtId="0" fontId="14" fillId="40" borderId="0" applyNumberFormat="0" applyBorder="0" applyAlignment="0" applyProtection="0"/>
    <xf numFmtId="164" fontId="14" fillId="40" borderId="0" applyNumberFormat="0" applyBorder="0" applyAlignment="0" applyProtection="0"/>
    <xf numFmtId="0" fontId="14" fillId="40" borderId="0" applyNumberFormat="0" applyBorder="0" applyAlignment="0" applyProtection="0"/>
    <xf numFmtId="164" fontId="14" fillId="40" borderId="0" applyNumberFormat="0" applyBorder="0" applyAlignment="0" applyProtection="0"/>
    <xf numFmtId="164" fontId="14" fillId="40" borderId="0" applyNumberFormat="0" applyBorder="0" applyAlignment="0" applyProtection="0"/>
    <xf numFmtId="0" fontId="14" fillId="40" borderId="0" applyNumberFormat="0" applyBorder="0" applyAlignment="0" applyProtection="0"/>
    <xf numFmtId="164"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5" fillId="15" borderId="0" applyNumberFormat="0" applyBorder="0" applyAlignment="0" applyProtection="0"/>
    <xf numFmtId="0" fontId="9" fillId="15"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64" fontId="14" fillId="41" borderId="0" applyNumberFormat="0" applyBorder="0" applyAlignment="0" applyProtection="0"/>
    <xf numFmtId="0" fontId="14" fillId="41" borderId="0" applyNumberFormat="0" applyBorder="0" applyAlignment="0" applyProtection="0"/>
    <xf numFmtId="164" fontId="14" fillId="41" borderId="0" applyNumberFormat="0" applyBorder="0" applyAlignment="0" applyProtection="0"/>
    <xf numFmtId="0" fontId="14" fillId="41" borderId="0" applyNumberFormat="0" applyBorder="0" applyAlignment="0" applyProtection="0"/>
    <xf numFmtId="164" fontId="14" fillId="41" borderId="0" applyNumberFormat="0" applyBorder="0" applyAlignment="0" applyProtection="0"/>
    <xf numFmtId="164" fontId="14" fillId="41" borderId="0" applyNumberFormat="0" applyBorder="0" applyAlignment="0" applyProtection="0"/>
    <xf numFmtId="0" fontId="14" fillId="41" borderId="0" applyNumberFormat="0" applyBorder="0" applyAlignment="0" applyProtection="0"/>
    <xf numFmtId="164"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 fillId="19" borderId="0" applyNumberFormat="0" applyBorder="0" applyAlignment="0" applyProtection="0"/>
    <xf numFmtId="0" fontId="9" fillId="19"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164" fontId="14" fillId="36" borderId="0" applyNumberFormat="0" applyBorder="0" applyAlignment="0" applyProtection="0"/>
    <xf numFmtId="0" fontId="14" fillId="36" borderId="0" applyNumberFormat="0" applyBorder="0" applyAlignment="0" applyProtection="0"/>
    <xf numFmtId="164" fontId="14" fillId="36" borderId="0" applyNumberFormat="0" applyBorder="0" applyAlignment="0" applyProtection="0"/>
    <xf numFmtId="0" fontId="14" fillId="36" borderId="0" applyNumberFormat="0" applyBorder="0" applyAlignment="0" applyProtection="0"/>
    <xf numFmtId="164" fontId="14" fillId="36" borderId="0" applyNumberFormat="0" applyBorder="0" applyAlignment="0" applyProtection="0"/>
    <xf numFmtId="164" fontId="14" fillId="36" borderId="0" applyNumberFormat="0" applyBorder="0" applyAlignment="0" applyProtection="0"/>
    <xf numFmtId="0" fontId="14" fillId="36" borderId="0" applyNumberFormat="0" applyBorder="0" applyAlignment="0" applyProtection="0"/>
    <xf numFmtId="164"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5" fillId="23" borderId="0" applyNumberFormat="0" applyBorder="0" applyAlignment="0" applyProtection="0"/>
    <xf numFmtId="0" fontId="9" fillId="23"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4" fontId="14" fillId="39" borderId="0" applyNumberFormat="0" applyBorder="0" applyAlignment="0" applyProtection="0"/>
    <xf numFmtId="0" fontId="14" fillId="39" borderId="0" applyNumberFormat="0" applyBorder="0" applyAlignment="0" applyProtection="0"/>
    <xf numFmtId="164" fontId="14" fillId="39" borderId="0" applyNumberFormat="0" applyBorder="0" applyAlignment="0" applyProtection="0"/>
    <xf numFmtId="0" fontId="14" fillId="39" borderId="0" applyNumberFormat="0" applyBorder="0" applyAlignment="0" applyProtection="0"/>
    <xf numFmtId="164" fontId="14" fillId="39" borderId="0" applyNumberFormat="0" applyBorder="0" applyAlignment="0" applyProtection="0"/>
    <xf numFmtId="164" fontId="14" fillId="39" borderId="0" applyNumberFormat="0" applyBorder="0" applyAlignment="0" applyProtection="0"/>
    <xf numFmtId="0" fontId="14" fillId="39" borderId="0" applyNumberFormat="0" applyBorder="0" applyAlignment="0" applyProtection="0"/>
    <xf numFmtId="164"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 fillId="27" borderId="0" applyNumberFormat="0" applyBorder="0" applyAlignment="0" applyProtection="0"/>
    <xf numFmtId="0" fontId="9" fillId="2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64" fontId="14" fillId="42" borderId="0" applyNumberFormat="0" applyBorder="0" applyAlignment="0" applyProtection="0"/>
    <xf numFmtId="0" fontId="14" fillId="42" borderId="0" applyNumberFormat="0" applyBorder="0" applyAlignment="0" applyProtection="0"/>
    <xf numFmtId="164" fontId="14" fillId="42" borderId="0" applyNumberFormat="0" applyBorder="0" applyAlignment="0" applyProtection="0"/>
    <xf numFmtId="0" fontId="14" fillId="42" borderId="0" applyNumberFormat="0" applyBorder="0" applyAlignment="0" applyProtection="0"/>
    <xf numFmtId="164" fontId="14" fillId="42" borderId="0" applyNumberFormat="0" applyBorder="0" applyAlignment="0" applyProtection="0"/>
    <xf numFmtId="164" fontId="14" fillId="42" borderId="0" applyNumberFormat="0" applyBorder="0" applyAlignment="0" applyProtection="0"/>
    <xf numFmtId="0" fontId="14" fillId="42" borderId="0" applyNumberFormat="0" applyBorder="0" applyAlignment="0" applyProtection="0"/>
    <xf numFmtId="164"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5" fillId="31" borderId="0" applyNumberFormat="0" applyBorder="0" applyAlignment="0" applyProtection="0"/>
    <xf numFmtId="0" fontId="9" fillId="31" borderId="0" applyNumberFormat="0" applyBorder="0" applyAlignment="0" applyProtection="0"/>
    <xf numFmtId="0" fontId="15" fillId="39" borderId="0" applyNumberFormat="0" applyBorder="0" applyAlignment="0" applyProtection="0">
      <alignment vertical="center"/>
    </xf>
    <xf numFmtId="0" fontId="15" fillId="40" borderId="0" applyNumberFormat="0" applyBorder="0" applyAlignment="0" applyProtection="0">
      <alignment vertical="center"/>
    </xf>
    <xf numFmtId="0" fontId="15" fillId="41"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15" fillId="42" borderId="0" applyNumberFormat="0" applyBorder="0" applyAlignment="0" applyProtection="0">
      <alignment vertical="center"/>
    </xf>
    <xf numFmtId="0" fontId="16" fillId="43" borderId="0" applyNumberFormat="0" applyBorder="0" applyAlignment="0" applyProtection="0"/>
    <xf numFmtId="0" fontId="16" fillId="43" borderId="0" applyNumberFormat="0" applyBorder="0" applyAlignment="0" applyProtection="0"/>
    <xf numFmtId="164" fontId="16" fillId="43" borderId="0" applyNumberFormat="0" applyBorder="0" applyAlignment="0" applyProtection="0"/>
    <xf numFmtId="0" fontId="16" fillId="43" borderId="0" applyNumberFormat="0" applyBorder="0" applyAlignment="0" applyProtection="0"/>
    <xf numFmtId="164" fontId="16" fillId="43" borderId="0" applyNumberFormat="0" applyBorder="0" applyAlignment="0" applyProtection="0"/>
    <xf numFmtId="0" fontId="16" fillId="43" borderId="0" applyNumberFormat="0" applyBorder="0" applyAlignment="0" applyProtection="0"/>
    <xf numFmtId="164" fontId="16" fillId="43" borderId="0" applyNumberFormat="0" applyBorder="0" applyAlignment="0" applyProtection="0"/>
    <xf numFmtId="164" fontId="16" fillId="43" borderId="0" applyNumberFormat="0" applyBorder="0" applyAlignment="0" applyProtection="0"/>
    <xf numFmtId="0" fontId="16" fillId="43" borderId="0" applyNumberFormat="0" applyBorder="0" applyAlignment="0" applyProtection="0"/>
    <xf numFmtId="164"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12"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164" fontId="16" fillId="40" borderId="0" applyNumberFormat="0" applyBorder="0" applyAlignment="0" applyProtection="0"/>
    <xf numFmtId="0" fontId="16" fillId="40" borderId="0" applyNumberFormat="0" applyBorder="0" applyAlignment="0" applyProtection="0"/>
    <xf numFmtId="164" fontId="16" fillId="40" borderId="0" applyNumberFormat="0" applyBorder="0" applyAlignment="0" applyProtection="0"/>
    <xf numFmtId="0" fontId="16" fillId="40" borderId="0" applyNumberFormat="0" applyBorder="0" applyAlignment="0" applyProtection="0"/>
    <xf numFmtId="164" fontId="16" fillId="40" borderId="0" applyNumberFormat="0" applyBorder="0" applyAlignment="0" applyProtection="0"/>
    <xf numFmtId="164" fontId="16" fillId="40" borderId="0" applyNumberFormat="0" applyBorder="0" applyAlignment="0" applyProtection="0"/>
    <xf numFmtId="0" fontId="16" fillId="40" borderId="0" applyNumberFormat="0" applyBorder="0" applyAlignment="0" applyProtection="0"/>
    <xf numFmtId="164"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1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164" fontId="16" fillId="41" borderId="0" applyNumberFormat="0" applyBorder="0" applyAlignment="0" applyProtection="0"/>
    <xf numFmtId="0" fontId="16" fillId="41" borderId="0" applyNumberFormat="0" applyBorder="0" applyAlignment="0" applyProtection="0"/>
    <xf numFmtId="164" fontId="16" fillId="41" borderId="0" applyNumberFormat="0" applyBorder="0" applyAlignment="0" applyProtection="0"/>
    <xf numFmtId="0" fontId="16" fillId="41" borderId="0" applyNumberFormat="0" applyBorder="0" applyAlignment="0" applyProtection="0"/>
    <xf numFmtId="164" fontId="16" fillId="41" borderId="0" applyNumberFormat="0" applyBorder="0" applyAlignment="0" applyProtection="0"/>
    <xf numFmtId="164" fontId="16" fillId="41" borderId="0" applyNumberFormat="0" applyBorder="0" applyAlignment="0" applyProtection="0"/>
    <xf numFmtId="0" fontId="16" fillId="41" borderId="0" applyNumberFormat="0" applyBorder="0" applyAlignment="0" applyProtection="0"/>
    <xf numFmtId="164"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7" fillId="20"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164" fontId="16" fillId="44" borderId="0" applyNumberFormat="0" applyBorder="0" applyAlignment="0" applyProtection="0"/>
    <xf numFmtId="0" fontId="16" fillId="44" borderId="0" applyNumberFormat="0" applyBorder="0" applyAlignment="0" applyProtection="0"/>
    <xf numFmtId="164" fontId="16" fillId="44" borderId="0" applyNumberFormat="0" applyBorder="0" applyAlignment="0" applyProtection="0"/>
    <xf numFmtId="0" fontId="16" fillId="44" borderId="0" applyNumberFormat="0" applyBorder="0" applyAlignment="0" applyProtection="0"/>
    <xf numFmtId="164" fontId="16" fillId="44" borderId="0" applyNumberFormat="0" applyBorder="0" applyAlignment="0" applyProtection="0"/>
    <xf numFmtId="164" fontId="16" fillId="44" borderId="0" applyNumberFormat="0" applyBorder="0" applyAlignment="0" applyProtection="0"/>
    <xf numFmtId="0" fontId="16" fillId="44" borderId="0" applyNumberFormat="0" applyBorder="0" applyAlignment="0" applyProtection="0"/>
    <xf numFmtId="164"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7" fillId="2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164" fontId="16" fillId="45" borderId="0" applyNumberFormat="0" applyBorder="0" applyAlignment="0" applyProtection="0"/>
    <xf numFmtId="0" fontId="16" fillId="45" borderId="0" applyNumberFormat="0" applyBorder="0" applyAlignment="0" applyProtection="0"/>
    <xf numFmtId="164" fontId="16" fillId="45" borderId="0" applyNumberFormat="0" applyBorder="0" applyAlignment="0" applyProtection="0"/>
    <xf numFmtId="0" fontId="16" fillId="45" borderId="0" applyNumberFormat="0" applyBorder="0" applyAlignment="0" applyProtection="0"/>
    <xf numFmtId="164" fontId="16" fillId="45" borderId="0" applyNumberFormat="0" applyBorder="0" applyAlignment="0" applyProtection="0"/>
    <xf numFmtId="164" fontId="16" fillId="45" borderId="0" applyNumberFormat="0" applyBorder="0" applyAlignment="0" applyProtection="0"/>
    <xf numFmtId="0" fontId="16" fillId="45" borderId="0" applyNumberFormat="0" applyBorder="0" applyAlignment="0" applyProtection="0"/>
    <xf numFmtId="164"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7" fillId="28"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164" fontId="16" fillId="46" borderId="0" applyNumberFormat="0" applyBorder="0" applyAlignment="0" applyProtection="0"/>
    <xf numFmtId="0" fontId="16" fillId="46" borderId="0" applyNumberFormat="0" applyBorder="0" applyAlignment="0" applyProtection="0"/>
    <xf numFmtId="164" fontId="16" fillId="46" borderId="0" applyNumberFormat="0" applyBorder="0" applyAlignment="0" applyProtection="0"/>
    <xf numFmtId="0" fontId="16" fillId="46" borderId="0" applyNumberFormat="0" applyBorder="0" applyAlignment="0" applyProtection="0"/>
    <xf numFmtId="164" fontId="16" fillId="46" borderId="0" applyNumberFormat="0" applyBorder="0" applyAlignment="0" applyProtection="0"/>
    <xf numFmtId="164" fontId="16" fillId="46" borderId="0" applyNumberFormat="0" applyBorder="0" applyAlignment="0" applyProtection="0"/>
    <xf numFmtId="0" fontId="16" fillId="46" borderId="0" applyNumberFormat="0" applyBorder="0" applyAlignment="0" applyProtection="0"/>
    <xf numFmtId="164"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32" borderId="0" applyNumberFormat="0" applyBorder="0" applyAlignment="0" applyProtection="0"/>
    <xf numFmtId="0" fontId="18" fillId="43" borderId="0" applyNumberFormat="0" applyBorder="0" applyAlignment="0" applyProtection="0">
      <alignment vertical="center"/>
    </xf>
    <xf numFmtId="0" fontId="18" fillId="40" borderId="0" applyNumberFormat="0" applyBorder="0" applyAlignment="0" applyProtection="0">
      <alignment vertical="center"/>
    </xf>
    <xf numFmtId="0" fontId="18" fillId="41" borderId="0" applyNumberFormat="0" applyBorder="0" applyAlignment="0" applyProtection="0">
      <alignment vertical="center"/>
    </xf>
    <xf numFmtId="0" fontId="18" fillId="44" borderId="0" applyNumberFormat="0" applyBorder="0" applyAlignment="0" applyProtection="0">
      <alignment vertical="center"/>
    </xf>
    <xf numFmtId="0" fontId="18" fillId="45" borderId="0" applyNumberFormat="0" applyBorder="0" applyAlignment="0" applyProtection="0">
      <alignment vertical="center"/>
    </xf>
    <xf numFmtId="0" fontId="18" fillId="46" borderId="0" applyNumberFormat="0" applyBorder="0" applyAlignment="0" applyProtection="0">
      <alignment vertical="center"/>
    </xf>
    <xf numFmtId="0" fontId="16" fillId="47" borderId="0" applyNumberFormat="0" applyBorder="0" applyAlignment="0" applyProtection="0"/>
    <xf numFmtId="0" fontId="16" fillId="47" borderId="0" applyNumberFormat="0" applyBorder="0" applyAlignment="0" applyProtection="0"/>
    <xf numFmtId="164" fontId="16" fillId="47" borderId="0" applyNumberFormat="0" applyBorder="0" applyAlignment="0" applyProtection="0"/>
    <xf numFmtId="0" fontId="16" fillId="47" borderId="0" applyNumberFormat="0" applyBorder="0" applyAlignment="0" applyProtection="0"/>
    <xf numFmtId="164" fontId="16" fillId="47" borderId="0" applyNumberFormat="0" applyBorder="0" applyAlignment="0" applyProtection="0"/>
    <xf numFmtId="0" fontId="16" fillId="47" borderId="0" applyNumberFormat="0" applyBorder="0" applyAlignment="0" applyProtection="0"/>
    <xf numFmtId="164" fontId="16" fillId="47" borderId="0" applyNumberFormat="0" applyBorder="0" applyAlignment="0" applyProtection="0"/>
    <xf numFmtId="164" fontId="16" fillId="47" borderId="0" applyNumberFormat="0" applyBorder="0" applyAlignment="0" applyProtection="0"/>
    <xf numFmtId="0" fontId="16" fillId="47" borderId="0" applyNumberFormat="0" applyBorder="0" applyAlignment="0" applyProtection="0"/>
    <xf numFmtId="164"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7" fillId="9"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164" fontId="16" fillId="48" borderId="0" applyNumberFormat="0" applyBorder="0" applyAlignment="0" applyProtection="0"/>
    <xf numFmtId="0" fontId="16" fillId="48" borderId="0" applyNumberFormat="0" applyBorder="0" applyAlignment="0" applyProtection="0"/>
    <xf numFmtId="164" fontId="16" fillId="48" borderId="0" applyNumberFormat="0" applyBorder="0" applyAlignment="0" applyProtection="0"/>
    <xf numFmtId="0" fontId="16" fillId="48" borderId="0" applyNumberFormat="0" applyBorder="0" applyAlignment="0" applyProtection="0"/>
    <xf numFmtId="164" fontId="16" fillId="48" borderId="0" applyNumberFormat="0" applyBorder="0" applyAlignment="0" applyProtection="0"/>
    <xf numFmtId="164" fontId="16" fillId="48" borderId="0" applyNumberFormat="0" applyBorder="0" applyAlignment="0" applyProtection="0"/>
    <xf numFmtId="0" fontId="16" fillId="48" borderId="0" applyNumberFormat="0" applyBorder="0" applyAlignment="0" applyProtection="0"/>
    <xf numFmtId="164"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13"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164" fontId="16" fillId="49" borderId="0" applyNumberFormat="0" applyBorder="0" applyAlignment="0" applyProtection="0"/>
    <xf numFmtId="0" fontId="16" fillId="49" borderId="0" applyNumberFormat="0" applyBorder="0" applyAlignment="0" applyProtection="0"/>
    <xf numFmtId="164" fontId="16" fillId="49" borderId="0" applyNumberFormat="0" applyBorder="0" applyAlignment="0" applyProtection="0"/>
    <xf numFmtId="0" fontId="16" fillId="49" borderId="0" applyNumberFormat="0" applyBorder="0" applyAlignment="0" applyProtection="0"/>
    <xf numFmtId="164" fontId="16" fillId="49" borderId="0" applyNumberFormat="0" applyBorder="0" applyAlignment="0" applyProtection="0"/>
    <xf numFmtId="164" fontId="16" fillId="49" borderId="0" applyNumberFormat="0" applyBorder="0" applyAlignment="0" applyProtection="0"/>
    <xf numFmtId="0" fontId="16" fillId="49" borderId="0" applyNumberFormat="0" applyBorder="0" applyAlignment="0" applyProtection="0"/>
    <xf numFmtId="164"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17"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164" fontId="16" fillId="44" borderId="0" applyNumberFormat="0" applyBorder="0" applyAlignment="0" applyProtection="0"/>
    <xf numFmtId="0" fontId="16" fillId="44" borderId="0" applyNumberFormat="0" applyBorder="0" applyAlignment="0" applyProtection="0"/>
    <xf numFmtId="164" fontId="16" fillId="44" borderId="0" applyNumberFormat="0" applyBorder="0" applyAlignment="0" applyProtection="0"/>
    <xf numFmtId="0" fontId="16" fillId="44" borderId="0" applyNumberFormat="0" applyBorder="0" applyAlignment="0" applyProtection="0"/>
    <xf numFmtId="164" fontId="16" fillId="44" borderId="0" applyNumberFormat="0" applyBorder="0" applyAlignment="0" applyProtection="0"/>
    <xf numFmtId="164" fontId="16" fillId="44" borderId="0" applyNumberFormat="0" applyBorder="0" applyAlignment="0" applyProtection="0"/>
    <xf numFmtId="0" fontId="16" fillId="44" borderId="0" applyNumberFormat="0" applyBorder="0" applyAlignment="0" applyProtection="0"/>
    <xf numFmtId="164"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7" fillId="21"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164" fontId="16" fillId="45" borderId="0" applyNumberFormat="0" applyBorder="0" applyAlignment="0" applyProtection="0"/>
    <xf numFmtId="0" fontId="16" fillId="45" borderId="0" applyNumberFormat="0" applyBorder="0" applyAlignment="0" applyProtection="0"/>
    <xf numFmtId="164" fontId="16" fillId="45" borderId="0" applyNumberFormat="0" applyBorder="0" applyAlignment="0" applyProtection="0"/>
    <xf numFmtId="0" fontId="16" fillId="45" borderId="0" applyNumberFormat="0" applyBorder="0" applyAlignment="0" applyProtection="0"/>
    <xf numFmtId="164" fontId="16" fillId="45" borderId="0" applyNumberFormat="0" applyBorder="0" applyAlignment="0" applyProtection="0"/>
    <xf numFmtId="164" fontId="16" fillId="45" borderId="0" applyNumberFormat="0" applyBorder="0" applyAlignment="0" applyProtection="0"/>
    <xf numFmtId="0" fontId="16" fillId="45" borderId="0" applyNumberFormat="0" applyBorder="0" applyAlignment="0" applyProtection="0"/>
    <xf numFmtId="164"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7" fillId="25"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164" fontId="16" fillId="50" borderId="0" applyNumberFormat="0" applyBorder="0" applyAlignment="0" applyProtection="0"/>
    <xf numFmtId="0" fontId="16" fillId="50" borderId="0" applyNumberFormat="0" applyBorder="0" applyAlignment="0" applyProtection="0"/>
    <xf numFmtId="164" fontId="16" fillId="50" borderId="0" applyNumberFormat="0" applyBorder="0" applyAlignment="0" applyProtection="0"/>
    <xf numFmtId="0" fontId="16" fillId="50" borderId="0" applyNumberFormat="0" applyBorder="0" applyAlignment="0" applyProtection="0"/>
    <xf numFmtId="164" fontId="16" fillId="50" borderId="0" applyNumberFormat="0" applyBorder="0" applyAlignment="0" applyProtection="0"/>
    <xf numFmtId="164" fontId="16" fillId="50" borderId="0" applyNumberFormat="0" applyBorder="0" applyAlignment="0" applyProtection="0"/>
    <xf numFmtId="0" fontId="16" fillId="50" borderId="0" applyNumberFormat="0" applyBorder="0" applyAlignment="0" applyProtection="0"/>
    <xf numFmtId="164"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29"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20" fillId="3" borderId="0" applyNumberFormat="0" applyBorder="0" applyAlignment="0" applyProtection="0"/>
    <xf numFmtId="0" fontId="21" fillId="51" borderId="10" applyNumberFormat="0" applyAlignment="0" applyProtection="0"/>
    <xf numFmtId="0" fontId="21" fillId="51" borderId="10" applyNumberFormat="0" applyAlignment="0" applyProtection="0"/>
    <xf numFmtId="0" fontId="21" fillId="51" borderId="10" applyNumberFormat="0" applyAlignment="0" applyProtection="0"/>
    <xf numFmtId="0" fontId="21" fillId="51" borderId="10" applyNumberFormat="0" applyAlignment="0" applyProtection="0"/>
    <xf numFmtId="164" fontId="21" fillId="51" borderId="10" applyNumberFormat="0" applyAlignment="0" applyProtection="0"/>
    <xf numFmtId="0" fontId="21" fillId="51" borderId="10" applyNumberFormat="0" applyAlignment="0" applyProtection="0"/>
    <xf numFmtId="164" fontId="21" fillId="51" borderId="10" applyNumberFormat="0" applyAlignment="0" applyProtection="0"/>
    <xf numFmtId="0" fontId="21" fillId="51" borderId="10" applyNumberFormat="0" applyAlignment="0" applyProtection="0"/>
    <xf numFmtId="0" fontId="21" fillId="51" borderId="10" applyNumberFormat="0" applyAlignment="0" applyProtection="0"/>
    <xf numFmtId="164" fontId="21" fillId="51" borderId="10" applyNumberFormat="0" applyAlignment="0" applyProtection="0"/>
    <xf numFmtId="164" fontId="21" fillId="51" borderId="10" applyNumberFormat="0" applyAlignment="0" applyProtection="0"/>
    <xf numFmtId="0" fontId="21" fillId="51" borderId="10" applyNumberFormat="0" applyAlignment="0" applyProtection="0"/>
    <xf numFmtId="164" fontId="21" fillId="51" borderId="10" applyNumberFormat="0" applyAlignment="0" applyProtection="0"/>
    <xf numFmtId="0" fontId="21" fillId="51" borderId="10" applyNumberFormat="0" applyAlignment="0" applyProtection="0"/>
    <xf numFmtId="0" fontId="21" fillId="51" borderId="10" applyNumberFormat="0" applyAlignment="0" applyProtection="0"/>
    <xf numFmtId="0" fontId="21" fillId="51" borderId="10" applyNumberFormat="0" applyAlignment="0" applyProtection="0"/>
    <xf numFmtId="0" fontId="21" fillId="51" borderId="10" applyNumberFormat="0" applyAlignment="0" applyProtection="0"/>
    <xf numFmtId="0" fontId="21" fillId="51" borderId="10" applyNumberFormat="0" applyAlignment="0" applyProtection="0"/>
    <xf numFmtId="0" fontId="21" fillId="51" borderId="10" applyNumberFormat="0" applyAlignment="0" applyProtection="0"/>
    <xf numFmtId="0" fontId="22" fillId="6" borderId="4" applyNumberFormat="0" applyAlignment="0" applyProtection="0"/>
    <xf numFmtId="0" fontId="23" fillId="52" borderId="11" applyNumberFormat="0" applyAlignment="0" applyProtection="0"/>
    <xf numFmtId="0" fontId="23" fillId="52" borderId="11" applyNumberFormat="0" applyAlignment="0" applyProtection="0"/>
    <xf numFmtId="164" fontId="23" fillId="52" borderId="11" applyNumberFormat="0" applyAlignment="0" applyProtection="0"/>
    <xf numFmtId="0" fontId="23" fillId="52" borderId="11" applyNumberFormat="0" applyAlignment="0" applyProtection="0"/>
    <xf numFmtId="164" fontId="23" fillId="52" borderId="11" applyNumberFormat="0" applyAlignment="0" applyProtection="0"/>
    <xf numFmtId="0" fontId="23" fillId="52" borderId="11" applyNumberFormat="0" applyAlignment="0" applyProtection="0"/>
    <xf numFmtId="164" fontId="23" fillId="52" borderId="11" applyNumberFormat="0" applyAlignment="0" applyProtection="0"/>
    <xf numFmtId="164" fontId="23" fillId="52" borderId="11" applyNumberFormat="0" applyAlignment="0" applyProtection="0"/>
    <xf numFmtId="0" fontId="23" fillId="52" borderId="11" applyNumberFormat="0" applyAlignment="0" applyProtection="0"/>
    <xf numFmtId="164" fontId="23" fillId="52" borderId="11" applyNumberFormat="0" applyAlignment="0" applyProtection="0"/>
    <xf numFmtId="0" fontId="23" fillId="52" borderId="11" applyNumberFormat="0" applyAlignment="0" applyProtection="0"/>
    <xf numFmtId="0" fontId="23" fillId="52" borderId="11" applyNumberFormat="0" applyAlignment="0" applyProtection="0"/>
    <xf numFmtId="0" fontId="23" fillId="52" borderId="11" applyNumberFormat="0" applyAlignment="0" applyProtection="0"/>
    <xf numFmtId="0" fontId="24" fillId="7" borderId="7" applyNumberFormat="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4" fontId="28" fillId="0" borderId="0" applyNumberFormat="0" applyFill="0" applyBorder="0" applyAlignment="0" applyProtection="0"/>
    <xf numFmtId="0" fontId="28" fillId="0" borderId="0" applyNumberFormat="0" applyFill="0" applyBorder="0" applyAlignment="0" applyProtection="0"/>
    <xf numFmtId="164" fontId="28" fillId="0" borderId="0" applyNumberFormat="0" applyFill="0" applyBorder="0" applyAlignment="0" applyProtection="0"/>
    <xf numFmtId="0" fontId="28" fillId="0" borderId="0" applyNumberFormat="0" applyFill="0" applyBorder="0" applyAlignment="0" applyProtection="0"/>
    <xf numFmtId="164" fontId="28" fillId="0" borderId="0" applyNumberFormat="0" applyFill="0" applyBorder="0" applyAlignment="0" applyProtection="0"/>
    <xf numFmtId="164" fontId="10" fillId="0" borderId="0" applyNumberFormat="0" applyFill="0" applyBorder="0" applyAlignment="0" applyProtection="0"/>
    <xf numFmtId="0" fontId="28" fillId="0" borderId="0" applyNumberFormat="0" applyFill="0" applyBorder="0" applyAlignment="0" applyProtection="0"/>
    <xf numFmtId="164" fontId="10" fillId="0" borderId="0" applyNumberFormat="0" applyFill="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xf numFmtId="164"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5" borderId="0" applyNumberFormat="0" applyBorder="0" applyAlignment="0" applyProtection="0"/>
    <xf numFmtId="0" fontId="30" fillId="35" borderId="0" applyNumberFormat="0" applyBorder="0" applyAlignment="0" applyProtection="0"/>
    <xf numFmtId="164" fontId="30" fillId="35" borderId="0" applyNumberFormat="0" applyBorder="0" applyAlignment="0" applyProtection="0"/>
    <xf numFmtId="0" fontId="30" fillId="35" borderId="0" applyNumberFormat="0" applyBorder="0" applyAlignment="0" applyProtection="0"/>
    <xf numFmtId="164" fontId="30" fillId="35" borderId="0" applyNumberFormat="0" applyBorder="0" applyAlignment="0" applyProtection="0"/>
    <xf numFmtId="0"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0" fontId="30" fillId="35" borderId="0" applyNumberFormat="0" applyBorder="0" applyAlignment="0" applyProtection="0"/>
    <xf numFmtId="164"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1" fillId="2" borderId="0" applyNumberFormat="0" applyBorder="0" applyAlignment="0" applyProtection="0"/>
    <xf numFmtId="0" fontId="32" fillId="0" borderId="12" applyNumberFormat="0" applyFill="0" applyAlignment="0" applyProtection="0"/>
    <xf numFmtId="0" fontId="32" fillId="0" borderId="12" applyNumberFormat="0" applyFill="0" applyAlignment="0" applyProtection="0"/>
    <xf numFmtId="164" fontId="32" fillId="0" borderId="12" applyNumberFormat="0" applyFill="0" applyAlignment="0" applyProtection="0"/>
    <xf numFmtId="0" fontId="32" fillId="0" borderId="12" applyNumberFormat="0" applyFill="0" applyAlignment="0" applyProtection="0"/>
    <xf numFmtId="164" fontId="32" fillId="0" borderId="12" applyNumberFormat="0" applyFill="0" applyAlignment="0" applyProtection="0"/>
    <xf numFmtId="0" fontId="32" fillId="0" borderId="12" applyNumberFormat="0" applyFill="0" applyAlignment="0" applyProtection="0"/>
    <xf numFmtId="164" fontId="32" fillId="0" borderId="12" applyNumberFormat="0" applyFill="0" applyAlignment="0" applyProtection="0"/>
    <xf numFmtId="164" fontId="32" fillId="0" borderId="12" applyNumberFormat="0" applyFill="0" applyAlignment="0" applyProtection="0"/>
    <xf numFmtId="0" fontId="32" fillId="0" borderId="12" applyNumberFormat="0" applyFill="0" applyAlignment="0" applyProtection="0"/>
    <xf numFmtId="164"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3" fillId="0" borderId="1"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164" fontId="34" fillId="0" borderId="13" applyNumberFormat="0" applyFill="0" applyAlignment="0" applyProtection="0"/>
    <xf numFmtId="0" fontId="34" fillId="0" borderId="13" applyNumberFormat="0" applyFill="0" applyAlignment="0" applyProtection="0"/>
    <xf numFmtId="164" fontId="34" fillId="0" borderId="13" applyNumberFormat="0" applyFill="0" applyAlignment="0" applyProtection="0"/>
    <xf numFmtId="0" fontId="34" fillId="0" borderId="13" applyNumberFormat="0" applyFill="0" applyAlignment="0" applyProtection="0"/>
    <xf numFmtId="164" fontId="34" fillId="0" borderId="13" applyNumberFormat="0" applyFill="0" applyAlignment="0" applyProtection="0"/>
    <xf numFmtId="164" fontId="34" fillId="0" borderId="13" applyNumberFormat="0" applyFill="0" applyAlignment="0" applyProtection="0"/>
    <xf numFmtId="0" fontId="34" fillId="0" borderId="13" applyNumberFormat="0" applyFill="0" applyAlignment="0" applyProtection="0"/>
    <xf numFmtId="164"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2"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164" fontId="36" fillId="0" borderId="14" applyNumberFormat="0" applyFill="0" applyAlignment="0" applyProtection="0"/>
    <xf numFmtId="0" fontId="36" fillId="0" borderId="14" applyNumberFormat="0" applyFill="0" applyAlignment="0" applyProtection="0"/>
    <xf numFmtId="164" fontId="36" fillId="0" borderId="14" applyNumberFormat="0" applyFill="0" applyAlignment="0" applyProtection="0"/>
    <xf numFmtId="0" fontId="36" fillId="0" borderId="14" applyNumberFormat="0" applyFill="0" applyAlignment="0" applyProtection="0"/>
    <xf numFmtId="164" fontId="36" fillId="0" borderId="14" applyNumberFormat="0" applyFill="0" applyAlignment="0" applyProtection="0"/>
    <xf numFmtId="164" fontId="36" fillId="0" borderId="14" applyNumberFormat="0" applyFill="0" applyAlignment="0" applyProtection="0"/>
    <xf numFmtId="0" fontId="36" fillId="0" borderId="14" applyNumberFormat="0" applyFill="0" applyAlignment="0" applyProtection="0"/>
    <xf numFmtId="164"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7" fillId="0" borderId="3"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38" borderId="10" applyNumberFormat="0" applyAlignment="0" applyProtection="0"/>
    <xf numFmtId="0" fontId="39" fillId="38" borderId="10" applyNumberFormat="0" applyAlignment="0" applyProtection="0"/>
    <xf numFmtId="0" fontId="39" fillId="38" borderId="10" applyNumberFormat="0" applyAlignment="0" applyProtection="0"/>
    <xf numFmtId="0" fontId="39" fillId="38" borderId="10" applyNumberFormat="0" applyAlignment="0" applyProtection="0"/>
    <xf numFmtId="164" fontId="39" fillId="38" borderId="10" applyNumberFormat="0" applyAlignment="0" applyProtection="0"/>
    <xf numFmtId="0" fontId="39" fillId="38" borderId="10" applyNumberFormat="0" applyAlignment="0" applyProtection="0"/>
    <xf numFmtId="164" fontId="39" fillId="38" borderId="10" applyNumberFormat="0" applyAlignment="0" applyProtection="0"/>
    <xf numFmtId="0" fontId="39" fillId="38" borderId="10" applyNumberFormat="0" applyAlignment="0" applyProtection="0"/>
    <xf numFmtId="0" fontId="39" fillId="38" borderId="10" applyNumberFormat="0" applyAlignment="0" applyProtection="0"/>
    <xf numFmtId="164" fontId="39" fillId="38" borderId="10" applyNumberFormat="0" applyAlignment="0" applyProtection="0"/>
    <xf numFmtId="164" fontId="39" fillId="38" borderId="10" applyNumberFormat="0" applyAlignment="0" applyProtection="0"/>
    <xf numFmtId="0" fontId="39" fillId="38" borderId="10" applyNumberFormat="0" applyAlignment="0" applyProtection="0"/>
    <xf numFmtId="164" fontId="39" fillId="38" borderId="10" applyNumberFormat="0" applyAlignment="0" applyProtection="0"/>
    <xf numFmtId="0" fontId="39" fillId="38" borderId="10" applyNumberFormat="0" applyAlignment="0" applyProtection="0"/>
    <xf numFmtId="0" fontId="39" fillId="38" borderId="10" applyNumberFormat="0" applyAlignment="0" applyProtection="0"/>
    <xf numFmtId="0" fontId="39" fillId="38" borderId="10" applyNumberFormat="0" applyAlignment="0" applyProtection="0"/>
    <xf numFmtId="0" fontId="39" fillId="38" borderId="10" applyNumberFormat="0" applyAlignment="0" applyProtection="0"/>
    <xf numFmtId="0" fontId="39" fillId="38" borderId="10" applyNumberFormat="0" applyAlignment="0" applyProtection="0"/>
    <xf numFmtId="0" fontId="39" fillId="38" borderId="10" applyNumberFormat="0" applyAlignment="0" applyProtection="0"/>
    <xf numFmtId="0" fontId="40" fillId="5" borderId="4" applyNumberFormat="0" applyAlignment="0" applyProtection="0"/>
    <xf numFmtId="0" fontId="41" fillId="0" borderId="15" applyNumberFormat="0" applyFill="0" applyAlignment="0" applyProtection="0"/>
    <xf numFmtId="0" fontId="41" fillId="0" borderId="15" applyNumberFormat="0" applyFill="0" applyAlignment="0" applyProtection="0"/>
    <xf numFmtId="164" fontId="41" fillId="0" borderId="15" applyNumberFormat="0" applyFill="0" applyAlignment="0" applyProtection="0"/>
    <xf numFmtId="0" fontId="41" fillId="0" borderId="15" applyNumberFormat="0" applyFill="0" applyAlignment="0" applyProtection="0"/>
    <xf numFmtId="164" fontId="41" fillId="0" borderId="15" applyNumberFormat="0" applyFill="0" applyAlignment="0" applyProtection="0"/>
    <xf numFmtId="0" fontId="41" fillId="0" borderId="15" applyNumberFormat="0" applyFill="0" applyAlignment="0" applyProtection="0"/>
    <xf numFmtId="164" fontId="41" fillId="0" borderId="15" applyNumberFormat="0" applyFill="0" applyAlignment="0" applyProtection="0"/>
    <xf numFmtId="164" fontId="41" fillId="0" borderId="15" applyNumberFormat="0" applyFill="0" applyAlignment="0" applyProtection="0"/>
    <xf numFmtId="0" fontId="41" fillId="0" borderId="15" applyNumberFormat="0" applyFill="0" applyAlignment="0" applyProtection="0"/>
    <xf numFmtId="164"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2" fillId="0" borderId="6" applyNumberFormat="0" applyFill="0" applyAlignment="0" applyProtection="0"/>
    <xf numFmtId="0" fontId="43" fillId="53" borderId="0" applyNumberFormat="0" applyBorder="0" applyAlignment="0" applyProtection="0"/>
    <xf numFmtId="0" fontId="43" fillId="53" borderId="0" applyNumberFormat="0" applyBorder="0" applyAlignment="0" applyProtection="0"/>
    <xf numFmtId="164" fontId="43" fillId="53" borderId="0" applyNumberFormat="0" applyBorder="0" applyAlignment="0" applyProtection="0"/>
    <xf numFmtId="0" fontId="43" fillId="53" borderId="0" applyNumberFormat="0" applyBorder="0" applyAlignment="0" applyProtection="0"/>
    <xf numFmtId="164" fontId="43" fillId="53" borderId="0" applyNumberFormat="0" applyBorder="0" applyAlignment="0" applyProtection="0"/>
    <xf numFmtId="0" fontId="43" fillId="53" borderId="0" applyNumberFormat="0" applyBorder="0" applyAlignment="0" applyProtection="0"/>
    <xf numFmtId="164" fontId="43" fillId="53" borderId="0" applyNumberFormat="0" applyBorder="0" applyAlignment="0" applyProtection="0"/>
    <xf numFmtId="164" fontId="43" fillId="53" borderId="0" applyNumberFormat="0" applyBorder="0" applyAlignment="0" applyProtection="0"/>
    <xf numFmtId="0" fontId="43" fillId="53" borderId="0" applyNumberFormat="0" applyBorder="0" applyAlignment="0" applyProtection="0"/>
    <xf numFmtId="164"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4" fillId="4" borderId="0" applyNumberFormat="0" applyBorder="0" applyAlignment="0" applyProtection="0"/>
    <xf numFmtId="37" fontId="45" fillId="0" borderId="0"/>
    <xf numFmtId="0" fontId="25" fillId="0" borderId="0"/>
    <xf numFmtId="164" fontId="25" fillId="0" borderId="0"/>
    <xf numFmtId="0" fontId="25" fillId="0" borderId="0"/>
    <xf numFmtId="164" fontId="5" fillId="0" borderId="0"/>
    <xf numFmtId="0" fontId="46" fillId="0" borderId="0"/>
    <xf numFmtId="0" fontId="25" fillId="0" borderId="0"/>
    <xf numFmtId="0" fontId="25" fillId="0" borderId="0"/>
    <xf numFmtId="0" fontId="14" fillId="0" borderId="0"/>
    <xf numFmtId="164" fontId="9" fillId="0" borderId="0"/>
    <xf numFmtId="0" fontId="27" fillId="0" borderId="0"/>
    <xf numFmtId="0" fontId="25" fillId="0" borderId="0"/>
    <xf numFmtId="164" fontId="25" fillId="0" borderId="0"/>
    <xf numFmtId="0" fontId="25" fillId="0" borderId="0"/>
    <xf numFmtId="0" fontId="46" fillId="0" borderId="0"/>
    <xf numFmtId="0" fontId="25" fillId="0" borderId="0"/>
    <xf numFmtId="0" fontId="25" fillId="0" borderId="0"/>
    <xf numFmtId="164" fontId="25" fillId="0" borderId="0"/>
    <xf numFmtId="0" fontId="25" fillId="0" borderId="0"/>
    <xf numFmtId="0" fontId="46" fillId="0" borderId="0"/>
    <xf numFmtId="0" fontId="25" fillId="0" borderId="0"/>
    <xf numFmtId="0" fontId="25" fillId="0" borderId="0"/>
    <xf numFmtId="164" fontId="25" fillId="0" borderId="0"/>
    <xf numFmtId="0" fontId="25" fillId="0" borderId="0"/>
    <xf numFmtId="0" fontId="46" fillId="0" borderId="0"/>
    <xf numFmtId="0" fontId="25" fillId="0" borderId="0"/>
    <xf numFmtId="0" fontId="25" fillId="0" borderId="0"/>
    <xf numFmtId="164" fontId="25" fillId="0" borderId="0"/>
    <xf numFmtId="0" fontId="25" fillId="0" borderId="0"/>
    <xf numFmtId="0" fontId="46" fillId="0" borderId="0"/>
    <xf numFmtId="0" fontId="25" fillId="0" borderId="0"/>
    <xf numFmtId="0" fontId="25" fillId="0" borderId="0"/>
    <xf numFmtId="164" fontId="25" fillId="0" borderId="0"/>
    <xf numFmtId="0" fontId="25" fillId="0" borderId="0"/>
    <xf numFmtId="0" fontId="46" fillId="0" borderId="0"/>
    <xf numFmtId="0" fontId="25" fillId="0" borderId="0"/>
    <xf numFmtId="0" fontId="5" fillId="0" borderId="0"/>
    <xf numFmtId="164" fontId="5" fillId="0" borderId="0"/>
    <xf numFmtId="0" fontId="5" fillId="0" borderId="0"/>
    <xf numFmtId="164" fontId="5" fillId="0" borderId="0"/>
    <xf numFmtId="0" fontId="25" fillId="0" borderId="0"/>
    <xf numFmtId="164" fontId="5" fillId="0" borderId="0"/>
    <xf numFmtId="164" fontId="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6" fillId="0" borderId="0"/>
    <xf numFmtId="164" fontId="25" fillId="0" borderId="0"/>
    <xf numFmtId="0" fontId="25" fillId="0" borderId="0"/>
    <xf numFmtId="164" fontId="5" fillId="0" borderId="0"/>
    <xf numFmtId="0" fontId="46"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47" fillId="0" borderId="0" applyNumberFormat="0" applyFill="0" applyBorder="0" applyProtection="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5" fillId="0" borderId="0"/>
    <xf numFmtId="164" fontId="9" fillId="0" borderId="0"/>
    <xf numFmtId="164" fontId="9" fillId="0" borderId="0"/>
    <xf numFmtId="0" fontId="9" fillId="0" borderId="0"/>
    <xf numFmtId="0" fontId="25" fillId="0" borderId="0"/>
    <xf numFmtId="0" fontId="9" fillId="0" borderId="0"/>
    <xf numFmtId="164" fontId="25" fillId="0" borderId="0"/>
    <xf numFmtId="0" fontId="25" fillId="0" borderId="0"/>
    <xf numFmtId="164" fontId="9" fillId="0" borderId="0"/>
    <xf numFmtId="0" fontId="9" fillId="0" borderId="0"/>
    <xf numFmtId="164" fontId="25" fillId="0" borderId="0"/>
    <xf numFmtId="0" fontId="25" fillId="0" borderId="0"/>
    <xf numFmtId="0" fontId="9" fillId="0" borderId="0"/>
    <xf numFmtId="164" fontId="9" fillId="0" borderId="0"/>
    <xf numFmtId="0" fontId="5" fillId="0" borderId="0"/>
    <xf numFmtId="0" fontId="25" fillId="0" borderId="0"/>
    <xf numFmtId="0" fontId="9" fillId="0" borderId="0"/>
    <xf numFmtId="0" fontId="9" fillId="0" borderId="0"/>
    <xf numFmtId="0" fontId="5" fillId="0" borderId="0"/>
    <xf numFmtId="0" fontId="9" fillId="0" borderId="0"/>
    <xf numFmtId="0" fontId="25" fillId="0" borderId="0"/>
    <xf numFmtId="0" fontId="5" fillId="0" borderId="0"/>
    <xf numFmtId="164" fontId="9" fillId="0" borderId="0"/>
    <xf numFmtId="0" fontId="9" fillId="0" borderId="0"/>
    <xf numFmtId="0" fontId="5" fillId="0" borderId="0"/>
    <xf numFmtId="0" fontId="5" fillId="0" borderId="0"/>
    <xf numFmtId="0" fontId="9" fillId="0" borderId="0"/>
    <xf numFmtId="0" fontId="25" fillId="0" borderId="0"/>
    <xf numFmtId="0" fontId="5" fillId="0" borderId="0"/>
    <xf numFmtId="164" fontId="9" fillId="0" borderId="0"/>
    <xf numFmtId="0" fontId="9" fillId="0" borderId="0"/>
    <xf numFmtId="164" fontId="9" fillId="0" borderId="0"/>
    <xf numFmtId="0" fontId="14" fillId="0" borderId="0"/>
    <xf numFmtId="0" fontId="9" fillId="0" borderId="0"/>
    <xf numFmtId="0" fontId="25" fillId="0" borderId="0"/>
    <xf numFmtId="0" fontId="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5" fillId="0" borderId="0"/>
    <xf numFmtId="164" fontId="25" fillId="0" borderId="0"/>
    <xf numFmtId="0" fontId="25" fillId="0" borderId="0"/>
    <xf numFmtId="164" fontId="26" fillId="0" borderId="0"/>
    <xf numFmtId="0" fontId="46" fillId="0" borderId="0"/>
    <xf numFmtId="0" fontId="48"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9" fillId="0" borderId="0"/>
    <xf numFmtId="0" fontId="9" fillId="0" borderId="0"/>
    <xf numFmtId="0" fontId="25" fillId="0" borderId="0"/>
    <xf numFmtId="0" fontId="5" fillId="0" borderId="0"/>
    <xf numFmtId="164" fontId="9" fillId="0" borderId="0"/>
    <xf numFmtId="0" fontId="9" fillId="0" borderId="0"/>
    <xf numFmtId="0" fontId="9" fillId="0" borderId="0"/>
    <xf numFmtId="0" fontId="25" fillId="0" borderId="0"/>
    <xf numFmtId="164" fontId="26" fillId="0" borderId="0"/>
    <xf numFmtId="0" fontId="5" fillId="0" borderId="0"/>
    <xf numFmtId="164" fontId="9"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9" fillId="0" borderId="0"/>
    <xf numFmtId="0" fontId="14" fillId="0" borderId="0"/>
    <xf numFmtId="0" fontId="9" fillId="0" borderId="0"/>
    <xf numFmtId="0" fontId="25" fillId="0" borderId="0"/>
    <xf numFmtId="0" fontId="5" fillId="0" borderId="0"/>
    <xf numFmtId="164" fontId="9"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14"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49" fillId="0" borderId="0"/>
    <xf numFmtId="164" fontId="14" fillId="0" borderId="0"/>
    <xf numFmtId="0" fontId="14" fillId="0" borderId="0"/>
    <xf numFmtId="0" fontId="5" fillId="0" borderId="0"/>
    <xf numFmtId="0" fontId="25" fillId="0" borderId="0"/>
    <xf numFmtId="164" fontId="25" fillId="0" borderId="0"/>
    <xf numFmtId="0" fontId="25" fillId="0" borderId="0"/>
    <xf numFmtId="0" fontId="14" fillId="0" borderId="0"/>
    <xf numFmtId="164" fontId="25" fillId="0" borderId="0"/>
    <xf numFmtId="0" fontId="25" fillId="0" borderId="0"/>
    <xf numFmtId="164" fontId="7" fillId="0" borderId="0"/>
    <xf numFmtId="0" fontId="46" fillId="0" borderId="0"/>
    <xf numFmtId="0" fontId="49"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0" fontId="25" fillId="0" borderId="0"/>
    <xf numFmtId="0" fontId="9" fillId="0" borderId="0"/>
    <xf numFmtId="0" fontId="5" fillId="0" borderId="0"/>
    <xf numFmtId="0" fontId="5" fillId="0" borderId="0"/>
    <xf numFmtId="0" fontId="9" fillId="0" borderId="0"/>
    <xf numFmtId="164" fontId="9" fillId="0" borderId="0"/>
    <xf numFmtId="0" fontId="5" fillId="0" borderId="0"/>
    <xf numFmtId="164" fontId="9" fillId="0" borderId="0"/>
    <xf numFmtId="0" fontId="9" fillId="0" borderId="0"/>
    <xf numFmtId="0" fontId="9" fillId="0" borderId="0"/>
    <xf numFmtId="0" fontId="5" fillId="0" borderId="0"/>
    <xf numFmtId="164" fontId="9" fillId="0" borderId="0"/>
    <xf numFmtId="0" fontId="5" fillId="0" borderId="0"/>
    <xf numFmtId="164" fontId="9" fillId="0" borderId="0"/>
    <xf numFmtId="0" fontId="9" fillId="0" borderId="0"/>
    <xf numFmtId="0" fontId="14" fillId="0" borderId="0"/>
    <xf numFmtId="0" fontId="5" fillId="0" borderId="0"/>
    <xf numFmtId="0" fontId="9" fillId="0" borderId="0"/>
    <xf numFmtId="164" fontId="9" fillId="0" borderId="0"/>
    <xf numFmtId="0" fontId="5" fillId="0" borderId="0"/>
    <xf numFmtId="164" fontId="9" fillId="0" borderId="0"/>
    <xf numFmtId="0" fontId="9" fillId="0" borderId="0"/>
    <xf numFmtId="0" fontId="9" fillId="0" borderId="0"/>
    <xf numFmtId="0" fontId="5" fillId="0" borderId="0"/>
    <xf numFmtId="164" fontId="9" fillId="0" borderId="0"/>
    <xf numFmtId="0" fontId="5" fillId="0" borderId="0"/>
    <xf numFmtId="164" fontId="9" fillId="0" borderId="0"/>
    <xf numFmtId="164" fontId="9" fillId="0" borderId="0"/>
    <xf numFmtId="0" fontId="14" fillId="0" borderId="0"/>
    <xf numFmtId="0" fontId="5" fillId="0" borderId="0"/>
    <xf numFmtId="0" fontId="9" fillId="0" borderId="0"/>
    <xf numFmtId="164" fontId="9" fillId="0" borderId="0"/>
    <xf numFmtId="0" fontId="5" fillId="0" borderId="0"/>
    <xf numFmtId="164" fontId="9" fillId="0" borderId="0"/>
    <xf numFmtId="0" fontId="9" fillId="0" borderId="0"/>
    <xf numFmtId="0" fontId="5" fillId="0" borderId="0"/>
    <xf numFmtId="164" fontId="9" fillId="0" borderId="0"/>
    <xf numFmtId="0" fontId="5" fillId="0" borderId="0"/>
    <xf numFmtId="164" fontId="9" fillId="0" borderId="0"/>
    <xf numFmtId="0" fontId="9" fillId="0" borderId="0"/>
    <xf numFmtId="0" fontId="5" fillId="0" borderId="0"/>
    <xf numFmtId="164" fontId="9" fillId="0" borderId="0"/>
    <xf numFmtId="0" fontId="5" fillId="0" borderId="0"/>
    <xf numFmtId="0" fontId="14"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164" fontId="14" fillId="0" borderId="0"/>
    <xf numFmtId="0" fontId="14" fillId="0" borderId="0"/>
    <xf numFmtId="0" fontId="25" fillId="0" borderId="0"/>
    <xf numFmtId="164" fontId="25" fillId="0" borderId="0"/>
    <xf numFmtId="0" fontId="25" fillId="0" borderId="0"/>
    <xf numFmtId="0" fontId="14" fillId="0" borderId="0"/>
    <xf numFmtId="164" fontId="25" fillId="0" borderId="0"/>
    <xf numFmtId="0" fontId="25" fillId="0" borderId="0"/>
    <xf numFmtId="164" fontId="25" fillId="0" borderId="0"/>
    <xf numFmtId="0" fontId="46" fillId="0" borderId="0"/>
    <xf numFmtId="0" fontId="49"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164" fontId="9" fillId="0" borderId="0"/>
    <xf numFmtId="0" fontId="14" fillId="0" borderId="0"/>
    <xf numFmtId="0" fontId="5" fillId="0" borderId="0"/>
    <xf numFmtId="0" fontId="9" fillId="0" borderId="0"/>
    <xf numFmtId="164" fontId="9" fillId="0" borderId="0"/>
    <xf numFmtId="0" fontId="5" fillId="0" borderId="0"/>
    <xf numFmtId="164" fontId="9" fillId="0" borderId="0"/>
    <xf numFmtId="0" fontId="9" fillId="0" borderId="0"/>
    <xf numFmtId="0" fontId="5" fillId="0" borderId="0"/>
    <xf numFmtId="164" fontId="9" fillId="0" borderId="0"/>
    <xf numFmtId="0" fontId="5" fillId="0" borderId="0"/>
    <xf numFmtId="164" fontId="9" fillId="0" borderId="0"/>
    <xf numFmtId="0" fontId="9" fillId="0" borderId="0"/>
    <xf numFmtId="0" fontId="5" fillId="0" borderId="0"/>
    <xf numFmtId="164" fontId="9" fillId="0" borderId="0"/>
    <xf numFmtId="0" fontId="5" fillId="0" borderId="0"/>
    <xf numFmtId="164" fontId="9" fillId="0" borderId="0"/>
    <xf numFmtId="0" fontId="14" fillId="0" borderId="0"/>
    <xf numFmtId="0" fontId="5" fillId="0" borderId="0"/>
    <xf numFmtId="0" fontId="9" fillId="0" borderId="0"/>
    <xf numFmtId="164" fontId="9" fillId="0" borderId="0"/>
    <xf numFmtId="0" fontId="5" fillId="0" borderId="0"/>
    <xf numFmtId="164" fontId="9" fillId="0" borderId="0"/>
    <xf numFmtId="0" fontId="9" fillId="0" borderId="0"/>
    <xf numFmtId="0" fontId="5" fillId="0" borderId="0"/>
    <xf numFmtId="164" fontId="9" fillId="0" borderId="0"/>
    <xf numFmtId="0" fontId="5" fillId="0" borderId="0"/>
    <xf numFmtId="164" fontId="9" fillId="0" borderId="0"/>
    <xf numFmtId="0" fontId="9" fillId="0" borderId="0"/>
    <xf numFmtId="0" fontId="5" fillId="0" borderId="0"/>
    <xf numFmtId="164" fontId="9" fillId="0" borderId="0"/>
    <xf numFmtId="0" fontId="5" fillId="0" borderId="0"/>
    <xf numFmtId="164" fontId="9" fillId="0" borderId="0"/>
    <xf numFmtId="0" fontId="9" fillId="0" borderId="0"/>
    <xf numFmtId="0" fontId="5" fillId="0" borderId="0"/>
    <xf numFmtId="164" fontId="9" fillId="0" borderId="0"/>
    <xf numFmtId="0" fontId="5" fillId="0" borderId="0"/>
    <xf numFmtId="164" fontId="9" fillId="0" borderId="0"/>
    <xf numFmtId="0" fontId="14" fillId="0" borderId="0"/>
    <xf numFmtId="0" fontId="5" fillId="0" borderId="0"/>
    <xf numFmtId="0" fontId="9" fillId="0" borderId="0"/>
    <xf numFmtId="164" fontId="9" fillId="0" borderId="0"/>
    <xf numFmtId="0" fontId="5" fillId="0" borderId="0"/>
    <xf numFmtId="164" fontId="9" fillId="0" borderId="0"/>
    <xf numFmtId="0" fontId="9" fillId="0" borderId="0"/>
    <xf numFmtId="0" fontId="5" fillId="0" borderId="0"/>
    <xf numFmtId="164" fontId="9" fillId="0" borderId="0"/>
    <xf numFmtId="0" fontId="5" fillId="0" borderId="0"/>
    <xf numFmtId="164" fontId="9" fillId="0" borderId="0"/>
    <xf numFmtId="0" fontId="14" fillId="0" borderId="0"/>
    <xf numFmtId="0" fontId="5" fillId="0" borderId="0"/>
    <xf numFmtId="0" fontId="9" fillId="0" borderId="0"/>
    <xf numFmtId="164" fontId="9" fillId="0" borderId="0"/>
    <xf numFmtId="0" fontId="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46" fillId="0" borderId="0"/>
    <xf numFmtId="0" fontId="49" fillId="0" borderId="0"/>
    <xf numFmtId="164" fontId="9" fillId="0" borderId="0"/>
    <xf numFmtId="0" fontId="9" fillId="0" borderId="0"/>
    <xf numFmtId="0" fontId="5" fillId="0" borderId="0"/>
    <xf numFmtId="164" fontId="9" fillId="0" borderId="0"/>
    <xf numFmtId="0" fontId="5" fillId="0" borderId="0"/>
    <xf numFmtId="164" fontId="9" fillId="0" borderId="0"/>
    <xf numFmtId="0" fontId="9" fillId="0" borderId="0"/>
    <xf numFmtId="0" fontId="5" fillId="0" borderId="0"/>
    <xf numFmtId="164" fontId="9" fillId="0" borderId="0"/>
    <xf numFmtId="0" fontId="5" fillId="0" borderId="0"/>
    <xf numFmtId="164" fontId="9" fillId="0" borderId="0"/>
    <xf numFmtId="0" fontId="14" fillId="0" borderId="0"/>
    <xf numFmtId="0" fontId="5" fillId="0" borderId="0"/>
    <xf numFmtId="0" fontId="9" fillId="0" borderId="0"/>
    <xf numFmtId="164" fontId="9" fillId="0" borderId="0"/>
    <xf numFmtId="0" fontId="5" fillId="0" borderId="0"/>
    <xf numFmtId="164" fontId="9" fillId="0" borderId="0"/>
    <xf numFmtId="0" fontId="9" fillId="0" borderId="0"/>
    <xf numFmtId="0" fontId="5" fillId="0" borderId="0"/>
    <xf numFmtId="164" fontId="9" fillId="0" borderId="0"/>
    <xf numFmtId="0" fontId="5" fillId="0" borderId="0"/>
    <xf numFmtId="164" fontId="9" fillId="0" borderId="0"/>
    <xf numFmtId="0" fontId="14" fillId="0" borderId="0"/>
    <xf numFmtId="0" fontId="5" fillId="0" borderId="0"/>
    <xf numFmtId="0" fontId="9" fillId="0" borderId="0"/>
    <xf numFmtId="164" fontId="9" fillId="0" borderId="0"/>
    <xf numFmtId="0" fontId="5" fillId="0" borderId="0"/>
    <xf numFmtId="164" fontId="9" fillId="0" borderId="0"/>
    <xf numFmtId="0" fontId="9" fillId="0" borderId="0"/>
    <xf numFmtId="0" fontId="5" fillId="0" borderId="0"/>
    <xf numFmtId="164" fontId="25" fillId="0" borderId="0"/>
    <xf numFmtId="164" fontId="9" fillId="0" borderId="0"/>
    <xf numFmtId="0" fontId="5" fillId="0" borderId="0"/>
    <xf numFmtId="164" fontId="9" fillId="0" borderId="0"/>
    <xf numFmtId="0" fontId="9" fillId="0" borderId="0"/>
    <xf numFmtId="0" fontId="5" fillId="0" borderId="0"/>
    <xf numFmtId="164" fontId="9" fillId="0" borderId="0"/>
    <xf numFmtId="0" fontId="5" fillId="0" borderId="0"/>
    <xf numFmtId="164" fontId="9" fillId="0" borderId="0"/>
    <xf numFmtId="0" fontId="14" fillId="0" borderId="0"/>
    <xf numFmtId="0" fontId="5" fillId="0" borderId="0"/>
    <xf numFmtId="0" fontId="9" fillId="0" borderId="0"/>
    <xf numFmtId="164" fontId="9" fillId="0" borderId="0"/>
    <xf numFmtId="0" fontId="5" fillId="0" borderId="0"/>
    <xf numFmtId="164" fontId="9" fillId="0" borderId="0"/>
    <xf numFmtId="0" fontId="9" fillId="0" borderId="0"/>
    <xf numFmtId="164" fontId="9" fillId="0" borderId="0"/>
    <xf numFmtId="0" fontId="9"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46"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0" fontId="25" fillId="0" borderId="0"/>
    <xf numFmtId="0" fontId="25" fillId="0" borderId="0"/>
    <xf numFmtId="164" fontId="25" fillId="0" borderId="0"/>
    <xf numFmtId="0" fontId="25" fillId="0" borderId="0"/>
    <xf numFmtId="164" fontId="25" fillId="0" borderId="0"/>
    <xf numFmtId="0" fontId="25" fillId="0" borderId="0"/>
    <xf numFmtId="164" fontId="25" fillId="0" borderId="0"/>
    <xf numFmtId="164" fontId="9" fillId="0" borderId="0"/>
    <xf numFmtId="0" fontId="14" fillId="0" borderId="0"/>
    <xf numFmtId="0" fontId="9" fillId="0" borderId="0"/>
    <xf numFmtId="164" fontId="9" fillId="0" borderId="0"/>
    <xf numFmtId="0" fontId="9" fillId="0" borderId="0"/>
    <xf numFmtId="0" fontId="5" fillId="0" borderId="0"/>
    <xf numFmtId="164" fontId="9" fillId="0" borderId="0"/>
    <xf numFmtId="0" fontId="14" fillId="0" borderId="0"/>
    <xf numFmtId="0" fontId="9" fillId="0" borderId="0"/>
    <xf numFmtId="0" fontId="5" fillId="0" borderId="0"/>
    <xf numFmtId="164" fontId="9" fillId="0" borderId="0"/>
    <xf numFmtId="0" fontId="5" fillId="0" borderId="0"/>
    <xf numFmtId="164" fontId="9" fillId="0" borderId="0"/>
    <xf numFmtId="0" fontId="14" fillId="0" borderId="0"/>
    <xf numFmtId="0" fontId="5" fillId="0" borderId="0"/>
    <xf numFmtId="164" fontId="9" fillId="0" borderId="0"/>
    <xf numFmtId="164" fontId="9" fillId="0" borderId="0"/>
    <xf numFmtId="164" fontId="9" fillId="0" borderId="0"/>
    <xf numFmtId="0" fontId="14" fillId="0" borderId="0"/>
    <xf numFmtId="164" fontId="9" fillId="0" borderId="0"/>
    <xf numFmtId="164" fontId="9" fillId="0" borderId="0"/>
    <xf numFmtId="0" fontId="14" fillId="0" borderId="0"/>
    <xf numFmtId="0" fontId="5" fillId="0" borderId="0"/>
    <xf numFmtId="164" fontId="14" fillId="0" borderId="0"/>
    <xf numFmtId="0" fontId="14" fillId="0" borderId="0"/>
    <xf numFmtId="164" fontId="5" fillId="0" borderId="0"/>
    <xf numFmtId="164" fontId="5" fillId="0" borderId="0"/>
    <xf numFmtId="0" fontId="5" fillId="0" borderId="0"/>
    <xf numFmtId="164" fontId="5" fillId="0" borderId="0"/>
    <xf numFmtId="164" fontId="5" fillId="0" borderId="0"/>
    <xf numFmtId="164" fontId="5" fillId="0" borderId="0"/>
    <xf numFmtId="164" fontId="14" fillId="0" borderId="0"/>
    <xf numFmtId="0" fontId="14" fillId="0" borderId="0"/>
    <xf numFmtId="0" fontId="5" fillId="0" borderId="0"/>
    <xf numFmtId="0" fontId="14" fillId="0" borderId="0"/>
    <xf numFmtId="0" fontId="5" fillId="0" borderId="0"/>
    <xf numFmtId="164" fontId="14" fillId="0" borderId="0"/>
    <xf numFmtId="0" fontId="14" fillId="0" borderId="0"/>
    <xf numFmtId="164" fontId="5" fillId="0" borderId="0"/>
    <xf numFmtId="164" fontId="5" fillId="0" borderId="0"/>
    <xf numFmtId="0" fontId="5" fillId="0" borderId="0"/>
    <xf numFmtId="164" fontId="5" fillId="0" borderId="0"/>
    <xf numFmtId="164" fontId="5" fillId="0" borderId="0"/>
    <xf numFmtId="164" fontId="5" fillId="0" borderId="0"/>
    <xf numFmtId="164" fontId="14" fillId="0" borderId="0"/>
    <xf numFmtId="0" fontId="14" fillId="0" borderId="0"/>
    <xf numFmtId="0" fontId="5" fillId="0" borderId="0"/>
    <xf numFmtId="0" fontId="14" fillId="0" borderId="0"/>
    <xf numFmtId="0" fontId="5" fillId="0" borderId="0"/>
    <xf numFmtId="164" fontId="14" fillId="0" borderId="0"/>
    <xf numFmtId="0" fontId="14" fillId="0" borderId="0"/>
    <xf numFmtId="164" fontId="5" fillId="0" borderId="0"/>
    <xf numFmtId="164" fontId="5" fillId="0" borderId="0"/>
    <xf numFmtId="0" fontId="5" fillId="0" borderId="0"/>
    <xf numFmtId="164" fontId="5" fillId="0" borderId="0"/>
    <xf numFmtId="164" fontId="5" fillId="0" borderId="0"/>
    <xf numFmtId="164" fontId="5" fillId="0" borderId="0"/>
    <xf numFmtId="164" fontId="14" fillId="0" borderId="0"/>
    <xf numFmtId="0" fontId="14" fillId="0" borderId="0"/>
    <xf numFmtId="0" fontId="5" fillId="0" borderId="0"/>
    <xf numFmtId="0" fontId="14" fillId="0" borderId="0"/>
    <xf numFmtId="0" fontId="5" fillId="0" borderId="0"/>
    <xf numFmtId="164" fontId="14" fillId="0" borderId="0"/>
    <xf numFmtId="0" fontId="14" fillId="0" borderId="0"/>
    <xf numFmtId="164" fontId="5" fillId="0" borderId="0"/>
    <xf numFmtId="164" fontId="5" fillId="0" borderId="0"/>
    <xf numFmtId="0" fontId="5" fillId="0" borderId="0"/>
    <xf numFmtId="164" fontId="5" fillId="0" borderId="0"/>
    <xf numFmtId="164" fontId="5" fillId="0" borderId="0"/>
    <xf numFmtId="164" fontId="5" fillId="0" borderId="0"/>
    <xf numFmtId="164" fontId="14" fillId="0" borderId="0"/>
    <xf numFmtId="0" fontId="14" fillId="0" borderId="0"/>
    <xf numFmtId="0" fontId="5" fillId="0" borderId="0"/>
    <xf numFmtId="0" fontId="14" fillId="0" borderId="0"/>
    <xf numFmtId="0" fontId="5" fillId="0" borderId="0"/>
    <xf numFmtId="164" fontId="14" fillId="0" borderId="0"/>
    <xf numFmtId="0" fontId="14" fillId="0" borderId="0"/>
    <xf numFmtId="164" fontId="5" fillId="0" borderId="0"/>
    <xf numFmtId="164" fontId="5" fillId="0" borderId="0"/>
    <xf numFmtId="0" fontId="5" fillId="0" borderId="0"/>
    <xf numFmtId="164" fontId="5" fillId="0" borderId="0"/>
    <xf numFmtId="164" fontId="5" fillId="0" borderId="0"/>
    <xf numFmtId="164" fontId="5" fillId="0" borderId="0"/>
    <xf numFmtId="164" fontId="14" fillId="0" borderId="0"/>
    <xf numFmtId="0" fontId="14" fillId="0" borderId="0"/>
    <xf numFmtId="0" fontId="5" fillId="0" borderId="0"/>
    <xf numFmtId="0" fontId="14" fillId="0" borderId="0"/>
    <xf numFmtId="0" fontId="14" fillId="0" borderId="0"/>
    <xf numFmtId="164" fontId="14" fillId="0" borderId="0"/>
    <xf numFmtId="0" fontId="14" fillId="0" borderId="0"/>
    <xf numFmtId="164" fontId="5" fillId="0" borderId="0"/>
    <xf numFmtId="0" fontId="5" fillId="0" borderId="0"/>
    <xf numFmtId="164" fontId="14" fillId="0" borderId="0"/>
    <xf numFmtId="0" fontId="14" fillId="0" borderId="0"/>
    <xf numFmtId="164" fontId="5" fillId="0" borderId="0"/>
    <xf numFmtId="0" fontId="5" fillId="0" borderId="0"/>
    <xf numFmtId="0" fontId="46" fillId="0" borderId="0"/>
    <xf numFmtId="164" fontId="9" fillId="0" borderId="0"/>
    <xf numFmtId="164" fontId="9" fillId="0" borderId="0"/>
    <xf numFmtId="164" fontId="9" fillId="0" borderId="0"/>
    <xf numFmtId="0" fontId="14" fillId="0" borderId="0"/>
    <xf numFmtId="164" fontId="9" fillId="0" borderId="0"/>
    <xf numFmtId="0" fontId="14" fillId="0" borderId="0"/>
    <xf numFmtId="164" fontId="9" fillId="0" borderId="0"/>
    <xf numFmtId="0" fontId="14" fillId="0" borderId="0"/>
    <xf numFmtId="164" fontId="9" fillId="0" borderId="0"/>
    <xf numFmtId="0" fontId="14" fillId="0" borderId="0"/>
    <xf numFmtId="164" fontId="9" fillId="0" borderId="0"/>
    <xf numFmtId="0" fontId="14" fillId="0" borderId="0"/>
    <xf numFmtId="164" fontId="9" fillId="0" borderId="0"/>
    <xf numFmtId="0" fontId="14" fillId="0" borderId="0"/>
    <xf numFmtId="164" fontId="9" fillId="0" borderId="0"/>
    <xf numFmtId="0" fontId="14" fillId="0" borderId="0"/>
    <xf numFmtId="164" fontId="9" fillId="0" borderId="0"/>
    <xf numFmtId="0" fontId="14" fillId="0" borderId="0"/>
    <xf numFmtId="0" fontId="25" fillId="0" borderId="0"/>
    <xf numFmtId="0" fontId="25" fillId="0" borderId="0"/>
    <xf numFmtId="164" fontId="25" fillId="0" borderId="0"/>
    <xf numFmtId="0" fontId="25" fillId="0" borderId="0"/>
    <xf numFmtId="164" fontId="5" fillId="0" borderId="0"/>
    <xf numFmtId="164" fontId="25" fillId="0" borderId="0"/>
    <xf numFmtId="0" fontId="25" fillId="0" borderId="0"/>
    <xf numFmtId="0" fontId="46" fillId="0" borderId="0"/>
    <xf numFmtId="164" fontId="9" fillId="0" borderId="0"/>
    <xf numFmtId="0" fontId="14" fillId="0" borderId="0"/>
    <xf numFmtId="164" fontId="9" fillId="0" borderId="0"/>
    <xf numFmtId="0" fontId="14" fillId="0" borderId="0"/>
    <xf numFmtId="164" fontId="9" fillId="0" borderId="0"/>
    <xf numFmtId="0" fontId="14" fillId="0" borderId="0"/>
    <xf numFmtId="164" fontId="9" fillId="0" borderId="0"/>
    <xf numFmtId="0" fontId="14" fillId="0" borderId="0"/>
    <xf numFmtId="164" fontId="9" fillId="0" borderId="0"/>
    <xf numFmtId="0" fontId="14" fillId="0" borderId="0"/>
    <xf numFmtId="164" fontId="9" fillId="0" borderId="0"/>
    <xf numFmtId="0" fontId="14" fillId="0" borderId="0"/>
    <xf numFmtId="0" fontId="14" fillId="0" borderId="0"/>
    <xf numFmtId="0" fontId="14" fillId="0" borderId="0"/>
    <xf numFmtId="0" fontId="14" fillId="0" borderId="0"/>
    <xf numFmtId="0" fontId="14" fillId="0" borderId="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164" fontId="25" fillId="54" borderId="16" applyNumberFormat="0" applyFont="0" applyAlignment="0" applyProtection="0"/>
    <xf numFmtId="0" fontId="25" fillId="54" borderId="16" applyNumberFormat="0" applyFont="0" applyAlignment="0" applyProtection="0"/>
    <xf numFmtId="164" fontId="25" fillId="54" borderId="16" applyNumberFormat="0" applyFont="0" applyAlignment="0" applyProtection="0"/>
    <xf numFmtId="0" fontId="25" fillId="54" borderId="16" applyNumberFormat="0" applyFont="0" applyAlignment="0" applyProtection="0"/>
    <xf numFmtId="0" fontId="25" fillId="54" borderId="16" applyNumberFormat="0" applyFont="0" applyAlignment="0" applyProtection="0"/>
    <xf numFmtId="164" fontId="25" fillId="54" borderId="16" applyNumberFormat="0" applyFont="0" applyAlignment="0" applyProtection="0"/>
    <xf numFmtId="164" fontId="14" fillId="54" borderId="16" applyNumberFormat="0" applyFont="0" applyAlignment="0" applyProtection="0"/>
    <xf numFmtId="0" fontId="14" fillId="54" borderId="16" applyNumberFormat="0" applyFont="0" applyAlignment="0" applyProtection="0"/>
    <xf numFmtId="164" fontId="14" fillId="54" borderId="16" applyNumberFormat="0" applyFont="0" applyAlignment="0" applyProtection="0"/>
    <xf numFmtId="0" fontId="14" fillId="54" borderId="16" applyNumberFormat="0" applyFont="0" applyAlignment="0" applyProtection="0"/>
    <xf numFmtId="0" fontId="14" fillId="8" borderId="8" applyNumberFormat="0" applyFont="0" applyAlignment="0" applyProtection="0"/>
    <xf numFmtId="0" fontId="14" fillId="54" borderId="16" applyNumberFormat="0" applyFont="0" applyAlignment="0" applyProtection="0"/>
    <xf numFmtId="0" fontId="14" fillId="54" borderId="16" applyNumberFormat="0" applyFont="0" applyAlignment="0" applyProtection="0"/>
    <xf numFmtId="0" fontId="25" fillId="54" borderId="16" applyNumberFormat="0" applyFont="0" applyAlignment="0" applyProtection="0"/>
    <xf numFmtId="164" fontId="14" fillId="54" borderId="16" applyNumberFormat="0" applyFont="0" applyAlignment="0" applyProtection="0"/>
    <xf numFmtId="0" fontId="14" fillId="54" borderId="16" applyNumberFormat="0" applyFont="0" applyAlignment="0" applyProtection="0"/>
    <xf numFmtId="0" fontId="14" fillId="54" borderId="16" applyNumberFormat="0" applyFont="0" applyAlignment="0" applyProtection="0"/>
    <xf numFmtId="0" fontId="14" fillId="54" borderId="16" applyNumberFormat="0" applyFont="0" applyAlignment="0" applyProtection="0"/>
    <xf numFmtId="0" fontId="5" fillId="8" borderId="8" applyNumberFormat="0" applyFont="0" applyAlignment="0" applyProtection="0"/>
    <xf numFmtId="0" fontId="14" fillId="54" borderId="16" applyNumberFormat="0" applyFont="0" applyAlignment="0" applyProtection="0"/>
    <xf numFmtId="0" fontId="9" fillId="8" borderId="8" applyNumberFormat="0" applyFont="0" applyAlignment="0" applyProtection="0"/>
    <xf numFmtId="0" fontId="5" fillId="8" borderId="8" applyNumberFormat="0" applyFont="0" applyAlignment="0" applyProtection="0"/>
    <xf numFmtId="0" fontId="50" fillId="51" borderId="17" applyNumberFormat="0" applyAlignment="0" applyProtection="0"/>
    <xf numFmtId="0" fontId="50" fillId="51" borderId="17" applyNumberFormat="0" applyAlignment="0" applyProtection="0"/>
    <xf numFmtId="0" fontId="50" fillId="51" borderId="17" applyNumberFormat="0" applyAlignment="0" applyProtection="0"/>
    <xf numFmtId="0" fontId="50" fillId="51" borderId="17" applyNumberFormat="0" applyAlignment="0" applyProtection="0"/>
    <xf numFmtId="164" fontId="50" fillId="51" borderId="17" applyNumberFormat="0" applyAlignment="0" applyProtection="0"/>
    <xf numFmtId="0" fontId="50" fillId="51" borderId="17" applyNumberFormat="0" applyAlignment="0" applyProtection="0"/>
    <xf numFmtId="164" fontId="50" fillId="51" borderId="17" applyNumberFormat="0" applyAlignment="0" applyProtection="0"/>
    <xf numFmtId="0" fontId="50" fillId="51" borderId="17" applyNumberFormat="0" applyAlignment="0" applyProtection="0"/>
    <xf numFmtId="0" fontId="50" fillId="51" borderId="17" applyNumberFormat="0" applyAlignment="0" applyProtection="0"/>
    <xf numFmtId="164" fontId="50" fillId="51" borderId="17" applyNumberFormat="0" applyAlignment="0" applyProtection="0"/>
    <xf numFmtId="164" fontId="50" fillId="51" borderId="17" applyNumberFormat="0" applyAlignment="0" applyProtection="0"/>
    <xf numFmtId="0" fontId="50" fillId="51" borderId="17" applyNumberFormat="0" applyAlignment="0" applyProtection="0"/>
    <xf numFmtId="164" fontId="50" fillId="51" borderId="17" applyNumberFormat="0" applyAlignment="0" applyProtection="0"/>
    <xf numFmtId="0" fontId="50" fillId="51" borderId="17" applyNumberFormat="0" applyAlignment="0" applyProtection="0"/>
    <xf numFmtId="0" fontId="50" fillId="51" borderId="17" applyNumberFormat="0" applyAlignment="0" applyProtection="0"/>
    <xf numFmtId="0" fontId="50" fillId="51" borderId="17" applyNumberFormat="0" applyAlignment="0" applyProtection="0"/>
    <xf numFmtId="0" fontId="50" fillId="51" borderId="17" applyNumberFormat="0" applyAlignment="0" applyProtection="0"/>
    <xf numFmtId="0" fontId="50" fillId="51" borderId="17" applyNumberFormat="0" applyAlignment="0" applyProtection="0"/>
    <xf numFmtId="0" fontId="50" fillId="51" borderId="17" applyNumberFormat="0" applyAlignment="0" applyProtection="0"/>
    <xf numFmtId="0" fontId="51" fillId="6" borderId="5" applyNumberFormat="0" applyAlignment="0" applyProtection="0"/>
    <xf numFmtId="9" fontId="5" fillId="0" borderId="0" applyFont="0" applyFill="0" applyBorder="0" applyAlignment="0" applyProtection="0"/>
    <xf numFmtId="9" fontId="5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12" fillId="0" borderId="0"/>
    <xf numFmtId="0" fontId="53" fillId="0" borderId="0" applyNumberFormat="0" applyFill="0" applyBorder="0" applyAlignment="0" applyProtection="0"/>
    <xf numFmtId="0" fontId="53" fillId="0" borderId="0" applyNumberFormat="0" applyFill="0" applyBorder="0" applyAlignment="0" applyProtection="0"/>
    <xf numFmtId="164" fontId="53" fillId="0" borderId="0" applyNumberFormat="0" applyFill="0" applyBorder="0" applyAlignment="0" applyProtection="0"/>
    <xf numFmtId="0" fontId="53" fillId="0" borderId="0" applyNumberFormat="0" applyFill="0" applyBorder="0" applyAlignment="0" applyProtection="0"/>
    <xf numFmtId="164" fontId="53" fillId="0" borderId="0" applyNumberFormat="0" applyFill="0" applyBorder="0" applyAlignment="0" applyProtection="0"/>
    <xf numFmtId="0"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0" fontId="53" fillId="0" borderId="0" applyNumberFormat="0" applyFill="0" applyBorder="0" applyAlignment="0" applyProtection="0"/>
    <xf numFmtId="164"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164" fontId="54" fillId="0" borderId="18" applyNumberFormat="0" applyFill="0" applyAlignment="0" applyProtection="0"/>
    <xf numFmtId="0" fontId="54" fillId="0" borderId="18" applyNumberFormat="0" applyFill="0" applyAlignment="0" applyProtection="0"/>
    <xf numFmtId="164"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0" fontId="54" fillId="0" borderId="18" applyNumberFormat="0" applyFill="0" applyAlignment="0" applyProtection="0"/>
    <xf numFmtId="164"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11" fillId="0" borderId="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164" fontId="55" fillId="0" borderId="0" applyNumberFormat="0" applyFill="0" applyBorder="0" applyAlignment="0" applyProtection="0"/>
    <xf numFmtId="0" fontId="55" fillId="0" borderId="0" applyNumberFormat="0" applyFill="0" applyBorder="0" applyAlignment="0" applyProtection="0"/>
    <xf numFmtId="164" fontId="55" fillId="0" borderId="0" applyNumberFormat="0" applyFill="0" applyBorder="0" applyAlignment="0" applyProtection="0"/>
    <xf numFmtId="0" fontId="55" fillId="0" borderId="0" applyNumberFormat="0" applyFill="0" applyBorder="0" applyAlignment="0" applyProtection="0"/>
    <xf numFmtId="164" fontId="55" fillId="0" borderId="0" applyNumberFormat="0" applyFill="0" applyBorder="0" applyAlignment="0" applyProtection="0"/>
    <xf numFmtId="164" fontId="55" fillId="0" borderId="0" applyNumberFormat="0" applyFill="0" applyBorder="0" applyAlignment="0" applyProtection="0"/>
    <xf numFmtId="0" fontId="55" fillId="0" borderId="0" applyNumberFormat="0" applyFill="0" applyBorder="0" applyAlignment="0" applyProtection="0"/>
    <xf numFmtId="164"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5" borderId="0" applyNumberFormat="0" applyBorder="0" applyAlignment="0" applyProtection="0">
      <alignment vertical="center"/>
    </xf>
    <xf numFmtId="0" fontId="58" fillId="34" borderId="0" applyNumberFormat="0" applyBorder="0" applyAlignment="0" applyProtection="0">
      <alignment vertical="center"/>
    </xf>
    <xf numFmtId="0" fontId="18" fillId="47" borderId="0" applyNumberFormat="0" applyBorder="0" applyAlignment="0" applyProtection="0">
      <alignment vertical="center"/>
    </xf>
    <xf numFmtId="0" fontId="18" fillId="48" borderId="0" applyNumberFormat="0" applyBorder="0" applyAlignment="0" applyProtection="0">
      <alignment vertical="center"/>
    </xf>
    <xf numFmtId="0" fontId="18" fillId="49" borderId="0" applyNumberFormat="0" applyBorder="0" applyAlignment="0" applyProtection="0">
      <alignment vertical="center"/>
    </xf>
    <xf numFmtId="0" fontId="18" fillId="44" borderId="0" applyNumberFormat="0" applyBorder="0" applyAlignment="0" applyProtection="0">
      <alignment vertical="center"/>
    </xf>
    <xf numFmtId="0" fontId="18" fillId="45" borderId="0" applyNumberFormat="0" applyBorder="0" applyAlignment="0" applyProtection="0">
      <alignment vertical="center"/>
    </xf>
    <xf numFmtId="0" fontId="18" fillId="50" borderId="0" applyNumberFormat="0" applyBorder="0" applyAlignment="0" applyProtection="0">
      <alignment vertical="center"/>
    </xf>
    <xf numFmtId="0" fontId="59" fillId="0" borderId="0" applyNumberFormat="0" applyFill="0" applyBorder="0" applyAlignment="0" applyProtection="0">
      <alignment vertical="center"/>
    </xf>
    <xf numFmtId="0" fontId="60" fillId="0" borderId="12" applyNumberFormat="0" applyFill="0" applyAlignment="0" applyProtection="0">
      <alignment vertical="center"/>
    </xf>
    <xf numFmtId="0" fontId="61" fillId="0" borderId="13" applyNumberFormat="0" applyFill="0" applyAlignment="0" applyProtection="0">
      <alignment vertical="center"/>
    </xf>
    <xf numFmtId="0" fontId="62" fillId="0" borderId="14" applyNumberFormat="0" applyFill="0" applyAlignment="0" applyProtection="0">
      <alignment vertical="center"/>
    </xf>
    <xf numFmtId="0" fontId="62" fillId="0" borderId="0" applyNumberFormat="0" applyFill="0" applyBorder="0" applyAlignment="0" applyProtection="0">
      <alignment vertical="center"/>
    </xf>
    <xf numFmtId="0" fontId="63" fillId="52" borderId="11" applyNumberFormat="0" applyAlignment="0" applyProtection="0">
      <alignment vertical="center"/>
    </xf>
    <xf numFmtId="0" fontId="64" fillId="0" borderId="0"/>
    <xf numFmtId="0" fontId="65" fillId="0" borderId="18" applyNumberFormat="0" applyFill="0" applyAlignment="0" applyProtection="0">
      <alignment vertical="center"/>
    </xf>
    <xf numFmtId="0" fontId="25" fillId="54" borderId="16" applyNumberFormat="0" applyFont="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51" borderId="10" applyNumberFormat="0" applyAlignment="0" applyProtection="0">
      <alignment vertical="center"/>
    </xf>
    <xf numFmtId="0" fontId="69" fillId="38" borderId="10" applyNumberFormat="0" applyAlignment="0" applyProtection="0">
      <alignment vertical="center"/>
    </xf>
    <xf numFmtId="0" fontId="70" fillId="51" borderId="17" applyNumberFormat="0" applyAlignment="0" applyProtection="0">
      <alignment vertical="center"/>
    </xf>
    <xf numFmtId="0" fontId="71" fillId="53" borderId="0" applyNumberFormat="0" applyBorder="0" applyAlignment="0" applyProtection="0">
      <alignment vertical="center"/>
    </xf>
    <xf numFmtId="0" fontId="72" fillId="0" borderId="15" applyNumberFormat="0" applyFill="0" applyAlignment="0" applyProtection="0">
      <alignment vertical="center"/>
    </xf>
    <xf numFmtId="44" fontId="9"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4" fillId="0" borderId="0"/>
    <xf numFmtId="0" fontId="4" fillId="0" borderId="0"/>
    <xf numFmtId="164" fontId="4" fillId="0" borderId="0"/>
    <xf numFmtId="0" fontId="4" fillId="0" borderId="0"/>
    <xf numFmtId="164" fontId="4" fillId="0" borderId="0"/>
    <xf numFmtId="164" fontId="4" fillId="0" borderId="0"/>
    <xf numFmtId="164" fontId="4" fillId="0" borderId="0"/>
    <xf numFmtId="16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xf numFmtId="164" fontId="4" fillId="0" borderId="0"/>
    <xf numFmtId="0" fontId="4" fillId="0" borderId="0"/>
    <xf numFmtId="164" fontId="4" fillId="0" borderId="0"/>
    <xf numFmtId="164" fontId="4" fillId="0" borderId="0"/>
    <xf numFmtId="164" fontId="4" fillId="0" borderId="0"/>
    <xf numFmtId="0" fontId="4" fillId="0" borderId="0"/>
    <xf numFmtId="0" fontId="4" fillId="0" borderId="0"/>
    <xf numFmtId="164" fontId="4" fillId="0" borderId="0"/>
    <xf numFmtId="164" fontId="4" fillId="0" borderId="0"/>
    <xf numFmtId="0" fontId="4" fillId="0" borderId="0"/>
    <xf numFmtId="164" fontId="4" fillId="0" borderId="0"/>
    <xf numFmtId="164" fontId="4" fillId="0" borderId="0"/>
    <xf numFmtId="164" fontId="4" fillId="0" borderId="0"/>
    <xf numFmtId="0" fontId="4" fillId="0" borderId="0"/>
    <xf numFmtId="0" fontId="4" fillId="0" borderId="0"/>
    <xf numFmtId="164" fontId="4" fillId="0" borderId="0"/>
    <xf numFmtId="164" fontId="4" fillId="0" borderId="0"/>
    <xf numFmtId="0" fontId="4" fillId="0" borderId="0"/>
    <xf numFmtId="164" fontId="4" fillId="0" borderId="0"/>
    <xf numFmtId="164" fontId="4" fillId="0" borderId="0"/>
    <xf numFmtId="164" fontId="4" fillId="0" borderId="0"/>
    <xf numFmtId="0" fontId="4" fillId="0" borderId="0"/>
    <xf numFmtId="0" fontId="4" fillId="0" borderId="0"/>
    <xf numFmtId="164" fontId="4" fillId="0" borderId="0"/>
    <xf numFmtId="164" fontId="4" fillId="0" borderId="0"/>
    <xf numFmtId="0" fontId="4" fillId="0" borderId="0"/>
    <xf numFmtId="164" fontId="4" fillId="0" borderId="0"/>
    <xf numFmtId="164" fontId="4" fillId="0" borderId="0"/>
    <xf numFmtId="164" fontId="4" fillId="0" borderId="0"/>
    <xf numFmtId="0" fontId="4" fillId="0" borderId="0"/>
    <xf numFmtId="0" fontId="4" fillId="0" borderId="0"/>
    <xf numFmtId="164" fontId="4" fillId="0" borderId="0"/>
    <xf numFmtId="164" fontId="4" fillId="0" borderId="0"/>
    <xf numFmtId="0" fontId="4" fillId="0" borderId="0"/>
    <xf numFmtId="164" fontId="4" fillId="0" borderId="0"/>
    <xf numFmtId="164" fontId="4" fillId="0" borderId="0"/>
    <xf numFmtId="164"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8" borderId="8" applyNumberFormat="0" applyFont="0" applyAlignment="0" applyProtection="0"/>
    <xf numFmtId="0" fontId="4" fillId="8"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1" fillId="0" borderId="1" applyNumberFormat="0" applyFill="0" applyAlignment="0" applyProtection="0"/>
    <xf numFmtId="0" fontId="82" fillId="0" borderId="2" applyNumberFormat="0" applyFill="0" applyAlignment="0" applyProtection="0"/>
    <xf numFmtId="0" fontId="83" fillId="0" borderId="3" applyNumberFormat="0" applyFill="0" applyAlignment="0" applyProtection="0"/>
    <xf numFmtId="0" fontId="83" fillId="0" borderId="0" applyNumberFormat="0" applyFill="0" applyBorder="0" applyAlignment="0" applyProtection="0"/>
    <xf numFmtId="0" fontId="84" fillId="2" borderId="0" applyNumberFormat="0" applyBorder="0" applyAlignment="0" applyProtection="0"/>
    <xf numFmtId="0" fontId="85" fillId="3" borderId="0" applyNumberFormat="0" applyBorder="0" applyAlignment="0" applyProtection="0"/>
    <xf numFmtId="0" fontId="86" fillId="4" borderId="0" applyNumberFormat="0" applyBorder="0" applyAlignment="0" applyProtection="0"/>
    <xf numFmtId="0" fontId="87" fillId="5" borderId="4" applyNumberFormat="0" applyAlignment="0" applyProtection="0"/>
    <xf numFmtId="0" fontId="88" fillId="6" borderId="5" applyNumberFormat="0" applyAlignment="0" applyProtection="0"/>
    <xf numFmtId="0" fontId="89" fillId="6" borderId="4" applyNumberFormat="0" applyAlignment="0" applyProtection="0"/>
    <xf numFmtId="0" fontId="90" fillId="0" borderId="6" applyNumberFormat="0" applyFill="0" applyAlignment="0" applyProtection="0"/>
    <xf numFmtId="0" fontId="91" fillId="7" borderId="7" applyNumberFormat="0" applyAlignment="0" applyProtection="0"/>
    <xf numFmtId="0" fontId="92" fillId="0" borderId="0" applyNumberFormat="0" applyFill="0" applyBorder="0" applyAlignment="0" applyProtection="0"/>
    <xf numFmtId="0" fontId="10" fillId="0" borderId="0" applyNumberFormat="0" applyFill="0" applyBorder="0" applyAlignment="0" applyProtection="0"/>
    <xf numFmtId="0" fontId="93" fillId="0" borderId="9" applyNumberFormat="0" applyFill="0" applyAlignment="0" applyProtection="0"/>
    <xf numFmtId="0" fontId="94"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4" fillId="32" borderId="0" applyNumberFormat="0" applyBorder="0" applyAlignment="0" applyProtection="0"/>
    <xf numFmtId="0" fontId="3" fillId="0" borderId="0"/>
    <xf numFmtId="0" fontId="3" fillId="8" borderId="8" applyNumberFormat="0" applyFont="0" applyAlignment="0" applyProtection="0"/>
    <xf numFmtId="0" fontId="80"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25" fillId="0" borderId="0" applyNumberFormat="0" applyFill="0" applyBorder="0" applyAlignment="0" applyProtection="0"/>
    <xf numFmtId="0" fontId="3" fillId="37" borderId="0" applyNumberFormat="0" applyBorder="0" applyAlignment="0" applyProtection="0"/>
    <xf numFmtId="167" fontId="98" fillId="62" borderId="27">
      <alignment horizontal="center" vertical="center"/>
    </xf>
    <xf numFmtId="0" fontId="9" fillId="64" borderId="24">
      <alignment vertical="center"/>
      <protection locked="0" hidden="1"/>
    </xf>
    <xf numFmtId="166" fontId="9" fillId="65" borderId="24">
      <alignment vertical="center"/>
    </xf>
    <xf numFmtId="0" fontId="89" fillId="51" borderId="10" applyNumberFormat="0" applyAlignment="0" applyProtection="0"/>
    <xf numFmtId="0" fontId="89" fillId="51" borderId="10" applyNumberFormat="0" applyAlignment="0" applyProtection="0"/>
    <xf numFmtId="168" fontId="25" fillId="0" borderId="0" applyFont="0" applyFill="0" applyBorder="0" applyAlignment="0" applyProtection="0"/>
    <xf numFmtId="43" fontId="99" fillId="0" borderId="0" applyFont="0" applyFill="0" applyBorder="0" applyAlignment="0" applyProtection="0"/>
    <xf numFmtId="37" fontId="2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25"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0" fontId="9" fillId="66" borderId="24">
      <alignment vertical="center"/>
      <protection locked="0"/>
    </xf>
    <xf numFmtId="165" fontId="9" fillId="0" borderId="24">
      <alignment vertical="center"/>
      <protection locked="0"/>
    </xf>
    <xf numFmtId="0" fontId="79" fillId="0" borderId="24">
      <alignment vertical="center"/>
      <protection locked="0"/>
    </xf>
    <xf numFmtId="0" fontId="6" fillId="67" borderId="24">
      <alignment vertical="center"/>
      <protection locked="0"/>
    </xf>
    <xf numFmtId="6" fontId="100" fillId="0" borderId="0">
      <protection locked="0"/>
    </xf>
    <xf numFmtId="169" fontId="99" fillId="0" borderId="0"/>
    <xf numFmtId="2" fontId="99" fillId="0" borderId="0">
      <alignment horizontal="center"/>
    </xf>
    <xf numFmtId="170" fontId="25" fillId="0" borderId="25" applyBorder="0" applyAlignment="0">
      <alignment vertical="center"/>
    </xf>
    <xf numFmtId="171" fontId="25" fillId="0" borderId="0" applyFont="0" applyFill="0" applyBorder="0" applyAlignment="0" applyProtection="0">
      <alignment horizontal="left"/>
    </xf>
    <xf numFmtId="0" fontId="101" fillId="68" borderId="24"/>
    <xf numFmtId="0" fontId="95" fillId="68" borderId="24">
      <alignment horizontal="center" wrapText="1"/>
      <protection hidden="1"/>
    </xf>
    <xf numFmtId="0" fontId="102" fillId="69" borderId="24"/>
    <xf numFmtId="172" fontId="25" fillId="0" borderId="0">
      <protection locked="0"/>
    </xf>
    <xf numFmtId="173" fontId="25" fillId="0" borderId="0" applyFont="0" applyFill="0" applyBorder="0" applyAlignment="0" applyProtection="0">
      <alignment horizontal="right"/>
    </xf>
    <xf numFmtId="38" fontId="96" fillId="61" borderId="0" applyNumberFormat="0" applyBorder="0" applyAlignment="0" applyProtection="0"/>
    <xf numFmtId="0" fontId="103" fillId="0" borderId="0" applyNumberFormat="0" applyFill="0" applyBorder="0" applyAlignment="0" applyProtection="0"/>
    <xf numFmtId="0" fontId="104" fillId="0" borderId="0">
      <alignment horizontal="center" wrapText="1"/>
    </xf>
    <xf numFmtId="174" fontId="25" fillId="0" borderId="0">
      <protection locked="0"/>
    </xf>
    <xf numFmtId="174" fontId="25" fillId="0" borderId="0">
      <protection locked="0"/>
    </xf>
    <xf numFmtId="0" fontId="105" fillId="0" borderId="28" applyNumberFormat="0" applyFill="0" applyAlignment="0" applyProtection="0"/>
    <xf numFmtId="175" fontId="25" fillId="0" borderId="26">
      <alignment horizontal="center"/>
    </xf>
    <xf numFmtId="0" fontId="106" fillId="0" borderId="0" applyNumberFormat="0" applyFill="0" applyBorder="0" applyAlignment="0" applyProtection="0">
      <alignment vertical="top"/>
      <protection locked="0"/>
    </xf>
    <xf numFmtId="10" fontId="96" fillId="70" borderId="24" applyNumberFormat="0" applyBorder="0" applyAlignment="0" applyProtection="0"/>
    <xf numFmtId="0" fontId="107" fillId="71" borderId="10" applyNumberFormat="0" applyAlignment="0" applyProtection="0"/>
    <xf numFmtId="1" fontId="99" fillId="0" borderId="0">
      <alignment horizontal="center"/>
    </xf>
    <xf numFmtId="176" fontId="25" fillId="0" borderId="0" applyFont="0" applyFill="0" applyBorder="0" applyAlignment="0" applyProtection="0">
      <alignment horizontal="right"/>
    </xf>
    <xf numFmtId="177" fontId="108" fillId="0" borderId="0" applyFont="0" applyFill="0" applyBorder="0" applyAlignment="0" applyProtection="0">
      <alignment horizontal="right"/>
    </xf>
    <xf numFmtId="178" fontId="25" fillId="0" borderId="0" applyFont="0" applyFill="0" applyBorder="0" applyAlignment="0" applyProtection="0">
      <alignment horizontal="right"/>
    </xf>
    <xf numFmtId="179" fontId="109" fillId="0" borderId="0"/>
    <xf numFmtId="0" fontId="3" fillId="0" borderId="0"/>
    <xf numFmtId="0" fontId="79" fillId="60" borderId="0"/>
    <xf numFmtId="0" fontId="99" fillId="0" borderId="0"/>
    <xf numFmtId="0" fontId="97" fillId="60" borderId="0"/>
    <xf numFmtId="0" fontId="25" fillId="0" borderId="0"/>
    <xf numFmtId="0" fontId="26" fillId="0" borderId="0"/>
    <xf numFmtId="0" fontId="3" fillId="0" borderId="0"/>
    <xf numFmtId="0" fontId="3" fillId="0" borderId="0"/>
    <xf numFmtId="164" fontId="3" fillId="0" borderId="0"/>
    <xf numFmtId="164" fontId="3" fillId="0" borderId="0"/>
    <xf numFmtId="164" fontId="3" fillId="0" borderId="0"/>
    <xf numFmtId="164" fontId="3" fillId="0" borderId="0"/>
    <xf numFmtId="0" fontId="3" fillId="0" borderId="0"/>
    <xf numFmtId="164" fontId="3" fillId="0" borderId="0"/>
    <xf numFmtId="164"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79" fillId="60" borderId="0"/>
    <xf numFmtId="0" fontId="14" fillId="0" borderId="0"/>
    <xf numFmtId="0" fontId="3" fillId="11" borderId="0" applyNumberFormat="0" applyBorder="0" applyAlignment="0" applyProtection="0"/>
    <xf numFmtId="0" fontId="3" fillId="0" borderId="0"/>
    <xf numFmtId="0" fontId="3" fillId="0" borderId="0"/>
    <xf numFmtId="0" fontId="3" fillId="30" borderId="0" applyNumberFormat="0" applyBorder="0" applyAlignment="0" applyProtection="0"/>
    <xf numFmtId="0" fontId="3" fillId="26" borderId="0" applyNumberFormat="0" applyBorder="0" applyAlignment="0" applyProtection="0"/>
    <xf numFmtId="0" fontId="14" fillId="0" borderId="0"/>
    <xf numFmtId="0" fontId="3" fillId="22"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4" fillId="0" borderId="0"/>
    <xf numFmtId="0" fontId="14" fillId="8" borderId="8" applyNumberFormat="0" applyFont="0" applyAlignment="0" applyProtection="0"/>
    <xf numFmtId="10" fontId="25" fillId="0" borderId="0" applyFont="0" applyFill="0" applyBorder="0" applyAlignment="0" applyProtection="0"/>
    <xf numFmtId="9" fontId="99"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180" fontId="25" fillId="0" borderId="0" applyFont="0" applyFill="0" applyBorder="0" applyAlignment="0" applyProtection="0">
      <alignment horizontal="right"/>
    </xf>
    <xf numFmtId="0" fontId="110" fillId="0" borderId="29"/>
    <xf numFmtId="181" fontId="108" fillId="0" borderId="0" applyFont="0" applyBorder="0" applyAlignment="0">
      <alignment horizontal="center"/>
    </xf>
    <xf numFmtId="0" fontId="3" fillId="0" borderId="0"/>
    <xf numFmtId="182" fontId="25" fillId="0" borderId="0" applyFont="0" applyFill="0" applyBorder="0" applyAlignment="0" applyProtection="0">
      <alignment horizontal="right"/>
    </xf>
    <xf numFmtId="37" fontId="96" fillId="63" borderId="0" applyNumberFormat="0" applyBorder="0" applyAlignment="0" applyProtection="0"/>
    <xf numFmtId="37" fontId="96" fillId="0" borderId="0"/>
    <xf numFmtId="3" fontId="111" fillId="0" borderId="28" applyProtection="0"/>
    <xf numFmtId="183" fontId="25" fillId="0" borderId="0" applyFont="0" applyFill="0" applyBorder="0" applyAlignment="0" applyProtection="0">
      <alignment horizontal="right"/>
    </xf>
    <xf numFmtId="184" fontId="25" fillId="0" borderId="0" applyFont="0" applyFill="0" applyBorder="0" applyAlignment="0" applyProtection="0">
      <alignment horizontal="right"/>
    </xf>
    <xf numFmtId="0" fontId="25" fillId="0" borderId="0"/>
    <xf numFmtId="0" fontId="112"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164" fontId="3" fillId="0" borderId="0"/>
    <xf numFmtId="0" fontId="3" fillId="0" borderId="0"/>
    <xf numFmtId="164" fontId="3" fillId="0" borderId="0"/>
    <xf numFmtId="0" fontId="3" fillId="0" borderId="0"/>
    <xf numFmtId="164" fontId="3" fillId="0" borderId="0"/>
    <xf numFmtId="0" fontId="3" fillId="8" borderId="8" applyNumberFormat="0" applyFont="0" applyAlignment="0" applyProtection="0"/>
    <xf numFmtId="0" fontId="3" fillId="8" borderId="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xf numFmtId="0" fontId="3" fillId="0" borderId="0"/>
    <xf numFmtId="164" fontId="3" fillId="0" borderId="0"/>
    <xf numFmtId="0"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164" fontId="3" fillId="0" borderId="0"/>
    <xf numFmtId="0" fontId="3" fillId="0" borderId="0"/>
    <xf numFmtId="164" fontId="3" fillId="0" borderId="0"/>
    <xf numFmtId="0" fontId="3" fillId="0" borderId="0"/>
    <xf numFmtId="164" fontId="3" fillId="0" borderId="0"/>
    <xf numFmtId="0" fontId="3" fillId="8" borderId="8" applyNumberFormat="0" applyFont="0" applyAlignment="0" applyProtection="0"/>
    <xf numFmtId="0" fontId="3" fillId="8" borderId="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xf numFmtId="0" fontId="3" fillId="0" borderId="0"/>
    <xf numFmtId="164" fontId="3" fillId="0" borderId="0"/>
    <xf numFmtId="0"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164" fontId="3" fillId="0" borderId="0"/>
    <xf numFmtId="0" fontId="3" fillId="0" borderId="0"/>
    <xf numFmtId="164" fontId="3" fillId="0" borderId="0"/>
    <xf numFmtId="0" fontId="3" fillId="0" borderId="0"/>
    <xf numFmtId="164" fontId="3" fillId="0" borderId="0"/>
    <xf numFmtId="0" fontId="3" fillId="8" borderId="8" applyNumberFormat="0" applyFont="0" applyAlignment="0" applyProtection="0"/>
    <xf numFmtId="0" fontId="3" fillId="8" borderId="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xf numFmtId="0" fontId="3" fillId="0" borderId="0"/>
    <xf numFmtId="164" fontId="3" fillId="0" borderId="0"/>
    <xf numFmtId="0"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0" fontId="3" fillId="0" borderId="0"/>
    <xf numFmtId="164" fontId="3" fillId="0" borderId="0"/>
    <xf numFmtId="164" fontId="3" fillId="0" borderId="0"/>
    <xf numFmtId="0" fontId="3" fillId="0" borderId="0"/>
    <xf numFmtId="164" fontId="3" fillId="0" borderId="0"/>
    <xf numFmtId="164" fontId="3" fillId="0" borderId="0"/>
    <xf numFmtId="164" fontId="3" fillId="0" borderId="0"/>
    <xf numFmtId="0" fontId="3" fillId="0" borderId="0"/>
    <xf numFmtId="164" fontId="3" fillId="0" borderId="0"/>
    <xf numFmtId="0" fontId="3" fillId="0" borderId="0"/>
    <xf numFmtId="164" fontId="3" fillId="0" borderId="0"/>
    <xf numFmtId="0" fontId="3" fillId="0" borderId="0"/>
    <xf numFmtId="164" fontId="3" fillId="0" borderId="0"/>
    <xf numFmtId="0" fontId="3" fillId="8" borderId="8" applyNumberFormat="0" applyFont="0" applyAlignment="0" applyProtection="0"/>
    <xf numFmtId="0" fontId="3" fillId="8" borderId="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0" fontId="117" fillId="0" borderId="0"/>
    <xf numFmtId="0" fontId="120" fillId="0" borderId="0"/>
    <xf numFmtId="0" fontId="2" fillId="0" borderId="0"/>
    <xf numFmtId="0" fontId="120" fillId="0" borderId="0"/>
    <xf numFmtId="0" fontId="1" fillId="0" borderId="0"/>
  </cellStyleXfs>
  <cellXfs count="587">
    <xf numFmtId="0" fontId="0" fillId="0" borderId="0" xfId="0"/>
    <xf numFmtId="0" fontId="0" fillId="0" borderId="0" xfId="0" applyAlignment="1">
      <alignment horizontal="left"/>
    </xf>
    <xf numFmtId="0" fontId="73" fillId="0" borderId="19" xfId="0" applyFont="1" applyFill="1" applyBorder="1" applyAlignment="1">
      <alignment horizontal="left"/>
    </xf>
    <xf numFmtId="0" fontId="73" fillId="58" borderId="20" xfId="0" applyFont="1" applyFill="1" applyBorder="1" applyAlignment="1">
      <alignment horizontal="center" vertical="center" wrapText="1"/>
    </xf>
    <xf numFmtId="0" fontId="74" fillId="55" borderId="20" xfId="0" applyFont="1" applyFill="1" applyBorder="1" applyAlignment="1">
      <alignment horizontal="center" vertical="center" wrapText="1"/>
    </xf>
    <xf numFmtId="0" fontId="74" fillId="58" borderId="20" xfId="0" applyFont="1" applyFill="1" applyBorder="1" applyAlignment="1">
      <alignment horizontal="center" vertical="center" wrapText="1"/>
    </xf>
    <xf numFmtId="0" fontId="74" fillId="56" borderId="20" xfId="0" applyFont="1" applyFill="1" applyBorder="1" applyAlignment="1">
      <alignment horizontal="center" vertical="center" wrapText="1"/>
    </xf>
    <xf numFmtId="0" fontId="75" fillId="56" borderId="20" xfId="1" applyFont="1" applyFill="1" applyBorder="1" applyAlignment="1">
      <alignment horizontal="center" vertical="center" wrapText="1"/>
    </xf>
    <xf numFmtId="0" fontId="74" fillId="57" borderId="20" xfId="0" applyFont="1" applyFill="1" applyBorder="1" applyAlignment="1">
      <alignment horizontal="center" vertical="center" wrapText="1"/>
    </xf>
    <xf numFmtId="0" fontId="73" fillId="0" borderId="20" xfId="0" applyFont="1" applyFill="1" applyBorder="1" applyAlignment="1"/>
    <xf numFmtId="0" fontId="7" fillId="0" borderId="20" xfId="0" applyFont="1" applyFill="1" applyBorder="1" applyAlignment="1">
      <alignment horizontal="left"/>
    </xf>
    <xf numFmtId="0" fontId="73" fillId="0" borderId="20" xfId="0" applyFont="1" applyFill="1" applyBorder="1"/>
    <xf numFmtId="9" fontId="76" fillId="0" borderId="20" xfId="14425" applyFont="1" applyFill="1" applyBorder="1" applyAlignment="1">
      <alignment horizontal="left"/>
    </xf>
    <xf numFmtId="9" fontId="76" fillId="0" borderId="20" xfId="14425" applyFont="1" applyFill="1" applyBorder="1" applyAlignment="1"/>
    <xf numFmtId="0" fontId="7" fillId="0" borderId="20" xfId="0" applyFont="1" applyFill="1" applyBorder="1"/>
    <xf numFmtId="0" fontId="76" fillId="0" borderId="20" xfId="14379" applyNumberFormat="1" applyFont="1" applyFill="1" applyBorder="1" applyAlignment="1">
      <alignment horizontal="left"/>
    </xf>
    <xf numFmtId="0" fontId="7" fillId="0" borderId="20" xfId="0" applyFont="1" applyBorder="1" applyAlignment="1">
      <alignment horizontal="left"/>
    </xf>
    <xf numFmtId="0" fontId="0" fillId="0" borderId="20" xfId="0" applyBorder="1"/>
    <xf numFmtId="0" fontId="0" fillId="0" borderId="20" xfId="0" applyFill="1" applyBorder="1"/>
    <xf numFmtId="165" fontId="7" fillId="0" borderId="20" xfId="0" applyNumberFormat="1" applyFont="1" applyFill="1" applyBorder="1" applyAlignment="1">
      <alignment horizontal="left"/>
    </xf>
    <xf numFmtId="0" fontId="73" fillId="0" borderId="20" xfId="0" applyFont="1" applyFill="1" applyBorder="1" applyAlignment="1">
      <alignment vertical="center" wrapText="1"/>
    </xf>
    <xf numFmtId="0" fontId="73" fillId="0" borderId="20" xfId="0" applyFont="1" applyFill="1" applyBorder="1" applyAlignment="1">
      <alignment horizontal="center"/>
    </xf>
    <xf numFmtId="0" fontId="76" fillId="0" borderId="20" xfId="1" applyFont="1" applyFill="1" applyBorder="1" applyAlignment="1">
      <alignment horizontal="center"/>
    </xf>
    <xf numFmtId="165" fontId="7" fillId="0" borderId="20" xfId="14514" applyNumberFormat="1" applyFont="1" applyBorder="1" applyAlignment="1">
      <alignment horizontal="center"/>
    </xf>
    <xf numFmtId="0" fontId="77" fillId="0" borderId="20" xfId="1" applyFont="1" applyFill="1" applyBorder="1" applyAlignment="1">
      <alignment horizontal="left"/>
    </xf>
    <xf numFmtId="0" fontId="73" fillId="0" borderId="20" xfId="0" applyFont="1" applyFill="1" applyBorder="1" applyAlignment="1">
      <alignment wrapText="1"/>
    </xf>
    <xf numFmtId="0" fontId="79" fillId="0" borderId="20" xfId="0" applyFont="1" applyFill="1" applyBorder="1"/>
    <xf numFmtId="0" fontId="73" fillId="0" borderId="19" xfId="0" applyFont="1" applyFill="1" applyBorder="1"/>
    <xf numFmtId="0" fontId="73" fillId="0" borderId="20" xfId="0" applyFont="1" applyFill="1" applyBorder="1" applyAlignment="1">
      <alignment horizontal="left"/>
    </xf>
    <xf numFmtId="0" fontId="76" fillId="0" borderId="20" xfId="1" applyFont="1" applyFill="1" applyBorder="1" applyAlignment="1">
      <alignment horizontal="left"/>
    </xf>
    <xf numFmtId="0" fontId="7" fillId="0" borderId="20" xfId="0" applyFont="1" applyFill="1" applyBorder="1" applyAlignment="1">
      <alignment horizontal="left"/>
    </xf>
    <xf numFmtId="0" fontId="0" fillId="0" borderId="20" xfId="0" applyBorder="1"/>
    <xf numFmtId="0" fontId="0" fillId="0" borderId="20" xfId="0" applyFill="1" applyBorder="1"/>
    <xf numFmtId="165" fontId="7" fillId="0" borderId="20" xfId="0" applyNumberFormat="1" applyFont="1" applyFill="1" applyBorder="1" applyAlignment="1">
      <alignment horizontal="left"/>
    </xf>
    <xf numFmtId="165" fontId="73" fillId="0" borderId="20" xfId="14514" applyNumberFormat="1" applyFont="1" applyFill="1" applyBorder="1" applyAlignment="1">
      <alignment horizontal="center"/>
    </xf>
    <xf numFmtId="0" fontId="73" fillId="0" borderId="19" xfId="0" applyFont="1" applyFill="1" applyBorder="1" applyAlignment="1">
      <alignment horizontal="center"/>
    </xf>
    <xf numFmtId="0" fontId="0" fillId="0" borderId="20" xfId="0" applyFill="1" applyBorder="1" applyAlignment="1"/>
    <xf numFmtId="0" fontId="78" fillId="0" borderId="20" xfId="0" applyFont="1" applyFill="1" applyBorder="1"/>
    <xf numFmtId="0" fontId="77" fillId="0" borderId="20" xfId="0" applyFont="1" applyFill="1" applyBorder="1" applyAlignment="1">
      <alignment horizontal="center"/>
    </xf>
    <xf numFmtId="0" fontId="73" fillId="0" borderId="0" xfId="0" applyFont="1" applyFill="1" applyBorder="1" applyAlignment="1">
      <alignment horizontal="left"/>
    </xf>
    <xf numFmtId="0" fontId="73" fillId="0" borderId="0" xfId="0" applyFont="1" applyFill="1" applyBorder="1"/>
    <xf numFmtId="0" fontId="73" fillId="0" borderId="19" xfId="0" applyFont="1" applyFill="1" applyBorder="1" applyAlignment="1"/>
    <xf numFmtId="0" fontId="73" fillId="0" borderId="0" xfId="0" applyFont="1" applyFill="1" applyBorder="1" applyAlignment="1"/>
    <xf numFmtId="0" fontId="7" fillId="0" borderId="19" xfId="0" applyFont="1" applyFill="1" applyBorder="1" applyAlignment="1">
      <alignment horizontal="left"/>
    </xf>
    <xf numFmtId="0" fontId="0" fillId="0" borderId="19" xfId="0" applyFill="1" applyBorder="1"/>
    <xf numFmtId="165" fontId="7" fillId="0" borderId="19" xfId="0" applyNumberFormat="1" applyFont="1" applyFill="1" applyBorder="1" applyAlignment="1">
      <alignment horizontal="left"/>
    </xf>
    <xf numFmtId="0" fontId="73" fillId="57" borderId="21" xfId="0" applyFont="1" applyFill="1" applyBorder="1" applyAlignment="1">
      <alignment horizontal="center" vertical="center" wrapText="1"/>
    </xf>
    <xf numFmtId="165" fontId="7" fillId="0" borderId="20" xfId="14514" applyNumberFormat="1" applyFont="1" applyFill="1" applyBorder="1" applyAlignment="1">
      <alignment horizontal="center"/>
    </xf>
    <xf numFmtId="0" fontId="73" fillId="59" borderId="20" xfId="0" applyFont="1" applyFill="1" applyBorder="1" applyAlignment="1"/>
    <xf numFmtId="0" fontId="0" fillId="0" borderId="0" xfId="0" pivotButton="1"/>
    <xf numFmtId="0" fontId="0" fillId="0" borderId="0" xfId="0" applyAlignment="1">
      <alignment horizontal="center"/>
    </xf>
    <xf numFmtId="0" fontId="75" fillId="59" borderId="20" xfId="1" applyFont="1" applyFill="1" applyBorder="1" applyAlignment="1">
      <alignment horizontal="center" vertical="center" wrapText="1"/>
    </xf>
    <xf numFmtId="9" fontId="76" fillId="59" borderId="20" xfId="14425" applyFont="1" applyFill="1" applyBorder="1" applyAlignment="1">
      <alignment horizontal="left"/>
    </xf>
    <xf numFmtId="0" fontId="73" fillId="59" borderId="20" xfId="0" applyFont="1" applyFill="1" applyBorder="1"/>
    <xf numFmtId="0" fontId="76" fillId="59" borderId="20" xfId="1" applyFont="1" applyFill="1" applyBorder="1" applyAlignment="1">
      <alignment horizontal="left"/>
    </xf>
    <xf numFmtId="0" fontId="77" fillId="59" borderId="20" xfId="1" applyFont="1" applyFill="1" applyBorder="1" applyAlignment="1">
      <alignment horizontal="left"/>
    </xf>
    <xf numFmtId="0" fontId="76" fillId="59" borderId="20" xfId="14379" applyNumberFormat="1" applyFont="1" applyFill="1" applyBorder="1" applyAlignment="1">
      <alignment horizontal="left"/>
    </xf>
    <xf numFmtId="0" fontId="73" fillId="59" borderId="20" xfId="0" applyFont="1" applyFill="1" applyBorder="1" applyAlignment="1">
      <alignment horizontal="left"/>
    </xf>
    <xf numFmtId="0" fontId="0" fillId="0" borderId="0" xfId="0" applyAlignment="1">
      <alignment vertical="center"/>
    </xf>
    <xf numFmtId="0" fontId="113" fillId="0" borderId="0" xfId="0" applyFont="1" applyAlignment="1">
      <alignment horizontal="right"/>
    </xf>
    <xf numFmtId="0" fontId="113" fillId="0" borderId="0" xfId="0" applyFont="1" applyAlignment="1">
      <alignment horizontal="center"/>
    </xf>
    <xf numFmtId="0" fontId="0" fillId="72" borderId="0" xfId="0" applyFill="1" applyAlignment="1">
      <alignment horizontal="center" vertical="center"/>
    </xf>
    <xf numFmtId="0" fontId="0" fillId="0" borderId="0" xfId="0" applyAlignment="1">
      <alignment horizontal="center"/>
    </xf>
    <xf numFmtId="0" fontId="114" fillId="0" borderId="0" xfId="0" applyFont="1" applyAlignment="1">
      <alignment horizontal="center"/>
    </xf>
    <xf numFmtId="0" fontId="115" fillId="0" borderId="0" xfId="0" applyFont="1"/>
    <xf numFmtId="0" fontId="115" fillId="0" borderId="0" xfId="0" applyFont="1" applyAlignment="1">
      <alignment horizontal="center"/>
    </xf>
    <xf numFmtId="0" fontId="79" fillId="0" borderId="0" xfId="0" applyFont="1"/>
    <xf numFmtId="0" fontId="116" fillId="0" borderId="0" xfId="0" applyFont="1" applyFill="1" applyBorder="1"/>
    <xf numFmtId="0" fontId="116" fillId="73" borderId="24" xfId="0" applyFont="1" applyFill="1" applyBorder="1"/>
    <xf numFmtId="0" fontId="116" fillId="74" borderId="24" xfId="0" applyFont="1" applyFill="1" applyBorder="1"/>
    <xf numFmtId="0" fontId="117" fillId="0" borderId="0" xfId="15436"/>
    <xf numFmtId="0" fontId="116" fillId="73" borderId="0" xfId="0" applyFont="1" applyFill="1" applyBorder="1"/>
    <xf numFmtId="0" fontId="0" fillId="0" borderId="24" xfId="0" applyBorder="1"/>
    <xf numFmtId="185" fontId="7" fillId="0" borderId="20" xfId="15435" applyNumberFormat="1" applyFont="1" applyBorder="1" applyAlignment="1">
      <alignment horizontal="center"/>
    </xf>
    <xf numFmtId="0" fontId="76" fillId="0" borderId="20" xfId="14425" applyNumberFormat="1" applyFont="1" applyFill="1" applyBorder="1" applyAlignment="1">
      <alignment horizontal="left"/>
    </xf>
    <xf numFmtId="0" fontId="118" fillId="0" borderId="20" xfId="0" applyFont="1" applyFill="1" applyBorder="1" applyAlignment="1"/>
    <xf numFmtId="0" fontId="119" fillId="0" borderId="20" xfId="1" applyFont="1" applyFill="1" applyBorder="1" applyAlignment="1">
      <alignment horizontal="left"/>
    </xf>
    <xf numFmtId="0" fontId="119" fillId="0" borderId="20" xfId="0" applyFont="1" applyFill="1" applyBorder="1" applyAlignment="1"/>
    <xf numFmtId="0" fontId="119" fillId="0" borderId="20" xfId="0" applyFont="1" applyFill="1" applyBorder="1" applyAlignment="1">
      <alignment horizontal="left"/>
    </xf>
    <xf numFmtId="0" fontId="119" fillId="0" borderId="20" xfId="0" applyFont="1" applyFill="1" applyBorder="1"/>
    <xf numFmtId="0" fontId="121" fillId="0" borderId="0" xfId="15437" applyFont="1"/>
    <xf numFmtId="0" fontId="93" fillId="0" borderId="0" xfId="15438" applyFont="1" applyAlignment="1">
      <alignment vertical="center"/>
    </xf>
    <xf numFmtId="0" fontId="2" fillId="0" borderId="0" xfId="15438" applyAlignment="1">
      <alignment vertical="center"/>
    </xf>
    <xf numFmtId="0" fontId="120" fillId="0" borderId="0" xfId="15439" applyAlignment="1">
      <alignment vertical="center" wrapText="1"/>
    </xf>
    <xf numFmtId="14" fontId="2" fillId="0" borderId="0" xfId="15438" applyNumberFormat="1" applyAlignment="1">
      <alignment vertical="center"/>
    </xf>
    <xf numFmtId="0" fontId="76" fillId="0" borderId="20" xfId="1" applyFont="1" applyFill="1" applyBorder="1" applyAlignment="1">
      <alignment horizontal="left" wrapText="1"/>
    </xf>
    <xf numFmtId="9" fontId="76" fillId="0" borderId="20" xfId="14425" applyFont="1" applyFill="1" applyBorder="1" applyAlignment="1">
      <alignment horizontal="left" wrapText="1"/>
    </xf>
    <xf numFmtId="0" fontId="73" fillId="0" borderId="19" xfId="0" applyFont="1" applyFill="1" applyBorder="1" applyAlignment="1">
      <alignment wrapText="1"/>
    </xf>
    <xf numFmtId="0" fontId="77" fillId="0" borderId="20" xfId="0" applyFont="1" applyFill="1" applyBorder="1" applyAlignment="1"/>
    <xf numFmtId="0" fontId="77" fillId="0" borderId="20" xfId="0" applyFont="1" applyFill="1" applyBorder="1" applyAlignment="1">
      <alignment wrapText="1"/>
    </xf>
    <xf numFmtId="0" fontId="119" fillId="0" borderId="20" xfId="0" applyFont="1" applyFill="1" applyBorder="1" applyAlignment="1">
      <alignment wrapText="1"/>
    </xf>
    <xf numFmtId="0" fontId="119" fillId="0" borderId="20" xfId="14425" applyNumberFormat="1" applyFont="1" applyFill="1" applyBorder="1" applyAlignment="1">
      <alignment horizontal="left" wrapText="1"/>
    </xf>
    <xf numFmtId="0" fontId="119" fillId="0" borderId="20" xfId="1" applyFont="1" applyFill="1" applyBorder="1" applyAlignment="1">
      <alignment horizontal="left" wrapText="1"/>
    </xf>
    <xf numFmtId="0" fontId="119" fillId="0" borderId="0" xfId="1" applyFont="1" applyFill="1" applyBorder="1" applyAlignment="1">
      <alignment horizontal="left" wrapText="1"/>
    </xf>
    <xf numFmtId="0" fontId="73" fillId="0" borderId="0" xfId="0" applyFont="1" applyFill="1" applyBorder="1" applyAlignment="1">
      <alignment wrapText="1"/>
    </xf>
    <xf numFmtId="0" fontId="76" fillId="0" borderId="0" xfId="1" applyFont="1" applyFill="1" applyBorder="1" applyAlignment="1">
      <alignment horizontal="left" wrapText="1"/>
    </xf>
    <xf numFmtId="0" fontId="122" fillId="0" borderId="0" xfId="0" applyFont="1" applyFill="1" applyBorder="1" applyAlignment="1">
      <alignment horizontal="left" vertical="center" wrapText="1"/>
    </xf>
    <xf numFmtId="0" fontId="77" fillId="0" borderId="20" xfId="0" applyFont="1" applyFill="1" applyBorder="1"/>
    <xf numFmtId="0" fontId="77" fillId="0" borderId="0" xfId="0" applyFont="1" applyFill="1" applyBorder="1" applyAlignment="1">
      <alignment horizontal="left"/>
    </xf>
    <xf numFmtId="0" fontId="73" fillId="0" borderId="30" xfId="0" applyFont="1" applyFill="1" applyBorder="1" applyAlignment="1">
      <alignment wrapText="1"/>
    </xf>
    <xf numFmtId="0" fontId="77" fillId="0" borderId="31" xfId="0" applyFont="1" applyFill="1" applyBorder="1" applyAlignment="1">
      <alignment wrapText="1"/>
    </xf>
    <xf numFmtId="0" fontId="77" fillId="0" borderId="20" xfId="14425" applyNumberFormat="1" applyFont="1" applyFill="1" applyBorder="1" applyAlignment="1">
      <alignment horizontal="left"/>
    </xf>
    <xf numFmtId="9" fontId="76" fillId="0" borderId="0" xfId="14425" applyFont="1" applyFill="1" applyBorder="1" applyAlignment="1">
      <alignment horizontal="left" wrapText="1"/>
    </xf>
    <xf numFmtId="0" fontId="56" fillId="0" borderId="0" xfId="0" applyFont="1"/>
    <xf numFmtId="0" fontId="123" fillId="0" borderId="0" xfId="15440" applyFont="1"/>
    <xf numFmtId="0" fontId="96" fillId="0" borderId="34" xfId="15440" applyFont="1" applyFill="1" applyBorder="1" applyAlignment="1">
      <alignment vertical="center"/>
    </xf>
    <xf numFmtId="0" fontId="96" fillId="0" borderId="24" xfId="15440" applyFont="1" applyFill="1" applyBorder="1" applyAlignment="1">
      <alignment vertical="center"/>
    </xf>
    <xf numFmtId="2" fontId="123" fillId="0" borderId="0" xfId="15440" applyNumberFormat="1" applyFont="1"/>
    <xf numFmtId="0" fontId="96" fillId="0" borderId="24" xfId="15440" applyFont="1" applyFill="1" applyBorder="1" applyAlignment="1">
      <alignment horizontal="left" vertical="center" readingOrder="1"/>
    </xf>
    <xf numFmtId="0" fontId="96" fillId="0" borderId="24" xfId="15440" applyFont="1" applyFill="1" applyBorder="1" applyAlignment="1">
      <alignment vertical="center" wrapText="1"/>
    </xf>
    <xf numFmtId="0" fontId="96" fillId="0" borderId="24" xfId="15440" applyFont="1" applyFill="1" applyBorder="1" applyAlignment="1">
      <alignment horizontal="left" vertical="center" wrapText="1" readingOrder="1"/>
    </xf>
    <xf numFmtId="0" fontId="123" fillId="0" borderId="24" xfId="15440" applyFont="1" applyBorder="1"/>
    <xf numFmtId="0" fontId="1" fillId="0" borderId="0" xfId="15440"/>
    <xf numFmtId="0" fontId="126" fillId="78" borderId="0" xfId="15440" applyFont="1" applyFill="1" applyAlignment="1">
      <alignment vertical="center"/>
    </xf>
    <xf numFmtId="1" fontId="126" fillId="78" borderId="0" xfId="15440" applyNumberFormat="1" applyFont="1" applyFill="1" applyAlignment="1">
      <alignment vertical="center"/>
    </xf>
    <xf numFmtId="0" fontId="96" fillId="78" borderId="24" xfId="15440" applyFont="1" applyFill="1" applyBorder="1" applyAlignment="1">
      <alignment vertical="center"/>
    </xf>
    <xf numFmtId="2" fontId="126" fillId="78" borderId="0" xfId="15440" applyNumberFormat="1" applyFont="1" applyFill="1" applyAlignment="1">
      <alignment vertical="center"/>
    </xf>
    <xf numFmtId="0" fontId="127" fillId="78" borderId="0" xfId="15440" applyFont="1" applyFill="1" applyAlignment="1">
      <alignment vertical="center"/>
    </xf>
    <xf numFmtId="0" fontId="124" fillId="78" borderId="0" xfId="15440" applyFont="1" applyFill="1" applyAlignment="1">
      <alignment vertical="center"/>
    </xf>
    <xf numFmtId="2" fontId="124" fillId="78" borderId="0" xfId="15440" applyNumberFormat="1" applyFont="1" applyFill="1" applyAlignment="1">
      <alignment vertical="center"/>
    </xf>
    <xf numFmtId="0" fontId="125" fillId="0" borderId="24" xfId="15440" applyFont="1" applyFill="1" applyBorder="1" applyAlignment="1">
      <alignment vertical="center"/>
    </xf>
    <xf numFmtId="0" fontId="96" fillId="0" borderId="24" xfId="15440" applyFont="1" applyBorder="1" applyAlignment="1">
      <alignment vertical="center" wrapText="1"/>
    </xf>
    <xf numFmtId="0" fontId="96" fillId="0" borderId="24" xfId="15440" applyFont="1" applyBorder="1" applyAlignment="1">
      <alignment vertical="center"/>
    </xf>
    <xf numFmtId="0" fontId="96" fillId="0" borderId="0" xfId="15440" applyFont="1" applyBorder="1" applyAlignment="1">
      <alignment vertical="center"/>
    </xf>
    <xf numFmtId="0" fontId="125" fillId="0" borderId="24" xfId="15440" applyFont="1" applyBorder="1" applyAlignment="1">
      <alignment vertical="center"/>
    </xf>
    <xf numFmtId="1" fontId="124" fillId="78" borderId="0" xfId="15440" applyNumberFormat="1" applyFont="1" applyFill="1" applyAlignment="1">
      <alignment vertical="center"/>
    </xf>
    <xf numFmtId="0" fontId="96" fillId="0" borderId="34" xfId="15440" applyFont="1" applyFill="1" applyBorder="1" applyAlignment="1">
      <alignment horizontal="left" vertical="center" readingOrder="1"/>
    </xf>
    <xf numFmtId="0" fontId="96" fillId="0" borderId="0" xfId="15440" applyFont="1" applyFill="1" applyBorder="1" applyAlignment="1">
      <alignment horizontal="left" vertical="center" readingOrder="1"/>
    </xf>
    <xf numFmtId="0" fontId="96" fillId="0" borderId="0" xfId="15440" applyFont="1" applyFill="1" applyBorder="1" applyAlignment="1">
      <alignment vertical="center"/>
    </xf>
    <xf numFmtId="2" fontId="124" fillId="59" borderId="0" xfId="15440" applyNumberFormat="1" applyFont="1" applyFill="1" applyAlignment="1">
      <alignment vertical="center"/>
    </xf>
    <xf numFmtId="0" fontId="96" fillId="0" borderId="24" xfId="15440" applyFont="1" applyBorder="1" applyAlignment="1">
      <alignment horizontal="left" vertical="center"/>
    </xf>
    <xf numFmtId="0" fontId="96" fillId="0" borderId="0" xfId="15440" applyFont="1" applyBorder="1" applyAlignment="1">
      <alignment horizontal="left" vertical="center"/>
    </xf>
    <xf numFmtId="0" fontId="120" fillId="0" borderId="0" xfId="15439"/>
    <xf numFmtId="0" fontId="96" fillId="0" borderId="0" xfId="15439" applyFont="1" applyFill="1" applyBorder="1" applyAlignment="1">
      <alignment vertical="center"/>
    </xf>
    <xf numFmtId="0" fontId="96" fillId="0" borderId="0" xfId="15439" applyFont="1" applyFill="1" applyBorder="1" applyAlignment="1">
      <alignment horizontal="left" vertical="center" readingOrder="1"/>
    </xf>
    <xf numFmtId="0" fontId="125" fillId="0" borderId="0" xfId="15439" applyFont="1" applyFill="1" applyBorder="1" applyAlignment="1">
      <alignment horizontal="left" vertical="center" readingOrder="1"/>
    </xf>
    <xf numFmtId="0" fontId="96" fillId="0" borderId="0" xfId="15439" applyFont="1" applyFill="1" applyBorder="1" applyAlignment="1">
      <alignment horizontal="left" vertical="center" wrapText="1" readingOrder="1"/>
    </xf>
    <xf numFmtId="0" fontId="96" fillId="0" borderId="0" xfId="15439" applyFont="1" applyFill="1" applyBorder="1" applyAlignment="1">
      <alignment vertical="center" wrapText="1"/>
    </xf>
    <xf numFmtId="0" fontId="96" fillId="0" borderId="39" xfId="15440" applyFont="1" applyFill="1" applyBorder="1" applyAlignment="1">
      <alignment horizontal="left" vertical="center" readingOrder="1"/>
    </xf>
    <xf numFmtId="0" fontId="125" fillId="0" borderId="39" xfId="15440" applyFont="1" applyFill="1" applyBorder="1" applyAlignment="1">
      <alignment horizontal="left" vertical="center" readingOrder="1"/>
    </xf>
    <xf numFmtId="0" fontId="96" fillId="0" borderId="38" xfId="15440" applyFont="1" applyFill="1" applyBorder="1" applyAlignment="1">
      <alignment vertical="center" wrapText="1"/>
    </xf>
    <xf numFmtId="0" fontId="96" fillId="0" borderId="34" xfId="15440" applyFont="1" applyFill="1" applyBorder="1" applyAlignment="1">
      <alignment vertical="center" wrapText="1"/>
    </xf>
    <xf numFmtId="0" fontId="1" fillId="0" borderId="24" xfId="15440" applyBorder="1"/>
    <xf numFmtId="0" fontId="96" fillId="0" borderId="0" xfId="15440" applyFont="1" applyFill="1" applyBorder="1" applyAlignment="1">
      <alignment horizontal="left" vertical="center" wrapText="1" readingOrder="1"/>
    </xf>
    <xf numFmtId="0" fontId="96" fillId="0" borderId="38" xfId="15440" applyFont="1" applyFill="1" applyBorder="1" applyAlignment="1">
      <alignment horizontal="left" vertical="center" wrapText="1" readingOrder="1"/>
    </xf>
    <xf numFmtId="0" fontId="96" fillId="0" borderId="34" xfId="15440" applyFont="1" applyFill="1" applyBorder="1" applyAlignment="1">
      <alignment horizontal="left" vertical="center" wrapText="1" readingOrder="1"/>
    </xf>
    <xf numFmtId="0" fontId="123" fillId="0" borderId="0" xfId="15440" applyFont="1" applyBorder="1"/>
    <xf numFmtId="0" fontId="123" fillId="0" borderId="0" xfId="15440" applyFont="1" applyFill="1"/>
    <xf numFmtId="0" fontId="124" fillId="0" borderId="35" xfId="15440" applyFont="1" applyFill="1" applyBorder="1" applyAlignment="1">
      <alignment horizontal="left" vertical="center" readingOrder="1"/>
    </xf>
    <xf numFmtId="0" fontId="124" fillId="0" borderId="36" xfId="15440" applyFont="1" applyFill="1" applyBorder="1" applyAlignment="1">
      <alignment horizontal="left" vertical="center" readingOrder="1"/>
    </xf>
    <xf numFmtId="0" fontId="124" fillId="0" borderId="37" xfId="15440" applyFont="1" applyFill="1" applyBorder="1" applyAlignment="1">
      <alignment horizontal="left" vertical="center" readingOrder="1"/>
    </xf>
    <xf numFmtId="0" fontId="124" fillId="0" borderId="33" xfId="15440" applyFont="1" applyFill="1" applyBorder="1" applyAlignment="1">
      <alignment horizontal="left" vertical="center" readingOrder="1"/>
    </xf>
    <xf numFmtId="0" fontId="120" fillId="0" borderId="33" xfId="15439" applyFill="1" applyBorder="1"/>
    <xf numFmtId="0" fontId="124" fillId="0" borderId="0" xfId="15440" applyFont="1" applyFill="1" applyBorder="1" applyAlignment="1">
      <alignment horizontal="left" vertical="center" readingOrder="1"/>
    </xf>
    <xf numFmtId="0" fontId="120" fillId="0" borderId="0" xfId="15439" applyFill="1"/>
    <xf numFmtId="0" fontId="11" fillId="0" borderId="0" xfId="0" applyFont="1" applyAlignment="1">
      <alignment wrapText="1"/>
    </xf>
    <xf numFmtId="0" fontId="128" fillId="0" borderId="24" xfId="0" applyFont="1" applyBorder="1"/>
    <xf numFmtId="0" fontId="115" fillId="0" borderId="40" xfId="0" applyFont="1" applyBorder="1" applyAlignment="1">
      <alignment vertical="center"/>
    </xf>
    <xf numFmtId="0" fontId="128" fillId="0" borderId="41" xfId="0" applyFont="1" applyBorder="1"/>
    <xf numFmtId="0" fontId="115" fillId="0" borderId="42" xfId="0" applyFont="1" applyBorder="1" applyAlignment="1">
      <alignment vertical="center"/>
    </xf>
    <xf numFmtId="0" fontId="128" fillId="0" borderId="43" xfId="0" applyFont="1" applyBorder="1"/>
    <xf numFmtId="0" fontId="128" fillId="0" borderId="44" xfId="0" applyFont="1" applyBorder="1"/>
    <xf numFmtId="0" fontId="115" fillId="0" borderId="45" xfId="0" applyFont="1" applyBorder="1" applyAlignment="1">
      <alignment vertical="center"/>
    </xf>
    <xf numFmtId="0" fontId="128" fillId="0" borderId="39" xfId="0" applyFont="1" applyBorder="1"/>
    <xf numFmtId="0" fontId="128" fillId="0" borderId="46" xfId="0" applyFont="1" applyBorder="1"/>
    <xf numFmtId="0" fontId="115" fillId="79" borderId="47" xfId="0" applyFont="1" applyFill="1" applyBorder="1" applyAlignment="1">
      <alignment wrapText="1"/>
    </xf>
    <xf numFmtId="0" fontId="115" fillId="79" borderId="48" xfId="0" applyFont="1" applyFill="1" applyBorder="1" applyAlignment="1">
      <alignment wrapText="1"/>
    </xf>
    <xf numFmtId="0" fontId="115" fillId="79" borderId="49" xfId="0" applyFont="1" applyFill="1" applyBorder="1" applyAlignment="1">
      <alignment wrapText="1"/>
    </xf>
    <xf numFmtId="0" fontId="121" fillId="0" borderId="0" xfId="0" applyFont="1" applyFill="1" applyBorder="1"/>
    <xf numFmtId="49" fontId="121" fillId="0" borderId="0" xfId="15435" applyNumberFormat="1" applyFont="1" applyFill="1" applyBorder="1"/>
    <xf numFmtId="49" fontId="116" fillId="0" borderId="0" xfId="15435" applyNumberFormat="1" applyFont="1" applyFill="1" applyBorder="1"/>
    <xf numFmtId="0" fontId="116" fillId="80" borderId="0" xfId="0" applyFont="1" applyFill="1" applyBorder="1"/>
    <xf numFmtId="0" fontId="132" fillId="0" borderId="0" xfId="0" applyFont="1" applyFill="1" applyBorder="1"/>
    <xf numFmtId="0" fontId="116" fillId="81" borderId="0" xfId="0" applyFont="1" applyFill="1" applyBorder="1"/>
    <xf numFmtId="49" fontId="124" fillId="78" borderId="0" xfId="15440" applyNumberFormat="1" applyFont="1" applyFill="1" applyAlignment="1">
      <alignment vertical="center"/>
    </xf>
    <xf numFmtId="0" fontId="133" fillId="82" borderId="50" xfId="0" quotePrefix="1" applyFont="1" applyFill="1" applyBorder="1" applyAlignment="1">
      <alignment horizontal="left" vertical="center" indent="1"/>
    </xf>
    <xf numFmtId="0" fontId="133" fillId="82" borderId="51" xfId="0" quotePrefix="1" applyFont="1" applyFill="1" applyBorder="1" applyAlignment="1">
      <alignment horizontal="left" vertical="center" indent="1"/>
    </xf>
    <xf numFmtId="0" fontId="129" fillId="79" borderId="52" xfId="0" applyFont="1" applyFill="1" applyBorder="1"/>
    <xf numFmtId="0" fontId="115" fillId="0" borderId="24" xfId="0" applyFont="1" applyBorder="1" applyAlignment="1">
      <alignment horizontal="left" vertical="center" indent="1"/>
    </xf>
    <xf numFmtId="0" fontId="0" fillId="78" borderId="0" xfId="0" applyFill="1"/>
    <xf numFmtId="0" fontId="115" fillId="78" borderId="0" xfId="0" applyFont="1" applyFill="1"/>
    <xf numFmtId="0" fontId="131" fillId="78" borderId="0" xfId="0" applyFont="1" applyFill="1"/>
    <xf numFmtId="0" fontId="11" fillId="78" borderId="0" xfId="0" applyFont="1" applyFill="1" applyAlignment="1">
      <alignment wrapText="1"/>
    </xf>
    <xf numFmtId="0" fontId="115" fillId="56" borderId="0" xfId="0" applyFont="1" applyFill="1"/>
    <xf numFmtId="0" fontId="77" fillId="0" borderId="20" xfId="0" applyFont="1" applyFill="1" applyBorder="1" applyAlignment="1">
      <alignment horizontal="left" wrapText="1"/>
    </xf>
    <xf numFmtId="0" fontId="77" fillId="0" borderId="0" xfId="0" applyFont="1" applyFill="1" applyBorder="1" applyAlignment="1">
      <alignment wrapText="1"/>
    </xf>
    <xf numFmtId="0" fontId="77" fillId="0" borderId="0" xfId="0" applyFont="1" applyFill="1" applyBorder="1" applyAlignment="1">
      <alignment horizontal="left" wrapText="1"/>
    </xf>
    <xf numFmtId="0" fontId="118" fillId="0" borderId="0" xfId="1" applyFont="1" applyFill="1" applyBorder="1" applyAlignment="1">
      <alignment horizontal="left" wrapText="1"/>
    </xf>
    <xf numFmtId="0" fontId="118" fillId="0" borderId="0" xfId="0" applyFont="1" applyFill="1" applyBorder="1" applyAlignment="1">
      <alignment wrapText="1"/>
    </xf>
    <xf numFmtId="0" fontId="118" fillId="0" borderId="0" xfId="0" applyFont="1" applyFill="1" applyBorder="1" applyAlignment="1">
      <alignment horizontal="left" wrapText="1"/>
    </xf>
    <xf numFmtId="0" fontId="116" fillId="0" borderId="0" xfId="0" applyFont="1" applyAlignment="1"/>
    <xf numFmtId="43" fontId="137" fillId="78" borderId="0" xfId="15435" applyFont="1" applyFill="1" applyBorder="1" applyAlignment="1">
      <alignment horizontal="center" vertical="top" wrapText="1"/>
    </xf>
    <xf numFmtId="43" fontId="138" fillId="78" borderId="0" xfId="15435" applyFont="1" applyFill="1" applyBorder="1" applyAlignment="1">
      <alignment vertical="top" wrapText="1"/>
    </xf>
    <xf numFmtId="0" fontId="138" fillId="78" borderId="0" xfId="0" applyFont="1" applyFill="1" applyBorder="1"/>
    <xf numFmtId="0" fontId="138" fillId="78" borderId="0" xfId="0" applyFont="1" applyFill="1" applyBorder="1" applyAlignment="1">
      <alignment horizontal="left"/>
    </xf>
    <xf numFmtId="0" fontId="139" fillId="78" borderId="0" xfId="0" applyFont="1" applyFill="1" applyBorder="1"/>
    <xf numFmtId="0" fontId="140" fillId="78" borderId="0" xfId="0" applyFont="1" applyFill="1" applyBorder="1" applyAlignment="1">
      <alignment horizontal="center"/>
    </xf>
    <xf numFmtId="0" fontId="139" fillId="78" borderId="0" xfId="0" applyFont="1" applyFill="1" applyBorder="1" applyAlignment="1">
      <alignment horizontal="center"/>
    </xf>
    <xf numFmtId="0" fontId="139" fillId="78" borderId="0" xfId="0" applyFont="1" applyFill="1" applyAlignment="1">
      <alignment wrapText="1"/>
    </xf>
    <xf numFmtId="0" fontId="138" fillId="84" borderId="0" xfId="0" applyFont="1" applyFill="1" applyAlignment="1">
      <alignment wrapText="1"/>
    </xf>
    <xf numFmtId="0" fontId="139" fillId="78" borderId="0" xfId="0" applyFont="1" applyFill="1"/>
    <xf numFmtId="0" fontId="141" fillId="78" borderId="0" xfId="0" applyFont="1" applyFill="1"/>
    <xf numFmtId="0" fontId="142" fillId="78" borderId="0" xfId="0" applyFont="1" applyFill="1" applyBorder="1" applyAlignment="1">
      <alignment horizontal="right" vertical="top" wrapText="1" indent="1"/>
    </xf>
    <xf numFmtId="186" fontId="142" fillId="78" borderId="0" xfId="15435" applyNumberFormat="1" applyFont="1" applyFill="1" applyBorder="1" applyAlignment="1">
      <alignment horizontal="center" vertical="top" wrapText="1"/>
    </xf>
    <xf numFmtId="0" fontId="138" fillId="85" borderId="0" xfId="0" applyFont="1" applyFill="1" applyAlignment="1">
      <alignment wrapText="1"/>
    </xf>
    <xf numFmtId="0" fontId="138" fillId="86" borderId="0" xfId="0" applyFont="1" applyFill="1" applyAlignment="1">
      <alignment wrapText="1"/>
    </xf>
    <xf numFmtId="0" fontId="138" fillId="78" borderId="0" xfId="0" applyFont="1" applyFill="1" applyAlignment="1">
      <alignment wrapText="1"/>
    </xf>
    <xf numFmtId="43" fontId="138" fillId="78" borderId="0" xfId="15435" applyFont="1" applyFill="1" applyBorder="1" applyAlignment="1">
      <alignment vertical="top"/>
    </xf>
    <xf numFmtId="0" fontId="139" fillId="0" borderId="0" xfId="0" applyFont="1" applyAlignment="1">
      <alignment wrapText="1"/>
    </xf>
    <xf numFmtId="0" fontId="139" fillId="0" borderId="0" xfId="0" applyFont="1"/>
    <xf numFmtId="0" fontId="141" fillId="0" borderId="0" xfId="0" applyFont="1"/>
    <xf numFmtId="0" fontId="139" fillId="0" borderId="25" xfId="0" applyFont="1" applyBorder="1" applyAlignment="1">
      <alignment vertical="center" wrapText="1"/>
    </xf>
    <xf numFmtId="0" fontId="146" fillId="56" borderId="67" xfId="1" applyFont="1" applyFill="1" applyBorder="1" applyAlignment="1">
      <alignment horizontal="center" vertical="center" wrapText="1"/>
    </xf>
    <xf numFmtId="0" fontId="148" fillId="56" borderId="0" xfId="1" applyFont="1" applyFill="1" applyBorder="1" applyAlignment="1">
      <alignment horizontal="center" wrapText="1"/>
    </xf>
    <xf numFmtId="0" fontId="148" fillId="56" borderId="32" xfId="1" applyFont="1" applyFill="1" applyBorder="1" applyAlignment="1">
      <alignment horizontal="center" wrapText="1"/>
    </xf>
    <xf numFmtId="0" fontId="149" fillId="56" borderId="32" xfId="1" applyFont="1" applyFill="1" applyBorder="1" applyAlignment="1">
      <alignment horizontal="center" wrapText="1"/>
    </xf>
    <xf numFmtId="0" fontId="149" fillId="56" borderId="0" xfId="1" applyFont="1" applyFill="1" applyBorder="1" applyAlignment="1">
      <alignment horizontal="center" wrapText="1"/>
    </xf>
    <xf numFmtId="0" fontId="150" fillId="56" borderId="42" xfId="1" applyFont="1" applyFill="1" applyBorder="1" applyAlignment="1">
      <alignment horizontal="center" vertical="top" wrapText="1"/>
    </xf>
    <xf numFmtId="43" fontId="151" fillId="56" borderId="43" xfId="15435" applyFont="1" applyFill="1" applyBorder="1" applyAlignment="1">
      <alignment horizontal="right" vertical="center" wrapText="1"/>
    </xf>
    <xf numFmtId="0" fontId="151" fillId="56" borderId="43" xfId="0" applyFont="1" applyFill="1" applyBorder="1" applyAlignment="1">
      <alignment horizontal="center" vertical="center" wrapText="1"/>
    </xf>
    <xf numFmtId="0" fontId="151" fillId="87" borderId="43" xfId="0" applyFont="1" applyFill="1" applyBorder="1" applyAlignment="1">
      <alignment horizontal="center" vertical="center" wrapText="1"/>
    </xf>
    <xf numFmtId="0" fontId="148" fillId="56" borderId="43" xfId="1" applyFont="1" applyFill="1" applyBorder="1" applyAlignment="1">
      <alignment horizontal="center" vertical="center" wrapText="1"/>
    </xf>
    <xf numFmtId="0" fontId="147" fillId="56" borderId="68" xfId="0" applyFont="1" applyFill="1" applyBorder="1" applyAlignment="1">
      <alignment horizontal="center" vertical="center" wrapText="1"/>
    </xf>
    <xf numFmtId="0" fontId="151" fillId="56" borderId="69" xfId="0" applyFont="1" applyFill="1" applyBorder="1" applyAlignment="1">
      <alignment horizontal="center" vertical="center" wrapText="1"/>
    </xf>
    <xf numFmtId="0" fontId="151" fillId="56" borderId="69" xfId="0" applyFont="1" applyFill="1" applyBorder="1" applyAlignment="1">
      <alignment horizontal="left" vertical="center" wrapText="1"/>
    </xf>
    <xf numFmtId="0" fontId="148" fillId="56" borderId="69" xfId="1" applyFont="1" applyFill="1" applyBorder="1" applyAlignment="1">
      <alignment horizontal="left" wrapText="1"/>
    </xf>
    <xf numFmtId="0" fontId="148" fillId="56" borderId="70" xfId="1" applyFont="1" applyFill="1" applyBorder="1" applyAlignment="1">
      <alignment horizontal="left" wrapText="1"/>
    </xf>
    <xf numFmtId="0" fontId="148" fillId="56" borderId="43" xfId="1" applyFont="1" applyFill="1" applyBorder="1" applyAlignment="1">
      <alignment horizontal="left" wrapText="1"/>
    </xf>
    <xf numFmtId="0" fontId="148" fillId="56" borderId="43" xfId="1" applyFont="1" applyFill="1" applyBorder="1" applyAlignment="1">
      <alignment horizontal="center" wrapText="1"/>
    </xf>
    <xf numFmtId="0" fontId="139" fillId="0" borderId="64" xfId="0" applyFont="1" applyBorder="1" applyAlignment="1">
      <alignment wrapText="1"/>
    </xf>
    <xf numFmtId="0" fontId="148" fillId="56" borderId="44" xfId="1" applyFont="1" applyFill="1" applyBorder="1" applyAlignment="1">
      <alignment horizontal="center" vertical="center" wrapText="1"/>
    </xf>
    <xf numFmtId="0" fontId="152" fillId="0" borderId="55" xfId="1" applyFont="1" applyFill="1" applyBorder="1" applyAlignment="1">
      <alignment horizontal="left" vertical="top" wrapText="1"/>
    </xf>
    <xf numFmtId="43" fontId="152" fillId="0" borderId="25" xfId="15435" applyFont="1" applyFill="1" applyBorder="1" applyAlignment="1">
      <alignment horizontal="right" vertical="top" wrapText="1"/>
    </xf>
    <xf numFmtId="0" fontId="152" fillId="0" borderId="25" xfId="0" applyFont="1" applyFill="1" applyBorder="1" applyAlignment="1">
      <alignment horizontal="left"/>
    </xf>
    <xf numFmtId="43" fontId="152" fillId="87" borderId="25" xfId="15435" applyFont="1" applyFill="1" applyBorder="1" applyAlignment="1">
      <alignment horizontal="left"/>
    </xf>
    <xf numFmtId="0" fontId="152" fillId="0" borderId="56" xfId="1" applyFont="1" applyFill="1" applyBorder="1" applyAlignment="1">
      <alignment horizontal="left"/>
    </xf>
    <xf numFmtId="0" fontId="152" fillId="0" borderId="56" xfId="0" applyFont="1" applyFill="1" applyBorder="1" applyAlignment="1">
      <alignment horizontal="left" wrapText="1"/>
    </xf>
    <xf numFmtId="0" fontId="152" fillId="0" borderId="56" xfId="0" applyFont="1" applyFill="1" applyBorder="1" applyAlignment="1">
      <alignment horizontal="left"/>
    </xf>
    <xf numFmtId="0" fontId="153" fillId="0" borderId="56" xfId="0" applyFont="1" applyFill="1" applyBorder="1" applyAlignment="1">
      <alignment horizontal="center"/>
    </xf>
    <xf numFmtId="0" fontId="138" fillId="0" borderId="56" xfId="0" applyFont="1" applyFill="1" applyBorder="1" applyAlignment="1">
      <alignment horizontal="left"/>
    </xf>
    <xf numFmtId="0" fontId="138" fillId="76" borderId="56" xfId="0" applyFont="1" applyFill="1" applyBorder="1" applyAlignment="1">
      <alignment horizontal="center"/>
    </xf>
    <xf numFmtId="0" fontId="154" fillId="77" borderId="56" xfId="1" applyFont="1" applyFill="1" applyBorder="1" applyAlignment="1">
      <alignment horizontal="center"/>
    </xf>
    <xf numFmtId="0" fontId="154" fillId="77" borderId="56" xfId="1" applyFont="1" applyFill="1" applyBorder="1" applyAlignment="1">
      <alignment horizontal="left"/>
    </xf>
    <xf numFmtId="0" fontId="154" fillId="77" borderId="56" xfId="1" applyNumberFormat="1" applyFont="1" applyFill="1" applyBorder="1" applyAlignment="1">
      <alignment horizontal="center"/>
    </xf>
    <xf numFmtId="0" fontId="154" fillId="0" borderId="56" xfId="1" applyNumberFormat="1" applyFont="1" applyFill="1" applyBorder="1" applyAlignment="1">
      <alignment horizontal="center"/>
    </xf>
    <xf numFmtId="0" fontId="152" fillId="0" borderId="56" xfId="1" applyFont="1" applyFill="1" applyBorder="1" applyAlignment="1">
      <alignment horizontal="center"/>
    </xf>
    <xf numFmtId="0" fontId="154" fillId="0" borderId="56" xfId="1" applyFont="1" applyFill="1" applyBorder="1" applyAlignment="1">
      <alignment horizontal="center"/>
    </xf>
    <xf numFmtId="0" fontId="139" fillId="0" borderId="25" xfId="0" applyFont="1" applyBorder="1" applyAlignment="1"/>
    <xf numFmtId="0" fontId="138" fillId="0" borderId="57" xfId="0" applyFont="1" applyBorder="1" applyAlignment="1"/>
    <xf numFmtId="0" fontId="152" fillId="78" borderId="0" xfId="1" applyFont="1" applyFill="1" applyBorder="1" applyAlignment="1">
      <alignment horizontal="left"/>
    </xf>
    <xf numFmtId="0" fontId="152" fillId="0" borderId="58" xfId="1" applyFont="1" applyFill="1" applyBorder="1" applyAlignment="1">
      <alignment horizontal="left" vertical="top" wrapText="1"/>
    </xf>
    <xf numFmtId="43" fontId="152" fillId="0" borderId="0" xfId="15435" applyFont="1" applyFill="1" applyBorder="1" applyAlignment="1">
      <alignment horizontal="right" vertical="top" wrapText="1"/>
    </xf>
    <xf numFmtId="0" fontId="152" fillId="0" borderId="0" xfId="0" applyFont="1" applyFill="1" applyBorder="1" applyAlignment="1">
      <alignment horizontal="left"/>
    </xf>
    <xf numFmtId="43" fontId="152" fillId="87" borderId="0" xfId="15435" applyFont="1" applyFill="1" applyBorder="1" applyAlignment="1">
      <alignment horizontal="left"/>
    </xf>
    <xf numFmtId="0" fontId="152" fillId="0" borderId="20" xfId="1" applyFont="1" applyFill="1" applyBorder="1" applyAlignment="1">
      <alignment horizontal="left"/>
    </xf>
    <xf numFmtId="0" fontId="152" fillId="0" borderId="20" xfId="0" applyFont="1" applyFill="1" applyBorder="1" applyAlignment="1">
      <alignment horizontal="left" wrapText="1"/>
    </xf>
    <xf numFmtId="0" fontId="152" fillId="0" borderId="20" xfId="0" applyFont="1" applyFill="1" applyBorder="1" applyAlignment="1">
      <alignment horizontal="left"/>
    </xf>
    <xf numFmtId="0" fontId="153" fillId="0" borderId="20" xfId="0" applyFont="1" applyFill="1" applyBorder="1" applyAlignment="1">
      <alignment horizontal="center"/>
    </xf>
    <xf numFmtId="0" fontId="138" fillId="75" borderId="20" xfId="0" applyFont="1" applyFill="1" applyBorder="1" applyAlignment="1">
      <alignment horizontal="center"/>
    </xf>
    <xf numFmtId="0" fontId="138" fillId="0" borderId="20" xfId="0" applyFont="1" applyFill="1" applyBorder="1" applyAlignment="1">
      <alignment horizontal="left"/>
    </xf>
    <xf numFmtId="0" fontId="154" fillId="77" borderId="20" xfId="1" applyFont="1" applyFill="1" applyBorder="1" applyAlignment="1">
      <alignment horizontal="center"/>
    </xf>
    <xf numFmtId="0" fontId="154" fillId="77" borderId="20" xfId="1" applyFont="1" applyFill="1" applyBorder="1" applyAlignment="1">
      <alignment horizontal="left"/>
    </xf>
    <xf numFmtId="0" fontId="154" fillId="77" borderId="20" xfId="1" applyNumberFormat="1" applyFont="1" applyFill="1" applyBorder="1" applyAlignment="1">
      <alignment horizontal="center"/>
    </xf>
    <xf numFmtId="0" fontId="154" fillId="0" borderId="20" xfId="1" applyNumberFormat="1" applyFont="1" applyFill="1" applyBorder="1" applyAlignment="1">
      <alignment horizontal="center"/>
    </xf>
    <xf numFmtId="0" fontId="152" fillId="0" borderId="20" xfId="1" applyFont="1" applyFill="1" applyBorder="1" applyAlignment="1">
      <alignment horizontal="center"/>
    </xf>
    <xf numFmtId="0" fontId="154" fillId="0" borderId="20" xfId="1" applyFont="1" applyFill="1" applyBorder="1" applyAlignment="1">
      <alignment horizontal="center"/>
    </xf>
    <xf numFmtId="0" fontId="139" fillId="0" borderId="0" xfId="0" applyFont="1" applyBorder="1" applyAlignment="1"/>
    <xf numFmtId="0" fontId="138" fillId="0" borderId="59" xfId="0" applyFont="1" applyBorder="1" applyAlignment="1"/>
    <xf numFmtId="0" fontId="152" fillId="0" borderId="58" xfId="0" applyFont="1" applyFill="1" applyBorder="1" applyAlignment="1">
      <alignment vertical="top" wrapText="1"/>
    </xf>
    <xf numFmtId="0" fontId="155" fillId="77" borderId="20" xfId="0" applyFont="1" applyFill="1" applyBorder="1" applyAlignment="1">
      <alignment horizontal="center"/>
    </xf>
    <xf numFmtId="0" fontId="155" fillId="77" borderId="20" xfId="0" applyFont="1" applyFill="1" applyBorder="1"/>
    <xf numFmtId="0" fontId="155" fillId="77" borderId="20" xfId="0" applyNumberFormat="1" applyFont="1" applyFill="1" applyBorder="1" applyAlignment="1">
      <alignment horizontal="center"/>
    </xf>
    <xf numFmtId="0" fontId="155" fillId="0" borderId="20" xfId="0" applyNumberFormat="1" applyFont="1" applyFill="1" applyBorder="1" applyAlignment="1">
      <alignment horizontal="center"/>
    </xf>
    <xf numFmtId="0" fontId="138" fillId="0" borderId="20" xfId="0" applyFont="1" applyFill="1" applyBorder="1" applyAlignment="1">
      <alignment horizontal="center"/>
    </xf>
    <xf numFmtId="0" fontId="138" fillId="0" borderId="20" xfId="0" applyFont="1" applyFill="1" applyBorder="1"/>
    <xf numFmtId="0" fontId="155" fillId="0" borderId="20" xfId="0" applyFont="1" applyFill="1" applyBorder="1" applyAlignment="1">
      <alignment horizontal="center"/>
    </xf>
    <xf numFmtId="0" fontId="152" fillId="0" borderId="20" xfId="0" applyFont="1" applyFill="1" applyBorder="1"/>
    <xf numFmtId="0" fontId="138" fillId="76" borderId="31" xfId="0" applyFont="1" applyFill="1" applyBorder="1" applyAlignment="1">
      <alignment horizontal="center"/>
    </xf>
    <xf numFmtId="0" fontId="156" fillId="77" borderId="20" xfId="1" applyFont="1" applyFill="1" applyBorder="1" applyAlignment="1">
      <alignment horizontal="center"/>
    </xf>
    <xf numFmtId="0" fontId="156" fillId="77" borderId="20" xfId="1" applyFont="1" applyFill="1" applyBorder="1" applyAlignment="1">
      <alignment horizontal="left"/>
    </xf>
    <xf numFmtId="0" fontId="156" fillId="77" borderId="20" xfId="1" applyNumberFormat="1" applyFont="1" applyFill="1" applyBorder="1" applyAlignment="1">
      <alignment horizontal="center"/>
    </xf>
    <xf numFmtId="0" fontId="156" fillId="0" borderId="20" xfId="1" applyNumberFormat="1" applyFont="1" applyFill="1" applyBorder="1" applyAlignment="1">
      <alignment horizontal="center"/>
    </xf>
    <xf numFmtId="0" fontId="157" fillId="0" borderId="20" xfId="1" applyFont="1" applyFill="1" applyBorder="1" applyAlignment="1">
      <alignment horizontal="center"/>
    </xf>
    <xf numFmtId="0" fontId="156" fillId="0" borderId="20" xfId="1" applyFont="1" applyFill="1" applyBorder="1" applyAlignment="1">
      <alignment horizontal="center"/>
    </xf>
    <xf numFmtId="0" fontId="138" fillId="85" borderId="59" xfId="0" applyFont="1" applyFill="1" applyBorder="1" applyAlignment="1"/>
    <xf numFmtId="0" fontId="157" fillId="78" borderId="0" xfId="1" applyFont="1" applyFill="1" applyBorder="1" applyAlignment="1">
      <alignment horizontal="left"/>
    </xf>
    <xf numFmtId="0" fontId="138" fillId="76" borderId="20" xfId="0" applyFont="1" applyFill="1" applyBorder="1" applyAlignment="1">
      <alignment horizontal="center"/>
    </xf>
    <xf numFmtId="0" fontId="138" fillId="86" borderId="59" xfId="0" applyFont="1" applyFill="1" applyBorder="1" applyAlignment="1"/>
    <xf numFmtId="0" fontId="152" fillId="0" borderId="0" xfId="0" applyFont="1" applyFill="1" applyBorder="1"/>
    <xf numFmtId="0" fontId="152" fillId="0" borderId="20" xfId="15436" applyFont="1" applyFill="1" applyBorder="1"/>
    <xf numFmtId="0" fontId="140" fillId="0" borderId="20" xfId="0" applyFont="1" applyFill="1" applyBorder="1"/>
    <xf numFmtId="0" fontId="140" fillId="0" borderId="0" xfId="0" applyFont="1" applyFill="1" applyBorder="1"/>
    <xf numFmtId="0" fontId="158" fillId="0" borderId="20" xfId="0" applyFont="1" applyFill="1" applyBorder="1"/>
    <xf numFmtId="0" fontId="155" fillId="77" borderId="20" xfId="0" applyFont="1" applyFill="1" applyBorder="1" applyAlignment="1"/>
    <xf numFmtId="0" fontId="138" fillId="0" borderId="20" xfId="0" applyFont="1" applyFill="1" applyBorder="1" applyAlignment="1"/>
    <xf numFmtId="0" fontId="152" fillId="0" borderId="20" xfId="0" applyFont="1" applyFill="1" applyBorder="1" applyAlignment="1"/>
    <xf numFmtId="0" fontId="136" fillId="78" borderId="0" xfId="0" applyFont="1" applyFill="1" applyBorder="1"/>
    <xf numFmtId="0" fontId="152" fillId="0" borderId="0" xfId="0" applyFont="1" applyFill="1" applyBorder="1" applyAlignment="1"/>
    <xf numFmtId="0" fontId="152" fillId="0" borderId="20" xfId="0" applyFont="1" applyFill="1" applyBorder="1" applyAlignment="1">
      <alignment wrapText="1"/>
    </xf>
    <xf numFmtId="0" fontId="155" fillId="77" borderId="20" xfId="0" applyFont="1" applyFill="1" applyBorder="1" applyAlignment="1">
      <alignment horizontal="center" vertical="center"/>
    </xf>
    <xf numFmtId="0" fontId="138" fillId="78" borderId="0" xfId="0" applyFont="1" applyFill="1" applyBorder="1" applyAlignment="1"/>
    <xf numFmtId="0" fontId="157" fillId="0" borderId="20" xfId="1" applyFont="1" applyFill="1" applyBorder="1" applyAlignment="1">
      <alignment horizontal="left"/>
    </xf>
    <xf numFmtId="0" fontId="155" fillId="0" borderId="0" xfId="0" applyFont="1" applyBorder="1" applyAlignment="1"/>
    <xf numFmtId="0" fontId="152" fillId="0" borderId="0" xfId="0" applyFont="1" applyFill="1" applyBorder="1" applyAlignment="1">
      <alignment wrapText="1"/>
    </xf>
    <xf numFmtId="0" fontId="159" fillId="0" borderId="20" xfId="0" applyFont="1" applyFill="1" applyBorder="1"/>
    <xf numFmtId="0" fontId="155" fillId="0" borderId="20" xfId="0" applyFont="1" applyFill="1" applyBorder="1"/>
    <xf numFmtId="0" fontId="155" fillId="0" borderId="20" xfId="0" applyFont="1" applyFill="1" applyBorder="1" applyAlignment="1">
      <alignment horizontal="center" vertical="center"/>
    </xf>
    <xf numFmtId="0" fontId="155" fillId="59" borderId="20" xfId="0" applyNumberFormat="1" applyFont="1" applyFill="1" applyBorder="1" applyAlignment="1">
      <alignment horizontal="center"/>
    </xf>
    <xf numFmtId="0" fontId="139" fillId="0" borderId="20" xfId="0" applyFont="1" applyFill="1" applyBorder="1" applyAlignment="1">
      <alignment horizontal="center"/>
    </xf>
    <xf numFmtId="0" fontId="139" fillId="0" borderId="20" xfId="0" applyFont="1" applyFill="1" applyBorder="1"/>
    <xf numFmtId="0" fontId="140" fillId="0" borderId="20" xfId="0" applyFont="1" applyFill="1" applyBorder="1" applyAlignment="1">
      <alignment wrapText="1"/>
    </xf>
    <xf numFmtId="0" fontId="158" fillId="0" borderId="20" xfId="0" applyFont="1" applyBorder="1"/>
    <xf numFmtId="0" fontId="156" fillId="0" borderId="20" xfId="1" applyFont="1" applyFill="1" applyBorder="1" applyAlignment="1">
      <alignment horizontal="left"/>
    </xf>
    <xf numFmtId="0" fontId="138" fillId="83" borderId="59" xfId="0" applyFont="1" applyFill="1" applyBorder="1" applyAlignment="1"/>
    <xf numFmtId="9" fontId="152" fillId="0" borderId="0" xfId="14425" applyFont="1" applyFill="1" applyBorder="1" applyAlignment="1">
      <alignment horizontal="left"/>
    </xf>
    <xf numFmtId="0" fontId="136" fillId="78" borderId="0" xfId="1" applyFont="1" applyFill="1" applyBorder="1" applyAlignment="1">
      <alignment horizontal="left"/>
    </xf>
    <xf numFmtId="9" fontId="156" fillId="77" borderId="20" xfId="14425" applyFont="1" applyFill="1" applyBorder="1" applyAlignment="1">
      <alignment horizontal="center"/>
    </xf>
    <xf numFmtId="9" fontId="156" fillId="77" borderId="20" xfId="14425" applyFont="1" applyFill="1" applyBorder="1" applyAlignment="1">
      <alignment horizontal="left"/>
    </xf>
    <xf numFmtId="0" fontId="156" fillId="77" borderId="20" xfId="14425" applyNumberFormat="1" applyFont="1" applyFill="1" applyBorder="1" applyAlignment="1">
      <alignment horizontal="center"/>
    </xf>
    <xf numFmtId="0" fontId="156" fillId="0" borderId="20" xfId="14425" applyNumberFormat="1" applyFont="1" applyFill="1" applyBorder="1" applyAlignment="1">
      <alignment horizontal="center"/>
    </xf>
    <xf numFmtId="9" fontId="157" fillId="0" borderId="20" xfId="14425" applyFont="1" applyFill="1" applyBorder="1" applyAlignment="1">
      <alignment horizontal="center"/>
    </xf>
    <xf numFmtId="9" fontId="157" fillId="0" borderId="20" xfId="14425" applyFont="1" applyFill="1" applyBorder="1" applyAlignment="1">
      <alignment horizontal="left"/>
    </xf>
    <xf numFmtId="9" fontId="152" fillId="0" borderId="58" xfId="14425" applyFont="1" applyFill="1" applyBorder="1" applyAlignment="1">
      <alignment horizontal="left" vertical="top" wrapText="1"/>
    </xf>
    <xf numFmtId="9" fontId="152" fillId="0" borderId="20" xfId="14425" applyFont="1" applyFill="1" applyBorder="1" applyAlignment="1">
      <alignment horizontal="left"/>
    </xf>
    <xf numFmtId="9" fontId="157" fillId="78" borderId="0" xfId="14425" applyFont="1" applyFill="1" applyBorder="1" applyAlignment="1">
      <alignment horizontal="left"/>
    </xf>
    <xf numFmtId="0" fontId="160" fillId="0" borderId="20" xfId="0" applyFont="1" applyFill="1" applyBorder="1" applyAlignment="1">
      <alignment horizontal="center"/>
    </xf>
    <xf numFmtId="0" fontId="160" fillId="0" borderId="20" xfId="0" applyFont="1" applyFill="1" applyBorder="1"/>
    <xf numFmtId="0" fontId="155" fillId="0" borderId="20" xfId="0" applyFont="1" applyFill="1" applyBorder="1" applyAlignment="1">
      <alignment horizontal="left"/>
    </xf>
    <xf numFmtId="0" fontId="160" fillId="0" borderId="20" xfId="0" applyFont="1" applyFill="1" applyBorder="1" applyAlignment="1">
      <alignment horizontal="left"/>
    </xf>
    <xf numFmtId="9" fontId="156" fillId="0" borderId="20" xfId="14425" applyFont="1" applyFill="1" applyBorder="1" applyAlignment="1">
      <alignment horizontal="center"/>
    </xf>
    <xf numFmtId="9" fontId="156" fillId="0" borderId="20" xfId="14425" applyFont="1" applyFill="1" applyBorder="1" applyAlignment="1">
      <alignment horizontal="left"/>
    </xf>
    <xf numFmtId="0" fontId="156" fillId="59" borderId="20" xfId="14425" applyNumberFormat="1" applyFont="1" applyFill="1" applyBorder="1" applyAlignment="1">
      <alignment horizontal="center"/>
    </xf>
    <xf numFmtId="0" fontId="155" fillId="0" borderId="20" xfId="0" applyFont="1" applyBorder="1" applyAlignment="1">
      <alignment horizontal="center"/>
    </xf>
    <xf numFmtId="0" fontId="155" fillId="0" borderId="20" xfId="0" applyNumberFormat="1" applyFont="1" applyBorder="1" applyAlignment="1">
      <alignment horizontal="center"/>
    </xf>
    <xf numFmtId="0" fontId="156" fillId="77" borderId="20" xfId="1" applyFont="1" applyFill="1" applyBorder="1" applyAlignment="1">
      <alignment horizontal="center" vertical="center"/>
    </xf>
    <xf numFmtId="0" fontId="152" fillId="0" borderId="0" xfId="1" applyFont="1" applyFill="1" applyBorder="1" applyAlignment="1">
      <alignment horizontal="left"/>
    </xf>
    <xf numFmtId="0" fontId="152" fillId="0" borderId="20" xfId="1" applyFont="1" applyFill="1" applyBorder="1" applyAlignment="1">
      <alignment horizontal="left" wrapText="1"/>
    </xf>
    <xf numFmtId="0" fontId="153" fillId="0" borderId="20" xfId="1" applyFont="1" applyFill="1" applyBorder="1" applyAlignment="1">
      <alignment horizontal="center"/>
    </xf>
    <xf numFmtId="9" fontId="156" fillId="77" borderId="20" xfId="14425" applyFont="1" applyFill="1" applyBorder="1" applyAlignment="1">
      <alignment horizontal="center" vertical="center"/>
    </xf>
    <xf numFmtId="0" fontId="152" fillId="0" borderId="0" xfId="1" applyFont="1" applyFill="1" applyBorder="1" applyAlignment="1">
      <alignment horizontal="left" wrapText="1"/>
    </xf>
    <xf numFmtId="0" fontId="155" fillId="0" borderId="20" xfId="0" applyFont="1" applyFill="1" applyBorder="1" applyAlignment="1"/>
    <xf numFmtId="0" fontId="156" fillId="59" borderId="20" xfId="1" applyNumberFormat="1" applyFont="1" applyFill="1" applyBorder="1" applyAlignment="1">
      <alignment horizontal="center"/>
    </xf>
    <xf numFmtId="0" fontId="152" fillId="0" borderId="58" xfId="0" applyFont="1" applyFill="1" applyBorder="1" applyAlignment="1">
      <alignment horizontal="left" vertical="top" wrapText="1"/>
    </xf>
    <xf numFmtId="0" fontId="136" fillId="78" borderId="0" xfId="0" applyFont="1" applyFill="1" applyBorder="1" applyAlignment="1">
      <alignment horizontal="left"/>
    </xf>
    <xf numFmtId="9" fontId="156" fillId="0" borderId="20" xfId="14425" applyFont="1" applyFill="1" applyBorder="1" applyAlignment="1">
      <alignment horizontal="center" vertical="center"/>
    </xf>
    <xf numFmtId="0" fontId="152" fillId="0" borderId="58" xfId="14379" applyNumberFormat="1" applyFont="1" applyFill="1" applyBorder="1" applyAlignment="1">
      <alignment horizontal="left" vertical="top" wrapText="1"/>
    </xf>
    <xf numFmtId="0" fontId="156" fillId="0" borderId="20" xfId="14379" applyNumberFormat="1" applyFont="1" applyFill="1" applyBorder="1" applyAlignment="1">
      <alignment horizontal="center"/>
    </xf>
    <xf numFmtId="0" fontId="156" fillId="0" borderId="20" xfId="14379" applyNumberFormat="1" applyFont="1" applyFill="1" applyBorder="1" applyAlignment="1">
      <alignment horizontal="left"/>
    </xf>
    <xf numFmtId="0" fontId="157" fillId="0" borderId="20" xfId="14379" applyNumberFormat="1" applyFont="1" applyFill="1" applyBorder="1" applyAlignment="1">
      <alignment horizontal="center"/>
    </xf>
    <xf numFmtId="0" fontId="157" fillId="0" borderId="20" xfId="14379" applyNumberFormat="1" applyFont="1" applyFill="1" applyBorder="1" applyAlignment="1">
      <alignment horizontal="left"/>
    </xf>
    <xf numFmtId="0" fontId="156" fillId="0" borderId="20" xfId="1" applyFont="1" applyFill="1" applyBorder="1" applyAlignment="1">
      <alignment horizontal="center" vertical="center"/>
    </xf>
    <xf numFmtId="0" fontId="152" fillId="0" borderId="58" xfId="14425" applyNumberFormat="1" applyFont="1" applyFill="1" applyBorder="1" applyAlignment="1">
      <alignment horizontal="left" vertical="top" wrapText="1"/>
    </xf>
    <xf numFmtId="0" fontId="156" fillId="59" borderId="20" xfId="14379" applyNumberFormat="1" applyFont="1" applyFill="1" applyBorder="1" applyAlignment="1">
      <alignment horizontal="center"/>
    </xf>
    <xf numFmtId="0" fontId="152" fillId="0" borderId="60" xfId="0" applyFont="1" applyFill="1" applyBorder="1" applyAlignment="1">
      <alignment vertical="top" wrapText="1"/>
    </xf>
    <xf numFmtId="0" fontId="152" fillId="0" borderId="19" xfId="0" applyFont="1" applyFill="1" applyBorder="1" applyAlignment="1">
      <alignment horizontal="left"/>
    </xf>
    <xf numFmtId="0" fontId="152" fillId="0" borderId="19" xfId="0" applyFont="1" applyFill="1" applyBorder="1" applyAlignment="1">
      <alignment wrapText="1"/>
    </xf>
    <xf numFmtId="0" fontId="152" fillId="0" borderId="19" xfId="0" applyFont="1" applyFill="1" applyBorder="1"/>
    <xf numFmtId="0" fontId="153" fillId="0" borderId="19" xfId="0" applyFont="1" applyFill="1" applyBorder="1" applyAlignment="1">
      <alignment horizontal="center"/>
    </xf>
    <xf numFmtId="0" fontId="138" fillId="0" borderId="19" xfId="0" applyFont="1" applyFill="1" applyBorder="1" applyAlignment="1">
      <alignment horizontal="center"/>
    </xf>
    <xf numFmtId="0" fontId="155" fillId="77" borderId="19" xfId="0" applyFont="1" applyFill="1" applyBorder="1" applyAlignment="1">
      <alignment horizontal="center"/>
    </xf>
    <xf numFmtId="0" fontId="155" fillId="77" borderId="19" xfId="0" applyFont="1" applyFill="1" applyBorder="1" applyAlignment="1"/>
    <xf numFmtId="0" fontId="155" fillId="77" borderId="19" xfId="0" applyNumberFormat="1" applyFont="1" applyFill="1" applyBorder="1" applyAlignment="1">
      <alignment horizontal="center"/>
    </xf>
    <xf numFmtId="0" fontId="155" fillId="0" borderId="19" xfId="0" applyNumberFormat="1" applyFont="1" applyFill="1" applyBorder="1" applyAlignment="1">
      <alignment horizontal="center"/>
    </xf>
    <xf numFmtId="0" fontId="138" fillId="0" borderId="19" xfId="0" applyFont="1" applyFill="1" applyBorder="1" applyAlignment="1"/>
    <xf numFmtId="0" fontId="152" fillId="0" borderId="19" xfId="0" applyFont="1" applyFill="1" applyBorder="1" applyAlignment="1"/>
    <xf numFmtId="0" fontId="152" fillId="0" borderId="0" xfId="0" applyFont="1" applyFill="1" applyBorder="1" applyAlignment="1">
      <alignment horizontal="left" wrapText="1"/>
    </xf>
    <xf numFmtId="0" fontId="153" fillId="0" borderId="0" xfId="0" applyFont="1" applyFill="1" applyBorder="1" applyAlignment="1">
      <alignment horizontal="center"/>
    </xf>
    <xf numFmtId="0" fontId="138" fillId="0" borderId="0" xfId="0" applyFont="1" applyFill="1" applyBorder="1" applyAlignment="1">
      <alignment horizontal="left"/>
    </xf>
    <xf numFmtId="0" fontId="155" fillId="0" borderId="20" xfId="0" applyFont="1" applyFill="1" applyBorder="1" applyAlignment="1">
      <alignment horizontal="center" vertical="center" wrapText="1"/>
    </xf>
    <xf numFmtId="0" fontId="138" fillId="0" borderId="20" xfId="0" applyFont="1" applyFill="1" applyBorder="1" applyAlignment="1">
      <alignment horizontal="center" vertical="center"/>
    </xf>
    <xf numFmtId="0" fontId="152" fillId="0" borderId="61" xfId="1" applyFont="1" applyFill="1" applyBorder="1" applyAlignment="1">
      <alignment horizontal="left" vertical="top" wrapText="1"/>
    </xf>
    <xf numFmtId="0" fontId="158" fillId="0" borderId="0" xfId="0" applyFont="1" applyBorder="1"/>
    <xf numFmtId="0" fontId="158" fillId="0" borderId="0" xfId="0" applyFont="1" applyFill="1" applyBorder="1"/>
    <xf numFmtId="0" fontId="152" fillId="0" borderId="61" xfId="0" applyFont="1" applyFill="1" applyBorder="1" applyAlignment="1">
      <alignment vertical="top" wrapText="1"/>
    </xf>
    <xf numFmtId="0" fontId="138" fillId="0" borderId="0" xfId="0" applyFont="1" applyFill="1" applyBorder="1"/>
    <xf numFmtId="9" fontId="152" fillId="0" borderId="61" xfId="14425" applyFont="1" applyFill="1" applyBorder="1" applyAlignment="1">
      <alignment horizontal="left" vertical="top" wrapText="1"/>
    </xf>
    <xf numFmtId="0" fontId="138" fillId="0" borderId="0" xfId="0" applyFont="1" applyFill="1" applyBorder="1" applyAlignment="1">
      <alignment horizontal="center" vertical="center"/>
    </xf>
    <xf numFmtId="0" fontId="160" fillId="78" borderId="0" xfId="0" applyFont="1" applyFill="1" applyBorder="1"/>
    <xf numFmtId="0" fontId="138" fillId="0" borderId="0" xfId="0" applyFont="1" applyFill="1" applyBorder="1" applyAlignment="1">
      <alignment horizontal="center"/>
    </xf>
    <xf numFmtId="9" fontId="152" fillId="0" borderId="20" xfId="14425" applyFont="1" applyFill="1" applyBorder="1" applyAlignment="1">
      <alignment horizontal="left" wrapText="1"/>
    </xf>
    <xf numFmtId="9" fontId="152" fillId="0" borderId="0" xfId="14425" applyFont="1" applyFill="1" applyBorder="1" applyAlignment="1">
      <alignment horizontal="left" wrapText="1"/>
    </xf>
    <xf numFmtId="9" fontId="153" fillId="0" borderId="0" xfId="14425" applyFont="1" applyFill="1" applyBorder="1" applyAlignment="1">
      <alignment horizontal="center"/>
    </xf>
    <xf numFmtId="0" fontId="157" fillId="0" borderId="0" xfId="14425" applyNumberFormat="1" applyFont="1" applyFill="1" applyBorder="1" applyAlignment="1">
      <alignment horizontal="center"/>
    </xf>
    <xf numFmtId="0" fontId="158" fillId="0" borderId="0" xfId="0" applyFont="1" applyBorder="1" applyAlignment="1">
      <alignment horizontal="center"/>
    </xf>
    <xf numFmtId="0" fontId="158" fillId="0" borderId="0" xfId="0" applyFont="1" applyFill="1" applyBorder="1" applyAlignment="1">
      <alignment horizontal="center"/>
    </xf>
    <xf numFmtId="0" fontId="138" fillId="0" borderId="20" xfId="0" applyFont="1" applyFill="1" applyBorder="1" applyAlignment="1">
      <alignment horizontal="left" vertical="center"/>
    </xf>
    <xf numFmtId="0" fontId="138" fillId="0" borderId="20" xfId="0" applyFont="1" applyFill="1" applyBorder="1" applyAlignment="1">
      <alignment vertical="center"/>
    </xf>
    <xf numFmtId="0" fontId="138" fillId="76" borderId="20" xfId="0" applyFont="1" applyFill="1" applyBorder="1" applyAlignment="1">
      <alignment horizontal="center" vertical="center"/>
    </xf>
    <xf numFmtId="0" fontId="152" fillId="0" borderId="0" xfId="15436" applyFont="1" applyFill="1" applyBorder="1"/>
    <xf numFmtId="0" fontId="140" fillId="0" borderId="0" xfId="0" applyFont="1" applyFill="1" applyBorder="1" applyAlignment="1">
      <alignment wrapText="1"/>
    </xf>
    <xf numFmtId="0" fontId="155" fillId="77" borderId="20" xfId="0" applyFont="1" applyFill="1" applyBorder="1" applyAlignment="1">
      <alignment horizontal="center" vertical="center" wrapText="1"/>
    </xf>
    <xf numFmtId="0" fontId="152" fillId="0" borderId="62" xfId="0" applyFont="1" applyFill="1" applyBorder="1" applyAlignment="1">
      <alignment vertical="top" wrapText="1"/>
    </xf>
    <xf numFmtId="0" fontId="154" fillId="0" borderId="63" xfId="0" applyFont="1" applyFill="1" applyBorder="1" applyAlignment="1">
      <alignment horizontal="left" vertical="top" wrapText="1"/>
    </xf>
    <xf numFmtId="0" fontId="154" fillId="0" borderId="0" xfId="0" applyFont="1" applyFill="1" applyBorder="1" applyAlignment="1">
      <alignment horizontal="left" vertical="center" wrapText="1"/>
    </xf>
    <xf numFmtId="0" fontId="161" fillId="0" borderId="20" xfId="0" applyFont="1" applyFill="1" applyBorder="1" applyAlignment="1">
      <alignment horizontal="center"/>
    </xf>
    <xf numFmtId="0" fontId="161" fillId="0" borderId="20" xfId="0" applyFont="1" applyFill="1" applyBorder="1"/>
    <xf numFmtId="0" fontId="152" fillId="0" borderId="23" xfId="0" applyFont="1" applyFill="1" applyBorder="1" applyAlignment="1">
      <alignment wrapText="1"/>
    </xf>
    <xf numFmtId="0" fontId="140" fillId="0" borderId="23" xfId="0" applyFont="1" applyFill="1" applyBorder="1"/>
    <xf numFmtId="0" fontId="152" fillId="0" borderId="23" xfId="1" applyFont="1" applyFill="1" applyBorder="1" applyAlignment="1">
      <alignment horizontal="left"/>
    </xf>
    <xf numFmtId="0" fontId="152" fillId="0" borderId="31" xfId="0" applyFont="1" applyFill="1" applyBorder="1" applyAlignment="1">
      <alignment horizontal="left"/>
    </xf>
    <xf numFmtId="0" fontId="152" fillId="0" borderId="0" xfId="14425" applyNumberFormat="1" applyFont="1" applyFill="1" applyBorder="1" applyAlignment="1">
      <alignment horizontal="left"/>
    </xf>
    <xf numFmtId="0" fontId="140" fillId="0" borderId="20" xfId="0" applyFont="1" applyFill="1" applyBorder="1" applyAlignment="1">
      <alignment horizontal="center"/>
    </xf>
    <xf numFmtId="0" fontId="154" fillId="0" borderId="20" xfId="0" applyFont="1" applyFill="1" applyBorder="1" applyAlignment="1">
      <alignment horizontal="center" vertical="center"/>
    </xf>
    <xf numFmtId="0" fontId="162" fillId="0" borderId="20" xfId="0" applyFont="1" applyFill="1" applyBorder="1" applyAlignment="1">
      <alignment horizontal="center"/>
    </xf>
    <xf numFmtId="0" fontId="162" fillId="59" borderId="20" xfId="1" applyFont="1" applyFill="1" applyBorder="1" applyAlignment="1">
      <alignment horizontal="center"/>
    </xf>
    <xf numFmtId="0" fontId="162" fillId="0" borderId="20" xfId="1" applyFont="1" applyFill="1" applyBorder="1" applyAlignment="1">
      <alignment horizontal="center"/>
    </xf>
    <xf numFmtId="0" fontId="162" fillId="0" borderId="20" xfId="14425" applyNumberFormat="1" applyFont="1" applyFill="1" applyBorder="1" applyAlignment="1">
      <alignment horizontal="center"/>
    </xf>
    <xf numFmtId="0" fontId="150" fillId="0" borderId="0" xfId="0" applyFont="1" applyFill="1" applyBorder="1" applyAlignment="1">
      <alignment horizontal="left"/>
    </xf>
    <xf numFmtId="0" fontId="163" fillId="0" borderId="20" xfId="0" applyFont="1" applyFill="1" applyBorder="1"/>
    <xf numFmtId="0" fontId="139" fillId="0" borderId="20" xfId="0" applyFont="1" applyBorder="1"/>
    <xf numFmtId="0" fontId="159" fillId="0" borderId="20" xfId="1" applyFont="1" applyFill="1" applyBorder="1" applyAlignment="1">
      <alignment horizontal="center"/>
    </xf>
    <xf numFmtId="0" fontId="139" fillId="0" borderId="0" xfId="0" applyFont="1" applyBorder="1" applyAlignment="1">
      <alignment wrapText="1"/>
    </xf>
    <xf numFmtId="0" fontId="152" fillId="0" borderId="20" xfId="0" applyFont="1" applyBorder="1" applyAlignment="1">
      <alignment horizontal="left"/>
    </xf>
    <xf numFmtId="0" fontId="140" fillId="0" borderId="20" xfId="0" applyFont="1" applyBorder="1"/>
    <xf numFmtId="0" fontId="140" fillId="0" borderId="20" xfId="0" applyFont="1" applyBorder="1" applyAlignment="1">
      <alignment horizontal="center"/>
    </xf>
    <xf numFmtId="0" fontId="155" fillId="0" borderId="20" xfId="0" applyFont="1" applyBorder="1"/>
    <xf numFmtId="0" fontId="155" fillId="0" borderId="20" xfId="0" applyFont="1" applyBorder="1" applyAlignment="1">
      <alignment horizontal="center" vertical="center"/>
    </xf>
    <xf numFmtId="43" fontId="152" fillId="0" borderId="64" xfId="15435" applyFont="1" applyFill="1" applyBorder="1" applyAlignment="1">
      <alignment horizontal="right" vertical="top" wrapText="1"/>
    </xf>
    <xf numFmtId="0" fontId="152" fillId="0" borderId="64" xfId="0" applyFont="1" applyFill="1" applyBorder="1" applyAlignment="1">
      <alignment horizontal="left"/>
    </xf>
    <xf numFmtId="43" fontId="152" fillId="87" borderId="64" xfId="15435" applyFont="1" applyFill="1" applyBorder="1" applyAlignment="1">
      <alignment horizontal="left"/>
    </xf>
    <xf numFmtId="0" fontId="139" fillId="0" borderId="65" xfId="0" applyFont="1" applyBorder="1"/>
    <xf numFmtId="0" fontId="155" fillId="0" borderId="65" xfId="0" applyFont="1" applyBorder="1"/>
    <xf numFmtId="0" fontId="155" fillId="0" borderId="65" xfId="0" applyFont="1" applyBorder="1" applyAlignment="1">
      <alignment horizontal="center" vertical="center"/>
    </xf>
    <xf numFmtId="0" fontId="156" fillId="0" borderId="65" xfId="1" applyFont="1" applyFill="1" applyBorder="1" applyAlignment="1">
      <alignment horizontal="center"/>
    </xf>
    <xf numFmtId="0" fontId="159" fillId="0" borderId="65" xfId="1" applyFont="1" applyFill="1" applyBorder="1" applyAlignment="1">
      <alignment horizontal="center"/>
    </xf>
    <xf numFmtId="0" fontId="157" fillId="0" borderId="65" xfId="1" applyFont="1" applyFill="1" applyBorder="1" applyAlignment="1">
      <alignment horizontal="center"/>
    </xf>
    <xf numFmtId="0" fontId="138" fillId="83" borderId="66" xfId="0" applyFont="1" applyFill="1" applyBorder="1" applyAlignment="1"/>
    <xf numFmtId="0" fontId="152" fillId="78" borderId="0" xfId="1" applyFont="1" applyFill="1" applyBorder="1" applyAlignment="1">
      <alignment horizontal="left" vertical="top" wrapText="1"/>
    </xf>
    <xf numFmtId="43" fontId="152" fillId="78" borderId="0" xfId="15435" applyFont="1" applyFill="1" applyBorder="1" applyAlignment="1">
      <alignment horizontal="right" vertical="top" wrapText="1"/>
    </xf>
    <xf numFmtId="0" fontId="157" fillId="78" borderId="0" xfId="1" applyFont="1" applyFill="1" applyBorder="1" applyAlignment="1">
      <alignment horizontal="center"/>
    </xf>
    <xf numFmtId="0" fontId="139" fillId="78" borderId="0" xfId="0" applyFont="1" applyFill="1" applyBorder="1" applyAlignment="1">
      <alignment wrapText="1"/>
    </xf>
    <xf numFmtId="0" fontId="141" fillId="78" borderId="0" xfId="0" applyFont="1" applyFill="1" applyBorder="1"/>
    <xf numFmtId="43" fontId="157" fillId="78" borderId="0" xfId="15435" applyFont="1" applyFill="1" applyBorder="1" applyAlignment="1">
      <alignment horizontal="right" vertical="top" wrapText="1"/>
    </xf>
    <xf numFmtId="43" fontId="157" fillId="78" borderId="0" xfId="15435" applyFont="1" applyFill="1" applyBorder="1" applyAlignment="1">
      <alignment horizontal="left" vertical="top" wrapText="1"/>
    </xf>
    <xf numFmtId="0" fontId="138" fillId="78" borderId="0" xfId="0" applyFont="1" applyFill="1" applyBorder="1" applyAlignment="1">
      <alignment wrapText="1"/>
    </xf>
    <xf numFmtId="9" fontId="152" fillId="78" borderId="0" xfId="14425" applyFont="1" applyFill="1" applyBorder="1" applyAlignment="1">
      <alignment horizontal="left" vertical="top" wrapText="1"/>
    </xf>
    <xf numFmtId="9" fontId="157" fillId="78" borderId="0" xfId="14425" applyFont="1" applyFill="1" applyBorder="1" applyAlignment="1">
      <alignment horizontal="center"/>
    </xf>
    <xf numFmtId="0" fontId="152" fillId="78" borderId="0" xfId="0" applyFont="1" applyFill="1" applyBorder="1" applyAlignment="1">
      <alignment vertical="top" wrapText="1"/>
    </xf>
    <xf numFmtId="43" fontId="138" fillId="78" borderId="0" xfId="15435" applyFont="1" applyFill="1" applyBorder="1" applyAlignment="1">
      <alignment horizontal="right" vertical="top" wrapText="1"/>
    </xf>
    <xf numFmtId="0" fontId="152" fillId="78" borderId="31" xfId="0" applyFont="1" applyFill="1" applyBorder="1" applyAlignment="1">
      <alignment vertical="top" wrapText="1"/>
    </xf>
    <xf numFmtId="43" fontId="138" fillId="78" borderId="31" xfId="15435" applyFont="1" applyFill="1" applyBorder="1" applyAlignment="1">
      <alignment horizontal="right" vertical="top" wrapText="1"/>
    </xf>
    <xf numFmtId="43" fontId="138" fillId="78" borderId="31" xfId="15435" applyFont="1" applyFill="1" applyBorder="1" applyAlignment="1">
      <alignment vertical="top" wrapText="1"/>
    </xf>
    <xf numFmtId="0" fontId="138" fillId="78" borderId="31" xfId="0" applyFont="1" applyFill="1" applyBorder="1"/>
    <xf numFmtId="0" fontId="138" fillId="78" borderId="31" xfId="0" applyFont="1" applyFill="1" applyBorder="1" applyAlignment="1">
      <alignment horizontal="left"/>
    </xf>
    <xf numFmtId="0" fontId="139" fillId="78" borderId="31" xfId="0" applyFont="1" applyFill="1" applyBorder="1"/>
    <xf numFmtId="0" fontId="140" fillId="78" borderId="31" xfId="0" applyFont="1" applyFill="1" applyBorder="1" applyAlignment="1">
      <alignment horizontal="center"/>
    </xf>
    <xf numFmtId="0" fontId="139" fillId="78" borderId="31" xfId="0" applyFont="1" applyFill="1" applyBorder="1" applyAlignment="1">
      <alignment horizontal="center"/>
    </xf>
    <xf numFmtId="0" fontId="152" fillId="78" borderId="20" xfId="0" applyFont="1" applyFill="1" applyBorder="1" applyAlignment="1">
      <alignment vertical="top" wrapText="1"/>
    </xf>
    <xf numFmtId="43" fontId="138" fillId="78" borderId="20" xfId="15435" applyFont="1" applyFill="1" applyBorder="1" applyAlignment="1">
      <alignment horizontal="right" vertical="top" wrapText="1"/>
    </xf>
    <xf numFmtId="43" fontId="138" fillId="78" borderId="20" xfId="15435" applyFont="1" applyFill="1" applyBorder="1" applyAlignment="1">
      <alignment vertical="top" wrapText="1"/>
    </xf>
    <xf numFmtId="0" fontId="138" fillId="78" borderId="20" xfId="0" applyFont="1" applyFill="1" applyBorder="1"/>
    <xf numFmtId="0" fontId="138" fillId="78" borderId="20" xfId="0" applyFont="1" applyFill="1" applyBorder="1" applyAlignment="1">
      <alignment horizontal="left"/>
    </xf>
    <xf numFmtId="0" fontId="139" fillId="78" borderId="20" xfId="0" applyFont="1" applyFill="1" applyBorder="1"/>
    <xf numFmtId="0" fontId="140" fillId="78" borderId="20" xfId="0" applyFont="1" applyFill="1" applyBorder="1" applyAlignment="1">
      <alignment horizontal="center"/>
    </xf>
    <xf numFmtId="0" fontId="139" fillId="78" borderId="20" xfId="0" applyFont="1" applyFill="1" applyBorder="1" applyAlignment="1">
      <alignment horizontal="center"/>
    </xf>
    <xf numFmtId="0" fontId="152" fillId="0" borderId="20" xfId="0" applyFont="1" applyBorder="1" applyAlignment="1">
      <alignment vertical="top" wrapText="1"/>
    </xf>
    <xf numFmtId="43" fontId="138" fillId="0" borderId="20" xfId="15435" applyFont="1" applyFill="1" applyBorder="1" applyAlignment="1">
      <alignment horizontal="right" vertical="top" wrapText="1"/>
    </xf>
    <xf numFmtId="43" fontId="138" fillId="0" borderId="20" xfId="15435" applyFont="1" applyFill="1" applyBorder="1" applyAlignment="1">
      <alignment vertical="top" wrapText="1"/>
    </xf>
    <xf numFmtId="0" fontId="138" fillId="0" borderId="20" xfId="0" applyFont="1" applyBorder="1"/>
    <xf numFmtId="0" fontId="138" fillId="0" borderId="20" xfId="0" applyFont="1" applyBorder="1" applyAlignment="1">
      <alignment horizontal="left"/>
    </xf>
    <xf numFmtId="0" fontId="139" fillId="0" borderId="20" xfId="0" applyFont="1" applyBorder="1" applyAlignment="1">
      <alignment horizontal="center"/>
    </xf>
    <xf numFmtId="0" fontId="138" fillId="0" borderId="0" xfId="0" applyFont="1" applyAlignment="1">
      <alignment wrapText="1"/>
    </xf>
    <xf numFmtId="43" fontId="137" fillId="78" borderId="0" xfId="15435" applyFont="1" applyFill="1" applyBorder="1" applyAlignment="1">
      <alignment vertical="top" wrapText="1"/>
    </xf>
    <xf numFmtId="186" fontId="142" fillId="78" borderId="0" xfId="15435" applyNumberFormat="1" applyFont="1" applyFill="1" applyBorder="1" applyAlignment="1">
      <alignment vertical="top" wrapText="1"/>
    </xf>
    <xf numFmtId="0" fontId="151" fillId="56" borderId="43" xfId="0" applyFont="1" applyFill="1" applyBorder="1" applyAlignment="1">
      <alignment vertical="center" wrapText="1"/>
    </xf>
    <xf numFmtId="43" fontId="152" fillId="0" borderId="25" xfId="15435" applyFont="1" applyFill="1" applyBorder="1" applyAlignment="1">
      <alignment vertical="top" wrapText="1"/>
    </xf>
    <xf numFmtId="43" fontId="152" fillId="0" borderId="0" xfId="15435" applyFont="1" applyFill="1" applyBorder="1" applyAlignment="1">
      <alignment vertical="top" wrapText="1"/>
    </xf>
    <xf numFmtId="43" fontId="152" fillId="0" borderId="64" xfId="15435" applyFont="1" applyFill="1" applyBorder="1" applyAlignment="1">
      <alignment vertical="top" wrapText="1"/>
    </xf>
    <xf numFmtId="43" fontId="157" fillId="78" borderId="0" xfId="15435" applyFont="1" applyFill="1" applyBorder="1" applyAlignment="1">
      <alignment vertical="top" wrapText="1"/>
    </xf>
    <xf numFmtId="43" fontId="152" fillId="0" borderId="25" xfId="15435" applyFont="1" applyFill="1" applyBorder="1" applyAlignment="1">
      <alignment horizontal="center" vertical="top" wrapText="1"/>
    </xf>
    <xf numFmtId="43" fontId="152" fillId="0" borderId="0" xfId="15435" applyFont="1" applyFill="1" applyBorder="1" applyAlignment="1">
      <alignment horizontal="center" vertical="top" wrapText="1"/>
    </xf>
    <xf numFmtId="43" fontId="152" fillId="0" borderId="64" xfId="15435" applyFont="1" applyFill="1" applyBorder="1" applyAlignment="1">
      <alignment horizontal="center" vertical="top" wrapText="1"/>
    </xf>
    <xf numFmtId="43" fontId="152" fillId="78" borderId="0" xfId="15435" applyFont="1" applyFill="1" applyBorder="1" applyAlignment="1">
      <alignment horizontal="center" vertical="top" wrapText="1"/>
    </xf>
    <xf numFmtId="43" fontId="157" fillId="78" borderId="0" xfId="15435" applyFont="1" applyFill="1" applyBorder="1" applyAlignment="1">
      <alignment horizontal="center" vertical="top" wrapText="1"/>
    </xf>
    <xf numFmtId="43" fontId="138" fillId="78" borderId="0" xfId="15435" applyFont="1" applyFill="1" applyBorder="1" applyAlignment="1">
      <alignment horizontal="center" vertical="top" wrapText="1"/>
    </xf>
    <xf numFmtId="43" fontId="138" fillId="78" borderId="31" xfId="15435" applyFont="1" applyFill="1" applyBorder="1" applyAlignment="1">
      <alignment horizontal="center" vertical="top" wrapText="1"/>
    </xf>
    <xf numFmtId="43" fontId="138" fillId="78" borderId="20" xfId="15435" applyFont="1" applyFill="1" applyBorder="1" applyAlignment="1">
      <alignment horizontal="center" vertical="top" wrapText="1"/>
    </xf>
    <xf numFmtId="43" fontId="138" fillId="0" borderId="20" xfId="15435" applyFont="1" applyFill="1" applyBorder="1" applyAlignment="1">
      <alignment horizontal="center" vertical="top" wrapText="1"/>
    </xf>
    <xf numFmtId="187" fontId="137" fillId="56" borderId="38" xfId="0" applyNumberFormat="1" applyFont="1" applyFill="1" applyBorder="1" applyAlignment="1">
      <alignment horizontal="left" vertical="center" wrapText="1"/>
    </xf>
    <xf numFmtId="43" fontId="137" fillId="78" borderId="0" xfId="15435" applyFont="1" applyFill="1" applyBorder="1" applyAlignment="1">
      <alignment horizontal="center" vertical="top" wrapText="1"/>
    </xf>
    <xf numFmtId="0" fontId="77" fillId="0" borderId="0" xfId="0" applyFont="1" applyFill="1" applyBorder="1"/>
    <xf numFmtId="0" fontId="144" fillId="56" borderId="45" xfId="1" applyFont="1" applyFill="1" applyBorder="1" applyAlignment="1">
      <alignment horizontal="left" vertical="center" wrapText="1"/>
    </xf>
    <xf numFmtId="0" fontId="145" fillId="56" borderId="39" xfId="0" applyFont="1" applyFill="1" applyBorder="1" applyAlignment="1">
      <alignment horizontal="center" vertical="center" wrapText="1"/>
    </xf>
    <xf numFmtId="0" fontId="145" fillId="56" borderId="39" xfId="0" applyFont="1" applyFill="1" applyBorder="1" applyAlignment="1">
      <alignment vertical="center" wrapText="1"/>
    </xf>
    <xf numFmtId="0" fontId="145" fillId="56" borderId="39" xfId="0" applyFont="1" applyFill="1" applyBorder="1" applyAlignment="1">
      <alignment horizontal="left" vertical="center" wrapText="1"/>
    </xf>
    <xf numFmtId="0" fontId="145" fillId="87" borderId="39" xfId="0" applyFont="1" applyFill="1" applyBorder="1" applyAlignment="1">
      <alignment horizontal="center" vertical="center" wrapText="1"/>
    </xf>
    <xf numFmtId="0" fontId="146" fillId="56" borderId="39" xfId="1" applyFont="1" applyFill="1" applyBorder="1" applyAlignment="1">
      <alignment horizontal="center" vertical="center" wrapText="1"/>
    </xf>
    <xf numFmtId="0" fontId="147" fillId="56" borderId="71" xfId="0" applyFont="1" applyFill="1" applyBorder="1" applyAlignment="1">
      <alignment horizontal="center" vertical="center" wrapText="1"/>
    </xf>
    <xf numFmtId="0" fontId="145" fillId="56" borderId="26" xfId="0" applyFont="1" applyFill="1" applyBorder="1" applyAlignment="1">
      <alignment horizontal="center" vertical="center" wrapText="1"/>
    </xf>
    <xf numFmtId="0" fontId="146" fillId="56" borderId="26" xfId="1" applyFont="1" applyFill="1" applyBorder="1" applyAlignment="1">
      <alignment horizontal="center" vertical="center" wrapText="1"/>
    </xf>
    <xf numFmtId="0" fontId="146" fillId="56" borderId="72" xfId="1" applyFont="1" applyFill="1" applyBorder="1" applyAlignment="1">
      <alignment horizontal="center" vertical="center" wrapText="1"/>
    </xf>
    <xf numFmtId="0" fontId="143" fillId="56" borderId="33" xfId="0" applyFont="1" applyFill="1" applyBorder="1" applyAlignment="1">
      <alignment vertical="center" wrapText="1"/>
    </xf>
    <xf numFmtId="0" fontId="143" fillId="56" borderId="73" xfId="0" applyFont="1" applyFill="1" applyBorder="1" applyAlignment="1">
      <alignment vertical="center" wrapText="1"/>
    </xf>
    <xf numFmtId="0" fontId="143" fillId="56" borderId="73" xfId="0" applyFont="1" applyFill="1" applyBorder="1" applyAlignment="1">
      <alignment wrapText="1"/>
    </xf>
    <xf numFmtId="0" fontId="143" fillId="56" borderId="74" xfId="0" applyFont="1" applyFill="1" applyBorder="1" applyAlignment="1">
      <alignment vertical="center" wrapText="1"/>
    </xf>
    <xf numFmtId="0" fontId="152" fillId="0" borderId="24" xfId="0" applyFont="1" applyFill="1" applyBorder="1" applyAlignment="1">
      <alignment horizontal="left"/>
    </xf>
    <xf numFmtId="0" fontId="77" fillId="0" borderId="24" xfId="0" applyFont="1" applyFill="1" applyBorder="1" applyAlignment="1">
      <alignment horizontal="left"/>
    </xf>
    <xf numFmtId="0" fontId="77" fillId="59" borderId="24" xfId="0" applyFont="1" applyFill="1" applyBorder="1" applyAlignment="1">
      <alignment horizontal="left"/>
    </xf>
    <xf numFmtId="0" fontId="77" fillId="59" borderId="20" xfId="0" applyFont="1" applyFill="1" applyBorder="1" applyAlignment="1">
      <alignment wrapText="1"/>
    </xf>
    <xf numFmtId="0" fontId="77" fillId="59" borderId="20" xfId="0" applyFont="1" applyFill="1" applyBorder="1" applyAlignment="1">
      <alignment horizontal="left" wrapText="1"/>
    </xf>
    <xf numFmtId="43" fontId="137" fillId="78" borderId="0" xfId="15435" applyFont="1" applyFill="1" applyBorder="1" applyAlignment="1">
      <alignment horizontal="center" vertical="top" wrapText="1"/>
    </xf>
    <xf numFmtId="43" fontId="73" fillId="0" borderId="20" xfId="15435" applyFont="1" applyFill="1" applyBorder="1" applyAlignment="1">
      <alignment vertical="top" wrapText="1"/>
    </xf>
    <xf numFmtId="43" fontId="152" fillId="59" borderId="0" xfId="15435" applyFont="1" applyFill="1" applyBorder="1" applyAlignment="1">
      <alignment horizontal="center" vertical="top" wrapText="1"/>
    </xf>
    <xf numFmtId="0" fontId="152" fillId="0" borderId="62" xfId="1" applyFont="1" applyFill="1" applyBorder="1" applyAlignment="1">
      <alignment horizontal="left" vertical="top" wrapText="1"/>
    </xf>
    <xf numFmtId="0" fontId="152" fillId="0" borderId="75" xfId="1" applyFont="1" applyFill="1" applyBorder="1" applyAlignment="1">
      <alignment horizontal="left"/>
    </xf>
    <xf numFmtId="0" fontId="152" fillId="0" borderId="30" xfId="0" applyFont="1" applyBorder="1" applyAlignment="1">
      <alignment horizontal="left"/>
    </xf>
    <xf numFmtId="0" fontId="140" fillId="0" borderId="30" xfId="0" applyFont="1" applyBorder="1"/>
    <xf numFmtId="0" fontId="140" fillId="0" borderId="30" xfId="0" applyFont="1" applyBorder="1" applyAlignment="1">
      <alignment horizontal="center"/>
    </xf>
    <xf numFmtId="0" fontId="159" fillId="0" borderId="30" xfId="1" applyFont="1" applyFill="1" applyBorder="1" applyAlignment="1">
      <alignment horizontal="center"/>
    </xf>
    <xf numFmtId="0" fontId="152" fillId="0" borderId="30" xfId="0" applyFont="1" applyFill="1" applyBorder="1" applyAlignment="1"/>
    <xf numFmtId="0" fontId="77" fillId="0" borderId="77" xfId="0" applyFont="1" applyFill="1" applyBorder="1" applyAlignment="1">
      <alignment horizontal="left"/>
    </xf>
    <xf numFmtId="0" fontId="77" fillId="59" borderId="77" xfId="0" applyFont="1" applyFill="1" applyBorder="1" applyAlignment="1">
      <alignment horizontal="left"/>
    </xf>
    <xf numFmtId="0" fontId="152" fillId="0" borderId="78" xfId="1" applyFont="1" applyFill="1" applyBorder="1" applyAlignment="1">
      <alignment horizontal="left"/>
    </xf>
    <xf numFmtId="0" fontId="152" fillId="0" borderId="79" xfId="0" applyFont="1" applyBorder="1" applyAlignment="1">
      <alignment horizontal="left"/>
    </xf>
    <xf numFmtId="0" fontId="77" fillId="0" borderId="79" xfId="0" applyFont="1" applyFill="1" applyBorder="1" applyAlignment="1">
      <alignment wrapText="1"/>
    </xf>
    <xf numFmtId="0" fontId="140" fillId="0" borderId="79" xfId="0" applyFont="1" applyBorder="1" applyAlignment="1">
      <alignment horizontal="center"/>
    </xf>
    <xf numFmtId="0" fontId="159" fillId="0" borderId="79" xfId="1" applyFont="1" applyFill="1" applyBorder="1" applyAlignment="1">
      <alignment horizontal="center"/>
    </xf>
    <xf numFmtId="0" fontId="152" fillId="0" borderId="79" xfId="0" applyFont="1" applyFill="1" applyBorder="1" applyAlignment="1"/>
    <xf numFmtId="0" fontId="77" fillId="0" borderId="30" xfId="0" applyFont="1" applyFill="1" applyBorder="1" applyAlignment="1">
      <alignment wrapText="1"/>
    </xf>
    <xf numFmtId="0" fontId="77" fillId="0" borderId="81" xfId="0" applyFont="1" applyFill="1" applyBorder="1" applyAlignment="1">
      <alignment horizontal="left"/>
    </xf>
    <xf numFmtId="0" fontId="152" fillId="0" borderId="82" xfId="1" applyFont="1" applyFill="1" applyBorder="1" applyAlignment="1">
      <alignment horizontal="left"/>
    </xf>
    <xf numFmtId="0" fontId="152" fillId="0" borderId="83" xfId="0" applyFont="1" applyBorder="1" applyAlignment="1">
      <alignment horizontal="left"/>
    </xf>
    <xf numFmtId="0" fontId="140" fillId="0" borderId="83" xfId="0" applyFont="1" applyBorder="1"/>
    <xf numFmtId="0" fontId="139" fillId="0" borderId="79" xfId="0" applyFont="1" applyBorder="1"/>
    <xf numFmtId="0" fontId="140" fillId="0" borderId="83" xfId="0" applyFont="1" applyBorder="1" applyAlignment="1">
      <alignment horizontal="center"/>
    </xf>
    <xf numFmtId="0" fontId="139" fillId="0" borderId="0" xfId="0" applyFont="1" applyBorder="1"/>
    <xf numFmtId="0" fontId="155" fillId="0" borderId="0" xfId="0" applyFont="1" applyBorder="1"/>
    <xf numFmtId="0" fontId="155" fillId="0" borderId="0" xfId="0" applyFont="1" applyBorder="1" applyAlignment="1">
      <alignment horizontal="center" vertical="center"/>
    </xf>
    <xf numFmtId="0" fontId="156" fillId="0" borderId="0" xfId="1" applyFont="1" applyFill="1" applyBorder="1" applyAlignment="1">
      <alignment horizontal="center"/>
    </xf>
    <xf numFmtId="0" fontId="159" fillId="0" borderId="0" xfId="1" applyFont="1" applyFill="1" applyBorder="1" applyAlignment="1">
      <alignment horizontal="center"/>
    </xf>
    <xf numFmtId="0" fontId="159" fillId="0" borderId="83" xfId="1" applyFont="1" applyFill="1" applyBorder="1" applyAlignment="1">
      <alignment horizontal="center"/>
    </xf>
    <xf numFmtId="0" fontId="157" fillId="0" borderId="0" xfId="1" applyFont="1" applyFill="1" applyBorder="1" applyAlignment="1">
      <alignment horizontal="center"/>
    </xf>
    <xf numFmtId="0" fontId="77" fillId="0" borderId="80" xfId="1" applyFont="1" applyFill="1" applyBorder="1" applyAlignment="1">
      <alignment horizontal="left" vertical="top" wrapText="1"/>
    </xf>
    <xf numFmtId="43" fontId="77" fillId="0" borderId="0" xfId="15435" applyFont="1" applyFill="1" applyBorder="1" applyAlignment="1">
      <alignment horizontal="right" vertical="top" wrapText="1"/>
    </xf>
    <xf numFmtId="0" fontId="77" fillId="59" borderId="83" xfId="0" applyFont="1" applyFill="1" applyBorder="1" applyAlignment="1">
      <alignment wrapText="1"/>
    </xf>
    <xf numFmtId="0" fontId="77" fillId="59" borderId="83" xfId="0" applyFont="1" applyFill="1" applyBorder="1" applyAlignment="1"/>
    <xf numFmtId="0" fontId="77" fillId="59" borderId="0" xfId="0" applyFont="1" applyFill="1" applyBorder="1" applyAlignment="1">
      <alignment horizontal="left"/>
    </xf>
    <xf numFmtId="43" fontId="137" fillId="78" borderId="0" xfId="15435" applyFont="1" applyFill="1" applyBorder="1" applyAlignment="1">
      <alignment horizontal="center" vertical="top" wrapText="1"/>
    </xf>
    <xf numFmtId="43" fontId="77" fillId="59" borderId="0" xfId="15435" applyFont="1" applyFill="1" applyBorder="1" applyAlignment="1">
      <alignment horizontal="right" vertical="top" wrapText="1"/>
    </xf>
    <xf numFmtId="0" fontId="152" fillId="59" borderId="20" xfId="0" applyFont="1" applyFill="1" applyBorder="1" applyAlignment="1">
      <alignment horizontal="left" wrapText="1"/>
    </xf>
    <xf numFmtId="0" fontId="152" fillId="59" borderId="20" xfId="0" applyFont="1" applyFill="1" applyBorder="1" applyAlignment="1"/>
    <xf numFmtId="0" fontId="152" fillId="87" borderId="24" xfId="0" applyFont="1" applyFill="1" applyBorder="1" applyAlignment="1">
      <alignment horizontal="left"/>
    </xf>
    <xf numFmtId="0" fontId="77" fillId="88" borderId="83" xfId="0" applyFont="1" applyFill="1" applyBorder="1" applyAlignment="1"/>
    <xf numFmtId="0" fontId="77" fillId="0" borderId="58" xfId="1" applyFont="1" applyFill="1" applyBorder="1" applyAlignment="1">
      <alignment horizontal="left" vertical="top" wrapText="1"/>
    </xf>
    <xf numFmtId="0" fontId="73" fillId="59" borderId="0" xfId="0" applyFont="1" applyFill="1" applyBorder="1"/>
    <xf numFmtId="0" fontId="119" fillId="78" borderId="0" xfId="0" applyFont="1" applyFill="1" applyBorder="1" applyAlignment="1">
      <alignment vertical="top" wrapText="1"/>
    </xf>
    <xf numFmtId="43" fontId="137" fillId="78" borderId="0" xfId="15435" applyFont="1" applyFill="1" applyBorder="1" applyAlignment="1">
      <alignment horizontal="center" vertical="top" wrapText="1"/>
    </xf>
    <xf numFmtId="187" fontId="137" fillId="56" borderId="84" xfId="0" applyNumberFormat="1" applyFont="1" applyFill="1" applyBorder="1" applyAlignment="1">
      <alignment horizontal="left" vertical="center" wrapText="1"/>
    </xf>
    <xf numFmtId="0" fontId="152" fillId="0" borderId="33" xfId="0" applyFont="1" applyFill="1" applyBorder="1" applyAlignment="1">
      <alignment horizontal="left"/>
    </xf>
    <xf numFmtId="0" fontId="77" fillId="59" borderId="33" xfId="0" applyFont="1" applyFill="1" applyBorder="1" applyAlignment="1">
      <alignment horizontal="left"/>
    </xf>
    <xf numFmtId="0" fontId="77" fillId="0" borderId="33" xfId="0" applyFont="1" applyFill="1" applyBorder="1" applyAlignment="1">
      <alignment horizontal="left"/>
    </xf>
    <xf numFmtId="0" fontId="77" fillId="59" borderId="85" xfId="0" applyFont="1" applyFill="1" applyBorder="1" applyAlignment="1">
      <alignment horizontal="left"/>
    </xf>
    <xf numFmtId="0" fontId="151" fillId="56" borderId="70" xfId="0" applyFont="1" applyFill="1" applyBorder="1" applyAlignment="1">
      <alignment horizontal="center" vertical="center" wrapText="1"/>
    </xf>
    <xf numFmtId="187" fontId="137" fillId="56" borderId="24" xfId="0" applyNumberFormat="1" applyFont="1" applyFill="1" applyBorder="1" applyAlignment="1">
      <alignment horizontal="left" vertical="center" wrapText="1"/>
    </xf>
    <xf numFmtId="0" fontId="77" fillId="87" borderId="24" xfId="0" applyFont="1" applyFill="1" applyBorder="1" applyAlignment="1">
      <alignment horizontal="left"/>
    </xf>
    <xf numFmtId="0" fontId="77" fillId="0" borderId="58" xfId="0" applyFont="1" applyFill="1" applyBorder="1" applyAlignment="1">
      <alignment vertical="top" wrapText="1"/>
    </xf>
    <xf numFmtId="0" fontId="116" fillId="0" borderId="0" xfId="0" applyFont="1"/>
    <xf numFmtId="0" fontId="77" fillId="0" borderId="76" xfId="1" applyFont="1" applyFill="1" applyBorder="1" applyAlignment="1">
      <alignment horizontal="left" vertical="top" wrapText="1"/>
    </xf>
    <xf numFmtId="43" fontId="77" fillId="0" borderId="64" xfId="15435" applyFont="1" applyFill="1" applyBorder="1" applyAlignment="1">
      <alignment horizontal="right" vertical="top" wrapText="1"/>
    </xf>
    <xf numFmtId="0" fontId="77" fillId="0" borderId="79" xfId="0" applyFont="1" applyBorder="1"/>
    <xf numFmtId="0" fontId="152" fillId="78" borderId="20" xfId="0" applyFont="1" applyFill="1" applyBorder="1" applyAlignment="1">
      <alignment horizontal="left" wrapText="1"/>
    </xf>
    <xf numFmtId="0" fontId="152" fillId="78" borderId="0" xfId="0" applyFont="1" applyFill="1" applyBorder="1" applyAlignment="1">
      <alignment horizontal="left"/>
    </xf>
    <xf numFmtId="0" fontId="77" fillId="78" borderId="33" xfId="0" applyFont="1" applyFill="1" applyBorder="1" applyAlignment="1">
      <alignment horizontal="left"/>
    </xf>
    <xf numFmtId="0" fontId="152" fillId="59" borderId="24" xfId="0" applyFont="1" applyFill="1" applyBorder="1" applyAlignment="1">
      <alignment horizontal="left"/>
    </xf>
    <xf numFmtId="0" fontId="152" fillId="87" borderId="81" xfId="0" applyFont="1" applyFill="1" applyBorder="1" applyAlignment="1">
      <alignment horizontal="left"/>
    </xf>
    <xf numFmtId="0" fontId="77" fillId="59" borderId="86" xfId="0" applyFont="1" applyFill="1" applyBorder="1" applyAlignment="1">
      <alignment horizontal="left"/>
    </xf>
    <xf numFmtId="0" fontId="77" fillId="0" borderId="83" xfId="0" applyFont="1" applyBorder="1" applyAlignment="1">
      <alignment horizontal="left"/>
    </xf>
    <xf numFmtId="0" fontId="77" fillId="0" borderId="61" xfId="0" applyFont="1" applyFill="1" applyBorder="1" applyAlignment="1">
      <alignment vertical="top" wrapText="1"/>
    </xf>
    <xf numFmtId="9" fontId="77" fillId="0" borderId="61" xfId="14425" applyFont="1" applyFill="1" applyBorder="1" applyAlignment="1">
      <alignment horizontal="left" vertical="top" wrapText="1"/>
    </xf>
    <xf numFmtId="9" fontId="77" fillId="0" borderId="20" xfId="14425" applyFont="1" applyFill="1" applyBorder="1" applyAlignment="1">
      <alignment horizontal="left" wrapText="1"/>
    </xf>
    <xf numFmtId="0" fontId="77" fillId="0" borderId="0" xfId="1" applyFont="1" applyFill="1" applyBorder="1" applyAlignment="1">
      <alignment horizontal="left"/>
    </xf>
    <xf numFmtId="0" fontId="73" fillId="55" borderId="20" xfId="0" applyFont="1" applyFill="1" applyBorder="1" applyAlignment="1">
      <alignment horizontal="center" vertical="center" wrapText="1"/>
    </xf>
    <xf numFmtId="0" fontId="73" fillId="56" borderId="21" xfId="0" applyFont="1" applyFill="1" applyBorder="1" applyAlignment="1">
      <alignment horizontal="center" vertical="center" wrapText="1"/>
    </xf>
    <xf numFmtId="0" fontId="73" fillId="56" borderId="22" xfId="0" applyFont="1" applyFill="1" applyBorder="1" applyAlignment="1">
      <alignment horizontal="center" vertical="center" wrapText="1"/>
    </xf>
    <xf numFmtId="0" fontId="73" fillId="56" borderId="23" xfId="0" applyFont="1" applyFill="1" applyBorder="1" applyAlignment="1">
      <alignment horizontal="center" vertical="center" wrapText="1"/>
    </xf>
    <xf numFmtId="0" fontId="146" fillId="56" borderId="26" xfId="1" applyFont="1" applyFill="1" applyBorder="1" applyAlignment="1">
      <alignment horizontal="center" vertical="center" wrapText="1"/>
    </xf>
    <xf numFmtId="0" fontId="146" fillId="56" borderId="71" xfId="1" applyFont="1" applyFill="1" applyBorder="1" applyAlignment="1">
      <alignment horizontal="center" vertical="center" wrapText="1"/>
    </xf>
    <xf numFmtId="0" fontId="146" fillId="56" borderId="72" xfId="1" applyFont="1" applyFill="1" applyBorder="1" applyAlignment="1">
      <alignment horizontal="center" vertical="center" wrapText="1"/>
    </xf>
    <xf numFmtId="43" fontId="137" fillId="78" borderId="0" xfId="15435" applyFont="1" applyFill="1" applyBorder="1" applyAlignment="1">
      <alignment horizontal="center" vertical="top" wrapText="1"/>
    </xf>
    <xf numFmtId="186" fontId="142" fillId="79" borderId="24" xfId="15435" applyNumberFormat="1" applyFont="1" applyFill="1" applyBorder="1" applyAlignment="1">
      <alignment horizontal="center" vertical="top" wrapText="1"/>
    </xf>
    <xf numFmtId="186" fontId="142" fillId="79" borderId="38" xfId="15435" applyNumberFormat="1" applyFont="1" applyFill="1" applyBorder="1" applyAlignment="1">
      <alignment horizontal="center" vertical="top" wrapText="1"/>
    </xf>
    <xf numFmtId="14" fontId="128" fillId="0" borderId="24" xfId="0" applyNumberFormat="1" applyFont="1" applyBorder="1" applyAlignment="1">
      <alignment horizontal="center" vertical="center"/>
    </xf>
    <xf numFmtId="14" fontId="79" fillId="0" borderId="24" xfId="0" applyNumberFormat="1" applyFont="1" applyBorder="1" applyAlignment="1">
      <alignment horizontal="left" vertical="center" wrapText="1"/>
    </xf>
    <xf numFmtId="0" fontId="115" fillId="79" borderId="53" xfId="0" applyFont="1" applyFill="1" applyBorder="1" applyAlignment="1">
      <alignment horizontal="center"/>
    </xf>
    <xf numFmtId="0" fontId="115" fillId="79" borderId="54" xfId="0" applyFont="1" applyFill="1" applyBorder="1" applyAlignment="1">
      <alignment horizontal="center"/>
    </xf>
    <xf numFmtId="0" fontId="115" fillId="79" borderId="53" xfId="0" applyFont="1" applyFill="1" applyBorder="1" applyAlignment="1">
      <alignment horizontal="left"/>
    </xf>
    <xf numFmtId="0" fontId="115" fillId="79" borderId="54" xfId="0" applyFont="1" applyFill="1" applyBorder="1" applyAlignment="1">
      <alignment horizontal="left"/>
    </xf>
  </cellXfs>
  <cellStyles count="15441">
    <cellStyle name="_BCE Qualifying Products_EXTERNAL_10_December_2009" xfId="4" xr:uid="{00000000-0005-0000-0000-000000000000}"/>
    <cellStyle name="_BCE Qualifying Products_INTERNAL_10_December_2009" xfId="5" xr:uid="{00000000-0005-0000-0000-000001000000}"/>
    <cellStyle name="_BCE Qualifying Products_INTERNAL_12_January2010" xfId="6" xr:uid="{00000000-0005-0000-0000-000002000000}"/>
    <cellStyle name="_Consumer Reports TV analysis_v2" xfId="7" xr:uid="{00000000-0005-0000-0000-000003000000}"/>
    <cellStyle name="_x0010_“+ˆÉ•?pý¤" xfId="14719" xr:uid="{00000000-0005-0000-0000-000004000000}"/>
    <cellStyle name="20% - Accent1" xfId="14690" builtinId="30" customBuiltin="1"/>
    <cellStyle name="20% - Accent1 2" xfId="8" xr:uid="{00000000-0005-0000-0000-000006000000}"/>
    <cellStyle name="20% - Accent1 2 2" xfId="9" xr:uid="{00000000-0005-0000-0000-000007000000}"/>
    <cellStyle name="20% - Accent1 2 2 2" xfId="10" xr:uid="{00000000-0005-0000-0000-000008000000}"/>
    <cellStyle name="20% - Accent1 2 2 2 2" xfId="11" xr:uid="{00000000-0005-0000-0000-000009000000}"/>
    <cellStyle name="20% - Accent1 2 3" xfId="12" xr:uid="{00000000-0005-0000-0000-00000A000000}"/>
    <cellStyle name="20% - Accent1 2 3 2" xfId="13" xr:uid="{00000000-0005-0000-0000-00000B000000}"/>
    <cellStyle name="20% - Accent1 2 3 2 2" xfId="14" xr:uid="{00000000-0005-0000-0000-00000C000000}"/>
    <cellStyle name="20% - Accent1 3" xfId="15" xr:uid="{00000000-0005-0000-0000-00000D000000}"/>
    <cellStyle name="20% - Accent1 3 2" xfId="16" xr:uid="{00000000-0005-0000-0000-00000E000000}"/>
    <cellStyle name="20% - Accent1 3 2 2" xfId="17" xr:uid="{00000000-0005-0000-0000-00000F000000}"/>
    <cellStyle name="20% - Accent1 3 2 2 2" xfId="18" xr:uid="{00000000-0005-0000-0000-000010000000}"/>
    <cellStyle name="20% - Accent1 3 3" xfId="19" xr:uid="{00000000-0005-0000-0000-000011000000}"/>
    <cellStyle name="20% - Accent1 4" xfId="20" xr:uid="{00000000-0005-0000-0000-000012000000}"/>
    <cellStyle name="20% - Accent1 4 2" xfId="21" xr:uid="{00000000-0005-0000-0000-000013000000}"/>
    <cellStyle name="20% - Accent1 4 2 2" xfId="14517" xr:uid="{00000000-0005-0000-0000-000014000000}"/>
    <cellStyle name="20% - Accent1 4 2 2 2" xfId="14960" xr:uid="{00000000-0005-0000-0000-000015000000}"/>
    <cellStyle name="20% - Accent1 4 2 2 3" xfId="15278" xr:uid="{00000000-0005-0000-0000-000016000000}"/>
    <cellStyle name="20% - Accent1 4 2 3" xfId="14810" xr:uid="{00000000-0005-0000-0000-000017000000}"/>
    <cellStyle name="20% - Accent1 4 2 4" xfId="15119" xr:uid="{00000000-0005-0000-0000-000018000000}"/>
    <cellStyle name="20% - Accent1 5" xfId="22" xr:uid="{00000000-0005-0000-0000-000019000000}"/>
    <cellStyle name="20% - Accent2" xfId="14694" builtinId="34" customBuiltin="1"/>
    <cellStyle name="20% - Accent2 2" xfId="23" xr:uid="{00000000-0005-0000-0000-00001B000000}"/>
    <cellStyle name="20% - Accent2 2 2" xfId="24" xr:uid="{00000000-0005-0000-0000-00001C000000}"/>
    <cellStyle name="20% - Accent2 2 2 2" xfId="25" xr:uid="{00000000-0005-0000-0000-00001D000000}"/>
    <cellStyle name="20% - Accent2 2 2 2 2" xfId="26" xr:uid="{00000000-0005-0000-0000-00001E000000}"/>
    <cellStyle name="20% - Accent2 2 3" xfId="27" xr:uid="{00000000-0005-0000-0000-00001F000000}"/>
    <cellStyle name="20% - Accent2 2 3 2" xfId="28" xr:uid="{00000000-0005-0000-0000-000020000000}"/>
    <cellStyle name="20% - Accent2 2 3 2 2" xfId="29" xr:uid="{00000000-0005-0000-0000-000021000000}"/>
    <cellStyle name="20% - Accent2 3" xfId="30" xr:uid="{00000000-0005-0000-0000-000022000000}"/>
    <cellStyle name="20% - Accent2 3 2" xfId="31" xr:uid="{00000000-0005-0000-0000-000023000000}"/>
    <cellStyle name="20% - Accent2 3 2 2" xfId="32" xr:uid="{00000000-0005-0000-0000-000024000000}"/>
    <cellStyle name="20% - Accent2 3 2 2 2" xfId="33" xr:uid="{00000000-0005-0000-0000-000025000000}"/>
    <cellStyle name="20% - Accent2 3 3" xfId="34" xr:uid="{00000000-0005-0000-0000-000026000000}"/>
    <cellStyle name="20% - Accent2 4" xfId="35" xr:uid="{00000000-0005-0000-0000-000027000000}"/>
    <cellStyle name="20% - Accent2 4 2" xfId="36" xr:uid="{00000000-0005-0000-0000-000028000000}"/>
    <cellStyle name="20% - Accent2 4 2 2" xfId="14518" xr:uid="{00000000-0005-0000-0000-000029000000}"/>
    <cellStyle name="20% - Accent2 4 2 2 2" xfId="14961" xr:uid="{00000000-0005-0000-0000-00002A000000}"/>
    <cellStyle name="20% - Accent2 4 2 2 3" xfId="15279" xr:uid="{00000000-0005-0000-0000-00002B000000}"/>
    <cellStyle name="20% - Accent2 4 2 3" xfId="14809" xr:uid="{00000000-0005-0000-0000-00002C000000}"/>
    <cellStyle name="20% - Accent2 4 2 4" xfId="15120" xr:uid="{00000000-0005-0000-0000-00002D000000}"/>
    <cellStyle name="20% - Accent2 5" xfId="37" xr:uid="{00000000-0005-0000-0000-00002E000000}"/>
    <cellStyle name="20% - Accent3" xfId="14698" builtinId="38" customBuiltin="1"/>
    <cellStyle name="20% - Accent3 2" xfId="38" xr:uid="{00000000-0005-0000-0000-000030000000}"/>
    <cellStyle name="20% - Accent3 2 2" xfId="39" xr:uid="{00000000-0005-0000-0000-000031000000}"/>
    <cellStyle name="20% - Accent3 2 2 2" xfId="40" xr:uid="{00000000-0005-0000-0000-000032000000}"/>
    <cellStyle name="20% - Accent3 2 2 2 2" xfId="41" xr:uid="{00000000-0005-0000-0000-000033000000}"/>
    <cellStyle name="20% - Accent3 2 3" xfId="42" xr:uid="{00000000-0005-0000-0000-000034000000}"/>
    <cellStyle name="20% - Accent3 2 3 2" xfId="43" xr:uid="{00000000-0005-0000-0000-000035000000}"/>
    <cellStyle name="20% - Accent3 2 3 2 2" xfId="44" xr:uid="{00000000-0005-0000-0000-000036000000}"/>
    <cellStyle name="20% - Accent3 3" xfId="45" xr:uid="{00000000-0005-0000-0000-000037000000}"/>
    <cellStyle name="20% - Accent3 3 2" xfId="46" xr:uid="{00000000-0005-0000-0000-000038000000}"/>
    <cellStyle name="20% - Accent3 3 2 2" xfId="47" xr:uid="{00000000-0005-0000-0000-000039000000}"/>
    <cellStyle name="20% - Accent3 3 2 2 2" xfId="48" xr:uid="{00000000-0005-0000-0000-00003A000000}"/>
    <cellStyle name="20% - Accent3 3 3" xfId="49" xr:uid="{00000000-0005-0000-0000-00003B000000}"/>
    <cellStyle name="20% - Accent3 4" xfId="50" xr:uid="{00000000-0005-0000-0000-00003C000000}"/>
    <cellStyle name="20% - Accent3 4 2" xfId="51" xr:uid="{00000000-0005-0000-0000-00003D000000}"/>
    <cellStyle name="20% - Accent3 4 2 2" xfId="14519" xr:uid="{00000000-0005-0000-0000-00003E000000}"/>
    <cellStyle name="20% - Accent3 4 2 2 2" xfId="14962" xr:uid="{00000000-0005-0000-0000-00003F000000}"/>
    <cellStyle name="20% - Accent3 4 2 2 3" xfId="15280" xr:uid="{00000000-0005-0000-0000-000040000000}"/>
    <cellStyle name="20% - Accent3 4 2 3" xfId="14808" xr:uid="{00000000-0005-0000-0000-000041000000}"/>
    <cellStyle name="20% - Accent3 4 2 4" xfId="15121" xr:uid="{00000000-0005-0000-0000-000042000000}"/>
    <cellStyle name="20% - Accent3 5" xfId="52" xr:uid="{00000000-0005-0000-0000-000043000000}"/>
    <cellStyle name="20% - Accent4" xfId="14702" builtinId="42" customBuiltin="1"/>
    <cellStyle name="20% - Accent4 2" xfId="53" xr:uid="{00000000-0005-0000-0000-000045000000}"/>
    <cellStyle name="20% - Accent4 2 2" xfId="54" xr:uid="{00000000-0005-0000-0000-000046000000}"/>
    <cellStyle name="20% - Accent4 2 2 2" xfId="55" xr:uid="{00000000-0005-0000-0000-000047000000}"/>
    <cellStyle name="20% - Accent4 2 2 2 2" xfId="56" xr:uid="{00000000-0005-0000-0000-000048000000}"/>
    <cellStyle name="20% - Accent4 2 3" xfId="57" xr:uid="{00000000-0005-0000-0000-000049000000}"/>
    <cellStyle name="20% - Accent4 2 3 2" xfId="58" xr:uid="{00000000-0005-0000-0000-00004A000000}"/>
    <cellStyle name="20% - Accent4 2 3 2 2" xfId="59" xr:uid="{00000000-0005-0000-0000-00004B000000}"/>
    <cellStyle name="20% - Accent4 3" xfId="60" xr:uid="{00000000-0005-0000-0000-00004C000000}"/>
    <cellStyle name="20% - Accent4 3 2" xfId="61" xr:uid="{00000000-0005-0000-0000-00004D000000}"/>
    <cellStyle name="20% - Accent4 3 2 2" xfId="62" xr:uid="{00000000-0005-0000-0000-00004E000000}"/>
    <cellStyle name="20% - Accent4 3 2 2 2" xfId="63" xr:uid="{00000000-0005-0000-0000-00004F000000}"/>
    <cellStyle name="20% - Accent4 3 3" xfId="64" xr:uid="{00000000-0005-0000-0000-000050000000}"/>
    <cellStyle name="20% - Accent4 4" xfId="65" xr:uid="{00000000-0005-0000-0000-000051000000}"/>
    <cellStyle name="20% - Accent4 4 2" xfId="66" xr:uid="{00000000-0005-0000-0000-000052000000}"/>
    <cellStyle name="20% - Accent4 4 2 2" xfId="14520" xr:uid="{00000000-0005-0000-0000-000053000000}"/>
    <cellStyle name="20% - Accent4 4 2 2 2" xfId="14963" xr:uid="{00000000-0005-0000-0000-000054000000}"/>
    <cellStyle name="20% - Accent4 4 2 2 3" xfId="15281" xr:uid="{00000000-0005-0000-0000-000055000000}"/>
    <cellStyle name="20% - Accent4 4 2 3" xfId="14807" xr:uid="{00000000-0005-0000-0000-000056000000}"/>
    <cellStyle name="20% - Accent4 4 2 4" xfId="15122" xr:uid="{00000000-0005-0000-0000-000057000000}"/>
    <cellStyle name="20% - Accent4 5" xfId="67" xr:uid="{00000000-0005-0000-0000-000058000000}"/>
    <cellStyle name="20% - Accent5" xfId="14706" builtinId="46" customBuiltin="1"/>
    <cellStyle name="20% - Accent5 2" xfId="68" xr:uid="{00000000-0005-0000-0000-00005A000000}"/>
    <cellStyle name="20% - Accent5 2 2" xfId="69" xr:uid="{00000000-0005-0000-0000-00005B000000}"/>
    <cellStyle name="20% - Accent5 2 2 2" xfId="70" xr:uid="{00000000-0005-0000-0000-00005C000000}"/>
    <cellStyle name="20% - Accent5 2 2 2 2" xfId="71" xr:uid="{00000000-0005-0000-0000-00005D000000}"/>
    <cellStyle name="20% - Accent5 2 3" xfId="72" xr:uid="{00000000-0005-0000-0000-00005E000000}"/>
    <cellStyle name="20% - Accent5 2 3 2" xfId="73" xr:uid="{00000000-0005-0000-0000-00005F000000}"/>
    <cellStyle name="20% - Accent5 2 3 2 2" xfId="74" xr:uid="{00000000-0005-0000-0000-000060000000}"/>
    <cellStyle name="20% - Accent5 2 4" xfId="14720" xr:uid="{00000000-0005-0000-0000-000061000000}"/>
    <cellStyle name="20% - Accent5 3" xfId="75" xr:uid="{00000000-0005-0000-0000-000062000000}"/>
    <cellStyle name="20% - Accent5 3 2" xfId="76" xr:uid="{00000000-0005-0000-0000-000063000000}"/>
    <cellStyle name="20% - Accent5 3 2 2" xfId="77" xr:uid="{00000000-0005-0000-0000-000064000000}"/>
    <cellStyle name="20% - Accent5 3 2 2 2" xfId="78" xr:uid="{00000000-0005-0000-0000-000065000000}"/>
    <cellStyle name="20% - Accent5 3 3" xfId="79" xr:uid="{00000000-0005-0000-0000-000066000000}"/>
    <cellStyle name="20% - Accent5 4" xfId="80" xr:uid="{00000000-0005-0000-0000-000067000000}"/>
    <cellStyle name="20% - Accent5 4 2" xfId="81" xr:uid="{00000000-0005-0000-0000-000068000000}"/>
    <cellStyle name="20% - Accent5 4 2 2" xfId="14521" xr:uid="{00000000-0005-0000-0000-000069000000}"/>
    <cellStyle name="20% - Accent5 4 2 2 2" xfId="14964" xr:uid="{00000000-0005-0000-0000-00006A000000}"/>
    <cellStyle name="20% - Accent5 4 2 2 3" xfId="15282" xr:uid="{00000000-0005-0000-0000-00006B000000}"/>
    <cellStyle name="20% - Accent5 4 2 3" xfId="14805" xr:uid="{00000000-0005-0000-0000-00006C000000}"/>
    <cellStyle name="20% - Accent5 4 2 4" xfId="15123" xr:uid="{00000000-0005-0000-0000-00006D000000}"/>
    <cellStyle name="20% - Accent5 5" xfId="82" xr:uid="{00000000-0005-0000-0000-00006E000000}"/>
    <cellStyle name="20% - Accent6" xfId="14710" builtinId="50" customBuiltin="1"/>
    <cellStyle name="20% - Accent6 2" xfId="83" xr:uid="{00000000-0005-0000-0000-000070000000}"/>
    <cellStyle name="20% - Accent6 2 2" xfId="84" xr:uid="{00000000-0005-0000-0000-000071000000}"/>
    <cellStyle name="20% - Accent6 2 2 2" xfId="85" xr:uid="{00000000-0005-0000-0000-000072000000}"/>
    <cellStyle name="20% - Accent6 2 2 2 2" xfId="86" xr:uid="{00000000-0005-0000-0000-000073000000}"/>
    <cellStyle name="20% - Accent6 2 3" xfId="87" xr:uid="{00000000-0005-0000-0000-000074000000}"/>
    <cellStyle name="20% - Accent6 2 3 2" xfId="88" xr:uid="{00000000-0005-0000-0000-000075000000}"/>
    <cellStyle name="20% - Accent6 2 3 2 2" xfId="89" xr:uid="{00000000-0005-0000-0000-000076000000}"/>
    <cellStyle name="20% - Accent6 3" xfId="90" xr:uid="{00000000-0005-0000-0000-000077000000}"/>
    <cellStyle name="20% - Accent6 3 2" xfId="91" xr:uid="{00000000-0005-0000-0000-000078000000}"/>
    <cellStyle name="20% - Accent6 3 2 2" xfId="92" xr:uid="{00000000-0005-0000-0000-000079000000}"/>
    <cellStyle name="20% - Accent6 3 2 2 2" xfId="93" xr:uid="{00000000-0005-0000-0000-00007A000000}"/>
    <cellStyle name="20% - Accent6 3 3" xfId="94" xr:uid="{00000000-0005-0000-0000-00007B000000}"/>
    <cellStyle name="20% - Accent6 4" xfId="95" xr:uid="{00000000-0005-0000-0000-00007C000000}"/>
    <cellStyle name="20% - Accent6 4 2" xfId="96" xr:uid="{00000000-0005-0000-0000-00007D000000}"/>
    <cellStyle name="20% - Accent6 4 2 2" xfId="14522" xr:uid="{00000000-0005-0000-0000-00007E000000}"/>
    <cellStyle name="20% - Accent6 4 2 2 2" xfId="14965" xr:uid="{00000000-0005-0000-0000-00007F000000}"/>
    <cellStyle name="20% - Accent6 4 2 2 3" xfId="15283" xr:uid="{00000000-0005-0000-0000-000080000000}"/>
    <cellStyle name="20% - Accent6 4 2 3" xfId="14804" xr:uid="{00000000-0005-0000-0000-000081000000}"/>
    <cellStyle name="20% - Accent6 4 2 4" xfId="15124" xr:uid="{00000000-0005-0000-0000-000082000000}"/>
    <cellStyle name="20% - Accent6 5" xfId="97" xr:uid="{00000000-0005-0000-0000-000083000000}"/>
    <cellStyle name="20% - 强调文字颜色 1" xfId="98" xr:uid="{00000000-0005-0000-0000-000084000000}"/>
    <cellStyle name="20% - 强调文字颜色 2" xfId="99" xr:uid="{00000000-0005-0000-0000-000085000000}"/>
    <cellStyle name="20% - 强调文字颜色 3" xfId="100" xr:uid="{00000000-0005-0000-0000-000086000000}"/>
    <cellStyle name="20% - 强调文字颜色 4" xfId="101" xr:uid="{00000000-0005-0000-0000-000087000000}"/>
    <cellStyle name="20% - 强调文字颜色 5" xfId="102" xr:uid="{00000000-0005-0000-0000-000088000000}"/>
    <cellStyle name="20% - 强调文字颜色 6" xfId="103" xr:uid="{00000000-0005-0000-0000-000089000000}"/>
    <cellStyle name="40% - Accent1" xfId="14691" builtinId="31" customBuiltin="1"/>
    <cellStyle name="40% - Accent1 2" xfId="104" xr:uid="{00000000-0005-0000-0000-00008B000000}"/>
    <cellStyle name="40% - Accent1 2 2" xfId="105" xr:uid="{00000000-0005-0000-0000-00008C000000}"/>
    <cellStyle name="40% - Accent1 2 2 2" xfId="106" xr:uid="{00000000-0005-0000-0000-00008D000000}"/>
    <cellStyle name="40% - Accent1 2 2 2 2" xfId="107" xr:uid="{00000000-0005-0000-0000-00008E000000}"/>
    <cellStyle name="40% - Accent1 2 3" xfId="108" xr:uid="{00000000-0005-0000-0000-00008F000000}"/>
    <cellStyle name="40% - Accent1 2 3 2" xfId="109" xr:uid="{00000000-0005-0000-0000-000090000000}"/>
    <cellStyle name="40% - Accent1 2 3 2 2" xfId="110" xr:uid="{00000000-0005-0000-0000-000091000000}"/>
    <cellStyle name="40% - Accent1 3" xfId="111" xr:uid="{00000000-0005-0000-0000-000092000000}"/>
    <cellStyle name="40% - Accent1 3 2" xfId="112" xr:uid="{00000000-0005-0000-0000-000093000000}"/>
    <cellStyle name="40% - Accent1 3 2 2" xfId="113" xr:uid="{00000000-0005-0000-0000-000094000000}"/>
    <cellStyle name="40% - Accent1 3 2 2 2" xfId="114" xr:uid="{00000000-0005-0000-0000-000095000000}"/>
    <cellStyle name="40% - Accent1 3 3" xfId="115" xr:uid="{00000000-0005-0000-0000-000096000000}"/>
    <cellStyle name="40% - Accent1 4" xfId="116" xr:uid="{00000000-0005-0000-0000-000097000000}"/>
    <cellStyle name="40% - Accent1 4 2" xfId="117" xr:uid="{00000000-0005-0000-0000-000098000000}"/>
    <cellStyle name="40% - Accent1 4 2 2" xfId="14523" xr:uid="{00000000-0005-0000-0000-000099000000}"/>
    <cellStyle name="40% - Accent1 4 2 2 2" xfId="14966" xr:uid="{00000000-0005-0000-0000-00009A000000}"/>
    <cellStyle name="40% - Accent1 4 2 2 3" xfId="15284" xr:uid="{00000000-0005-0000-0000-00009B000000}"/>
    <cellStyle name="40% - Accent1 4 2 3" xfId="14801" xr:uid="{00000000-0005-0000-0000-00009C000000}"/>
    <cellStyle name="40% - Accent1 4 2 4" xfId="15125" xr:uid="{00000000-0005-0000-0000-00009D000000}"/>
    <cellStyle name="40% - Accent1 5" xfId="118" xr:uid="{00000000-0005-0000-0000-00009E000000}"/>
    <cellStyle name="40% - Accent2" xfId="14695" builtinId="35" customBuiltin="1"/>
    <cellStyle name="40% - Accent2 2" xfId="119" xr:uid="{00000000-0005-0000-0000-0000A0000000}"/>
    <cellStyle name="40% - Accent2 2 2" xfId="120" xr:uid="{00000000-0005-0000-0000-0000A1000000}"/>
    <cellStyle name="40% - Accent2 2 2 2" xfId="121" xr:uid="{00000000-0005-0000-0000-0000A2000000}"/>
    <cellStyle name="40% - Accent2 2 2 2 2" xfId="122" xr:uid="{00000000-0005-0000-0000-0000A3000000}"/>
    <cellStyle name="40% - Accent2 2 3" xfId="123" xr:uid="{00000000-0005-0000-0000-0000A4000000}"/>
    <cellStyle name="40% - Accent2 2 3 2" xfId="124" xr:uid="{00000000-0005-0000-0000-0000A5000000}"/>
    <cellStyle name="40% - Accent2 2 3 2 2" xfId="125" xr:uid="{00000000-0005-0000-0000-0000A6000000}"/>
    <cellStyle name="40% - Accent2 3" xfId="126" xr:uid="{00000000-0005-0000-0000-0000A7000000}"/>
    <cellStyle name="40% - Accent2 3 2" xfId="127" xr:uid="{00000000-0005-0000-0000-0000A8000000}"/>
    <cellStyle name="40% - Accent2 3 2 2" xfId="128" xr:uid="{00000000-0005-0000-0000-0000A9000000}"/>
    <cellStyle name="40% - Accent2 3 2 2 2" xfId="129" xr:uid="{00000000-0005-0000-0000-0000AA000000}"/>
    <cellStyle name="40% - Accent2 3 3" xfId="130" xr:uid="{00000000-0005-0000-0000-0000AB000000}"/>
    <cellStyle name="40% - Accent2 4" xfId="131" xr:uid="{00000000-0005-0000-0000-0000AC000000}"/>
    <cellStyle name="40% - Accent2 4 2" xfId="132" xr:uid="{00000000-0005-0000-0000-0000AD000000}"/>
    <cellStyle name="40% - Accent2 4 2 2" xfId="14524" xr:uid="{00000000-0005-0000-0000-0000AE000000}"/>
    <cellStyle name="40% - Accent2 4 2 2 2" xfId="14967" xr:uid="{00000000-0005-0000-0000-0000AF000000}"/>
    <cellStyle name="40% - Accent2 4 2 2 3" xfId="15285" xr:uid="{00000000-0005-0000-0000-0000B0000000}"/>
    <cellStyle name="40% - Accent2 4 2 3" xfId="14798" xr:uid="{00000000-0005-0000-0000-0000B1000000}"/>
    <cellStyle name="40% - Accent2 4 2 4" xfId="15126" xr:uid="{00000000-0005-0000-0000-0000B2000000}"/>
    <cellStyle name="40% - Accent2 5" xfId="133" xr:uid="{00000000-0005-0000-0000-0000B3000000}"/>
    <cellStyle name="40% - Accent3" xfId="14699" builtinId="39" customBuiltin="1"/>
    <cellStyle name="40% - Accent3 2" xfId="134" xr:uid="{00000000-0005-0000-0000-0000B5000000}"/>
    <cellStyle name="40% - Accent3 2 2" xfId="135" xr:uid="{00000000-0005-0000-0000-0000B6000000}"/>
    <cellStyle name="40% - Accent3 2 2 2" xfId="136" xr:uid="{00000000-0005-0000-0000-0000B7000000}"/>
    <cellStyle name="40% - Accent3 2 2 2 2" xfId="137" xr:uid="{00000000-0005-0000-0000-0000B8000000}"/>
    <cellStyle name="40% - Accent3 2 3" xfId="138" xr:uid="{00000000-0005-0000-0000-0000B9000000}"/>
    <cellStyle name="40% - Accent3 2 3 2" xfId="139" xr:uid="{00000000-0005-0000-0000-0000BA000000}"/>
    <cellStyle name="40% - Accent3 2 3 2 2" xfId="140" xr:uid="{00000000-0005-0000-0000-0000BB000000}"/>
    <cellStyle name="40% - Accent3 3" xfId="141" xr:uid="{00000000-0005-0000-0000-0000BC000000}"/>
    <cellStyle name="40% - Accent3 3 2" xfId="142" xr:uid="{00000000-0005-0000-0000-0000BD000000}"/>
    <cellStyle name="40% - Accent3 3 2 2" xfId="143" xr:uid="{00000000-0005-0000-0000-0000BE000000}"/>
    <cellStyle name="40% - Accent3 3 2 2 2" xfId="144" xr:uid="{00000000-0005-0000-0000-0000BF000000}"/>
    <cellStyle name="40% - Accent3 3 3" xfId="145" xr:uid="{00000000-0005-0000-0000-0000C0000000}"/>
    <cellStyle name="40% - Accent3 4" xfId="146" xr:uid="{00000000-0005-0000-0000-0000C1000000}"/>
    <cellStyle name="40% - Accent3 4 2" xfId="147" xr:uid="{00000000-0005-0000-0000-0000C2000000}"/>
    <cellStyle name="40% - Accent3 4 2 2" xfId="14525" xr:uid="{00000000-0005-0000-0000-0000C3000000}"/>
    <cellStyle name="40% - Accent3 4 2 2 2" xfId="14968" xr:uid="{00000000-0005-0000-0000-0000C4000000}"/>
    <cellStyle name="40% - Accent3 4 2 2 3" xfId="15286" xr:uid="{00000000-0005-0000-0000-0000C5000000}"/>
    <cellStyle name="40% - Accent3 4 2 3" xfId="14797" xr:uid="{00000000-0005-0000-0000-0000C6000000}"/>
    <cellStyle name="40% - Accent3 4 2 4" xfId="15127" xr:uid="{00000000-0005-0000-0000-0000C7000000}"/>
    <cellStyle name="40% - Accent3 5" xfId="148" xr:uid="{00000000-0005-0000-0000-0000C8000000}"/>
    <cellStyle name="40% - Accent4" xfId="14703" builtinId="43" customBuiltin="1"/>
    <cellStyle name="40% - Accent4 2" xfId="149" xr:uid="{00000000-0005-0000-0000-0000CA000000}"/>
    <cellStyle name="40% - Accent4 2 2" xfId="150" xr:uid="{00000000-0005-0000-0000-0000CB000000}"/>
    <cellStyle name="40% - Accent4 2 2 2" xfId="151" xr:uid="{00000000-0005-0000-0000-0000CC000000}"/>
    <cellStyle name="40% - Accent4 2 2 2 2" xfId="152" xr:uid="{00000000-0005-0000-0000-0000CD000000}"/>
    <cellStyle name="40% - Accent4 2 3" xfId="153" xr:uid="{00000000-0005-0000-0000-0000CE000000}"/>
    <cellStyle name="40% - Accent4 2 3 2" xfId="154" xr:uid="{00000000-0005-0000-0000-0000CF000000}"/>
    <cellStyle name="40% - Accent4 2 3 2 2" xfId="155" xr:uid="{00000000-0005-0000-0000-0000D0000000}"/>
    <cellStyle name="40% - Accent4 3" xfId="156" xr:uid="{00000000-0005-0000-0000-0000D1000000}"/>
    <cellStyle name="40% - Accent4 3 2" xfId="157" xr:uid="{00000000-0005-0000-0000-0000D2000000}"/>
    <cellStyle name="40% - Accent4 3 2 2" xfId="158" xr:uid="{00000000-0005-0000-0000-0000D3000000}"/>
    <cellStyle name="40% - Accent4 3 2 2 2" xfId="159" xr:uid="{00000000-0005-0000-0000-0000D4000000}"/>
    <cellStyle name="40% - Accent4 3 3" xfId="160" xr:uid="{00000000-0005-0000-0000-0000D5000000}"/>
    <cellStyle name="40% - Accent4 4" xfId="161" xr:uid="{00000000-0005-0000-0000-0000D6000000}"/>
    <cellStyle name="40% - Accent4 4 2" xfId="162" xr:uid="{00000000-0005-0000-0000-0000D7000000}"/>
    <cellStyle name="40% - Accent4 4 2 2" xfId="14526" xr:uid="{00000000-0005-0000-0000-0000D8000000}"/>
    <cellStyle name="40% - Accent4 4 2 2 2" xfId="14969" xr:uid="{00000000-0005-0000-0000-0000D9000000}"/>
    <cellStyle name="40% - Accent4 4 2 2 3" xfId="15287" xr:uid="{00000000-0005-0000-0000-0000DA000000}"/>
    <cellStyle name="40% - Accent4 4 2 3" xfId="14796" xr:uid="{00000000-0005-0000-0000-0000DB000000}"/>
    <cellStyle name="40% - Accent4 4 2 4" xfId="15128" xr:uid="{00000000-0005-0000-0000-0000DC000000}"/>
    <cellStyle name="40% - Accent4 5" xfId="163" xr:uid="{00000000-0005-0000-0000-0000DD000000}"/>
    <cellStyle name="40% - Accent5" xfId="14707" builtinId="47" customBuiltin="1"/>
    <cellStyle name="40% - Accent5 2" xfId="164" xr:uid="{00000000-0005-0000-0000-0000DF000000}"/>
    <cellStyle name="40% - Accent5 2 2" xfId="165" xr:uid="{00000000-0005-0000-0000-0000E0000000}"/>
    <cellStyle name="40% - Accent5 2 2 2" xfId="166" xr:uid="{00000000-0005-0000-0000-0000E1000000}"/>
    <cellStyle name="40% - Accent5 2 2 2 2" xfId="167" xr:uid="{00000000-0005-0000-0000-0000E2000000}"/>
    <cellStyle name="40% - Accent5 2 3" xfId="168" xr:uid="{00000000-0005-0000-0000-0000E3000000}"/>
    <cellStyle name="40% - Accent5 2 3 2" xfId="169" xr:uid="{00000000-0005-0000-0000-0000E4000000}"/>
    <cellStyle name="40% - Accent5 2 3 2 2" xfId="170" xr:uid="{00000000-0005-0000-0000-0000E5000000}"/>
    <cellStyle name="40% - Accent5 3" xfId="171" xr:uid="{00000000-0005-0000-0000-0000E6000000}"/>
    <cellStyle name="40% - Accent5 3 2" xfId="172" xr:uid="{00000000-0005-0000-0000-0000E7000000}"/>
    <cellStyle name="40% - Accent5 3 2 2" xfId="173" xr:uid="{00000000-0005-0000-0000-0000E8000000}"/>
    <cellStyle name="40% - Accent5 3 2 2 2" xfId="174" xr:uid="{00000000-0005-0000-0000-0000E9000000}"/>
    <cellStyle name="40% - Accent5 3 3" xfId="175" xr:uid="{00000000-0005-0000-0000-0000EA000000}"/>
    <cellStyle name="40% - Accent5 4" xfId="176" xr:uid="{00000000-0005-0000-0000-0000EB000000}"/>
    <cellStyle name="40% - Accent5 4 2" xfId="177" xr:uid="{00000000-0005-0000-0000-0000EC000000}"/>
    <cellStyle name="40% - Accent5 4 2 2" xfId="14527" xr:uid="{00000000-0005-0000-0000-0000ED000000}"/>
    <cellStyle name="40% - Accent5 4 2 2 2" xfId="14970" xr:uid="{00000000-0005-0000-0000-0000EE000000}"/>
    <cellStyle name="40% - Accent5 4 2 2 3" xfId="15288" xr:uid="{00000000-0005-0000-0000-0000EF000000}"/>
    <cellStyle name="40% - Accent5 4 2 3" xfId="14795" xr:uid="{00000000-0005-0000-0000-0000F0000000}"/>
    <cellStyle name="40% - Accent5 4 2 4" xfId="15129" xr:uid="{00000000-0005-0000-0000-0000F1000000}"/>
    <cellStyle name="40% - Accent5 5" xfId="178" xr:uid="{00000000-0005-0000-0000-0000F2000000}"/>
    <cellStyle name="40% - Accent6" xfId="14711" builtinId="51" customBuiltin="1"/>
    <cellStyle name="40% - Accent6 2" xfId="179" xr:uid="{00000000-0005-0000-0000-0000F4000000}"/>
    <cellStyle name="40% - Accent6 2 2" xfId="180" xr:uid="{00000000-0005-0000-0000-0000F5000000}"/>
    <cellStyle name="40% - Accent6 2 2 2" xfId="181" xr:uid="{00000000-0005-0000-0000-0000F6000000}"/>
    <cellStyle name="40% - Accent6 2 2 2 2" xfId="182" xr:uid="{00000000-0005-0000-0000-0000F7000000}"/>
    <cellStyle name="40% - Accent6 2 3" xfId="183" xr:uid="{00000000-0005-0000-0000-0000F8000000}"/>
    <cellStyle name="40% - Accent6 2 3 2" xfId="184" xr:uid="{00000000-0005-0000-0000-0000F9000000}"/>
    <cellStyle name="40% - Accent6 2 3 2 2" xfId="185" xr:uid="{00000000-0005-0000-0000-0000FA000000}"/>
    <cellStyle name="40% - Accent6 3" xfId="186" xr:uid="{00000000-0005-0000-0000-0000FB000000}"/>
    <cellStyle name="40% - Accent6 3 2" xfId="187" xr:uid="{00000000-0005-0000-0000-0000FC000000}"/>
    <cellStyle name="40% - Accent6 3 2 2" xfId="188" xr:uid="{00000000-0005-0000-0000-0000FD000000}"/>
    <cellStyle name="40% - Accent6 3 2 2 2" xfId="189" xr:uid="{00000000-0005-0000-0000-0000FE000000}"/>
    <cellStyle name="40% - Accent6 3 3" xfId="190" xr:uid="{00000000-0005-0000-0000-0000FF000000}"/>
    <cellStyle name="40% - Accent6 4" xfId="191" xr:uid="{00000000-0005-0000-0000-000000010000}"/>
    <cellStyle name="40% - Accent6 4 2" xfId="192" xr:uid="{00000000-0005-0000-0000-000001010000}"/>
    <cellStyle name="40% - Accent6 4 2 2" xfId="14528" xr:uid="{00000000-0005-0000-0000-000002010000}"/>
    <cellStyle name="40% - Accent6 4 2 2 2" xfId="14971" xr:uid="{00000000-0005-0000-0000-000003010000}"/>
    <cellStyle name="40% - Accent6 4 2 2 3" xfId="15289" xr:uid="{00000000-0005-0000-0000-000004010000}"/>
    <cellStyle name="40% - Accent6 4 2 3" xfId="14794" xr:uid="{00000000-0005-0000-0000-000005010000}"/>
    <cellStyle name="40% - Accent6 4 2 4" xfId="15130" xr:uid="{00000000-0005-0000-0000-000006010000}"/>
    <cellStyle name="40% - Accent6 5" xfId="193" xr:uid="{00000000-0005-0000-0000-000007010000}"/>
    <cellStyle name="40% - 强调文字颜色 1" xfId="194" xr:uid="{00000000-0005-0000-0000-000008010000}"/>
    <cellStyle name="40% - 强调文字颜色 2" xfId="195" xr:uid="{00000000-0005-0000-0000-000009010000}"/>
    <cellStyle name="40% - 强调文字颜色 3" xfId="196" xr:uid="{00000000-0005-0000-0000-00000A010000}"/>
    <cellStyle name="40% - 强调文字颜色 4" xfId="197" xr:uid="{00000000-0005-0000-0000-00000B010000}"/>
    <cellStyle name="40% - 强调文字颜色 5" xfId="198" xr:uid="{00000000-0005-0000-0000-00000C010000}"/>
    <cellStyle name="40% - 强调文字颜色 6" xfId="199" xr:uid="{00000000-0005-0000-0000-00000D010000}"/>
    <cellStyle name="60% - Accent1" xfId="14692" builtinId="32" customBuiltin="1"/>
    <cellStyle name="60% - Accent1 2" xfId="200" xr:uid="{00000000-0005-0000-0000-00000F010000}"/>
    <cellStyle name="60% - Accent1 2 2" xfId="201" xr:uid="{00000000-0005-0000-0000-000010010000}"/>
    <cellStyle name="60% - Accent1 2 2 2" xfId="202" xr:uid="{00000000-0005-0000-0000-000011010000}"/>
    <cellStyle name="60% - Accent1 2 2 2 2" xfId="203" xr:uid="{00000000-0005-0000-0000-000012010000}"/>
    <cellStyle name="60% - Accent1 2 3" xfId="204" xr:uid="{00000000-0005-0000-0000-000013010000}"/>
    <cellStyle name="60% - Accent1 2 3 2" xfId="205" xr:uid="{00000000-0005-0000-0000-000014010000}"/>
    <cellStyle name="60% - Accent1 2 3 2 2" xfId="206" xr:uid="{00000000-0005-0000-0000-000015010000}"/>
    <cellStyle name="60% - Accent1 3" xfId="207" xr:uid="{00000000-0005-0000-0000-000016010000}"/>
    <cellStyle name="60% - Accent1 3 2" xfId="208" xr:uid="{00000000-0005-0000-0000-000017010000}"/>
    <cellStyle name="60% - Accent1 3 2 2" xfId="209" xr:uid="{00000000-0005-0000-0000-000018010000}"/>
    <cellStyle name="60% - Accent1 3 2 2 2" xfId="210" xr:uid="{00000000-0005-0000-0000-000019010000}"/>
    <cellStyle name="60% - Accent1 3 3" xfId="211" xr:uid="{00000000-0005-0000-0000-00001A010000}"/>
    <cellStyle name="60% - Accent1 4" xfId="212" xr:uid="{00000000-0005-0000-0000-00001B010000}"/>
    <cellStyle name="60% - Accent1 5" xfId="213" xr:uid="{00000000-0005-0000-0000-00001C010000}"/>
    <cellStyle name="60% - Accent2" xfId="14696" builtinId="36" customBuiltin="1"/>
    <cellStyle name="60% - Accent2 2" xfId="214" xr:uid="{00000000-0005-0000-0000-00001E010000}"/>
    <cellStyle name="60% - Accent2 2 2" xfId="215" xr:uid="{00000000-0005-0000-0000-00001F010000}"/>
    <cellStyle name="60% - Accent2 2 2 2" xfId="216" xr:uid="{00000000-0005-0000-0000-000020010000}"/>
    <cellStyle name="60% - Accent2 2 2 2 2" xfId="217" xr:uid="{00000000-0005-0000-0000-000021010000}"/>
    <cellStyle name="60% - Accent2 2 3" xfId="218" xr:uid="{00000000-0005-0000-0000-000022010000}"/>
    <cellStyle name="60% - Accent2 2 3 2" xfId="219" xr:uid="{00000000-0005-0000-0000-000023010000}"/>
    <cellStyle name="60% - Accent2 2 3 2 2" xfId="220" xr:uid="{00000000-0005-0000-0000-000024010000}"/>
    <cellStyle name="60% - Accent2 3" xfId="221" xr:uid="{00000000-0005-0000-0000-000025010000}"/>
    <cellStyle name="60% - Accent2 3 2" xfId="222" xr:uid="{00000000-0005-0000-0000-000026010000}"/>
    <cellStyle name="60% - Accent2 3 2 2" xfId="223" xr:uid="{00000000-0005-0000-0000-000027010000}"/>
    <cellStyle name="60% - Accent2 3 2 2 2" xfId="224" xr:uid="{00000000-0005-0000-0000-000028010000}"/>
    <cellStyle name="60% - Accent2 3 3" xfId="225" xr:uid="{00000000-0005-0000-0000-000029010000}"/>
    <cellStyle name="60% - Accent2 4" xfId="226" xr:uid="{00000000-0005-0000-0000-00002A010000}"/>
    <cellStyle name="60% - Accent2 5" xfId="227" xr:uid="{00000000-0005-0000-0000-00002B010000}"/>
    <cellStyle name="60% - Accent3" xfId="14700" builtinId="40" customBuiltin="1"/>
    <cellStyle name="60% - Accent3 2" xfId="228" xr:uid="{00000000-0005-0000-0000-00002D010000}"/>
    <cellStyle name="60% - Accent3 2 2" xfId="229" xr:uid="{00000000-0005-0000-0000-00002E010000}"/>
    <cellStyle name="60% - Accent3 2 2 2" xfId="230" xr:uid="{00000000-0005-0000-0000-00002F010000}"/>
    <cellStyle name="60% - Accent3 2 2 2 2" xfId="231" xr:uid="{00000000-0005-0000-0000-000030010000}"/>
    <cellStyle name="60% - Accent3 2 3" xfId="232" xr:uid="{00000000-0005-0000-0000-000031010000}"/>
    <cellStyle name="60% - Accent3 2 3 2" xfId="233" xr:uid="{00000000-0005-0000-0000-000032010000}"/>
    <cellStyle name="60% - Accent3 2 3 2 2" xfId="234" xr:uid="{00000000-0005-0000-0000-000033010000}"/>
    <cellStyle name="60% - Accent3 3" xfId="235" xr:uid="{00000000-0005-0000-0000-000034010000}"/>
    <cellStyle name="60% - Accent3 3 2" xfId="236" xr:uid="{00000000-0005-0000-0000-000035010000}"/>
    <cellStyle name="60% - Accent3 3 2 2" xfId="237" xr:uid="{00000000-0005-0000-0000-000036010000}"/>
    <cellStyle name="60% - Accent3 3 2 2 2" xfId="238" xr:uid="{00000000-0005-0000-0000-000037010000}"/>
    <cellStyle name="60% - Accent3 3 3" xfId="239" xr:uid="{00000000-0005-0000-0000-000038010000}"/>
    <cellStyle name="60% - Accent3 4" xfId="240" xr:uid="{00000000-0005-0000-0000-000039010000}"/>
    <cellStyle name="60% - Accent3 5" xfId="241" xr:uid="{00000000-0005-0000-0000-00003A010000}"/>
    <cellStyle name="60% - Accent4" xfId="14704" builtinId="44" customBuiltin="1"/>
    <cellStyle name="60% - Accent4 2" xfId="242" xr:uid="{00000000-0005-0000-0000-00003C010000}"/>
    <cellStyle name="60% - Accent4 2 2" xfId="243" xr:uid="{00000000-0005-0000-0000-00003D010000}"/>
    <cellStyle name="60% - Accent4 2 2 2" xfId="244" xr:uid="{00000000-0005-0000-0000-00003E010000}"/>
    <cellStyle name="60% - Accent4 2 2 2 2" xfId="245" xr:uid="{00000000-0005-0000-0000-00003F010000}"/>
    <cellStyle name="60% - Accent4 2 3" xfId="246" xr:uid="{00000000-0005-0000-0000-000040010000}"/>
    <cellStyle name="60% - Accent4 2 3 2" xfId="247" xr:uid="{00000000-0005-0000-0000-000041010000}"/>
    <cellStyle name="60% - Accent4 2 3 2 2" xfId="248" xr:uid="{00000000-0005-0000-0000-000042010000}"/>
    <cellStyle name="60% - Accent4 3" xfId="249" xr:uid="{00000000-0005-0000-0000-000043010000}"/>
    <cellStyle name="60% - Accent4 3 2" xfId="250" xr:uid="{00000000-0005-0000-0000-000044010000}"/>
    <cellStyle name="60% - Accent4 3 2 2" xfId="251" xr:uid="{00000000-0005-0000-0000-000045010000}"/>
    <cellStyle name="60% - Accent4 3 2 2 2" xfId="252" xr:uid="{00000000-0005-0000-0000-000046010000}"/>
    <cellStyle name="60% - Accent4 3 3" xfId="253" xr:uid="{00000000-0005-0000-0000-000047010000}"/>
    <cellStyle name="60% - Accent4 4" xfId="254" xr:uid="{00000000-0005-0000-0000-000048010000}"/>
    <cellStyle name="60% - Accent4 5" xfId="255" xr:uid="{00000000-0005-0000-0000-000049010000}"/>
    <cellStyle name="60% - Accent5" xfId="14708" builtinId="48" customBuiltin="1"/>
    <cellStyle name="60% - Accent5 2" xfId="256" xr:uid="{00000000-0005-0000-0000-00004B010000}"/>
    <cellStyle name="60% - Accent5 2 2" xfId="257" xr:uid="{00000000-0005-0000-0000-00004C010000}"/>
    <cellStyle name="60% - Accent5 2 2 2" xfId="258" xr:uid="{00000000-0005-0000-0000-00004D010000}"/>
    <cellStyle name="60% - Accent5 2 2 2 2" xfId="259" xr:uid="{00000000-0005-0000-0000-00004E010000}"/>
    <cellStyle name="60% - Accent5 2 3" xfId="260" xr:uid="{00000000-0005-0000-0000-00004F010000}"/>
    <cellStyle name="60% - Accent5 2 3 2" xfId="261" xr:uid="{00000000-0005-0000-0000-000050010000}"/>
    <cellStyle name="60% - Accent5 2 3 2 2" xfId="262" xr:uid="{00000000-0005-0000-0000-000051010000}"/>
    <cellStyle name="60% - Accent5 3" xfId="263" xr:uid="{00000000-0005-0000-0000-000052010000}"/>
    <cellStyle name="60% - Accent5 3 2" xfId="264" xr:uid="{00000000-0005-0000-0000-000053010000}"/>
    <cellStyle name="60% - Accent5 3 2 2" xfId="265" xr:uid="{00000000-0005-0000-0000-000054010000}"/>
    <cellStyle name="60% - Accent5 3 2 2 2" xfId="266" xr:uid="{00000000-0005-0000-0000-000055010000}"/>
    <cellStyle name="60% - Accent5 3 3" xfId="267" xr:uid="{00000000-0005-0000-0000-000056010000}"/>
    <cellStyle name="60% - Accent5 4" xfId="268" xr:uid="{00000000-0005-0000-0000-000057010000}"/>
    <cellStyle name="60% - Accent5 5" xfId="269" xr:uid="{00000000-0005-0000-0000-000058010000}"/>
    <cellStyle name="60% - Accent6" xfId="14712" builtinId="52" customBuiltin="1"/>
    <cellStyle name="60% - Accent6 2" xfId="270" xr:uid="{00000000-0005-0000-0000-00005A010000}"/>
    <cellStyle name="60% - Accent6 2 2" xfId="271" xr:uid="{00000000-0005-0000-0000-00005B010000}"/>
    <cellStyle name="60% - Accent6 2 2 2" xfId="272" xr:uid="{00000000-0005-0000-0000-00005C010000}"/>
    <cellStyle name="60% - Accent6 2 2 2 2" xfId="273" xr:uid="{00000000-0005-0000-0000-00005D010000}"/>
    <cellStyle name="60% - Accent6 2 3" xfId="274" xr:uid="{00000000-0005-0000-0000-00005E010000}"/>
    <cellStyle name="60% - Accent6 2 3 2" xfId="275" xr:uid="{00000000-0005-0000-0000-00005F010000}"/>
    <cellStyle name="60% - Accent6 2 3 2 2" xfId="276" xr:uid="{00000000-0005-0000-0000-000060010000}"/>
    <cellStyle name="60% - Accent6 3" xfId="277" xr:uid="{00000000-0005-0000-0000-000061010000}"/>
    <cellStyle name="60% - Accent6 3 2" xfId="278" xr:uid="{00000000-0005-0000-0000-000062010000}"/>
    <cellStyle name="60% - Accent6 3 2 2" xfId="279" xr:uid="{00000000-0005-0000-0000-000063010000}"/>
    <cellStyle name="60% - Accent6 3 2 2 2" xfId="280" xr:uid="{00000000-0005-0000-0000-000064010000}"/>
    <cellStyle name="60% - Accent6 3 3" xfId="281" xr:uid="{00000000-0005-0000-0000-000065010000}"/>
    <cellStyle name="60% - Accent6 4" xfId="282" xr:uid="{00000000-0005-0000-0000-000066010000}"/>
    <cellStyle name="60% - Accent6 5" xfId="283" xr:uid="{00000000-0005-0000-0000-000067010000}"/>
    <cellStyle name="60% - 强调文字颜色 1" xfId="284" xr:uid="{00000000-0005-0000-0000-000068010000}"/>
    <cellStyle name="60% - 强调文字颜色 2" xfId="285" xr:uid="{00000000-0005-0000-0000-000069010000}"/>
    <cellStyle name="60% - 强调文字颜色 3" xfId="286" xr:uid="{00000000-0005-0000-0000-00006A010000}"/>
    <cellStyle name="60% - 强调文字颜色 4" xfId="287" xr:uid="{00000000-0005-0000-0000-00006B010000}"/>
    <cellStyle name="60% - 强调文字颜色 5" xfId="288" xr:uid="{00000000-0005-0000-0000-00006C010000}"/>
    <cellStyle name="60% - 强调文字颜色 6" xfId="289" xr:uid="{00000000-0005-0000-0000-00006D010000}"/>
    <cellStyle name="Accent1" xfId="14689" builtinId="29" customBuiltin="1"/>
    <cellStyle name="Accent1 2" xfId="290" xr:uid="{00000000-0005-0000-0000-00006F010000}"/>
    <cellStyle name="Accent1 2 2" xfId="291" xr:uid="{00000000-0005-0000-0000-000070010000}"/>
    <cellStyle name="Accent1 2 2 2" xfId="292" xr:uid="{00000000-0005-0000-0000-000071010000}"/>
    <cellStyle name="Accent1 2 2 2 2" xfId="293" xr:uid="{00000000-0005-0000-0000-000072010000}"/>
    <cellStyle name="Accent1 2 3" xfId="294" xr:uid="{00000000-0005-0000-0000-000073010000}"/>
    <cellStyle name="Accent1 2 3 2" xfId="295" xr:uid="{00000000-0005-0000-0000-000074010000}"/>
    <cellStyle name="Accent1 2 3 2 2" xfId="296" xr:uid="{00000000-0005-0000-0000-000075010000}"/>
    <cellStyle name="Accent1 3" xfId="297" xr:uid="{00000000-0005-0000-0000-000076010000}"/>
    <cellStyle name="Accent1 3 2" xfId="298" xr:uid="{00000000-0005-0000-0000-000077010000}"/>
    <cellStyle name="Accent1 3 2 2" xfId="299" xr:uid="{00000000-0005-0000-0000-000078010000}"/>
    <cellStyle name="Accent1 3 2 2 2" xfId="300" xr:uid="{00000000-0005-0000-0000-000079010000}"/>
    <cellStyle name="Accent1 3 3" xfId="301" xr:uid="{00000000-0005-0000-0000-00007A010000}"/>
    <cellStyle name="Accent1 4" xfId="302" xr:uid="{00000000-0005-0000-0000-00007B010000}"/>
    <cellStyle name="Accent1 5" xfId="303" xr:uid="{00000000-0005-0000-0000-00007C010000}"/>
    <cellStyle name="Accent2" xfId="14693" builtinId="33" customBuiltin="1"/>
    <cellStyle name="Accent2 2" xfId="304" xr:uid="{00000000-0005-0000-0000-00007E010000}"/>
    <cellStyle name="Accent2 2 2" xfId="305" xr:uid="{00000000-0005-0000-0000-00007F010000}"/>
    <cellStyle name="Accent2 2 2 2" xfId="306" xr:uid="{00000000-0005-0000-0000-000080010000}"/>
    <cellStyle name="Accent2 2 2 2 2" xfId="307" xr:uid="{00000000-0005-0000-0000-000081010000}"/>
    <cellStyle name="Accent2 2 3" xfId="308" xr:uid="{00000000-0005-0000-0000-000082010000}"/>
    <cellStyle name="Accent2 2 3 2" xfId="309" xr:uid="{00000000-0005-0000-0000-000083010000}"/>
    <cellStyle name="Accent2 2 3 2 2" xfId="310" xr:uid="{00000000-0005-0000-0000-000084010000}"/>
    <cellStyle name="Accent2 3" xfId="311" xr:uid="{00000000-0005-0000-0000-000085010000}"/>
    <cellStyle name="Accent2 3 2" xfId="312" xr:uid="{00000000-0005-0000-0000-000086010000}"/>
    <cellStyle name="Accent2 3 2 2" xfId="313" xr:uid="{00000000-0005-0000-0000-000087010000}"/>
    <cellStyle name="Accent2 3 2 2 2" xfId="314" xr:uid="{00000000-0005-0000-0000-000088010000}"/>
    <cellStyle name="Accent2 3 3" xfId="315" xr:uid="{00000000-0005-0000-0000-000089010000}"/>
    <cellStyle name="Accent2 4" xfId="316" xr:uid="{00000000-0005-0000-0000-00008A010000}"/>
    <cellStyle name="Accent2 5" xfId="317" xr:uid="{00000000-0005-0000-0000-00008B010000}"/>
    <cellStyle name="Accent3" xfId="14697" builtinId="37" customBuiltin="1"/>
    <cellStyle name="Accent3 2" xfId="318" xr:uid="{00000000-0005-0000-0000-00008D010000}"/>
    <cellStyle name="Accent3 2 2" xfId="319" xr:uid="{00000000-0005-0000-0000-00008E010000}"/>
    <cellStyle name="Accent3 2 2 2" xfId="320" xr:uid="{00000000-0005-0000-0000-00008F010000}"/>
    <cellStyle name="Accent3 2 2 2 2" xfId="321" xr:uid="{00000000-0005-0000-0000-000090010000}"/>
    <cellStyle name="Accent3 2 3" xfId="322" xr:uid="{00000000-0005-0000-0000-000091010000}"/>
    <cellStyle name="Accent3 2 3 2" xfId="323" xr:uid="{00000000-0005-0000-0000-000092010000}"/>
    <cellStyle name="Accent3 2 3 2 2" xfId="324" xr:uid="{00000000-0005-0000-0000-000093010000}"/>
    <cellStyle name="Accent3 3" xfId="325" xr:uid="{00000000-0005-0000-0000-000094010000}"/>
    <cellStyle name="Accent3 3 2" xfId="326" xr:uid="{00000000-0005-0000-0000-000095010000}"/>
    <cellStyle name="Accent3 3 2 2" xfId="327" xr:uid="{00000000-0005-0000-0000-000096010000}"/>
    <cellStyle name="Accent3 3 2 2 2" xfId="328" xr:uid="{00000000-0005-0000-0000-000097010000}"/>
    <cellStyle name="Accent3 3 3" xfId="329" xr:uid="{00000000-0005-0000-0000-000098010000}"/>
    <cellStyle name="Accent3 4" xfId="330" xr:uid="{00000000-0005-0000-0000-000099010000}"/>
    <cellStyle name="Accent3 5" xfId="331" xr:uid="{00000000-0005-0000-0000-00009A010000}"/>
    <cellStyle name="Accent4" xfId="14701" builtinId="41" customBuiltin="1"/>
    <cellStyle name="Accent4 2" xfId="332" xr:uid="{00000000-0005-0000-0000-00009C010000}"/>
    <cellStyle name="Accent4 2 2" xfId="333" xr:uid="{00000000-0005-0000-0000-00009D010000}"/>
    <cellStyle name="Accent4 2 2 2" xfId="334" xr:uid="{00000000-0005-0000-0000-00009E010000}"/>
    <cellStyle name="Accent4 2 2 2 2" xfId="335" xr:uid="{00000000-0005-0000-0000-00009F010000}"/>
    <cellStyle name="Accent4 2 3" xfId="336" xr:uid="{00000000-0005-0000-0000-0000A0010000}"/>
    <cellStyle name="Accent4 2 3 2" xfId="337" xr:uid="{00000000-0005-0000-0000-0000A1010000}"/>
    <cellStyle name="Accent4 2 3 2 2" xfId="338" xr:uid="{00000000-0005-0000-0000-0000A2010000}"/>
    <cellStyle name="Accent4 3" xfId="339" xr:uid="{00000000-0005-0000-0000-0000A3010000}"/>
    <cellStyle name="Accent4 3 2" xfId="340" xr:uid="{00000000-0005-0000-0000-0000A4010000}"/>
    <cellStyle name="Accent4 3 2 2" xfId="341" xr:uid="{00000000-0005-0000-0000-0000A5010000}"/>
    <cellStyle name="Accent4 3 2 2 2" xfId="342" xr:uid="{00000000-0005-0000-0000-0000A6010000}"/>
    <cellStyle name="Accent4 3 3" xfId="343" xr:uid="{00000000-0005-0000-0000-0000A7010000}"/>
    <cellStyle name="Accent4 4" xfId="344" xr:uid="{00000000-0005-0000-0000-0000A8010000}"/>
    <cellStyle name="Accent4 5" xfId="345" xr:uid="{00000000-0005-0000-0000-0000A9010000}"/>
    <cellStyle name="Accent5" xfId="14705" builtinId="45" customBuiltin="1"/>
    <cellStyle name="Accent5 2" xfId="346" xr:uid="{00000000-0005-0000-0000-0000AB010000}"/>
    <cellStyle name="Accent5 2 2" xfId="347" xr:uid="{00000000-0005-0000-0000-0000AC010000}"/>
    <cellStyle name="Accent5 2 2 2" xfId="348" xr:uid="{00000000-0005-0000-0000-0000AD010000}"/>
    <cellStyle name="Accent5 2 2 2 2" xfId="349" xr:uid="{00000000-0005-0000-0000-0000AE010000}"/>
    <cellStyle name="Accent5 2 3" xfId="350" xr:uid="{00000000-0005-0000-0000-0000AF010000}"/>
    <cellStyle name="Accent5 2 3 2" xfId="351" xr:uid="{00000000-0005-0000-0000-0000B0010000}"/>
    <cellStyle name="Accent5 2 3 2 2" xfId="352" xr:uid="{00000000-0005-0000-0000-0000B1010000}"/>
    <cellStyle name="Accent5 3" xfId="353" xr:uid="{00000000-0005-0000-0000-0000B2010000}"/>
    <cellStyle name="Accent5 3 2" xfId="354" xr:uid="{00000000-0005-0000-0000-0000B3010000}"/>
    <cellStyle name="Accent5 3 2 2" xfId="355" xr:uid="{00000000-0005-0000-0000-0000B4010000}"/>
    <cellStyle name="Accent5 3 2 2 2" xfId="356" xr:uid="{00000000-0005-0000-0000-0000B5010000}"/>
    <cellStyle name="Accent5 3 3" xfId="357" xr:uid="{00000000-0005-0000-0000-0000B6010000}"/>
    <cellStyle name="Accent5 4" xfId="358" xr:uid="{00000000-0005-0000-0000-0000B7010000}"/>
    <cellStyle name="Accent5 5" xfId="359" xr:uid="{00000000-0005-0000-0000-0000B8010000}"/>
    <cellStyle name="Accent6" xfId="14709" builtinId="49" customBuiltin="1"/>
    <cellStyle name="Accent6 2" xfId="360" xr:uid="{00000000-0005-0000-0000-0000BA010000}"/>
    <cellStyle name="Accent6 2 2" xfId="361" xr:uid="{00000000-0005-0000-0000-0000BB010000}"/>
    <cellStyle name="Accent6 2 2 2" xfId="362" xr:uid="{00000000-0005-0000-0000-0000BC010000}"/>
    <cellStyle name="Accent6 2 2 2 2" xfId="363" xr:uid="{00000000-0005-0000-0000-0000BD010000}"/>
    <cellStyle name="Accent6 2 3" xfId="364" xr:uid="{00000000-0005-0000-0000-0000BE010000}"/>
    <cellStyle name="Accent6 2 3 2" xfId="365" xr:uid="{00000000-0005-0000-0000-0000BF010000}"/>
    <cellStyle name="Accent6 2 3 2 2" xfId="366" xr:uid="{00000000-0005-0000-0000-0000C0010000}"/>
    <cellStyle name="Accent6 3" xfId="367" xr:uid="{00000000-0005-0000-0000-0000C1010000}"/>
    <cellStyle name="Accent6 3 2" xfId="368" xr:uid="{00000000-0005-0000-0000-0000C2010000}"/>
    <cellStyle name="Accent6 3 2 2" xfId="369" xr:uid="{00000000-0005-0000-0000-0000C3010000}"/>
    <cellStyle name="Accent6 3 2 2 2" xfId="370" xr:uid="{00000000-0005-0000-0000-0000C4010000}"/>
    <cellStyle name="Accent6 3 3" xfId="371" xr:uid="{00000000-0005-0000-0000-0000C5010000}"/>
    <cellStyle name="Accent6 4" xfId="372" xr:uid="{00000000-0005-0000-0000-0000C6010000}"/>
    <cellStyle name="Accent6 5" xfId="373" xr:uid="{00000000-0005-0000-0000-0000C7010000}"/>
    <cellStyle name="Actual Date" xfId="14721" xr:uid="{00000000-0005-0000-0000-0000C8010000}"/>
    <cellStyle name="Bad" xfId="14679" builtinId="27" customBuiltin="1"/>
    <cellStyle name="Bad 2" xfId="374" xr:uid="{00000000-0005-0000-0000-0000CA010000}"/>
    <cellStyle name="Bad 2 2" xfId="375" xr:uid="{00000000-0005-0000-0000-0000CB010000}"/>
    <cellStyle name="Bad 2 2 2" xfId="376" xr:uid="{00000000-0005-0000-0000-0000CC010000}"/>
    <cellStyle name="Bad 2 2 2 2" xfId="377" xr:uid="{00000000-0005-0000-0000-0000CD010000}"/>
    <cellStyle name="Bad 2 3" xfId="378" xr:uid="{00000000-0005-0000-0000-0000CE010000}"/>
    <cellStyle name="Bad 2 3 2" xfId="379" xr:uid="{00000000-0005-0000-0000-0000CF010000}"/>
    <cellStyle name="Bad 2 3 2 2" xfId="380" xr:uid="{00000000-0005-0000-0000-0000D0010000}"/>
    <cellStyle name="Bad 3" xfId="381" xr:uid="{00000000-0005-0000-0000-0000D1010000}"/>
    <cellStyle name="Bad 3 2" xfId="382" xr:uid="{00000000-0005-0000-0000-0000D2010000}"/>
    <cellStyle name="Bad 3 2 2" xfId="383" xr:uid="{00000000-0005-0000-0000-0000D3010000}"/>
    <cellStyle name="Bad 3 2 2 2" xfId="384" xr:uid="{00000000-0005-0000-0000-0000D4010000}"/>
    <cellStyle name="Bad 3 3" xfId="385" xr:uid="{00000000-0005-0000-0000-0000D5010000}"/>
    <cellStyle name="Bad 4" xfId="386" xr:uid="{00000000-0005-0000-0000-0000D6010000}"/>
    <cellStyle name="Bad 5" xfId="387" xr:uid="{00000000-0005-0000-0000-0000D7010000}"/>
    <cellStyle name="Calculated but Overridable" xfId="14722" xr:uid="{00000000-0005-0000-0000-0000D8010000}"/>
    <cellStyle name="Calculated Cell" xfId="14723" xr:uid="{00000000-0005-0000-0000-0000D9010000}"/>
    <cellStyle name="Calculation" xfId="14683" builtinId="22" customBuiltin="1"/>
    <cellStyle name="Calculation 2" xfId="388" xr:uid="{00000000-0005-0000-0000-0000DB010000}"/>
    <cellStyle name="Calculation 2 2" xfId="389" xr:uid="{00000000-0005-0000-0000-0000DC010000}"/>
    <cellStyle name="Calculation 2 2 2" xfId="390" xr:uid="{00000000-0005-0000-0000-0000DD010000}"/>
    <cellStyle name="Calculation 2 2 3" xfId="391" xr:uid="{00000000-0005-0000-0000-0000DE010000}"/>
    <cellStyle name="Calculation 2 2 4" xfId="392" xr:uid="{00000000-0005-0000-0000-0000DF010000}"/>
    <cellStyle name="Calculation 2 3" xfId="393" xr:uid="{00000000-0005-0000-0000-0000E0010000}"/>
    <cellStyle name="Calculation 2 3 2" xfId="394" xr:uid="{00000000-0005-0000-0000-0000E1010000}"/>
    <cellStyle name="Calculation 2 4" xfId="395" xr:uid="{00000000-0005-0000-0000-0000E2010000}"/>
    <cellStyle name="Calculation 2 5" xfId="396" xr:uid="{00000000-0005-0000-0000-0000E3010000}"/>
    <cellStyle name="Calculation 2 6" xfId="397" xr:uid="{00000000-0005-0000-0000-0000E4010000}"/>
    <cellStyle name="Calculation 2 7" xfId="14724" xr:uid="{00000000-0005-0000-0000-0000E5010000}"/>
    <cellStyle name="Calculation 3" xfId="398" xr:uid="{00000000-0005-0000-0000-0000E6010000}"/>
    <cellStyle name="Calculation 3 2" xfId="399" xr:uid="{00000000-0005-0000-0000-0000E7010000}"/>
    <cellStyle name="Calculation 3 2 2" xfId="400" xr:uid="{00000000-0005-0000-0000-0000E8010000}"/>
    <cellStyle name="Calculation 3 2 2 2" xfId="401" xr:uid="{00000000-0005-0000-0000-0000E9010000}"/>
    <cellStyle name="Calculation 3 3" xfId="402" xr:uid="{00000000-0005-0000-0000-0000EA010000}"/>
    <cellStyle name="Calculation 3 4" xfId="403" xr:uid="{00000000-0005-0000-0000-0000EB010000}"/>
    <cellStyle name="Calculation 3 5" xfId="14725" xr:uid="{00000000-0005-0000-0000-0000EC010000}"/>
    <cellStyle name="Calculation 4" xfId="404" xr:uid="{00000000-0005-0000-0000-0000ED010000}"/>
    <cellStyle name="Calculation 4 2" xfId="405" xr:uid="{00000000-0005-0000-0000-0000EE010000}"/>
    <cellStyle name="Calculation 4 3" xfId="406" xr:uid="{00000000-0005-0000-0000-0000EF010000}"/>
    <cellStyle name="Calculation 5" xfId="407" xr:uid="{00000000-0005-0000-0000-0000F0010000}"/>
    <cellStyle name="Center" xfId="14726" xr:uid="{00000000-0005-0000-0000-0000F1010000}"/>
    <cellStyle name="Check Cell" xfId="14685" builtinId="23" customBuiltin="1"/>
    <cellStyle name="Check Cell 2" xfId="408" xr:uid="{00000000-0005-0000-0000-0000F3010000}"/>
    <cellStyle name="Check Cell 2 2" xfId="409" xr:uid="{00000000-0005-0000-0000-0000F4010000}"/>
    <cellStyle name="Check Cell 2 2 2" xfId="410" xr:uid="{00000000-0005-0000-0000-0000F5010000}"/>
    <cellStyle name="Check Cell 2 2 2 2" xfId="411" xr:uid="{00000000-0005-0000-0000-0000F6010000}"/>
    <cellStyle name="Check Cell 2 3" xfId="412" xr:uid="{00000000-0005-0000-0000-0000F7010000}"/>
    <cellStyle name="Check Cell 2 3 2" xfId="413" xr:uid="{00000000-0005-0000-0000-0000F8010000}"/>
    <cellStyle name="Check Cell 2 3 2 2" xfId="414" xr:uid="{00000000-0005-0000-0000-0000F9010000}"/>
    <cellStyle name="Check Cell 3" xfId="415" xr:uid="{00000000-0005-0000-0000-0000FA010000}"/>
    <cellStyle name="Check Cell 3 2" xfId="416" xr:uid="{00000000-0005-0000-0000-0000FB010000}"/>
    <cellStyle name="Check Cell 3 2 2" xfId="417" xr:uid="{00000000-0005-0000-0000-0000FC010000}"/>
    <cellStyle name="Check Cell 3 2 2 2" xfId="418" xr:uid="{00000000-0005-0000-0000-0000FD010000}"/>
    <cellStyle name="Check Cell 3 3" xfId="419" xr:uid="{00000000-0005-0000-0000-0000FE010000}"/>
    <cellStyle name="Check Cell 4" xfId="420" xr:uid="{00000000-0005-0000-0000-0000FF010000}"/>
    <cellStyle name="Check Cell 5" xfId="421" xr:uid="{00000000-0005-0000-0000-000000020000}"/>
    <cellStyle name="Comma" xfId="15435" builtinId="3"/>
    <cellStyle name="Comma 2" xfId="422" xr:uid="{00000000-0005-0000-0000-000002020000}"/>
    <cellStyle name="Comma 2 2" xfId="423" xr:uid="{00000000-0005-0000-0000-000003020000}"/>
    <cellStyle name="Comma 2 2 2" xfId="424" xr:uid="{00000000-0005-0000-0000-000004020000}"/>
    <cellStyle name="Comma 2 2 2 2" xfId="425" xr:uid="{00000000-0005-0000-0000-000005020000}"/>
    <cellStyle name="Comma 2 2 2 2 2" xfId="14531" xr:uid="{00000000-0005-0000-0000-000006020000}"/>
    <cellStyle name="Comma 2 2 2 2 2 2" xfId="14974" xr:uid="{00000000-0005-0000-0000-000007020000}"/>
    <cellStyle name="Comma 2 2 2 2 2 3" xfId="15292" xr:uid="{00000000-0005-0000-0000-000008020000}"/>
    <cellStyle name="Comma 2 2 2 2 3" xfId="14791" xr:uid="{00000000-0005-0000-0000-000009020000}"/>
    <cellStyle name="Comma 2 2 2 2 4" xfId="15133" xr:uid="{00000000-0005-0000-0000-00000A020000}"/>
    <cellStyle name="Comma 2 2 2 3" xfId="426" xr:uid="{00000000-0005-0000-0000-00000B020000}"/>
    <cellStyle name="Comma 2 2 2 4" xfId="14530" xr:uid="{00000000-0005-0000-0000-00000C020000}"/>
    <cellStyle name="Comma 2 2 2 4 2" xfId="14973" xr:uid="{00000000-0005-0000-0000-00000D020000}"/>
    <cellStyle name="Comma 2 2 2 4 3" xfId="15291" xr:uid="{00000000-0005-0000-0000-00000E020000}"/>
    <cellStyle name="Comma 2 2 2 5" xfId="14792" xr:uid="{00000000-0005-0000-0000-00000F020000}"/>
    <cellStyle name="Comma 2 2 2 6" xfId="15132" xr:uid="{00000000-0005-0000-0000-000010020000}"/>
    <cellStyle name="Comma 2 2 3" xfId="427" xr:uid="{00000000-0005-0000-0000-000011020000}"/>
    <cellStyle name="Comma 2 2 4" xfId="428" xr:uid="{00000000-0005-0000-0000-000012020000}"/>
    <cellStyle name="Comma 2 2 5" xfId="14727" xr:uid="{00000000-0005-0000-0000-000013020000}"/>
    <cellStyle name="Comma 2 3" xfId="429" xr:uid="{00000000-0005-0000-0000-000014020000}"/>
    <cellStyle name="Comma 2 3 2" xfId="430" xr:uid="{00000000-0005-0000-0000-000015020000}"/>
    <cellStyle name="Comma 2 3 3" xfId="431" xr:uid="{00000000-0005-0000-0000-000016020000}"/>
    <cellStyle name="Comma 2 3 3 2" xfId="14532" xr:uid="{00000000-0005-0000-0000-000017020000}"/>
    <cellStyle name="Comma 2 3 3 2 2" xfId="14975" xr:uid="{00000000-0005-0000-0000-000018020000}"/>
    <cellStyle name="Comma 2 3 3 2 3" xfId="15293" xr:uid="{00000000-0005-0000-0000-000019020000}"/>
    <cellStyle name="Comma 2 3 3 3" xfId="14790" xr:uid="{00000000-0005-0000-0000-00001A020000}"/>
    <cellStyle name="Comma 2 3 3 4" xfId="15134" xr:uid="{00000000-0005-0000-0000-00001B020000}"/>
    <cellStyle name="Comma 2 3 4" xfId="432" xr:uid="{00000000-0005-0000-0000-00001C020000}"/>
    <cellStyle name="Comma 2 4" xfId="433" xr:uid="{00000000-0005-0000-0000-00001D020000}"/>
    <cellStyle name="Comma 2 4 2" xfId="434" xr:uid="{00000000-0005-0000-0000-00001E020000}"/>
    <cellStyle name="Comma 2 4 2 2" xfId="14533" xr:uid="{00000000-0005-0000-0000-00001F020000}"/>
    <cellStyle name="Comma 2 4 2 2 2" xfId="14976" xr:uid="{00000000-0005-0000-0000-000020020000}"/>
    <cellStyle name="Comma 2 4 2 2 3" xfId="15294" xr:uid="{00000000-0005-0000-0000-000021020000}"/>
    <cellStyle name="Comma 2 4 2 3" xfId="14789" xr:uid="{00000000-0005-0000-0000-000022020000}"/>
    <cellStyle name="Comma 2 4 2 4" xfId="15135" xr:uid="{00000000-0005-0000-0000-000023020000}"/>
    <cellStyle name="Comma 2 5" xfId="14529" xr:uid="{00000000-0005-0000-0000-000024020000}"/>
    <cellStyle name="Comma 2 5 2" xfId="14972" xr:uid="{00000000-0005-0000-0000-000025020000}"/>
    <cellStyle name="Comma 2 5 3" xfId="15290" xr:uid="{00000000-0005-0000-0000-000026020000}"/>
    <cellStyle name="Comma 2 6" xfId="14793" xr:uid="{00000000-0005-0000-0000-000027020000}"/>
    <cellStyle name="Comma 2 7" xfId="15131" xr:uid="{00000000-0005-0000-0000-000028020000}"/>
    <cellStyle name="Comma 3" xfId="435" xr:uid="{00000000-0005-0000-0000-000029020000}"/>
    <cellStyle name="Comma 3 2" xfId="436" xr:uid="{00000000-0005-0000-0000-00002A020000}"/>
    <cellStyle name="Comma 3 2 2" xfId="437" xr:uid="{00000000-0005-0000-0000-00002B020000}"/>
    <cellStyle name="Comma 3 2 2 2" xfId="14730" xr:uid="{00000000-0005-0000-0000-00002C020000}"/>
    <cellStyle name="Comma 3 2 3" xfId="14534" xr:uid="{00000000-0005-0000-0000-00002D020000}"/>
    <cellStyle name="Comma 3 2 3 2" xfId="14977" xr:uid="{00000000-0005-0000-0000-00002E020000}"/>
    <cellStyle name="Comma 3 2 3 3" xfId="15295" xr:uid="{00000000-0005-0000-0000-00002F020000}"/>
    <cellStyle name="Comma 3 2 4" xfId="14729" xr:uid="{00000000-0005-0000-0000-000030020000}"/>
    <cellStyle name="Comma 3 2 5" xfId="14788" xr:uid="{00000000-0005-0000-0000-000031020000}"/>
    <cellStyle name="Comma 3 2 6" xfId="15136" xr:uid="{00000000-0005-0000-0000-000032020000}"/>
    <cellStyle name="Comma 3 3" xfId="438" xr:uid="{00000000-0005-0000-0000-000033020000}"/>
    <cellStyle name="Comma 3 3 2" xfId="439" xr:uid="{00000000-0005-0000-0000-000034020000}"/>
    <cellStyle name="Comma 3 3 3" xfId="14731" xr:uid="{00000000-0005-0000-0000-000035020000}"/>
    <cellStyle name="Comma 3 4" xfId="14728" xr:uid="{00000000-0005-0000-0000-000036020000}"/>
    <cellStyle name="Comma 4" xfId="440" xr:uid="{00000000-0005-0000-0000-000037020000}"/>
    <cellStyle name="Comma 4 2" xfId="441" xr:uid="{00000000-0005-0000-0000-000038020000}"/>
    <cellStyle name="Comma 4 2 2" xfId="14535" xr:uid="{00000000-0005-0000-0000-000039020000}"/>
    <cellStyle name="Comma 4 2 2 2" xfId="14978" xr:uid="{00000000-0005-0000-0000-00003A020000}"/>
    <cellStyle name="Comma 4 2 2 3" xfId="15296" xr:uid="{00000000-0005-0000-0000-00003B020000}"/>
    <cellStyle name="Comma 4 2 3" xfId="14733" xr:uid="{00000000-0005-0000-0000-00003C020000}"/>
    <cellStyle name="Comma 4 2 4" xfId="14787" xr:uid="{00000000-0005-0000-0000-00003D020000}"/>
    <cellStyle name="Comma 4 2 5" xfId="15137" xr:uid="{00000000-0005-0000-0000-00003E020000}"/>
    <cellStyle name="Comma 4 3" xfId="14732" xr:uid="{00000000-0005-0000-0000-00003F020000}"/>
    <cellStyle name="Comma 5" xfId="14734" xr:uid="{00000000-0005-0000-0000-000040020000}"/>
    <cellStyle name="Comma 6" xfId="14735" xr:uid="{00000000-0005-0000-0000-000041020000}"/>
    <cellStyle name="Currency" xfId="14514" builtinId="4"/>
    <cellStyle name="Currency 2" xfId="442" xr:uid="{00000000-0005-0000-0000-000043020000}"/>
    <cellStyle name="Currency 2 2" xfId="443" xr:uid="{00000000-0005-0000-0000-000044020000}"/>
    <cellStyle name="Currency 2 2 2" xfId="14737" xr:uid="{00000000-0005-0000-0000-000045020000}"/>
    <cellStyle name="Currency 2 2 3" xfId="14736" xr:uid="{00000000-0005-0000-0000-000046020000}"/>
    <cellStyle name="Currency 2 3" xfId="444" xr:uid="{00000000-0005-0000-0000-000047020000}"/>
    <cellStyle name="Currency 2 3 2" xfId="445" xr:uid="{00000000-0005-0000-0000-000048020000}"/>
    <cellStyle name="Currency 2 3 3" xfId="14537" xr:uid="{00000000-0005-0000-0000-000049020000}"/>
    <cellStyle name="Currency 2 3 3 2" xfId="14980" xr:uid="{00000000-0005-0000-0000-00004A020000}"/>
    <cellStyle name="Currency 2 3 3 3" xfId="15298" xr:uid="{00000000-0005-0000-0000-00004B020000}"/>
    <cellStyle name="Currency 2 3 4" xfId="14738" xr:uid="{00000000-0005-0000-0000-00004C020000}"/>
    <cellStyle name="Currency 2 3 5" xfId="15139" xr:uid="{00000000-0005-0000-0000-00004D020000}"/>
    <cellStyle name="Currency 2 4" xfId="14536" xr:uid="{00000000-0005-0000-0000-00004E020000}"/>
    <cellStyle name="Currency 2 4 2" xfId="14979" xr:uid="{00000000-0005-0000-0000-00004F020000}"/>
    <cellStyle name="Currency 2 4 3" xfId="15297" xr:uid="{00000000-0005-0000-0000-000050020000}"/>
    <cellStyle name="Currency 2 5" xfId="15138" xr:uid="{00000000-0005-0000-0000-000051020000}"/>
    <cellStyle name="Currency 3" xfId="446" xr:uid="{00000000-0005-0000-0000-000052020000}"/>
    <cellStyle name="Currency 3 2" xfId="447" xr:uid="{00000000-0005-0000-0000-000053020000}"/>
    <cellStyle name="Currency 3 2 2" xfId="448" xr:uid="{00000000-0005-0000-0000-000054020000}"/>
    <cellStyle name="Currency 3 5" xfId="449" xr:uid="{00000000-0005-0000-0000-000055020000}"/>
    <cellStyle name="Currency 4" xfId="450" xr:uid="{00000000-0005-0000-0000-000056020000}"/>
    <cellStyle name="Currency 4 2" xfId="14739" xr:uid="{00000000-0005-0000-0000-000057020000}"/>
    <cellStyle name="Currency 5" xfId="451" xr:uid="{00000000-0005-0000-0000-000058020000}"/>
    <cellStyle name="Currency 5 2" xfId="452" xr:uid="{00000000-0005-0000-0000-000059020000}"/>
    <cellStyle name="Currency 5 3" xfId="14538" xr:uid="{00000000-0005-0000-0000-00005A020000}"/>
    <cellStyle name="Currency 5 3 2" xfId="14981" xr:uid="{00000000-0005-0000-0000-00005B020000}"/>
    <cellStyle name="Currency 5 3 3" xfId="15299" xr:uid="{00000000-0005-0000-0000-00005C020000}"/>
    <cellStyle name="Currency 5 4" xfId="14786" xr:uid="{00000000-0005-0000-0000-00005D020000}"/>
    <cellStyle name="Currency 5 5" xfId="15140" xr:uid="{00000000-0005-0000-0000-00005E020000}"/>
    <cellStyle name="Currency 6" xfId="453" xr:uid="{00000000-0005-0000-0000-00005F020000}"/>
    <cellStyle name="Currency 6 2" xfId="454" xr:uid="{00000000-0005-0000-0000-000060020000}"/>
    <cellStyle name="Currency 6 2 2" xfId="14539" xr:uid="{00000000-0005-0000-0000-000061020000}"/>
    <cellStyle name="Currency 6 2 2 2" xfId="14982" xr:uid="{00000000-0005-0000-0000-000062020000}"/>
    <cellStyle name="Currency 6 2 2 3" xfId="15300" xr:uid="{00000000-0005-0000-0000-000063020000}"/>
    <cellStyle name="Currency 6 2 3" xfId="14785" xr:uid="{00000000-0005-0000-0000-000064020000}"/>
    <cellStyle name="Currency 6 2 4" xfId="15141" xr:uid="{00000000-0005-0000-0000-000065020000}"/>
    <cellStyle name="Currency 7" xfId="455" xr:uid="{00000000-0005-0000-0000-000066020000}"/>
    <cellStyle name="Currency 7 2" xfId="14540" xr:uid="{00000000-0005-0000-0000-000067020000}"/>
    <cellStyle name="Currency 7 2 2" xfId="14983" xr:uid="{00000000-0005-0000-0000-000068020000}"/>
    <cellStyle name="Currency 7 2 3" xfId="15301" xr:uid="{00000000-0005-0000-0000-000069020000}"/>
    <cellStyle name="Currency 7 3" xfId="14784" xr:uid="{00000000-0005-0000-0000-00006A020000}"/>
    <cellStyle name="Currency 7 4" xfId="15142" xr:uid="{00000000-0005-0000-0000-00006B020000}"/>
    <cellStyle name="Currency 8" xfId="456" xr:uid="{00000000-0005-0000-0000-00006C020000}"/>
    <cellStyle name="Data Entry" xfId="14740" xr:uid="{00000000-0005-0000-0000-00006D020000}"/>
    <cellStyle name="Data Entry $$$" xfId="14741" xr:uid="{00000000-0005-0000-0000-00006E020000}"/>
    <cellStyle name="Data Entry Smaller" xfId="14742" xr:uid="{00000000-0005-0000-0000-00006F020000}"/>
    <cellStyle name="Data Entry_BPAControls" xfId="14743" xr:uid="{00000000-0005-0000-0000-000070020000}"/>
    <cellStyle name="Date" xfId="14744" xr:uid="{00000000-0005-0000-0000-000071020000}"/>
    <cellStyle name="Date/Time" xfId="14745" xr:uid="{00000000-0005-0000-0000-000072020000}"/>
    <cellStyle name="Decimal" xfId="14746" xr:uid="{00000000-0005-0000-0000-000073020000}"/>
    <cellStyle name="eemdata" xfId="14747" xr:uid="{00000000-0005-0000-0000-000074020000}"/>
    <cellStyle name="eqptdensity" xfId="14748" xr:uid="{00000000-0005-0000-0000-000075020000}"/>
    <cellStyle name="Explanatory Text" xfId="14687" builtinId="53" customBuiltin="1"/>
    <cellStyle name="Explanatory Text 2" xfId="457" xr:uid="{00000000-0005-0000-0000-000077020000}"/>
    <cellStyle name="Explanatory Text 2 2" xfId="458" xr:uid="{00000000-0005-0000-0000-000078020000}"/>
    <cellStyle name="Explanatory Text 2 2 2" xfId="459" xr:uid="{00000000-0005-0000-0000-000079020000}"/>
    <cellStyle name="Explanatory Text 2 2 2 2" xfId="460" xr:uid="{00000000-0005-0000-0000-00007A020000}"/>
    <cellStyle name="Explanatory Text 2 3" xfId="461" xr:uid="{00000000-0005-0000-0000-00007B020000}"/>
    <cellStyle name="Explanatory Text 2 3 2" xfId="462" xr:uid="{00000000-0005-0000-0000-00007C020000}"/>
    <cellStyle name="Explanatory Text 2 3 2 2" xfId="463" xr:uid="{00000000-0005-0000-0000-00007D020000}"/>
    <cellStyle name="Explanatory Text 3" xfId="464" xr:uid="{00000000-0005-0000-0000-00007E020000}"/>
    <cellStyle name="Explanatory Text 3 2" xfId="465" xr:uid="{00000000-0005-0000-0000-00007F020000}"/>
    <cellStyle name="Explanatory Text 3 2 2" xfId="466" xr:uid="{00000000-0005-0000-0000-000080020000}"/>
    <cellStyle name="Explanatory Text 3 2 2 2" xfId="467" xr:uid="{00000000-0005-0000-0000-000081020000}"/>
    <cellStyle name="Explanatory Text 3 3" xfId="468" xr:uid="{00000000-0005-0000-0000-000082020000}"/>
    <cellStyle name="Explanatory Text 4" xfId="469" xr:uid="{00000000-0005-0000-0000-000083020000}"/>
    <cellStyle name="Explanatory Text 4 2" xfId="470" xr:uid="{00000000-0005-0000-0000-000084020000}"/>
    <cellStyle name="Explanatory Text 5" xfId="471" xr:uid="{00000000-0005-0000-0000-000085020000}"/>
    <cellStyle name="Explanatory Text 6" xfId="472" xr:uid="{00000000-0005-0000-0000-000086020000}"/>
    <cellStyle name="Field Name" xfId="14749" xr:uid="{00000000-0005-0000-0000-000087020000}"/>
    <cellStyle name="Field Name - Lighting Details" xfId="14750" xr:uid="{00000000-0005-0000-0000-000088020000}"/>
    <cellStyle name="Field Name_BPAControls" xfId="14751" xr:uid="{00000000-0005-0000-0000-000089020000}"/>
    <cellStyle name="Fixed" xfId="14752" xr:uid="{00000000-0005-0000-0000-00008A020000}"/>
    <cellStyle name="gal" xfId="14753" xr:uid="{00000000-0005-0000-0000-00008B020000}"/>
    <cellStyle name="Good" xfId="14678" builtinId="26" customBuiltin="1"/>
    <cellStyle name="Good 2" xfId="473" xr:uid="{00000000-0005-0000-0000-00008D020000}"/>
    <cellStyle name="Good 2 2" xfId="474" xr:uid="{00000000-0005-0000-0000-00008E020000}"/>
    <cellStyle name="Good 2 2 2" xfId="475" xr:uid="{00000000-0005-0000-0000-00008F020000}"/>
    <cellStyle name="Good 2 2 2 2" xfId="476" xr:uid="{00000000-0005-0000-0000-000090020000}"/>
    <cellStyle name="Good 2 3" xfId="477" xr:uid="{00000000-0005-0000-0000-000091020000}"/>
    <cellStyle name="Good 2 3 2" xfId="478" xr:uid="{00000000-0005-0000-0000-000092020000}"/>
    <cellStyle name="Good 2 3 2 2" xfId="479" xr:uid="{00000000-0005-0000-0000-000093020000}"/>
    <cellStyle name="Good 3" xfId="480" xr:uid="{00000000-0005-0000-0000-000094020000}"/>
    <cellStyle name="Good 3 2" xfId="481" xr:uid="{00000000-0005-0000-0000-000095020000}"/>
    <cellStyle name="Good 3 2 2" xfId="482" xr:uid="{00000000-0005-0000-0000-000096020000}"/>
    <cellStyle name="Good 3 2 2 2" xfId="483" xr:uid="{00000000-0005-0000-0000-000097020000}"/>
    <cellStyle name="Good 3 3" xfId="484" xr:uid="{00000000-0005-0000-0000-000098020000}"/>
    <cellStyle name="Good 4" xfId="485" xr:uid="{00000000-0005-0000-0000-000099020000}"/>
    <cellStyle name="Good 5" xfId="486" xr:uid="{00000000-0005-0000-0000-00009A020000}"/>
    <cellStyle name="Grey" xfId="14754" xr:uid="{00000000-0005-0000-0000-00009B020000}"/>
    <cellStyle name="HEADER" xfId="14755" xr:uid="{00000000-0005-0000-0000-00009C020000}"/>
    <cellStyle name="Heading" xfId="14756" xr:uid="{00000000-0005-0000-0000-00009D020000}"/>
    <cellStyle name="Heading 1" xfId="14674" builtinId="16" customBuiltin="1"/>
    <cellStyle name="Heading 1 2" xfId="487" xr:uid="{00000000-0005-0000-0000-00009F020000}"/>
    <cellStyle name="Heading 1 2 2" xfId="488" xr:uid="{00000000-0005-0000-0000-0000A0020000}"/>
    <cellStyle name="Heading 1 2 2 2" xfId="489" xr:uid="{00000000-0005-0000-0000-0000A1020000}"/>
    <cellStyle name="Heading 1 2 2 2 2" xfId="490" xr:uid="{00000000-0005-0000-0000-0000A2020000}"/>
    <cellStyle name="Heading 1 2 3" xfId="491" xr:uid="{00000000-0005-0000-0000-0000A3020000}"/>
    <cellStyle name="Heading 1 2 3 2" xfId="492" xr:uid="{00000000-0005-0000-0000-0000A4020000}"/>
    <cellStyle name="Heading 1 2 3 2 2" xfId="493" xr:uid="{00000000-0005-0000-0000-0000A5020000}"/>
    <cellStyle name="Heading 1 3" xfId="494" xr:uid="{00000000-0005-0000-0000-0000A6020000}"/>
    <cellStyle name="Heading 1 3 2" xfId="495" xr:uid="{00000000-0005-0000-0000-0000A7020000}"/>
    <cellStyle name="Heading 1 3 2 2" xfId="496" xr:uid="{00000000-0005-0000-0000-0000A8020000}"/>
    <cellStyle name="Heading 1 3 2 2 2" xfId="497" xr:uid="{00000000-0005-0000-0000-0000A9020000}"/>
    <cellStyle name="Heading 1 3 3" xfId="498" xr:uid="{00000000-0005-0000-0000-0000AA020000}"/>
    <cellStyle name="Heading 1 4" xfId="499" xr:uid="{00000000-0005-0000-0000-0000AB020000}"/>
    <cellStyle name="Heading 1 5" xfId="500" xr:uid="{00000000-0005-0000-0000-0000AC020000}"/>
    <cellStyle name="Heading 2" xfId="14675" builtinId="17" customBuiltin="1"/>
    <cellStyle name="Heading 2 2" xfId="501" xr:uid="{00000000-0005-0000-0000-0000AE020000}"/>
    <cellStyle name="Heading 2 2 2" xfId="502" xr:uid="{00000000-0005-0000-0000-0000AF020000}"/>
    <cellStyle name="Heading 2 2 2 2" xfId="503" xr:uid="{00000000-0005-0000-0000-0000B0020000}"/>
    <cellStyle name="Heading 2 2 2 2 2" xfId="504" xr:uid="{00000000-0005-0000-0000-0000B1020000}"/>
    <cellStyle name="Heading 2 2 3" xfId="505" xr:uid="{00000000-0005-0000-0000-0000B2020000}"/>
    <cellStyle name="Heading 2 2 3 2" xfId="506" xr:uid="{00000000-0005-0000-0000-0000B3020000}"/>
    <cellStyle name="Heading 2 2 3 2 2" xfId="507" xr:uid="{00000000-0005-0000-0000-0000B4020000}"/>
    <cellStyle name="Heading 2 3" xfId="508" xr:uid="{00000000-0005-0000-0000-0000B5020000}"/>
    <cellStyle name="Heading 2 3 2" xfId="509" xr:uid="{00000000-0005-0000-0000-0000B6020000}"/>
    <cellStyle name="Heading 2 3 2 2" xfId="510" xr:uid="{00000000-0005-0000-0000-0000B7020000}"/>
    <cellStyle name="Heading 2 3 2 2 2" xfId="511" xr:uid="{00000000-0005-0000-0000-0000B8020000}"/>
    <cellStyle name="Heading 2 3 3" xfId="512" xr:uid="{00000000-0005-0000-0000-0000B9020000}"/>
    <cellStyle name="Heading 2 4" xfId="513" xr:uid="{00000000-0005-0000-0000-0000BA020000}"/>
    <cellStyle name="Heading 2 5" xfId="514" xr:uid="{00000000-0005-0000-0000-0000BB020000}"/>
    <cellStyle name="Heading 3" xfId="14676" builtinId="18" customBuiltin="1"/>
    <cellStyle name="Heading 3 2" xfId="515" xr:uid="{00000000-0005-0000-0000-0000BD020000}"/>
    <cellStyle name="Heading 3 2 2" xfId="516" xr:uid="{00000000-0005-0000-0000-0000BE020000}"/>
    <cellStyle name="Heading 3 2 2 2" xfId="517" xr:uid="{00000000-0005-0000-0000-0000BF020000}"/>
    <cellStyle name="Heading 3 2 2 2 2" xfId="518" xr:uid="{00000000-0005-0000-0000-0000C0020000}"/>
    <cellStyle name="Heading 3 2 3" xfId="519" xr:uid="{00000000-0005-0000-0000-0000C1020000}"/>
    <cellStyle name="Heading 3 2 3 2" xfId="520" xr:uid="{00000000-0005-0000-0000-0000C2020000}"/>
    <cellStyle name="Heading 3 2 3 2 2" xfId="521" xr:uid="{00000000-0005-0000-0000-0000C3020000}"/>
    <cellStyle name="Heading 3 3" xfId="522" xr:uid="{00000000-0005-0000-0000-0000C4020000}"/>
    <cellStyle name="Heading 3 3 2" xfId="523" xr:uid="{00000000-0005-0000-0000-0000C5020000}"/>
    <cellStyle name="Heading 3 3 2 2" xfId="524" xr:uid="{00000000-0005-0000-0000-0000C6020000}"/>
    <cellStyle name="Heading 3 3 2 2 2" xfId="525" xr:uid="{00000000-0005-0000-0000-0000C7020000}"/>
    <cellStyle name="Heading 3 3 3" xfId="526" xr:uid="{00000000-0005-0000-0000-0000C8020000}"/>
    <cellStyle name="Heading 3 4" xfId="527" xr:uid="{00000000-0005-0000-0000-0000C9020000}"/>
    <cellStyle name="Heading 3 5" xfId="528" xr:uid="{00000000-0005-0000-0000-0000CA020000}"/>
    <cellStyle name="Heading 4" xfId="14677" builtinId="19" customBuiltin="1"/>
    <cellStyle name="Heading 4 2" xfId="529" xr:uid="{00000000-0005-0000-0000-0000CC020000}"/>
    <cellStyle name="Heading 4 2 2" xfId="530" xr:uid="{00000000-0005-0000-0000-0000CD020000}"/>
    <cellStyle name="Heading 4 2 2 2" xfId="531" xr:uid="{00000000-0005-0000-0000-0000CE020000}"/>
    <cellStyle name="Heading 4 2 2 2 2" xfId="532" xr:uid="{00000000-0005-0000-0000-0000CF020000}"/>
    <cellStyle name="Heading 4 2 3" xfId="533" xr:uid="{00000000-0005-0000-0000-0000D0020000}"/>
    <cellStyle name="Heading 4 2 3 2" xfId="534" xr:uid="{00000000-0005-0000-0000-0000D1020000}"/>
    <cellStyle name="Heading 4 2 3 2 2" xfId="535" xr:uid="{00000000-0005-0000-0000-0000D2020000}"/>
    <cellStyle name="Heading 4 3" xfId="536" xr:uid="{00000000-0005-0000-0000-0000D3020000}"/>
    <cellStyle name="Heading 4 3 2" xfId="537" xr:uid="{00000000-0005-0000-0000-0000D4020000}"/>
    <cellStyle name="Heading 4 3 2 2" xfId="538" xr:uid="{00000000-0005-0000-0000-0000D5020000}"/>
    <cellStyle name="Heading 4 3 2 2 2" xfId="539" xr:uid="{00000000-0005-0000-0000-0000D6020000}"/>
    <cellStyle name="Heading 4 3 3" xfId="540" xr:uid="{00000000-0005-0000-0000-0000D7020000}"/>
    <cellStyle name="Heading 4 4" xfId="541" xr:uid="{00000000-0005-0000-0000-0000D8020000}"/>
    <cellStyle name="Heading 4 5" xfId="542" xr:uid="{00000000-0005-0000-0000-0000D9020000}"/>
    <cellStyle name="Heading1" xfId="14757" xr:uid="{00000000-0005-0000-0000-0000DA020000}"/>
    <cellStyle name="Heading2" xfId="14758" xr:uid="{00000000-0005-0000-0000-0000DB020000}"/>
    <cellStyle name="HIGHLIGHT" xfId="14759" xr:uid="{00000000-0005-0000-0000-0000DC020000}"/>
    <cellStyle name="HP" xfId="14760" xr:uid="{00000000-0005-0000-0000-0000DD020000}"/>
    <cellStyle name="Hyperlink 2" xfId="543" xr:uid="{00000000-0005-0000-0000-0000DE020000}"/>
    <cellStyle name="Hyperlink 2 2" xfId="14761" xr:uid="{00000000-0005-0000-0000-0000DF020000}"/>
    <cellStyle name="Input" xfId="14681" builtinId="20" customBuiltin="1"/>
    <cellStyle name="Input [yellow]" xfId="14762" xr:uid="{00000000-0005-0000-0000-0000E1020000}"/>
    <cellStyle name="Input 2" xfId="544" xr:uid="{00000000-0005-0000-0000-0000E2020000}"/>
    <cellStyle name="Input 2 2" xfId="545" xr:uid="{00000000-0005-0000-0000-0000E3020000}"/>
    <cellStyle name="Input 2 2 2" xfId="546" xr:uid="{00000000-0005-0000-0000-0000E4020000}"/>
    <cellStyle name="Input 2 2 3" xfId="547" xr:uid="{00000000-0005-0000-0000-0000E5020000}"/>
    <cellStyle name="Input 2 2 4" xfId="548" xr:uid="{00000000-0005-0000-0000-0000E6020000}"/>
    <cellStyle name="Input 2 3" xfId="549" xr:uid="{00000000-0005-0000-0000-0000E7020000}"/>
    <cellStyle name="Input 2 3 2" xfId="550" xr:uid="{00000000-0005-0000-0000-0000E8020000}"/>
    <cellStyle name="Input 2 4" xfId="551" xr:uid="{00000000-0005-0000-0000-0000E9020000}"/>
    <cellStyle name="Input 2 5" xfId="552" xr:uid="{00000000-0005-0000-0000-0000EA020000}"/>
    <cellStyle name="Input 2 6" xfId="553" xr:uid="{00000000-0005-0000-0000-0000EB020000}"/>
    <cellStyle name="Input 2 7" xfId="14763" xr:uid="{00000000-0005-0000-0000-0000EC020000}"/>
    <cellStyle name="Input 3" xfId="554" xr:uid="{00000000-0005-0000-0000-0000ED020000}"/>
    <cellStyle name="Input 3 2" xfId="555" xr:uid="{00000000-0005-0000-0000-0000EE020000}"/>
    <cellStyle name="Input 3 2 2" xfId="556" xr:uid="{00000000-0005-0000-0000-0000EF020000}"/>
    <cellStyle name="Input 3 2 2 2" xfId="557" xr:uid="{00000000-0005-0000-0000-0000F0020000}"/>
    <cellStyle name="Input 3 3" xfId="558" xr:uid="{00000000-0005-0000-0000-0000F1020000}"/>
    <cellStyle name="Input 3 4" xfId="559" xr:uid="{00000000-0005-0000-0000-0000F2020000}"/>
    <cellStyle name="Input 4" xfId="560" xr:uid="{00000000-0005-0000-0000-0000F3020000}"/>
    <cellStyle name="Input 4 2" xfId="561" xr:uid="{00000000-0005-0000-0000-0000F4020000}"/>
    <cellStyle name="Input 4 3" xfId="562" xr:uid="{00000000-0005-0000-0000-0000F5020000}"/>
    <cellStyle name="Input 5" xfId="563" xr:uid="{00000000-0005-0000-0000-0000F6020000}"/>
    <cellStyle name="Integer" xfId="14764" xr:uid="{00000000-0005-0000-0000-0000F7020000}"/>
    <cellStyle name="kBtuh" xfId="14765" xr:uid="{00000000-0005-0000-0000-0000F8020000}"/>
    <cellStyle name="kW" xfId="14766" xr:uid="{00000000-0005-0000-0000-0000F9020000}"/>
    <cellStyle name="kWh" xfId="14767" xr:uid="{00000000-0005-0000-0000-0000FA020000}"/>
    <cellStyle name="Linked Cell" xfId="14684" builtinId="24" customBuiltin="1"/>
    <cellStyle name="Linked Cell 2" xfId="564" xr:uid="{00000000-0005-0000-0000-0000FC020000}"/>
    <cellStyle name="Linked Cell 2 2" xfId="565" xr:uid="{00000000-0005-0000-0000-0000FD020000}"/>
    <cellStyle name="Linked Cell 2 2 2" xfId="566" xr:uid="{00000000-0005-0000-0000-0000FE020000}"/>
    <cellStyle name="Linked Cell 2 2 2 2" xfId="567" xr:uid="{00000000-0005-0000-0000-0000FF020000}"/>
    <cellStyle name="Linked Cell 2 3" xfId="568" xr:uid="{00000000-0005-0000-0000-000000030000}"/>
    <cellStyle name="Linked Cell 2 3 2" xfId="569" xr:uid="{00000000-0005-0000-0000-000001030000}"/>
    <cellStyle name="Linked Cell 2 3 2 2" xfId="570" xr:uid="{00000000-0005-0000-0000-000002030000}"/>
    <cellStyle name="Linked Cell 3" xfId="571" xr:uid="{00000000-0005-0000-0000-000003030000}"/>
    <cellStyle name="Linked Cell 3 2" xfId="572" xr:uid="{00000000-0005-0000-0000-000004030000}"/>
    <cellStyle name="Linked Cell 3 2 2" xfId="573" xr:uid="{00000000-0005-0000-0000-000005030000}"/>
    <cellStyle name="Linked Cell 3 2 2 2" xfId="574" xr:uid="{00000000-0005-0000-0000-000006030000}"/>
    <cellStyle name="Linked Cell 3 3" xfId="575" xr:uid="{00000000-0005-0000-0000-000007030000}"/>
    <cellStyle name="Linked Cell 4" xfId="576" xr:uid="{00000000-0005-0000-0000-000008030000}"/>
    <cellStyle name="Linked Cell 5" xfId="577" xr:uid="{00000000-0005-0000-0000-000009030000}"/>
    <cellStyle name="Neutral" xfId="14680" builtinId="28" customBuiltin="1"/>
    <cellStyle name="Neutral 2" xfId="578" xr:uid="{00000000-0005-0000-0000-00000B030000}"/>
    <cellStyle name="Neutral 2 2" xfId="579" xr:uid="{00000000-0005-0000-0000-00000C030000}"/>
    <cellStyle name="Neutral 2 2 2" xfId="580" xr:uid="{00000000-0005-0000-0000-00000D030000}"/>
    <cellStyle name="Neutral 2 2 2 2" xfId="581" xr:uid="{00000000-0005-0000-0000-00000E030000}"/>
    <cellStyle name="Neutral 2 3" xfId="582" xr:uid="{00000000-0005-0000-0000-00000F030000}"/>
    <cellStyle name="Neutral 2 3 2" xfId="583" xr:uid="{00000000-0005-0000-0000-000010030000}"/>
    <cellStyle name="Neutral 2 3 2 2" xfId="584" xr:uid="{00000000-0005-0000-0000-000011030000}"/>
    <cellStyle name="Neutral 3" xfId="585" xr:uid="{00000000-0005-0000-0000-000012030000}"/>
    <cellStyle name="Neutral 3 2" xfId="586" xr:uid="{00000000-0005-0000-0000-000013030000}"/>
    <cellStyle name="Neutral 3 2 2" xfId="587" xr:uid="{00000000-0005-0000-0000-000014030000}"/>
    <cellStyle name="Neutral 3 2 2 2" xfId="588" xr:uid="{00000000-0005-0000-0000-000015030000}"/>
    <cellStyle name="Neutral 3 3" xfId="589" xr:uid="{00000000-0005-0000-0000-000016030000}"/>
    <cellStyle name="Neutral 4" xfId="590" xr:uid="{00000000-0005-0000-0000-000017030000}"/>
    <cellStyle name="Neutral 5" xfId="591" xr:uid="{00000000-0005-0000-0000-000018030000}"/>
    <cellStyle name="no dec" xfId="592" xr:uid="{00000000-0005-0000-0000-000019030000}"/>
    <cellStyle name="Normal" xfId="0" builtinId="0"/>
    <cellStyle name="Normal - Style1" xfId="14768" xr:uid="{00000000-0005-0000-0000-00001B030000}"/>
    <cellStyle name="Normal 10" xfId="593" xr:uid="{00000000-0005-0000-0000-00001C030000}"/>
    <cellStyle name="Normal 10 2" xfId="594" xr:uid="{00000000-0005-0000-0000-00001D030000}"/>
    <cellStyle name="Normal 10 2 2" xfId="595" xr:uid="{00000000-0005-0000-0000-00001E030000}"/>
    <cellStyle name="Normal 10 2 3" xfId="596" xr:uid="{00000000-0005-0000-0000-00001F030000}"/>
    <cellStyle name="Normal 10 2 3 2" xfId="14541" xr:uid="{00000000-0005-0000-0000-000020030000}"/>
    <cellStyle name="Normal 10 2 3 2 2" xfId="14984" xr:uid="{00000000-0005-0000-0000-000021030000}"/>
    <cellStyle name="Normal 10 2 3 2 3" xfId="15302" xr:uid="{00000000-0005-0000-0000-000022030000}"/>
    <cellStyle name="Normal 10 2 3 3" xfId="14783" xr:uid="{00000000-0005-0000-0000-000023030000}"/>
    <cellStyle name="Normal 10 2 3 4" xfId="15143" xr:uid="{00000000-0005-0000-0000-000024030000}"/>
    <cellStyle name="Normal 10 3" xfId="597" xr:uid="{00000000-0005-0000-0000-000025030000}"/>
    <cellStyle name="Normal 10 3 2" xfId="598" xr:uid="{00000000-0005-0000-0000-000026030000}"/>
    <cellStyle name="Normal 10 4" xfId="599" xr:uid="{00000000-0005-0000-0000-000027030000}"/>
    <cellStyle name="Normal 100" xfId="600" xr:uid="{00000000-0005-0000-0000-000028030000}"/>
    <cellStyle name="Normal 101" xfId="601" xr:uid="{00000000-0005-0000-0000-000029030000}"/>
    <cellStyle name="Normal 102" xfId="602" xr:uid="{00000000-0005-0000-0000-00002A030000}"/>
    <cellStyle name="Normal 103" xfId="14713" xr:uid="{00000000-0005-0000-0000-00002B030000}"/>
    <cellStyle name="Normal 104" xfId="15436" xr:uid="{00000000-0005-0000-0000-00002C030000}"/>
    <cellStyle name="Normal 105" xfId="15438" xr:uid="{00000000-0005-0000-0000-00002D030000}"/>
    <cellStyle name="Normal 11" xfId="603" xr:uid="{00000000-0005-0000-0000-00002E030000}"/>
    <cellStyle name="Normal 11 2" xfId="604" xr:uid="{00000000-0005-0000-0000-00002F030000}"/>
    <cellStyle name="Normal 11 2 2" xfId="605" xr:uid="{00000000-0005-0000-0000-000030030000}"/>
    <cellStyle name="Normal 11 3" xfId="606" xr:uid="{00000000-0005-0000-0000-000031030000}"/>
    <cellStyle name="Normal 11 3 2" xfId="607" xr:uid="{00000000-0005-0000-0000-000032030000}"/>
    <cellStyle name="Normal 12" xfId="608" xr:uid="{00000000-0005-0000-0000-000033030000}"/>
    <cellStyle name="Normal 12 2" xfId="609" xr:uid="{00000000-0005-0000-0000-000034030000}"/>
    <cellStyle name="Normal 12 2 2" xfId="610" xr:uid="{00000000-0005-0000-0000-000035030000}"/>
    <cellStyle name="Normal 12 3" xfId="611" xr:uid="{00000000-0005-0000-0000-000036030000}"/>
    <cellStyle name="Normal 12 3 2" xfId="612" xr:uid="{00000000-0005-0000-0000-000037030000}"/>
    <cellStyle name="Normal 13" xfId="613" xr:uid="{00000000-0005-0000-0000-000038030000}"/>
    <cellStyle name="Normal 13 2" xfId="614" xr:uid="{00000000-0005-0000-0000-000039030000}"/>
    <cellStyle name="Normal 13 2 2" xfId="615" xr:uid="{00000000-0005-0000-0000-00003A030000}"/>
    <cellStyle name="Normal 13 3" xfId="616" xr:uid="{00000000-0005-0000-0000-00003B030000}"/>
    <cellStyle name="Normal 13 3 2" xfId="617" xr:uid="{00000000-0005-0000-0000-00003C030000}"/>
    <cellStyle name="Normal 14" xfId="618" xr:uid="{00000000-0005-0000-0000-00003D030000}"/>
    <cellStyle name="Normal 14 2" xfId="619" xr:uid="{00000000-0005-0000-0000-00003E030000}"/>
    <cellStyle name="Normal 14 2 2" xfId="620" xr:uid="{00000000-0005-0000-0000-00003F030000}"/>
    <cellStyle name="Normal 14 3" xfId="621" xr:uid="{00000000-0005-0000-0000-000040030000}"/>
    <cellStyle name="Normal 14 3 2" xfId="622" xr:uid="{00000000-0005-0000-0000-000041030000}"/>
    <cellStyle name="Normal 15" xfId="623" xr:uid="{00000000-0005-0000-0000-000042030000}"/>
    <cellStyle name="Normal 15 2" xfId="624" xr:uid="{00000000-0005-0000-0000-000043030000}"/>
    <cellStyle name="Normal 15 2 2" xfId="625" xr:uid="{00000000-0005-0000-0000-000044030000}"/>
    <cellStyle name="Normal 15 3" xfId="626" xr:uid="{00000000-0005-0000-0000-000045030000}"/>
    <cellStyle name="Normal 15 3 2" xfId="627" xr:uid="{00000000-0005-0000-0000-000046030000}"/>
    <cellStyle name="Normal 16" xfId="628" xr:uid="{00000000-0005-0000-0000-000047030000}"/>
    <cellStyle name="Normal 16 2" xfId="629" xr:uid="{00000000-0005-0000-0000-000048030000}"/>
    <cellStyle name="Normal 16 2 2" xfId="630" xr:uid="{00000000-0005-0000-0000-000049030000}"/>
    <cellStyle name="Normal 16 2 2 2" xfId="631" xr:uid="{00000000-0005-0000-0000-00004A030000}"/>
    <cellStyle name="Normal 16 2 2 2 2" xfId="14545" xr:uid="{00000000-0005-0000-0000-00004B030000}"/>
    <cellStyle name="Normal 16 2 2 2 2 2" xfId="14988" xr:uid="{00000000-0005-0000-0000-00004C030000}"/>
    <cellStyle name="Normal 16 2 2 2 2 3" xfId="15306" xr:uid="{00000000-0005-0000-0000-00004D030000}"/>
    <cellStyle name="Normal 16 2 2 2 3" xfId="14780" xr:uid="{00000000-0005-0000-0000-00004E030000}"/>
    <cellStyle name="Normal 16 2 2 2 4" xfId="15147" xr:uid="{00000000-0005-0000-0000-00004F030000}"/>
    <cellStyle name="Normal 16 2 2 3" xfId="14544" xr:uid="{00000000-0005-0000-0000-000050030000}"/>
    <cellStyle name="Normal 16 2 2 3 2" xfId="14987" xr:uid="{00000000-0005-0000-0000-000051030000}"/>
    <cellStyle name="Normal 16 2 2 3 3" xfId="15305" xr:uid="{00000000-0005-0000-0000-000052030000}"/>
    <cellStyle name="Normal 16 2 2 4" xfId="14781" xr:uid="{00000000-0005-0000-0000-000053030000}"/>
    <cellStyle name="Normal 16 2 2 5" xfId="15146" xr:uid="{00000000-0005-0000-0000-000054030000}"/>
    <cellStyle name="Normal 16 2 3" xfId="14543" xr:uid="{00000000-0005-0000-0000-000055030000}"/>
    <cellStyle name="Normal 16 2 3 2" xfId="14986" xr:uid="{00000000-0005-0000-0000-000056030000}"/>
    <cellStyle name="Normal 16 2 3 3" xfId="15304" xr:uid="{00000000-0005-0000-0000-000057030000}"/>
    <cellStyle name="Normal 16 2 4" xfId="14782" xr:uid="{00000000-0005-0000-0000-000058030000}"/>
    <cellStyle name="Normal 16 2 5" xfId="15145" xr:uid="{00000000-0005-0000-0000-000059030000}"/>
    <cellStyle name="Normal 16 3" xfId="632" xr:uid="{00000000-0005-0000-0000-00005A030000}"/>
    <cellStyle name="Normal 16 3 2" xfId="633" xr:uid="{00000000-0005-0000-0000-00005B030000}"/>
    <cellStyle name="Normal 16 3 2 2" xfId="14546" xr:uid="{00000000-0005-0000-0000-00005C030000}"/>
    <cellStyle name="Normal 16 3 2 2 2" xfId="14989" xr:uid="{00000000-0005-0000-0000-00005D030000}"/>
    <cellStyle name="Normal 16 3 2 2 3" xfId="15307" xr:uid="{00000000-0005-0000-0000-00005E030000}"/>
    <cellStyle name="Normal 16 3 2 3" xfId="14779" xr:uid="{00000000-0005-0000-0000-00005F030000}"/>
    <cellStyle name="Normal 16 3 2 4" xfId="15148" xr:uid="{00000000-0005-0000-0000-000060030000}"/>
    <cellStyle name="Normal 16 4" xfId="634" xr:uid="{00000000-0005-0000-0000-000061030000}"/>
    <cellStyle name="Normal 16 4 2" xfId="14547" xr:uid="{00000000-0005-0000-0000-000062030000}"/>
    <cellStyle name="Normal 16 4 2 2" xfId="14990" xr:uid="{00000000-0005-0000-0000-000063030000}"/>
    <cellStyle name="Normal 16 4 2 3" xfId="15308" xr:uid="{00000000-0005-0000-0000-000064030000}"/>
    <cellStyle name="Normal 16 4 3" xfId="14778" xr:uid="{00000000-0005-0000-0000-000065030000}"/>
    <cellStyle name="Normal 16 4 4" xfId="15149" xr:uid="{00000000-0005-0000-0000-000066030000}"/>
    <cellStyle name="Normal 16 5" xfId="14542" xr:uid="{00000000-0005-0000-0000-000067030000}"/>
    <cellStyle name="Normal 16 5 2" xfId="14985" xr:uid="{00000000-0005-0000-0000-000068030000}"/>
    <cellStyle name="Normal 16 5 3" xfId="15303" xr:uid="{00000000-0005-0000-0000-000069030000}"/>
    <cellStyle name="Normal 16 6" xfId="14769" xr:uid="{00000000-0005-0000-0000-00006A030000}"/>
    <cellStyle name="Normal 16 7" xfId="15144" xr:uid="{00000000-0005-0000-0000-00006B030000}"/>
    <cellStyle name="Normal 17" xfId="635" xr:uid="{00000000-0005-0000-0000-00006C030000}"/>
    <cellStyle name="Normal 17 2" xfId="636" xr:uid="{00000000-0005-0000-0000-00006D030000}"/>
    <cellStyle name="Normal 17 2 2" xfId="637" xr:uid="{00000000-0005-0000-0000-00006E030000}"/>
    <cellStyle name="Normal 17 3" xfId="638" xr:uid="{00000000-0005-0000-0000-00006F030000}"/>
    <cellStyle name="Normal 18" xfId="639" xr:uid="{00000000-0005-0000-0000-000070030000}"/>
    <cellStyle name="Normal 18 2" xfId="640" xr:uid="{00000000-0005-0000-0000-000071030000}"/>
    <cellStyle name="Normal 18 2 2" xfId="641" xr:uid="{00000000-0005-0000-0000-000072030000}"/>
    <cellStyle name="Normal 18 3" xfId="642" xr:uid="{00000000-0005-0000-0000-000073030000}"/>
    <cellStyle name="Normal 19" xfId="643" xr:uid="{00000000-0005-0000-0000-000074030000}"/>
    <cellStyle name="Normal 19 2" xfId="644" xr:uid="{00000000-0005-0000-0000-000075030000}"/>
    <cellStyle name="Normal 19 2 2" xfId="645" xr:uid="{00000000-0005-0000-0000-000076030000}"/>
    <cellStyle name="Normal 19 3" xfId="646" xr:uid="{00000000-0005-0000-0000-000077030000}"/>
    <cellStyle name="Normal 2" xfId="2" xr:uid="{00000000-0005-0000-0000-000078030000}"/>
    <cellStyle name="Normal 2 10" xfId="647" xr:uid="{00000000-0005-0000-0000-000079030000}"/>
    <cellStyle name="Normal 2 10 10" xfId="648" xr:uid="{00000000-0005-0000-0000-00007A030000}"/>
    <cellStyle name="Normal 2 10 10 2" xfId="649" xr:uid="{00000000-0005-0000-0000-00007B030000}"/>
    <cellStyle name="Normal 2 10 10 2 2" xfId="650" xr:uid="{00000000-0005-0000-0000-00007C030000}"/>
    <cellStyle name="Normal 2 10 10 2 2 2" xfId="651" xr:uid="{00000000-0005-0000-0000-00007D030000}"/>
    <cellStyle name="Normal 2 10 10 3" xfId="652" xr:uid="{00000000-0005-0000-0000-00007E030000}"/>
    <cellStyle name="Normal 2 10 10 3 2" xfId="653" xr:uid="{00000000-0005-0000-0000-00007F030000}"/>
    <cellStyle name="Normal 2 10 10 3 2 2" xfId="654" xr:uid="{00000000-0005-0000-0000-000080030000}"/>
    <cellStyle name="Normal 2 10 11" xfId="655" xr:uid="{00000000-0005-0000-0000-000081030000}"/>
    <cellStyle name="Normal 2 10 11 2" xfId="656" xr:uid="{00000000-0005-0000-0000-000082030000}"/>
    <cellStyle name="Normal 2 10 11 2 2" xfId="657" xr:uid="{00000000-0005-0000-0000-000083030000}"/>
    <cellStyle name="Normal 2 10 11 2 2 2" xfId="658" xr:uid="{00000000-0005-0000-0000-000084030000}"/>
    <cellStyle name="Normal 2 10 11 3" xfId="659" xr:uid="{00000000-0005-0000-0000-000085030000}"/>
    <cellStyle name="Normal 2 10 11 3 2" xfId="660" xr:uid="{00000000-0005-0000-0000-000086030000}"/>
    <cellStyle name="Normal 2 10 11 3 2 2" xfId="661" xr:uid="{00000000-0005-0000-0000-000087030000}"/>
    <cellStyle name="Normal 2 10 12" xfId="662" xr:uid="{00000000-0005-0000-0000-000088030000}"/>
    <cellStyle name="Normal 2 10 12 2" xfId="663" xr:uid="{00000000-0005-0000-0000-000089030000}"/>
    <cellStyle name="Normal 2 10 12 2 2" xfId="664" xr:uid="{00000000-0005-0000-0000-00008A030000}"/>
    <cellStyle name="Normal 2 10 12 2 2 2" xfId="665" xr:uid="{00000000-0005-0000-0000-00008B030000}"/>
    <cellStyle name="Normal 2 10 12 3" xfId="666" xr:uid="{00000000-0005-0000-0000-00008C030000}"/>
    <cellStyle name="Normal 2 10 12 3 2" xfId="667" xr:uid="{00000000-0005-0000-0000-00008D030000}"/>
    <cellStyle name="Normal 2 10 12 3 2 2" xfId="668" xr:uid="{00000000-0005-0000-0000-00008E030000}"/>
    <cellStyle name="Normal 2 10 13" xfId="669" xr:uid="{00000000-0005-0000-0000-00008F030000}"/>
    <cellStyle name="Normal 2 10 13 2" xfId="670" xr:uid="{00000000-0005-0000-0000-000090030000}"/>
    <cellStyle name="Normal 2 10 13 2 2" xfId="671" xr:uid="{00000000-0005-0000-0000-000091030000}"/>
    <cellStyle name="Normal 2 10 13 2 2 2" xfId="672" xr:uid="{00000000-0005-0000-0000-000092030000}"/>
    <cellStyle name="Normal 2 10 13 3" xfId="673" xr:uid="{00000000-0005-0000-0000-000093030000}"/>
    <cellStyle name="Normal 2 10 13 3 2" xfId="674" xr:uid="{00000000-0005-0000-0000-000094030000}"/>
    <cellStyle name="Normal 2 10 13 3 2 2" xfId="675" xr:uid="{00000000-0005-0000-0000-000095030000}"/>
    <cellStyle name="Normal 2 10 14" xfId="676" xr:uid="{00000000-0005-0000-0000-000096030000}"/>
    <cellStyle name="Normal 2 10 14 2" xfId="677" xr:uid="{00000000-0005-0000-0000-000097030000}"/>
    <cellStyle name="Normal 2 10 14 2 2" xfId="678" xr:uid="{00000000-0005-0000-0000-000098030000}"/>
    <cellStyle name="Normal 2 10 14 2 2 2" xfId="679" xr:uid="{00000000-0005-0000-0000-000099030000}"/>
    <cellStyle name="Normal 2 10 14 3" xfId="680" xr:uid="{00000000-0005-0000-0000-00009A030000}"/>
    <cellStyle name="Normal 2 10 14 3 2" xfId="681" xr:uid="{00000000-0005-0000-0000-00009B030000}"/>
    <cellStyle name="Normal 2 10 14 3 2 2" xfId="682" xr:uid="{00000000-0005-0000-0000-00009C030000}"/>
    <cellStyle name="Normal 2 10 15" xfId="683" xr:uid="{00000000-0005-0000-0000-00009D030000}"/>
    <cellStyle name="Normal 2 10 15 2" xfId="684" xr:uid="{00000000-0005-0000-0000-00009E030000}"/>
    <cellStyle name="Normal 2 10 15 2 2" xfId="685" xr:uid="{00000000-0005-0000-0000-00009F030000}"/>
    <cellStyle name="Normal 2 10 15 2 2 2" xfId="686" xr:uid="{00000000-0005-0000-0000-0000A0030000}"/>
    <cellStyle name="Normal 2 10 15 3" xfId="687" xr:uid="{00000000-0005-0000-0000-0000A1030000}"/>
    <cellStyle name="Normal 2 10 15 3 2" xfId="688" xr:uid="{00000000-0005-0000-0000-0000A2030000}"/>
    <cellStyle name="Normal 2 10 15 3 2 2" xfId="689" xr:uid="{00000000-0005-0000-0000-0000A3030000}"/>
    <cellStyle name="Normal 2 10 16" xfId="690" xr:uid="{00000000-0005-0000-0000-0000A4030000}"/>
    <cellStyle name="Normal 2 10 16 2" xfId="691" xr:uid="{00000000-0005-0000-0000-0000A5030000}"/>
    <cellStyle name="Normal 2 10 16 2 2" xfId="692" xr:uid="{00000000-0005-0000-0000-0000A6030000}"/>
    <cellStyle name="Normal 2 10 16 2 2 2" xfId="693" xr:uid="{00000000-0005-0000-0000-0000A7030000}"/>
    <cellStyle name="Normal 2 10 16 3" xfId="694" xr:uid="{00000000-0005-0000-0000-0000A8030000}"/>
    <cellStyle name="Normal 2 10 16 3 2" xfId="695" xr:uid="{00000000-0005-0000-0000-0000A9030000}"/>
    <cellStyle name="Normal 2 10 16 3 2 2" xfId="696" xr:uid="{00000000-0005-0000-0000-0000AA030000}"/>
    <cellStyle name="Normal 2 10 17" xfId="697" xr:uid="{00000000-0005-0000-0000-0000AB030000}"/>
    <cellStyle name="Normal 2 10 17 2" xfId="698" xr:uid="{00000000-0005-0000-0000-0000AC030000}"/>
    <cellStyle name="Normal 2 10 17 2 2" xfId="699" xr:uid="{00000000-0005-0000-0000-0000AD030000}"/>
    <cellStyle name="Normal 2 10 17 2 2 2" xfId="700" xr:uid="{00000000-0005-0000-0000-0000AE030000}"/>
    <cellStyle name="Normal 2 10 17 3" xfId="701" xr:uid="{00000000-0005-0000-0000-0000AF030000}"/>
    <cellStyle name="Normal 2 10 17 3 2" xfId="702" xr:uid="{00000000-0005-0000-0000-0000B0030000}"/>
    <cellStyle name="Normal 2 10 17 3 2 2" xfId="703" xr:uid="{00000000-0005-0000-0000-0000B1030000}"/>
    <cellStyle name="Normal 2 10 18" xfId="704" xr:uid="{00000000-0005-0000-0000-0000B2030000}"/>
    <cellStyle name="Normal 2 10 18 2" xfId="705" xr:uid="{00000000-0005-0000-0000-0000B3030000}"/>
    <cellStyle name="Normal 2 10 18 2 2" xfId="706" xr:uid="{00000000-0005-0000-0000-0000B4030000}"/>
    <cellStyle name="Normal 2 10 18 2 2 2" xfId="707" xr:uid="{00000000-0005-0000-0000-0000B5030000}"/>
    <cellStyle name="Normal 2 10 18 3" xfId="708" xr:uid="{00000000-0005-0000-0000-0000B6030000}"/>
    <cellStyle name="Normal 2 10 18 3 2" xfId="709" xr:uid="{00000000-0005-0000-0000-0000B7030000}"/>
    <cellStyle name="Normal 2 10 18 3 2 2" xfId="710" xr:uid="{00000000-0005-0000-0000-0000B8030000}"/>
    <cellStyle name="Normal 2 10 19" xfId="711" xr:uid="{00000000-0005-0000-0000-0000B9030000}"/>
    <cellStyle name="Normal 2 10 19 2" xfId="712" xr:uid="{00000000-0005-0000-0000-0000BA030000}"/>
    <cellStyle name="Normal 2 10 19 2 2" xfId="713" xr:uid="{00000000-0005-0000-0000-0000BB030000}"/>
    <cellStyle name="Normal 2 10 19 2 2 2" xfId="714" xr:uid="{00000000-0005-0000-0000-0000BC030000}"/>
    <cellStyle name="Normal 2 10 19 3" xfId="715" xr:uid="{00000000-0005-0000-0000-0000BD030000}"/>
    <cellStyle name="Normal 2 10 19 3 2" xfId="716" xr:uid="{00000000-0005-0000-0000-0000BE030000}"/>
    <cellStyle name="Normal 2 10 19 3 2 2" xfId="717" xr:uid="{00000000-0005-0000-0000-0000BF030000}"/>
    <cellStyle name="Normal 2 10 2" xfId="718" xr:uid="{00000000-0005-0000-0000-0000C0030000}"/>
    <cellStyle name="Normal 2 10 2 2" xfId="719" xr:uid="{00000000-0005-0000-0000-0000C1030000}"/>
    <cellStyle name="Normal 2 10 2 2 2" xfId="720" xr:uid="{00000000-0005-0000-0000-0000C2030000}"/>
    <cellStyle name="Normal 2 10 2 2 2 2" xfId="721" xr:uid="{00000000-0005-0000-0000-0000C3030000}"/>
    <cellStyle name="Normal 2 10 2 3" xfId="722" xr:uid="{00000000-0005-0000-0000-0000C4030000}"/>
    <cellStyle name="Normal 2 10 2 3 2" xfId="723" xr:uid="{00000000-0005-0000-0000-0000C5030000}"/>
    <cellStyle name="Normal 2 10 2 3 2 2" xfId="724" xr:uid="{00000000-0005-0000-0000-0000C6030000}"/>
    <cellStyle name="Normal 2 10 20" xfId="725" xr:uid="{00000000-0005-0000-0000-0000C7030000}"/>
    <cellStyle name="Normal 2 10 20 2" xfId="726" xr:uid="{00000000-0005-0000-0000-0000C8030000}"/>
    <cellStyle name="Normal 2 10 20 2 2" xfId="727" xr:uid="{00000000-0005-0000-0000-0000C9030000}"/>
    <cellStyle name="Normal 2 10 20 2 2 2" xfId="728" xr:uid="{00000000-0005-0000-0000-0000CA030000}"/>
    <cellStyle name="Normal 2 10 20 3" xfId="729" xr:uid="{00000000-0005-0000-0000-0000CB030000}"/>
    <cellStyle name="Normal 2 10 20 3 2" xfId="730" xr:uid="{00000000-0005-0000-0000-0000CC030000}"/>
    <cellStyle name="Normal 2 10 20 3 2 2" xfId="731" xr:uid="{00000000-0005-0000-0000-0000CD030000}"/>
    <cellStyle name="Normal 2 10 21" xfId="732" xr:uid="{00000000-0005-0000-0000-0000CE030000}"/>
    <cellStyle name="Normal 2 10 21 2" xfId="733" xr:uid="{00000000-0005-0000-0000-0000CF030000}"/>
    <cellStyle name="Normal 2 10 21 2 2" xfId="734" xr:uid="{00000000-0005-0000-0000-0000D0030000}"/>
    <cellStyle name="Normal 2 10 21 2 2 2" xfId="735" xr:uid="{00000000-0005-0000-0000-0000D1030000}"/>
    <cellStyle name="Normal 2 10 21 3" xfId="736" xr:uid="{00000000-0005-0000-0000-0000D2030000}"/>
    <cellStyle name="Normal 2 10 21 3 2" xfId="737" xr:uid="{00000000-0005-0000-0000-0000D3030000}"/>
    <cellStyle name="Normal 2 10 21 3 2 2" xfId="738" xr:uid="{00000000-0005-0000-0000-0000D4030000}"/>
    <cellStyle name="Normal 2 10 22" xfId="739" xr:uid="{00000000-0005-0000-0000-0000D5030000}"/>
    <cellStyle name="Normal 2 10 22 2" xfId="740" xr:uid="{00000000-0005-0000-0000-0000D6030000}"/>
    <cellStyle name="Normal 2 10 22 2 2" xfId="741" xr:uid="{00000000-0005-0000-0000-0000D7030000}"/>
    <cellStyle name="Normal 2 10 22 2 2 2" xfId="742" xr:uid="{00000000-0005-0000-0000-0000D8030000}"/>
    <cellStyle name="Normal 2 10 22 3" xfId="743" xr:uid="{00000000-0005-0000-0000-0000D9030000}"/>
    <cellStyle name="Normal 2 10 22 3 2" xfId="744" xr:uid="{00000000-0005-0000-0000-0000DA030000}"/>
    <cellStyle name="Normal 2 10 22 3 2 2" xfId="745" xr:uid="{00000000-0005-0000-0000-0000DB030000}"/>
    <cellStyle name="Normal 2 10 23" xfId="746" xr:uid="{00000000-0005-0000-0000-0000DC030000}"/>
    <cellStyle name="Normal 2 10 23 2" xfId="747" xr:uid="{00000000-0005-0000-0000-0000DD030000}"/>
    <cellStyle name="Normal 2 10 23 2 2" xfId="748" xr:uid="{00000000-0005-0000-0000-0000DE030000}"/>
    <cellStyle name="Normal 2 10 23 2 2 2" xfId="749" xr:uid="{00000000-0005-0000-0000-0000DF030000}"/>
    <cellStyle name="Normal 2 10 23 3" xfId="750" xr:uid="{00000000-0005-0000-0000-0000E0030000}"/>
    <cellStyle name="Normal 2 10 23 3 2" xfId="751" xr:uid="{00000000-0005-0000-0000-0000E1030000}"/>
    <cellStyle name="Normal 2 10 23 3 2 2" xfId="752" xr:uid="{00000000-0005-0000-0000-0000E2030000}"/>
    <cellStyle name="Normal 2 10 24" xfId="753" xr:uid="{00000000-0005-0000-0000-0000E3030000}"/>
    <cellStyle name="Normal 2 10 24 2" xfId="754" xr:uid="{00000000-0005-0000-0000-0000E4030000}"/>
    <cellStyle name="Normal 2 10 24 2 2" xfId="755" xr:uid="{00000000-0005-0000-0000-0000E5030000}"/>
    <cellStyle name="Normal 2 10 25" xfId="756" xr:uid="{00000000-0005-0000-0000-0000E6030000}"/>
    <cellStyle name="Normal 2 10 25 2" xfId="757" xr:uid="{00000000-0005-0000-0000-0000E7030000}"/>
    <cellStyle name="Normal 2 10 25 2 2" xfId="758" xr:uid="{00000000-0005-0000-0000-0000E8030000}"/>
    <cellStyle name="Normal 2 10 3" xfId="759" xr:uid="{00000000-0005-0000-0000-0000E9030000}"/>
    <cellStyle name="Normal 2 10 3 2" xfId="760" xr:uid="{00000000-0005-0000-0000-0000EA030000}"/>
    <cellStyle name="Normal 2 10 3 2 2" xfId="761" xr:uid="{00000000-0005-0000-0000-0000EB030000}"/>
    <cellStyle name="Normal 2 10 3 2 2 2" xfId="762" xr:uid="{00000000-0005-0000-0000-0000EC030000}"/>
    <cellStyle name="Normal 2 10 3 3" xfId="763" xr:uid="{00000000-0005-0000-0000-0000ED030000}"/>
    <cellStyle name="Normal 2 10 3 3 2" xfId="764" xr:uid="{00000000-0005-0000-0000-0000EE030000}"/>
    <cellStyle name="Normal 2 10 3 3 2 2" xfId="765" xr:uid="{00000000-0005-0000-0000-0000EF030000}"/>
    <cellStyle name="Normal 2 10 4" xfId="766" xr:uid="{00000000-0005-0000-0000-0000F0030000}"/>
    <cellStyle name="Normal 2 10 4 2" xfId="767" xr:uid="{00000000-0005-0000-0000-0000F1030000}"/>
    <cellStyle name="Normal 2 10 4 2 2" xfId="768" xr:uid="{00000000-0005-0000-0000-0000F2030000}"/>
    <cellStyle name="Normal 2 10 4 2 2 2" xfId="769" xr:uid="{00000000-0005-0000-0000-0000F3030000}"/>
    <cellStyle name="Normal 2 10 4 3" xfId="770" xr:uid="{00000000-0005-0000-0000-0000F4030000}"/>
    <cellStyle name="Normal 2 10 4 3 2" xfId="771" xr:uid="{00000000-0005-0000-0000-0000F5030000}"/>
    <cellStyle name="Normal 2 10 4 3 2 2" xfId="772" xr:uid="{00000000-0005-0000-0000-0000F6030000}"/>
    <cellStyle name="Normal 2 10 5" xfId="773" xr:uid="{00000000-0005-0000-0000-0000F7030000}"/>
    <cellStyle name="Normal 2 10 5 2" xfId="774" xr:uid="{00000000-0005-0000-0000-0000F8030000}"/>
    <cellStyle name="Normal 2 10 5 2 2" xfId="775" xr:uid="{00000000-0005-0000-0000-0000F9030000}"/>
    <cellStyle name="Normal 2 10 5 2 2 2" xfId="776" xr:uid="{00000000-0005-0000-0000-0000FA030000}"/>
    <cellStyle name="Normal 2 10 5 3" xfId="777" xr:uid="{00000000-0005-0000-0000-0000FB030000}"/>
    <cellStyle name="Normal 2 10 5 3 2" xfId="778" xr:uid="{00000000-0005-0000-0000-0000FC030000}"/>
    <cellStyle name="Normal 2 10 5 3 2 2" xfId="779" xr:uid="{00000000-0005-0000-0000-0000FD030000}"/>
    <cellStyle name="Normal 2 10 6" xfId="780" xr:uid="{00000000-0005-0000-0000-0000FE030000}"/>
    <cellStyle name="Normal 2 10 6 2" xfId="781" xr:uid="{00000000-0005-0000-0000-0000FF030000}"/>
    <cellStyle name="Normal 2 10 6 2 2" xfId="782" xr:uid="{00000000-0005-0000-0000-000000040000}"/>
    <cellStyle name="Normal 2 10 6 2 2 2" xfId="783" xr:uid="{00000000-0005-0000-0000-000001040000}"/>
    <cellStyle name="Normal 2 10 6 3" xfId="784" xr:uid="{00000000-0005-0000-0000-000002040000}"/>
    <cellStyle name="Normal 2 10 6 3 2" xfId="785" xr:uid="{00000000-0005-0000-0000-000003040000}"/>
    <cellStyle name="Normal 2 10 6 3 2 2" xfId="786" xr:uid="{00000000-0005-0000-0000-000004040000}"/>
    <cellStyle name="Normal 2 10 7" xfId="787" xr:uid="{00000000-0005-0000-0000-000005040000}"/>
    <cellStyle name="Normal 2 10 7 2" xfId="788" xr:uid="{00000000-0005-0000-0000-000006040000}"/>
    <cellStyle name="Normal 2 10 7 2 2" xfId="789" xr:uid="{00000000-0005-0000-0000-000007040000}"/>
    <cellStyle name="Normal 2 10 7 2 2 2" xfId="790" xr:uid="{00000000-0005-0000-0000-000008040000}"/>
    <cellStyle name="Normal 2 10 7 3" xfId="791" xr:uid="{00000000-0005-0000-0000-000009040000}"/>
    <cellStyle name="Normal 2 10 7 3 2" xfId="792" xr:uid="{00000000-0005-0000-0000-00000A040000}"/>
    <cellStyle name="Normal 2 10 7 3 2 2" xfId="793" xr:uid="{00000000-0005-0000-0000-00000B040000}"/>
    <cellStyle name="Normal 2 10 8" xfId="794" xr:uid="{00000000-0005-0000-0000-00000C040000}"/>
    <cellStyle name="Normal 2 10 8 2" xfId="795" xr:uid="{00000000-0005-0000-0000-00000D040000}"/>
    <cellStyle name="Normal 2 10 8 2 2" xfId="796" xr:uid="{00000000-0005-0000-0000-00000E040000}"/>
    <cellStyle name="Normal 2 10 8 2 2 2" xfId="797" xr:uid="{00000000-0005-0000-0000-00000F040000}"/>
    <cellStyle name="Normal 2 10 8 3" xfId="798" xr:uid="{00000000-0005-0000-0000-000010040000}"/>
    <cellStyle name="Normal 2 10 8 3 2" xfId="799" xr:uid="{00000000-0005-0000-0000-000011040000}"/>
    <cellStyle name="Normal 2 10 8 3 2 2" xfId="800" xr:uid="{00000000-0005-0000-0000-000012040000}"/>
    <cellStyle name="Normal 2 10 9" xfId="801" xr:uid="{00000000-0005-0000-0000-000013040000}"/>
    <cellStyle name="Normal 2 10 9 2" xfId="802" xr:uid="{00000000-0005-0000-0000-000014040000}"/>
    <cellStyle name="Normal 2 10 9 2 2" xfId="803" xr:uid="{00000000-0005-0000-0000-000015040000}"/>
    <cellStyle name="Normal 2 10 9 2 2 2" xfId="804" xr:uid="{00000000-0005-0000-0000-000016040000}"/>
    <cellStyle name="Normal 2 10 9 3" xfId="805" xr:uid="{00000000-0005-0000-0000-000017040000}"/>
    <cellStyle name="Normal 2 10 9 3 2" xfId="806" xr:uid="{00000000-0005-0000-0000-000018040000}"/>
    <cellStyle name="Normal 2 10 9 3 2 2" xfId="807" xr:uid="{00000000-0005-0000-0000-000019040000}"/>
    <cellStyle name="Normal 2 100" xfId="808" xr:uid="{00000000-0005-0000-0000-00001A040000}"/>
    <cellStyle name="Normal 2 100 2" xfId="809" xr:uid="{00000000-0005-0000-0000-00001B040000}"/>
    <cellStyle name="Normal 2 100 2 2" xfId="810" xr:uid="{00000000-0005-0000-0000-00001C040000}"/>
    <cellStyle name="Normal 2 100 3" xfId="811" xr:uid="{00000000-0005-0000-0000-00001D040000}"/>
    <cellStyle name="Normal 2 101" xfId="812" xr:uid="{00000000-0005-0000-0000-00001E040000}"/>
    <cellStyle name="Normal 2 101 2" xfId="813" xr:uid="{00000000-0005-0000-0000-00001F040000}"/>
    <cellStyle name="Normal 2 101 2 2" xfId="814" xr:uid="{00000000-0005-0000-0000-000020040000}"/>
    <cellStyle name="Normal 2 101 3" xfId="815" xr:uid="{00000000-0005-0000-0000-000021040000}"/>
    <cellStyle name="Normal 2 102" xfId="816" xr:uid="{00000000-0005-0000-0000-000022040000}"/>
    <cellStyle name="Normal 2 102 2" xfId="817" xr:uid="{00000000-0005-0000-0000-000023040000}"/>
    <cellStyle name="Normal 2 102 2 2" xfId="818" xr:uid="{00000000-0005-0000-0000-000024040000}"/>
    <cellStyle name="Normal 2 102 3" xfId="819" xr:uid="{00000000-0005-0000-0000-000025040000}"/>
    <cellStyle name="Normal 2 103" xfId="820" xr:uid="{00000000-0005-0000-0000-000026040000}"/>
    <cellStyle name="Normal 2 103 2" xfId="821" xr:uid="{00000000-0005-0000-0000-000027040000}"/>
    <cellStyle name="Normal 2 103 2 2" xfId="822" xr:uid="{00000000-0005-0000-0000-000028040000}"/>
    <cellStyle name="Normal 2 103 3" xfId="823" xr:uid="{00000000-0005-0000-0000-000029040000}"/>
    <cellStyle name="Normal 2 104" xfId="824" xr:uid="{00000000-0005-0000-0000-00002A040000}"/>
    <cellStyle name="Normal 2 104 2" xfId="825" xr:uid="{00000000-0005-0000-0000-00002B040000}"/>
    <cellStyle name="Normal 2 104 2 2" xfId="826" xr:uid="{00000000-0005-0000-0000-00002C040000}"/>
    <cellStyle name="Normal 2 104 3" xfId="827" xr:uid="{00000000-0005-0000-0000-00002D040000}"/>
    <cellStyle name="Normal 2 104 4" xfId="14839" xr:uid="{00000000-0005-0000-0000-00002E040000}"/>
    <cellStyle name="Normal 2 105" xfId="828" xr:uid="{00000000-0005-0000-0000-00002F040000}"/>
    <cellStyle name="Normal 2 105 2" xfId="829" xr:uid="{00000000-0005-0000-0000-000030040000}"/>
    <cellStyle name="Normal 2 105 3" xfId="830" xr:uid="{00000000-0005-0000-0000-000031040000}"/>
    <cellStyle name="Normal 2 105 3 2" xfId="14548" xr:uid="{00000000-0005-0000-0000-000032040000}"/>
    <cellStyle name="Normal 2 105 3 2 2" xfId="14991" xr:uid="{00000000-0005-0000-0000-000033040000}"/>
    <cellStyle name="Normal 2 105 3 2 3" xfId="15309" xr:uid="{00000000-0005-0000-0000-000034040000}"/>
    <cellStyle name="Normal 2 105 3 3" xfId="14777" xr:uid="{00000000-0005-0000-0000-000035040000}"/>
    <cellStyle name="Normal 2 105 3 4" xfId="15150" xr:uid="{00000000-0005-0000-0000-000036040000}"/>
    <cellStyle name="Normal 2 105 4" xfId="831" xr:uid="{00000000-0005-0000-0000-000037040000}"/>
    <cellStyle name="Normal 2 106" xfId="14515" xr:uid="{00000000-0005-0000-0000-000038040000}"/>
    <cellStyle name="Normal 2 106 2" xfId="14958" xr:uid="{00000000-0005-0000-0000-000039040000}"/>
    <cellStyle name="Normal 2 106 3" xfId="15276" xr:uid="{00000000-0005-0000-0000-00003A040000}"/>
    <cellStyle name="Normal 2 107" xfId="14831" xr:uid="{00000000-0005-0000-0000-00003B040000}"/>
    <cellStyle name="Normal 2 108" xfId="15117" xr:uid="{00000000-0005-0000-0000-00003C040000}"/>
    <cellStyle name="Normal 2 109" xfId="15439" xr:uid="{00000000-0005-0000-0000-00003D040000}"/>
    <cellStyle name="Normal 2 11" xfId="832" xr:uid="{00000000-0005-0000-0000-00003E040000}"/>
    <cellStyle name="Normal 2 11 10" xfId="833" xr:uid="{00000000-0005-0000-0000-00003F040000}"/>
    <cellStyle name="Normal 2 11 10 2" xfId="834" xr:uid="{00000000-0005-0000-0000-000040040000}"/>
    <cellStyle name="Normal 2 11 10 2 2" xfId="835" xr:uid="{00000000-0005-0000-0000-000041040000}"/>
    <cellStyle name="Normal 2 11 10 2 2 2" xfId="836" xr:uid="{00000000-0005-0000-0000-000042040000}"/>
    <cellStyle name="Normal 2 11 10 3" xfId="837" xr:uid="{00000000-0005-0000-0000-000043040000}"/>
    <cellStyle name="Normal 2 11 10 3 2" xfId="838" xr:uid="{00000000-0005-0000-0000-000044040000}"/>
    <cellStyle name="Normal 2 11 10 3 2 2" xfId="839" xr:uid="{00000000-0005-0000-0000-000045040000}"/>
    <cellStyle name="Normal 2 11 11" xfId="840" xr:uid="{00000000-0005-0000-0000-000046040000}"/>
    <cellStyle name="Normal 2 11 11 2" xfId="841" xr:uid="{00000000-0005-0000-0000-000047040000}"/>
    <cellStyle name="Normal 2 11 11 2 2" xfId="842" xr:uid="{00000000-0005-0000-0000-000048040000}"/>
    <cellStyle name="Normal 2 11 11 2 2 2" xfId="843" xr:uid="{00000000-0005-0000-0000-000049040000}"/>
    <cellStyle name="Normal 2 11 11 3" xfId="844" xr:uid="{00000000-0005-0000-0000-00004A040000}"/>
    <cellStyle name="Normal 2 11 11 3 2" xfId="845" xr:uid="{00000000-0005-0000-0000-00004B040000}"/>
    <cellStyle name="Normal 2 11 11 3 2 2" xfId="846" xr:uid="{00000000-0005-0000-0000-00004C040000}"/>
    <cellStyle name="Normal 2 11 12" xfId="847" xr:uid="{00000000-0005-0000-0000-00004D040000}"/>
    <cellStyle name="Normal 2 11 12 2" xfId="848" xr:uid="{00000000-0005-0000-0000-00004E040000}"/>
    <cellStyle name="Normal 2 11 12 2 2" xfId="849" xr:uid="{00000000-0005-0000-0000-00004F040000}"/>
    <cellStyle name="Normal 2 11 12 2 2 2" xfId="850" xr:uid="{00000000-0005-0000-0000-000050040000}"/>
    <cellStyle name="Normal 2 11 12 3" xfId="851" xr:uid="{00000000-0005-0000-0000-000051040000}"/>
    <cellStyle name="Normal 2 11 12 3 2" xfId="852" xr:uid="{00000000-0005-0000-0000-000052040000}"/>
    <cellStyle name="Normal 2 11 12 3 2 2" xfId="853" xr:uid="{00000000-0005-0000-0000-000053040000}"/>
    <cellStyle name="Normal 2 11 13" xfId="854" xr:uid="{00000000-0005-0000-0000-000054040000}"/>
    <cellStyle name="Normal 2 11 13 2" xfId="855" xr:uid="{00000000-0005-0000-0000-000055040000}"/>
    <cellStyle name="Normal 2 11 13 2 2" xfId="856" xr:uid="{00000000-0005-0000-0000-000056040000}"/>
    <cellStyle name="Normal 2 11 13 2 2 2" xfId="857" xr:uid="{00000000-0005-0000-0000-000057040000}"/>
    <cellStyle name="Normal 2 11 13 3" xfId="858" xr:uid="{00000000-0005-0000-0000-000058040000}"/>
    <cellStyle name="Normal 2 11 13 3 2" xfId="859" xr:uid="{00000000-0005-0000-0000-000059040000}"/>
    <cellStyle name="Normal 2 11 13 3 2 2" xfId="860" xr:uid="{00000000-0005-0000-0000-00005A040000}"/>
    <cellStyle name="Normal 2 11 14" xfId="861" xr:uid="{00000000-0005-0000-0000-00005B040000}"/>
    <cellStyle name="Normal 2 11 14 2" xfId="862" xr:uid="{00000000-0005-0000-0000-00005C040000}"/>
    <cellStyle name="Normal 2 11 14 2 2" xfId="863" xr:uid="{00000000-0005-0000-0000-00005D040000}"/>
    <cellStyle name="Normal 2 11 14 2 2 2" xfId="864" xr:uid="{00000000-0005-0000-0000-00005E040000}"/>
    <cellStyle name="Normal 2 11 14 3" xfId="865" xr:uid="{00000000-0005-0000-0000-00005F040000}"/>
    <cellStyle name="Normal 2 11 14 3 2" xfId="866" xr:uid="{00000000-0005-0000-0000-000060040000}"/>
    <cellStyle name="Normal 2 11 14 3 2 2" xfId="867" xr:uid="{00000000-0005-0000-0000-000061040000}"/>
    <cellStyle name="Normal 2 11 15" xfId="868" xr:uid="{00000000-0005-0000-0000-000062040000}"/>
    <cellStyle name="Normal 2 11 15 2" xfId="869" xr:uid="{00000000-0005-0000-0000-000063040000}"/>
    <cellStyle name="Normal 2 11 15 2 2" xfId="870" xr:uid="{00000000-0005-0000-0000-000064040000}"/>
    <cellStyle name="Normal 2 11 15 2 2 2" xfId="871" xr:uid="{00000000-0005-0000-0000-000065040000}"/>
    <cellStyle name="Normal 2 11 15 3" xfId="872" xr:uid="{00000000-0005-0000-0000-000066040000}"/>
    <cellStyle name="Normal 2 11 15 3 2" xfId="873" xr:uid="{00000000-0005-0000-0000-000067040000}"/>
    <cellStyle name="Normal 2 11 15 3 2 2" xfId="874" xr:uid="{00000000-0005-0000-0000-000068040000}"/>
    <cellStyle name="Normal 2 11 16" xfId="875" xr:uid="{00000000-0005-0000-0000-000069040000}"/>
    <cellStyle name="Normal 2 11 16 2" xfId="876" xr:uid="{00000000-0005-0000-0000-00006A040000}"/>
    <cellStyle name="Normal 2 11 16 2 2" xfId="877" xr:uid="{00000000-0005-0000-0000-00006B040000}"/>
    <cellStyle name="Normal 2 11 16 2 2 2" xfId="878" xr:uid="{00000000-0005-0000-0000-00006C040000}"/>
    <cellStyle name="Normal 2 11 16 3" xfId="879" xr:uid="{00000000-0005-0000-0000-00006D040000}"/>
    <cellStyle name="Normal 2 11 16 3 2" xfId="880" xr:uid="{00000000-0005-0000-0000-00006E040000}"/>
    <cellStyle name="Normal 2 11 16 3 2 2" xfId="881" xr:uid="{00000000-0005-0000-0000-00006F040000}"/>
    <cellStyle name="Normal 2 11 17" xfId="882" xr:uid="{00000000-0005-0000-0000-000070040000}"/>
    <cellStyle name="Normal 2 11 17 2" xfId="883" xr:uid="{00000000-0005-0000-0000-000071040000}"/>
    <cellStyle name="Normal 2 11 17 2 2" xfId="884" xr:uid="{00000000-0005-0000-0000-000072040000}"/>
    <cellStyle name="Normal 2 11 17 2 2 2" xfId="885" xr:uid="{00000000-0005-0000-0000-000073040000}"/>
    <cellStyle name="Normal 2 11 17 3" xfId="886" xr:uid="{00000000-0005-0000-0000-000074040000}"/>
    <cellStyle name="Normal 2 11 17 3 2" xfId="887" xr:uid="{00000000-0005-0000-0000-000075040000}"/>
    <cellStyle name="Normal 2 11 17 3 2 2" xfId="888" xr:uid="{00000000-0005-0000-0000-000076040000}"/>
    <cellStyle name="Normal 2 11 18" xfId="889" xr:uid="{00000000-0005-0000-0000-000077040000}"/>
    <cellStyle name="Normal 2 11 18 2" xfId="890" xr:uid="{00000000-0005-0000-0000-000078040000}"/>
    <cellStyle name="Normal 2 11 18 2 2" xfId="891" xr:uid="{00000000-0005-0000-0000-000079040000}"/>
    <cellStyle name="Normal 2 11 18 2 2 2" xfId="892" xr:uid="{00000000-0005-0000-0000-00007A040000}"/>
    <cellStyle name="Normal 2 11 18 3" xfId="893" xr:uid="{00000000-0005-0000-0000-00007B040000}"/>
    <cellStyle name="Normal 2 11 18 3 2" xfId="894" xr:uid="{00000000-0005-0000-0000-00007C040000}"/>
    <cellStyle name="Normal 2 11 18 3 2 2" xfId="895" xr:uid="{00000000-0005-0000-0000-00007D040000}"/>
    <cellStyle name="Normal 2 11 19" xfId="896" xr:uid="{00000000-0005-0000-0000-00007E040000}"/>
    <cellStyle name="Normal 2 11 19 2" xfId="897" xr:uid="{00000000-0005-0000-0000-00007F040000}"/>
    <cellStyle name="Normal 2 11 19 2 2" xfId="898" xr:uid="{00000000-0005-0000-0000-000080040000}"/>
    <cellStyle name="Normal 2 11 19 2 2 2" xfId="899" xr:uid="{00000000-0005-0000-0000-000081040000}"/>
    <cellStyle name="Normal 2 11 19 3" xfId="900" xr:uid="{00000000-0005-0000-0000-000082040000}"/>
    <cellStyle name="Normal 2 11 19 3 2" xfId="901" xr:uid="{00000000-0005-0000-0000-000083040000}"/>
    <cellStyle name="Normal 2 11 19 3 2 2" xfId="902" xr:uid="{00000000-0005-0000-0000-000084040000}"/>
    <cellStyle name="Normal 2 11 2" xfId="903" xr:uid="{00000000-0005-0000-0000-000085040000}"/>
    <cellStyle name="Normal 2 11 2 2" xfId="904" xr:uid="{00000000-0005-0000-0000-000086040000}"/>
    <cellStyle name="Normal 2 11 2 2 2" xfId="905" xr:uid="{00000000-0005-0000-0000-000087040000}"/>
    <cellStyle name="Normal 2 11 2 2 2 2" xfId="906" xr:uid="{00000000-0005-0000-0000-000088040000}"/>
    <cellStyle name="Normal 2 11 2 3" xfId="907" xr:uid="{00000000-0005-0000-0000-000089040000}"/>
    <cellStyle name="Normal 2 11 2 3 2" xfId="908" xr:uid="{00000000-0005-0000-0000-00008A040000}"/>
    <cellStyle name="Normal 2 11 2 3 2 2" xfId="909" xr:uid="{00000000-0005-0000-0000-00008B040000}"/>
    <cellStyle name="Normal 2 11 20" xfId="910" xr:uid="{00000000-0005-0000-0000-00008C040000}"/>
    <cellStyle name="Normal 2 11 20 2" xfId="911" xr:uid="{00000000-0005-0000-0000-00008D040000}"/>
    <cellStyle name="Normal 2 11 20 2 2" xfId="912" xr:uid="{00000000-0005-0000-0000-00008E040000}"/>
    <cellStyle name="Normal 2 11 20 2 2 2" xfId="913" xr:uid="{00000000-0005-0000-0000-00008F040000}"/>
    <cellStyle name="Normal 2 11 20 3" xfId="914" xr:uid="{00000000-0005-0000-0000-000090040000}"/>
    <cellStyle name="Normal 2 11 20 3 2" xfId="915" xr:uid="{00000000-0005-0000-0000-000091040000}"/>
    <cellStyle name="Normal 2 11 20 3 2 2" xfId="916" xr:uid="{00000000-0005-0000-0000-000092040000}"/>
    <cellStyle name="Normal 2 11 21" xfId="917" xr:uid="{00000000-0005-0000-0000-000093040000}"/>
    <cellStyle name="Normal 2 11 21 2" xfId="918" xr:uid="{00000000-0005-0000-0000-000094040000}"/>
    <cellStyle name="Normal 2 11 21 2 2" xfId="919" xr:uid="{00000000-0005-0000-0000-000095040000}"/>
    <cellStyle name="Normal 2 11 21 2 2 2" xfId="920" xr:uid="{00000000-0005-0000-0000-000096040000}"/>
    <cellStyle name="Normal 2 11 21 3" xfId="921" xr:uid="{00000000-0005-0000-0000-000097040000}"/>
    <cellStyle name="Normal 2 11 21 3 2" xfId="922" xr:uid="{00000000-0005-0000-0000-000098040000}"/>
    <cellStyle name="Normal 2 11 21 3 2 2" xfId="923" xr:uid="{00000000-0005-0000-0000-000099040000}"/>
    <cellStyle name="Normal 2 11 22" xfId="924" xr:uid="{00000000-0005-0000-0000-00009A040000}"/>
    <cellStyle name="Normal 2 11 22 2" xfId="925" xr:uid="{00000000-0005-0000-0000-00009B040000}"/>
    <cellStyle name="Normal 2 11 22 2 2" xfId="926" xr:uid="{00000000-0005-0000-0000-00009C040000}"/>
    <cellStyle name="Normal 2 11 22 2 2 2" xfId="927" xr:uid="{00000000-0005-0000-0000-00009D040000}"/>
    <cellStyle name="Normal 2 11 22 3" xfId="928" xr:uid="{00000000-0005-0000-0000-00009E040000}"/>
    <cellStyle name="Normal 2 11 22 3 2" xfId="929" xr:uid="{00000000-0005-0000-0000-00009F040000}"/>
    <cellStyle name="Normal 2 11 22 3 2 2" xfId="930" xr:uid="{00000000-0005-0000-0000-0000A0040000}"/>
    <cellStyle name="Normal 2 11 23" xfId="931" xr:uid="{00000000-0005-0000-0000-0000A1040000}"/>
    <cellStyle name="Normal 2 11 23 2" xfId="932" xr:uid="{00000000-0005-0000-0000-0000A2040000}"/>
    <cellStyle name="Normal 2 11 23 2 2" xfId="933" xr:uid="{00000000-0005-0000-0000-0000A3040000}"/>
    <cellStyle name="Normal 2 11 23 2 2 2" xfId="934" xr:uid="{00000000-0005-0000-0000-0000A4040000}"/>
    <cellStyle name="Normal 2 11 23 3" xfId="935" xr:uid="{00000000-0005-0000-0000-0000A5040000}"/>
    <cellStyle name="Normal 2 11 23 3 2" xfId="936" xr:uid="{00000000-0005-0000-0000-0000A6040000}"/>
    <cellStyle name="Normal 2 11 23 3 2 2" xfId="937" xr:uid="{00000000-0005-0000-0000-0000A7040000}"/>
    <cellStyle name="Normal 2 11 24" xfId="938" xr:uid="{00000000-0005-0000-0000-0000A8040000}"/>
    <cellStyle name="Normal 2 11 24 2" xfId="939" xr:uid="{00000000-0005-0000-0000-0000A9040000}"/>
    <cellStyle name="Normal 2 11 24 2 2" xfId="940" xr:uid="{00000000-0005-0000-0000-0000AA040000}"/>
    <cellStyle name="Normal 2 11 25" xfId="941" xr:uid="{00000000-0005-0000-0000-0000AB040000}"/>
    <cellStyle name="Normal 2 11 25 2" xfId="942" xr:uid="{00000000-0005-0000-0000-0000AC040000}"/>
    <cellStyle name="Normal 2 11 25 2 2" xfId="943" xr:uid="{00000000-0005-0000-0000-0000AD040000}"/>
    <cellStyle name="Normal 2 11 3" xfId="944" xr:uid="{00000000-0005-0000-0000-0000AE040000}"/>
    <cellStyle name="Normal 2 11 3 2" xfId="945" xr:uid="{00000000-0005-0000-0000-0000AF040000}"/>
    <cellStyle name="Normal 2 11 3 2 2" xfId="946" xr:uid="{00000000-0005-0000-0000-0000B0040000}"/>
    <cellStyle name="Normal 2 11 3 2 2 2" xfId="947" xr:uid="{00000000-0005-0000-0000-0000B1040000}"/>
    <cellStyle name="Normal 2 11 3 3" xfId="948" xr:uid="{00000000-0005-0000-0000-0000B2040000}"/>
    <cellStyle name="Normal 2 11 3 3 2" xfId="949" xr:uid="{00000000-0005-0000-0000-0000B3040000}"/>
    <cellStyle name="Normal 2 11 3 3 2 2" xfId="950" xr:uid="{00000000-0005-0000-0000-0000B4040000}"/>
    <cellStyle name="Normal 2 11 4" xfId="951" xr:uid="{00000000-0005-0000-0000-0000B5040000}"/>
    <cellStyle name="Normal 2 11 4 2" xfId="952" xr:uid="{00000000-0005-0000-0000-0000B6040000}"/>
    <cellStyle name="Normal 2 11 4 2 2" xfId="953" xr:uid="{00000000-0005-0000-0000-0000B7040000}"/>
    <cellStyle name="Normal 2 11 4 2 2 2" xfId="954" xr:uid="{00000000-0005-0000-0000-0000B8040000}"/>
    <cellStyle name="Normal 2 11 4 3" xfId="955" xr:uid="{00000000-0005-0000-0000-0000B9040000}"/>
    <cellStyle name="Normal 2 11 4 3 2" xfId="956" xr:uid="{00000000-0005-0000-0000-0000BA040000}"/>
    <cellStyle name="Normal 2 11 4 3 2 2" xfId="957" xr:uid="{00000000-0005-0000-0000-0000BB040000}"/>
    <cellStyle name="Normal 2 11 5" xfId="958" xr:uid="{00000000-0005-0000-0000-0000BC040000}"/>
    <cellStyle name="Normal 2 11 5 2" xfId="959" xr:uid="{00000000-0005-0000-0000-0000BD040000}"/>
    <cellStyle name="Normal 2 11 5 2 2" xfId="960" xr:uid="{00000000-0005-0000-0000-0000BE040000}"/>
    <cellStyle name="Normal 2 11 5 2 2 2" xfId="961" xr:uid="{00000000-0005-0000-0000-0000BF040000}"/>
    <cellStyle name="Normal 2 11 5 3" xfId="962" xr:uid="{00000000-0005-0000-0000-0000C0040000}"/>
    <cellStyle name="Normal 2 11 5 3 2" xfId="963" xr:uid="{00000000-0005-0000-0000-0000C1040000}"/>
    <cellStyle name="Normal 2 11 5 3 2 2" xfId="964" xr:uid="{00000000-0005-0000-0000-0000C2040000}"/>
    <cellStyle name="Normal 2 11 6" xfId="965" xr:uid="{00000000-0005-0000-0000-0000C3040000}"/>
    <cellStyle name="Normal 2 11 6 2" xfId="966" xr:uid="{00000000-0005-0000-0000-0000C4040000}"/>
    <cellStyle name="Normal 2 11 6 2 2" xfId="967" xr:uid="{00000000-0005-0000-0000-0000C5040000}"/>
    <cellStyle name="Normal 2 11 6 2 2 2" xfId="968" xr:uid="{00000000-0005-0000-0000-0000C6040000}"/>
    <cellStyle name="Normal 2 11 6 3" xfId="969" xr:uid="{00000000-0005-0000-0000-0000C7040000}"/>
    <cellStyle name="Normal 2 11 6 3 2" xfId="970" xr:uid="{00000000-0005-0000-0000-0000C8040000}"/>
    <cellStyle name="Normal 2 11 6 3 2 2" xfId="971" xr:uid="{00000000-0005-0000-0000-0000C9040000}"/>
    <cellStyle name="Normal 2 11 7" xfId="972" xr:uid="{00000000-0005-0000-0000-0000CA040000}"/>
    <cellStyle name="Normal 2 11 7 2" xfId="973" xr:uid="{00000000-0005-0000-0000-0000CB040000}"/>
    <cellStyle name="Normal 2 11 7 2 2" xfId="974" xr:uid="{00000000-0005-0000-0000-0000CC040000}"/>
    <cellStyle name="Normal 2 11 7 2 2 2" xfId="975" xr:uid="{00000000-0005-0000-0000-0000CD040000}"/>
    <cellStyle name="Normal 2 11 7 3" xfId="976" xr:uid="{00000000-0005-0000-0000-0000CE040000}"/>
    <cellStyle name="Normal 2 11 7 3 2" xfId="977" xr:uid="{00000000-0005-0000-0000-0000CF040000}"/>
    <cellStyle name="Normal 2 11 7 3 2 2" xfId="978" xr:uid="{00000000-0005-0000-0000-0000D0040000}"/>
    <cellStyle name="Normal 2 11 8" xfId="979" xr:uid="{00000000-0005-0000-0000-0000D1040000}"/>
    <cellStyle name="Normal 2 11 8 2" xfId="980" xr:uid="{00000000-0005-0000-0000-0000D2040000}"/>
    <cellStyle name="Normal 2 11 8 2 2" xfId="981" xr:uid="{00000000-0005-0000-0000-0000D3040000}"/>
    <cellStyle name="Normal 2 11 8 2 2 2" xfId="982" xr:uid="{00000000-0005-0000-0000-0000D4040000}"/>
    <cellStyle name="Normal 2 11 8 3" xfId="983" xr:uid="{00000000-0005-0000-0000-0000D5040000}"/>
    <cellStyle name="Normal 2 11 8 3 2" xfId="984" xr:uid="{00000000-0005-0000-0000-0000D6040000}"/>
    <cellStyle name="Normal 2 11 8 3 2 2" xfId="985" xr:uid="{00000000-0005-0000-0000-0000D7040000}"/>
    <cellStyle name="Normal 2 11 9" xfId="986" xr:uid="{00000000-0005-0000-0000-0000D8040000}"/>
    <cellStyle name="Normal 2 11 9 2" xfId="987" xr:uid="{00000000-0005-0000-0000-0000D9040000}"/>
    <cellStyle name="Normal 2 11 9 2 2" xfId="988" xr:uid="{00000000-0005-0000-0000-0000DA040000}"/>
    <cellStyle name="Normal 2 11 9 2 2 2" xfId="989" xr:uid="{00000000-0005-0000-0000-0000DB040000}"/>
    <cellStyle name="Normal 2 11 9 3" xfId="990" xr:uid="{00000000-0005-0000-0000-0000DC040000}"/>
    <cellStyle name="Normal 2 11 9 3 2" xfId="991" xr:uid="{00000000-0005-0000-0000-0000DD040000}"/>
    <cellStyle name="Normal 2 11 9 3 2 2" xfId="992" xr:uid="{00000000-0005-0000-0000-0000DE040000}"/>
    <cellStyle name="Normal 2 12" xfId="993" xr:uid="{00000000-0005-0000-0000-0000DF040000}"/>
    <cellStyle name="Normal 2 12 10" xfId="994" xr:uid="{00000000-0005-0000-0000-0000E0040000}"/>
    <cellStyle name="Normal 2 12 10 2" xfId="995" xr:uid="{00000000-0005-0000-0000-0000E1040000}"/>
    <cellStyle name="Normal 2 12 10 2 2" xfId="996" xr:uid="{00000000-0005-0000-0000-0000E2040000}"/>
    <cellStyle name="Normal 2 12 10 2 2 2" xfId="997" xr:uid="{00000000-0005-0000-0000-0000E3040000}"/>
    <cellStyle name="Normal 2 12 10 3" xfId="998" xr:uid="{00000000-0005-0000-0000-0000E4040000}"/>
    <cellStyle name="Normal 2 12 10 3 2" xfId="999" xr:uid="{00000000-0005-0000-0000-0000E5040000}"/>
    <cellStyle name="Normal 2 12 10 3 2 2" xfId="1000" xr:uid="{00000000-0005-0000-0000-0000E6040000}"/>
    <cellStyle name="Normal 2 12 11" xfId="1001" xr:uid="{00000000-0005-0000-0000-0000E7040000}"/>
    <cellStyle name="Normal 2 12 11 2" xfId="1002" xr:uid="{00000000-0005-0000-0000-0000E8040000}"/>
    <cellStyle name="Normal 2 12 11 2 2" xfId="1003" xr:uid="{00000000-0005-0000-0000-0000E9040000}"/>
    <cellStyle name="Normal 2 12 11 2 2 2" xfId="1004" xr:uid="{00000000-0005-0000-0000-0000EA040000}"/>
    <cellStyle name="Normal 2 12 11 3" xfId="1005" xr:uid="{00000000-0005-0000-0000-0000EB040000}"/>
    <cellStyle name="Normal 2 12 11 3 2" xfId="1006" xr:uid="{00000000-0005-0000-0000-0000EC040000}"/>
    <cellStyle name="Normal 2 12 11 3 2 2" xfId="1007" xr:uid="{00000000-0005-0000-0000-0000ED040000}"/>
    <cellStyle name="Normal 2 12 12" xfId="1008" xr:uid="{00000000-0005-0000-0000-0000EE040000}"/>
    <cellStyle name="Normal 2 12 12 2" xfId="1009" xr:uid="{00000000-0005-0000-0000-0000EF040000}"/>
    <cellStyle name="Normal 2 12 12 2 2" xfId="1010" xr:uid="{00000000-0005-0000-0000-0000F0040000}"/>
    <cellStyle name="Normal 2 12 12 2 2 2" xfId="1011" xr:uid="{00000000-0005-0000-0000-0000F1040000}"/>
    <cellStyle name="Normal 2 12 12 3" xfId="1012" xr:uid="{00000000-0005-0000-0000-0000F2040000}"/>
    <cellStyle name="Normal 2 12 12 3 2" xfId="1013" xr:uid="{00000000-0005-0000-0000-0000F3040000}"/>
    <cellStyle name="Normal 2 12 12 3 2 2" xfId="1014" xr:uid="{00000000-0005-0000-0000-0000F4040000}"/>
    <cellStyle name="Normal 2 12 13" xfId="1015" xr:uid="{00000000-0005-0000-0000-0000F5040000}"/>
    <cellStyle name="Normal 2 12 13 2" xfId="1016" xr:uid="{00000000-0005-0000-0000-0000F6040000}"/>
    <cellStyle name="Normal 2 12 13 2 2" xfId="1017" xr:uid="{00000000-0005-0000-0000-0000F7040000}"/>
    <cellStyle name="Normal 2 12 13 2 2 2" xfId="1018" xr:uid="{00000000-0005-0000-0000-0000F8040000}"/>
    <cellStyle name="Normal 2 12 13 3" xfId="1019" xr:uid="{00000000-0005-0000-0000-0000F9040000}"/>
    <cellStyle name="Normal 2 12 13 3 2" xfId="1020" xr:uid="{00000000-0005-0000-0000-0000FA040000}"/>
    <cellStyle name="Normal 2 12 13 3 2 2" xfId="1021" xr:uid="{00000000-0005-0000-0000-0000FB040000}"/>
    <cellStyle name="Normal 2 12 14" xfId="1022" xr:uid="{00000000-0005-0000-0000-0000FC040000}"/>
    <cellStyle name="Normal 2 12 14 2" xfId="1023" xr:uid="{00000000-0005-0000-0000-0000FD040000}"/>
    <cellStyle name="Normal 2 12 14 2 2" xfId="1024" xr:uid="{00000000-0005-0000-0000-0000FE040000}"/>
    <cellStyle name="Normal 2 12 14 2 2 2" xfId="1025" xr:uid="{00000000-0005-0000-0000-0000FF040000}"/>
    <cellStyle name="Normal 2 12 14 3" xfId="1026" xr:uid="{00000000-0005-0000-0000-000000050000}"/>
    <cellStyle name="Normal 2 12 14 3 2" xfId="1027" xr:uid="{00000000-0005-0000-0000-000001050000}"/>
    <cellStyle name="Normal 2 12 14 3 2 2" xfId="1028" xr:uid="{00000000-0005-0000-0000-000002050000}"/>
    <cellStyle name="Normal 2 12 15" xfId="1029" xr:uid="{00000000-0005-0000-0000-000003050000}"/>
    <cellStyle name="Normal 2 12 15 2" xfId="1030" xr:uid="{00000000-0005-0000-0000-000004050000}"/>
    <cellStyle name="Normal 2 12 15 2 2" xfId="1031" xr:uid="{00000000-0005-0000-0000-000005050000}"/>
    <cellStyle name="Normal 2 12 15 2 2 2" xfId="1032" xr:uid="{00000000-0005-0000-0000-000006050000}"/>
    <cellStyle name="Normal 2 12 15 3" xfId="1033" xr:uid="{00000000-0005-0000-0000-000007050000}"/>
    <cellStyle name="Normal 2 12 15 3 2" xfId="1034" xr:uid="{00000000-0005-0000-0000-000008050000}"/>
    <cellStyle name="Normal 2 12 15 3 2 2" xfId="1035" xr:uid="{00000000-0005-0000-0000-000009050000}"/>
    <cellStyle name="Normal 2 12 16" xfId="1036" xr:uid="{00000000-0005-0000-0000-00000A050000}"/>
    <cellStyle name="Normal 2 12 16 2" xfId="1037" xr:uid="{00000000-0005-0000-0000-00000B050000}"/>
    <cellStyle name="Normal 2 12 16 2 2" xfId="1038" xr:uid="{00000000-0005-0000-0000-00000C050000}"/>
    <cellStyle name="Normal 2 12 16 2 2 2" xfId="1039" xr:uid="{00000000-0005-0000-0000-00000D050000}"/>
    <cellStyle name="Normal 2 12 16 3" xfId="1040" xr:uid="{00000000-0005-0000-0000-00000E050000}"/>
    <cellStyle name="Normal 2 12 16 3 2" xfId="1041" xr:uid="{00000000-0005-0000-0000-00000F050000}"/>
    <cellStyle name="Normal 2 12 16 3 2 2" xfId="1042" xr:uid="{00000000-0005-0000-0000-000010050000}"/>
    <cellStyle name="Normal 2 12 17" xfId="1043" xr:uid="{00000000-0005-0000-0000-000011050000}"/>
    <cellStyle name="Normal 2 12 17 2" xfId="1044" xr:uid="{00000000-0005-0000-0000-000012050000}"/>
    <cellStyle name="Normal 2 12 17 2 2" xfId="1045" xr:uid="{00000000-0005-0000-0000-000013050000}"/>
    <cellStyle name="Normal 2 12 17 2 2 2" xfId="1046" xr:uid="{00000000-0005-0000-0000-000014050000}"/>
    <cellStyle name="Normal 2 12 17 3" xfId="1047" xr:uid="{00000000-0005-0000-0000-000015050000}"/>
    <cellStyle name="Normal 2 12 17 3 2" xfId="1048" xr:uid="{00000000-0005-0000-0000-000016050000}"/>
    <cellStyle name="Normal 2 12 17 3 2 2" xfId="1049" xr:uid="{00000000-0005-0000-0000-000017050000}"/>
    <cellStyle name="Normal 2 12 18" xfId="1050" xr:uid="{00000000-0005-0000-0000-000018050000}"/>
    <cellStyle name="Normal 2 12 18 2" xfId="1051" xr:uid="{00000000-0005-0000-0000-000019050000}"/>
    <cellStyle name="Normal 2 12 18 2 2" xfId="1052" xr:uid="{00000000-0005-0000-0000-00001A050000}"/>
    <cellStyle name="Normal 2 12 18 2 2 2" xfId="1053" xr:uid="{00000000-0005-0000-0000-00001B050000}"/>
    <cellStyle name="Normal 2 12 18 3" xfId="1054" xr:uid="{00000000-0005-0000-0000-00001C050000}"/>
    <cellStyle name="Normal 2 12 18 3 2" xfId="1055" xr:uid="{00000000-0005-0000-0000-00001D050000}"/>
    <cellStyle name="Normal 2 12 18 3 2 2" xfId="1056" xr:uid="{00000000-0005-0000-0000-00001E050000}"/>
    <cellStyle name="Normal 2 12 19" xfId="1057" xr:uid="{00000000-0005-0000-0000-00001F050000}"/>
    <cellStyle name="Normal 2 12 19 2" xfId="1058" xr:uid="{00000000-0005-0000-0000-000020050000}"/>
    <cellStyle name="Normal 2 12 19 2 2" xfId="1059" xr:uid="{00000000-0005-0000-0000-000021050000}"/>
    <cellStyle name="Normal 2 12 19 2 2 2" xfId="1060" xr:uid="{00000000-0005-0000-0000-000022050000}"/>
    <cellStyle name="Normal 2 12 19 3" xfId="1061" xr:uid="{00000000-0005-0000-0000-000023050000}"/>
    <cellStyle name="Normal 2 12 19 3 2" xfId="1062" xr:uid="{00000000-0005-0000-0000-000024050000}"/>
    <cellStyle name="Normal 2 12 19 3 2 2" xfId="1063" xr:uid="{00000000-0005-0000-0000-000025050000}"/>
    <cellStyle name="Normal 2 12 2" xfId="1064" xr:uid="{00000000-0005-0000-0000-000026050000}"/>
    <cellStyle name="Normal 2 12 2 2" xfId="1065" xr:uid="{00000000-0005-0000-0000-000027050000}"/>
    <cellStyle name="Normal 2 12 2 2 2" xfId="1066" xr:uid="{00000000-0005-0000-0000-000028050000}"/>
    <cellStyle name="Normal 2 12 2 2 2 2" xfId="1067" xr:uid="{00000000-0005-0000-0000-000029050000}"/>
    <cellStyle name="Normal 2 12 2 3" xfId="1068" xr:uid="{00000000-0005-0000-0000-00002A050000}"/>
    <cellStyle name="Normal 2 12 2 3 2" xfId="1069" xr:uid="{00000000-0005-0000-0000-00002B050000}"/>
    <cellStyle name="Normal 2 12 2 3 2 2" xfId="1070" xr:uid="{00000000-0005-0000-0000-00002C050000}"/>
    <cellStyle name="Normal 2 12 20" xfId="1071" xr:uid="{00000000-0005-0000-0000-00002D050000}"/>
    <cellStyle name="Normal 2 12 20 2" xfId="1072" xr:uid="{00000000-0005-0000-0000-00002E050000}"/>
    <cellStyle name="Normal 2 12 20 2 2" xfId="1073" xr:uid="{00000000-0005-0000-0000-00002F050000}"/>
    <cellStyle name="Normal 2 12 20 2 2 2" xfId="1074" xr:uid="{00000000-0005-0000-0000-000030050000}"/>
    <cellStyle name="Normal 2 12 20 3" xfId="1075" xr:uid="{00000000-0005-0000-0000-000031050000}"/>
    <cellStyle name="Normal 2 12 20 3 2" xfId="1076" xr:uid="{00000000-0005-0000-0000-000032050000}"/>
    <cellStyle name="Normal 2 12 20 3 2 2" xfId="1077" xr:uid="{00000000-0005-0000-0000-000033050000}"/>
    <cellStyle name="Normal 2 12 21" xfId="1078" xr:uid="{00000000-0005-0000-0000-000034050000}"/>
    <cellStyle name="Normal 2 12 21 2" xfId="1079" xr:uid="{00000000-0005-0000-0000-000035050000}"/>
    <cellStyle name="Normal 2 12 21 2 2" xfId="1080" xr:uid="{00000000-0005-0000-0000-000036050000}"/>
    <cellStyle name="Normal 2 12 21 2 2 2" xfId="1081" xr:uid="{00000000-0005-0000-0000-000037050000}"/>
    <cellStyle name="Normal 2 12 21 3" xfId="1082" xr:uid="{00000000-0005-0000-0000-000038050000}"/>
    <cellStyle name="Normal 2 12 21 3 2" xfId="1083" xr:uid="{00000000-0005-0000-0000-000039050000}"/>
    <cellStyle name="Normal 2 12 21 3 2 2" xfId="1084" xr:uid="{00000000-0005-0000-0000-00003A050000}"/>
    <cellStyle name="Normal 2 12 22" xfId="1085" xr:uid="{00000000-0005-0000-0000-00003B050000}"/>
    <cellStyle name="Normal 2 12 22 2" xfId="1086" xr:uid="{00000000-0005-0000-0000-00003C050000}"/>
    <cellStyle name="Normal 2 12 22 2 2" xfId="1087" xr:uid="{00000000-0005-0000-0000-00003D050000}"/>
    <cellStyle name="Normal 2 12 22 2 2 2" xfId="1088" xr:uid="{00000000-0005-0000-0000-00003E050000}"/>
    <cellStyle name="Normal 2 12 22 3" xfId="1089" xr:uid="{00000000-0005-0000-0000-00003F050000}"/>
    <cellStyle name="Normal 2 12 22 3 2" xfId="1090" xr:uid="{00000000-0005-0000-0000-000040050000}"/>
    <cellStyle name="Normal 2 12 22 3 2 2" xfId="1091" xr:uid="{00000000-0005-0000-0000-000041050000}"/>
    <cellStyle name="Normal 2 12 23" xfId="1092" xr:uid="{00000000-0005-0000-0000-000042050000}"/>
    <cellStyle name="Normal 2 12 23 2" xfId="1093" xr:uid="{00000000-0005-0000-0000-000043050000}"/>
    <cellStyle name="Normal 2 12 23 2 2" xfId="1094" xr:uid="{00000000-0005-0000-0000-000044050000}"/>
    <cellStyle name="Normal 2 12 23 2 2 2" xfId="1095" xr:uid="{00000000-0005-0000-0000-000045050000}"/>
    <cellStyle name="Normal 2 12 23 3" xfId="1096" xr:uid="{00000000-0005-0000-0000-000046050000}"/>
    <cellStyle name="Normal 2 12 23 3 2" xfId="1097" xr:uid="{00000000-0005-0000-0000-000047050000}"/>
    <cellStyle name="Normal 2 12 23 3 2 2" xfId="1098" xr:uid="{00000000-0005-0000-0000-000048050000}"/>
    <cellStyle name="Normal 2 12 24" xfId="1099" xr:uid="{00000000-0005-0000-0000-000049050000}"/>
    <cellStyle name="Normal 2 12 24 2" xfId="1100" xr:uid="{00000000-0005-0000-0000-00004A050000}"/>
    <cellStyle name="Normal 2 12 24 2 2" xfId="1101" xr:uid="{00000000-0005-0000-0000-00004B050000}"/>
    <cellStyle name="Normal 2 12 25" xfId="1102" xr:uid="{00000000-0005-0000-0000-00004C050000}"/>
    <cellStyle name="Normal 2 12 25 2" xfId="1103" xr:uid="{00000000-0005-0000-0000-00004D050000}"/>
    <cellStyle name="Normal 2 12 25 2 2" xfId="1104" xr:uid="{00000000-0005-0000-0000-00004E050000}"/>
    <cellStyle name="Normal 2 12 3" xfId="1105" xr:uid="{00000000-0005-0000-0000-00004F050000}"/>
    <cellStyle name="Normal 2 12 3 2" xfId="1106" xr:uid="{00000000-0005-0000-0000-000050050000}"/>
    <cellStyle name="Normal 2 12 3 2 2" xfId="1107" xr:uid="{00000000-0005-0000-0000-000051050000}"/>
    <cellStyle name="Normal 2 12 3 2 2 2" xfId="1108" xr:uid="{00000000-0005-0000-0000-000052050000}"/>
    <cellStyle name="Normal 2 12 3 3" xfId="1109" xr:uid="{00000000-0005-0000-0000-000053050000}"/>
    <cellStyle name="Normal 2 12 3 3 2" xfId="1110" xr:uid="{00000000-0005-0000-0000-000054050000}"/>
    <cellStyle name="Normal 2 12 3 3 2 2" xfId="1111" xr:uid="{00000000-0005-0000-0000-000055050000}"/>
    <cellStyle name="Normal 2 12 4" xfId="1112" xr:uid="{00000000-0005-0000-0000-000056050000}"/>
    <cellStyle name="Normal 2 12 4 2" xfId="1113" xr:uid="{00000000-0005-0000-0000-000057050000}"/>
    <cellStyle name="Normal 2 12 4 2 2" xfId="1114" xr:uid="{00000000-0005-0000-0000-000058050000}"/>
    <cellStyle name="Normal 2 12 4 2 2 2" xfId="1115" xr:uid="{00000000-0005-0000-0000-000059050000}"/>
    <cellStyle name="Normal 2 12 4 3" xfId="1116" xr:uid="{00000000-0005-0000-0000-00005A050000}"/>
    <cellStyle name="Normal 2 12 4 3 2" xfId="1117" xr:uid="{00000000-0005-0000-0000-00005B050000}"/>
    <cellStyle name="Normal 2 12 4 3 2 2" xfId="1118" xr:uid="{00000000-0005-0000-0000-00005C050000}"/>
    <cellStyle name="Normal 2 12 5" xfId="1119" xr:uid="{00000000-0005-0000-0000-00005D050000}"/>
    <cellStyle name="Normal 2 12 5 2" xfId="1120" xr:uid="{00000000-0005-0000-0000-00005E050000}"/>
    <cellStyle name="Normal 2 12 5 2 2" xfId="1121" xr:uid="{00000000-0005-0000-0000-00005F050000}"/>
    <cellStyle name="Normal 2 12 5 2 2 2" xfId="1122" xr:uid="{00000000-0005-0000-0000-000060050000}"/>
    <cellStyle name="Normal 2 12 5 3" xfId="1123" xr:uid="{00000000-0005-0000-0000-000061050000}"/>
    <cellStyle name="Normal 2 12 5 3 2" xfId="1124" xr:uid="{00000000-0005-0000-0000-000062050000}"/>
    <cellStyle name="Normal 2 12 5 3 2 2" xfId="1125" xr:uid="{00000000-0005-0000-0000-000063050000}"/>
    <cellStyle name="Normal 2 12 6" xfId="1126" xr:uid="{00000000-0005-0000-0000-000064050000}"/>
    <cellStyle name="Normal 2 12 6 2" xfId="1127" xr:uid="{00000000-0005-0000-0000-000065050000}"/>
    <cellStyle name="Normal 2 12 6 2 2" xfId="1128" xr:uid="{00000000-0005-0000-0000-000066050000}"/>
    <cellStyle name="Normal 2 12 6 2 2 2" xfId="1129" xr:uid="{00000000-0005-0000-0000-000067050000}"/>
    <cellStyle name="Normal 2 12 6 3" xfId="1130" xr:uid="{00000000-0005-0000-0000-000068050000}"/>
    <cellStyle name="Normal 2 12 6 3 2" xfId="1131" xr:uid="{00000000-0005-0000-0000-000069050000}"/>
    <cellStyle name="Normal 2 12 6 3 2 2" xfId="1132" xr:uid="{00000000-0005-0000-0000-00006A050000}"/>
    <cellStyle name="Normal 2 12 7" xfId="1133" xr:uid="{00000000-0005-0000-0000-00006B050000}"/>
    <cellStyle name="Normal 2 12 7 2" xfId="1134" xr:uid="{00000000-0005-0000-0000-00006C050000}"/>
    <cellStyle name="Normal 2 12 7 2 2" xfId="1135" xr:uid="{00000000-0005-0000-0000-00006D050000}"/>
    <cellStyle name="Normal 2 12 7 2 2 2" xfId="1136" xr:uid="{00000000-0005-0000-0000-00006E050000}"/>
    <cellStyle name="Normal 2 12 7 3" xfId="1137" xr:uid="{00000000-0005-0000-0000-00006F050000}"/>
    <cellStyle name="Normal 2 12 7 3 2" xfId="1138" xr:uid="{00000000-0005-0000-0000-000070050000}"/>
    <cellStyle name="Normal 2 12 7 3 2 2" xfId="1139" xr:uid="{00000000-0005-0000-0000-000071050000}"/>
    <cellStyle name="Normal 2 12 8" xfId="1140" xr:uid="{00000000-0005-0000-0000-000072050000}"/>
    <cellStyle name="Normal 2 12 8 2" xfId="1141" xr:uid="{00000000-0005-0000-0000-000073050000}"/>
    <cellStyle name="Normal 2 12 8 2 2" xfId="1142" xr:uid="{00000000-0005-0000-0000-000074050000}"/>
    <cellStyle name="Normal 2 12 8 2 2 2" xfId="1143" xr:uid="{00000000-0005-0000-0000-000075050000}"/>
    <cellStyle name="Normal 2 12 8 3" xfId="1144" xr:uid="{00000000-0005-0000-0000-000076050000}"/>
    <cellStyle name="Normal 2 12 8 3 2" xfId="1145" xr:uid="{00000000-0005-0000-0000-000077050000}"/>
    <cellStyle name="Normal 2 12 8 3 2 2" xfId="1146" xr:uid="{00000000-0005-0000-0000-000078050000}"/>
    <cellStyle name="Normal 2 12 9" xfId="1147" xr:uid="{00000000-0005-0000-0000-000079050000}"/>
    <cellStyle name="Normal 2 12 9 2" xfId="1148" xr:uid="{00000000-0005-0000-0000-00007A050000}"/>
    <cellStyle name="Normal 2 12 9 2 2" xfId="1149" xr:uid="{00000000-0005-0000-0000-00007B050000}"/>
    <cellStyle name="Normal 2 12 9 2 2 2" xfId="1150" xr:uid="{00000000-0005-0000-0000-00007C050000}"/>
    <cellStyle name="Normal 2 12 9 3" xfId="1151" xr:uid="{00000000-0005-0000-0000-00007D050000}"/>
    <cellStyle name="Normal 2 12 9 3 2" xfId="1152" xr:uid="{00000000-0005-0000-0000-00007E050000}"/>
    <cellStyle name="Normal 2 12 9 3 2 2" xfId="1153" xr:uid="{00000000-0005-0000-0000-00007F050000}"/>
    <cellStyle name="Normal 2 13" xfId="1154" xr:uid="{00000000-0005-0000-0000-000080050000}"/>
    <cellStyle name="Normal 2 13 10" xfId="1155" xr:uid="{00000000-0005-0000-0000-000081050000}"/>
    <cellStyle name="Normal 2 13 10 2" xfId="1156" xr:uid="{00000000-0005-0000-0000-000082050000}"/>
    <cellStyle name="Normal 2 13 10 2 2" xfId="1157" xr:uid="{00000000-0005-0000-0000-000083050000}"/>
    <cellStyle name="Normal 2 13 10 2 2 2" xfId="1158" xr:uid="{00000000-0005-0000-0000-000084050000}"/>
    <cellStyle name="Normal 2 13 10 3" xfId="1159" xr:uid="{00000000-0005-0000-0000-000085050000}"/>
    <cellStyle name="Normal 2 13 10 3 2" xfId="1160" xr:uid="{00000000-0005-0000-0000-000086050000}"/>
    <cellStyle name="Normal 2 13 10 3 2 2" xfId="1161" xr:uid="{00000000-0005-0000-0000-000087050000}"/>
    <cellStyle name="Normal 2 13 11" xfId="1162" xr:uid="{00000000-0005-0000-0000-000088050000}"/>
    <cellStyle name="Normal 2 13 11 2" xfId="1163" xr:uid="{00000000-0005-0000-0000-000089050000}"/>
    <cellStyle name="Normal 2 13 11 2 2" xfId="1164" xr:uid="{00000000-0005-0000-0000-00008A050000}"/>
    <cellStyle name="Normal 2 13 11 2 2 2" xfId="1165" xr:uid="{00000000-0005-0000-0000-00008B050000}"/>
    <cellStyle name="Normal 2 13 11 3" xfId="1166" xr:uid="{00000000-0005-0000-0000-00008C050000}"/>
    <cellStyle name="Normal 2 13 11 3 2" xfId="1167" xr:uid="{00000000-0005-0000-0000-00008D050000}"/>
    <cellStyle name="Normal 2 13 11 3 2 2" xfId="1168" xr:uid="{00000000-0005-0000-0000-00008E050000}"/>
    <cellStyle name="Normal 2 13 12" xfId="1169" xr:uid="{00000000-0005-0000-0000-00008F050000}"/>
    <cellStyle name="Normal 2 13 12 2" xfId="1170" xr:uid="{00000000-0005-0000-0000-000090050000}"/>
    <cellStyle name="Normal 2 13 12 2 2" xfId="1171" xr:uid="{00000000-0005-0000-0000-000091050000}"/>
    <cellStyle name="Normal 2 13 12 2 2 2" xfId="1172" xr:uid="{00000000-0005-0000-0000-000092050000}"/>
    <cellStyle name="Normal 2 13 12 3" xfId="1173" xr:uid="{00000000-0005-0000-0000-000093050000}"/>
    <cellStyle name="Normal 2 13 12 3 2" xfId="1174" xr:uid="{00000000-0005-0000-0000-000094050000}"/>
    <cellStyle name="Normal 2 13 12 3 2 2" xfId="1175" xr:uid="{00000000-0005-0000-0000-000095050000}"/>
    <cellStyle name="Normal 2 13 13" xfId="1176" xr:uid="{00000000-0005-0000-0000-000096050000}"/>
    <cellStyle name="Normal 2 13 13 2" xfId="1177" xr:uid="{00000000-0005-0000-0000-000097050000}"/>
    <cellStyle name="Normal 2 13 13 2 2" xfId="1178" xr:uid="{00000000-0005-0000-0000-000098050000}"/>
    <cellStyle name="Normal 2 13 13 2 2 2" xfId="1179" xr:uid="{00000000-0005-0000-0000-000099050000}"/>
    <cellStyle name="Normal 2 13 13 3" xfId="1180" xr:uid="{00000000-0005-0000-0000-00009A050000}"/>
    <cellStyle name="Normal 2 13 13 3 2" xfId="1181" xr:uid="{00000000-0005-0000-0000-00009B050000}"/>
    <cellStyle name="Normal 2 13 13 3 2 2" xfId="1182" xr:uid="{00000000-0005-0000-0000-00009C050000}"/>
    <cellStyle name="Normal 2 13 14" xfId="1183" xr:uid="{00000000-0005-0000-0000-00009D050000}"/>
    <cellStyle name="Normal 2 13 14 2" xfId="1184" xr:uid="{00000000-0005-0000-0000-00009E050000}"/>
    <cellStyle name="Normal 2 13 14 2 2" xfId="1185" xr:uid="{00000000-0005-0000-0000-00009F050000}"/>
    <cellStyle name="Normal 2 13 14 2 2 2" xfId="1186" xr:uid="{00000000-0005-0000-0000-0000A0050000}"/>
    <cellStyle name="Normal 2 13 14 3" xfId="1187" xr:uid="{00000000-0005-0000-0000-0000A1050000}"/>
    <cellStyle name="Normal 2 13 14 3 2" xfId="1188" xr:uid="{00000000-0005-0000-0000-0000A2050000}"/>
    <cellStyle name="Normal 2 13 14 3 2 2" xfId="1189" xr:uid="{00000000-0005-0000-0000-0000A3050000}"/>
    <cellStyle name="Normal 2 13 15" xfId="1190" xr:uid="{00000000-0005-0000-0000-0000A4050000}"/>
    <cellStyle name="Normal 2 13 15 2" xfId="1191" xr:uid="{00000000-0005-0000-0000-0000A5050000}"/>
    <cellStyle name="Normal 2 13 15 2 2" xfId="1192" xr:uid="{00000000-0005-0000-0000-0000A6050000}"/>
    <cellStyle name="Normal 2 13 15 2 2 2" xfId="1193" xr:uid="{00000000-0005-0000-0000-0000A7050000}"/>
    <cellStyle name="Normal 2 13 15 3" xfId="1194" xr:uid="{00000000-0005-0000-0000-0000A8050000}"/>
    <cellStyle name="Normal 2 13 15 3 2" xfId="1195" xr:uid="{00000000-0005-0000-0000-0000A9050000}"/>
    <cellStyle name="Normal 2 13 15 3 2 2" xfId="1196" xr:uid="{00000000-0005-0000-0000-0000AA050000}"/>
    <cellStyle name="Normal 2 13 16" xfId="1197" xr:uid="{00000000-0005-0000-0000-0000AB050000}"/>
    <cellStyle name="Normal 2 13 16 2" xfId="1198" xr:uid="{00000000-0005-0000-0000-0000AC050000}"/>
    <cellStyle name="Normal 2 13 16 2 2" xfId="1199" xr:uid="{00000000-0005-0000-0000-0000AD050000}"/>
    <cellStyle name="Normal 2 13 16 2 2 2" xfId="1200" xr:uid="{00000000-0005-0000-0000-0000AE050000}"/>
    <cellStyle name="Normal 2 13 16 3" xfId="1201" xr:uid="{00000000-0005-0000-0000-0000AF050000}"/>
    <cellStyle name="Normal 2 13 16 3 2" xfId="1202" xr:uid="{00000000-0005-0000-0000-0000B0050000}"/>
    <cellStyle name="Normal 2 13 16 3 2 2" xfId="1203" xr:uid="{00000000-0005-0000-0000-0000B1050000}"/>
    <cellStyle name="Normal 2 13 17" xfId="1204" xr:uid="{00000000-0005-0000-0000-0000B2050000}"/>
    <cellStyle name="Normal 2 13 17 2" xfId="1205" xr:uid="{00000000-0005-0000-0000-0000B3050000}"/>
    <cellStyle name="Normal 2 13 17 2 2" xfId="1206" xr:uid="{00000000-0005-0000-0000-0000B4050000}"/>
    <cellStyle name="Normal 2 13 17 2 2 2" xfId="1207" xr:uid="{00000000-0005-0000-0000-0000B5050000}"/>
    <cellStyle name="Normal 2 13 17 3" xfId="1208" xr:uid="{00000000-0005-0000-0000-0000B6050000}"/>
    <cellStyle name="Normal 2 13 17 3 2" xfId="1209" xr:uid="{00000000-0005-0000-0000-0000B7050000}"/>
    <cellStyle name="Normal 2 13 17 3 2 2" xfId="1210" xr:uid="{00000000-0005-0000-0000-0000B8050000}"/>
    <cellStyle name="Normal 2 13 18" xfId="1211" xr:uid="{00000000-0005-0000-0000-0000B9050000}"/>
    <cellStyle name="Normal 2 13 18 2" xfId="1212" xr:uid="{00000000-0005-0000-0000-0000BA050000}"/>
    <cellStyle name="Normal 2 13 18 2 2" xfId="1213" xr:uid="{00000000-0005-0000-0000-0000BB050000}"/>
    <cellStyle name="Normal 2 13 18 2 2 2" xfId="1214" xr:uid="{00000000-0005-0000-0000-0000BC050000}"/>
    <cellStyle name="Normal 2 13 18 3" xfId="1215" xr:uid="{00000000-0005-0000-0000-0000BD050000}"/>
    <cellStyle name="Normal 2 13 18 3 2" xfId="1216" xr:uid="{00000000-0005-0000-0000-0000BE050000}"/>
    <cellStyle name="Normal 2 13 18 3 2 2" xfId="1217" xr:uid="{00000000-0005-0000-0000-0000BF050000}"/>
    <cellStyle name="Normal 2 13 19" xfId="1218" xr:uid="{00000000-0005-0000-0000-0000C0050000}"/>
    <cellStyle name="Normal 2 13 19 2" xfId="1219" xr:uid="{00000000-0005-0000-0000-0000C1050000}"/>
    <cellStyle name="Normal 2 13 19 2 2" xfId="1220" xr:uid="{00000000-0005-0000-0000-0000C2050000}"/>
    <cellStyle name="Normal 2 13 19 2 2 2" xfId="1221" xr:uid="{00000000-0005-0000-0000-0000C3050000}"/>
    <cellStyle name="Normal 2 13 19 3" xfId="1222" xr:uid="{00000000-0005-0000-0000-0000C4050000}"/>
    <cellStyle name="Normal 2 13 19 3 2" xfId="1223" xr:uid="{00000000-0005-0000-0000-0000C5050000}"/>
    <cellStyle name="Normal 2 13 19 3 2 2" xfId="1224" xr:uid="{00000000-0005-0000-0000-0000C6050000}"/>
    <cellStyle name="Normal 2 13 2" xfId="1225" xr:uid="{00000000-0005-0000-0000-0000C7050000}"/>
    <cellStyle name="Normal 2 13 2 2" xfId="1226" xr:uid="{00000000-0005-0000-0000-0000C8050000}"/>
    <cellStyle name="Normal 2 13 2 2 2" xfId="1227" xr:uid="{00000000-0005-0000-0000-0000C9050000}"/>
    <cellStyle name="Normal 2 13 2 2 2 2" xfId="1228" xr:uid="{00000000-0005-0000-0000-0000CA050000}"/>
    <cellStyle name="Normal 2 13 2 3" xfId="1229" xr:uid="{00000000-0005-0000-0000-0000CB050000}"/>
    <cellStyle name="Normal 2 13 2 3 2" xfId="1230" xr:uid="{00000000-0005-0000-0000-0000CC050000}"/>
    <cellStyle name="Normal 2 13 2 3 2 2" xfId="1231" xr:uid="{00000000-0005-0000-0000-0000CD050000}"/>
    <cellStyle name="Normal 2 13 20" xfId="1232" xr:uid="{00000000-0005-0000-0000-0000CE050000}"/>
    <cellStyle name="Normal 2 13 20 2" xfId="1233" xr:uid="{00000000-0005-0000-0000-0000CF050000}"/>
    <cellStyle name="Normal 2 13 20 2 2" xfId="1234" xr:uid="{00000000-0005-0000-0000-0000D0050000}"/>
    <cellStyle name="Normal 2 13 20 2 2 2" xfId="1235" xr:uid="{00000000-0005-0000-0000-0000D1050000}"/>
    <cellStyle name="Normal 2 13 20 3" xfId="1236" xr:uid="{00000000-0005-0000-0000-0000D2050000}"/>
    <cellStyle name="Normal 2 13 20 3 2" xfId="1237" xr:uid="{00000000-0005-0000-0000-0000D3050000}"/>
    <cellStyle name="Normal 2 13 20 3 2 2" xfId="1238" xr:uid="{00000000-0005-0000-0000-0000D4050000}"/>
    <cellStyle name="Normal 2 13 21" xfId="1239" xr:uid="{00000000-0005-0000-0000-0000D5050000}"/>
    <cellStyle name="Normal 2 13 21 2" xfId="1240" xr:uid="{00000000-0005-0000-0000-0000D6050000}"/>
    <cellStyle name="Normal 2 13 21 2 2" xfId="1241" xr:uid="{00000000-0005-0000-0000-0000D7050000}"/>
    <cellStyle name="Normal 2 13 21 2 2 2" xfId="1242" xr:uid="{00000000-0005-0000-0000-0000D8050000}"/>
    <cellStyle name="Normal 2 13 21 3" xfId="1243" xr:uid="{00000000-0005-0000-0000-0000D9050000}"/>
    <cellStyle name="Normal 2 13 21 3 2" xfId="1244" xr:uid="{00000000-0005-0000-0000-0000DA050000}"/>
    <cellStyle name="Normal 2 13 21 3 2 2" xfId="1245" xr:uid="{00000000-0005-0000-0000-0000DB050000}"/>
    <cellStyle name="Normal 2 13 22" xfId="1246" xr:uid="{00000000-0005-0000-0000-0000DC050000}"/>
    <cellStyle name="Normal 2 13 22 2" xfId="1247" xr:uid="{00000000-0005-0000-0000-0000DD050000}"/>
    <cellStyle name="Normal 2 13 22 2 2" xfId="1248" xr:uid="{00000000-0005-0000-0000-0000DE050000}"/>
    <cellStyle name="Normal 2 13 22 2 2 2" xfId="1249" xr:uid="{00000000-0005-0000-0000-0000DF050000}"/>
    <cellStyle name="Normal 2 13 22 3" xfId="1250" xr:uid="{00000000-0005-0000-0000-0000E0050000}"/>
    <cellStyle name="Normal 2 13 22 3 2" xfId="1251" xr:uid="{00000000-0005-0000-0000-0000E1050000}"/>
    <cellStyle name="Normal 2 13 22 3 2 2" xfId="1252" xr:uid="{00000000-0005-0000-0000-0000E2050000}"/>
    <cellStyle name="Normal 2 13 23" xfId="1253" xr:uid="{00000000-0005-0000-0000-0000E3050000}"/>
    <cellStyle name="Normal 2 13 23 2" xfId="1254" xr:uid="{00000000-0005-0000-0000-0000E4050000}"/>
    <cellStyle name="Normal 2 13 23 2 2" xfId="1255" xr:uid="{00000000-0005-0000-0000-0000E5050000}"/>
    <cellStyle name="Normal 2 13 23 2 2 2" xfId="1256" xr:uid="{00000000-0005-0000-0000-0000E6050000}"/>
    <cellStyle name="Normal 2 13 23 3" xfId="1257" xr:uid="{00000000-0005-0000-0000-0000E7050000}"/>
    <cellStyle name="Normal 2 13 23 3 2" xfId="1258" xr:uid="{00000000-0005-0000-0000-0000E8050000}"/>
    <cellStyle name="Normal 2 13 23 3 2 2" xfId="1259" xr:uid="{00000000-0005-0000-0000-0000E9050000}"/>
    <cellStyle name="Normal 2 13 24" xfId="1260" xr:uid="{00000000-0005-0000-0000-0000EA050000}"/>
    <cellStyle name="Normal 2 13 24 2" xfId="1261" xr:uid="{00000000-0005-0000-0000-0000EB050000}"/>
    <cellStyle name="Normal 2 13 24 2 2" xfId="1262" xr:uid="{00000000-0005-0000-0000-0000EC050000}"/>
    <cellStyle name="Normal 2 13 25" xfId="1263" xr:uid="{00000000-0005-0000-0000-0000ED050000}"/>
    <cellStyle name="Normal 2 13 25 2" xfId="1264" xr:uid="{00000000-0005-0000-0000-0000EE050000}"/>
    <cellStyle name="Normal 2 13 25 2 2" xfId="1265" xr:uid="{00000000-0005-0000-0000-0000EF050000}"/>
    <cellStyle name="Normal 2 13 3" xfId="1266" xr:uid="{00000000-0005-0000-0000-0000F0050000}"/>
    <cellStyle name="Normal 2 13 3 2" xfId="1267" xr:uid="{00000000-0005-0000-0000-0000F1050000}"/>
    <cellStyle name="Normal 2 13 3 2 2" xfId="1268" xr:uid="{00000000-0005-0000-0000-0000F2050000}"/>
    <cellStyle name="Normal 2 13 3 2 2 2" xfId="1269" xr:uid="{00000000-0005-0000-0000-0000F3050000}"/>
    <cellStyle name="Normal 2 13 3 3" xfId="1270" xr:uid="{00000000-0005-0000-0000-0000F4050000}"/>
    <cellStyle name="Normal 2 13 3 3 2" xfId="1271" xr:uid="{00000000-0005-0000-0000-0000F5050000}"/>
    <cellStyle name="Normal 2 13 3 3 2 2" xfId="1272" xr:uid="{00000000-0005-0000-0000-0000F6050000}"/>
    <cellStyle name="Normal 2 13 4" xfId="1273" xr:uid="{00000000-0005-0000-0000-0000F7050000}"/>
    <cellStyle name="Normal 2 13 4 2" xfId="1274" xr:uid="{00000000-0005-0000-0000-0000F8050000}"/>
    <cellStyle name="Normal 2 13 4 2 2" xfId="1275" xr:uid="{00000000-0005-0000-0000-0000F9050000}"/>
    <cellStyle name="Normal 2 13 4 2 2 2" xfId="1276" xr:uid="{00000000-0005-0000-0000-0000FA050000}"/>
    <cellStyle name="Normal 2 13 4 3" xfId="1277" xr:uid="{00000000-0005-0000-0000-0000FB050000}"/>
    <cellStyle name="Normal 2 13 4 3 2" xfId="1278" xr:uid="{00000000-0005-0000-0000-0000FC050000}"/>
    <cellStyle name="Normal 2 13 4 3 2 2" xfId="1279" xr:uid="{00000000-0005-0000-0000-0000FD050000}"/>
    <cellStyle name="Normal 2 13 5" xfId="1280" xr:uid="{00000000-0005-0000-0000-0000FE050000}"/>
    <cellStyle name="Normal 2 13 5 2" xfId="1281" xr:uid="{00000000-0005-0000-0000-0000FF050000}"/>
    <cellStyle name="Normal 2 13 5 2 2" xfId="1282" xr:uid="{00000000-0005-0000-0000-000000060000}"/>
    <cellStyle name="Normal 2 13 5 2 2 2" xfId="1283" xr:uid="{00000000-0005-0000-0000-000001060000}"/>
    <cellStyle name="Normal 2 13 5 3" xfId="1284" xr:uid="{00000000-0005-0000-0000-000002060000}"/>
    <cellStyle name="Normal 2 13 5 3 2" xfId="1285" xr:uid="{00000000-0005-0000-0000-000003060000}"/>
    <cellStyle name="Normal 2 13 5 3 2 2" xfId="1286" xr:uid="{00000000-0005-0000-0000-000004060000}"/>
    <cellStyle name="Normal 2 13 6" xfId="1287" xr:uid="{00000000-0005-0000-0000-000005060000}"/>
    <cellStyle name="Normal 2 13 6 2" xfId="1288" xr:uid="{00000000-0005-0000-0000-000006060000}"/>
    <cellStyle name="Normal 2 13 6 2 2" xfId="1289" xr:uid="{00000000-0005-0000-0000-000007060000}"/>
    <cellStyle name="Normal 2 13 6 2 2 2" xfId="1290" xr:uid="{00000000-0005-0000-0000-000008060000}"/>
    <cellStyle name="Normal 2 13 6 3" xfId="1291" xr:uid="{00000000-0005-0000-0000-000009060000}"/>
    <cellStyle name="Normal 2 13 6 3 2" xfId="1292" xr:uid="{00000000-0005-0000-0000-00000A060000}"/>
    <cellStyle name="Normal 2 13 6 3 2 2" xfId="1293" xr:uid="{00000000-0005-0000-0000-00000B060000}"/>
    <cellStyle name="Normal 2 13 7" xfId="1294" xr:uid="{00000000-0005-0000-0000-00000C060000}"/>
    <cellStyle name="Normal 2 13 7 2" xfId="1295" xr:uid="{00000000-0005-0000-0000-00000D060000}"/>
    <cellStyle name="Normal 2 13 7 2 2" xfId="1296" xr:uid="{00000000-0005-0000-0000-00000E060000}"/>
    <cellStyle name="Normal 2 13 7 2 2 2" xfId="1297" xr:uid="{00000000-0005-0000-0000-00000F060000}"/>
    <cellStyle name="Normal 2 13 7 3" xfId="1298" xr:uid="{00000000-0005-0000-0000-000010060000}"/>
    <cellStyle name="Normal 2 13 7 3 2" xfId="1299" xr:uid="{00000000-0005-0000-0000-000011060000}"/>
    <cellStyle name="Normal 2 13 7 3 2 2" xfId="1300" xr:uid="{00000000-0005-0000-0000-000012060000}"/>
    <cellStyle name="Normal 2 13 8" xfId="1301" xr:uid="{00000000-0005-0000-0000-000013060000}"/>
    <cellStyle name="Normal 2 13 8 2" xfId="1302" xr:uid="{00000000-0005-0000-0000-000014060000}"/>
    <cellStyle name="Normal 2 13 8 2 2" xfId="1303" xr:uid="{00000000-0005-0000-0000-000015060000}"/>
    <cellStyle name="Normal 2 13 8 2 2 2" xfId="1304" xr:uid="{00000000-0005-0000-0000-000016060000}"/>
    <cellStyle name="Normal 2 13 8 3" xfId="1305" xr:uid="{00000000-0005-0000-0000-000017060000}"/>
    <cellStyle name="Normal 2 13 8 3 2" xfId="1306" xr:uid="{00000000-0005-0000-0000-000018060000}"/>
    <cellStyle name="Normal 2 13 8 3 2 2" xfId="1307" xr:uid="{00000000-0005-0000-0000-000019060000}"/>
    <cellStyle name="Normal 2 13 9" xfId="1308" xr:uid="{00000000-0005-0000-0000-00001A060000}"/>
    <cellStyle name="Normal 2 13 9 2" xfId="1309" xr:uid="{00000000-0005-0000-0000-00001B060000}"/>
    <cellStyle name="Normal 2 13 9 2 2" xfId="1310" xr:uid="{00000000-0005-0000-0000-00001C060000}"/>
    <cellStyle name="Normal 2 13 9 2 2 2" xfId="1311" xr:uid="{00000000-0005-0000-0000-00001D060000}"/>
    <cellStyle name="Normal 2 13 9 3" xfId="1312" xr:uid="{00000000-0005-0000-0000-00001E060000}"/>
    <cellStyle name="Normal 2 13 9 3 2" xfId="1313" xr:uid="{00000000-0005-0000-0000-00001F060000}"/>
    <cellStyle name="Normal 2 13 9 3 2 2" xfId="1314" xr:uid="{00000000-0005-0000-0000-000020060000}"/>
    <cellStyle name="Normal 2 14" xfId="1315" xr:uid="{00000000-0005-0000-0000-000021060000}"/>
    <cellStyle name="Normal 2 14 10" xfId="1316" xr:uid="{00000000-0005-0000-0000-000022060000}"/>
    <cellStyle name="Normal 2 14 10 2" xfId="1317" xr:uid="{00000000-0005-0000-0000-000023060000}"/>
    <cellStyle name="Normal 2 14 10 2 2" xfId="1318" xr:uid="{00000000-0005-0000-0000-000024060000}"/>
    <cellStyle name="Normal 2 14 10 2 2 2" xfId="1319" xr:uid="{00000000-0005-0000-0000-000025060000}"/>
    <cellStyle name="Normal 2 14 10 3" xfId="1320" xr:uid="{00000000-0005-0000-0000-000026060000}"/>
    <cellStyle name="Normal 2 14 10 3 2" xfId="1321" xr:uid="{00000000-0005-0000-0000-000027060000}"/>
    <cellStyle name="Normal 2 14 10 3 2 2" xfId="1322" xr:uid="{00000000-0005-0000-0000-000028060000}"/>
    <cellStyle name="Normal 2 14 11" xfId="1323" xr:uid="{00000000-0005-0000-0000-000029060000}"/>
    <cellStyle name="Normal 2 14 11 2" xfId="1324" xr:uid="{00000000-0005-0000-0000-00002A060000}"/>
    <cellStyle name="Normal 2 14 11 2 2" xfId="1325" xr:uid="{00000000-0005-0000-0000-00002B060000}"/>
    <cellStyle name="Normal 2 14 11 2 2 2" xfId="1326" xr:uid="{00000000-0005-0000-0000-00002C060000}"/>
    <cellStyle name="Normal 2 14 11 3" xfId="1327" xr:uid="{00000000-0005-0000-0000-00002D060000}"/>
    <cellStyle name="Normal 2 14 11 3 2" xfId="1328" xr:uid="{00000000-0005-0000-0000-00002E060000}"/>
    <cellStyle name="Normal 2 14 11 3 2 2" xfId="1329" xr:uid="{00000000-0005-0000-0000-00002F060000}"/>
    <cellStyle name="Normal 2 14 12" xfId="1330" xr:uid="{00000000-0005-0000-0000-000030060000}"/>
    <cellStyle name="Normal 2 14 12 2" xfId="1331" xr:uid="{00000000-0005-0000-0000-000031060000}"/>
    <cellStyle name="Normal 2 14 12 2 2" xfId="1332" xr:uid="{00000000-0005-0000-0000-000032060000}"/>
    <cellStyle name="Normal 2 14 12 2 2 2" xfId="1333" xr:uid="{00000000-0005-0000-0000-000033060000}"/>
    <cellStyle name="Normal 2 14 12 3" xfId="1334" xr:uid="{00000000-0005-0000-0000-000034060000}"/>
    <cellStyle name="Normal 2 14 12 3 2" xfId="1335" xr:uid="{00000000-0005-0000-0000-000035060000}"/>
    <cellStyle name="Normal 2 14 12 3 2 2" xfId="1336" xr:uid="{00000000-0005-0000-0000-000036060000}"/>
    <cellStyle name="Normal 2 14 13" xfId="1337" xr:uid="{00000000-0005-0000-0000-000037060000}"/>
    <cellStyle name="Normal 2 14 13 2" xfId="1338" xr:uid="{00000000-0005-0000-0000-000038060000}"/>
    <cellStyle name="Normal 2 14 13 2 2" xfId="1339" xr:uid="{00000000-0005-0000-0000-000039060000}"/>
    <cellStyle name="Normal 2 14 13 2 2 2" xfId="1340" xr:uid="{00000000-0005-0000-0000-00003A060000}"/>
    <cellStyle name="Normal 2 14 13 3" xfId="1341" xr:uid="{00000000-0005-0000-0000-00003B060000}"/>
    <cellStyle name="Normal 2 14 13 3 2" xfId="1342" xr:uid="{00000000-0005-0000-0000-00003C060000}"/>
    <cellStyle name="Normal 2 14 13 3 2 2" xfId="1343" xr:uid="{00000000-0005-0000-0000-00003D060000}"/>
    <cellStyle name="Normal 2 14 14" xfId="1344" xr:uid="{00000000-0005-0000-0000-00003E060000}"/>
    <cellStyle name="Normal 2 14 14 2" xfId="1345" xr:uid="{00000000-0005-0000-0000-00003F060000}"/>
    <cellStyle name="Normal 2 14 14 2 2" xfId="1346" xr:uid="{00000000-0005-0000-0000-000040060000}"/>
    <cellStyle name="Normal 2 14 14 2 2 2" xfId="1347" xr:uid="{00000000-0005-0000-0000-000041060000}"/>
    <cellStyle name="Normal 2 14 14 3" xfId="1348" xr:uid="{00000000-0005-0000-0000-000042060000}"/>
    <cellStyle name="Normal 2 14 14 3 2" xfId="1349" xr:uid="{00000000-0005-0000-0000-000043060000}"/>
    <cellStyle name="Normal 2 14 14 3 2 2" xfId="1350" xr:uid="{00000000-0005-0000-0000-000044060000}"/>
    <cellStyle name="Normal 2 14 15" xfId="1351" xr:uid="{00000000-0005-0000-0000-000045060000}"/>
    <cellStyle name="Normal 2 14 15 2" xfId="1352" xr:uid="{00000000-0005-0000-0000-000046060000}"/>
    <cellStyle name="Normal 2 14 15 2 2" xfId="1353" xr:uid="{00000000-0005-0000-0000-000047060000}"/>
    <cellStyle name="Normal 2 14 15 2 2 2" xfId="1354" xr:uid="{00000000-0005-0000-0000-000048060000}"/>
    <cellStyle name="Normal 2 14 15 3" xfId="1355" xr:uid="{00000000-0005-0000-0000-000049060000}"/>
    <cellStyle name="Normal 2 14 15 3 2" xfId="1356" xr:uid="{00000000-0005-0000-0000-00004A060000}"/>
    <cellStyle name="Normal 2 14 15 3 2 2" xfId="1357" xr:uid="{00000000-0005-0000-0000-00004B060000}"/>
    <cellStyle name="Normal 2 14 16" xfId="1358" xr:uid="{00000000-0005-0000-0000-00004C060000}"/>
    <cellStyle name="Normal 2 14 16 2" xfId="1359" xr:uid="{00000000-0005-0000-0000-00004D060000}"/>
    <cellStyle name="Normal 2 14 16 2 2" xfId="1360" xr:uid="{00000000-0005-0000-0000-00004E060000}"/>
    <cellStyle name="Normal 2 14 16 2 2 2" xfId="1361" xr:uid="{00000000-0005-0000-0000-00004F060000}"/>
    <cellStyle name="Normal 2 14 16 3" xfId="1362" xr:uid="{00000000-0005-0000-0000-000050060000}"/>
    <cellStyle name="Normal 2 14 16 3 2" xfId="1363" xr:uid="{00000000-0005-0000-0000-000051060000}"/>
    <cellStyle name="Normal 2 14 16 3 2 2" xfId="1364" xr:uid="{00000000-0005-0000-0000-000052060000}"/>
    <cellStyle name="Normal 2 14 17" xfId="1365" xr:uid="{00000000-0005-0000-0000-000053060000}"/>
    <cellStyle name="Normal 2 14 17 2" xfId="1366" xr:uid="{00000000-0005-0000-0000-000054060000}"/>
    <cellStyle name="Normal 2 14 17 2 2" xfId="1367" xr:uid="{00000000-0005-0000-0000-000055060000}"/>
    <cellStyle name="Normal 2 14 17 2 2 2" xfId="1368" xr:uid="{00000000-0005-0000-0000-000056060000}"/>
    <cellStyle name="Normal 2 14 17 3" xfId="1369" xr:uid="{00000000-0005-0000-0000-000057060000}"/>
    <cellStyle name="Normal 2 14 17 3 2" xfId="1370" xr:uid="{00000000-0005-0000-0000-000058060000}"/>
    <cellStyle name="Normal 2 14 17 3 2 2" xfId="1371" xr:uid="{00000000-0005-0000-0000-000059060000}"/>
    <cellStyle name="Normal 2 14 18" xfId="1372" xr:uid="{00000000-0005-0000-0000-00005A060000}"/>
    <cellStyle name="Normal 2 14 18 2" xfId="1373" xr:uid="{00000000-0005-0000-0000-00005B060000}"/>
    <cellStyle name="Normal 2 14 18 2 2" xfId="1374" xr:uid="{00000000-0005-0000-0000-00005C060000}"/>
    <cellStyle name="Normal 2 14 18 2 2 2" xfId="1375" xr:uid="{00000000-0005-0000-0000-00005D060000}"/>
    <cellStyle name="Normal 2 14 18 3" xfId="1376" xr:uid="{00000000-0005-0000-0000-00005E060000}"/>
    <cellStyle name="Normal 2 14 18 3 2" xfId="1377" xr:uid="{00000000-0005-0000-0000-00005F060000}"/>
    <cellStyle name="Normal 2 14 18 3 2 2" xfId="1378" xr:uid="{00000000-0005-0000-0000-000060060000}"/>
    <cellStyle name="Normal 2 14 19" xfId="1379" xr:uid="{00000000-0005-0000-0000-000061060000}"/>
    <cellStyle name="Normal 2 14 19 2" xfId="1380" xr:uid="{00000000-0005-0000-0000-000062060000}"/>
    <cellStyle name="Normal 2 14 19 2 2" xfId="1381" xr:uid="{00000000-0005-0000-0000-000063060000}"/>
    <cellStyle name="Normal 2 14 19 2 2 2" xfId="1382" xr:uid="{00000000-0005-0000-0000-000064060000}"/>
    <cellStyle name="Normal 2 14 19 3" xfId="1383" xr:uid="{00000000-0005-0000-0000-000065060000}"/>
    <cellStyle name="Normal 2 14 19 3 2" xfId="1384" xr:uid="{00000000-0005-0000-0000-000066060000}"/>
    <cellStyle name="Normal 2 14 19 3 2 2" xfId="1385" xr:uid="{00000000-0005-0000-0000-000067060000}"/>
    <cellStyle name="Normal 2 14 2" xfId="1386" xr:uid="{00000000-0005-0000-0000-000068060000}"/>
    <cellStyle name="Normal 2 14 2 2" xfId="1387" xr:uid="{00000000-0005-0000-0000-000069060000}"/>
    <cellStyle name="Normal 2 14 2 2 2" xfId="1388" xr:uid="{00000000-0005-0000-0000-00006A060000}"/>
    <cellStyle name="Normal 2 14 2 2 2 2" xfId="1389" xr:uid="{00000000-0005-0000-0000-00006B060000}"/>
    <cellStyle name="Normal 2 14 2 3" xfId="1390" xr:uid="{00000000-0005-0000-0000-00006C060000}"/>
    <cellStyle name="Normal 2 14 2 3 2" xfId="1391" xr:uid="{00000000-0005-0000-0000-00006D060000}"/>
    <cellStyle name="Normal 2 14 2 3 2 2" xfId="1392" xr:uid="{00000000-0005-0000-0000-00006E060000}"/>
    <cellStyle name="Normal 2 14 20" xfId="1393" xr:uid="{00000000-0005-0000-0000-00006F060000}"/>
    <cellStyle name="Normal 2 14 20 2" xfId="1394" xr:uid="{00000000-0005-0000-0000-000070060000}"/>
    <cellStyle name="Normal 2 14 20 2 2" xfId="1395" xr:uid="{00000000-0005-0000-0000-000071060000}"/>
    <cellStyle name="Normal 2 14 20 2 2 2" xfId="1396" xr:uid="{00000000-0005-0000-0000-000072060000}"/>
    <cellStyle name="Normal 2 14 20 3" xfId="1397" xr:uid="{00000000-0005-0000-0000-000073060000}"/>
    <cellStyle name="Normal 2 14 20 3 2" xfId="1398" xr:uid="{00000000-0005-0000-0000-000074060000}"/>
    <cellStyle name="Normal 2 14 20 3 2 2" xfId="1399" xr:uid="{00000000-0005-0000-0000-000075060000}"/>
    <cellStyle name="Normal 2 14 21" xfId="1400" xr:uid="{00000000-0005-0000-0000-000076060000}"/>
    <cellStyle name="Normal 2 14 21 2" xfId="1401" xr:uid="{00000000-0005-0000-0000-000077060000}"/>
    <cellStyle name="Normal 2 14 21 2 2" xfId="1402" xr:uid="{00000000-0005-0000-0000-000078060000}"/>
    <cellStyle name="Normal 2 14 21 2 2 2" xfId="1403" xr:uid="{00000000-0005-0000-0000-000079060000}"/>
    <cellStyle name="Normal 2 14 21 3" xfId="1404" xr:uid="{00000000-0005-0000-0000-00007A060000}"/>
    <cellStyle name="Normal 2 14 21 3 2" xfId="1405" xr:uid="{00000000-0005-0000-0000-00007B060000}"/>
    <cellStyle name="Normal 2 14 21 3 2 2" xfId="1406" xr:uid="{00000000-0005-0000-0000-00007C060000}"/>
    <cellStyle name="Normal 2 14 22" xfId="1407" xr:uid="{00000000-0005-0000-0000-00007D060000}"/>
    <cellStyle name="Normal 2 14 22 2" xfId="1408" xr:uid="{00000000-0005-0000-0000-00007E060000}"/>
    <cellStyle name="Normal 2 14 22 2 2" xfId="1409" xr:uid="{00000000-0005-0000-0000-00007F060000}"/>
    <cellStyle name="Normal 2 14 22 2 2 2" xfId="1410" xr:uid="{00000000-0005-0000-0000-000080060000}"/>
    <cellStyle name="Normal 2 14 22 3" xfId="1411" xr:uid="{00000000-0005-0000-0000-000081060000}"/>
    <cellStyle name="Normal 2 14 22 3 2" xfId="1412" xr:uid="{00000000-0005-0000-0000-000082060000}"/>
    <cellStyle name="Normal 2 14 22 3 2 2" xfId="1413" xr:uid="{00000000-0005-0000-0000-000083060000}"/>
    <cellStyle name="Normal 2 14 23" xfId="1414" xr:uid="{00000000-0005-0000-0000-000084060000}"/>
    <cellStyle name="Normal 2 14 23 2" xfId="1415" xr:uid="{00000000-0005-0000-0000-000085060000}"/>
    <cellStyle name="Normal 2 14 23 2 2" xfId="1416" xr:uid="{00000000-0005-0000-0000-000086060000}"/>
    <cellStyle name="Normal 2 14 23 2 2 2" xfId="1417" xr:uid="{00000000-0005-0000-0000-000087060000}"/>
    <cellStyle name="Normal 2 14 23 3" xfId="1418" xr:uid="{00000000-0005-0000-0000-000088060000}"/>
    <cellStyle name="Normal 2 14 23 3 2" xfId="1419" xr:uid="{00000000-0005-0000-0000-000089060000}"/>
    <cellStyle name="Normal 2 14 23 3 2 2" xfId="1420" xr:uid="{00000000-0005-0000-0000-00008A060000}"/>
    <cellStyle name="Normal 2 14 24" xfId="1421" xr:uid="{00000000-0005-0000-0000-00008B060000}"/>
    <cellStyle name="Normal 2 14 24 2" xfId="1422" xr:uid="{00000000-0005-0000-0000-00008C060000}"/>
    <cellStyle name="Normal 2 14 24 2 2" xfId="1423" xr:uid="{00000000-0005-0000-0000-00008D060000}"/>
    <cellStyle name="Normal 2 14 25" xfId="1424" xr:uid="{00000000-0005-0000-0000-00008E060000}"/>
    <cellStyle name="Normal 2 14 25 2" xfId="1425" xr:uid="{00000000-0005-0000-0000-00008F060000}"/>
    <cellStyle name="Normal 2 14 25 2 2" xfId="1426" xr:uid="{00000000-0005-0000-0000-000090060000}"/>
    <cellStyle name="Normal 2 14 3" xfId="1427" xr:uid="{00000000-0005-0000-0000-000091060000}"/>
    <cellStyle name="Normal 2 14 3 2" xfId="1428" xr:uid="{00000000-0005-0000-0000-000092060000}"/>
    <cellStyle name="Normal 2 14 3 2 2" xfId="1429" xr:uid="{00000000-0005-0000-0000-000093060000}"/>
    <cellStyle name="Normal 2 14 3 2 2 2" xfId="1430" xr:uid="{00000000-0005-0000-0000-000094060000}"/>
    <cellStyle name="Normal 2 14 3 3" xfId="1431" xr:uid="{00000000-0005-0000-0000-000095060000}"/>
    <cellStyle name="Normal 2 14 3 3 2" xfId="1432" xr:uid="{00000000-0005-0000-0000-000096060000}"/>
    <cellStyle name="Normal 2 14 3 3 2 2" xfId="1433" xr:uid="{00000000-0005-0000-0000-000097060000}"/>
    <cellStyle name="Normal 2 14 4" xfId="1434" xr:uid="{00000000-0005-0000-0000-000098060000}"/>
    <cellStyle name="Normal 2 14 4 2" xfId="1435" xr:uid="{00000000-0005-0000-0000-000099060000}"/>
    <cellStyle name="Normal 2 14 4 2 2" xfId="1436" xr:uid="{00000000-0005-0000-0000-00009A060000}"/>
    <cellStyle name="Normal 2 14 4 2 2 2" xfId="1437" xr:uid="{00000000-0005-0000-0000-00009B060000}"/>
    <cellStyle name="Normal 2 14 4 3" xfId="1438" xr:uid="{00000000-0005-0000-0000-00009C060000}"/>
    <cellStyle name="Normal 2 14 4 3 2" xfId="1439" xr:uid="{00000000-0005-0000-0000-00009D060000}"/>
    <cellStyle name="Normal 2 14 4 3 2 2" xfId="1440" xr:uid="{00000000-0005-0000-0000-00009E060000}"/>
    <cellStyle name="Normal 2 14 5" xfId="1441" xr:uid="{00000000-0005-0000-0000-00009F060000}"/>
    <cellStyle name="Normal 2 14 5 2" xfId="1442" xr:uid="{00000000-0005-0000-0000-0000A0060000}"/>
    <cellStyle name="Normal 2 14 5 2 2" xfId="1443" xr:uid="{00000000-0005-0000-0000-0000A1060000}"/>
    <cellStyle name="Normal 2 14 5 2 2 2" xfId="1444" xr:uid="{00000000-0005-0000-0000-0000A2060000}"/>
    <cellStyle name="Normal 2 14 5 3" xfId="1445" xr:uid="{00000000-0005-0000-0000-0000A3060000}"/>
    <cellStyle name="Normal 2 14 5 3 2" xfId="1446" xr:uid="{00000000-0005-0000-0000-0000A4060000}"/>
    <cellStyle name="Normal 2 14 5 3 2 2" xfId="1447" xr:uid="{00000000-0005-0000-0000-0000A5060000}"/>
    <cellStyle name="Normal 2 14 6" xfId="1448" xr:uid="{00000000-0005-0000-0000-0000A6060000}"/>
    <cellStyle name="Normal 2 14 6 2" xfId="1449" xr:uid="{00000000-0005-0000-0000-0000A7060000}"/>
    <cellStyle name="Normal 2 14 6 2 2" xfId="1450" xr:uid="{00000000-0005-0000-0000-0000A8060000}"/>
    <cellStyle name="Normal 2 14 6 2 2 2" xfId="1451" xr:uid="{00000000-0005-0000-0000-0000A9060000}"/>
    <cellStyle name="Normal 2 14 6 3" xfId="1452" xr:uid="{00000000-0005-0000-0000-0000AA060000}"/>
    <cellStyle name="Normal 2 14 6 3 2" xfId="1453" xr:uid="{00000000-0005-0000-0000-0000AB060000}"/>
    <cellStyle name="Normal 2 14 6 3 2 2" xfId="1454" xr:uid="{00000000-0005-0000-0000-0000AC060000}"/>
    <cellStyle name="Normal 2 14 7" xfId="1455" xr:uid="{00000000-0005-0000-0000-0000AD060000}"/>
    <cellStyle name="Normal 2 14 7 2" xfId="1456" xr:uid="{00000000-0005-0000-0000-0000AE060000}"/>
    <cellStyle name="Normal 2 14 7 2 2" xfId="1457" xr:uid="{00000000-0005-0000-0000-0000AF060000}"/>
    <cellStyle name="Normal 2 14 7 2 2 2" xfId="1458" xr:uid="{00000000-0005-0000-0000-0000B0060000}"/>
    <cellStyle name="Normal 2 14 7 3" xfId="1459" xr:uid="{00000000-0005-0000-0000-0000B1060000}"/>
    <cellStyle name="Normal 2 14 7 3 2" xfId="1460" xr:uid="{00000000-0005-0000-0000-0000B2060000}"/>
    <cellStyle name="Normal 2 14 7 3 2 2" xfId="1461" xr:uid="{00000000-0005-0000-0000-0000B3060000}"/>
    <cellStyle name="Normal 2 14 8" xfId="1462" xr:uid="{00000000-0005-0000-0000-0000B4060000}"/>
    <cellStyle name="Normal 2 14 8 2" xfId="1463" xr:uid="{00000000-0005-0000-0000-0000B5060000}"/>
    <cellStyle name="Normal 2 14 8 2 2" xfId="1464" xr:uid="{00000000-0005-0000-0000-0000B6060000}"/>
    <cellStyle name="Normal 2 14 8 2 2 2" xfId="1465" xr:uid="{00000000-0005-0000-0000-0000B7060000}"/>
    <cellStyle name="Normal 2 14 8 3" xfId="1466" xr:uid="{00000000-0005-0000-0000-0000B8060000}"/>
    <cellStyle name="Normal 2 14 8 3 2" xfId="1467" xr:uid="{00000000-0005-0000-0000-0000B9060000}"/>
    <cellStyle name="Normal 2 14 8 3 2 2" xfId="1468" xr:uid="{00000000-0005-0000-0000-0000BA060000}"/>
    <cellStyle name="Normal 2 14 9" xfId="1469" xr:uid="{00000000-0005-0000-0000-0000BB060000}"/>
    <cellStyle name="Normal 2 14 9 2" xfId="1470" xr:uid="{00000000-0005-0000-0000-0000BC060000}"/>
    <cellStyle name="Normal 2 14 9 2 2" xfId="1471" xr:uid="{00000000-0005-0000-0000-0000BD060000}"/>
    <cellStyle name="Normal 2 14 9 2 2 2" xfId="1472" xr:uid="{00000000-0005-0000-0000-0000BE060000}"/>
    <cellStyle name="Normal 2 14 9 3" xfId="1473" xr:uid="{00000000-0005-0000-0000-0000BF060000}"/>
    <cellStyle name="Normal 2 14 9 3 2" xfId="1474" xr:uid="{00000000-0005-0000-0000-0000C0060000}"/>
    <cellStyle name="Normal 2 14 9 3 2 2" xfId="1475" xr:uid="{00000000-0005-0000-0000-0000C1060000}"/>
    <cellStyle name="Normal 2 15" xfId="1476" xr:uid="{00000000-0005-0000-0000-0000C2060000}"/>
    <cellStyle name="Normal 2 15 10" xfId="1477" xr:uid="{00000000-0005-0000-0000-0000C3060000}"/>
    <cellStyle name="Normal 2 15 10 2" xfId="1478" xr:uid="{00000000-0005-0000-0000-0000C4060000}"/>
    <cellStyle name="Normal 2 15 10 2 2" xfId="1479" xr:uid="{00000000-0005-0000-0000-0000C5060000}"/>
    <cellStyle name="Normal 2 15 10 2 2 2" xfId="1480" xr:uid="{00000000-0005-0000-0000-0000C6060000}"/>
    <cellStyle name="Normal 2 15 10 3" xfId="1481" xr:uid="{00000000-0005-0000-0000-0000C7060000}"/>
    <cellStyle name="Normal 2 15 10 3 2" xfId="1482" xr:uid="{00000000-0005-0000-0000-0000C8060000}"/>
    <cellStyle name="Normal 2 15 10 3 2 2" xfId="1483" xr:uid="{00000000-0005-0000-0000-0000C9060000}"/>
    <cellStyle name="Normal 2 15 11" xfId="1484" xr:uid="{00000000-0005-0000-0000-0000CA060000}"/>
    <cellStyle name="Normal 2 15 11 2" xfId="1485" xr:uid="{00000000-0005-0000-0000-0000CB060000}"/>
    <cellStyle name="Normal 2 15 11 2 2" xfId="1486" xr:uid="{00000000-0005-0000-0000-0000CC060000}"/>
    <cellStyle name="Normal 2 15 11 2 2 2" xfId="1487" xr:uid="{00000000-0005-0000-0000-0000CD060000}"/>
    <cellStyle name="Normal 2 15 11 3" xfId="1488" xr:uid="{00000000-0005-0000-0000-0000CE060000}"/>
    <cellStyle name="Normal 2 15 11 3 2" xfId="1489" xr:uid="{00000000-0005-0000-0000-0000CF060000}"/>
    <cellStyle name="Normal 2 15 11 3 2 2" xfId="1490" xr:uid="{00000000-0005-0000-0000-0000D0060000}"/>
    <cellStyle name="Normal 2 15 12" xfId="1491" xr:uid="{00000000-0005-0000-0000-0000D1060000}"/>
    <cellStyle name="Normal 2 15 12 2" xfId="1492" xr:uid="{00000000-0005-0000-0000-0000D2060000}"/>
    <cellStyle name="Normal 2 15 12 2 2" xfId="1493" xr:uid="{00000000-0005-0000-0000-0000D3060000}"/>
    <cellStyle name="Normal 2 15 12 2 2 2" xfId="1494" xr:uid="{00000000-0005-0000-0000-0000D4060000}"/>
    <cellStyle name="Normal 2 15 12 3" xfId="1495" xr:uid="{00000000-0005-0000-0000-0000D5060000}"/>
    <cellStyle name="Normal 2 15 12 3 2" xfId="1496" xr:uid="{00000000-0005-0000-0000-0000D6060000}"/>
    <cellStyle name="Normal 2 15 12 3 2 2" xfId="1497" xr:uid="{00000000-0005-0000-0000-0000D7060000}"/>
    <cellStyle name="Normal 2 15 13" xfId="1498" xr:uid="{00000000-0005-0000-0000-0000D8060000}"/>
    <cellStyle name="Normal 2 15 13 2" xfId="1499" xr:uid="{00000000-0005-0000-0000-0000D9060000}"/>
    <cellStyle name="Normal 2 15 13 2 2" xfId="1500" xr:uid="{00000000-0005-0000-0000-0000DA060000}"/>
    <cellStyle name="Normal 2 15 13 2 2 2" xfId="1501" xr:uid="{00000000-0005-0000-0000-0000DB060000}"/>
    <cellStyle name="Normal 2 15 13 3" xfId="1502" xr:uid="{00000000-0005-0000-0000-0000DC060000}"/>
    <cellStyle name="Normal 2 15 13 3 2" xfId="1503" xr:uid="{00000000-0005-0000-0000-0000DD060000}"/>
    <cellStyle name="Normal 2 15 13 3 2 2" xfId="1504" xr:uid="{00000000-0005-0000-0000-0000DE060000}"/>
    <cellStyle name="Normal 2 15 14" xfId="1505" xr:uid="{00000000-0005-0000-0000-0000DF060000}"/>
    <cellStyle name="Normal 2 15 14 2" xfId="1506" xr:uid="{00000000-0005-0000-0000-0000E0060000}"/>
    <cellStyle name="Normal 2 15 14 2 2" xfId="1507" xr:uid="{00000000-0005-0000-0000-0000E1060000}"/>
    <cellStyle name="Normal 2 15 14 2 2 2" xfId="1508" xr:uid="{00000000-0005-0000-0000-0000E2060000}"/>
    <cellStyle name="Normal 2 15 14 3" xfId="1509" xr:uid="{00000000-0005-0000-0000-0000E3060000}"/>
    <cellStyle name="Normal 2 15 14 3 2" xfId="1510" xr:uid="{00000000-0005-0000-0000-0000E4060000}"/>
    <cellStyle name="Normal 2 15 14 3 2 2" xfId="1511" xr:uid="{00000000-0005-0000-0000-0000E5060000}"/>
    <cellStyle name="Normal 2 15 15" xfId="1512" xr:uid="{00000000-0005-0000-0000-0000E6060000}"/>
    <cellStyle name="Normal 2 15 15 2" xfId="1513" xr:uid="{00000000-0005-0000-0000-0000E7060000}"/>
    <cellStyle name="Normal 2 15 15 2 2" xfId="1514" xr:uid="{00000000-0005-0000-0000-0000E8060000}"/>
    <cellStyle name="Normal 2 15 15 2 2 2" xfId="1515" xr:uid="{00000000-0005-0000-0000-0000E9060000}"/>
    <cellStyle name="Normal 2 15 15 3" xfId="1516" xr:uid="{00000000-0005-0000-0000-0000EA060000}"/>
    <cellStyle name="Normal 2 15 15 3 2" xfId="1517" xr:uid="{00000000-0005-0000-0000-0000EB060000}"/>
    <cellStyle name="Normal 2 15 15 3 2 2" xfId="1518" xr:uid="{00000000-0005-0000-0000-0000EC060000}"/>
    <cellStyle name="Normal 2 15 16" xfId="1519" xr:uid="{00000000-0005-0000-0000-0000ED060000}"/>
    <cellStyle name="Normal 2 15 16 2" xfId="1520" xr:uid="{00000000-0005-0000-0000-0000EE060000}"/>
    <cellStyle name="Normal 2 15 16 2 2" xfId="1521" xr:uid="{00000000-0005-0000-0000-0000EF060000}"/>
    <cellStyle name="Normal 2 15 16 2 2 2" xfId="1522" xr:uid="{00000000-0005-0000-0000-0000F0060000}"/>
    <cellStyle name="Normal 2 15 16 3" xfId="1523" xr:uid="{00000000-0005-0000-0000-0000F1060000}"/>
    <cellStyle name="Normal 2 15 16 3 2" xfId="1524" xr:uid="{00000000-0005-0000-0000-0000F2060000}"/>
    <cellStyle name="Normal 2 15 16 3 2 2" xfId="1525" xr:uid="{00000000-0005-0000-0000-0000F3060000}"/>
    <cellStyle name="Normal 2 15 17" xfId="1526" xr:uid="{00000000-0005-0000-0000-0000F4060000}"/>
    <cellStyle name="Normal 2 15 17 2" xfId="1527" xr:uid="{00000000-0005-0000-0000-0000F5060000}"/>
    <cellStyle name="Normal 2 15 17 2 2" xfId="1528" xr:uid="{00000000-0005-0000-0000-0000F6060000}"/>
    <cellStyle name="Normal 2 15 17 2 2 2" xfId="1529" xr:uid="{00000000-0005-0000-0000-0000F7060000}"/>
    <cellStyle name="Normal 2 15 17 3" xfId="1530" xr:uid="{00000000-0005-0000-0000-0000F8060000}"/>
    <cellStyle name="Normal 2 15 17 3 2" xfId="1531" xr:uid="{00000000-0005-0000-0000-0000F9060000}"/>
    <cellStyle name="Normal 2 15 17 3 2 2" xfId="1532" xr:uid="{00000000-0005-0000-0000-0000FA060000}"/>
    <cellStyle name="Normal 2 15 18" xfId="1533" xr:uid="{00000000-0005-0000-0000-0000FB060000}"/>
    <cellStyle name="Normal 2 15 18 2" xfId="1534" xr:uid="{00000000-0005-0000-0000-0000FC060000}"/>
    <cellStyle name="Normal 2 15 18 2 2" xfId="1535" xr:uid="{00000000-0005-0000-0000-0000FD060000}"/>
    <cellStyle name="Normal 2 15 18 2 2 2" xfId="1536" xr:uid="{00000000-0005-0000-0000-0000FE060000}"/>
    <cellStyle name="Normal 2 15 18 3" xfId="1537" xr:uid="{00000000-0005-0000-0000-0000FF060000}"/>
    <cellStyle name="Normal 2 15 18 3 2" xfId="1538" xr:uid="{00000000-0005-0000-0000-000000070000}"/>
    <cellStyle name="Normal 2 15 18 3 2 2" xfId="1539" xr:uid="{00000000-0005-0000-0000-000001070000}"/>
    <cellStyle name="Normal 2 15 19" xfId="1540" xr:uid="{00000000-0005-0000-0000-000002070000}"/>
    <cellStyle name="Normal 2 15 19 2" xfId="1541" xr:uid="{00000000-0005-0000-0000-000003070000}"/>
    <cellStyle name="Normal 2 15 19 2 2" xfId="1542" xr:uid="{00000000-0005-0000-0000-000004070000}"/>
    <cellStyle name="Normal 2 15 19 2 2 2" xfId="1543" xr:uid="{00000000-0005-0000-0000-000005070000}"/>
    <cellStyle name="Normal 2 15 19 3" xfId="1544" xr:uid="{00000000-0005-0000-0000-000006070000}"/>
    <cellStyle name="Normal 2 15 19 3 2" xfId="1545" xr:uid="{00000000-0005-0000-0000-000007070000}"/>
    <cellStyle name="Normal 2 15 19 3 2 2" xfId="1546" xr:uid="{00000000-0005-0000-0000-000008070000}"/>
    <cellStyle name="Normal 2 15 2" xfId="1547" xr:uid="{00000000-0005-0000-0000-000009070000}"/>
    <cellStyle name="Normal 2 15 2 2" xfId="1548" xr:uid="{00000000-0005-0000-0000-00000A070000}"/>
    <cellStyle name="Normal 2 15 2 2 2" xfId="1549" xr:uid="{00000000-0005-0000-0000-00000B070000}"/>
    <cellStyle name="Normal 2 15 2 2 2 2" xfId="1550" xr:uid="{00000000-0005-0000-0000-00000C070000}"/>
    <cellStyle name="Normal 2 15 2 3" xfId="1551" xr:uid="{00000000-0005-0000-0000-00000D070000}"/>
    <cellStyle name="Normal 2 15 2 3 2" xfId="1552" xr:uid="{00000000-0005-0000-0000-00000E070000}"/>
    <cellStyle name="Normal 2 15 2 3 2 2" xfId="1553" xr:uid="{00000000-0005-0000-0000-00000F070000}"/>
    <cellStyle name="Normal 2 15 20" xfId="1554" xr:uid="{00000000-0005-0000-0000-000010070000}"/>
    <cellStyle name="Normal 2 15 20 2" xfId="1555" xr:uid="{00000000-0005-0000-0000-000011070000}"/>
    <cellStyle name="Normal 2 15 20 2 2" xfId="1556" xr:uid="{00000000-0005-0000-0000-000012070000}"/>
    <cellStyle name="Normal 2 15 20 2 2 2" xfId="1557" xr:uid="{00000000-0005-0000-0000-000013070000}"/>
    <cellStyle name="Normal 2 15 20 3" xfId="1558" xr:uid="{00000000-0005-0000-0000-000014070000}"/>
    <cellStyle name="Normal 2 15 20 3 2" xfId="1559" xr:uid="{00000000-0005-0000-0000-000015070000}"/>
    <cellStyle name="Normal 2 15 20 3 2 2" xfId="1560" xr:uid="{00000000-0005-0000-0000-000016070000}"/>
    <cellStyle name="Normal 2 15 21" xfId="1561" xr:uid="{00000000-0005-0000-0000-000017070000}"/>
    <cellStyle name="Normal 2 15 21 2" xfId="1562" xr:uid="{00000000-0005-0000-0000-000018070000}"/>
    <cellStyle name="Normal 2 15 21 2 2" xfId="1563" xr:uid="{00000000-0005-0000-0000-000019070000}"/>
    <cellStyle name="Normal 2 15 21 2 2 2" xfId="1564" xr:uid="{00000000-0005-0000-0000-00001A070000}"/>
    <cellStyle name="Normal 2 15 21 3" xfId="1565" xr:uid="{00000000-0005-0000-0000-00001B070000}"/>
    <cellStyle name="Normal 2 15 21 3 2" xfId="1566" xr:uid="{00000000-0005-0000-0000-00001C070000}"/>
    <cellStyle name="Normal 2 15 21 3 2 2" xfId="1567" xr:uid="{00000000-0005-0000-0000-00001D070000}"/>
    <cellStyle name="Normal 2 15 22" xfId="1568" xr:uid="{00000000-0005-0000-0000-00001E070000}"/>
    <cellStyle name="Normal 2 15 22 2" xfId="1569" xr:uid="{00000000-0005-0000-0000-00001F070000}"/>
    <cellStyle name="Normal 2 15 22 2 2" xfId="1570" xr:uid="{00000000-0005-0000-0000-000020070000}"/>
    <cellStyle name="Normal 2 15 22 2 2 2" xfId="1571" xr:uid="{00000000-0005-0000-0000-000021070000}"/>
    <cellStyle name="Normal 2 15 22 3" xfId="1572" xr:uid="{00000000-0005-0000-0000-000022070000}"/>
    <cellStyle name="Normal 2 15 22 3 2" xfId="1573" xr:uid="{00000000-0005-0000-0000-000023070000}"/>
    <cellStyle name="Normal 2 15 22 3 2 2" xfId="1574" xr:uid="{00000000-0005-0000-0000-000024070000}"/>
    <cellStyle name="Normal 2 15 23" xfId="1575" xr:uid="{00000000-0005-0000-0000-000025070000}"/>
    <cellStyle name="Normal 2 15 23 2" xfId="1576" xr:uid="{00000000-0005-0000-0000-000026070000}"/>
    <cellStyle name="Normal 2 15 23 2 2" xfId="1577" xr:uid="{00000000-0005-0000-0000-000027070000}"/>
    <cellStyle name="Normal 2 15 23 2 2 2" xfId="1578" xr:uid="{00000000-0005-0000-0000-000028070000}"/>
    <cellStyle name="Normal 2 15 23 3" xfId="1579" xr:uid="{00000000-0005-0000-0000-000029070000}"/>
    <cellStyle name="Normal 2 15 23 3 2" xfId="1580" xr:uid="{00000000-0005-0000-0000-00002A070000}"/>
    <cellStyle name="Normal 2 15 23 3 2 2" xfId="1581" xr:uid="{00000000-0005-0000-0000-00002B070000}"/>
    <cellStyle name="Normal 2 15 24" xfId="1582" xr:uid="{00000000-0005-0000-0000-00002C070000}"/>
    <cellStyle name="Normal 2 15 24 2" xfId="1583" xr:uid="{00000000-0005-0000-0000-00002D070000}"/>
    <cellStyle name="Normal 2 15 24 2 2" xfId="1584" xr:uid="{00000000-0005-0000-0000-00002E070000}"/>
    <cellStyle name="Normal 2 15 25" xfId="1585" xr:uid="{00000000-0005-0000-0000-00002F070000}"/>
    <cellStyle name="Normal 2 15 25 2" xfId="1586" xr:uid="{00000000-0005-0000-0000-000030070000}"/>
    <cellStyle name="Normal 2 15 25 2 2" xfId="1587" xr:uid="{00000000-0005-0000-0000-000031070000}"/>
    <cellStyle name="Normal 2 15 3" xfId="1588" xr:uid="{00000000-0005-0000-0000-000032070000}"/>
    <cellStyle name="Normal 2 15 3 2" xfId="1589" xr:uid="{00000000-0005-0000-0000-000033070000}"/>
    <cellStyle name="Normal 2 15 3 2 2" xfId="1590" xr:uid="{00000000-0005-0000-0000-000034070000}"/>
    <cellStyle name="Normal 2 15 3 2 2 2" xfId="1591" xr:uid="{00000000-0005-0000-0000-000035070000}"/>
    <cellStyle name="Normal 2 15 3 3" xfId="1592" xr:uid="{00000000-0005-0000-0000-000036070000}"/>
    <cellStyle name="Normal 2 15 3 3 2" xfId="1593" xr:uid="{00000000-0005-0000-0000-000037070000}"/>
    <cellStyle name="Normal 2 15 3 3 2 2" xfId="1594" xr:uid="{00000000-0005-0000-0000-000038070000}"/>
    <cellStyle name="Normal 2 15 4" xfId="1595" xr:uid="{00000000-0005-0000-0000-000039070000}"/>
    <cellStyle name="Normal 2 15 4 2" xfId="1596" xr:uid="{00000000-0005-0000-0000-00003A070000}"/>
    <cellStyle name="Normal 2 15 4 2 2" xfId="1597" xr:uid="{00000000-0005-0000-0000-00003B070000}"/>
    <cellStyle name="Normal 2 15 4 2 2 2" xfId="1598" xr:uid="{00000000-0005-0000-0000-00003C070000}"/>
    <cellStyle name="Normal 2 15 4 3" xfId="1599" xr:uid="{00000000-0005-0000-0000-00003D070000}"/>
    <cellStyle name="Normal 2 15 4 3 2" xfId="1600" xr:uid="{00000000-0005-0000-0000-00003E070000}"/>
    <cellStyle name="Normal 2 15 4 3 2 2" xfId="1601" xr:uid="{00000000-0005-0000-0000-00003F070000}"/>
    <cellStyle name="Normal 2 15 5" xfId="1602" xr:uid="{00000000-0005-0000-0000-000040070000}"/>
    <cellStyle name="Normal 2 15 5 2" xfId="1603" xr:uid="{00000000-0005-0000-0000-000041070000}"/>
    <cellStyle name="Normal 2 15 5 2 2" xfId="1604" xr:uid="{00000000-0005-0000-0000-000042070000}"/>
    <cellStyle name="Normal 2 15 5 2 2 2" xfId="1605" xr:uid="{00000000-0005-0000-0000-000043070000}"/>
    <cellStyle name="Normal 2 15 5 3" xfId="1606" xr:uid="{00000000-0005-0000-0000-000044070000}"/>
    <cellStyle name="Normal 2 15 5 3 2" xfId="1607" xr:uid="{00000000-0005-0000-0000-000045070000}"/>
    <cellStyle name="Normal 2 15 5 3 2 2" xfId="1608" xr:uid="{00000000-0005-0000-0000-000046070000}"/>
    <cellStyle name="Normal 2 15 6" xfId="1609" xr:uid="{00000000-0005-0000-0000-000047070000}"/>
    <cellStyle name="Normal 2 15 6 2" xfId="1610" xr:uid="{00000000-0005-0000-0000-000048070000}"/>
    <cellStyle name="Normal 2 15 6 2 2" xfId="1611" xr:uid="{00000000-0005-0000-0000-000049070000}"/>
    <cellStyle name="Normal 2 15 6 2 2 2" xfId="1612" xr:uid="{00000000-0005-0000-0000-00004A070000}"/>
    <cellStyle name="Normal 2 15 6 3" xfId="1613" xr:uid="{00000000-0005-0000-0000-00004B070000}"/>
    <cellStyle name="Normal 2 15 6 3 2" xfId="1614" xr:uid="{00000000-0005-0000-0000-00004C070000}"/>
    <cellStyle name="Normal 2 15 6 3 2 2" xfId="1615" xr:uid="{00000000-0005-0000-0000-00004D070000}"/>
    <cellStyle name="Normal 2 15 7" xfId="1616" xr:uid="{00000000-0005-0000-0000-00004E070000}"/>
    <cellStyle name="Normal 2 15 7 2" xfId="1617" xr:uid="{00000000-0005-0000-0000-00004F070000}"/>
    <cellStyle name="Normal 2 15 7 2 2" xfId="1618" xr:uid="{00000000-0005-0000-0000-000050070000}"/>
    <cellStyle name="Normal 2 15 7 2 2 2" xfId="1619" xr:uid="{00000000-0005-0000-0000-000051070000}"/>
    <cellStyle name="Normal 2 15 7 3" xfId="1620" xr:uid="{00000000-0005-0000-0000-000052070000}"/>
    <cellStyle name="Normal 2 15 7 3 2" xfId="1621" xr:uid="{00000000-0005-0000-0000-000053070000}"/>
    <cellStyle name="Normal 2 15 7 3 2 2" xfId="1622" xr:uid="{00000000-0005-0000-0000-000054070000}"/>
    <cellStyle name="Normal 2 15 8" xfId="1623" xr:uid="{00000000-0005-0000-0000-000055070000}"/>
    <cellStyle name="Normal 2 15 8 2" xfId="1624" xr:uid="{00000000-0005-0000-0000-000056070000}"/>
    <cellStyle name="Normal 2 15 8 2 2" xfId="1625" xr:uid="{00000000-0005-0000-0000-000057070000}"/>
    <cellStyle name="Normal 2 15 8 2 2 2" xfId="1626" xr:uid="{00000000-0005-0000-0000-000058070000}"/>
    <cellStyle name="Normal 2 15 8 3" xfId="1627" xr:uid="{00000000-0005-0000-0000-000059070000}"/>
    <cellStyle name="Normal 2 15 8 3 2" xfId="1628" xr:uid="{00000000-0005-0000-0000-00005A070000}"/>
    <cellStyle name="Normal 2 15 8 3 2 2" xfId="1629" xr:uid="{00000000-0005-0000-0000-00005B070000}"/>
    <cellStyle name="Normal 2 15 9" xfId="1630" xr:uid="{00000000-0005-0000-0000-00005C070000}"/>
    <cellStyle name="Normal 2 15 9 2" xfId="1631" xr:uid="{00000000-0005-0000-0000-00005D070000}"/>
    <cellStyle name="Normal 2 15 9 2 2" xfId="1632" xr:uid="{00000000-0005-0000-0000-00005E070000}"/>
    <cellStyle name="Normal 2 15 9 2 2 2" xfId="1633" xr:uid="{00000000-0005-0000-0000-00005F070000}"/>
    <cellStyle name="Normal 2 15 9 3" xfId="1634" xr:uid="{00000000-0005-0000-0000-000060070000}"/>
    <cellStyle name="Normal 2 15 9 3 2" xfId="1635" xr:uid="{00000000-0005-0000-0000-000061070000}"/>
    <cellStyle name="Normal 2 15 9 3 2 2" xfId="1636" xr:uid="{00000000-0005-0000-0000-000062070000}"/>
    <cellStyle name="Normal 2 16" xfId="1637" xr:uid="{00000000-0005-0000-0000-000063070000}"/>
    <cellStyle name="Normal 2 16 10" xfId="1638" xr:uid="{00000000-0005-0000-0000-000064070000}"/>
    <cellStyle name="Normal 2 16 10 2" xfId="1639" xr:uid="{00000000-0005-0000-0000-000065070000}"/>
    <cellStyle name="Normal 2 16 10 2 2" xfId="1640" xr:uid="{00000000-0005-0000-0000-000066070000}"/>
    <cellStyle name="Normal 2 16 10 2 2 2" xfId="1641" xr:uid="{00000000-0005-0000-0000-000067070000}"/>
    <cellStyle name="Normal 2 16 10 3" xfId="1642" xr:uid="{00000000-0005-0000-0000-000068070000}"/>
    <cellStyle name="Normal 2 16 10 3 2" xfId="1643" xr:uid="{00000000-0005-0000-0000-000069070000}"/>
    <cellStyle name="Normal 2 16 10 3 2 2" xfId="1644" xr:uid="{00000000-0005-0000-0000-00006A070000}"/>
    <cellStyle name="Normal 2 16 11" xfId="1645" xr:uid="{00000000-0005-0000-0000-00006B070000}"/>
    <cellStyle name="Normal 2 16 11 2" xfId="1646" xr:uid="{00000000-0005-0000-0000-00006C070000}"/>
    <cellStyle name="Normal 2 16 11 2 2" xfId="1647" xr:uid="{00000000-0005-0000-0000-00006D070000}"/>
    <cellStyle name="Normal 2 16 11 2 2 2" xfId="1648" xr:uid="{00000000-0005-0000-0000-00006E070000}"/>
    <cellStyle name="Normal 2 16 11 3" xfId="1649" xr:uid="{00000000-0005-0000-0000-00006F070000}"/>
    <cellStyle name="Normal 2 16 11 3 2" xfId="1650" xr:uid="{00000000-0005-0000-0000-000070070000}"/>
    <cellStyle name="Normal 2 16 11 3 2 2" xfId="1651" xr:uid="{00000000-0005-0000-0000-000071070000}"/>
    <cellStyle name="Normal 2 16 12" xfId="1652" xr:uid="{00000000-0005-0000-0000-000072070000}"/>
    <cellStyle name="Normal 2 16 12 2" xfId="1653" xr:uid="{00000000-0005-0000-0000-000073070000}"/>
    <cellStyle name="Normal 2 16 12 2 2" xfId="1654" xr:uid="{00000000-0005-0000-0000-000074070000}"/>
    <cellStyle name="Normal 2 16 12 2 2 2" xfId="1655" xr:uid="{00000000-0005-0000-0000-000075070000}"/>
    <cellStyle name="Normal 2 16 12 3" xfId="1656" xr:uid="{00000000-0005-0000-0000-000076070000}"/>
    <cellStyle name="Normal 2 16 12 3 2" xfId="1657" xr:uid="{00000000-0005-0000-0000-000077070000}"/>
    <cellStyle name="Normal 2 16 12 3 2 2" xfId="1658" xr:uid="{00000000-0005-0000-0000-000078070000}"/>
    <cellStyle name="Normal 2 16 13" xfId="1659" xr:uid="{00000000-0005-0000-0000-000079070000}"/>
    <cellStyle name="Normal 2 16 13 2" xfId="1660" xr:uid="{00000000-0005-0000-0000-00007A070000}"/>
    <cellStyle name="Normal 2 16 13 2 2" xfId="1661" xr:uid="{00000000-0005-0000-0000-00007B070000}"/>
    <cellStyle name="Normal 2 16 13 2 2 2" xfId="1662" xr:uid="{00000000-0005-0000-0000-00007C070000}"/>
    <cellStyle name="Normal 2 16 13 3" xfId="1663" xr:uid="{00000000-0005-0000-0000-00007D070000}"/>
    <cellStyle name="Normal 2 16 13 3 2" xfId="1664" xr:uid="{00000000-0005-0000-0000-00007E070000}"/>
    <cellStyle name="Normal 2 16 13 3 2 2" xfId="1665" xr:uid="{00000000-0005-0000-0000-00007F070000}"/>
    <cellStyle name="Normal 2 16 14" xfId="1666" xr:uid="{00000000-0005-0000-0000-000080070000}"/>
    <cellStyle name="Normal 2 16 14 2" xfId="1667" xr:uid="{00000000-0005-0000-0000-000081070000}"/>
    <cellStyle name="Normal 2 16 14 2 2" xfId="1668" xr:uid="{00000000-0005-0000-0000-000082070000}"/>
    <cellStyle name="Normal 2 16 14 2 2 2" xfId="1669" xr:uid="{00000000-0005-0000-0000-000083070000}"/>
    <cellStyle name="Normal 2 16 14 3" xfId="1670" xr:uid="{00000000-0005-0000-0000-000084070000}"/>
    <cellStyle name="Normal 2 16 14 3 2" xfId="1671" xr:uid="{00000000-0005-0000-0000-000085070000}"/>
    <cellStyle name="Normal 2 16 14 3 2 2" xfId="1672" xr:uid="{00000000-0005-0000-0000-000086070000}"/>
    <cellStyle name="Normal 2 16 15" xfId="1673" xr:uid="{00000000-0005-0000-0000-000087070000}"/>
    <cellStyle name="Normal 2 16 15 2" xfId="1674" xr:uid="{00000000-0005-0000-0000-000088070000}"/>
    <cellStyle name="Normal 2 16 15 2 2" xfId="1675" xr:uid="{00000000-0005-0000-0000-000089070000}"/>
    <cellStyle name="Normal 2 16 15 2 2 2" xfId="1676" xr:uid="{00000000-0005-0000-0000-00008A070000}"/>
    <cellStyle name="Normal 2 16 15 3" xfId="1677" xr:uid="{00000000-0005-0000-0000-00008B070000}"/>
    <cellStyle name="Normal 2 16 15 3 2" xfId="1678" xr:uid="{00000000-0005-0000-0000-00008C070000}"/>
    <cellStyle name="Normal 2 16 15 3 2 2" xfId="1679" xr:uid="{00000000-0005-0000-0000-00008D070000}"/>
    <cellStyle name="Normal 2 16 16" xfId="1680" xr:uid="{00000000-0005-0000-0000-00008E070000}"/>
    <cellStyle name="Normal 2 16 16 2" xfId="1681" xr:uid="{00000000-0005-0000-0000-00008F070000}"/>
    <cellStyle name="Normal 2 16 16 2 2" xfId="1682" xr:uid="{00000000-0005-0000-0000-000090070000}"/>
    <cellStyle name="Normal 2 16 16 2 2 2" xfId="1683" xr:uid="{00000000-0005-0000-0000-000091070000}"/>
    <cellStyle name="Normal 2 16 16 3" xfId="1684" xr:uid="{00000000-0005-0000-0000-000092070000}"/>
    <cellStyle name="Normal 2 16 16 3 2" xfId="1685" xr:uid="{00000000-0005-0000-0000-000093070000}"/>
    <cellStyle name="Normal 2 16 16 3 2 2" xfId="1686" xr:uid="{00000000-0005-0000-0000-000094070000}"/>
    <cellStyle name="Normal 2 16 17" xfId="1687" xr:uid="{00000000-0005-0000-0000-000095070000}"/>
    <cellStyle name="Normal 2 16 17 2" xfId="1688" xr:uid="{00000000-0005-0000-0000-000096070000}"/>
    <cellStyle name="Normal 2 16 17 2 2" xfId="1689" xr:uid="{00000000-0005-0000-0000-000097070000}"/>
    <cellStyle name="Normal 2 16 17 2 2 2" xfId="1690" xr:uid="{00000000-0005-0000-0000-000098070000}"/>
    <cellStyle name="Normal 2 16 17 3" xfId="1691" xr:uid="{00000000-0005-0000-0000-000099070000}"/>
    <cellStyle name="Normal 2 16 17 3 2" xfId="1692" xr:uid="{00000000-0005-0000-0000-00009A070000}"/>
    <cellStyle name="Normal 2 16 17 3 2 2" xfId="1693" xr:uid="{00000000-0005-0000-0000-00009B070000}"/>
    <cellStyle name="Normal 2 16 18" xfId="1694" xr:uid="{00000000-0005-0000-0000-00009C070000}"/>
    <cellStyle name="Normal 2 16 18 2" xfId="1695" xr:uid="{00000000-0005-0000-0000-00009D070000}"/>
    <cellStyle name="Normal 2 16 18 2 2" xfId="1696" xr:uid="{00000000-0005-0000-0000-00009E070000}"/>
    <cellStyle name="Normal 2 16 18 2 2 2" xfId="1697" xr:uid="{00000000-0005-0000-0000-00009F070000}"/>
    <cellStyle name="Normal 2 16 18 3" xfId="1698" xr:uid="{00000000-0005-0000-0000-0000A0070000}"/>
    <cellStyle name="Normal 2 16 18 3 2" xfId="1699" xr:uid="{00000000-0005-0000-0000-0000A1070000}"/>
    <cellStyle name="Normal 2 16 18 3 2 2" xfId="1700" xr:uid="{00000000-0005-0000-0000-0000A2070000}"/>
    <cellStyle name="Normal 2 16 19" xfId="1701" xr:uid="{00000000-0005-0000-0000-0000A3070000}"/>
    <cellStyle name="Normal 2 16 19 2" xfId="1702" xr:uid="{00000000-0005-0000-0000-0000A4070000}"/>
    <cellStyle name="Normal 2 16 19 2 2" xfId="1703" xr:uid="{00000000-0005-0000-0000-0000A5070000}"/>
    <cellStyle name="Normal 2 16 19 2 2 2" xfId="1704" xr:uid="{00000000-0005-0000-0000-0000A6070000}"/>
    <cellStyle name="Normal 2 16 19 3" xfId="1705" xr:uid="{00000000-0005-0000-0000-0000A7070000}"/>
    <cellStyle name="Normal 2 16 19 3 2" xfId="1706" xr:uid="{00000000-0005-0000-0000-0000A8070000}"/>
    <cellStyle name="Normal 2 16 19 3 2 2" xfId="1707" xr:uid="{00000000-0005-0000-0000-0000A9070000}"/>
    <cellStyle name="Normal 2 16 2" xfId="1708" xr:uid="{00000000-0005-0000-0000-0000AA070000}"/>
    <cellStyle name="Normal 2 16 2 2" xfId="1709" xr:uid="{00000000-0005-0000-0000-0000AB070000}"/>
    <cellStyle name="Normal 2 16 2 2 2" xfId="1710" xr:uid="{00000000-0005-0000-0000-0000AC070000}"/>
    <cellStyle name="Normal 2 16 2 2 2 2" xfId="1711" xr:uid="{00000000-0005-0000-0000-0000AD070000}"/>
    <cellStyle name="Normal 2 16 2 3" xfId="1712" xr:uid="{00000000-0005-0000-0000-0000AE070000}"/>
    <cellStyle name="Normal 2 16 2 3 2" xfId="1713" xr:uid="{00000000-0005-0000-0000-0000AF070000}"/>
    <cellStyle name="Normal 2 16 2 3 2 2" xfId="1714" xr:uid="{00000000-0005-0000-0000-0000B0070000}"/>
    <cellStyle name="Normal 2 16 20" xfId="1715" xr:uid="{00000000-0005-0000-0000-0000B1070000}"/>
    <cellStyle name="Normal 2 16 20 2" xfId="1716" xr:uid="{00000000-0005-0000-0000-0000B2070000}"/>
    <cellStyle name="Normal 2 16 20 2 2" xfId="1717" xr:uid="{00000000-0005-0000-0000-0000B3070000}"/>
    <cellStyle name="Normal 2 16 20 2 2 2" xfId="1718" xr:uid="{00000000-0005-0000-0000-0000B4070000}"/>
    <cellStyle name="Normal 2 16 20 3" xfId="1719" xr:uid="{00000000-0005-0000-0000-0000B5070000}"/>
    <cellStyle name="Normal 2 16 20 3 2" xfId="1720" xr:uid="{00000000-0005-0000-0000-0000B6070000}"/>
    <cellStyle name="Normal 2 16 20 3 2 2" xfId="1721" xr:uid="{00000000-0005-0000-0000-0000B7070000}"/>
    <cellStyle name="Normal 2 16 21" xfId="1722" xr:uid="{00000000-0005-0000-0000-0000B8070000}"/>
    <cellStyle name="Normal 2 16 21 2" xfId="1723" xr:uid="{00000000-0005-0000-0000-0000B9070000}"/>
    <cellStyle name="Normal 2 16 21 2 2" xfId="1724" xr:uid="{00000000-0005-0000-0000-0000BA070000}"/>
    <cellStyle name="Normal 2 16 21 2 2 2" xfId="1725" xr:uid="{00000000-0005-0000-0000-0000BB070000}"/>
    <cellStyle name="Normal 2 16 21 3" xfId="1726" xr:uid="{00000000-0005-0000-0000-0000BC070000}"/>
    <cellStyle name="Normal 2 16 21 3 2" xfId="1727" xr:uid="{00000000-0005-0000-0000-0000BD070000}"/>
    <cellStyle name="Normal 2 16 21 3 2 2" xfId="1728" xr:uid="{00000000-0005-0000-0000-0000BE070000}"/>
    <cellStyle name="Normal 2 16 22" xfId="1729" xr:uid="{00000000-0005-0000-0000-0000BF070000}"/>
    <cellStyle name="Normal 2 16 22 2" xfId="1730" xr:uid="{00000000-0005-0000-0000-0000C0070000}"/>
    <cellStyle name="Normal 2 16 22 2 2" xfId="1731" xr:uid="{00000000-0005-0000-0000-0000C1070000}"/>
    <cellStyle name="Normal 2 16 22 2 2 2" xfId="1732" xr:uid="{00000000-0005-0000-0000-0000C2070000}"/>
    <cellStyle name="Normal 2 16 22 3" xfId="1733" xr:uid="{00000000-0005-0000-0000-0000C3070000}"/>
    <cellStyle name="Normal 2 16 22 3 2" xfId="1734" xr:uid="{00000000-0005-0000-0000-0000C4070000}"/>
    <cellStyle name="Normal 2 16 22 3 2 2" xfId="1735" xr:uid="{00000000-0005-0000-0000-0000C5070000}"/>
    <cellStyle name="Normal 2 16 23" xfId="1736" xr:uid="{00000000-0005-0000-0000-0000C6070000}"/>
    <cellStyle name="Normal 2 16 23 2" xfId="1737" xr:uid="{00000000-0005-0000-0000-0000C7070000}"/>
    <cellStyle name="Normal 2 16 23 2 2" xfId="1738" xr:uid="{00000000-0005-0000-0000-0000C8070000}"/>
    <cellStyle name="Normal 2 16 23 2 2 2" xfId="1739" xr:uid="{00000000-0005-0000-0000-0000C9070000}"/>
    <cellStyle name="Normal 2 16 23 3" xfId="1740" xr:uid="{00000000-0005-0000-0000-0000CA070000}"/>
    <cellStyle name="Normal 2 16 23 3 2" xfId="1741" xr:uid="{00000000-0005-0000-0000-0000CB070000}"/>
    <cellStyle name="Normal 2 16 23 3 2 2" xfId="1742" xr:uid="{00000000-0005-0000-0000-0000CC070000}"/>
    <cellStyle name="Normal 2 16 24" xfId="1743" xr:uid="{00000000-0005-0000-0000-0000CD070000}"/>
    <cellStyle name="Normal 2 16 24 2" xfId="1744" xr:uid="{00000000-0005-0000-0000-0000CE070000}"/>
    <cellStyle name="Normal 2 16 24 2 2" xfId="1745" xr:uid="{00000000-0005-0000-0000-0000CF070000}"/>
    <cellStyle name="Normal 2 16 25" xfId="1746" xr:uid="{00000000-0005-0000-0000-0000D0070000}"/>
    <cellStyle name="Normal 2 16 25 2" xfId="1747" xr:uid="{00000000-0005-0000-0000-0000D1070000}"/>
    <cellStyle name="Normal 2 16 25 2 2" xfId="1748" xr:uid="{00000000-0005-0000-0000-0000D2070000}"/>
    <cellStyle name="Normal 2 16 3" xfId="1749" xr:uid="{00000000-0005-0000-0000-0000D3070000}"/>
    <cellStyle name="Normal 2 16 3 2" xfId="1750" xr:uid="{00000000-0005-0000-0000-0000D4070000}"/>
    <cellStyle name="Normal 2 16 3 2 2" xfId="1751" xr:uid="{00000000-0005-0000-0000-0000D5070000}"/>
    <cellStyle name="Normal 2 16 3 2 2 2" xfId="1752" xr:uid="{00000000-0005-0000-0000-0000D6070000}"/>
    <cellStyle name="Normal 2 16 3 3" xfId="1753" xr:uid="{00000000-0005-0000-0000-0000D7070000}"/>
    <cellStyle name="Normal 2 16 3 3 2" xfId="1754" xr:uid="{00000000-0005-0000-0000-0000D8070000}"/>
    <cellStyle name="Normal 2 16 3 3 2 2" xfId="1755" xr:uid="{00000000-0005-0000-0000-0000D9070000}"/>
    <cellStyle name="Normal 2 16 4" xfId="1756" xr:uid="{00000000-0005-0000-0000-0000DA070000}"/>
    <cellStyle name="Normal 2 16 4 2" xfId="1757" xr:uid="{00000000-0005-0000-0000-0000DB070000}"/>
    <cellStyle name="Normal 2 16 4 2 2" xfId="1758" xr:uid="{00000000-0005-0000-0000-0000DC070000}"/>
    <cellStyle name="Normal 2 16 4 2 2 2" xfId="1759" xr:uid="{00000000-0005-0000-0000-0000DD070000}"/>
    <cellStyle name="Normal 2 16 4 3" xfId="1760" xr:uid="{00000000-0005-0000-0000-0000DE070000}"/>
    <cellStyle name="Normal 2 16 4 3 2" xfId="1761" xr:uid="{00000000-0005-0000-0000-0000DF070000}"/>
    <cellStyle name="Normal 2 16 4 3 2 2" xfId="1762" xr:uid="{00000000-0005-0000-0000-0000E0070000}"/>
    <cellStyle name="Normal 2 16 5" xfId="1763" xr:uid="{00000000-0005-0000-0000-0000E1070000}"/>
    <cellStyle name="Normal 2 16 5 2" xfId="1764" xr:uid="{00000000-0005-0000-0000-0000E2070000}"/>
    <cellStyle name="Normal 2 16 5 2 2" xfId="1765" xr:uid="{00000000-0005-0000-0000-0000E3070000}"/>
    <cellStyle name="Normal 2 16 5 2 2 2" xfId="1766" xr:uid="{00000000-0005-0000-0000-0000E4070000}"/>
    <cellStyle name="Normal 2 16 5 3" xfId="1767" xr:uid="{00000000-0005-0000-0000-0000E5070000}"/>
    <cellStyle name="Normal 2 16 5 3 2" xfId="1768" xr:uid="{00000000-0005-0000-0000-0000E6070000}"/>
    <cellStyle name="Normal 2 16 5 3 2 2" xfId="1769" xr:uid="{00000000-0005-0000-0000-0000E7070000}"/>
    <cellStyle name="Normal 2 16 6" xfId="1770" xr:uid="{00000000-0005-0000-0000-0000E8070000}"/>
    <cellStyle name="Normal 2 16 6 2" xfId="1771" xr:uid="{00000000-0005-0000-0000-0000E9070000}"/>
    <cellStyle name="Normal 2 16 6 2 2" xfId="1772" xr:uid="{00000000-0005-0000-0000-0000EA070000}"/>
    <cellStyle name="Normal 2 16 6 2 2 2" xfId="1773" xr:uid="{00000000-0005-0000-0000-0000EB070000}"/>
    <cellStyle name="Normal 2 16 6 3" xfId="1774" xr:uid="{00000000-0005-0000-0000-0000EC070000}"/>
    <cellStyle name="Normal 2 16 6 3 2" xfId="1775" xr:uid="{00000000-0005-0000-0000-0000ED070000}"/>
    <cellStyle name="Normal 2 16 6 3 2 2" xfId="1776" xr:uid="{00000000-0005-0000-0000-0000EE070000}"/>
    <cellStyle name="Normal 2 16 7" xfId="1777" xr:uid="{00000000-0005-0000-0000-0000EF070000}"/>
    <cellStyle name="Normal 2 16 7 2" xfId="1778" xr:uid="{00000000-0005-0000-0000-0000F0070000}"/>
    <cellStyle name="Normal 2 16 7 2 2" xfId="1779" xr:uid="{00000000-0005-0000-0000-0000F1070000}"/>
    <cellStyle name="Normal 2 16 7 2 2 2" xfId="1780" xr:uid="{00000000-0005-0000-0000-0000F2070000}"/>
    <cellStyle name="Normal 2 16 7 3" xfId="1781" xr:uid="{00000000-0005-0000-0000-0000F3070000}"/>
    <cellStyle name="Normal 2 16 7 3 2" xfId="1782" xr:uid="{00000000-0005-0000-0000-0000F4070000}"/>
    <cellStyle name="Normal 2 16 7 3 2 2" xfId="1783" xr:uid="{00000000-0005-0000-0000-0000F5070000}"/>
    <cellStyle name="Normal 2 16 8" xfId="1784" xr:uid="{00000000-0005-0000-0000-0000F6070000}"/>
    <cellStyle name="Normal 2 16 8 2" xfId="1785" xr:uid="{00000000-0005-0000-0000-0000F7070000}"/>
    <cellStyle name="Normal 2 16 8 2 2" xfId="1786" xr:uid="{00000000-0005-0000-0000-0000F8070000}"/>
    <cellStyle name="Normal 2 16 8 2 2 2" xfId="1787" xr:uid="{00000000-0005-0000-0000-0000F9070000}"/>
    <cellStyle name="Normal 2 16 8 3" xfId="1788" xr:uid="{00000000-0005-0000-0000-0000FA070000}"/>
    <cellStyle name="Normal 2 16 8 3 2" xfId="1789" xr:uid="{00000000-0005-0000-0000-0000FB070000}"/>
    <cellStyle name="Normal 2 16 8 3 2 2" xfId="1790" xr:uid="{00000000-0005-0000-0000-0000FC070000}"/>
    <cellStyle name="Normal 2 16 9" xfId="1791" xr:uid="{00000000-0005-0000-0000-0000FD070000}"/>
    <cellStyle name="Normal 2 16 9 2" xfId="1792" xr:uid="{00000000-0005-0000-0000-0000FE070000}"/>
    <cellStyle name="Normal 2 16 9 2 2" xfId="1793" xr:uid="{00000000-0005-0000-0000-0000FF070000}"/>
    <cellStyle name="Normal 2 16 9 2 2 2" xfId="1794" xr:uid="{00000000-0005-0000-0000-000000080000}"/>
    <cellStyle name="Normal 2 16 9 3" xfId="1795" xr:uid="{00000000-0005-0000-0000-000001080000}"/>
    <cellStyle name="Normal 2 16 9 3 2" xfId="1796" xr:uid="{00000000-0005-0000-0000-000002080000}"/>
    <cellStyle name="Normal 2 16 9 3 2 2" xfId="1797" xr:uid="{00000000-0005-0000-0000-000003080000}"/>
    <cellStyle name="Normal 2 17" xfId="1798" xr:uid="{00000000-0005-0000-0000-000004080000}"/>
    <cellStyle name="Normal 2 17 10" xfId="1799" xr:uid="{00000000-0005-0000-0000-000005080000}"/>
    <cellStyle name="Normal 2 17 10 2" xfId="1800" xr:uid="{00000000-0005-0000-0000-000006080000}"/>
    <cellStyle name="Normal 2 17 10 2 2" xfId="1801" xr:uid="{00000000-0005-0000-0000-000007080000}"/>
    <cellStyle name="Normal 2 17 10 2 2 2" xfId="1802" xr:uid="{00000000-0005-0000-0000-000008080000}"/>
    <cellStyle name="Normal 2 17 10 3" xfId="1803" xr:uid="{00000000-0005-0000-0000-000009080000}"/>
    <cellStyle name="Normal 2 17 10 3 2" xfId="1804" xr:uid="{00000000-0005-0000-0000-00000A080000}"/>
    <cellStyle name="Normal 2 17 10 3 2 2" xfId="1805" xr:uid="{00000000-0005-0000-0000-00000B080000}"/>
    <cellStyle name="Normal 2 17 11" xfId="1806" xr:uid="{00000000-0005-0000-0000-00000C080000}"/>
    <cellStyle name="Normal 2 17 11 2" xfId="1807" xr:uid="{00000000-0005-0000-0000-00000D080000}"/>
    <cellStyle name="Normal 2 17 11 2 2" xfId="1808" xr:uid="{00000000-0005-0000-0000-00000E080000}"/>
    <cellStyle name="Normal 2 17 11 2 2 2" xfId="1809" xr:uid="{00000000-0005-0000-0000-00000F080000}"/>
    <cellStyle name="Normal 2 17 11 3" xfId="1810" xr:uid="{00000000-0005-0000-0000-000010080000}"/>
    <cellStyle name="Normal 2 17 11 3 2" xfId="1811" xr:uid="{00000000-0005-0000-0000-000011080000}"/>
    <cellStyle name="Normal 2 17 11 3 2 2" xfId="1812" xr:uid="{00000000-0005-0000-0000-000012080000}"/>
    <cellStyle name="Normal 2 17 12" xfId="1813" xr:uid="{00000000-0005-0000-0000-000013080000}"/>
    <cellStyle name="Normal 2 17 12 2" xfId="1814" xr:uid="{00000000-0005-0000-0000-000014080000}"/>
    <cellStyle name="Normal 2 17 12 2 2" xfId="1815" xr:uid="{00000000-0005-0000-0000-000015080000}"/>
    <cellStyle name="Normal 2 17 12 2 2 2" xfId="1816" xr:uid="{00000000-0005-0000-0000-000016080000}"/>
    <cellStyle name="Normal 2 17 12 3" xfId="1817" xr:uid="{00000000-0005-0000-0000-000017080000}"/>
    <cellStyle name="Normal 2 17 12 3 2" xfId="1818" xr:uid="{00000000-0005-0000-0000-000018080000}"/>
    <cellStyle name="Normal 2 17 12 3 2 2" xfId="1819" xr:uid="{00000000-0005-0000-0000-000019080000}"/>
    <cellStyle name="Normal 2 17 13" xfId="1820" xr:uid="{00000000-0005-0000-0000-00001A080000}"/>
    <cellStyle name="Normal 2 17 13 2" xfId="1821" xr:uid="{00000000-0005-0000-0000-00001B080000}"/>
    <cellStyle name="Normal 2 17 13 2 2" xfId="1822" xr:uid="{00000000-0005-0000-0000-00001C080000}"/>
    <cellStyle name="Normal 2 17 13 2 2 2" xfId="1823" xr:uid="{00000000-0005-0000-0000-00001D080000}"/>
    <cellStyle name="Normal 2 17 13 3" xfId="1824" xr:uid="{00000000-0005-0000-0000-00001E080000}"/>
    <cellStyle name="Normal 2 17 13 3 2" xfId="1825" xr:uid="{00000000-0005-0000-0000-00001F080000}"/>
    <cellStyle name="Normal 2 17 13 3 2 2" xfId="1826" xr:uid="{00000000-0005-0000-0000-000020080000}"/>
    <cellStyle name="Normal 2 17 14" xfId="1827" xr:uid="{00000000-0005-0000-0000-000021080000}"/>
    <cellStyle name="Normal 2 17 14 2" xfId="1828" xr:uid="{00000000-0005-0000-0000-000022080000}"/>
    <cellStyle name="Normal 2 17 14 2 2" xfId="1829" xr:uid="{00000000-0005-0000-0000-000023080000}"/>
    <cellStyle name="Normal 2 17 14 2 2 2" xfId="1830" xr:uid="{00000000-0005-0000-0000-000024080000}"/>
    <cellStyle name="Normal 2 17 14 3" xfId="1831" xr:uid="{00000000-0005-0000-0000-000025080000}"/>
    <cellStyle name="Normal 2 17 14 3 2" xfId="1832" xr:uid="{00000000-0005-0000-0000-000026080000}"/>
    <cellStyle name="Normal 2 17 14 3 2 2" xfId="1833" xr:uid="{00000000-0005-0000-0000-000027080000}"/>
    <cellStyle name="Normal 2 17 15" xfId="1834" xr:uid="{00000000-0005-0000-0000-000028080000}"/>
    <cellStyle name="Normal 2 17 15 2" xfId="1835" xr:uid="{00000000-0005-0000-0000-000029080000}"/>
    <cellStyle name="Normal 2 17 15 2 2" xfId="1836" xr:uid="{00000000-0005-0000-0000-00002A080000}"/>
    <cellStyle name="Normal 2 17 15 2 2 2" xfId="1837" xr:uid="{00000000-0005-0000-0000-00002B080000}"/>
    <cellStyle name="Normal 2 17 15 3" xfId="1838" xr:uid="{00000000-0005-0000-0000-00002C080000}"/>
    <cellStyle name="Normal 2 17 15 3 2" xfId="1839" xr:uid="{00000000-0005-0000-0000-00002D080000}"/>
    <cellStyle name="Normal 2 17 15 3 2 2" xfId="1840" xr:uid="{00000000-0005-0000-0000-00002E080000}"/>
    <cellStyle name="Normal 2 17 16" xfId="1841" xr:uid="{00000000-0005-0000-0000-00002F080000}"/>
    <cellStyle name="Normal 2 17 16 2" xfId="1842" xr:uid="{00000000-0005-0000-0000-000030080000}"/>
    <cellStyle name="Normal 2 17 16 2 2" xfId="1843" xr:uid="{00000000-0005-0000-0000-000031080000}"/>
    <cellStyle name="Normal 2 17 16 2 2 2" xfId="1844" xr:uid="{00000000-0005-0000-0000-000032080000}"/>
    <cellStyle name="Normal 2 17 16 3" xfId="1845" xr:uid="{00000000-0005-0000-0000-000033080000}"/>
    <cellStyle name="Normal 2 17 16 3 2" xfId="1846" xr:uid="{00000000-0005-0000-0000-000034080000}"/>
    <cellStyle name="Normal 2 17 16 3 2 2" xfId="1847" xr:uid="{00000000-0005-0000-0000-000035080000}"/>
    <cellStyle name="Normal 2 17 17" xfId="1848" xr:uid="{00000000-0005-0000-0000-000036080000}"/>
    <cellStyle name="Normal 2 17 17 2" xfId="1849" xr:uid="{00000000-0005-0000-0000-000037080000}"/>
    <cellStyle name="Normal 2 17 17 2 2" xfId="1850" xr:uid="{00000000-0005-0000-0000-000038080000}"/>
    <cellStyle name="Normal 2 17 17 2 2 2" xfId="1851" xr:uid="{00000000-0005-0000-0000-000039080000}"/>
    <cellStyle name="Normal 2 17 17 3" xfId="1852" xr:uid="{00000000-0005-0000-0000-00003A080000}"/>
    <cellStyle name="Normal 2 17 17 3 2" xfId="1853" xr:uid="{00000000-0005-0000-0000-00003B080000}"/>
    <cellStyle name="Normal 2 17 17 3 2 2" xfId="1854" xr:uid="{00000000-0005-0000-0000-00003C080000}"/>
    <cellStyle name="Normal 2 17 18" xfId="1855" xr:uid="{00000000-0005-0000-0000-00003D080000}"/>
    <cellStyle name="Normal 2 17 18 2" xfId="1856" xr:uid="{00000000-0005-0000-0000-00003E080000}"/>
    <cellStyle name="Normal 2 17 18 2 2" xfId="1857" xr:uid="{00000000-0005-0000-0000-00003F080000}"/>
    <cellStyle name="Normal 2 17 18 2 2 2" xfId="1858" xr:uid="{00000000-0005-0000-0000-000040080000}"/>
    <cellStyle name="Normal 2 17 18 3" xfId="1859" xr:uid="{00000000-0005-0000-0000-000041080000}"/>
    <cellStyle name="Normal 2 17 18 3 2" xfId="1860" xr:uid="{00000000-0005-0000-0000-000042080000}"/>
    <cellStyle name="Normal 2 17 18 3 2 2" xfId="1861" xr:uid="{00000000-0005-0000-0000-000043080000}"/>
    <cellStyle name="Normal 2 17 19" xfId="1862" xr:uid="{00000000-0005-0000-0000-000044080000}"/>
    <cellStyle name="Normal 2 17 19 2" xfId="1863" xr:uid="{00000000-0005-0000-0000-000045080000}"/>
    <cellStyle name="Normal 2 17 19 2 2" xfId="1864" xr:uid="{00000000-0005-0000-0000-000046080000}"/>
    <cellStyle name="Normal 2 17 19 2 2 2" xfId="1865" xr:uid="{00000000-0005-0000-0000-000047080000}"/>
    <cellStyle name="Normal 2 17 19 3" xfId="1866" xr:uid="{00000000-0005-0000-0000-000048080000}"/>
    <cellStyle name="Normal 2 17 19 3 2" xfId="1867" xr:uid="{00000000-0005-0000-0000-000049080000}"/>
    <cellStyle name="Normal 2 17 19 3 2 2" xfId="1868" xr:uid="{00000000-0005-0000-0000-00004A080000}"/>
    <cellStyle name="Normal 2 17 2" xfId="1869" xr:uid="{00000000-0005-0000-0000-00004B080000}"/>
    <cellStyle name="Normal 2 17 2 2" xfId="1870" xr:uid="{00000000-0005-0000-0000-00004C080000}"/>
    <cellStyle name="Normal 2 17 2 2 2" xfId="1871" xr:uid="{00000000-0005-0000-0000-00004D080000}"/>
    <cellStyle name="Normal 2 17 2 2 2 2" xfId="1872" xr:uid="{00000000-0005-0000-0000-00004E080000}"/>
    <cellStyle name="Normal 2 17 2 3" xfId="1873" xr:uid="{00000000-0005-0000-0000-00004F080000}"/>
    <cellStyle name="Normal 2 17 2 3 2" xfId="1874" xr:uid="{00000000-0005-0000-0000-000050080000}"/>
    <cellStyle name="Normal 2 17 2 3 2 2" xfId="1875" xr:uid="{00000000-0005-0000-0000-000051080000}"/>
    <cellStyle name="Normal 2 17 20" xfId="1876" xr:uid="{00000000-0005-0000-0000-000052080000}"/>
    <cellStyle name="Normal 2 17 20 2" xfId="1877" xr:uid="{00000000-0005-0000-0000-000053080000}"/>
    <cellStyle name="Normal 2 17 20 2 2" xfId="1878" xr:uid="{00000000-0005-0000-0000-000054080000}"/>
    <cellStyle name="Normal 2 17 20 2 2 2" xfId="1879" xr:uid="{00000000-0005-0000-0000-000055080000}"/>
    <cellStyle name="Normal 2 17 20 3" xfId="1880" xr:uid="{00000000-0005-0000-0000-000056080000}"/>
    <cellStyle name="Normal 2 17 20 3 2" xfId="1881" xr:uid="{00000000-0005-0000-0000-000057080000}"/>
    <cellStyle name="Normal 2 17 20 3 2 2" xfId="1882" xr:uid="{00000000-0005-0000-0000-000058080000}"/>
    <cellStyle name="Normal 2 17 21" xfId="1883" xr:uid="{00000000-0005-0000-0000-000059080000}"/>
    <cellStyle name="Normal 2 17 21 2" xfId="1884" xr:uid="{00000000-0005-0000-0000-00005A080000}"/>
    <cellStyle name="Normal 2 17 21 2 2" xfId="1885" xr:uid="{00000000-0005-0000-0000-00005B080000}"/>
    <cellStyle name="Normal 2 17 21 2 2 2" xfId="1886" xr:uid="{00000000-0005-0000-0000-00005C080000}"/>
    <cellStyle name="Normal 2 17 21 3" xfId="1887" xr:uid="{00000000-0005-0000-0000-00005D080000}"/>
    <cellStyle name="Normal 2 17 21 3 2" xfId="1888" xr:uid="{00000000-0005-0000-0000-00005E080000}"/>
    <cellStyle name="Normal 2 17 21 3 2 2" xfId="1889" xr:uid="{00000000-0005-0000-0000-00005F080000}"/>
    <cellStyle name="Normal 2 17 22" xfId="1890" xr:uid="{00000000-0005-0000-0000-000060080000}"/>
    <cellStyle name="Normal 2 17 22 2" xfId="1891" xr:uid="{00000000-0005-0000-0000-000061080000}"/>
    <cellStyle name="Normal 2 17 22 2 2" xfId="1892" xr:uid="{00000000-0005-0000-0000-000062080000}"/>
    <cellStyle name="Normal 2 17 22 2 2 2" xfId="1893" xr:uid="{00000000-0005-0000-0000-000063080000}"/>
    <cellStyle name="Normal 2 17 22 3" xfId="1894" xr:uid="{00000000-0005-0000-0000-000064080000}"/>
    <cellStyle name="Normal 2 17 22 3 2" xfId="1895" xr:uid="{00000000-0005-0000-0000-000065080000}"/>
    <cellStyle name="Normal 2 17 22 3 2 2" xfId="1896" xr:uid="{00000000-0005-0000-0000-000066080000}"/>
    <cellStyle name="Normal 2 17 23" xfId="1897" xr:uid="{00000000-0005-0000-0000-000067080000}"/>
    <cellStyle name="Normal 2 17 23 2" xfId="1898" xr:uid="{00000000-0005-0000-0000-000068080000}"/>
    <cellStyle name="Normal 2 17 23 2 2" xfId="1899" xr:uid="{00000000-0005-0000-0000-000069080000}"/>
    <cellStyle name="Normal 2 17 23 2 2 2" xfId="1900" xr:uid="{00000000-0005-0000-0000-00006A080000}"/>
    <cellStyle name="Normal 2 17 23 3" xfId="1901" xr:uid="{00000000-0005-0000-0000-00006B080000}"/>
    <cellStyle name="Normal 2 17 23 3 2" xfId="1902" xr:uid="{00000000-0005-0000-0000-00006C080000}"/>
    <cellStyle name="Normal 2 17 23 3 2 2" xfId="1903" xr:uid="{00000000-0005-0000-0000-00006D080000}"/>
    <cellStyle name="Normal 2 17 24" xfId="1904" xr:uid="{00000000-0005-0000-0000-00006E080000}"/>
    <cellStyle name="Normal 2 17 24 2" xfId="1905" xr:uid="{00000000-0005-0000-0000-00006F080000}"/>
    <cellStyle name="Normal 2 17 24 2 2" xfId="1906" xr:uid="{00000000-0005-0000-0000-000070080000}"/>
    <cellStyle name="Normal 2 17 25" xfId="1907" xr:uid="{00000000-0005-0000-0000-000071080000}"/>
    <cellStyle name="Normal 2 17 25 2" xfId="1908" xr:uid="{00000000-0005-0000-0000-000072080000}"/>
    <cellStyle name="Normal 2 17 25 2 2" xfId="1909" xr:uid="{00000000-0005-0000-0000-000073080000}"/>
    <cellStyle name="Normal 2 17 3" xfId="1910" xr:uid="{00000000-0005-0000-0000-000074080000}"/>
    <cellStyle name="Normal 2 17 3 2" xfId="1911" xr:uid="{00000000-0005-0000-0000-000075080000}"/>
    <cellStyle name="Normal 2 17 3 2 2" xfId="1912" xr:uid="{00000000-0005-0000-0000-000076080000}"/>
    <cellStyle name="Normal 2 17 3 2 2 2" xfId="1913" xr:uid="{00000000-0005-0000-0000-000077080000}"/>
    <cellStyle name="Normal 2 17 3 3" xfId="1914" xr:uid="{00000000-0005-0000-0000-000078080000}"/>
    <cellStyle name="Normal 2 17 3 3 2" xfId="1915" xr:uid="{00000000-0005-0000-0000-000079080000}"/>
    <cellStyle name="Normal 2 17 3 3 2 2" xfId="1916" xr:uid="{00000000-0005-0000-0000-00007A080000}"/>
    <cellStyle name="Normal 2 17 4" xfId="1917" xr:uid="{00000000-0005-0000-0000-00007B080000}"/>
    <cellStyle name="Normal 2 17 4 2" xfId="1918" xr:uid="{00000000-0005-0000-0000-00007C080000}"/>
    <cellStyle name="Normal 2 17 4 2 2" xfId="1919" xr:uid="{00000000-0005-0000-0000-00007D080000}"/>
    <cellStyle name="Normal 2 17 4 2 2 2" xfId="1920" xr:uid="{00000000-0005-0000-0000-00007E080000}"/>
    <cellStyle name="Normal 2 17 4 3" xfId="1921" xr:uid="{00000000-0005-0000-0000-00007F080000}"/>
    <cellStyle name="Normal 2 17 4 3 2" xfId="1922" xr:uid="{00000000-0005-0000-0000-000080080000}"/>
    <cellStyle name="Normal 2 17 4 3 2 2" xfId="1923" xr:uid="{00000000-0005-0000-0000-000081080000}"/>
    <cellStyle name="Normal 2 17 5" xfId="1924" xr:uid="{00000000-0005-0000-0000-000082080000}"/>
    <cellStyle name="Normal 2 17 5 2" xfId="1925" xr:uid="{00000000-0005-0000-0000-000083080000}"/>
    <cellStyle name="Normal 2 17 5 2 2" xfId="1926" xr:uid="{00000000-0005-0000-0000-000084080000}"/>
    <cellStyle name="Normal 2 17 5 2 2 2" xfId="1927" xr:uid="{00000000-0005-0000-0000-000085080000}"/>
    <cellStyle name="Normal 2 17 5 3" xfId="1928" xr:uid="{00000000-0005-0000-0000-000086080000}"/>
    <cellStyle name="Normal 2 17 5 3 2" xfId="1929" xr:uid="{00000000-0005-0000-0000-000087080000}"/>
    <cellStyle name="Normal 2 17 5 3 2 2" xfId="1930" xr:uid="{00000000-0005-0000-0000-000088080000}"/>
    <cellStyle name="Normal 2 17 6" xfId="1931" xr:uid="{00000000-0005-0000-0000-000089080000}"/>
    <cellStyle name="Normal 2 17 6 2" xfId="1932" xr:uid="{00000000-0005-0000-0000-00008A080000}"/>
    <cellStyle name="Normal 2 17 6 2 2" xfId="1933" xr:uid="{00000000-0005-0000-0000-00008B080000}"/>
    <cellStyle name="Normal 2 17 6 2 2 2" xfId="1934" xr:uid="{00000000-0005-0000-0000-00008C080000}"/>
    <cellStyle name="Normal 2 17 6 3" xfId="1935" xr:uid="{00000000-0005-0000-0000-00008D080000}"/>
    <cellStyle name="Normal 2 17 6 3 2" xfId="1936" xr:uid="{00000000-0005-0000-0000-00008E080000}"/>
    <cellStyle name="Normal 2 17 6 3 2 2" xfId="1937" xr:uid="{00000000-0005-0000-0000-00008F080000}"/>
    <cellStyle name="Normal 2 17 7" xfId="1938" xr:uid="{00000000-0005-0000-0000-000090080000}"/>
    <cellStyle name="Normal 2 17 7 2" xfId="1939" xr:uid="{00000000-0005-0000-0000-000091080000}"/>
    <cellStyle name="Normal 2 17 7 2 2" xfId="1940" xr:uid="{00000000-0005-0000-0000-000092080000}"/>
    <cellStyle name="Normal 2 17 7 2 2 2" xfId="1941" xr:uid="{00000000-0005-0000-0000-000093080000}"/>
    <cellStyle name="Normal 2 17 7 3" xfId="1942" xr:uid="{00000000-0005-0000-0000-000094080000}"/>
    <cellStyle name="Normal 2 17 7 3 2" xfId="1943" xr:uid="{00000000-0005-0000-0000-000095080000}"/>
    <cellStyle name="Normal 2 17 7 3 2 2" xfId="1944" xr:uid="{00000000-0005-0000-0000-000096080000}"/>
    <cellStyle name="Normal 2 17 8" xfId="1945" xr:uid="{00000000-0005-0000-0000-000097080000}"/>
    <cellStyle name="Normal 2 17 8 2" xfId="1946" xr:uid="{00000000-0005-0000-0000-000098080000}"/>
    <cellStyle name="Normal 2 17 8 2 2" xfId="1947" xr:uid="{00000000-0005-0000-0000-000099080000}"/>
    <cellStyle name="Normal 2 17 8 2 2 2" xfId="1948" xr:uid="{00000000-0005-0000-0000-00009A080000}"/>
    <cellStyle name="Normal 2 17 8 3" xfId="1949" xr:uid="{00000000-0005-0000-0000-00009B080000}"/>
    <cellStyle name="Normal 2 17 8 3 2" xfId="1950" xr:uid="{00000000-0005-0000-0000-00009C080000}"/>
    <cellStyle name="Normal 2 17 8 3 2 2" xfId="1951" xr:uid="{00000000-0005-0000-0000-00009D080000}"/>
    <cellStyle name="Normal 2 17 9" xfId="1952" xr:uid="{00000000-0005-0000-0000-00009E080000}"/>
    <cellStyle name="Normal 2 17 9 2" xfId="1953" xr:uid="{00000000-0005-0000-0000-00009F080000}"/>
    <cellStyle name="Normal 2 17 9 2 2" xfId="1954" xr:uid="{00000000-0005-0000-0000-0000A0080000}"/>
    <cellStyle name="Normal 2 17 9 2 2 2" xfId="1955" xr:uid="{00000000-0005-0000-0000-0000A1080000}"/>
    <cellStyle name="Normal 2 17 9 3" xfId="1956" xr:uid="{00000000-0005-0000-0000-0000A2080000}"/>
    <cellStyle name="Normal 2 17 9 3 2" xfId="1957" xr:uid="{00000000-0005-0000-0000-0000A3080000}"/>
    <cellStyle name="Normal 2 17 9 3 2 2" xfId="1958" xr:uid="{00000000-0005-0000-0000-0000A4080000}"/>
    <cellStyle name="Normal 2 18" xfId="1959" xr:uid="{00000000-0005-0000-0000-0000A5080000}"/>
    <cellStyle name="Normal 2 18 10" xfId="1960" xr:uid="{00000000-0005-0000-0000-0000A6080000}"/>
    <cellStyle name="Normal 2 18 10 2" xfId="1961" xr:uid="{00000000-0005-0000-0000-0000A7080000}"/>
    <cellStyle name="Normal 2 18 10 2 2" xfId="1962" xr:uid="{00000000-0005-0000-0000-0000A8080000}"/>
    <cellStyle name="Normal 2 18 10 2 2 2" xfId="1963" xr:uid="{00000000-0005-0000-0000-0000A9080000}"/>
    <cellStyle name="Normal 2 18 10 3" xfId="1964" xr:uid="{00000000-0005-0000-0000-0000AA080000}"/>
    <cellStyle name="Normal 2 18 10 3 2" xfId="1965" xr:uid="{00000000-0005-0000-0000-0000AB080000}"/>
    <cellStyle name="Normal 2 18 10 3 2 2" xfId="1966" xr:uid="{00000000-0005-0000-0000-0000AC080000}"/>
    <cellStyle name="Normal 2 18 11" xfId="1967" xr:uid="{00000000-0005-0000-0000-0000AD080000}"/>
    <cellStyle name="Normal 2 18 11 2" xfId="1968" xr:uid="{00000000-0005-0000-0000-0000AE080000}"/>
    <cellStyle name="Normal 2 18 11 2 2" xfId="1969" xr:uid="{00000000-0005-0000-0000-0000AF080000}"/>
    <cellStyle name="Normal 2 18 11 2 2 2" xfId="1970" xr:uid="{00000000-0005-0000-0000-0000B0080000}"/>
    <cellStyle name="Normal 2 18 11 3" xfId="1971" xr:uid="{00000000-0005-0000-0000-0000B1080000}"/>
    <cellStyle name="Normal 2 18 11 3 2" xfId="1972" xr:uid="{00000000-0005-0000-0000-0000B2080000}"/>
    <cellStyle name="Normal 2 18 11 3 2 2" xfId="1973" xr:uid="{00000000-0005-0000-0000-0000B3080000}"/>
    <cellStyle name="Normal 2 18 12" xfId="1974" xr:uid="{00000000-0005-0000-0000-0000B4080000}"/>
    <cellStyle name="Normal 2 18 12 2" xfId="1975" xr:uid="{00000000-0005-0000-0000-0000B5080000}"/>
    <cellStyle name="Normal 2 18 12 2 2" xfId="1976" xr:uid="{00000000-0005-0000-0000-0000B6080000}"/>
    <cellStyle name="Normal 2 18 12 2 2 2" xfId="1977" xr:uid="{00000000-0005-0000-0000-0000B7080000}"/>
    <cellStyle name="Normal 2 18 12 3" xfId="1978" xr:uid="{00000000-0005-0000-0000-0000B8080000}"/>
    <cellStyle name="Normal 2 18 12 3 2" xfId="1979" xr:uid="{00000000-0005-0000-0000-0000B9080000}"/>
    <cellStyle name="Normal 2 18 12 3 2 2" xfId="1980" xr:uid="{00000000-0005-0000-0000-0000BA080000}"/>
    <cellStyle name="Normal 2 18 13" xfId="1981" xr:uid="{00000000-0005-0000-0000-0000BB080000}"/>
    <cellStyle name="Normal 2 18 13 2" xfId="1982" xr:uid="{00000000-0005-0000-0000-0000BC080000}"/>
    <cellStyle name="Normal 2 18 13 2 2" xfId="1983" xr:uid="{00000000-0005-0000-0000-0000BD080000}"/>
    <cellStyle name="Normal 2 18 13 2 2 2" xfId="1984" xr:uid="{00000000-0005-0000-0000-0000BE080000}"/>
    <cellStyle name="Normal 2 18 13 3" xfId="1985" xr:uid="{00000000-0005-0000-0000-0000BF080000}"/>
    <cellStyle name="Normal 2 18 13 3 2" xfId="1986" xr:uid="{00000000-0005-0000-0000-0000C0080000}"/>
    <cellStyle name="Normal 2 18 13 3 2 2" xfId="1987" xr:uid="{00000000-0005-0000-0000-0000C1080000}"/>
    <cellStyle name="Normal 2 18 14" xfId="1988" xr:uid="{00000000-0005-0000-0000-0000C2080000}"/>
    <cellStyle name="Normal 2 18 14 2" xfId="1989" xr:uid="{00000000-0005-0000-0000-0000C3080000}"/>
    <cellStyle name="Normal 2 18 14 2 2" xfId="1990" xr:uid="{00000000-0005-0000-0000-0000C4080000}"/>
    <cellStyle name="Normal 2 18 14 2 2 2" xfId="1991" xr:uid="{00000000-0005-0000-0000-0000C5080000}"/>
    <cellStyle name="Normal 2 18 14 3" xfId="1992" xr:uid="{00000000-0005-0000-0000-0000C6080000}"/>
    <cellStyle name="Normal 2 18 14 3 2" xfId="1993" xr:uid="{00000000-0005-0000-0000-0000C7080000}"/>
    <cellStyle name="Normal 2 18 14 3 2 2" xfId="1994" xr:uid="{00000000-0005-0000-0000-0000C8080000}"/>
    <cellStyle name="Normal 2 18 15" xfId="1995" xr:uid="{00000000-0005-0000-0000-0000C9080000}"/>
    <cellStyle name="Normal 2 18 15 2" xfId="1996" xr:uid="{00000000-0005-0000-0000-0000CA080000}"/>
    <cellStyle name="Normal 2 18 15 2 2" xfId="1997" xr:uid="{00000000-0005-0000-0000-0000CB080000}"/>
    <cellStyle name="Normal 2 18 15 2 2 2" xfId="1998" xr:uid="{00000000-0005-0000-0000-0000CC080000}"/>
    <cellStyle name="Normal 2 18 15 3" xfId="1999" xr:uid="{00000000-0005-0000-0000-0000CD080000}"/>
    <cellStyle name="Normal 2 18 15 3 2" xfId="2000" xr:uid="{00000000-0005-0000-0000-0000CE080000}"/>
    <cellStyle name="Normal 2 18 15 3 2 2" xfId="2001" xr:uid="{00000000-0005-0000-0000-0000CF080000}"/>
    <cellStyle name="Normal 2 18 16" xfId="2002" xr:uid="{00000000-0005-0000-0000-0000D0080000}"/>
    <cellStyle name="Normal 2 18 16 2" xfId="2003" xr:uid="{00000000-0005-0000-0000-0000D1080000}"/>
    <cellStyle name="Normal 2 18 16 2 2" xfId="2004" xr:uid="{00000000-0005-0000-0000-0000D2080000}"/>
    <cellStyle name="Normal 2 18 16 2 2 2" xfId="2005" xr:uid="{00000000-0005-0000-0000-0000D3080000}"/>
    <cellStyle name="Normal 2 18 16 3" xfId="2006" xr:uid="{00000000-0005-0000-0000-0000D4080000}"/>
    <cellStyle name="Normal 2 18 16 3 2" xfId="2007" xr:uid="{00000000-0005-0000-0000-0000D5080000}"/>
    <cellStyle name="Normal 2 18 16 3 2 2" xfId="2008" xr:uid="{00000000-0005-0000-0000-0000D6080000}"/>
    <cellStyle name="Normal 2 18 17" xfId="2009" xr:uid="{00000000-0005-0000-0000-0000D7080000}"/>
    <cellStyle name="Normal 2 18 17 2" xfId="2010" xr:uid="{00000000-0005-0000-0000-0000D8080000}"/>
    <cellStyle name="Normal 2 18 17 2 2" xfId="2011" xr:uid="{00000000-0005-0000-0000-0000D9080000}"/>
    <cellStyle name="Normal 2 18 17 2 2 2" xfId="2012" xr:uid="{00000000-0005-0000-0000-0000DA080000}"/>
    <cellStyle name="Normal 2 18 17 3" xfId="2013" xr:uid="{00000000-0005-0000-0000-0000DB080000}"/>
    <cellStyle name="Normal 2 18 17 3 2" xfId="2014" xr:uid="{00000000-0005-0000-0000-0000DC080000}"/>
    <cellStyle name="Normal 2 18 17 3 2 2" xfId="2015" xr:uid="{00000000-0005-0000-0000-0000DD080000}"/>
    <cellStyle name="Normal 2 18 18" xfId="2016" xr:uid="{00000000-0005-0000-0000-0000DE080000}"/>
    <cellStyle name="Normal 2 18 18 2" xfId="2017" xr:uid="{00000000-0005-0000-0000-0000DF080000}"/>
    <cellStyle name="Normal 2 18 18 2 2" xfId="2018" xr:uid="{00000000-0005-0000-0000-0000E0080000}"/>
    <cellStyle name="Normal 2 18 18 2 2 2" xfId="2019" xr:uid="{00000000-0005-0000-0000-0000E1080000}"/>
    <cellStyle name="Normal 2 18 18 3" xfId="2020" xr:uid="{00000000-0005-0000-0000-0000E2080000}"/>
    <cellStyle name="Normal 2 18 18 3 2" xfId="2021" xr:uid="{00000000-0005-0000-0000-0000E3080000}"/>
    <cellStyle name="Normal 2 18 18 3 2 2" xfId="2022" xr:uid="{00000000-0005-0000-0000-0000E4080000}"/>
    <cellStyle name="Normal 2 18 19" xfId="2023" xr:uid="{00000000-0005-0000-0000-0000E5080000}"/>
    <cellStyle name="Normal 2 18 19 2" xfId="2024" xr:uid="{00000000-0005-0000-0000-0000E6080000}"/>
    <cellStyle name="Normal 2 18 19 2 2" xfId="2025" xr:uid="{00000000-0005-0000-0000-0000E7080000}"/>
    <cellStyle name="Normal 2 18 19 2 2 2" xfId="2026" xr:uid="{00000000-0005-0000-0000-0000E8080000}"/>
    <cellStyle name="Normal 2 18 19 3" xfId="2027" xr:uid="{00000000-0005-0000-0000-0000E9080000}"/>
    <cellStyle name="Normal 2 18 19 3 2" xfId="2028" xr:uid="{00000000-0005-0000-0000-0000EA080000}"/>
    <cellStyle name="Normal 2 18 19 3 2 2" xfId="2029" xr:uid="{00000000-0005-0000-0000-0000EB080000}"/>
    <cellStyle name="Normal 2 18 2" xfId="2030" xr:uid="{00000000-0005-0000-0000-0000EC080000}"/>
    <cellStyle name="Normal 2 18 2 2" xfId="2031" xr:uid="{00000000-0005-0000-0000-0000ED080000}"/>
    <cellStyle name="Normal 2 18 2 2 2" xfId="2032" xr:uid="{00000000-0005-0000-0000-0000EE080000}"/>
    <cellStyle name="Normal 2 18 2 2 2 2" xfId="2033" xr:uid="{00000000-0005-0000-0000-0000EF080000}"/>
    <cellStyle name="Normal 2 18 2 3" xfId="2034" xr:uid="{00000000-0005-0000-0000-0000F0080000}"/>
    <cellStyle name="Normal 2 18 2 3 2" xfId="2035" xr:uid="{00000000-0005-0000-0000-0000F1080000}"/>
    <cellStyle name="Normal 2 18 2 3 2 2" xfId="2036" xr:uid="{00000000-0005-0000-0000-0000F2080000}"/>
    <cellStyle name="Normal 2 18 20" xfId="2037" xr:uid="{00000000-0005-0000-0000-0000F3080000}"/>
    <cellStyle name="Normal 2 18 20 2" xfId="2038" xr:uid="{00000000-0005-0000-0000-0000F4080000}"/>
    <cellStyle name="Normal 2 18 20 2 2" xfId="2039" xr:uid="{00000000-0005-0000-0000-0000F5080000}"/>
    <cellStyle name="Normal 2 18 20 2 2 2" xfId="2040" xr:uid="{00000000-0005-0000-0000-0000F6080000}"/>
    <cellStyle name="Normal 2 18 20 3" xfId="2041" xr:uid="{00000000-0005-0000-0000-0000F7080000}"/>
    <cellStyle name="Normal 2 18 20 3 2" xfId="2042" xr:uid="{00000000-0005-0000-0000-0000F8080000}"/>
    <cellStyle name="Normal 2 18 20 3 2 2" xfId="2043" xr:uid="{00000000-0005-0000-0000-0000F9080000}"/>
    <cellStyle name="Normal 2 18 21" xfId="2044" xr:uid="{00000000-0005-0000-0000-0000FA080000}"/>
    <cellStyle name="Normal 2 18 21 2" xfId="2045" xr:uid="{00000000-0005-0000-0000-0000FB080000}"/>
    <cellStyle name="Normal 2 18 21 2 2" xfId="2046" xr:uid="{00000000-0005-0000-0000-0000FC080000}"/>
    <cellStyle name="Normal 2 18 21 2 2 2" xfId="2047" xr:uid="{00000000-0005-0000-0000-0000FD080000}"/>
    <cellStyle name="Normal 2 18 21 3" xfId="2048" xr:uid="{00000000-0005-0000-0000-0000FE080000}"/>
    <cellStyle name="Normal 2 18 21 3 2" xfId="2049" xr:uid="{00000000-0005-0000-0000-0000FF080000}"/>
    <cellStyle name="Normal 2 18 21 3 2 2" xfId="2050" xr:uid="{00000000-0005-0000-0000-000000090000}"/>
    <cellStyle name="Normal 2 18 22" xfId="2051" xr:uid="{00000000-0005-0000-0000-000001090000}"/>
    <cellStyle name="Normal 2 18 22 2" xfId="2052" xr:uid="{00000000-0005-0000-0000-000002090000}"/>
    <cellStyle name="Normal 2 18 22 2 2" xfId="2053" xr:uid="{00000000-0005-0000-0000-000003090000}"/>
    <cellStyle name="Normal 2 18 22 2 2 2" xfId="2054" xr:uid="{00000000-0005-0000-0000-000004090000}"/>
    <cellStyle name="Normal 2 18 22 3" xfId="2055" xr:uid="{00000000-0005-0000-0000-000005090000}"/>
    <cellStyle name="Normal 2 18 22 3 2" xfId="2056" xr:uid="{00000000-0005-0000-0000-000006090000}"/>
    <cellStyle name="Normal 2 18 22 3 2 2" xfId="2057" xr:uid="{00000000-0005-0000-0000-000007090000}"/>
    <cellStyle name="Normal 2 18 23" xfId="2058" xr:uid="{00000000-0005-0000-0000-000008090000}"/>
    <cellStyle name="Normal 2 18 23 2" xfId="2059" xr:uid="{00000000-0005-0000-0000-000009090000}"/>
    <cellStyle name="Normal 2 18 23 2 2" xfId="2060" xr:uid="{00000000-0005-0000-0000-00000A090000}"/>
    <cellStyle name="Normal 2 18 23 2 2 2" xfId="2061" xr:uid="{00000000-0005-0000-0000-00000B090000}"/>
    <cellStyle name="Normal 2 18 23 3" xfId="2062" xr:uid="{00000000-0005-0000-0000-00000C090000}"/>
    <cellStyle name="Normal 2 18 23 3 2" xfId="2063" xr:uid="{00000000-0005-0000-0000-00000D090000}"/>
    <cellStyle name="Normal 2 18 23 3 2 2" xfId="2064" xr:uid="{00000000-0005-0000-0000-00000E090000}"/>
    <cellStyle name="Normal 2 18 24" xfId="2065" xr:uid="{00000000-0005-0000-0000-00000F090000}"/>
    <cellStyle name="Normal 2 18 24 2" xfId="2066" xr:uid="{00000000-0005-0000-0000-000010090000}"/>
    <cellStyle name="Normal 2 18 24 2 2" xfId="2067" xr:uid="{00000000-0005-0000-0000-000011090000}"/>
    <cellStyle name="Normal 2 18 25" xfId="2068" xr:uid="{00000000-0005-0000-0000-000012090000}"/>
    <cellStyle name="Normal 2 18 25 2" xfId="2069" xr:uid="{00000000-0005-0000-0000-000013090000}"/>
    <cellStyle name="Normal 2 18 25 2 2" xfId="2070" xr:uid="{00000000-0005-0000-0000-000014090000}"/>
    <cellStyle name="Normal 2 18 3" xfId="2071" xr:uid="{00000000-0005-0000-0000-000015090000}"/>
    <cellStyle name="Normal 2 18 3 2" xfId="2072" xr:uid="{00000000-0005-0000-0000-000016090000}"/>
    <cellStyle name="Normal 2 18 3 2 2" xfId="2073" xr:uid="{00000000-0005-0000-0000-000017090000}"/>
    <cellStyle name="Normal 2 18 3 2 2 2" xfId="2074" xr:uid="{00000000-0005-0000-0000-000018090000}"/>
    <cellStyle name="Normal 2 18 3 3" xfId="2075" xr:uid="{00000000-0005-0000-0000-000019090000}"/>
    <cellStyle name="Normal 2 18 3 3 2" xfId="2076" xr:uid="{00000000-0005-0000-0000-00001A090000}"/>
    <cellStyle name="Normal 2 18 3 3 2 2" xfId="2077" xr:uid="{00000000-0005-0000-0000-00001B090000}"/>
    <cellStyle name="Normal 2 18 4" xfId="2078" xr:uid="{00000000-0005-0000-0000-00001C090000}"/>
    <cellStyle name="Normal 2 18 4 2" xfId="2079" xr:uid="{00000000-0005-0000-0000-00001D090000}"/>
    <cellStyle name="Normal 2 18 4 2 2" xfId="2080" xr:uid="{00000000-0005-0000-0000-00001E090000}"/>
    <cellStyle name="Normal 2 18 4 2 2 2" xfId="2081" xr:uid="{00000000-0005-0000-0000-00001F090000}"/>
    <cellStyle name="Normal 2 18 4 3" xfId="2082" xr:uid="{00000000-0005-0000-0000-000020090000}"/>
    <cellStyle name="Normal 2 18 4 3 2" xfId="2083" xr:uid="{00000000-0005-0000-0000-000021090000}"/>
    <cellStyle name="Normal 2 18 4 3 2 2" xfId="2084" xr:uid="{00000000-0005-0000-0000-000022090000}"/>
    <cellStyle name="Normal 2 18 5" xfId="2085" xr:uid="{00000000-0005-0000-0000-000023090000}"/>
    <cellStyle name="Normal 2 18 5 2" xfId="2086" xr:uid="{00000000-0005-0000-0000-000024090000}"/>
    <cellStyle name="Normal 2 18 5 2 2" xfId="2087" xr:uid="{00000000-0005-0000-0000-000025090000}"/>
    <cellStyle name="Normal 2 18 5 2 2 2" xfId="2088" xr:uid="{00000000-0005-0000-0000-000026090000}"/>
    <cellStyle name="Normal 2 18 5 3" xfId="2089" xr:uid="{00000000-0005-0000-0000-000027090000}"/>
    <cellStyle name="Normal 2 18 5 3 2" xfId="2090" xr:uid="{00000000-0005-0000-0000-000028090000}"/>
    <cellStyle name="Normal 2 18 5 3 2 2" xfId="2091" xr:uid="{00000000-0005-0000-0000-000029090000}"/>
    <cellStyle name="Normal 2 18 6" xfId="2092" xr:uid="{00000000-0005-0000-0000-00002A090000}"/>
    <cellStyle name="Normal 2 18 6 2" xfId="2093" xr:uid="{00000000-0005-0000-0000-00002B090000}"/>
    <cellStyle name="Normal 2 18 6 2 2" xfId="2094" xr:uid="{00000000-0005-0000-0000-00002C090000}"/>
    <cellStyle name="Normal 2 18 6 2 2 2" xfId="2095" xr:uid="{00000000-0005-0000-0000-00002D090000}"/>
    <cellStyle name="Normal 2 18 6 3" xfId="2096" xr:uid="{00000000-0005-0000-0000-00002E090000}"/>
    <cellStyle name="Normal 2 18 6 3 2" xfId="2097" xr:uid="{00000000-0005-0000-0000-00002F090000}"/>
    <cellStyle name="Normal 2 18 6 3 2 2" xfId="2098" xr:uid="{00000000-0005-0000-0000-000030090000}"/>
    <cellStyle name="Normal 2 18 7" xfId="2099" xr:uid="{00000000-0005-0000-0000-000031090000}"/>
    <cellStyle name="Normal 2 18 7 2" xfId="2100" xr:uid="{00000000-0005-0000-0000-000032090000}"/>
    <cellStyle name="Normal 2 18 7 2 2" xfId="2101" xr:uid="{00000000-0005-0000-0000-000033090000}"/>
    <cellStyle name="Normal 2 18 7 2 2 2" xfId="2102" xr:uid="{00000000-0005-0000-0000-000034090000}"/>
    <cellStyle name="Normal 2 18 7 3" xfId="2103" xr:uid="{00000000-0005-0000-0000-000035090000}"/>
    <cellStyle name="Normal 2 18 7 3 2" xfId="2104" xr:uid="{00000000-0005-0000-0000-000036090000}"/>
    <cellStyle name="Normal 2 18 7 3 2 2" xfId="2105" xr:uid="{00000000-0005-0000-0000-000037090000}"/>
    <cellStyle name="Normal 2 18 8" xfId="2106" xr:uid="{00000000-0005-0000-0000-000038090000}"/>
    <cellStyle name="Normal 2 18 8 2" xfId="2107" xr:uid="{00000000-0005-0000-0000-000039090000}"/>
    <cellStyle name="Normal 2 18 8 2 2" xfId="2108" xr:uid="{00000000-0005-0000-0000-00003A090000}"/>
    <cellStyle name="Normal 2 18 8 2 2 2" xfId="2109" xr:uid="{00000000-0005-0000-0000-00003B090000}"/>
    <cellStyle name="Normal 2 18 8 3" xfId="2110" xr:uid="{00000000-0005-0000-0000-00003C090000}"/>
    <cellStyle name="Normal 2 18 8 3 2" xfId="2111" xr:uid="{00000000-0005-0000-0000-00003D090000}"/>
    <cellStyle name="Normal 2 18 8 3 2 2" xfId="2112" xr:uid="{00000000-0005-0000-0000-00003E090000}"/>
    <cellStyle name="Normal 2 18 9" xfId="2113" xr:uid="{00000000-0005-0000-0000-00003F090000}"/>
    <cellStyle name="Normal 2 18 9 2" xfId="2114" xr:uid="{00000000-0005-0000-0000-000040090000}"/>
    <cellStyle name="Normal 2 18 9 2 2" xfId="2115" xr:uid="{00000000-0005-0000-0000-000041090000}"/>
    <cellStyle name="Normal 2 18 9 2 2 2" xfId="2116" xr:uid="{00000000-0005-0000-0000-000042090000}"/>
    <cellStyle name="Normal 2 18 9 3" xfId="2117" xr:uid="{00000000-0005-0000-0000-000043090000}"/>
    <cellStyle name="Normal 2 18 9 3 2" xfId="2118" xr:uid="{00000000-0005-0000-0000-000044090000}"/>
    <cellStyle name="Normal 2 18 9 3 2 2" xfId="2119" xr:uid="{00000000-0005-0000-0000-000045090000}"/>
    <cellStyle name="Normal 2 19" xfId="2120" xr:uid="{00000000-0005-0000-0000-000046090000}"/>
    <cellStyle name="Normal 2 19 10" xfId="2121" xr:uid="{00000000-0005-0000-0000-000047090000}"/>
    <cellStyle name="Normal 2 19 10 2" xfId="2122" xr:uid="{00000000-0005-0000-0000-000048090000}"/>
    <cellStyle name="Normal 2 19 10 2 2" xfId="2123" xr:uid="{00000000-0005-0000-0000-000049090000}"/>
    <cellStyle name="Normal 2 19 10 2 2 2" xfId="2124" xr:uid="{00000000-0005-0000-0000-00004A090000}"/>
    <cellStyle name="Normal 2 19 10 3" xfId="2125" xr:uid="{00000000-0005-0000-0000-00004B090000}"/>
    <cellStyle name="Normal 2 19 10 3 2" xfId="2126" xr:uid="{00000000-0005-0000-0000-00004C090000}"/>
    <cellStyle name="Normal 2 19 10 3 2 2" xfId="2127" xr:uid="{00000000-0005-0000-0000-00004D090000}"/>
    <cellStyle name="Normal 2 19 11" xfId="2128" xr:uid="{00000000-0005-0000-0000-00004E090000}"/>
    <cellStyle name="Normal 2 19 11 2" xfId="2129" xr:uid="{00000000-0005-0000-0000-00004F090000}"/>
    <cellStyle name="Normal 2 19 11 2 2" xfId="2130" xr:uid="{00000000-0005-0000-0000-000050090000}"/>
    <cellStyle name="Normal 2 19 11 2 2 2" xfId="2131" xr:uid="{00000000-0005-0000-0000-000051090000}"/>
    <cellStyle name="Normal 2 19 11 3" xfId="2132" xr:uid="{00000000-0005-0000-0000-000052090000}"/>
    <cellStyle name="Normal 2 19 11 3 2" xfId="2133" xr:uid="{00000000-0005-0000-0000-000053090000}"/>
    <cellStyle name="Normal 2 19 11 3 2 2" xfId="2134" xr:uid="{00000000-0005-0000-0000-000054090000}"/>
    <cellStyle name="Normal 2 19 12" xfId="2135" xr:uid="{00000000-0005-0000-0000-000055090000}"/>
    <cellStyle name="Normal 2 19 12 2" xfId="2136" xr:uid="{00000000-0005-0000-0000-000056090000}"/>
    <cellStyle name="Normal 2 19 12 2 2" xfId="2137" xr:uid="{00000000-0005-0000-0000-000057090000}"/>
    <cellStyle name="Normal 2 19 12 2 2 2" xfId="2138" xr:uid="{00000000-0005-0000-0000-000058090000}"/>
    <cellStyle name="Normal 2 19 12 3" xfId="2139" xr:uid="{00000000-0005-0000-0000-000059090000}"/>
    <cellStyle name="Normal 2 19 12 3 2" xfId="2140" xr:uid="{00000000-0005-0000-0000-00005A090000}"/>
    <cellStyle name="Normal 2 19 12 3 2 2" xfId="2141" xr:uid="{00000000-0005-0000-0000-00005B090000}"/>
    <cellStyle name="Normal 2 19 13" xfId="2142" xr:uid="{00000000-0005-0000-0000-00005C090000}"/>
    <cellStyle name="Normal 2 19 13 2" xfId="2143" xr:uid="{00000000-0005-0000-0000-00005D090000}"/>
    <cellStyle name="Normal 2 19 13 2 2" xfId="2144" xr:uid="{00000000-0005-0000-0000-00005E090000}"/>
    <cellStyle name="Normal 2 19 13 2 2 2" xfId="2145" xr:uid="{00000000-0005-0000-0000-00005F090000}"/>
    <cellStyle name="Normal 2 19 13 3" xfId="2146" xr:uid="{00000000-0005-0000-0000-000060090000}"/>
    <cellStyle name="Normal 2 19 13 3 2" xfId="2147" xr:uid="{00000000-0005-0000-0000-000061090000}"/>
    <cellStyle name="Normal 2 19 13 3 2 2" xfId="2148" xr:uid="{00000000-0005-0000-0000-000062090000}"/>
    <cellStyle name="Normal 2 19 14" xfId="2149" xr:uid="{00000000-0005-0000-0000-000063090000}"/>
    <cellStyle name="Normal 2 19 14 2" xfId="2150" xr:uid="{00000000-0005-0000-0000-000064090000}"/>
    <cellStyle name="Normal 2 19 14 2 2" xfId="2151" xr:uid="{00000000-0005-0000-0000-000065090000}"/>
    <cellStyle name="Normal 2 19 14 2 2 2" xfId="2152" xr:uid="{00000000-0005-0000-0000-000066090000}"/>
    <cellStyle name="Normal 2 19 14 3" xfId="2153" xr:uid="{00000000-0005-0000-0000-000067090000}"/>
    <cellStyle name="Normal 2 19 14 3 2" xfId="2154" xr:uid="{00000000-0005-0000-0000-000068090000}"/>
    <cellStyle name="Normal 2 19 14 3 2 2" xfId="2155" xr:uid="{00000000-0005-0000-0000-000069090000}"/>
    <cellStyle name="Normal 2 19 15" xfId="2156" xr:uid="{00000000-0005-0000-0000-00006A090000}"/>
    <cellStyle name="Normal 2 19 15 2" xfId="2157" xr:uid="{00000000-0005-0000-0000-00006B090000}"/>
    <cellStyle name="Normal 2 19 15 2 2" xfId="2158" xr:uid="{00000000-0005-0000-0000-00006C090000}"/>
    <cellStyle name="Normal 2 19 15 2 2 2" xfId="2159" xr:uid="{00000000-0005-0000-0000-00006D090000}"/>
    <cellStyle name="Normal 2 19 15 3" xfId="2160" xr:uid="{00000000-0005-0000-0000-00006E090000}"/>
    <cellStyle name="Normal 2 19 15 3 2" xfId="2161" xr:uid="{00000000-0005-0000-0000-00006F090000}"/>
    <cellStyle name="Normal 2 19 15 3 2 2" xfId="2162" xr:uid="{00000000-0005-0000-0000-000070090000}"/>
    <cellStyle name="Normal 2 19 16" xfId="2163" xr:uid="{00000000-0005-0000-0000-000071090000}"/>
    <cellStyle name="Normal 2 19 16 2" xfId="2164" xr:uid="{00000000-0005-0000-0000-000072090000}"/>
    <cellStyle name="Normal 2 19 16 2 2" xfId="2165" xr:uid="{00000000-0005-0000-0000-000073090000}"/>
    <cellStyle name="Normal 2 19 16 2 2 2" xfId="2166" xr:uid="{00000000-0005-0000-0000-000074090000}"/>
    <cellStyle name="Normal 2 19 16 3" xfId="2167" xr:uid="{00000000-0005-0000-0000-000075090000}"/>
    <cellStyle name="Normal 2 19 16 3 2" xfId="2168" xr:uid="{00000000-0005-0000-0000-000076090000}"/>
    <cellStyle name="Normal 2 19 16 3 2 2" xfId="2169" xr:uid="{00000000-0005-0000-0000-000077090000}"/>
    <cellStyle name="Normal 2 19 17" xfId="2170" xr:uid="{00000000-0005-0000-0000-000078090000}"/>
    <cellStyle name="Normal 2 19 17 2" xfId="2171" xr:uid="{00000000-0005-0000-0000-000079090000}"/>
    <cellStyle name="Normal 2 19 17 2 2" xfId="2172" xr:uid="{00000000-0005-0000-0000-00007A090000}"/>
    <cellStyle name="Normal 2 19 17 2 2 2" xfId="2173" xr:uid="{00000000-0005-0000-0000-00007B090000}"/>
    <cellStyle name="Normal 2 19 17 3" xfId="2174" xr:uid="{00000000-0005-0000-0000-00007C090000}"/>
    <cellStyle name="Normal 2 19 17 3 2" xfId="2175" xr:uid="{00000000-0005-0000-0000-00007D090000}"/>
    <cellStyle name="Normal 2 19 17 3 2 2" xfId="2176" xr:uid="{00000000-0005-0000-0000-00007E090000}"/>
    <cellStyle name="Normal 2 19 18" xfId="2177" xr:uid="{00000000-0005-0000-0000-00007F090000}"/>
    <cellStyle name="Normal 2 19 18 2" xfId="2178" xr:uid="{00000000-0005-0000-0000-000080090000}"/>
    <cellStyle name="Normal 2 19 18 2 2" xfId="2179" xr:uid="{00000000-0005-0000-0000-000081090000}"/>
    <cellStyle name="Normal 2 19 18 2 2 2" xfId="2180" xr:uid="{00000000-0005-0000-0000-000082090000}"/>
    <cellStyle name="Normal 2 19 18 3" xfId="2181" xr:uid="{00000000-0005-0000-0000-000083090000}"/>
    <cellStyle name="Normal 2 19 18 3 2" xfId="2182" xr:uid="{00000000-0005-0000-0000-000084090000}"/>
    <cellStyle name="Normal 2 19 18 3 2 2" xfId="2183" xr:uid="{00000000-0005-0000-0000-000085090000}"/>
    <cellStyle name="Normal 2 19 19" xfId="2184" xr:uid="{00000000-0005-0000-0000-000086090000}"/>
    <cellStyle name="Normal 2 19 19 2" xfId="2185" xr:uid="{00000000-0005-0000-0000-000087090000}"/>
    <cellStyle name="Normal 2 19 19 2 2" xfId="2186" xr:uid="{00000000-0005-0000-0000-000088090000}"/>
    <cellStyle name="Normal 2 19 19 2 2 2" xfId="2187" xr:uid="{00000000-0005-0000-0000-000089090000}"/>
    <cellStyle name="Normal 2 19 19 3" xfId="2188" xr:uid="{00000000-0005-0000-0000-00008A090000}"/>
    <cellStyle name="Normal 2 19 19 3 2" xfId="2189" xr:uid="{00000000-0005-0000-0000-00008B090000}"/>
    <cellStyle name="Normal 2 19 19 3 2 2" xfId="2190" xr:uid="{00000000-0005-0000-0000-00008C090000}"/>
    <cellStyle name="Normal 2 19 2" xfId="2191" xr:uid="{00000000-0005-0000-0000-00008D090000}"/>
    <cellStyle name="Normal 2 19 2 2" xfId="2192" xr:uid="{00000000-0005-0000-0000-00008E090000}"/>
    <cellStyle name="Normal 2 19 2 2 2" xfId="2193" xr:uid="{00000000-0005-0000-0000-00008F090000}"/>
    <cellStyle name="Normal 2 19 2 2 2 2" xfId="2194" xr:uid="{00000000-0005-0000-0000-000090090000}"/>
    <cellStyle name="Normal 2 19 2 3" xfId="2195" xr:uid="{00000000-0005-0000-0000-000091090000}"/>
    <cellStyle name="Normal 2 19 2 3 2" xfId="2196" xr:uid="{00000000-0005-0000-0000-000092090000}"/>
    <cellStyle name="Normal 2 19 2 3 2 2" xfId="2197" xr:uid="{00000000-0005-0000-0000-000093090000}"/>
    <cellStyle name="Normal 2 19 20" xfId="2198" xr:uid="{00000000-0005-0000-0000-000094090000}"/>
    <cellStyle name="Normal 2 19 20 2" xfId="2199" xr:uid="{00000000-0005-0000-0000-000095090000}"/>
    <cellStyle name="Normal 2 19 20 2 2" xfId="2200" xr:uid="{00000000-0005-0000-0000-000096090000}"/>
    <cellStyle name="Normal 2 19 20 2 2 2" xfId="2201" xr:uid="{00000000-0005-0000-0000-000097090000}"/>
    <cellStyle name="Normal 2 19 20 3" xfId="2202" xr:uid="{00000000-0005-0000-0000-000098090000}"/>
    <cellStyle name="Normal 2 19 20 3 2" xfId="2203" xr:uid="{00000000-0005-0000-0000-000099090000}"/>
    <cellStyle name="Normal 2 19 20 3 2 2" xfId="2204" xr:uid="{00000000-0005-0000-0000-00009A090000}"/>
    <cellStyle name="Normal 2 19 21" xfId="2205" xr:uid="{00000000-0005-0000-0000-00009B090000}"/>
    <cellStyle name="Normal 2 19 21 2" xfId="2206" xr:uid="{00000000-0005-0000-0000-00009C090000}"/>
    <cellStyle name="Normal 2 19 21 2 2" xfId="2207" xr:uid="{00000000-0005-0000-0000-00009D090000}"/>
    <cellStyle name="Normal 2 19 21 2 2 2" xfId="2208" xr:uid="{00000000-0005-0000-0000-00009E090000}"/>
    <cellStyle name="Normal 2 19 21 3" xfId="2209" xr:uid="{00000000-0005-0000-0000-00009F090000}"/>
    <cellStyle name="Normal 2 19 21 3 2" xfId="2210" xr:uid="{00000000-0005-0000-0000-0000A0090000}"/>
    <cellStyle name="Normal 2 19 21 3 2 2" xfId="2211" xr:uid="{00000000-0005-0000-0000-0000A1090000}"/>
    <cellStyle name="Normal 2 19 22" xfId="2212" xr:uid="{00000000-0005-0000-0000-0000A2090000}"/>
    <cellStyle name="Normal 2 19 22 2" xfId="2213" xr:uid="{00000000-0005-0000-0000-0000A3090000}"/>
    <cellStyle name="Normal 2 19 22 2 2" xfId="2214" xr:uid="{00000000-0005-0000-0000-0000A4090000}"/>
    <cellStyle name="Normal 2 19 22 2 2 2" xfId="2215" xr:uid="{00000000-0005-0000-0000-0000A5090000}"/>
    <cellStyle name="Normal 2 19 22 3" xfId="2216" xr:uid="{00000000-0005-0000-0000-0000A6090000}"/>
    <cellStyle name="Normal 2 19 22 3 2" xfId="2217" xr:uid="{00000000-0005-0000-0000-0000A7090000}"/>
    <cellStyle name="Normal 2 19 22 3 2 2" xfId="2218" xr:uid="{00000000-0005-0000-0000-0000A8090000}"/>
    <cellStyle name="Normal 2 19 23" xfId="2219" xr:uid="{00000000-0005-0000-0000-0000A9090000}"/>
    <cellStyle name="Normal 2 19 23 2" xfId="2220" xr:uid="{00000000-0005-0000-0000-0000AA090000}"/>
    <cellStyle name="Normal 2 19 23 2 2" xfId="2221" xr:uid="{00000000-0005-0000-0000-0000AB090000}"/>
    <cellStyle name="Normal 2 19 23 2 2 2" xfId="2222" xr:uid="{00000000-0005-0000-0000-0000AC090000}"/>
    <cellStyle name="Normal 2 19 23 3" xfId="2223" xr:uid="{00000000-0005-0000-0000-0000AD090000}"/>
    <cellStyle name="Normal 2 19 23 3 2" xfId="2224" xr:uid="{00000000-0005-0000-0000-0000AE090000}"/>
    <cellStyle name="Normal 2 19 23 3 2 2" xfId="2225" xr:uid="{00000000-0005-0000-0000-0000AF090000}"/>
    <cellStyle name="Normal 2 19 24" xfId="2226" xr:uid="{00000000-0005-0000-0000-0000B0090000}"/>
    <cellStyle name="Normal 2 19 24 2" xfId="2227" xr:uid="{00000000-0005-0000-0000-0000B1090000}"/>
    <cellStyle name="Normal 2 19 24 2 2" xfId="2228" xr:uid="{00000000-0005-0000-0000-0000B2090000}"/>
    <cellStyle name="Normal 2 19 25" xfId="2229" xr:uid="{00000000-0005-0000-0000-0000B3090000}"/>
    <cellStyle name="Normal 2 19 25 2" xfId="2230" xr:uid="{00000000-0005-0000-0000-0000B4090000}"/>
    <cellStyle name="Normal 2 19 25 2 2" xfId="2231" xr:uid="{00000000-0005-0000-0000-0000B5090000}"/>
    <cellStyle name="Normal 2 19 3" xfId="2232" xr:uid="{00000000-0005-0000-0000-0000B6090000}"/>
    <cellStyle name="Normal 2 19 3 2" xfId="2233" xr:uid="{00000000-0005-0000-0000-0000B7090000}"/>
    <cellStyle name="Normal 2 19 3 2 2" xfId="2234" xr:uid="{00000000-0005-0000-0000-0000B8090000}"/>
    <cellStyle name="Normal 2 19 3 2 2 2" xfId="2235" xr:uid="{00000000-0005-0000-0000-0000B9090000}"/>
    <cellStyle name="Normal 2 19 3 3" xfId="2236" xr:uid="{00000000-0005-0000-0000-0000BA090000}"/>
    <cellStyle name="Normal 2 19 3 3 2" xfId="2237" xr:uid="{00000000-0005-0000-0000-0000BB090000}"/>
    <cellStyle name="Normal 2 19 3 3 2 2" xfId="2238" xr:uid="{00000000-0005-0000-0000-0000BC090000}"/>
    <cellStyle name="Normal 2 19 4" xfId="2239" xr:uid="{00000000-0005-0000-0000-0000BD090000}"/>
    <cellStyle name="Normal 2 19 4 2" xfId="2240" xr:uid="{00000000-0005-0000-0000-0000BE090000}"/>
    <cellStyle name="Normal 2 19 4 2 2" xfId="2241" xr:uid="{00000000-0005-0000-0000-0000BF090000}"/>
    <cellStyle name="Normal 2 19 4 2 2 2" xfId="2242" xr:uid="{00000000-0005-0000-0000-0000C0090000}"/>
    <cellStyle name="Normal 2 19 4 3" xfId="2243" xr:uid="{00000000-0005-0000-0000-0000C1090000}"/>
    <cellStyle name="Normal 2 19 4 3 2" xfId="2244" xr:uid="{00000000-0005-0000-0000-0000C2090000}"/>
    <cellStyle name="Normal 2 19 4 3 2 2" xfId="2245" xr:uid="{00000000-0005-0000-0000-0000C3090000}"/>
    <cellStyle name="Normal 2 19 5" xfId="2246" xr:uid="{00000000-0005-0000-0000-0000C4090000}"/>
    <cellStyle name="Normal 2 19 5 2" xfId="2247" xr:uid="{00000000-0005-0000-0000-0000C5090000}"/>
    <cellStyle name="Normal 2 19 5 2 2" xfId="2248" xr:uid="{00000000-0005-0000-0000-0000C6090000}"/>
    <cellStyle name="Normal 2 19 5 2 2 2" xfId="2249" xr:uid="{00000000-0005-0000-0000-0000C7090000}"/>
    <cellStyle name="Normal 2 19 5 3" xfId="2250" xr:uid="{00000000-0005-0000-0000-0000C8090000}"/>
    <cellStyle name="Normal 2 19 5 3 2" xfId="2251" xr:uid="{00000000-0005-0000-0000-0000C9090000}"/>
    <cellStyle name="Normal 2 19 5 3 2 2" xfId="2252" xr:uid="{00000000-0005-0000-0000-0000CA090000}"/>
    <cellStyle name="Normal 2 19 6" xfId="2253" xr:uid="{00000000-0005-0000-0000-0000CB090000}"/>
    <cellStyle name="Normal 2 19 6 2" xfId="2254" xr:uid="{00000000-0005-0000-0000-0000CC090000}"/>
    <cellStyle name="Normal 2 19 6 2 2" xfId="2255" xr:uid="{00000000-0005-0000-0000-0000CD090000}"/>
    <cellStyle name="Normal 2 19 6 2 2 2" xfId="2256" xr:uid="{00000000-0005-0000-0000-0000CE090000}"/>
    <cellStyle name="Normal 2 19 6 3" xfId="2257" xr:uid="{00000000-0005-0000-0000-0000CF090000}"/>
    <cellStyle name="Normal 2 19 6 3 2" xfId="2258" xr:uid="{00000000-0005-0000-0000-0000D0090000}"/>
    <cellStyle name="Normal 2 19 6 3 2 2" xfId="2259" xr:uid="{00000000-0005-0000-0000-0000D1090000}"/>
    <cellStyle name="Normal 2 19 7" xfId="2260" xr:uid="{00000000-0005-0000-0000-0000D2090000}"/>
    <cellStyle name="Normal 2 19 7 2" xfId="2261" xr:uid="{00000000-0005-0000-0000-0000D3090000}"/>
    <cellStyle name="Normal 2 19 7 2 2" xfId="2262" xr:uid="{00000000-0005-0000-0000-0000D4090000}"/>
    <cellStyle name="Normal 2 19 7 2 2 2" xfId="2263" xr:uid="{00000000-0005-0000-0000-0000D5090000}"/>
    <cellStyle name="Normal 2 19 7 3" xfId="2264" xr:uid="{00000000-0005-0000-0000-0000D6090000}"/>
    <cellStyle name="Normal 2 19 7 3 2" xfId="2265" xr:uid="{00000000-0005-0000-0000-0000D7090000}"/>
    <cellStyle name="Normal 2 19 7 3 2 2" xfId="2266" xr:uid="{00000000-0005-0000-0000-0000D8090000}"/>
    <cellStyle name="Normal 2 19 8" xfId="2267" xr:uid="{00000000-0005-0000-0000-0000D9090000}"/>
    <cellStyle name="Normal 2 19 8 2" xfId="2268" xr:uid="{00000000-0005-0000-0000-0000DA090000}"/>
    <cellStyle name="Normal 2 19 8 2 2" xfId="2269" xr:uid="{00000000-0005-0000-0000-0000DB090000}"/>
    <cellStyle name="Normal 2 19 8 2 2 2" xfId="2270" xr:uid="{00000000-0005-0000-0000-0000DC090000}"/>
    <cellStyle name="Normal 2 19 8 3" xfId="2271" xr:uid="{00000000-0005-0000-0000-0000DD090000}"/>
    <cellStyle name="Normal 2 19 8 3 2" xfId="2272" xr:uid="{00000000-0005-0000-0000-0000DE090000}"/>
    <cellStyle name="Normal 2 19 8 3 2 2" xfId="2273" xr:uid="{00000000-0005-0000-0000-0000DF090000}"/>
    <cellStyle name="Normal 2 19 9" xfId="2274" xr:uid="{00000000-0005-0000-0000-0000E0090000}"/>
    <cellStyle name="Normal 2 19 9 2" xfId="2275" xr:uid="{00000000-0005-0000-0000-0000E1090000}"/>
    <cellStyle name="Normal 2 19 9 2 2" xfId="2276" xr:uid="{00000000-0005-0000-0000-0000E2090000}"/>
    <cellStyle name="Normal 2 19 9 2 2 2" xfId="2277" xr:uid="{00000000-0005-0000-0000-0000E3090000}"/>
    <cellStyle name="Normal 2 19 9 3" xfId="2278" xr:uid="{00000000-0005-0000-0000-0000E4090000}"/>
    <cellStyle name="Normal 2 19 9 3 2" xfId="2279" xr:uid="{00000000-0005-0000-0000-0000E5090000}"/>
    <cellStyle name="Normal 2 19 9 3 2 2" xfId="2280" xr:uid="{00000000-0005-0000-0000-0000E6090000}"/>
    <cellStyle name="Normal 2 2" xfId="2281" xr:uid="{00000000-0005-0000-0000-0000E7090000}"/>
    <cellStyle name="Normal 2 2 2" xfId="2282" xr:uid="{00000000-0005-0000-0000-0000E8090000}"/>
    <cellStyle name="Normal 2 2 2 2" xfId="2283" xr:uid="{00000000-0005-0000-0000-0000E9090000}"/>
    <cellStyle name="Normal 2 2 2 2 2" xfId="2284" xr:uid="{00000000-0005-0000-0000-0000EA090000}"/>
    <cellStyle name="Normal 2 2 2 3" xfId="14771" xr:uid="{00000000-0005-0000-0000-0000EB090000}"/>
    <cellStyle name="Normal 2 2 3" xfId="2285" xr:uid="{00000000-0005-0000-0000-0000EC090000}"/>
    <cellStyle name="Normal 2 2 3 2" xfId="2286" xr:uid="{00000000-0005-0000-0000-0000ED090000}"/>
    <cellStyle name="Normal 2 2 3 2 2" xfId="2287" xr:uid="{00000000-0005-0000-0000-0000EE090000}"/>
    <cellStyle name="Normal 2 2 4" xfId="14770" xr:uid="{00000000-0005-0000-0000-0000EF090000}"/>
    <cellStyle name="Normal 2 2_BPAControls" xfId="14772" xr:uid="{00000000-0005-0000-0000-0000F0090000}"/>
    <cellStyle name="Normal 2 20" xfId="2288" xr:uid="{00000000-0005-0000-0000-0000F1090000}"/>
    <cellStyle name="Normal 2 20 10" xfId="2289" xr:uid="{00000000-0005-0000-0000-0000F2090000}"/>
    <cellStyle name="Normal 2 20 10 2" xfId="2290" xr:uid="{00000000-0005-0000-0000-0000F3090000}"/>
    <cellStyle name="Normal 2 20 10 2 2" xfId="2291" xr:uid="{00000000-0005-0000-0000-0000F4090000}"/>
    <cellStyle name="Normal 2 20 10 2 2 2" xfId="2292" xr:uid="{00000000-0005-0000-0000-0000F5090000}"/>
    <cellStyle name="Normal 2 20 10 3" xfId="2293" xr:uid="{00000000-0005-0000-0000-0000F6090000}"/>
    <cellStyle name="Normal 2 20 10 3 2" xfId="2294" xr:uid="{00000000-0005-0000-0000-0000F7090000}"/>
    <cellStyle name="Normal 2 20 10 3 2 2" xfId="2295" xr:uid="{00000000-0005-0000-0000-0000F8090000}"/>
    <cellStyle name="Normal 2 20 11" xfId="2296" xr:uid="{00000000-0005-0000-0000-0000F9090000}"/>
    <cellStyle name="Normal 2 20 11 2" xfId="2297" xr:uid="{00000000-0005-0000-0000-0000FA090000}"/>
    <cellStyle name="Normal 2 20 11 2 2" xfId="2298" xr:uid="{00000000-0005-0000-0000-0000FB090000}"/>
    <cellStyle name="Normal 2 20 11 2 2 2" xfId="2299" xr:uid="{00000000-0005-0000-0000-0000FC090000}"/>
    <cellStyle name="Normal 2 20 11 3" xfId="2300" xr:uid="{00000000-0005-0000-0000-0000FD090000}"/>
    <cellStyle name="Normal 2 20 11 3 2" xfId="2301" xr:uid="{00000000-0005-0000-0000-0000FE090000}"/>
    <cellStyle name="Normal 2 20 11 3 2 2" xfId="2302" xr:uid="{00000000-0005-0000-0000-0000FF090000}"/>
    <cellStyle name="Normal 2 20 12" xfId="2303" xr:uid="{00000000-0005-0000-0000-0000000A0000}"/>
    <cellStyle name="Normal 2 20 12 2" xfId="2304" xr:uid="{00000000-0005-0000-0000-0000010A0000}"/>
    <cellStyle name="Normal 2 20 12 2 2" xfId="2305" xr:uid="{00000000-0005-0000-0000-0000020A0000}"/>
    <cellStyle name="Normal 2 20 12 2 2 2" xfId="2306" xr:uid="{00000000-0005-0000-0000-0000030A0000}"/>
    <cellStyle name="Normal 2 20 12 3" xfId="2307" xr:uid="{00000000-0005-0000-0000-0000040A0000}"/>
    <cellStyle name="Normal 2 20 12 3 2" xfId="2308" xr:uid="{00000000-0005-0000-0000-0000050A0000}"/>
    <cellStyle name="Normal 2 20 12 3 2 2" xfId="2309" xr:uid="{00000000-0005-0000-0000-0000060A0000}"/>
    <cellStyle name="Normal 2 20 13" xfId="2310" xr:uid="{00000000-0005-0000-0000-0000070A0000}"/>
    <cellStyle name="Normal 2 20 13 2" xfId="2311" xr:uid="{00000000-0005-0000-0000-0000080A0000}"/>
    <cellStyle name="Normal 2 20 13 2 2" xfId="2312" xr:uid="{00000000-0005-0000-0000-0000090A0000}"/>
    <cellStyle name="Normal 2 20 13 2 2 2" xfId="2313" xr:uid="{00000000-0005-0000-0000-00000A0A0000}"/>
    <cellStyle name="Normal 2 20 13 3" xfId="2314" xr:uid="{00000000-0005-0000-0000-00000B0A0000}"/>
    <cellStyle name="Normal 2 20 13 3 2" xfId="2315" xr:uid="{00000000-0005-0000-0000-00000C0A0000}"/>
    <cellStyle name="Normal 2 20 13 3 2 2" xfId="2316" xr:uid="{00000000-0005-0000-0000-00000D0A0000}"/>
    <cellStyle name="Normal 2 20 14" xfId="2317" xr:uid="{00000000-0005-0000-0000-00000E0A0000}"/>
    <cellStyle name="Normal 2 20 14 2" xfId="2318" xr:uid="{00000000-0005-0000-0000-00000F0A0000}"/>
    <cellStyle name="Normal 2 20 14 2 2" xfId="2319" xr:uid="{00000000-0005-0000-0000-0000100A0000}"/>
    <cellStyle name="Normal 2 20 14 2 2 2" xfId="2320" xr:uid="{00000000-0005-0000-0000-0000110A0000}"/>
    <cellStyle name="Normal 2 20 14 3" xfId="2321" xr:uid="{00000000-0005-0000-0000-0000120A0000}"/>
    <cellStyle name="Normal 2 20 14 3 2" xfId="2322" xr:uid="{00000000-0005-0000-0000-0000130A0000}"/>
    <cellStyle name="Normal 2 20 14 3 2 2" xfId="2323" xr:uid="{00000000-0005-0000-0000-0000140A0000}"/>
    <cellStyle name="Normal 2 20 15" xfId="2324" xr:uid="{00000000-0005-0000-0000-0000150A0000}"/>
    <cellStyle name="Normal 2 20 15 2" xfId="2325" xr:uid="{00000000-0005-0000-0000-0000160A0000}"/>
    <cellStyle name="Normal 2 20 15 2 2" xfId="2326" xr:uid="{00000000-0005-0000-0000-0000170A0000}"/>
    <cellStyle name="Normal 2 20 15 2 2 2" xfId="2327" xr:uid="{00000000-0005-0000-0000-0000180A0000}"/>
    <cellStyle name="Normal 2 20 15 3" xfId="2328" xr:uid="{00000000-0005-0000-0000-0000190A0000}"/>
    <cellStyle name="Normal 2 20 15 3 2" xfId="2329" xr:uid="{00000000-0005-0000-0000-00001A0A0000}"/>
    <cellStyle name="Normal 2 20 15 3 2 2" xfId="2330" xr:uid="{00000000-0005-0000-0000-00001B0A0000}"/>
    <cellStyle name="Normal 2 20 16" xfId="2331" xr:uid="{00000000-0005-0000-0000-00001C0A0000}"/>
    <cellStyle name="Normal 2 20 16 2" xfId="2332" xr:uid="{00000000-0005-0000-0000-00001D0A0000}"/>
    <cellStyle name="Normal 2 20 16 2 2" xfId="2333" xr:uid="{00000000-0005-0000-0000-00001E0A0000}"/>
    <cellStyle name="Normal 2 20 16 2 2 2" xfId="2334" xr:uid="{00000000-0005-0000-0000-00001F0A0000}"/>
    <cellStyle name="Normal 2 20 16 3" xfId="2335" xr:uid="{00000000-0005-0000-0000-0000200A0000}"/>
    <cellStyle name="Normal 2 20 16 3 2" xfId="2336" xr:uid="{00000000-0005-0000-0000-0000210A0000}"/>
    <cellStyle name="Normal 2 20 16 3 2 2" xfId="2337" xr:uid="{00000000-0005-0000-0000-0000220A0000}"/>
    <cellStyle name="Normal 2 20 17" xfId="2338" xr:uid="{00000000-0005-0000-0000-0000230A0000}"/>
    <cellStyle name="Normal 2 20 17 2" xfId="2339" xr:uid="{00000000-0005-0000-0000-0000240A0000}"/>
    <cellStyle name="Normal 2 20 17 2 2" xfId="2340" xr:uid="{00000000-0005-0000-0000-0000250A0000}"/>
    <cellStyle name="Normal 2 20 17 2 2 2" xfId="2341" xr:uid="{00000000-0005-0000-0000-0000260A0000}"/>
    <cellStyle name="Normal 2 20 17 3" xfId="2342" xr:uid="{00000000-0005-0000-0000-0000270A0000}"/>
    <cellStyle name="Normal 2 20 17 3 2" xfId="2343" xr:uid="{00000000-0005-0000-0000-0000280A0000}"/>
    <cellStyle name="Normal 2 20 17 3 2 2" xfId="2344" xr:uid="{00000000-0005-0000-0000-0000290A0000}"/>
    <cellStyle name="Normal 2 20 18" xfId="2345" xr:uid="{00000000-0005-0000-0000-00002A0A0000}"/>
    <cellStyle name="Normal 2 20 18 2" xfId="2346" xr:uid="{00000000-0005-0000-0000-00002B0A0000}"/>
    <cellStyle name="Normal 2 20 18 2 2" xfId="2347" xr:uid="{00000000-0005-0000-0000-00002C0A0000}"/>
    <cellStyle name="Normal 2 20 18 2 2 2" xfId="2348" xr:uid="{00000000-0005-0000-0000-00002D0A0000}"/>
    <cellStyle name="Normal 2 20 18 3" xfId="2349" xr:uid="{00000000-0005-0000-0000-00002E0A0000}"/>
    <cellStyle name="Normal 2 20 18 3 2" xfId="2350" xr:uid="{00000000-0005-0000-0000-00002F0A0000}"/>
    <cellStyle name="Normal 2 20 18 3 2 2" xfId="2351" xr:uid="{00000000-0005-0000-0000-0000300A0000}"/>
    <cellStyle name="Normal 2 20 19" xfId="2352" xr:uid="{00000000-0005-0000-0000-0000310A0000}"/>
    <cellStyle name="Normal 2 20 19 2" xfId="2353" xr:uid="{00000000-0005-0000-0000-0000320A0000}"/>
    <cellStyle name="Normal 2 20 19 2 2" xfId="2354" xr:uid="{00000000-0005-0000-0000-0000330A0000}"/>
    <cellStyle name="Normal 2 20 19 2 2 2" xfId="2355" xr:uid="{00000000-0005-0000-0000-0000340A0000}"/>
    <cellStyle name="Normal 2 20 19 3" xfId="2356" xr:uid="{00000000-0005-0000-0000-0000350A0000}"/>
    <cellStyle name="Normal 2 20 19 3 2" xfId="2357" xr:uid="{00000000-0005-0000-0000-0000360A0000}"/>
    <cellStyle name="Normal 2 20 19 3 2 2" xfId="2358" xr:uid="{00000000-0005-0000-0000-0000370A0000}"/>
    <cellStyle name="Normal 2 20 2" xfId="2359" xr:uid="{00000000-0005-0000-0000-0000380A0000}"/>
    <cellStyle name="Normal 2 20 2 2" xfId="2360" xr:uid="{00000000-0005-0000-0000-0000390A0000}"/>
    <cellStyle name="Normal 2 20 2 2 2" xfId="2361" xr:uid="{00000000-0005-0000-0000-00003A0A0000}"/>
    <cellStyle name="Normal 2 20 2 2 2 2" xfId="2362" xr:uid="{00000000-0005-0000-0000-00003B0A0000}"/>
    <cellStyle name="Normal 2 20 2 3" xfId="2363" xr:uid="{00000000-0005-0000-0000-00003C0A0000}"/>
    <cellStyle name="Normal 2 20 2 3 2" xfId="2364" xr:uid="{00000000-0005-0000-0000-00003D0A0000}"/>
    <cellStyle name="Normal 2 20 2 3 2 2" xfId="2365" xr:uid="{00000000-0005-0000-0000-00003E0A0000}"/>
    <cellStyle name="Normal 2 20 20" xfId="2366" xr:uid="{00000000-0005-0000-0000-00003F0A0000}"/>
    <cellStyle name="Normal 2 20 20 2" xfId="2367" xr:uid="{00000000-0005-0000-0000-0000400A0000}"/>
    <cellStyle name="Normal 2 20 20 2 2" xfId="2368" xr:uid="{00000000-0005-0000-0000-0000410A0000}"/>
    <cellStyle name="Normal 2 20 20 2 2 2" xfId="2369" xr:uid="{00000000-0005-0000-0000-0000420A0000}"/>
    <cellStyle name="Normal 2 20 20 3" xfId="2370" xr:uid="{00000000-0005-0000-0000-0000430A0000}"/>
    <cellStyle name="Normal 2 20 20 3 2" xfId="2371" xr:uid="{00000000-0005-0000-0000-0000440A0000}"/>
    <cellStyle name="Normal 2 20 20 3 2 2" xfId="2372" xr:uid="{00000000-0005-0000-0000-0000450A0000}"/>
    <cellStyle name="Normal 2 20 21" xfId="2373" xr:uid="{00000000-0005-0000-0000-0000460A0000}"/>
    <cellStyle name="Normal 2 20 21 2" xfId="2374" xr:uid="{00000000-0005-0000-0000-0000470A0000}"/>
    <cellStyle name="Normal 2 20 21 2 2" xfId="2375" xr:uid="{00000000-0005-0000-0000-0000480A0000}"/>
    <cellStyle name="Normal 2 20 21 2 2 2" xfId="2376" xr:uid="{00000000-0005-0000-0000-0000490A0000}"/>
    <cellStyle name="Normal 2 20 21 3" xfId="2377" xr:uid="{00000000-0005-0000-0000-00004A0A0000}"/>
    <cellStyle name="Normal 2 20 21 3 2" xfId="2378" xr:uid="{00000000-0005-0000-0000-00004B0A0000}"/>
    <cellStyle name="Normal 2 20 21 3 2 2" xfId="2379" xr:uid="{00000000-0005-0000-0000-00004C0A0000}"/>
    <cellStyle name="Normal 2 20 22" xfId="2380" xr:uid="{00000000-0005-0000-0000-00004D0A0000}"/>
    <cellStyle name="Normal 2 20 22 2" xfId="2381" xr:uid="{00000000-0005-0000-0000-00004E0A0000}"/>
    <cellStyle name="Normal 2 20 22 2 2" xfId="2382" xr:uid="{00000000-0005-0000-0000-00004F0A0000}"/>
    <cellStyle name="Normal 2 20 22 2 2 2" xfId="2383" xr:uid="{00000000-0005-0000-0000-0000500A0000}"/>
    <cellStyle name="Normal 2 20 22 3" xfId="2384" xr:uid="{00000000-0005-0000-0000-0000510A0000}"/>
    <cellStyle name="Normal 2 20 22 3 2" xfId="2385" xr:uid="{00000000-0005-0000-0000-0000520A0000}"/>
    <cellStyle name="Normal 2 20 22 3 2 2" xfId="2386" xr:uid="{00000000-0005-0000-0000-0000530A0000}"/>
    <cellStyle name="Normal 2 20 23" xfId="2387" xr:uid="{00000000-0005-0000-0000-0000540A0000}"/>
    <cellStyle name="Normal 2 20 23 2" xfId="2388" xr:uid="{00000000-0005-0000-0000-0000550A0000}"/>
    <cellStyle name="Normal 2 20 23 2 2" xfId="2389" xr:uid="{00000000-0005-0000-0000-0000560A0000}"/>
    <cellStyle name="Normal 2 20 23 2 2 2" xfId="2390" xr:uid="{00000000-0005-0000-0000-0000570A0000}"/>
    <cellStyle name="Normal 2 20 23 3" xfId="2391" xr:uid="{00000000-0005-0000-0000-0000580A0000}"/>
    <cellStyle name="Normal 2 20 23 3 2" xfId="2392" xr:uid="{00000000-0005-0000-0000-0000590A0000}"/>
    <cellStyle name="Normal 2 20 23 3 2 2" xfId="2393" xr:uid="{00000000-0005-0000-0000-00005A0A0000}"/>
    <cellStyle name="Normal 2 20 24" xfId="2394" xr:uid="{00000000-0005-0000-0000-00005B0A0000}"/>
    <cellStyle name="Normal 2 20 24 2" xfId="2395" xr:uid="{00000000-0005-0000-0000-00005C0A0000}"/>
    <cellStyle name="Normal 2 20 24 2 2" xfId="2396" xr:uid="{00000000-0005-0000-0000-00005D0A0000}"/>
    <cellStyle name="Normal 2 20 25" xfId="2397" xr:uid="{00000000-0005-0000-0000-00005E0A0000}"/>
    <cellStyle name="Normal 2 20 25 2" xfId="2398" xr:uid="{00000000-0005-0000-0000-00005F0A0000}"/>
    <cellStyle name="Normal 2 20 25 2 2" xfId="2399" xr:uid="{00000000-0005-0000-0000-0000600A0000}"/>
    <cellStyle name="Normal 2 20 3" xfId="2400" xr:uid="{00000000-0005-0000-0000-0000610A0000}"/>
    <cellStyle name="Normal 2 20 3 2" xfId="2401" xr:uid="{00000000-0005-0000-0000-0000620A0000}"/>
    <cellStyle name="Normal 2 20 3 2 2" xfId="2402" xr:uid="{00000000-0005-0000-0000-0000630A0000}"/>
    <cellStyle name="Normal 2 20 3 2 2 2" xfId="2403" xr:uid="{00000000-0005-0000-0000-0000640A0000}"/>
    <cellStyle name="Normal 2 20 3 3" xfId="2404" xr:uid="{00000000-0005-0000-0000-0000650A0000}"/>
    <cellStyle name="Normal 2 20 3 3 2" xfId="2405" xr:uid="{00000000-0005-0000-0000-0000660A0000}"/>
    <cellStyle name="Normal 2 20 3 3 2 2" xfId="2406" xr:uid="{00000000-0005-0000-0000-0000670A0000}"/>
    <cellStyle name="Normal 2 20 4" xfId="2407" xr:uid="{00000000-0005-0000-0000-0000680A0000}"/>
    <cellStyle name="Normal 2 20 4 2" xfId="2408" xr:uid="{00000000-0005-0000-0000-0000690A0000}"/>
    <cellStyle name="Normal 2 20 4 2 2" xfId="2409" xr:uid="{00000000-0005-0000-0000-00006A0A0000}"/>
    <cellStyle name="Normal 2 20 4 2 2 2" xfId="2410" xr:uid="{00000000-0005-0000-0000-00006B0A0000}"/>
    <cellStyle name="Normal 2 20 4 3" xfId="2411" xr:uid="{00000000-0005-0000-0000-00006C0A0000}"/>
    <cellStyle name="Normal 2 20 4 3 2" xfId="2412" xr:uid="{00000000-0005-0000-0000-00006D0A0000}"/>
    <cellStyle name="Normal 2 20 4 3 2 2" xfId="2413" xr:uid="{00000000-0005-0000-0000-00006E0A0000}"/>
    <cellStyle name="Normal 2 20 5" xfId="2414" xr:uid="{00000000-0005-0000-0000-00006F0A0000}"/>
    <cellStyle name="Normal 2 20 5 2" xfId="2415" xr:uid="{00000000-0005-0000-0000-0000700A0000}"/>
    <cellStyle name="Normal 2 20 5 2 2" xfId="2416" xr:uid="{00000000-0005-0000-0000-0000710A0000}"/>
    <cellStyle name="Normal 2 20 5 2 2 2" xfId="2417" xr:uid="{00000000-0005-0000-0000-0000720A0000}"/>
    <cellStyle name="Normal 2 20 5 3" xfId="2418" xr:uid="{00000000-0005-0000-0000-0000730A0000}"/>
    <cellStyle name="Normal 2 20 5 3 2" xfId="2419" xr:uid="{00000000-0005-0000-0000-0000740A0000}"/>
    <cellStyle name="Normal 2 20 5 3 2 2" xfId="2420" xr:uid="{00000000-0005-0000-0000-0000750A0000}"/>
    <cellStyle name="Normal 2 20 6" xfId="2421" xr:uid="{00000000-0005-0000-0000-0000760A0000}"/>
    <cellStyle name="Normal 2 20 6 2" xfId="2422" xr:uid="{00000000-0005-0000-0000-0000770A0000}"/>
    <cellStyle name="Normal 2 20 6 2 2" xfId="2423" xr:uid="{00000000-0005-0000-0000-0000780A0000}"/>
    <cellStyle name="Normal 2 20 6 2 2 2" xfId="2424" xr:uid="{00000000-0005-0000-0000-0000790A0000}"/>
    <cellStyle name="Normal 2 20 6 3" xfId="2425" xr:uid="{00000000-0005-0000-0000-00007A0A0000}"/>
    <cellStyle name="Normal 2 20 6 3 2" xfId="2426" xr:uid="{00000000-0005-0000-0000-00007B0A0000}"/>
    <cellStyle name="Normal 2 20 6 3 2 2" xfId="2427" xr:uid="{00000000-0005-0000-0000-00007C0A0000}"/>
    <cellStyle name="Normal 2 20 7" xfId="2428" xr:uid="{00000000-0005-0000-0000-00007D0A0000}"/>
    <cellStyle name="Normal 2 20 7 2" xfId="2429" xr:uid="{00000000-0005-0000-0000-00007E0A0000}"/>
    <cellStyle name="Normal 2 20 7 2 2" xfId="2430" xr:uid="{00000000-0005-0000-0000-00007F0A0000}"/>
    <cellStyle name="Normal 2 20 7 2 2 2" xfId="2431" xr:uid="{00000000-0005-0000-0000-0000800A0000}"/>
    <cellStyle name="Normal 2 20 7 3" xfId="2432" xr:uid="{00000000-0005-0000-0000-0000810A0000}"/>
    <cellStyle name="Normal 2 20 7 3 2" xfId="2433" xr:uid="{00000000-0005-0000-0000-0000820A0000}"/>
    <cellStyle name="Normal 2 20 7 3 2 2" xfId="2434" xr:uid="{00000000-0005-0000-0000-0000830A0000}"/>
    <cellStyle name="Normal 2 20 8" xfId="2435" xr:uid="{00000000-0005-0000-0000-0000840A0000}"/>
    <cellStyle name="Normal 2 20 8 2" xfId="2436" xr:uid="{00000000-0005-0000-0000-0000850A0000}"/>
    <cellStyle name="Normal 2 20 8 2 2" xfId="2437" xr:uid="{00000000-0005-0000-0000-0000860A0000}"/>
    <cellStyle name="Normal 2 20 8 2 2 2" xfId="2438" xr:uid="{00000000-0005-0000-0000-0000870A0000}"/>
    <cellStyle name="Normal 2 20 8 3" xfId="2439" xr:uid="{00000000-0005-0000-0000-0000880A0000}"/>
    <cellStyle name="Normal 2 20 8 3 2" xfId="2440" xr:uid="{00000000-0005-0000-0000-0000890A0000}"/>
    <cellStyle name="Normal 2 20 8 3 2 2" xfId="2441" xr:uid="{00000000-0005-0000-0000-00008A0A0000}"/>
    <cellStyle name="Normal 2 20 9" xfId="2442" xr:uid="{00000000-0005-0000-0000-00008B0A0000}"/>
    <cellStyle name="Normal 2 20 9 2" xfId="2443" xr:uid="{00000000-0005-0000-0000-00008C0A0000}"/>
    <cellStyle name="Normal 2 20 9 2 2" xfId="2444" xr:uid="{00000000-0005-0000-0000-00008D0A0000}"/>
    <cellStyle name="Normal 2 20 9 2 2 2" xfId="2445" xr:uid="{00000000-0005-0000-0000-00008E0A0000}"/>
    <cellStyle name="Normal 2 20 9 3" xfId="2446" xr:uid="{00000000-0005-0000-0000-00008F0A0000}"/>
    <cellStyle name="Normal 2 20 9 3 2" xfId="2447" xr:uid="{00000000-0005-0000-0000-0000900A0000}"/>
    <cellStyle name="Normal 2 20 9 3 2 2" xfId="2448" xr:uid="{00000000-0005-0000-0000-0000910A0000}"/>
    <cellStyle name="Normal 2 21" xfId="2449" xr:uid="{00000000-0005-0000-0000-0000920A0000}"/>
    <cellStyle name="Normal 2 21 10" xfId="2450" xr:uid="{00000000-0005-0000-0000-0000930A0000}"/>
    <cellStyle name="Normal 2 21 10 2" xfId="2451" xr:uid="{00000000-0005-0000-0000-0000940A0000}"/>
    <cellStyle name="Normal 2 21 10 2 2" xfId="2452" xr:uid="{00000000-0005-0000-0000-0000950A0000}"/>
    <cellStyle name="Normal 2 21 10 2 2 2" xfId="2453" xr:uid="{00000000-0005-0000-0000-0000960A0000}"/>
    <cellStyle name="Normal 2 21 10 3" xfId="2454" xr:uid="{00000000-0005-0000-0000-0000970A0000}"/>
    <cellStyle name="Normal 2 21 10 3 2" xfId="2455" xr:uid="{00000000-0005-0000-0000-0000980A0000}"/>
    <cellStyle name="Normal 2 21 10 3 2 2" xfId="2456" xr:uid="{00000000-0005-0000-0000-0000990A0000}"/>
    <cellStyle name="Normal 2 21 11" xfId="2457" xr:uid="{00000000-0005-0000-0000-00009A0A0000}"/>
    <cellStyle name="Normal 2 21 11 2" xfId="2458" xr:uid="{00000000-0005-0000-0000-00009B0A0000}"/>
    <cellStyle name="Normal 2 21 11 2 2" xfId="2459" xr:uid="{00000000-0005-0000-0000-00009C0A0000}"/>
    <cellStyle name="Normal 2 21 11 2 2 2" xfId="2460" xr:uid="{00000000-0005-0000-0000-00009D0A0000}"/>
    <cellStyle name="Normal 2 21 11 3" xfId="2461" xr:uid="{00000000-0005-0000-0000-00009E0A0000}"/>
    <cellStyle name="Normal 2 21 11 3 2" xfId="2462" xr:uid="{00000000-0005-0000-0000-00009F0A0000}"/>
    <cellStyle name="Normal 2 21 11 3 2 2" xfId="2463" xr:uid="{00000000-0005-0000-0000-0000A00A0000}"/>
    <cellStyle name="Normal 2 21 12" xfId="2464" xr:uid="{00000000-0005-0000-0000-0000A10A0000}"/>
    <cellStyle name="Normal 2 21 12 2" xfId="2465" xr:uid="{00000000-0005-0000-0000-0000A20A0000}"/>
    <cellStyle name="Normal 2 21 12 2 2" xfId="2466" xr:uid="{00000000-0005-0000-0000-0000A30A0000}"/>
    <cellStyle name="Normal 2 21 12 2 2 2" xfId="2467" xr:uid="{00000000-0005-0000-0000-0000A40A0000}"/>
    <cellStyle name="Normal 2 21 12 3" xfId="2468" xr:uid="{00000000-0005-0000-0000-0000A50A0000}"/>
    <cellStyle name="Normal 2 21 12 3 2" xfId="2469" xr:uid="{00000000-0005-0000-0000-0000A60A0000}"/>
    <cellStyle name="Normal 2 21 12 3 2 2" xfId="2470" xr:uid="{00000000-0005-0000-0000-0000A70A0000}"/>
    <cellStyle name="Normal 2 21 13" xfId="2471" xr:uid="{00000000-0005-0000-0000-0000A80A0000}"/>
    <cellStyle name="Normal 2 21 13 2" xfId="2472" xr:uid="{00000000-0005-0000-0000-0000A90A0000}"/>
    <cellStyle name="Normal 2 21 13 2 2" xfId="2473" xr:uid="{00000000-0005-0000-0000-0000AA0A0000}"/>
    <cellStyle name="Normal 2 21 13 2 2 2" xfId="2474" xr:uid="{00000000-0005-0000-0000-0000AB0A0000}"/>
    <cellStyle name="Normal 2 21 13 3" xfId="2475" xr:uid="{00000000-0005-0000-0000-0000AC0A0000}"/>
    <cellStyle name="Normal 2 21 13 3 2" xfId="2476" xr:uid="{00000000-0005-0000-0000-0000AD0A0000}"/>
    <cellStyle name="Normal 2 21 13 3 2 2" xfId="2477" xr:uid="{00000000-0005-0000-0000-0000AE0A0000}"/>
    <cellStyle name="Normal 2 21 14" xfId="2478" xr:uid="{00000000-0005-0000-0000-0000AF0A0000}"/>
    <cellStyle name="Normal 2 21 14 2" xfId="2479" xr:uid="{00000000-0005-0000-0000-0000B00A0000}"/>
    <cellStyle name="Normal 2 21 14 2 2" xfId="2480" xr:uid="{00000000-0005-0000-0000-0000B10A0000}"/>
    <cellStyle name="Normal 2 21 14 2 2 2" xfId="2481" xr:uid="{00000000-0005-0000-0000-0000B20A0000}"/>
    <cellStyle name="Normal 2 21 14 3" xfId="2482" xr:uid="{00000000-0005-0000-0000-0000B30A0000}"/>
    <cellStyle name="Normal 2 21 14 3 2" xfId="2483" xr:uid="{00000000-0005-0000-0000-0000B40A0000}"/>
    <cellStyle name="Normal 2 21 14 3 2 2" xfId="2484" xr:uid="{00000000-0005-0000-0000-0000B50A0000}"/>
    <cellStyle name="Normal 2 21 15" xfId="2485" xr:uid="{00000000-0005-0000-0000-0000B60A0000}"/>
    <cellStyle name="Normal 2 21 15 2" xfId="2486" xr:uid="{00000000-0005-0000-0000-0000B70A0000}"/>
    <cellStyle name="Normal 2 21 15 2 2" xfId="2487" xr:uid="{00000000-0005-0000-0000-0000B80A0000}"/>
    <cellStyle name="Normal 2 21 15 2 2 2" xfId="2488" xr:uid="{00000000-0005-0000-0000-0000B90A0000}"/>
    <cellStyle name="Normal 2 21 15 3" xfId="2489" xr:uid="{00000000-0005-0000-0000-0000BA0A0000}"/>
    <cellStyle name="Normal 2 21 15 3 2" xfId="2490" xr:uid="{00000000-0005-0000-0000-0000BB0A0000}"/>
    <cellStyle name="Normal 2 21 15 3 2 2" xfId="2491" xr:uid="{00000000-0005-0000-0000-0000BC0A0000}"/>
    <cellStyle name="Normal 2 21 16" xfId="2492" xr:uid="{00000000-0005-0000-0000-0000BD0A0000}"/>
    <cellStyle name="Normal 2 21 16 2" xfId="2493" xr:uid="{00000000-0005-0000-0000-0000BE0A0000}"/>
    <cellStyle name="Normal 2 21 16 2 2" xfId="2494" xr:uid="{00000000-0005-0000-0000-0000BF0A0000}"/>
    <cellStyle name="Normal 2 21 16 2 2 2" xfId="2495" xr:uid="{00000000-0005-0000-0000-0000C00A0000}"/>
    <cellStyle name="Normal 2 21 16 3" xfId="2496" xr:uid="{00000000-0005-0000-0000-0000C10A0000}"/>
    <cellStyle name="Normal 2 21 16 3 2" xfId="2497" xr:uid="{00000000-0005-0000-0000-0000C20A0000}"/>
    <cellStyle name="Normal 2 21 16 3 2 2" xfId="2498" xr:uid="{00000000-0005-0000-0000-0000C30A0000}"/>
    <cellStyle name="Normal 2 21 17" xfId="2499" xr:uid="{00000000-0005-0000-0000-0000C40A0000}"/>
    <cellStyle name="Normal 2 21 17 2" xfId="2500" xr:uid="{00000000-0005-0000-0000-0000C50A0000}"/>
    <cellStyle name="Normal 2 21 17 2 2" xfId="2501" xr:uid="{00000000-0005-0000-0000-0000C60A0000}"/>
    <cellStyle name="Normal 2 21 17 2 2 2" xfId="2502" xr:uid="{00000000-0005-0000-0000-0000C70A0000}"/>
    <cellStyle name="Normal 2 21 17 3" xfId="2503" xr:uid="{00000000-0005-0000-0000-0000C80A0000}"/>
    <cellStyle name="Normal 2 21 17 3 2" xfId="2504" xr:uid="{00000000-0005-0000-0000-0000C90A0000}"/>
    <cellStyle name="Normal 2 21 17 3 2 2" xfId="2505" xr:uid="{00000000-0005-0000-0000-0000CA0A0000}"/>
    <cellStyle name="Normal 2 21 18" xfId="2506" xr:uid="{00000000-0005-0000-0000-0000CB0A0000}"/>
    <cellStyle name="Normal 2 21 18 2" xfId="2507" xr:uid="{00000000-0005-0000-0000-0000CC0A0000}"/>
    <cellStyle name="Normal 2 21 18 2 2" xfId="2508" xr:uid="{00000000-0005-0000-0000-0000CD0A0000}"/>
    <cellStyle name="Normal 2 21 18 2 2 2" xfId="2509" xr:uid="{00000000-0005-0000-0000-0000CE0A0000}"/>
    <cellStyle name="Normal 2 21 18 3" xfId="2510" xr:uid="{00000000-0005-0000-0000-0000CF0A0000}"/>
    <cellStyle name="Normal 2 21 18 3 2" xfId="2511" xr:uid="{00000000-0005-0000-0000-0000D00A0000}"/>
    <cellStyle name="Normal 2 21 18 3 2 2" xfId="2512" xr:uid="{00000000-0005-0000-0000-0000D10A0000}"/>
    <cellStyle name="Normal 2 21 19" xfId="2513" xr:uid="{00000000-0005-0000-0000-0000D20A0000}"/>
    <cellStyle name="Normal 2 21 19 2" xfId="2514" xr:uid="{00000000-0005-0000-0000-0000D30A0000}"/>
    <cellStyle name="Normal 2 21 19 2 2" xfId="2515" xr:uid="{00000000-0005-0000-0000-0000D40A0000}"/>
    <cellStyle name="Normal 2 21 19 2 2 2" xfId="2516" xr:uid="{00000000-0005-0000-0000-0000D50A0000}"/>
    <cellStyle name="Normal 2 21 19 3" xfId="2517" xr:uid="{00000000-0005-0000-0000-0000D60A0000}"/>
    <cellStyle name="Normal 2 21 19 3 2" xfId="2518" xr:uid="{00000000-0005-0000-0000-0000D70A0000}"/>
    <cellStyle name="Normal 2 21 19 3 2 2" xfId="2519" xr:uid="{00000000-0005-0000-0000-0000D80A0000}"/>
    <cellStyle name="Normal 2 21 2" xfId="2520" xr:uid="{00000000-0005-0000-0000-0000D90A0000}"/>
    <cellStyle name="Normal 2 21 2 2" xfId="2521" xr:uid="{00000000-0005-0000-0000-0000DA0A0000}"/>
    <cellStyle name="Normal 2 21 2 2 2" xfId="2522" xr:uid="{00000000-0005-0000-0000-0000DB0A0000}"/>
    <cellStyle name="Normal 2 21 2 2 2 2" xfId="2523" xr:uid="{00000000-0005-0000-0000-0000DC0A0000}"/>
    <cellStyle name="Normal 2 21 2 3" xfId="2524" xr:uid="{00000000-0005-0000-0000-0000DD0A0000}"/>
    <cellStyle name="Normal 2 21 2 3 2" xfId="2525" xr:uid="{00000000-0005-0000-0000-0000DE0A0000}"/>
    <cellStyle name="Normal 2 21 2 3 2 2" xfId="2526" xr:uid="{00000000-0005-0000-0000-0000DF0A0000}"/>
    <cellStyle name="Normal 2 21 20" xfId="2527" xr:uid="{00000000-0005-0000-0000-0000E00A0000}"/>
    <cellStyle name="Normal 2 21 20 2" xfId="2528" xr:uid="{00000000-0005-0000-0000-0000E10A0000}"/>
    <cellStyle name="Normal 2 21 20 2 2" xfId="2529" xr:uid="{00000000-0005-0000-0000-0000E20A0000}"/>
    <cellStyle name="Normal 2 21 20 2 2 2" xfId="2530" xr:uid="{00000000-0005-0000-0000-0000E30A0000}"/>
    <cellStyle name="Normal 2 21 20 3" xfId="2531" xr:uid="{00000000-0005-0000-0000-0000E40A0000}"/>
    <cellStyle name="Normal 2 21 20 3 2" xfId="2532" xr:uid="{00000000-0005-0000-0000-0000E50A0000}"/>
    <cellStyle name="Normal 2 21 20 3 2 2" xfId="2533" xr:uid="{00000000-0005-0000-0000-0000E60A0000}"/>
    <cellStyle name="Normal 2 21 21" xfId="2534" xr:uid="{00000000-0005-0000-0000-0000E70A0000}"/>
    <cellStyle name="Normal 2 21 21 2" xfId="2535" xr:uid="{00000000-0005-0000-0000-0000E80A0000}"/>
    <cellStyle name="Normal 2 21 21 2 2" xfId="2536" xr:uid="{00000000-0005-0000-0000-0000E90A0000}"/>
    <cellStyle name="Normal 2 21 21 2 2 2" xfId="2537" xr:uid="{00000000-0005-0000-0000-0000EA0A0000}"/>
    <cellStyle name="Normal 2 21 21 3" xfId="2538" xr:uid="{00000000-0005-0000-0000-0000EB0A0000}"/>
    <cellStyle name="Normal 2 21 21 3 2" xfId="2539" xr:uid="{00000000-0005-0000-0000-0000EC0A0000}"/>
    <cellStyle name="Normal 2 21 21 3 2 2" xfId="2540" xr:uid="{00000000-0005-0000-0000-0000ED0A0000}"/>
    <cellStyle name="Normal 2 21 22" xfId="2541" xr:uid="{00000000-0005-0000-0000-0000EE0A0000}"/>
    <cellStyle name="Normal 2 21 22 2" xfId="2542" xr:uid="{00000000-0005-0000-0000-0000EF0A0000}"/>
    <cellStyle name="Normal 2 21 22 2 2" xfId="2543" xr:uid="{00000000-0005-0000-0000-0000F00A0000}"/>
    <cellStyle name="Normal 2 21 22 2 2 2" xfId="2544" xr:uid="{00000000-0005-0000-0000-0000F10A0000}"/>
    <cellStyle name="Normal 2 21 22 3" xfId="2545" xr:uid="{00000000-0005-0000-0000-0000F20A0000}"/>
    <cellStyle name="Normal 2 21 22 3 2" xfId="2546" xr:uid="{00000000-0005-0000-0000-0000F30A0000}"/>
    <cellStyle name="Normal 2 21 22 3 2 2" xfId="2547" xr:uid="{00000000-0005-0000-0000-0000F40A0000}"/>
    <cellStyle name="Normal 2 21 23" xfId="2548" xr:uid="{00000000-0005-0000-0000-0000F50A0000}"/>
    <cellStyle name="Normal 2 21 23 2" xfId="2549" xr:uid="{00000000-0005-0000-0000-0000F60A0000}"/>
    <cellStyle name="Normal 2 21 23 2 2" xfId="2550" xr:uid="{00000000-0005-0000-0000-0000F70A0000}"/>
    <cellStyle name="Normal 2 21 23 2 2 2" xfId="2551" xr:uid="{00000000-0005-0000-0000-0000F80A0000}"/>
    <cellStyle name="Normal 2 21 23 3" xfId="2552" xr:uid="{00000000-0005-0000-0000-0000F90A0000}"/>
    <cellStyle name="Normal 2 21 23 3 2" xfId="2553" xr:uid="{00000000-0005-0000-0000-0000FA0A0000}"/>
    <cellStyle name="Normal 2 21 23 3 2 2" xfId="2554" xr:uid="{00000000-0005-0000-0000-0000FB0A0000}"/>
    <cellStyle name="Normal 2 21 24" xfId="2555" xr:uid="{00000000-0005-0000-0000-0000FC0A0000}"/>
    <cellStyle name="Normal 2 21 24 2" xfId="2556" xr:uid="{00000000-0005-0000-0000-0000FD0A0000}"/>
    <cellStyle name="Normal 2 21 24 2 2" xfId="2557" xr:uid="{00000000-0005-0000-0000-0000FE0A0000}"/>
    <cellStyle name="Normal 2 21 25" xfId="2558" xr:uid="{00000000-0005-0000-0000-0000FF0A0000}"/>
    <cellStyle name="Normal 2 21 25 2" xfId="2559" xr:uid="{00000000-0005-0000-0000-0000000B0000}"/>
    <cellStyle name="Normal 2 21 25 2 2" xfId="2560" xr:uid="{00000000-0005-0000-0000-0000010B0000}"/>
    <cellStyle name="Normal 2 21 3" xfId="2561" xr:uid="{00000000-0005-0000-0000-0000020B0000}"/>
    <cellStyle name="Normal 2 21 3 2" xfId="2562" xr:uid="{00000000-0005-0000-0000-0000030B0000}"/>
    <cellStyle name="Normal 2 21 3 2 2" xfId="2563" xr:uid="{00000000-0005-0000-0000-0000040B0000}"/>
    <cellStyle name="Normal 2 21 3 2 2 2" xfId="2564" xr:uid="{00000000-0005-0000-0000-0000050B0000}"/>
    <cellStyle name="Normal 2 21 3 3" xfId="2565" xr:uid="{00000000-0005-0000-0000-0000060B0000}"/>
    <cellStyle name="Normal 2 21 3 3 2" xfId="2566" xr:uid="{00000000-0005-0000-0000-0000070B0000}"/>
    <cellStyle name="Normal 2 21 3 3 2 2" xfId="2567" xr:uid="{00000000-0005-0000-0000-0000080B0000}"/>
    <cellStyle name="Normal 2 21 4" xfId="2568" xr:uid="{00000000-0005-0000-0000-0000090B0000}"/>
    <cellStyle name="Normal 2 21 4 2" xfId="2569" xr:uid="{00000000-0005-0000-0000-00000A0B0000}"/>
    <cellStyle name="Normal 2 21 4 2 2" xfId="2570" xr:uid="{00000000-0005-0000-0000-00000B0B0000}"/>
    <cellStyle name="Normal 2 21 4 2 2 2" xfId="2571" xr:uid="{00000000-0005-0000-0000-00000C0B0000}"/>
    <cellStyle name="Normal 2 21 4 3" xfId="2572" xr:uid="{00000000-0005-0000-0000-00000D0B0000}"/>
    <cellStyle name="Normal 2 21 4 3 2" xfId="2573" xr:uid="{00000000-0005-0000-0000-00000E0B0000}"/>
    <cellStyle name="Normal 2 21 4 3 2 2" xfId="2574" xr:uid="{00000000-0005-0000-0000-00000F0B0000}"/>
    <cellStyle name="Normal 2 21 5" xfId="2575" xr:uid="{00000000-0005-0000-0000-0000100B0000}"/>
    <cellStyle name="Normal 2 21 5 2" xfId="2576" xr:uid="{00000000-0005-0000-0000-0000110B0000}"/>
    <cellStyle name="Normal 2 21 5 2 2" xfId="2577" xr:uid="{00000000-0005-0000-0000-0000120B0000}"/>
    <cellStyle name="Normal 2 21 5 2 2 2" xfId="2578" xr:uid="{00000000-0005-0000-0000-0000130B0000}"/>
    <cellStyle name="Normal 2 21 5 3" xfId="2579" xr:uid="{00000000-0005-0000-0000-0000140B0000}"/>
    <cellStyle name="Normal 2 21 5 3 2" xfId="2580" xr:uid="{00000000-0005-0000-0000-0000150B0000}"/>
    <cellStyle name="Normal 2 21 5 3 2 2" xfId="2581" xr:uid="{00000000-0005-0000-0000-0000160B0000}"/>
    <cellStyle name="Normal 2 21 6" xfId="2582" xr:uid="{00000000-0005-0000-0000-0000170B0000}"/>
    <cellStyle name="Normal 2 21 6 2" xfId="2583" xr:uid="{00000000-0005-0000-0000-0000180B0000}"/>
    <cellStyle name="Normal 2 21 6 2 2" xfId="2584" xr:uid="{00000000-0005-0000-0000-0000190B0000}"/>
    <cellStyle name="Normal 2 21 6 2 2 2" xfId="2585" xr:uid="{00000000-0005-0000-0000-00001A0B0000}"/>
    <cellStyle name="Normal 2 21 6 3" xfId="2586" xr:uid="{00000000-0005-0000-0000-00001B0B0000}"/>
    <cellStyle name="Normal 2 21 6 3 2" xfId="2587" xr:uid="{00000000-0005-0000-0000-00001C0B0000}"/>
    <cellStyle name="Normal 2 21 6 3 2 2" xfId="2588" xr:uid="{00000000-0005-0000-0000-00001D0B0000}"/>
    <cellStyle name="Normal 2 21 7" xfId="2589" xr:uid="{00000000-0005-0000-0000-00001E0B0000}"/>
    <cellStyle name="Normal 2 21 7 2" xfId="2590" xr:uid="{00000000-0005-0000-0000-00001F0B0000}"/>
    <cellStyle name="Normal 2 21 7 2 2" xfId="2591" xr:uid="{00000000-0005-0000-0000-0000200B0000}"/>
    <cellStyle name="Normal 2 21 7 2 2 2" xfId="2592" xr:uid="{00000000-0005-0000-0000-0000210B0000}"/>
    <cellStyle name="Normal 2 21 7 3" xfId="2593" xr:uid="{00000000-0005-0000-0000-0000220B0000}"/>
    <cellStyle name="Normal 2 21 7 3 2" xfId="2594" xr:uid="{00000000-0005-0000-0000-0000230B0000}"/>
    <cellStyle name="Normal 2 21 7 3 2 2" xfId="2595" xr:uid="{00000000-0005-0000-0000-0000240B0000}"/>
    <cellStyle name="Normal 2 21 8" xfId="2596" xr:uid="{00000000-0005-0000-0000-0000250B0000}"/>
    <cellStyle name="Normal 2 21 8 2" xfId="2597" xr:uid="{00000000-0005-0000-0000-0000260B0000}"/>
    <cellStyle name="Normal 2 21 8 2 2" xfId="2598" xr:uid="{00000000-0005-0000-0000-0000270B0000}"/>
    <cellStyle name="Normal 2 21 8 2 2 2" xfId="2599" xr:uid="{00000000-0005-0000-0000-0000280B0000}"/>
    <cellStyle name="Normal 2 21 8 3" xfId="2600" xr:uid="{00000000-0005-0000-0000-0000290B0000}"/>
    <cellStyle name="Normal 2 21 8 3 2" xfId="2601" xr:uid="{00000000-0005-0000-0000-00002A0B0000}"/>
    <cellStyle name="Normal 2 21 8 3 2 2" xfId="2602" xr:uid="{00000000-0005-0000-0000-00002B0B0000}"/>
    <cellStyle name="Normal 2 21 9" xfId="2603" xr:uid="{00000000-0005-0000-0000-00002C0B0000}"/>
    <cellStyle name="Normal 2 21 9 2" xfId="2604" xr:uid="{00000000-0005-0000-0000-00002D0B0000}"/>
    <cellStyle name="Normal 2 21 9 2 2" xfId="2605" xr:uid="{00000000-0005-0000-0000-00002E0B0000}"/>
    <cellStyle name="Normal 2 21 9 2 2 2" xfId="2606" xr:uid="{00000000-0005-0000-0000-00002F0B0000}"/>
    <cellStyle name="Normal 2 21 9 3" xfId="2607" xr:uid="{00000000-0005-0000-0000-0000300B0000}"/>
    <cellStyle name="Normal 2 21 9 3 2" xfId="2608" xr:uid="{00000000-0005-0000-0000-0000310B0000}"/>
    <cellStyle name="Normal 2 21 9 3 2 2" xfId="2609" xr:uid="{00000000-0005-0000-0000-0000320B0000}"/>
    <cellStyle name="Normal 2 22" xfId="2610" xr:uid="{00000000-0005-0000-0000-0000330B0000}"/>
    <cellStyle name="Normal 2 22 10" xfId="2611" xr:uid="{00000000-0005-0000-0000-0000340B0000}"/>
    <cellStyle name="Normal 2 22 10 2" xfId="2612" xr:uid="{00000000-0005-0000-0000-0000350B0000}"/>
    <cellStyle name="Normal 2 22 10 2 2" xfId="2613" xr:uid="{00000000-0005-0000-0000-0000360B0000}"/>
    <cellStyle name="Normal 2 22 10 2 2 2" xfId="2614" xr:uid="{00000000-0005-0000-0000-0000370B0000}"/>
    <cellStyle name="Normal 2 22 10 3" xfId="2615" xr:uid="{00000000-0005-0000-0000-0000380B0000}"/>
    <cellStyle name="Normal 2 22 10 3 2" xfId="2616" xr:uid="{00000000-0005-0000-0000-0000390B0000}"/>
    <cellStyle name="Normal 2 22 10 3 2 2" xfId="2617" xr:uid="{00000000-0005-0000-0000-00003A0B0000}"/>
    <cellStyle name="Normal 2 22 11" xfId="2618" xr:uid="{00000000-0005-0000-0000-00003B0B0000}"/>
    <cellStyle name="Normal 2 22 11 2" xfId="2619" xr:uid="{00000000-0005-0000-0000-00003C0B0000}"/>
    <cellStyle name="Normal 2 22 11 2 2" xfId="2620" xr:uid="{00000000-0005-0000-0000-00003D0B0000}"/>
    <cellStyle name="Normal 2 22 11 2 2 2" xfId="2621" xr:uid="{00000000-0005-0000-0000-00003E0B0000}"/>
    <cellStyle name="Normal 2 22 11 3" xfId="2622" xr:uid="{00000000-0005-0000-0000-00003F0B0000}"/>
    <cellStyle name="Normal 2 22 11 3 2" xfId="2623" xr:uid="{00000000-0005-0000-0000-0000400B0000}"/>
    <cellStyle name="Normal 2 22 11 3 2 2" xfId="2624" xr:uid="{00000000-0005-0000-0000-0000410B0000}"/>
    <cellStyle name="Normal 2 22 12" xfId="2625" xr:uid="{00000000-0005-0000-0000-0000420B0000}"/>
    <cellStyle name="Normal 2 22 12 2" xfId="2626" xr:uid="{00000000-0005-0000-0000-0000430B0000}"/>
    <cellStyle name="Normal 2 22 12 2 2" xfId="2627" xr:uid="{00000000-0005-0000-0000-0000440B0000}"/>
    <cellStyle name="Normal 2 22 12 2 2 2" xfId="2628" xr:uid="{00000000-0005-0000-0000-0000450B0000}"/>
    <cellStyle name="Normal 2 22 12 3" xfId="2629" xr:uid="{00000000-0005-0000-0000-0000460B0000}"/>
    <cellStyle name="Normal 2 22 12 3 2" xfId="2630" xr:uid="{00000000-0005-0000-0000-0000470B0000}"/>
    <cellStyle name="Normal 2 22 12 3 2 2" xfId="2631" xr:uid="{00000000-0005-0000-0000-0000480B0000}"/>
    <cellStyle name="Normal 2 22 13" xfId="2632" xr:uid="{00000000-0005-0000-0000-0000490B0000}"/>
    <cellStyle name="Normal 2 22 13 2" xfId="2633" xr:uid="{00000000-0005-0000-0000-00004A0B0000}"/>
    <cellStyle name="Normal 2 22 13 2 2" xfId="2634" xr:uid="{00000000-0005-0000-0000-00004B0B0000}"/>
    <cellStyle name="Normal 2 22 13 2 2 2" xfId="2635" xr:uid="{00000000-0005-0000-0000-00004C0B0000}"/>
    <cellStyle name="Normal 2 22 13 3" xfId="2636" xr:uid="{00000000-0005-0000-0000-00004D0B0000}"/>
    <cellStyle name="Normal 2 22 13 3 2" xfId="2637" xr:uid="{00000000-0005-0000-0000-00004E0B0000}"/>
    <cellStyle name="Normal 2 22 13 3 2 2" xfId="2638" xr:uid="{00000000-0005-0000-0000-00004F0B0000}"/>
    <cellStyle name="Normal 2 22 14" xfId="2639" xr:uid="{00000000-0005-0000-0000-0000500B0000}"/>
    <cellStyle name="Normal 2 22 14 2" xfId="2640" xr:uid="{00000000-0005-0000-0000-0000510B0000}"/>
    <cellStyle name="Normal 2 22 14 2 2" xfId="2641" xr:uid="{00000000-0005-0000-0000-0000520B0000}"/>
    <cellStyle name="Normal 2 22 14 2 2 2" xfId="2642" xr:uid="{00000000-0005-0000-0000-0000530B0000}"/>
    <cellStyle name="Normal 2 22 14 3" xfId="2643" xr:uid="{00000000-0005-0000-0000-0000540B0000}"/>
    <cellStyle name="Normal 2 22 14 3 2" xfId="2644" xr:uid="{00000000-0005-0000-0000-0000550B0000}"/>
    <cellStyle name="Normal 2 22 14 3 2 2" xfId="2645" xr:uid="{00000000-0005-0000-0000-0000560B0000}"/>
    <cellStyle name="Normal 2 22 15" xfId="2646" xr:uid="{00000000-0005-0000-0000-0000570B0000}"/>
    <cellStyle name="Normal 2 22 15 2" xfId="2647" xr:uid="{00000000-0005-0000-0000-0000580B0000}"/>
    <cellStyle name="Normal 2 22 15 2 2" xfId="2648" xr:uid="{00000000-0005-0000-0000-0000590B0000}"/>
    <cellStyle name="Normal 2 22 15 2 2 2" xfId="2649" xr:uid="{00000000-0005-0000-0000-00005A0B0000}"/>
    <cellStyle name="Normal 2 22 15 3" xfId="2650" xr:uid="{00000000-0005-0000-0000-00005B0B0000}"/>
    <cellStyle name="Normal 2 22 15 3 2" xfId="2651" xr:uid="{00000000-0005-0000-0000-00005C0B0000}"/>
    <cellStyle name="Normal 2 22 15 3 2 2" xfId="2652" xr:uid="{00000000-0005-0000-0000-00005D0B0000}"/>
    <cellStyle name="Normal 2 22 16" xfId="2653" xr:uid="{00000000-0005-0000-0000-00005E0B0000}"/>
    <cellStyle name="Normal 2 22 16 2" xfId="2654" xr:uid="{00000000-0005-0000-0000-00005F0B0000}"/>
    <cellStyle name="Normal 2 22 16 2 2" xfId="2655" xr:uid="{00000000-0005-0000-0000-0000600B0000}"/>
    <cellStyle name="Normal 2 22 16 2 2 2" xfId="2656" xr:uid="{00000000-0005-0000-0000-0000610B0000}"/>
    <cellStyle name="Normal 2 22 16 3" xfId="2657" xr:uid="{00000000-0005-0000-0000-0000620B0000}"/>
    <cellStyle name="Normal 2 22 16 3 2" xfId="2658" xr:uid="{00000000-0005-0000-0000-0000630B0000}"/>
    <cellStyle name="Normal 2 22 16 3 2 2" xfId="2659" xr:uid="{00000000-0005-0000-0000-0000640B0000}"/>
    <cellStyle name="Normal 2 22 17" xfId="2660" xr:uid="{00000000-0005-0000-0000-0000650B0000}"/>
    <cellStyle name="Normal 2 22 17 2" xfId="2661" xr:uid="{00000000-0005-0000-0000-0000660B0000}"/>
    <cellStyle name="Normal 2 22 17 2 2" xfId="2662" xr:uid="{00000000-0005-0000-0000-0000670B0000}"/>
    <cellStyle name="Normal 2 22 17 2 2 2" xfId="2663" xr:uid="{00000000-0005-0000-0000-0000680B0000}"/>
    <cellStyle name="Normal 2 22 17 3" xfId="2664" xr:uid="{00000000-0005-0000-0000-0000690B0000}"/>
    <cellStyle name="Normal 2 22 17 3 2" xfId="2665" xr:uid="{00000000-0005-0000-0000-00006A0B0000}"/>
    <cellStyle name="Normal 2 22 17 3 2 2" xfId="2666" xr:uid="{00000000-0005-0000-0000-00006B0B0000}"/>
    <cellStyle name="Normal 2 22 18" xfId="2667" xr:uid="{00000000-0005-0000-0000-00006C0B0000}"/>
    <cellStyle name="Normal 2 22 18 2" xfId="2668" xr:uid="{00000000-0005-0000-0000-00006D0B0000}"/>
    <cellStyle name="Normal 2 22 18 2 2" xfId="2669" xr:uid="{00000000-0005-0000-0000-00006E0B0000}"/>
    <cellStyle name="Normal 2 22 18 2 2 2" xfId="2670" xr:uid="{00000000-0005-0000-0000-00006F0B0000}"/>
    <cellStyle name="Normal 2 22 18 3" xfId="2671" xr:uid="{00000000-0005-0000-0000-0000700B0000}"/>
    <cellStyle name="Normal 2 22 18 3 2" xfId="2672" xr:uid="{00000000-0005-0000-0000-0000710B0000}"/>
    <cellStyle name="Normal 2 22 18 3 2 2" xfId="2673" xr:uid="{00000000-0005-0000-0000-0000720B0000}"/>
    <cellStyle name="Normal 2 22 19" xfId="2674" xr:uid="{00000000-0005-0000-0000-0000730B0000}"/>
    <cellStyle name="Normal 2 22 19 2" xfId="2675" xr:uid="{00000000-0005-0000-0000-0000740B0000}"/>
    <cellStyle name="Normal 2 22 19 2 2" xfId="2676" xr:uid="{00000000-0005-0000-0000-0000750B0000}"/>
    <cellStyle name="Normal 2 22 19 2 2 2" xfId="2677" xr:uid="{00000000-0005-0000-0000-0000760B0000}"/>
    <cellStyle name="Normal 2 22 19 3" xfId="2678" xr:uid="{00000000-0005-0000-0000-0000770B0000}"/>
    <cellStyle name="Normal 2 22 19 3 2" xfId="2679" xr:uid="{00000000-0005-0000-0000-0000780B0000}"/>
    <cellStyle name="Normal 2 22 19 3 2 2" xfId="2680" xr:uid="{00000000-0005-0000-0000-0000790B0000}"/>
    <cellStyle name="Normal 2 22 2" xfId="2681" xr:uid="{00000000-0005-0000-0000-00007A0B0000}"/>
    <cellStyle name="Normal 2 22 2 2" xfId="2682" xr:uid="{00000000-0005-0000-0000-00007B0B0000}"/>
    <cellStyle name="Normal 2 22 2 2 2" xfId="2683" xr:uid="{00000000-0005-0000-0000-00007C0B0000}"/>
    <cellStyle name="Normal 2 22 2 2 2 2" xfId="2684" xr:uid="{00000000-0005-0000-0000-00007D0B0000}"/>
    <cellStyle name="Normal 2 22 2 3" xfId="2685" xr:uid="{00000000-0005-0000-0000-00007E0B0000}"/>
    <cellStyle name="Normal 2 22 2 3 2" xfId="2686" xr:uid="{00000000-0005-0000-0000-00007F0B0000}"/>
    <cellStyle name="Normal 2 22 2 3 2 2" xfId="2687" xr:uid="{00000000-0005-0000-0000-0000800B0000}"/>
    <cellStyle name="Normal 2 22 20" xfId="2688" xr:uid="{00000000-0005-0000-0000-0000810B0000}"/>
    <cellStyle name="Normal 2 22 20 2" xfId="2689" xr:uid="{00000000-0005-0000-0000-0000820B0000}"/>
    <cellStyle name="Normal 2 22 20 2 2" xfId="2690" xr:uid="{00000000-0005-0000-0000-0000830B0000}"/>
    <cellStyle name="Normal 2 22 20 2 2 2" xfId="2691" xr:uid="{00000000-0005-0000-0000-0000840B0000}"/>
    <cellStyle name="Normal 2 22 20 3" xfId="2692" xr:uid="{00000000-0005-0000-0000-0000850B0000}"/>
    <cellStyle name="Normal 2 22 20 3 2" xfId="2693" xr:uid="{00000000-0005-0000-0000-0000860B0000}"/>
    <cellStyle name="Normal 2 22 20 3 2 2" xfId="2694" xr:uid="{00000000-0005-0000-0000-0000870B0000}"/>
    <cellStyle name="Normal 2 22 21" xfId="2695" xr:uid="{00000000-0005-0000-0000-0000880B0000}"/>
    <cellStyle name="Normal 2 22 21 2" xfId="2696" xr:uid="{00000000-0005-0000-0000-0000890B0000}"/>
    <cellStyle name="Normal 2 22 21 2 2" xfId="2697" xr:uid="{00000000-0005-0000-0000-00008A0B0000}"/>
    <cellStyle name="Normal 2 22 21 2 2 2" xfId="2698" xr:uid="{00000000-0005-0000-0000-00008B0B0000}"/>
    <cellStyle name="Normal 2 22 21 3" xfId="2699" xr:uid="{00000000-0005-0000-0000-00008C0B0000}"/>
    <cellStyle name="Normal 2 22 21 3 2" xfId="2700" xr:uid="{00000000-0005-0000-0000-00008D0B0000}"/>
    <cellStyle name="Normal 2 22 21 3 2 2" xfId="2701" xr:uid="{00000000-0005-0000-0000-00008E0B0000}"/>
    <cellStyle name="Normal 2 22 22" xfId="2702" xr:uid="{00000000-0005-0000-0000-00008F0B0000}"/>
    <cellStyle name="Normal 2 22 22 2" xfId="2703" xr:uid="{00000000-0005-0000-0000-0000900B0000}"/>
    <cellStyle name="Normal 2 22 22 2 2" xfId="2704" xr:uid="{00000000-0005-0000-0000-0000910B0000}"/>
    <cellStyle name="Normal 2 22 22 2 2 2" xfId="2705" xr:uid="{00000000-0005-0000-0000-0000920B0000}"/>
    <cellStyle name="Normal 2 22 22 3" xfId="2706" xr:uid="{00000000-0005-0000-0000-0000930B0000}"/>
    <cellStyle name="Normal 2 22 22 3 2" xfId="2707" xr:uid="{00000000-0005-0000-0000-0000940B0000}"/>
    <cellStyle name="Normal 2 22 22 3 2 2" xfId="2708" xr:uid="{00000000-0005-0000-0000-0000950B0000}"/>
    <cellStyle name="Normal 2 22 23" xfId="2709" xr:uid="{00000000-0005-0000-0000-0000960B0000}"/>
    <cellStyle name="Normal 2 22 23 2" xfId="2710" xr:uid="{00000000-0005-0000-0000-0000970B0000}"/>
    <cellStyle name="Normal 2 22 23 2 2" xfId="2711" xr:uid="{00000000-0005-0000-0000-0000980B0000}"/>
    <cellStyle name="Normal 2 22 23 2 2 2" xfId="2712" xr:uid="{00000000-0005-0000-0000-0000990B0000}"/>
    <cellStyle name="Normal 2 22 23 3" xfId="2713" xr:uid="{00000000-0005-0000-0000-00009A0B0000}"/>
    <cellStyle name="Normal 2 22 23 3 2" xfId="2714" xr:uid="{00000000-0005-0000-0000-00009B0B0000}"/>
    <cellStyle name="Normal 2 22 23 3 2 2" xfId="2715" xr:uid="{00000000-0005-0000-0000-00009C0B0000}"/>
    <cellStyle name="Normal 2 22 24" xfId="2716" xr:uid="{00000000-0005-0000-0000-00009D0B0000}"/>
    <cellStyle name="Normal 2 22 24 2" xfId="2717" xr:uid="{00000000-0005-0000-0000-00009E0B0000}"/>
    <cellStyle name="Normal 2 22 24 2 2" xfId="2718" xr:uid="{00000000-0005-0000-0000-00009F0B0000}"/>
    <cellStyle name="Normal 2 22 25" xfId="2719" xr:uid="{00000000-0005-0000-0000-0000A00B0000}"/>
    <cellStyle name="Normal 2 22 25 2" xfId="2720" xr:uid="{00000000-0005-0000-0000-0000A10B0000}"/>
    <cellStyle name="Normal 2 22 25 2 2" xfId="2721" xr:uid="{00000000-0005-0000-0000-0000A20B0000}"/>
    <cellStyle name="Normal 2 22 3" xfId="2722" xr:uid="{00000000-0005-0000-0000-0000A30B0000}"/>
    <cellStyle name="Normal 2 22 3 2" xfId="2723" xr:uid="{00000000-0005-0000-0000-0000A40B0000}"/>
    <cellStyle name="Normal 2 22 3 2 2" xfId="2724" xr:uid="{00000000-0005-0000-0000-0000A50B0000}"/>
    <cellStyle name="Normal 2 22 3 2 2 2" xfId="2725" xr:uid="{00000000-0005-0000-0000-0000A60B0000}"/>
    <cellStyle name="Normal 2 22 3 3" xfId="2726" xr:uid="{00000000-0005-0000-0000-0000A70B0000}"/>
    <cellStyle name="Normal 2 22 3 3 2" xfId="2727" xr:uid="{00000000-0005-0000-0000-0000A80B0000}"/>
    <cellStyle name="Normal 2 22 3 3 2 2" xfId="2728" xr:uid="{00000000-0005-0000-0000-0000A90B0000}"/>
    <cellStyle name="Normal 2 22 4" xfId="2729" xr:uid="{00000000-0005-0000-0000-0000AA0B0000}"/>
    <cellStyle name="Normal 2 22 4 2" xfId="2730" xr:uid="{00000000-0005-0000-0000-0000AB0B0000}"/>
    <cellStyle name="Normal 2 22 4 2 2" xfId="2731" xr:uid="{00000000-0005-0000-0000-0000AC0B0000}"/>
    <cellStyle name="Normal 2 22 4 2 2 2" xfId="2732" xr:uid="{00000000-0005-0000-0000-0000AD0B0000}"/>
    <cellStyle name="Normal 2 22 4 3" xfId="2733" xr:uid="{00000000-0005-0000-0000-0000AE0B0000}"/>
    <cellStyle name="Normal 2 22 4 3 2" xfId="2734" xr:uid="{00000000-0005-0000-0000-0000AF0B0000}"/>
    <cellStyle name="Normal 2 22 4 3 2 2" xfId="2735" xr:uid="{00000000-0005-0000-0000-0000B00B0000}"/>
    <cellStyle name="Normal 2 22 5" xfId="2736" xr:uid="{00000000-0005-0000-0000-0000B10B0000}"/>
    <cellStyle name="Normal 2 22 5 2" xfId="2737" xr:uid="{00000000-0005-0000-0000-0000B20B0000}"/>
    <cellStyle name="Normal 2 22 5 2 2" xfId="2738" xr:uid="{00000000-0005-0000-0000-0000B30B0000}"/>
    <cellStyle name="Normal 2 22 5 2 2 2" xfId="2739" xr:uid="{00000000-0005-0000-0000-0000B40B0000}"/>
    <cellStyle name="Normal 2 22 5 3" xfId="2740" xr:uid="{00000000-0005-0000-0000-0000B50B0000}"/>
    <cellStyle name="Normal 2 22 5 3 2" xfId="2741" xr:uid="{00000000-0005-0000-0000-0000B60B0000}"/>
    <cellStyle name="Normal 2 22 5 3 2 2" xfId="2742" xr:uid="{00000000-0005-0000-0000-0000B70B0000}"/>
    <cellStyle name="Normal 2 22 6" xfId="2743" xr:uid="{00000000-0005-0000-0000-0000B80B0000}"/>
    <cellStyle name="Normal 2 22 6 2" xfId="2744" xr:uid="{00000000-0005-0000-0000-0000B90B0000}"/>
    <cellStyle name="Normal 2 22 6 2 2" xfId="2745" xr:uid="{00000000-0005-0000-0000-0000BA0B0000}"/>
    <cellStyle name="Normal 2 22 6 2 2 2" xfId="2746" xr:uid="{00000000-0005-0000-0000-0000BB0B0000}"/>
    <cellStyle name="Normal 2 22 6 3" xfId="2747" xr:uid="{00000000-0005-0000-0000-0000BC0B0000}"/>
    <cellStyle name="Normal 2 22 6 3 2" xfId="2748" xr:uid="{00000000-0005-0000-0000-0000BD0B0000}"/>
    <cellStyle name="Normal 2 22 6 3 2 2" xfId="2749" xr:uid="{00000000-0005-0000-0000-0000BE0B0000}"/>
    <cellStyle name="Normal 2 22 7" xfId="2750" xr:uid="{00000000-0005-0000-0000-0000BF0B0000}"/>
    <cellStyle name="Normal 2 22 7 2" xfId="2751" xr:uid="{00000000-0005-0000-0000-0000C00B0000}"/>
    <cellStyle name="Normal 2 22 7 2 2" xfId="2752" xr:uid="{00000000-0005-0000-0000-0000C10B0000}"/>
    <cellStyle name="Normal 2 22 7 2 2 2" xfId="2753" xr:uid="{00000000-0005-0000-0000-0000C20B0000}"/>
    <cellStyle name="Normal 2 22 7 3" xfId="2754" xr:uid="{00000000-0005-0000-0000-0000C30B0000}"/>
    <cellStyle name="Normal 2 22 7 3 2" xfId="2755" xr:uid="{00000000-0005-0000-0000-0000C40B0000}"/>
    <cellStyle name="Normal 2 22 7 3 2 2" xfId="2756" xr:uid="{00000000-0005-0000-0000-0000C50B0000}"/>
    <cellStyle name="Normal 2 22 8" xfId="2757" xr:uid="{00000000-0005-0000-0000-0000C60B0000}"/>
    <cellStyle name="Normal 2 22 8 2" xfId="2758" xr:uid="{00000000-0005-0000-0000-0000C70B0000}"/>
    <cellStyle name="Normal 2 22 8 2 2" xfId="2759" xr:uid="{00000000-0005-0000-0000-0000C80B0000}"/>
    <cellStyle name="Normal 2 22 8 2 2 2" xfId="2760" xr:uid="{00000000-0005-0000-0000-0000C90B0000}"/>
    <cellStyle name="Normal 2 22 8 3" xfId="2761" xr:uid="{00000000-0005-0000-0000-0000CA0B0000}"/>
    <cellStyle name="Normal 2 22 8 3 2" xfId="2762" xr:uid="{00000000-0005-0000-0000-0000CB0B0000}"/>
    <cellStyle name="Normal 2 22 8 3 2 2" xfId="2763" xr:uid="{00000000-0005-0000-0000-0000CC0B0000}"/>
    <cellStyle name="Normal 2 22 9" xfId="2764" xr:uid="{00000000-0005-0000-0000-0000CD0B0000}"/>
    <cellStyle name="Normal 2 22 9 2" xfId="2765" xr:uid="{00000000-0005-0000-0000-0000CE0B0000}"/>
    <cellStyle name="Normal 2 22 9 2 2" xfId="2766" xr:uid="{00000000-0005-0000-0000-0000CF0B0000}"/>
    <cellStyle name="Normal 2 22 9 2 2 2" xfId="2767" xr:uid="{00000000-0005-0000-0000-0000D00B0000}"/>
    <cellStyle name="Normal 2 22 9 3" xfId="2768" xr:uid="{00000000-0005-0000-0000-0000D10B0000}"/>
    <cellStyle name="Normal 2 22 9 3 2" xfId="2769" xr:uid="{00000000-0005-0000-0000-0000D20B0000}"/>
    <cellStyle name="Normal 2 22 9 3 2 2" xfId="2770" xr:uid="{00000000-0005-0000-0000-0000D30B0000}"/>
    <cellStyle name="Normal 2 23" xfId="2771" xr:uid="{00000000-0005-0000-0000-0000D40B0000}"/>
    <cellStyle name="Normal 2 23 10" xfId="2772" xr:uid="{00000000-0005-0000-0000-0000D50B0000}"/>
    <cellStyle name="Normal 2 23 10 2" xfId="2773" xr:uid="{00000000-0005-0000-0000-0000D60B0000}"/>
    <cellStyle name="Normal 2 23 10 2 2" xfId="2774" xr:uid="{00000000-0005-0000-0000-0000D70B0000}"/>
    <cellStyle name="Normal 2 23 10 2 2 2" xfId="2775" xr:uid="{00000000-0005-0000-0000-0000D80B0000}"/>
    <cellStyle name="Normal 2 23 10 3" xfId="2776" xr:uid="{00000000-0005-0000-0000-0000D90B0000}"/>
    <cellStyle name="Normal 2 23 10 3 2" xfId="2777" xr:uid="{00000000-0005-0000-0000-0000DA0B0000}"/>
    <cellStyle name="Normal 2 23 10 3 2 2" xfId="2778" xr:uid="{00000000-0005-0000-0000-0000DB0B0000}"/>
    <cellStyle name="Normal 2 23 11" xfId="2779" xr:uid="{00000000-0005-0000-0000-0000DC0B0000}"/>
    <cellStyle name="Normal 2 23 11 2" xfId="2780" xr:uid="{00000000-0005-0000-0000-0000DD0B0000}"/>
    <cellStyle name="Normal 2 23 11 2 2" xfId="2781" xr:uid="{00000000-0005-0000-0000-0000DE0B0000}"/>
    <cellStyle name="Normal 2 23 11 2 2 2" xfId="2782" xr:uid="{00000000-0005-0000-0000-0000DF0B0000}"/>
    <cellStyle name="Normal 2 23 11 3" xfId="2783" xr:uid="{00000000-0005-0000-0000-0000E00B0000}"/>
    <cellStyle name="Normal 2 23 11 3 2" xfId="2784" xr:uid="{00000000-0005-0000-0000-0000E10B0000}"/>
    <cellStyle name="Normal 2 23 11 3 2 2" xfId="2785" xr:uid="{00000000-0005-0000-0000-0000E20B0000}"/>
    <cellStyle name="Normal 2 23 12" xfId="2786" xr:uid="{00000000-0005-0000-0000-0000E30B0000}"/>
    <cellStyle name="Normal 2 23 12 2" xfId="2787" xr:uid="{00000000-0005-0000-0000-0000E40B0000}"/>
    <cellStyle name="Normal 2 23 12 2 2" xfId="2788" xr:uid="{00000000-0005-0000-0000-0000E50B0000}"/>
    <cellStyle name="Normal 2 23 12 2 2 2" xfId="2789" xr:uid="{00000000-0005-0000-0000-0000E60B0000}"/>
    <cellStyle name="Normal 2 23 12 3" xfId="2790" xr:uid="{00000000-0005-0000-0000-0000E70B0000}"/>
    <cellStyle name="Normal 2 23 12 3 2" xfId="2791" xr:uid="{00000000-0005-0000-0000-0000E80B0000}"/>
    <cellStyle name="Normal 2 23 12 3 2 2" xfId="2792" xr:uid="{00000000-0005-0000-0000-0000E90B0000}"/>
    <cellStyle name="Normal 2 23 13" xfId="2793" xr:uid="{00000000-0005-0000-0000-0000EA0B0000}"/>
    <cellStyle name="Normal 2 23 13 2" xfId="2794" xr:uid="{00000000-0005-0000-0000-0000EB0B0000}"/>
    <cellStyle name="Normal 2 23 13 2 2" xfId="2795" xr:uid="{00000000-0005-0000-0000-0000EC0B0000}"/>
    <cellStyle name="Normal 2 23 13 2 2 2" xfId="2796" xr:uid="{00000000-0005-0000-0000-0000ED0B0000}"/>
    <cellStyle name="Normal 2 23 13 3" xfId="2797" xr:uid="{00000000-0005-0000-0000-0000EE0B0000}"/>
    <cellStyle name="Normal 2 23 13 3 2" xfId="2798" xr:uid="{00000000-0005-0000-0000-0000EF0B0000}"/>
    <cellStyle name="Normal 2 23 13 3 2 2" xfId="2799" xr:uid="{00000000-0005-0000-0000-0000F00B0000}"/>
    <cellStyle name="Normal 2 23 14" xfId="2800" xr:uid="{00000000-0005-0000-0000-0000F10B0000}"/>
    <cellStyle name="Normal 2 23 14 2" xfId="2801" xr:uid="{00000000-0005-0000-0000-0000F20B0000}"/>
    <cellStyle name="Normal 2 23 14 2 2" xfId="2802" xr:uid="{00000000-0005-0000-0000-0000F30B0000}"/>
    <cellStyle name="Normal 2 23 14 2 2 2" xfId="2803" xr:uid="{00000000-0005-0000-0000-0000F40B0000}"/>
    <cellStyle name="Normal 2 23 14 3" xfId="2804" xr:uid="{00000000-0005-0000-0000-0000F50B0000}"/>
    <cellStyle name="Normal 2 23 14 3 2" xfId="2805" xr:uid="{00000000-0005-0000-0000-0000F60B0000}"/>
    <cellStyle name="Normal 2 23 14 3 2 2" xfId="2806" xr:uid="{00000000-0005-0000-0000-0000F70B0000}"/>
    <cellStyle name="Normal 2 23 15" xfId="2807" xr:uid="{00000000-0005-0000-0000-0000F80B0000}"/>
    <cellStyle name="Normal 2 23 15 2" xfId="2808" xr:uid="{00000000-0005-0000-0000-0000F90B0000}"/>
    <cellStyle name="Normal 2 23 15 2 2" xfId="2809" xr:uid="{00000000-0005-0000-0000-0000FA0B0000}"/>
    <cellStyle name="Normal 2 23 15 2 2 2" xfId="2810" xr:uid="{00000000-0005-0000-0000-0000FB0B0000}"/>
    <cellStyle name="Normal 2 23 15 3" xfId="2811" xr:uid="{00000000-0005-0000-0000-0000FC0B0000}"/>
    <cellStyle name="Normal 2 23 15 3 2" xfId="2812" xr:uid="{00000000-0005-0000-0000-0000FD0B0000}"/>
    <cellStyle name="Normal 2 23 15 3 2 2" xfId="2813" xr:uid="{00000000-0005-0000-0000-0000FE0B0000}"/>
    <cellStyle name="Normal 2 23 16" xfId="2814" xr:uid="{00000000-0005-0000-0000-0000FF0B0000}"/>
    <cellStyle name="Normal 2 23 16 2" xfId="2815" xr:uid="{00000000-0005-0000-0000-0000000C0000}"/>
    <cellStyle name="Normal 2 23 16 2 2" xfId="2816" xr:uid="{00000000-0005-0000-0000-0000010C0000}"/>
    <cellStyle name="Normal 2 23 16 2 2 2" xfId="2817" xr:uid="{00000000-0005-0000-0000-0000020C0000}"/>
    <cellStyle name="Normal 2 23 16 3" xfId="2818" xr:uid="{00000000-0005-0000-0000-0000030C0000}"/>
    <cellStyle name="Normal 2 23 16 3 2" xfId="2819" xr:uid="{00000000-0005-0000-0000-0000040C0000}"/>
    <cellStyle name="Normal 2 23 16 3 2 2" xfId="2820" xr:uid="{00000000-0005-0000-0000-0000050C0000}"/>
    <cellStyle name="Normal 2 23 17" xfId="2821" xr:uid="{00000000-0005-0000-0000-0000060C0000}"/>
    <cellStyle name="Normal 2 23 17 2" xfId="2822" xr:uid="{00000000-0005-0000-0000-0000070C0000}"/>
    <cellStyle name="Normal 2 23 17 2 2" xfId="2823" xr:uid="{00000000-0005-0000-0000-0000080C0000}"/>
    <cellStyle name="Normal 2 23 17 2 2 2" xfId="2824" xr:uid="{00000000-0005-0000-0000-0000090C0000}"/>
    <cellStyle name="Normal 2 23 17 3" xfId="2825" xr:uid="{00000000-0005-0000-0000-00000A0C0000}"/>
    <cellStyle name="Normal 2 23 17 3 2" xfId="2826" xr:uid="{00000000-0005-0000-0000-00000B0C0000}"/>
    <cellStyle name="Normal 2 23 17 3 2 2" xfId="2827" xr:uid="{00000000-0005-0000-0000-00000C0C0000}"/>
    <cellStyle name="Normal 2 23 18" xfId="2828" xr:uid="{00000000-0005-0000-0000-00000D0C0000}"/>
    <cellStyle name="Normal 2 23 18 2" xfId="2829" xr:uid="{00000000-0005-0000-0000-00000E0C0000}"/>
    <cellStyle name="Normal 2 23 18 2 2" xfId="2830" xr:uid="{00000000-0005-0000-0000-00000F0C0000}"/>
    <cellStyle name="Normal 2 23 18 2 2 2" xfId="2831" xr:uid="{00000000-0005-0000-0000-0000100C0000}"/>
    <cellStyle name="Normal 2 23 18 3" xfId="2832" xr:uid="{00000000-0005-0000-0000-0000110C0000}"/>
    <cellStyle name="Normal 2 23 18 3 2" xfId="2833" xr:uid="{00000000-0005-0000-0000-0000120C0000}"/>
    <cellStyle name="Normal 2 23 18 3 2 2" xfId="2834" xr:uid="{00000000-0005-0000-0000-0000130C0000}"/>
    <cellStyle name="Normal 2 23 19" xfId="2835" xr:uid="{00000000-0005-0000-0000-0000140C0000}"/>
    <cellStyle name="Normal 2 23 19 2" xfId="2836" xr:uid="{00000000-0005-0000-0000-0000150C0000}"/>
    <cellStyle name="Normal 2 23 19 2 2" xfId="2837" xr:uid="{00000000-0005-0000-0000-0000160C0000}"/>
    <cellStyle name="Normal 2 23 19 2 2 2" xfId="2838" xr:uid="{00000000-0005-0000-0000-0000170C0000}"/>
    <cellStyle name="Normal 2 23 19 3" xfId="2839" xr:uid="{00000000-0005-0000-0000-0000180C0000}"/>
    <cellStyle name="Normal 2 23 19 3 2" xfId="2840" xr:uid="{00000000-0005-0000-0000-0000190C0000}"/>
    <cellStyle name="Normal 2 23 19 3 2 2" xfId="2841" xr:uid="{00000000-0005-0000-0000-00001A0C0000}"/>
    <cellStyle name="Normal 2 23 2" xfId="2842" xr:uid="{00000000-0005-0000-0000-00001B0C0000}"/>
    <cellStyle name="Normal 2 23 2 2" xfId="2843" xr:uid="{00000000-0005-0000-0000-00001C0C0000}"/>
    <cellStyle name="Normal 2 23 2 2 2" xfId="2844" xr:uid="{00000000-0005-0000-0000-00001D0C0000}"/>
    <cellStyle name="Normal 2 23 2 2 2 2" xfId="2845" xr:uid="{00000000-0005-0000-0000-00001E0C0000}"/>
    <cellStyle name="Normal 2 23 2 3" xfId="2846" xr:uid="{00000000-0005-0000-0000-00001F0C0000}"/>
    <cellStyle name="Normal 2 23 2 3 2" xfId="2847" xr:uid="{00000000-0005-0000-0000-0000200C0000}"/>
    <cellStyle name="Normal 2 23 2 3 2 2" xfId="2848" xr:uid="{00000000-0005-0000-0000-0000210C0000}"/>
    <cellStyle name="Normal 2 23 20" xfId="2849" xr:uid="{00000000-0005-0000-0000-0000220C0000}"/>
    <cellStyle name="Normal 2 23 20 2" xfId="2850" xr:uid="{00000000-0005-0000-0000-0000230C0000}"/>
    <cellStyle name="Normal 2 23 20 2 2" xfId="2851" xr:uid="{00000000-0005-0000-0000-0000240C0000}"/>
    <cellStyle name="Normal 2 23 20 2 2 2" xfId="2852" xr:uid="{00000000-0005-0000-0000-0000250C0000}"/>
    <cellStyle name="Normal 2 23 20 3" xfId="2853" xr:uid="{00000000-0005-0000-0000-0000260C0000}"/>
    <cellStyle name="Normal 2 23 20 3 2" xfId="2854" xr:uid="{00000000-0005-0000-0000-0000270C0000}"/>
    <cellStyle name="Normal 2 23 20 3 2 2" xfId="2855" xr:uid="{00000000-0005-0000-0000-0000280C0000}"/>
    <cellStyle name="Normal 2 23 21" xfId="2856" xr:uid="{00000000-0005-0000-0000-0000290C0000}"/>
    <cellStyle name="Normal 2 23 21 2" xfId="2857" xr:uid="{00000000-0005-0000-0000-00002A0C0000}"/>
    <cellStyle name="Normal 2 23 21 2 2" xfId="2858" xr:uid="{00000000-0005-0000-0000-00002B0C0000}"/>
    <cellStyle name="Normal 2 23 21 2 2 2" xfId="2859" xr:uid="{00000000-0005-0000-0000-00002C0C0000}"/>
    <cellStyle name="Normal 2 23 21 3" xfId="2860" xr:uid="{00000000-0005-0000-0000-00002D0C0000}"/>
    <cellStyle name="Normal 2 23 21 3 2" xfId="2861" xr:uid="{00000000-0005-0000-0000-00002E0C0000}"/>
    <cellStyle name="Normal 2 23 21 3 2 2" xfId="2862" xr:uid="{00000000-0005-0000-0000-00002F0C0000}"/>
    <cellStyle name="Normal 2 23 22" xfId="2863" xr:uid="{00000000-0005-0000-0000-0000300C0000}"/>
    <cellStyle name="Normal 2 23 22 2" xfId="2864" xr:uid="{00000000-0005-0000-0000-0000310C0000}"/>
    <cellStyle name="Normal 2 23 22 2 2" xfId="2865" xr:uid="{00000000-0005-0000-0000-0000320C0000}"/>
    <cellStyle name="Normal 2 23 22 2 2 2" xfId="2866" xr:uid="{00000000-0005-0000-0000-0000330C0000}"/>
    <cellStyle name="Normal 2 23 22 3" xfId="2867" xr:uid="{00000000-0005-0000-0000-0000340C0000}"/>
    <cellStyle name="Normal 2 23 22 3 2" xfId="2868" xr:uid="{00000000-0005-0000-0000-0000350C0000}"/>
    <cellStyle name="Normal 2 23 22 3 2 2" xfId="2869" xr:uid="{00000000-0005-0000-0000-0000360C0000}"/>
    <cellStyle name="Normal 2 23 23" xfId="2870" xr:uid="{00000000-0005-0000-0000-0000370C0000}"/>
    <cellStyle name="Normal 2 23 23 2" xfId="2871" xr:uid="{00000000-0005-0000-0000-0000380C0000}"/>
    <cellStyle name="Normal 2 23 23 2 2" xfId="2872" xr:uid="{00000000-0005-0000-0000-0000390C0000}"/>
    <cellStyle name="Normal 2 23 23 2 2 2" xfId="2873" xr:uid="{00000000-0005-0000-0000-00003A0C0000}"/>
    <cellStyle name="Normal 2 23 23 3" xfId="2874" xr:uid="{00000000-0005-0000-0000-00003B0C0000}"/>
    <cellStyle name="Normal 2 23 23 3 2" xfId="2875" xr:uid="{00000000-0005-0000-0000-00003C0C0000}"/>
    <cellStyle name="Normal 2 23 23 3 2 2" xfId="2876" xr:uid="{00000000-0005-0000-0000-00003D0C0000}"/>
    <cellStyle name="Normal 2 23 24" xfId="2877" xr:uid="{00000000-0005-0000-0000-00003E0C0000}"/>
    <cellStyle name="Normal 2 23 24 2" xfId="2878" xr:uid="{00000000-0005-0000-0000-00003F0C0000}"/>
    <cellStyle name="Normal 2 23 24 2 2" xfId="2879" xr:uid="{00000000-0005-0000-0000-0000400C0000}"/>
    <cellStyle name="Normal 2 23 25" xfId="2880" xr:uid="{00000000-0005-0000-0000-0000410C0000}"/>
    <cellStyle name="Normal 2 23 25 2" xfId="2881" xr:uid="{00000000-0005-0000-0000-0000420C0000}"/>
    <cellStyle name="Normal 2 23 25 2 2" xfId="2882" xr:uid="{00000000-0005-0000-0000-0000430C0000}"/>
    <cellStyle name="Normal 2 23 3" xfId="2883" xr:uid="{00000000-0005-0000-0000-0000440C0000}"/>
    <cellStyle name="Normal 2 23 3 2" xfId="2884" xr:uid="{00000000-0005-0000-0000-0000450C0000}"/>
    <cellStyle name="Normal 2 23 3 2 2" xfId="2885" xr:uid="{00000000-0005-0000-0000-0000460C0000}"/>
    <cellStyle name="Normal 2 23 3 2 2 2" xfId="2886" xr:uid="{00000000-0005-0000-0000-0000470C0000}"/>
    <cellStyle name="Normal 2 23 3 3" xfId="2887" xr:uid="{00000000-0005-0000-0000-0000480C0000}"/>
    <cellStyle name="Normal 2 23 3 3 2" xfId="2888" xr:uid="{00000000-0005-0000-0000-0000490C0000}"/>
    <cellStyle name="Normal 2 23 3 3 2 2" xfId="2889" xr:uid="{00000000-0005-0000-0000-00004A0C0000}"/>
    <cellStyle name="Normal 2 23 4" xfId="2890" xr:uid="{00000000-0005-0000-0000-00004B0C0000}"/>
    <cellStyle name="Normal 2 23 4 2" xfId="2891" xr:uid="{00000000-0005-0000-0000-00004C0C0000}"/>
    <cellStyle name="Normal 2 23 4 2 2" xfId="2892" xr:uid="{00000000-0005-0000-0000-00004D0C0000}"/>
    <cellStyle name="Normal 2 23 4 2 2 2" xfId="2893" xr:uid="{00000000-0005-0000-0000-00004E0C0000}"/>
    <cellStyle name="Normal 2 23 4 3" xfId="2894" xr:uid="{00000000-0005-0000-0000-00004F0C0000}"/>
    <cellStyle name="Normal 2 23 4 3 2" xfId="2895" xr:uid="{00000000-0005-0000-0000-0000500C0000}"/>
    <cellStyle name="Normal 2 23 4 3 2 2" xfId="2896" xr:uid="{00000000-0005-0000-0000-0000510C0000}"/>
    <cellStyle name="Normal 2 23 5" xfId="2897" xr:uid="{00000000-0005-0000-0000-0000520C0000}"/>
    <cellStyle name="Normal 2 23 5 2" xfId="2898" xr:uid="{00000000-0005-0000-0000-0000530C0000}"/>
    <cellStyle name="Normal 2 23 5 2 2" xfId="2899" xr:uid="{00000000-0005-0000-0000-0000540C0000}"/>
    <cellStyle name="Normal 2 23 5 2 2 2" xfId="2900" xr:uid="{00000000-0005-0000-0000-0000550C0000}"/>
    <cellStyle name="Normal 2 23 5 3" xfId="2901" xr:uid="{00000000-0005-0000-0000-0000560C0000}"/>
    <cellStyle name="Normal 2 23 5 3 2" xfId="2902" xr:uid="{00000000-0005-0000-0000-0000570C0000}"/>
    <cellStyle name="Normal 2 23 5 3 2 2" xfId="2903" xr:uid="{00000000-0005-0000-0000-0000580C0000}"/>
    <cellStyle name="Normal 2 23 6" xfId="2904" xr:uid="{00000000-0005-0000-0000-0000590C0000}"/>
    <cellStyle name="Normal 2 23 6 2" xfId="2905" xr:uid="{00000000-0005-0000-0000-00005A0C0000}"/>
    <cellStyle name="Normal 2 23 6 2 2" xfId="2906" xr:uid="{00000000-0005-0000-0000-00005B0C0000}"/>
    <cellStyle name="Normal 2 23 6 2 2 2" xfId="2907" xr:uid="{00000000-0005-0000-0000-00005C0C0000}"/>
    <cellStyle name="Normal 2 23 6 3" xfId="2908" xr:uid="{00000000-0005-0000-0000-00005D0C0000}"/>
    <cellStyle name="Normal 2 23 6 3 2" xfId="2909" xr:uid="{00000000-0005-0000-0000-00005E0C0000}"/>
    <cellStyle name="Normal 2 23 6 3 2 2" xfId="2910" xr:uid="{00000000-0005-0000-0000-00005F0C0000}"/>
    <cellStyle name="Normal 2 23 7" xfId="2911" xr:uid="{00000000-0005-0000-0000-0000600C0000}"/>
    <cellStyle name="Normal 2 23 7 2" xfId="2912" xr:uid="{00000000-0005-0000-0000-0000610C0000}"/>
    <cellStyle name="Normal 2 23 7 2 2" xfId="2913" xr:uid="{00000000-0005-0000-0000-0000620C0000}"/>
    <cellStyle name="Normal 2 23 7 2 2 2" xfId="2914" xr:uid="{00000000-0005-0000-0000-0000630C0000}"/>
    <cellStyle name="Normal 2 23 7 3" xfId="2915" xr:uid="{00000000-0005-0000-0000-0000640C0000}"/>
    <cellStyle name="Normal 2 23 7 3 2" xfId="2916" xr:uid="{00000000-0005-0000-0000-0000650C0000}"/>
    <cellStyle name="Normal 2 23 7 3 2 2" xfId="2917" xr:uid="{00000000-0005-0000-0000-0000660C0000}"/>
    <cellStyle name="Normal 2 23 8" xfId="2918" xr:uid="{00000000-0005-0000-0000-0000670C0000}"/>
    <cellStyle name="Normal 2 23 8 2" xfId="2919" xr:uid="{00000000-0005-0000-0000-0000680C0000}"/>
    <cellStyle name="Normal 2 23 8 2 2" xfId="2920" xr:uid="{00000000-0005-0000-0000-0000690C0000}"/>
    <cellStyle name="Normal 2 23 8 2 2 2" xfId="2921" xr:uid="{00000000-0005-0000-0000-00006A0C0000}"/>
    <cellStyle name="Normal 2 23 8 3" xfId="2922" xr:uid="{00000000-0005-0000-0000-00006B0C0000}"/>
    <cellStyle name="Normal 2 23 8 3 2" xfId="2923" xr:uid="{00000000-0005-0000-0000-00006C0C0000}"/>
    <cellStyle name="Normal 2 23 8 3 2 2" xfId="2924" xr:uid="{00000000-0005-0000-0000-00006D0C0000}"/>
    <cellStyle name="Normal 2 23 9" xfId="2925" xr:uid="{00000000-0005-0000-0000-00006E0C0000}"/>
    <cellStyle name="Normal 2 23 9 2" xfId="2926" xr:uid="{00000000-0005-0000-0000-00006F0C0000}"/>
    <cellStyle name="Normal 2 23 9 2 2" xfId="2927" xr:uid="{00000000-0005-0000-0000-0000700C0000}"/>
    <cellStyle name="Normal 2 23 9 2 2 2" xfId="2928" xr:uid="{00000000-0005-0000-0000-0000710C0000}"/>
    <cellStyle name="Normal 2 23 9 3" xfId="2929" xr:uid="{00000000-0005-0000-0000-0000720C0000}"/>
    <cellStyle name="Normal 2 23 9 3 2" xfId="2930" xr:uid="{00000000-0005-0000-0000-0000730C0000}"/>
    <cellStyle name="Normal 2 23 9 3 2 2" xfId="2931" xr:uid="{00000000-0005-0000-0000-0000740C0000}"/>
    <cellStyle name="Normal 2 24" xfId="2932" xr:uid="{00000000-0005-0000-0000-0000750C0000}"/>
    <cellStyle name="Normal 2 24 10" xfId="2933" xr:uid="{00000000-0005-0000-0000-0000760C0000}"/>
    <cellStyle name="Normal 2 24 10 2" xfId="2934" xr:uid="{00000000-0005-0000-0000-0000770C0000}"/>
    <cellStyle name="Normal 2 24 10 2 2" xfId="2935" xr:uid="{00000000-0005-0000-0000-0000780C0000}"/>
    <cellStyle name="Normal 2 24 10 2 2 2" xfId="2936" xr:uid="{00000000-0005-0000-0000-0000790C0000}"/>
    <cellStyle name="Normal 2 24 10 3" xfId="2937" xr:uid="{00000000-0005-0000-0000-00007A0C0000}"/>
    <cellStyle name="Normal 2 24 10 3 2" xfId="2938" xr:uid="{00000000-0005-0000-0000-00007B0C0000}"/>
    <cellStyle name="Normal 2 24 10 3 2 2" xfId="2939" xr:uid="{00000000-0005-0000-0000-00007C0C0000}"/>
    <cellStyle name="Normal 2 24 11" xfId="2940" xr:uid="{00000000-0005-0000-0000-00007D0C0000}"/>
    <cellStyle name="Normal 2 24 11 2" xfId="2941" xr:uid="{00000000-0005-0000-0000-00007E0C0000}"/>
    <cellStyle name="Normal 2 24 11 2 2" xfId="2942" xr:uid="{00000000-0005-0000-0000-00007F0C0000}"/>
    <cellStyle name="Normal 2 24 11 2 2 2" xfId="2943" xr:uid="{00000000-0005-0000-0000-0000800C0000}"/>
    <cellStyle name="Normal 2 24 11 3" xfId="2944" xr:uid="{00000000-0005-0000-0000-0000810C0000}"/>
    <cellStyle name="Normal 2 24 11 3 2" xfId="2945" xr:uid="{00000000-0005-0000-0000-0000820C0000}"/>
    <cellStyle name="Normal 2 24 11 3 2 2" xfId="2946" xr:uid="{00000000-0005-0000-0000-0000830C0000}"/>
    <cellStyle name="Normal 2 24 12" xfId="2947" xr:uid="{00000000-0005-0000-0000-0000840C0000}"/>
    <cellStyle name="Normal 2 24 12 2" xfId="2948" xr:uid="{00000000-0005-0000-0000-0000850C0000}"/>
    <cellStyle name="Normal 2 24 12 2 2" xfId="2949" xr:uid="{00000000-0005-0000-0000-0000860C0000}"/>
    <cellStyle name="Normal 2 24 12 2 2 2" xfId="2950" xr:uid="{00000000-0005-0000-0000-0000870C0000}"/>
    <cellStyle name="Normal 2 24 12 3" xfId="2951" xr:uid="{00000000-0005-0000-0000-0000880C0000}"/>
    <cellStyle name="Normal 2 24 12 3 2" xfId="2952" xr:uid="{00000000-0005-0000-0000-0000890C0000}"/>
    <cellStyle name="Normal 2 24 12 3 2 2" xfId="2953" xr:uid="{00000000-0005-0000-0000-00008A0C0000}"/>
    <cellStyle name="Normal 2 24 13" xfId="2954" xr:uid="{00000000-0005-0000-0000-00008B0C0000}"/>
    <cellStyle name="Normal 2 24 13 2" xfId="2955" xr:uid="{00000000-0005-0000-0000-00008C0C0000}"/>
    <cellStyle name="Normal 2 24 13 2 2" xfId="2956" xr:uid="{00000000-0005-0000-0000-00008D0C0000}"/>
    <cellStyle name="Normal 2 24 13 2 2 2" xfId="2957" xr:uid="{00000000-0005-0000-0000-00008E0C0000}"/>
    <cellStyle name="Normal 2 24 13 3" xfId="2958" xr:uid="{00000000-0005-0000-0000-00008F0C0000}"/>
    <cellStyle name="Normal 2 24 13 3 2" xfId="2959" xr:uid="{00000000-0005-0000-0000-0000900C0000}"/>
    <cellStyle name="Normal 2 24 13 3 2 2" xfId="2960" xr:uid="{00000000-0005-0000-0000-0000910C0000}"/>
    <cellStyle name="Normal 2 24 14" xfId="2961" xr:uid="{00000000-0005-0000-0000-0000920C0000}"/>
    <cellStyle name="Normal 2 24 14 2" xfId="2962" xr:uid="{00000000-0005-0000-0000-0000930C0000}"/>
    <cellStyle name="Normal 2 24 14 2 2" xfId="2963" xr:uid="{00000000-0005-0000-0000-0000940C0000}"/>
    <cellStyle name="Normal 2 24 14 2 2 2" xfId="2964" xr:uid="{00000000-0005-0000-0000-0000950C0000}"/>
    <cellStyle name="Normal 2 24 14 3" xfId="2965" xr:uid="{00000000-0005-0000-0000-0000960C0000}"/>
    <cellStyle name="Normal 2 24 14 3 2" xfId="2966" xr:uid="{00000000-0005-0000-0000-0000970C0000}"/>
    <cellStyle name="Normal 2 24 14 3 2 2" xfId="2967" xr:uid="{00000000-0005-0000-0000-0000980C0000}"/>
    <cellStyle name="Normal 2 24 15" xfId="2968" xr:uid="{00000000-0005-0000-0000-0000990C0000}"/>
    <cellStyle name="Normal 2 24 15 2" xfId="2969" xr:uid="{00000000-0005-0000-0000-00009A0C0000}"/>
    <cellStyle name="Normal 2 24 15 2 2" xfId="2970" xr:uid="{00000000-0005-0000-0000-00009B0C0000}"/>
    <cellStyle name="Normal 2 24 15 2 2 2" xfId="2971" xr:uid="{00000000-0005-0000-0000-00009C0C0000}"/>
    <cellStyle name="Normal 2 24 15 3" xfId="2972" xr:uid="{00000000-0005-0000-0000-00009D0C0000}"/>
    <cellStyle name="Normal 2 24 15 3 2" xfId="2973" xr:uid="{00000000-0005-0000-0000-00009E0C0000}"/>
    <cellStyle name="Normal 2 24 15 3 2 2" xfId="2974" xr:uid="{00000000-0005-0000-0000-00009F0C0000}"/>
    <cellStyle name="Normal 2 24 16" xfId="2975" xr:uid="{00000000-0005-0000-0000-0000A00C0000}"/>
    <cellStyle name="Normal 2 24 16 2" xfId="2976" xr:uid="{00000000-0005-0000-0000-0000A10C0000}"/>
    <cellStyle name="Normal 2 24 16 2 2" xfId="2977" xr:uid="{00000000-0005-0000-0000-0000A20C0000}"/>
    <cellStyle name="Normal 2 24 16 2 2 2" xfId="2978" xr:uid="{00000000-0005-0000-0000-0000A30C0000}"/>
    <cellStyle name="Normal 2 24 16 3" xfId="2979" xr:uid="{00000000-0005-0000-0000-0000A40C0000}"/>
    <cellStyle name="Normal 2 24 16 3 2" xfId="2980" xr:uid="{00000000-0005-0000-0000-0000A50C0000}"/>
    <cellStyle name="Normal 2 24 16 3 2 2" xfId="2981" xr:uid="{00000000-0005-0000-0000-0000A60C0000}"/>
    <cellStyle name="Normal 2 24 17" xfId="2982" xr:uid="{00000000-0005-0000-0000-0000A70C0000}"/>
    <cellStyle name="Normal 2 24 17 2" xfId="2983" xr:uid="{00000000-0005-0000-0000-0000A80C0000}"/>
    <cellStyle name="Normal 2 24 17 2 2" xfId="2984" xr:uid="{00000000-0005-0000-0000-0000A90C0000}"/>
    <cellStyle name="Normal 2 24 17 2 2 2" xfId="2985" xr:uid="{00000000-0005-0000-0000-0000AA0C0000}"/>
    <cellStyle name="Normal 2 24 17 3" xfId="2986" xr:uid="{00000000-0005-0000-0000-0000AB0C0000}"/>
    <cellStyle name="Normal 2 24 17 3 2" xfId="2987" xr:uid="{00000000-0005-0000-0000-0000AC0C0000}"/>
    <cellStyle name="Normal 2 24 17 3 2 2" xfId="2988" xr:uid="{00000000-0005-0000-0000-0000AD0C0000}"/>
    <cellStyle name="Normal 2 24 18" xfId="2989" xr:uid="{00000000-0005-0000-0000-0000AE0C0000}"/>
    <cellStyle name="Normal 2 24 18 2" xfId="2990" xr:uid="{00000000-0005-0000-0000-0000AF0C0000}"/>
    <cellStyle name="Normal 2 24 18 2 2" xfId="2991" xr:uid="{00000000-0005-0000-0000-0000B00C0000}"/>
    <cellStyle name="Normal 2 24 18 2 2 2" xfId="2992" xr:uid="{00000000-0005-0000-0000-0000B10C0000}"/>
    <cellStyle name="Normal 2 24 18 3" xfId="2993" xr:uid="{00000000-0005-0000-0000-0000B20C0000}"/>
    <cellStyle name="Normal 2 24 18 3 2" xfId="2994" xr:uid="{00000000-0005-0000-0000-0000B30C0000}"/>
    <cellStyle name="Normal 2 24 18 3 2 2" xfId="2995" xr:uid="{00000000-0005-0000-0000-0000B40C0000}"/>
    <cellStyle name="Normal 2 24 19" xfId="2996" xr:uid="{00000000-0005-0000-0000-0000B50C0000}"/>
    <cellStyle name="Normal 2 24 19 2" xfId="2997" xr:uid="{00000000-0005-0000-0000-0000B60C0000}"/>
    <cellStyle name="Normal 2 24 19 2 2" xfId="2998" xr:uid="{00000000-0005-0000-0000-0000B70C0000}"/>
    <cellStyle name="Normal 2 24 19 2 2 2" xfId="2999" xr:uid="{00000000-0005-0000-0000-0000B80C0000}"/>
    <cellStyle name="Normal 2 24 19 3" xfId="3000" xr:uid="{00000000-0005-0000-0000-0000B90C0000}"/>
    <cellStyle name="Normal 2 24 19 3 2" xfId="3001" xr:uid="{00000000-0005-0000-0000-0000BA0C0000}"/>
    <cellStyle name="Normal 2 24 19 3 2 2" xfId="3002" xr:uid="{00000000-0005-0000-0000-0000BB0C0000}"/>
    <cellStyle name="Normal 2 24 2" xfId="3003" xr:uid="{00000000-0005-0000-0000-0000BC0C0000}"/>
    <cellStyle name="Normal 2 24 2 2" xfId="3004" xr:uid="{00000000-0005-0000-0000-0000BD0C0000}"/>
    <cellStyle name="Normal 2 24 2 2 2" xfId="3005" xr:uid="{00000000-0005-0000-0000-0000BE0C0000}"/>
    <cellStyle name="Normal 2 24 2 2 2 2" xfId="3006" xr:uid="{00000000-0005-0000-0000-0000BF0C0000}"/>
    <cellStyle name="Normal 2 24 2 3" xfId="3007" xr:uid="{00000000-0005-0000-0000-0000C00C0000}"/>
    <cellStyle name="Normal 2 24 2 3 2" xfId="3008" xr:uid="{00000000-0005-0000-0000-0000C10C0000}"/>
    <cellStyle name="Normal 2 24 2 3 2 2" xfId="3009" xr:uid="{00000000-0005-0000-0000-0000C20C0000}"/>
    <cellStyle name="Normal 2 24 20" xfId="3010" xr:uid="{00000000-0005-0000-0000-0000C30C0000}"/>
    <cellStyle name="Normal 2 24 20 2" xfId="3011" xr:uid="{00000000-0005-0000-0000-0000C40C0000}"/>
    <cellStyle name="Normal 2 24 20 2 2" xfId="3012" xr:uid="{00000000-0005-0000-0000-0000C50C0000}"/>
    <cellStyle name="Normal 2 24 20 2 2 2" xfId="3013" xr:uid="{00000000-0005-0000-0000-0000C60C0000}"/>
    <cellStyle name="Normal 2 24 20 3" xfId="3014" xr:uid="{00000000-0005-0000-0000-0000C70C0000}"/>
    <cellStyle name="Normal 2 24 20 3 2" xfId="3015" xr:uid="{00000000-0005-0000-0000-0000C80C0000}"/>
    <cellStyle name="Normal 2 24 20 3 2 2" xfId="3016" xr:uid="{00000000-0005-0000-0000-0000C90C0000}"/>
    <cellStyle name="Normal 2 24 21" xfId="3017" xr:uid="{00000000-0005-0000-0000-0000CA0C0000}"/>
    <cellStyle name="Normal 2 24 21 2" xfId="3018" xr:uid="{00000000-0005-0000-0000-0000CB0C0000}"/>
    <cellStyle name="Normal 2 24 21 2 2" xfId="3019" xr:uid="{00000000-0005-0000-0000-0000CC0C0000}"/>
    <cellStyle name="Normal 2 24 21 2 2 2" xfId="3020" xr:uid="{00000000-0005-0000-0000-0000CD0C0000}"/>
    <cellStyle name="Normal 2 24 21 3" xfId="3021" xr:uid="{00000000-0005-0000-0000-0000CE0C0000}"/>
    <cellStyle name="Normal 2 24 21 3 2" xfId="3022" xr:uid="{00000000-0005-0000-0000-0000CF0C0000}"/>
    <cellStyle name="Normal 2 24 21 3 2 2" xfId="3023" xr:uid="{00000000-0005-0000-0000-0000D00C0000}"/>
    <cellStyle name="Normal 2 24 22" xfId="3024" xr:uid="{00000000-0005-0000-0000-0000D10C0000}"/>
    <cellStyle name="Normal 2 24 22 2" xfId="3025" xr:uid="{00000000-0005-0000-0000-0000D20C0000}"/>
    <cellStyle name="Normal 2 24 22 2 2" xfId="3026" xr:uid="{00000000-0005-0000-0000-0000D30C0000}"/>
    <cellStyle name="Normal 2 24 22 2 2 2" xfId="3027" xr:uid="{00000000-0005-0000-0000-0000D40C0000}"/>
    <cellStyle name="Normal 2 24 22 3" xfId="3028" xr:uid="{00000000-0005-0000-0000-0000D50C0000}"/>
    <cellStyle name="Normal 2 24 22 3 2" xfId="3029" xr:uid="{00000000-0005-0000-0000-0000D60C0000}"/>
    <cellStyle name="Normal 2 24 22 3 2 2" xfId="3030" xr:uid="{00000000-0005-0000-0000-0000D70C0000}"/>
    <cellStyle name="Normal 2 24 23" xfId="3031" xr:uid="{00000000-0005-0000-0000-0000D80C0000}"/>
    <cellStyle name="Normal 2 24 23 2" xfId="3032" xr:uid="{00000000-0005-0000-0000-0000D90C0000}"/>
    <cellStyle name="Normal 2 24 23 2 2" xfId="3033" xr:uid="{00000000-0005-0000-0000-0000DA0C0000}"/>
    <cellStyle name="Normal 2 24 23 2 2 2" xfId="3034" xr:uid="{00000000-0005-0000-0000-0000DB0C0000}"/>
    <cellStyle name="Normal 2 24 23 3" xfId="3035" xr:uid="{00000000-0005-0000-0000-0000DC0C0000}"/>
    <cellStyle name="Normal 2 24 23 3 2" xfId="3036" xr:uid="{00000000-0005-0000-0000-0000DD0C0000}"/>
    <cellStyle name="Normal 2 24 23 3 2 2" xfId="3037" xr:uid="{00000000-0005-0000-0000-0000DE0C0000}"/>
    <cellStyle name="Normal 2 24 24" xfId="3038" xr:uid="{00000000-0005-0000-0000-0000DF0C0000}"/>
    <cellStyle name="Normal 2 24 24 2" xfId="3039" xr:uid="{00000000-0005-0000-0000-0000E00C0000}"/>
    <cellStyle name="Normal 2 24 24 2 2" xfId="3040" xr:uid="{00000000-0005-0000-0000-0000E10C0000}"/>
    <cellStyle name="Normal 2 24 25" xfId="3041" xr:uid="{00000000-0005-0000-0000-0000E20C0000}"/>
    <cellStyle name="Normal 2 24 25 2" xfId="3042" xr:uid="{00000000-0005-0000-0000-0000E30C0000}"/>
    <cellStyle name="Normal 2 24 25 2 2" xfId="3043" xr:uid="{00000000-0005-0000-0000-0000E40C0000}"/>
    <cellStyle name="Normal 2 24 3" xfId="3044" xr:uid="{00000000-0005-0000-0000-0000E50C0000}"/>
    <cellStyle name="Normal 2 24 3 2" xfId="3045" xr:uid="{00000000-0005-0000-0000-0000E60C0000}"/>
    <cellStyle name="Normal 2 24 3 2 2" xfId="3046" xr:uid="{00000000-0005-0000-0000-0000E70C0000}"/>
    <cellStyle name="Normal 2 24 3 2 2 2" xfId="3047" xr:uid="{00000000-0005-0000-0000-0000E80C0000}"/>
    <cellStyle name="Normal 2 24 3 3" xfId="3048" xr:uid="{00000000-0005-0000-0000-0000E90C0000}"/>
    <cellStyle name="Normal 2 24 3 3 2" xfId="3049" xr:uid="{00000000-0005-0000-0000-0000EA0C0000}"/>
    <cellStyle name="Normal 2 24 3 3 2 2" xfId="3050" xr:uid="{00000000-0005-0000-0000-0000EB0C0000}"/>
    <cellStyle name="Normal 2 24 4" xfId="3051" xr:uid="{00000000-0005-0000-0000-0000EC0C0000}"/>
    <cellStyle name="Normal 2 24 4 2" xfId="3052" xr:uid="{00000000-0005-0000-0000-0000ED0C0000}"/>
    <cellStyle name="Normal 2 24 4 2 2" xfId="3053" xr:uid="{00000000-0005-0000-0000-0000EE0C0000}"/>
    <cellStyle name="Normal 2 24 4 2 2 2" xfId="3054" xr:uid="{00000000-0005-0000-0000-0000EF0C0000}"/>
    <cellStyle name="Normal 2 24 4 3" xfId="3055" xr:uid="{00000000-0005-0000-0000-0000F00C0000}"/>
    <cellStyle name="Normal 2 24 4 3 2" xfId="3056" xr:uid="{00000000-0005-0000-0000-0000F10C0000}"/>
    <cellStyle name="Normal 2 24 4 3 2 2" xfId="3057" xr:uid="{00000000-0005-0000-0000-0000F20C0000}"/>
    <cellStyle name="Normal 2 24 5" xfId="3058" xr:uid="{00000000-0005-0000-0000-0000F30C0000}"/>
    <cellStyle name="Normal 2 24 5 2" xfId="3059" xr:uid="{00000000-0005-0000-0000-0000F40C0000}"/>
    <cellStyle name="Normal 2 24 5 2 2" xfId="3060" xr:uid="{00000000-0005-0000-0000-0000F50C0000}"/>
    <cellStyle name="Normal 2 24 5 2 2 2" xfId="3061" xr:uid="{00000000-0005-0000-0000-0000F60C0000}"/>
    <cellStyle name="Normal 2 24 5 3" xfId="3062" xr:uid="{00000000-0005-0000-0000-0000F70C0000}"/>
    <cellStyle name="Normal 2 24 5 3 2" xfId="3063" xr:uid="{00000000-0005-0000-0000-0000F80C0000}"/>
    <cellStyle name="Normal 2 24 5 3 2 2" xfId="3064" xr:uid="{00000000-0005-0000-0000-0000F90C0000}"/>
    <cellStyle name="Normal 2 24 6" xfId="3065" xr:uid="{00000000-0005-0000-0000-0000FA0C0000}"/>
    <cellStyle name="Normal 2 24 6 2" xfId="3066" xr:uid="{00000000-0005-0000-0000-0000FB0C0000}"/>
    <cellStyle name="Normal 2 24 6 2 2" xfId="3067" xr:uid="{00000000-0005-0000-0000-0000FC0C0000}"/>
    <cellStyle name="Normal 2 24 6 2 2 2" xfId="3068" xr:uid="{00000000-0005-0000-0000-0000FD0C0000}"/>
    <cellStyle name="Normal 2 24 6 3" xfId="3069" xr:uid="{00000000-0005-0000-0000-0000FE0C0000}"/>
    <cellStyle name="Normal 2 24 6 3 2" xfId="3070" xr:uid="{00000000-0005-0000-0000-0000FF0C0000}"/>
    <cellStyle name="Normal 2 24 6 3 2 2" xfId="3071" xr:uid="{00000000-0005-0000-0000-0000000D0000}"/>
    <cellStyle name="Normal 2 24 7" xfId="3072" xr:uid="{00000000-0005-0000-0000-0000010D0000}"/>
    <cellStyle name="Normal 2 24 7 2" xfId="3073" xr:uid="{00000000-0005-0000-0000-0000020D0000}"/>
    <cellStyle name="Normal 2 24 7 2 2" xfId="3074" xr:uid="{00000000-0005-0000-0000-0000030D0000}"/>
    <cellStyle name="Normal 2 24 7 2 2 2" xfId="3075" xr:uid="{00000000-0005-0000-0000-0000040D0000}"/>
    <cellStyle name="Normal 2 24 7 3" xfId="3076" xr:uid="{00000000-0005-0000-0000-0000050D0000}"/>
    <cellStyle name="Normal 2 24 7 3 2" xfId="3077" xr:uid="{00000000-0005-0000-0000-0000060D0000}"/>
    <cellStyle name="Normal 2 24 7 3 2 2" xfId="3078" xr:uid="{00000000-0005-0000-0000-0000070D0000}"/>
    <cellStyle name="Normal 2 24 8" xfId="3079" xr:uid="{00000000-0005-0000-0000-0000080D0000}"/>
    <cellStyle name="Normal 2 24 8 2" xfId="3080" xr:uid="{00000000-0005-0000-0000-0000090D0000}"/>
    <cellStyle name="Normal 2 24 8 2 2" xfId="3081" xr:uid="{00000000-0005-0000-0000-00000A0D0000}"/>
    <cellStyle name="Normal 2 24 8 2 2 2" xfId="3082" xr:uid="{00000000-0005-0000-0000-00000B0D0000}"/>
    <cellStyle name="Normal 2 24 8 3" xfId="3083" xr:uid="{00000000-0005-0000-0000-00000C0D0000}"/>
    <cellStyle name="Normal 2 24 8 3 2" xfId="3084" xr:uid="{00000000-0005-0000-0000-00000D0D0000}"/>
    <cellStyle name="Normal 2 24 8 3 2 2" xfId="3085" xr:uid="{00000000-0005-0000-0000-00000E0D0000}"/>
    <cellStyle name="Normal 2 24 9" xfId="3086" xr:uid="{00000000-0005-0000-0000-00000F0D0000}"/>
    <cellStyle name="Normal 2 24 9 2" xfId="3087" xr:uid="{00000000-0005-0000-0000-0000100D0000}"/>
    <cellStyle name="Normal 2 24 9 2 2" xfId="3088" xr:uid="{00000000-0005-0000-0000-0000110D0000}"/>
    <cellStyle name="Normal 2 24 9 2 2 2" xfId="3089" xr:uid="{00000000-0005-0000-0000-0000120D0000}"/>
    <cellStyle name="Normal 2 24 9 3" xfId="3090" xr:uid="{00000000-0005-0000-0000-0000130D0000}"/>
    <cellStyle name="Normal 2 24 9 3 2" xfId="3091" xr:uid="{00000000-0005-0000-0000-0000140D0000}"/>
    <cellStyle name="Normal 2 24 9 3 2 2" xfId="3092" xr:uid="{00000000-0005-0000-0000-0000150D0000}"/>
    <cellStyle name="Normal 2 25" xfId="3093" xr:uid="{00000000-0005-0000-0000-0000160D0000}"/>
    <cellStyle name="Normal 2 25 10" xfId="3094" xr:uid="{00000000-0005-0000-0000-0000170D0000}"/>
    <cellStyle name="Normal 2 25 10 2" xfId="3095" xr:uid="{00000000-0005-0000-0000-0000180D0000}"/>
    <cellStyle name="Normal 2 25 10 2 2" xfId="3096" xr:uid="{00000000-0005-0000-0000-0000190D0000}"/>
    <cellStyle name="Normal 2 25 10 2 2 2" xfId="3097" xr:uid="{00000000-0005-0000-0000-00001A0D0000}"/>
    <cellStyle name="Normal 2 25 10 3" xfId="3098" xr:uid="{00000000-0005-0000-0000-00001B0D0000}"/>
    <cellStyle name="Normal 2 25 10 3 2" xfId="3099" xr:uid="{00000000-0005-0000-0000-00001C0D0000}"/>
    <cellStyle name="Normal 2 25 10 3 2 2" xfId="3100" xr:uid="{00000000-0005-0000-0000-00001D0D0000}"/>
    <cellStyle name="Normal 2 25 11" xfId="3101" xr:uid="{00000000-0005-0000-0000-00001E0D0000}"/>
    <cellStyle name="Normal 2 25 11 2" xfId="3102" xr:uid="{00000000-0005-0000-0000-00001F0D0000}"/>
    <cellStyle name="Normal 2 25 11 2 2" xfId="3103" xr:uid="{00000000-0005-0000-0000-0000200D0000}"/>
    <cellStyle name="Normal 2 25 11 2 2 2" xfId="3104" xr:uid="{00000000-0005-0000-0000-0000210D0000}"/>
    <cellStyle name="Normal 2 25 11 3" xfId="3105" xr:uid="{00000000-0005-0000-0000-0000220D0000}"/>
    <cellStyle name="Normal 2 25 11 3 2" xfId="3106" xr:uid="{00000000-0005-0000-0000-0000230D0000}"/>
    <cellStyle name="Normal 2 25 11 3 2 2" xfId="3107" xr:uid="{00000000-0005-0000-0000-0000240D0000}"/>
    <cellStyle name="Normal 2 25 12" xfId="3108" xr:uid="{00000000-0005-0000-0000-0000250D0000}"/>
    <cellStyle name="Normal 2 25 12 2" xfId="3109" xr:uid="{00000000-0005-0000-0000-0000260D0000}"/>
    <cellStyle name="Normal 2 25 12 2 2" xfId="3110" xr:uid="{00000000-0005-0000-0000-0000270D0000}"/>
    <cellStyle name="Normal 2 25 12 2 2 2" xfId="3111" xr:uid="{00000000-0005-0000-0000-0000280D0000}"/>
    <cellStyle name="Normal 2 25 12 3" xfId="3112" xr:uid="{00000000-0005-0000-0000-0000290D0000}"/>
    <cellStyle name="Normal 2 25 12 3 2" xfId="3113" xr:uid="{00000000-0005-0000-0000-00002A0D0000}"/>
    <cellStyle name="Normal 2 25 12 3 2 2" xfId="3114" xr:uid="{00000000-0005-0000-0000-00002B0D0000}"/>
    <cellStyle name="Normal 2 25 13" xfId="3115" xr:uid="{00000000-0005-0000-0000-00002C0D0000}"/>
    <cellStyle name="Normal 2 25 13 2" xfId="3116" xr:uid="{00000000-0005-0000-0000-00002D0D0000}"/>
    <cellStyle name="Normal 2 25 13 2 2" xfId="3117" xr:uid="{00000000-0005-0000-0000-00002E0D0000}"/>
    <cellStyle name="Normal 2 25 13 2 2 2" xfId="3118" xr:uid="{00000000-0005-0000-0000-00002F0D0000}"/>
    <cellStyle name="Normal 2 25 13 3" xfId="3119" xr:uid="{00000000-0005-0000-0000-0000300D0000}"/>
    <cellStyle name="Normal 2 25 13 3 2" xfId="3120" xr:uid="{00000000-0005-0000-0000-0000310D0000}"/>
    <cellStyle name="Normal 2 25 13 3 2 2" xfId="3121" xr:uid="{00000000-0005-0000-0000-0000320D0000}"/>
    <cellStyle name="Normal 2 25 14" xfId="3122" xr:uid="{00000000-0005-0000-0000-0000330D0000}"/>
    <cellStyle name="Normal 2 25 14 2" xfId="3123" xr:uid="{00000000-0005-0000-0000-0000340D0000}"/>
    <cellStyle name="Normal 2 25 14 2 2" xfId="3124" xr:uid="{00000000-0005-0000-0000-0000350D0000}"/>
    <cellStyle name="Normal 2 25 14 2 2 2" xfId="3125" xr:uid="{00000000-0005-0000-0000-0000360D0000}"/>
    <cellStyle name="Normal 2 25 14 3" xfId="3126" xr:uid="{00000000-0005-0000-0000-0000370D0000}"/>
    <cellStyle name="Normal 2 25 14 3 2" xfId="3127" xr:uid="{00000000-0005-0000-0000-0000380D0000}"/>
    <cellStyle name="Normal 2 25 14 3 2 2" xfId="3128" xr:uid="{00000000-0005-0000-0000-0000390D0000}"/>
    <cellStyle name="Normal 2 25 15" xfId="3129" xr:uid="{00000000-0005-0000-0000-00003A0D0000}"/>
    <cellStyle name="Normal 2 25 15 2" xfId="3130" xr:uid="{00000000-0005-0000-0000-00003B0D0000}"/>
    <cellStyle name="Normal 2 25 15 2 2" xfId="3131" xr:uid="{00000000-0005-0000-0000-00003C0D0000}"/>
    <cellStyle name="Normal 2 25 15 2 2 2" xfId="3132" xr:uid="{00000000-0005-0000-0000-00003D0D0000}"/>
    <cellStyle name="Normal 2 25 15 3" xfId="3133" xr:uid="{00000000-0005-0000-0000-00003E0D0000}"/>
    <cellStyle name="Normal 2 25 15 3 2" xfId="3134" xr:uid="{00000000-0005-0000-0000-00003F0D0000}"/>
    <cellStyle name="Normal 2 25 15 3 2 2" xfId="3135" xr:uid="{00000000-0005-0000-0000-0000400D0000}"/>
    <cellStyle name="Normal 2 25 16" xfId="3136" xr:uid="{00000000-0005-0000-0000-0000410D0000}"/>
    <cellStyle name="Normal 2 25 16 2" xfId="3137" xr:uid="{00000000-0005-0000-0000-0000420D0000}"/>
    <cellStyle name="Normal 2 25 16 2 2" xfId="3138" xr:uid="{00000000-0005-0000-0000-0000430D0000}"/>
    <cellStyle name="Normal 2 25 16 2 2 2" xfId="3139" xr:uid="{00000000-0005-0000-0000-0000440D0000}"/>
    <cellStyle name="Normal 2 25 16 3" xfId="3140" xr:uid="{00000000-0005-0000-0000-0000450D0000}"/>
    <cellStyle name="Normal 2 25 16 3 2" xfId="3141" xr:uid="{00000000-0005-0000-0000-0000460D0000}"/>
    <cellStyle name="Normal 2 25 16 3 2 2" xfId="3142" xr:uid="{00000000-0005-0000-0000-0000470D0000}"/>
    <cellStyle name="Normal 2 25 17" xfId="3143" xr:uid="{00000000-0005-0000-0000-0000480D0000}"/>
    <cellStyle name="Normal 2 25 17 2" xfId="3144" xr:uid="{00000000-0005-0000-0000-0000490D0000}"/>
    <cellStyle name="Normal 2 25 17 2 2" xfId="3145" xr:uid="{00000000-0005-0000-0000-00004A0D0000}"/>
    <cellStyle name="Normal 2 25 17 2 2 2" xfId="3146" xr:uid="{00000000-0005-0000-0000-00004B0D0000}"/>
    <cellStyle name="Normal 2 25 17 3" xfId="3147" xr:uid="{00000000-0005-0000-0000-00004C0D0000}"/>
    <cellStyle name="Normal 2 25 17 3 2" xfId="3148" xr:uid="{00000000-0005-0000-0000-00004D0D0000}"/>
    <cellStyle name="Normal 2 25 17 3 2 2" xfId="3149" xr:uid="{00000000-0005-0000-0000-00004E0D0000}"/>
    <cellStyle name="Normal 2 25 18" xfId="3150" xr:uid="{00000000-0005-0000-0000-00004F0D0000}"/>
    <cellStyle name="Normal 2 25 18 2" xfId="3151" xr:uid="{00000000-0005-0000-0000-0000500D0000}"/>
    <cellStyle name="Normal 2 25 18 2 2" xfId="3152" xr:uid="{00000000-0005-0000-0000-0000510D0000}"/>
    <cellStyle name="Normal 2 25 18 2 2 2" xfId="3153" xr:uid="{00000000-0005-0000-0000-0000520D0000}"/>
    <cellStyle name="Normal 2 25 18 3" xfId="3154" xr:uid="{00000000-0005-0000-0000-0000530D0000}"/>
    <cellStyle name="Normal 2 25 18 3 2" xfId="3155" xr:uid="{00000000-0005-0000-0000-0000540D0000}"/>
    <cellStyle name="Normal 2 25 18 3 2 2" xfId="3156" xr:uid="{00000000-0005-0000-0000-0000550D0000}"/>
    <cellStyle name="Normal 2 25 19" xfId="3157" xr:uid="{00000000-0005-0000-0000-0000560D0000}"/>
    <cellStyle name="Normal 2 25 19 2" xfId="3158" xr:uid="{00000000-0005-0000-0000-0000570D0000}"/>
    <cellStyle name="Normal 2 25 19 2 2" xfId="3159" xr:uid="{00000000-0005-0000-0000-0000580D0000}"/>
    <cellStyle name="Normal 2 25 19 2 2 2" xfId="3160" xr:uid="{00000000-0005-0000-0000-0000590D0000}"/>
    <cellStyle name="Normal 2 25 19 3" xfId="3161" xr:uid="{00000000-0005-0000-0000-00005A0D0000}"/>
    <cellStyle name="Normal 2 25 19 3 2" xfId="3162" xr:uid="{00000000-0005-0000-0000-00005B0D0000}"/>
    <cellStyle name="Normal 2 25 19 3 2 2" xfId="3163" xr:uid="{00000000-0005-0000-0000-00005C0D0000}"/>
    <cellStyle name="Normal 2 25 2" xfId="3164" xr:uid="{00000000-0005-0000-0000-00005D0D0000}"/>
    <cellStyle name="Normal 2 25 2 2" xfId="3165" xr:uid="{00000000-0005-0000-0000-00005E0D0000}"/>
    <cellStyle name="Normal 2 25 2 2 2" xfId="3166" xr:uid="{00000000-0005-0000-0000-00005F0D0000}"/>
    <cellStyle name="Normal 2 25 2 2 2 2" xfId="3167" xr:uid="{00000000-0005-0000-0000-0000600D0000}"/>
    <cellStyle name="Normal 2 25 2 3" xfId="3168" xr:uid="{00000000-0005-0000-0000-0000610D0000}"/>
    <cellStyle name="Normal 2 25 2 3 2" xfId="3169" xr:uid="{00000000-0005-0000-0000-0000620D0000}"/>
    <cellStyle name="Normal 2 25 2 3 2 2" xfId="3170" xr:uid="{00000000-0005-0000-0000-0000630D0000}"/>
    <cellStyle name="Normal 2 25 20" xfId="3171" xr:uid="{00000000-0005-0000-0000-0000640D0000}"/>
    <cellStyle name="Normal 2 25 20 2" xfId="3172" xr:uid="{00000000-0005-0000-0000-0000650D0000}"/>
    <cellStyle name="Normal 2 25 20 2 2" xfId="3173" xr:uid="{00000000-0005-0000-0000-0000660D0000}"/>
    <cellStyle name="Normal 2 25 20 2 2 2" xfId="3174" xr:uid="{00000000-0005-0000-0000-0000670D0000}"/>
    <cellStyle name="Normal 2 25 20 3" xfId="3175" xr:uid="{00000000-0005-0000-0000-0000680D0000}"/>
    <cellStyle name="Normal 2 25 20 3 2" xfId="3176" xr:uid="{00000000-0005-0000-0000-0000690D0000}"/>
    <cellStyle name="Normal 2 25 20 3 2 2" xfId="3177" xr:uid="{00000000-0005-0000-0000-00006A0D0000}"/>
    <cellStyle name="Normal 2 25 21" xfId="3178" xr:uid="{00000000-0005-0000-0000-00006B0D0000}"/>
    <cellStyle name="Normal 2 25 21 2" xfId="3179" xr:uid="{00000000-0005-0000-0000-00006C0D0000}"/>
    <cellStyle name="Normal 2 25 21 2 2" xfId="3180" xr:uid="{00000000-0005-0000-0000-00006D0D0000}"/>
    <cellStyle name="Normal 2 25 21 2 2 2" xfId="3181" xr:uid="{00000000-0005-0000-0000-00006E0D0000}"/>
    <cellStyle name="Normal 2 25 21 3" xfId="3182" xr:uid="{00000000-0005-0000-0000-00006F0D0000}"/>
    <cellStyle name="Normal 2 25 21 3 2" xfId="3183" xr:uid="{00000000-0005-0000-0000-0000700D0000}"/>
    <cellStyle name="Normal 2 25 21 3 2 2" xfId="3184" xr:uid="{00000000-0005-0000-0000-0000710D0000}"/>
    <cellStyle name="Normal 2 25 22" xfId="3185" xr:uid="{00000000-0005-0000-0000-0000720D0000}"/>
    <cellStyle name="Normal 2 25 22 2" xfId="3186" xr:uid="{00000000-0005-0000-0000-0000730D0000}"/>
    <cellStyle name="Normal 2 25 22 2 2" xfId="3187" xr:uid="{00000000-0005-0000-0000-0000740D0000}"/>
    <cellStyle name="Normal 2 25 22 2 2 2" xfId="3188" xr:uid="{00000000-0005-0000-0000-0000750D0000}"/>
    <cellStyle name="Normal 2 25 22 3" xfId="3189" xr:uid="{00000000-0005-0000-0000-0000760D0000}"/>
    <cellStyle name="Normal 2 25 22 3 2" xfId="3190" xr:uid="{00000000-0005-0000-0000-0000770D0000}"/>
    <cellStyle name="Normal 2 25 22 3 2 2" xfId="3191" xr:uid="{00000000-0005-0000-0000-0000780D0000}"/>
    <cellStyle name="Normal 2 25 23" xfId="3192" xr:uid="{00000000-0005-0000-0000-0000790D0000}"/>
    <cellStyle name="Normal 2 25 23 2" xfId="3193" xr:uid="{00000000-0005-0000-0000-00007A0D0000}"/>
    <cellStyle name="Normal 2 25 23 2 2" xfId="3194" xr:uid="{00000000-0005-0000-0000-00007B0D0000}"/>
    <cellStyle name="Normal 2 25 23 2 2 2" xfId="3195" xr:uid="{00000000-0005-0000-0000-00007C0D0000}"/>
    <cellStyle name="Normal 2 25 23 3" xfId="3196" xr:uid="{00000000-0005-0000-0000-00007D0D0000}"/>
    <cellStyle name="Normal 2 25 23 3 2" xfId="3197" xr:uid="{00000000-0005-0000-0000-00007E0D0000}"/>
    <cellStyle name="Normal 2 25 23 3 2 2" xfId="3198" xr:uid="{00000000-0005-0000-0000-00007F0D0000}"/>
    <cellStyle name="Normal 2 25 24" xfId="3199" xr:uid="{00000000-0005-0000-0000-0000800D0000}"/>
    <cellStyle name="Normal 2 25 24 2" xfId="3200" xr:uid="{00000000-0005-0000-0000-0000810D0000}"/>
    <cellStyle name="Normal 2 25 24 2 2" xfId="3201" xr:uid="{00000000-0005-0000-0000-0000820D0000}"/>
    <cellStyle name="Normal 2 25 25" xfId="3202" xr:uid="{00000000-0005-0000-0000-0000830D0000}"/>
    <cellStyle name="Normal 2 25 25 2" xfId="3203" xr:uid="{00000000-0005-0000-0000-0000840D0000}"/>
    <cellStyle name="Normal 2 25 25 2 2" xfId="3204" xr:uid="{00000000-0005-0000-0000-0000850D0000}"/>
    <cellStyle name="Normal 2 25 3" xfId="3205" xr:uid="{00000000-0005-0000-0000-0000860D0000}"/>
    <cellStyle name="Normal 2 25 3 2" xfId="3206" xr:uid="{00000000-0005-0000-0000-0000870D0000}"/>
    <cellStyle name="Normal 2 25 3 2 2" xfId="3207" xr:uid="{00000000-0005-0000-0000-0000880D0000}"/>
    <cellStyle name="Normal 2 25 3 2 2 2" xfId="3208" xr:uid="{00000000-0005-0000-0000-0000890D0000}"/>
    <cellStyle name="Normal 2 25 3 3" xfId="3209" xr:uid="{00000000-0005-0000-0000-00008A0D0000}"/>
    <cellStyle name="Normal 2 25 3 3 2" xfId="3210" xr:uid="{00000000-0005-0000-0000-00008B0D0000}"/>
    <cellStyle name="Normal 2 25 3 3 2 2" xfId="3211" xr:uid="{00000000-0005-0000-0000-00008C0D0000}"/>
    <cellStyle name="Normal 2 25 4" xfId="3212" xr:uid="{00000000-0005-0000-0000-00008D0D0000}"/>
    <cellStyle name="Normal 2 25 4 2" xfId="3213" xr:uid="{00000000-0005-0000-0000-00008E0D0000}"/>
    <cellStyle name="Normal 2 25 4 2 2" xfId="3214" xr:uid="{00000000-0005-0000-0000-00008F0D0000}"/>
    <cellStyle name="Normal 2 25 4 2 2 2" xfId="3215" xr:uid="{00000000-0005-0000-0000-0000900D0000}"/>
    <cellStyle name="Normal 2 25 4 3" xfId="3216" xr:uid="{00000000-0005-0000-0000-0000910D0000}"/>
    <cellStyle name="Normal 2 25 4 3 2" xfId="3217" xr:uid="{00000000-0005-0000-0000-0000920D0000}"/>
    <cellStyle name="Normal 2 25 4 3 2 2" xfId="3218" xr:uid="{00000000-0005-0000-0000-0000930D0000}"/>
    <cellStyle name="Normal 2 25 5" xfId="3219" xr:uid="{00000000-0005-0000-0000-0000940D0000}"/>
    <cellStyle name="Normal 2 25 5 2" xfId="3220" xr:uid="{00000000-0005-0000-0000-0000950D0000}"/>
    <cellStyle name="Normal 2 25 5 2 2" xfId="3221" xr:uid="{00000000-0005-0000-0000-0000960D0000}"/>
    <cellStyle name="Normal 2 25 5 2 2 2" xfId="3222" xr:uid="{00000000-0005-0000-0000-0000970D0000}"/>
    <cellStyle name="Normal 2 25 5 3" xfId="3223" xr:uid="{00000000-0005-0000-0000-0000980D0000}"/>
    <cellStyle name="Normal 2 25 5 3 2" xfId="3224" xr:uid="{00000000-0005-0000-0000-0000990D0000}"/>
    <cellStyle name="Normal 2 25 5 3 2 2" xfId="3225" xr:uid="{00000000-0005-0000-0000-00009A0D0000}"/>
    <cellStyle name="Normal 2 25 6" xfId="3226" xr:uid="{00000000-0005-0000-0000-00009B0D0000}"/>
    <cellStyle name="Normal 2 25 6 2" xfId="3227" xr:uid="{00000000-0005-0000-0000-00009C0D0000}"/>
    <cellStyle name="Normal 2 25 6 2 2" xfId="3228" xr:uid="{00000000-0005-0000-0000-00009D0D0000}"/>
    <cellStyle name="Normal 2 25 6 2 2 2" xfId="3229" xr:uid="{00000000-0005-0000-0000-00009E0D0000}"/>
    <cellStyle name="Normal 2 25 6 3" xfId="3230" xr:uid="{00000000-0005-0000-0000-00009F0D0000}"/>
    <cellStyle name="Normal 2 25 6 3 2" xfId="3231" xr:uid="{00000000-0005-0000-0000-0000A00D0000}"/>
    <cellStyle name="Normal 2 25 6 3 2 2" xfId="3232" xr:uid="{00000000-0005-0000-0000-0000A10D0000}"/>
    <cellStyle name="Normal 2 25 7" xfId="3233" xr:uid="{00000000-0005-0000-0000-0000A20D0000}"/>
    <cellStyle name="Normal 2 25 7 2" xfId="3234" xr:uid="{00000000-0005-0000-0000-0000A30D0000}"/>
    <cellStyle name="Normal 2 25 7 2 2" xfId="3235" xr:uid="{00000000-0005-0000-0000-0000A40D0000}"/>
    <cellStyle name="Normal 2 25 7 2 2 2" xfId="3236" xr:uid="{00000000-0005-0000-0000-0000A50D0000}"/>
    <cellStyle name="Normal 2 25 7 3" xfId="3237" xr:uid="{00000000-0005-0000-0000-0000A60D0000}"/>
    <cellStyle name="Normal 2 25 7 3 2" xfId="3238" xr:uid="{00000000-0005-0000-0000-0000A70D0000}"/>
    <cellStyle name="Normal 2 25 7 3 2 2" xfId="3239" xr:uid="{00000000-0005-0000-0000-0000A80D0000}"/>
    <cellStyle name="Normal 2 25 8" xfId="3240" xr:uid="{00000000-0005-0000-0000-0000A90D0000}"/>
    <cellStyle name="Normal 2 25 8 2" xfId="3241" xr:uid="{00000000-0005-0000-0000-0000AA0D0000}"/>
    <cellStyle name="Normal 2 25 8 2 2" xfId="3242" xr:uid="{00000000-0005-0000-0000-0000AB0D0000}"/>
    <cellStyle name="Normal 2 25 8 2 2 2" xfId="3243" xr:uid="{00000000-0005-0000-0000-0000AC0D0000}"/>
    <cellStyle name="Normal 2 25 8 3" xfId="3244" xr:uid="{00000000-0005-0000-0000-0000AD0D0000}"/>
    <cellStyle name="Normal 2 25 8 3 2" xfId="3245" xr:uid="{00000000-0005-0000-0000-0000AE0D0000}"/>
    <cellStyle name="Normal 2 25 8 3 2 2" xfId="3246" xr:uid="{00000000-0005-0000-0000-0000AF0D0000}"/>
    <cellStyle name="Normal 2 25 9" xfId="3247" xr:uid="{00000000-0005-0000-0000-0000B00D0000}"/>
    <cellStyle name="Normal 2 25 9 2" xfId="3248" xr:uid="{00000000-0005-0000-0000-0000B10D0000}"/>
    <cellStyle name="Normal 2 25 9 2 2" xfId="3249" xr:uid="{00000000-0005-0000-0000-0000B20D0000}"/>
    <cellStyle name="Normal 2 25 9 2 2 2" xfId="3250" xr:uid="{00000000-0005-0000-0000-0000B30D0000}"/>
    <cellStyle name="Normal 2 25 9 3" xfId="3251" xr:uid="{00000000-0005-0000-0000-0000B40D0000}"/>
    <cellStyle name="Normal 2 25 9 3 2" xfId="3252" xr:uid="{00000000-0005-0000-0000-0000B50D0000}"/>
    <cellStyle name="Normal 2 25 9 3 2 2" xfId="3253" xr:uid="{00000000-0005-0000-0000-0000B60D0000}"/>
    <cellStyle name="Normal 2 26" xfId="3254" xr:uid="{00000000-0005-0000-0000-0000B70D0000}"/>
    <cellStyle name="Normal 2 26 10" xfId="3255" xr:uid="{00000000-0005-0000-0000-0000B80D0000}"/>
    <cellStyle name="Normal 2 26 10 2" xfId="3256" xr:uid="{00000000-0005-0000-0000-0000B90D0000}"/>
    <cellStyle name="Normal 2 26 10 2 2" xfId="3257" xr:uid="{00000000-0005-0000-0000-0000BA0D0000}"/>
    <cellStyle name="Normal 2 26 10 2 2 2" xfId="3258" xr:uid="{00000000-0005-0000-0000-0000BB0D0000}"/>
    <cellStyle name="Normal 2 26 10 3" xfId="3259" xr:uid="{00000000-0005-0000-0000-0000BC0D0000}"/>
    <cellStyle name="Normal 2 26 10 3 2" xfId="3260" xr:uid="{00000000-0005-0000-0000-0000BD0D0000}"/>
    <cellStyle name="Normal 2 26 10 3 2 2" xfId="3261" xr:uid="{00000000-0005-0000-0000-0000BE0D0000}"/>
    <cellStyle name="Normal 2 26 11" xfId="3262" xr:uid="{00000000-0005-0000-0000-0000BF0D0000}"/>
    <cellStyle name="Normal 2 26 11 2" xfId="3263" xr:uid="{00000000-0005-0000-0000-0000C00D0000}"/>
    <cellStyle name="Normal 2 26 11 2 2" xfId="3264" xr:uid="{00000000-0005-0000-0000-0000C10D0000}"/>
    <cellStyle name="Normal 2 26 11 2 2 2" xfId="3265" xr:uid="{00000000-0005-0000-0000-0000C20D0000}"/>
    <cellStyle name="Normal 2 26 11 3" xfId="3266" xr:uid="{00000000-0005-0000-0000-0000C30D0000}"/>
    <cellStyle name="Normal 2 26 11 3 2" xfId="3267" xr:uid="{00000000-0005-0000-0000-0000C40D0000}"/>
    <cellStyle name="Normal 2 26 11 3 2 2" xfId="3268" xr:uid="{00000000-0005-0000-0000-0000C50D0000}"/>
    <cellStyle name="Normal 2 26 12" xfId="3269" xr:uid="{00000000-0005-0000-0000-0000C60D0000}"/>
    <cellStyle name="Normal 2 26 12 2" xfId="3270" xr:uid="{00000000-0005-0000-0000-0000C70D0000}"/>
    <cellStyle name="Normal 2 26 12 2 2" xfId="3271" xr:uid="{00000000-0005-0000-0000-0000C80D0000}"/>
    <cellStyle name="Normal 2 26 12 2 2 2" xfId="3272" xr:uid="{00000000-0005-0000-0000-0000C90D0000}"/>
    <cellStyle name="Normal 2 26 12 3" xfId="3273" xr:uid="{00000000-0005-0000-0000-0000CA0D0000}"/>
    <cellStyle name="Normal 2 26 12 3 2" xfId="3274" xr:uid="{00000000-0005-0000-0000-0000CB0D0000}"/>
    <cellStyle name="Normal 2 26 12 3 2 2" xfId="3275" xr:uid="{00000000-0005-0000-0000-0000CC0D0000}"/>
    <cellStyle name="Normal 2 26 13" xfId="3276" xr:uid="{00000000-0005-0000-0000-0000CD0D0000}"/>
    <cellStyle name="Normal 2 26 13 2" xfId="3277" xr:uid="{00000000-0005-0000-0000-0000CE0D0000}"/>
    <cellStyle name="Normal 2 26 13 2 2" xfId="3278" xr:uid="{00000000-0005-0000-0000-0000CF0D0000}"/>
    <cellStyle name="Normal 2 26 13 2 2 2" xfId="3279" xr:uid="{00000000-0005-0000-0000-0000D00D0000}"/>
    <cellStyle name="Normal 2 26 13 3" xfId="3280" xr:uid="{00000000-0005-0000-0000-0000D10D0000}"/>
    <cellStyle name="Normal 2 26 13 3 2" xfId="3281" xr:uid="{00000000-0005-0000-0000-0000D20D0000}"/>
    <cellStyle name="Normal 2 26 13 3 2 2" xfId="3282" xr:uid="{00000000-0005-0000-0000-0000D30D0000}"/>
    <cellStyle name="Normal 2 26 14" xfId="3283" xr:uid="{00000000-0005-0000-0000-0000D40D0000}"/>
    <cellStyle name="Normal 2 26 14 2" xfId="3284" xr:uid="{00000000-0005-0000-0000-0000D50D0000}"/>
    <cellStyle name="Normal 2 26 14 2 2" xfId="3285" xr:uid="{00000000-0005-0000-0000-0000D60D0000}"/>
    <cellStyle name="Normal 2 26 14 2 2 2" xfId="3286" xr:uid="{00000000-0005-0000-0000-0000D70D0000}"/>
    <cellStyle name="Normal 2 26 14 3" xfId="3287" xr:uid="{00000000-0005-0000-0000-0000D80D0000}"/>
    <cellStyle name="Normal 2 26 14 3 2" xfId="3288" xr:uid="{00000000-0005-0000-0000-0000D90D0000}"/>
    <cellStyle name="Normal 2 26 14 3 2 2" xfId="3289" xr:uid="{00000000-0005-0000-0000-0000DA0D0000}"/>
    <cellStyle name="Normal 2 26 15" xfId="3290" xr:uid="{00000000-0005-0000-0000-0000DB0D0000}"/>
    <cellStyle name="Normal 2 26 15 2" xfId="3291" xr:uid="{00000000-0005-0000-0000-0000DC0D0000}"/>
    <cellStyle name="Normal 2 26 15 2 2" xfId="3292" xr:uid="{00000000-0005-0000-0000-0000DD0D0000}"/>
    <cellStyle name="Normal 2 26 15 2 2 2" xfId="3293" xr:uid="{00000000-0005-0000-0000-0000DE0D0000}"/>
    <cellStyle name="Normal 2 26 15 3" xfId="3294" xr:uid="{00000000-0005-0000-0000-0000DF0D0000}"/>
    <cellStyle name="Normal 2 26 15 3 2" xfId="3295" xr:uid="{00000000-0005-0000-0000-0000E00D0000}"/>
    <cellStyle name="Normal 2 26 15 3 2 2" xfId="3296" xr:uid="{00000000-0005-0000-0000-0000E10D0000}"/>
    <cellStyle name="Normal 2 26 16" xfId="3297" xr:uid="{00000000-0005-0000-0000-0000E20D0000}"/>
    <cellStyle name="Normal 2 26 16 2" xfId="3298" xr:uid="{00000000-0005-0000-0000-0000E30D0000}"/>
    <cellStyle name="Normal 2 26 16 2 2" xfId="3299" xr:uid="{00000000-0005-0000-0000-0000E40D0000}"/>
    <cellStyle name="Normal 2 26 16 2 2 2" xfId="3300" xr:uid="{00000000-0005-0000-0000-0000E50D0000}"/>
    <cellStyle name="Normal 2 26 16 3" xfId="3301" xr:uid="{00000000-0005-0000-0000-0000E60D0000}"/>
    <cellStyle name="Normal 2 26 16 3 2" xfId="3302" xr:uid="{00000000-0005-0000-0000-0000E70D0000}"/>
    <cellStyle name="Normal 2 26 16 3 2 2" xfId="3303" xr:uid="{00000000-0005-0000-0000-0000E80D0000}"/>
    <cellStyle name="Normal 2 26 17" xfId="3304" xr:uid="{00000000-0005-0000-0000-0000E90D0000}"/>
    <cellStyle name="Normal 2 26 17 2" xfId="3305" xr:uid="{00000000-0005-0000-0000-0000EA0D0000}"/>
    <cellStyle name="Normal 2 26 17 2 2" xfId="3306" xr:uid="{00000000-0005-0000-0000-0000EB0D0000}"/>
    <cellStyle name="Normal 2 26 17 2 2 2" xfId="3307" xr:uid="{00000000-0005-0000-0000-0000EC0D0000}"/>
    <cellStyle name="Normal 2 26 17 3" xfId="3308" xr:uid="{00000000-0005-0000-0000-0000ED0D0000}"/>
    <cellStyle name="Normal 2 26 17 3 2" xfId="3309" xr:uid="{00000000-0005-0000-0000-0000EE0D0000}"/>
    <cellStyle name="Normal 2 26 17 3 2 2" xfId="3310" xr:uid="{00000000-0005-0000-0000-0000EF0D0000}"/>
    <cellStyle name="Normal 2 26 18" xfId="3311" xr:uid="{00000000-0005-0000-0000-0000F00D0000}"/>
    <cellStyle name="Normal 2 26 18 2" xfId="3312" xr:uid="{00000000-0005-0000-0000-0000F10D0000}"/>
    <cellStyle name="Normal 2 26 18 2 2" xfId="3313" xr:uid="{00000000-0005-0000-0000-0000F20D0000}"/>
    <cellStyle name="Normal 2 26 18 2 2 2" xfId="3314" xr:uid="{00000000-0005-0000-0000-0000F30D0000}"/>
    <cellStyle name="Normal 2 26 18 3" xfId="3315" xr:uid="{00000000-0005-0000-0000-0000F40D0000}"/>
    <cellStyle name="Normal 2 26 18 3 2" xfId="3316" xr:uid="{00000000-0005-0000-0000-0000F50D0000}"/>
    <cellStyle name="Normal 2 26 18 3 2 2" xfId="3317" xr:uid="{00000000-0005-0000-0000-0000F60D0000}"/>
    <cellStyle name="Normal 2 26 19" xfId="3318" xr:uid="{00000000-0005-0000-0000-0000F70D0000}"/>
    <cellStyle name="Normal 2 26 19 2" xfId="3319" xr:uid="{00000000-0005-0000-0000-0000F80D0000}"/>
    <cellStyle name="Normal 2 26 19 2 2" xfId="3320" xr:uid="{00000000-0005-0000-0000-0000F90D0000}"/>
    <cellStyle name="Normal 2 26 19 2 2 2" xfId="3321" xr:uid="{00000000-0005-0000-0000-0000FA0D0000}"/>
    <cellStyle name="Normal 2 26 19 3" xfId="3322" xr:uid="{00000000-0005-0000-0000-0000FB0D0000}"/>
    <cellStyle name="Normal 2 26 19 3 2" xfId="3323" xr:uid="{00000000-0005-0000-0000-0000FC0D0000}"/>
    <cellStyle name="Normal 2 26 19 3 2 2" xfId="3324" xr:uid="{00000000-0005-0000-0000-0000FD0D0000}"/>
    <cellStyle name="Normal 2 26 2" xfId="3325" xr:uid="{00000000-0005-0000-0000-0000FE0D0000}"/>
    <cellStyle name="Normal 2 26 2 2" xfId="3326" xr:uid="{00000000-0005-0000-0000-0000FF0D0000}"/>
    <cellStyle name="Normal 2 26 2 2 2" xfId="3327" xr:uid="{00000000-0005-0000-0000-0000000E0000}"/>
    <cellStyle name="Normal 2 26 2 2 2 2" xfId="3328" xr:uid="{00000000-0005-0000-0000-0000010E0000}"/>
    <cellStyle name="Normal 2 26 2 3" xfId="3329" xr:uid="{00000000-0005-0000-0000-0000020E0000}"/>
    <cellStyle name="Normal 2 26 2 3 2" xfId="3330" xr:uid="{00000000-0005-0000-0000-0000030E0000}"/>
    <cellStyle name="Normal 2 26 2 3 2 2" xfId="3331" xr:uid="{00000000-0005-0000-0000-0000040E0000}"/>
    <cellStyle name="Normal 2 26 20" xfId="3332" xr:uid="{00000000-0005-0000-0000-0000050E0000}"/>
    <cellStyle name="Normal 2 26 20 2" xfId="3333" xr:uid="{00000000-0005-0000-0000-0000060E0000}"/>
    <cellStyle name="Normal 2 26 20 2 2" xfId="3334" xr:uid="{00000000-0005-0000-0000-0000070E0000}"/>
    <cellStyle name="Normal 2 26 20 2 2 2" xfId="3335" xr:uid="{00000000-0005-0000-0000-0000080E0000}"/>
    <cellStyle name="Normal 2 26 20 3" xfId="3336" xr:uid="{00000000-0005-0000-0000-0000090E0000}"/>
    <cellStyle name="Normal 2 26 20 3 2" xfId="3337" xr:uid="{00000000-0005-0000-0000-00000A0E0000}"/>
    <cellStyle name="Normal 2 26 20 3 2 2" xfId="3338" xr:uid="{00000000-0005-0000-0000-00000B0E0000}"/>
    <cellStyle name="Normal 2 26 21" xfId="3339" xr:uid="{00000000-0005-0000-0000-00000C0E0000}"/>
    <cellStyle name="Normal 2 26 21 2" xfId="3340" xr:uid="{00000000-0005-0000-0000-00000D0E0000}"/>
    <cellStyle name="Normal 2 26 21 2 2" xfId="3341" xr:uid="{00000000-0005-0000-0000-00000E0E0000}"/>
    <cellStyle name="Normal 2 26 21 2 2 2" xfId="3342" xr:uid="{00000000-0005-0000-0000-00000F0E0000}"/>
    <cellStyle name="Normal 2 26 21 3" xfId="3343" xr:uid="{00000000-0005-0000-0000-0000100E0000}"/>
    <cellStyle name="Normal 2 26 21 3 2" xfId="3344" xr:uid="{00000000-0005-0000-0000-0000110E0000}"/>
    <cellStyle name="Normal 2 26 21 3 2 2" xfId="3345" xr:uid="{00000000-0005-0000-0000-0000120E0000}"/>
    <cellStyle name="Normal 2 26 22" xfId="3346" xr:uid="{00000000-0005-0000-0000-0000130E0000}"/>
    <cellStyle name="Normal 2 26 22 2" xfId="3347" xr:uid="{00000000-0005-0000-0000-0000140E0000}"/>
    <cellStyle name="Normal 2 26 22 2 2" xfId="3348" xr:uid="{00000000-0005-0000-0000-0000150E0000}"/>
    <cellStyle name="Normal 2 26 22 2 2 2" xfId="3349" xr:uid="{00000000-0005-0000-0000-0000160E0000}"/>
    <cellStyle name="Normal 2 26 22 3" xfId="3350" xr:uid="{00000000-0005-0000-0000-0000170E0000}"/>
    <cellStyle name="Normal 2 26 22 3 2" xfId="3351" xr:uid="{00000000-0005-0000-0000-0000180E0000}"/>
    <cellStyle name="Normal 2 26 22 3 2 2" xfId="3352" xr:uid="{00000000-0005-0000-0000-0000190E0000}"/>
    <cellStyle name="Normal 2 26 23" xfId="3353" xr:uid="{00000000-0005-0000-0000-00001A0E0000}"/>
    <cellStyle name="Normal 2 26 23 2" xfId="3354" xr:uid="{00000000-0005-0000-0000-00001B0E0000}"/>
    <cellStyle name="Normal 2 26 23 2 2" xfId="3355" xr:uid="{00000000-0005-0000-0000-00001C0E0000}"/>
    <cellStyle name="Normal 2 26 23 2 2 2" xfId="3356" xr:uid="{00000000-0005-0000-0000-00001D0E0000}"/>
    <cellStyle name="Normal 2 26 23 3" xfId="3357" xr:uid="{00000000-0005-0000-0000-00001E0E0000}"/>
    <cellStyle name="Normal 2 26 23 3 2" xfId="3358" xr:uid="{00000000-0005-0000-0000-00001F0E0000}"/>
    <cellStyle name="Normal 2 26 23 3 2 2" xfId="3359" xr:uid="{00000000-0005-0000-0000-0000200E0000}"/>
    <cellStyle name="Normal 2 26 24" xfId="3360" xr:uid="{00000000-0005-0000-0000-0000210E0000}"/>
    <cellStyle name="Normal 2 26 24 2" xfId="3361" xr:uid="{00000000-0005-0000-0000-0000220E0000}"/>
    <cellStyle name="Normal 2 26 24 2 2" xfId="3362" xr:uid="{00000000-0005-0000-0000-0000230E0000}"/>
    <cellStyle name="Normal 2 26 25" xfId="3363" xr:uid="{00000000-0005-0000-0000-0000240E0000}"/>
    <cellStyle name="Normal 2 26 25 2" xfId="3364" xr:uid="{00000000-0005-0000-0000-0000250E0000}"/>
    <cellStyle name="Normal 2 26 25 2 2" xfId="3365" xr:uid="{00000000-0005-0000-0000-0000260E0000}"/>
    <cellStyle name="Normal 2 26 3" xfId="3366" xr:uid="{00000000-0005-0000-0000-0000270E0000}"/>
    <cellStyle name="Normal 2 26 3 2" xfId="3367" xr:uid="{00000000-0005-0000-0000-0000280E0000}"/>
    <cellStyle name="Normal 2 26 3 2 2" xfId="3368" xr:uid="{00000000-0005-0000-0000-0000290E0000}"/>
    <cellStyle name="Normal 2 26 3 2 2 2" xfId="3369" xr:uid="{00000000-0005-0000-0000-00002A0E0000}"/>
    <cellStyle name="Normal 2 26 3 3" xfId="3370" xr:uid="{00000000-0005-0000-0000-00002B0E0000}"/>
    <cellStyle name="Normal 2 26 3 3 2" xfId="3371" xr:uid="{00000000-0005-0000-0000-00002C0E0000}"/>
    <cellStyle name="Normal 2 26 3 3 2 2" xfId="3372" xr:uid="{00000000-0005-0000-0000-00002D0E0000}"/>
    <cellStyle name="Normal 2 26 4" xfId="3373" xr:uid="{00000000-0005-0000-0000-00002E0E0000}"/>
    <cellStyle name="Normal 2 26 4 2" xfId="3374" xr:uid="{00000000-0005-0000-0000-00002F0E0000}"/>
    <cellStyle name="Normal 2 26 4 2 2" xfId="3375" xr:uid="{00000000-0005-0000-0000-0000300E0000}"/>
    <cellStyle name="Normal 2 26 4 2 2 2" xfId="3376" xr:uid="{00000000-0005-0000-0000-0000310E0000}"/>
    <cellStyle name="Normal 2 26 4 3" xfId="3377" xr:uid="{00000000-0005-0000-0000-0000320E0000}"/>
    <cellStyle name="Normal 2 26 4 3 2" xfId="3378" xr:uid="{00000000-0005-0000-0000-0000330E0000}"/>
    <cellStyle name="Normal 2 26 4 3 2 2" xfId="3379" xr:uid="{00000000-0005-0000-0000-0000340E0000}"/>
    <cellStyle name="Normal 2 26 5" xfId="3380" xr:uid="{00000000-0005-0000-0000-0000350E0000}"/>
    <cellStyle name="Normal 2 26 5 2" xfId="3381" xr:uid="{00000000-0005-0000-0000-0000360E0000}"/>
    <cellStyle name="Normal 2 26 5 2 2" xfId="3382" xr:uid="{00000000-0005-0000-0000-0000370E0000}"/>
    <cellStyle name="Normal 2 26 5 2 2 2" xfId="3383" xr:uid="{00000000-0005-0000-0000-0000380E0000}"/>
    <cellStyle name="Normal 2 26 5 3" xfId="3384" xr:uid="{00000000-0005-0000-0000-0000390E0000}"/>
    <cellStyle name="Normal 2 26 5 3 2" xfId="3385" xr:uid="{00000000-0005-0000-0000-00003A0E0000}"/>
    <cellStyle name="Normal 2 26 5 3 2 2" xfId="3386" xr:uid="{00000000-0005-0000-0000-00003B0E0000}"/>
    <cellStyle name="Normal 2 26 6" xfId="3387" xr:uid="{00000000-0005-0000-0000-00003C0E0000}"/>
    <cellStyle name="Normal 2 26 6 2" xfId="3388" xr:uid="{00000000-0005-0000-0000-00003D0E0000}"/>
    <cellStyle name="Normal 2 26 6 2 2" xfId="3389" xr:uid="{00000000-0005-0000-0000-00003E0E0000}"/>
    <cellStyle name="Normal 2 26 6 2 2 2" xfId="3390" xr:uid="{00000000-0005-0000-0000-00003F0E0000}"/>
    <cellStyle name="Normal 2 26 6 3" xfId="3391" xr:uid="{00000000-0005-0000-0000-0000400E0000}"/>
    <cellStyle name="Normal 2 26 6 3 2" xfId="3392" xr:uid="{00000000-0005-0000-0000-0000410E0000}"/>
    <cellStyle name="Normal 2 26 6 3 2 2" xfId="3393" xr:uid="{00000000-0005-0000-0000-0000420E0000}"/>
    <cellStyle name="Normal 2 26 7" xfId="3394" xr:uid="{00000000-0005-0000-0000-0000430E0000}"/>
    <cellStyle name="Normal 2 26 7 2" xfId="3395" xr:uid="{00000000-0005-0000-0000-0000440E0000}"/>
    <cellStyle name="Normal 2 26 7 2 2" xfId="3396" xr:uid="{00000000-0005-0000-0000-0000450E0000}"/>
    <cellStyle name="Normal 2 26 7 2 2 2" xfId="3397" xr:uid="{00000000-0005-0000-0000-0000460E0000}"/>
    <cellStyle name="Normal 2 26 7 3" xfId="3398" xr:uid="{00000000-0005-0000-0000-0000470E0000}"/>
    <cellStyle name="Normal 2 26 7 3 2" xfId="3399" xr:uid="{00000000-0005-0000-0000-0000480E0000}"/>
    <cellStyle name="Normal 2 26 7 3 2 2" xfId="3400" xr:uid="{00000000-0005-0000-0000-0000490E0000}"/>
    <cellStyle name="Normal 2 26 8" xfId="3401" xr:uid="{00000000-0005-0000-0000-00004A0E0000}"/>
    <cellStyle name="Normal 2 26 8 2" xfId="3402" xr:uid="{00000000-0005-0000-0000-00004B0E0000}"/>
    <cellStyle name="Normal 2 26 8 2 2" xfId="3403" xr:uid="{00000000-0005-0000-0000-00004C0E0000}"/>
    <cellStyle name="Normal 2 26 8 2 2 2" xfId="3404" xr:uid="{00000000-0005-0000-0000-00004D0E0000}"/>
    <cellStyle name="Normal 2 26 8 3" xfId="3405" xr:uid="{00000000-0005-0000-0000-00004E0E0000}"/>
    <cellStyle name="Normal 2 26 8 3 2" xfId="3406" xr:uid="{00000000-0005-0000-0000-00004F0E0000}"/>
    <cellStyle name="Normal 2 26 8 3 2 2" xfId="3407" xr:uid="{00000000-0005-0000-0000-0000500E0000}"/>
    <cellStyle name="Normal 2 26 9" xfId="3408" xr:uid="{00000000-0005-0000-0000-0000510E0000}"/>
    <cellStyle name="Normal 2 26 9 2" xfId="3409" xr:uid="{00000000-0005-0000-0000-0000520E0000}"/>
    <cellStyle name="Normal 2 26 9 2 2" xfId="3410" xr:uid="{00000000-0005-0000-0000-0000530E0000}"/>
    <cellStyle name="Normal 2 26 9 2 2 2" xfId="3411" xr:uid="{00000000-0005-0000-0000-0000540E0000}"/>
    <cellStyle name="Normal 2 26 9 3" xfId="3412" xr:uid="{00000000-0005-0000-0000-0000550E0000}"/>
    <cellStyle name="Normal 2 26 9 3 2" xfId="3413" xr:uid="{00000000-0005-0000-0000-0000560E0000}"/>
    <cellStyle name="Normal 2 26 9 3 2 2" xfId="3414" xr:uid="{00000000-0005-0000-0000-0000570E0000}"/>
    <cellStyle name="Normal 2 27" xfId="3415" xr:uid="{00000000-0005-0000-0000-0000580E0000}"/>
    <cellStyle name="Normal 2 27 10" xfId="3416" xr:uid="{00000000-0005-0000-0000-0000590E0000}"/>
    <cellStyle name="Normal 2 27 10 2" xfId="3417" xr:uid="{00000000-0005-0000-0000-00005A0E0000}"/>
    <cellStyle name="Normal 2 27 10 2 2" xfId="3418" xr:uid="{00000000-0005-0000-0000-00005B0E0000}"/>
    <cellStyle name="Normal 2 27 10 2 2 2" xfId="3419" xr:uid="{00000000-0005-0000-0000-00005C0E0000}"/>
    <cellStyle name="Normal 2 27 10 3" xfId="3420" xr:uid="{00000000-0005-0000-0000-00005D0E0000}"/>
    <cellStyle name="Normal 2 27 10 3 2" xfId="3421" xr:uid="{00000000-0005-0000-0000-00005E0E0000}"/>
    <cellStyle name="Normal 2 27 10 3 2 2" xfId="3422" xr:uid="{00000000-0005-0000-0000-00005F0E0000}"/>
    <cellStyle name="Normal 2 27 11" xfId="3423" xr:uid="{00000000-0005-0000-0000-0000600E0000}"/>
    <cellStyle name="Normal 2 27 11 2" xfId="3424" xr:uid="{00000000-0005-0000-0000-0000610E0000}"/>
    <cellStyle name="Normal 2 27 11 2 2" xfId="3425" xr:uid="{00000000-0005-0000-0000-0000620E0000}"/>
    <cellStyle name="Normal 2 27 11 2 2 2" xfId="3426" xr:uid="{00000000-0005-0000-0000-0000630E0000}"/>
    <cellStyle name="Normal 2 27 11 3" xfId="3427" xr:uid="{00000000-0005-0000-0000-0000640E0000}"/>
    <cellStyle name="Normal 2 27 11 3 2" xfId="3428" xr:uid="{00000000-0005-0000-0000-0000650E0000}"/>
    <cellStyle name="Normal 2 27 11 3 2 2" xfId="3429" xr:uid="{00000000-0005-0000-0000-0000660E0000}"/>
    <cellStyle name="Normal 2 27 12" xfId="3430" xr:uid="{00000000-0005-0000-0000-0000670E0000}"/>
    <cellStyle name="Normal 2 27 12 2" xfId="3431" xr:uid="{00000000-0005-0000-0000-0000680E0000}"/>
    <cellStyle name="Normal 2 27 12 2 2" xfId="3432" xr:uid="{00000000-0005-0000-0000-0000690E0000}"/>
    <cellStyle name="Normal 2 27 12 2 2 2" xfId="3433" xr:uid="{00000000-0005-0000-0000-00006A0E0000}"/>
    <cellStyle name="Normal 2 27 12 3" xfId="3434" xr:uid="{00000000-0005-0000-0000-00006B0E0000}"/>
    <cellStyle name="Normal 2 27 12 3 2" xfId="3435" xr:uid="{00000000-0005-0000-0000-00006C0E0000}"/>
    <cellStyle name="Normal 2 27 12 3 2 2" xfId="3436" xr:uid="{00000000-0005-0000-0000-00006D0E0000}"/>
    <cellStyle name="Normal 2 27 13" xfId="3437" xr:uid="{00000000-0005-0000-0000-00006E0E0000}"/>
    <cellStyle name="Normal 2 27 13 2" xfId="3438" xr:uid="{00000000-0005-0000-0000-00006F0E0000}"/>
    <cellStyle name="Normal 2 27 13 2 2" xfId="3439" xr:uid="{00000000-0005-0000-0000-0000700E0000}"/>
    <cellStyle name="Normal 2 27 13 2 2 2" xfId="3440" xr:uid="{00000000-0005-0000-0000-0000710E0000}"/>
    <cellStyle name="Normal 2 27 13 3" xfId="3441" xr:uid="{00000000-0005-0000-0000-0000720E0000}"/>
    <cellStyle name="Normal 2 27 13 3 2" xfId="3442" xr:uid="{00000000-0005-0000-0000-0000730E0000}"/>
    <cellStyle name="Normal 2 27 13 3 2 2" xfId="3443" xr:uid="{00000000-0005-0000-0000-0000740E0000}"/>
    <cellStyle name="Normal 2 27 14" xfId="3444" xr:uid="{00000000-0005-0000-0000-0000750E0000}"/>
    <cellStyle name="Normal 2 27 14 2" xfId="3445" xr:uid="{00000000-0005-0000-0000-0000760E0000}"/>
    <cellStyle name="Normal 2 27 14 2 2" xfId="3446" xr:uid="{00000000-0005-0000-0000-0000770E0000}"/>
    <cellStyle name="Normal 2 27 14 2 2 2" xfId="3447" xr:uid="{00000000-0005-0000-0000-0000780E0000}"/>
    <cellStyle name="Normal 2 27 14 3" xfId="3448" xr:uid="{00000000-0005-0000-0000-0000790E0000}"/>
    <cellStyle name="Normal 2 27 14 3 2" xfId="3449" xr:uid="{00000000-0005-0000-0000-00007A0E0000}"/>
    <cellStyle name="Normal 2 27 14 3 2 2" xfId="3450" xr:uid="{00000000-0005-0000-0000-00007B0E0000}"/>
    <cellStyle name="Normal 2 27 15" xfId="3451" xr:uid="{00000000-0005-0000-0000-00007C0E0000}"/>
    <cellStyle name="Normal 2 27 15 2" xfId="3452" xr:uid="{00000000-0005-0000-0000-00007D0E0000}"/>
    <cellStyle name="Normal 2 27 15 2 2" xfId="3453" xr:uid="{00000000-0005-0000-0000-00007E0E0000}"/>
    <cellStyle name="Normal 2 27 15 2 2 2" xfId="3454" xr:uid="{00000000-0005-0000-0000-00007F0E0000}"/>
    <cellStyle name="Normal 2 27 15 3" xfId="3455" xr:uid="{00000000-0005-0000-0000-0000800E0000}"/>
    <cellStyle name="Normal 2 27 15 3 2" xfId="3456" xr:uid="{00000000-0005-0000-0000-0000810E0000}"/>
    <cellStyle name="Normal 2 27 15 3 2 2" xfId="3457" xr:uid="{00000000-0005-0000-0000-0000820E0000}"/>
    <cellStyle name="Normal 2 27 16" xfId="3458" xr:uid="{00000000-0005-0000-0000-0000830E0000}"/>
    <cellStyle name="Normal 2 27 16 2" xfId="3459" xr:uid="{00000000-0005-0000-0000-0000840E0000}"/>
    <cellStyle name="Normal 2 27 16 2 2" xfId="3460" xr:uid="{00000000-0005-0000-0000-0000850E0000}"/>
    <cellStyle name="Normal 2 27 16 2 2 2" xfId="3461" xr:uid="{00000000-0005-0000-0000-0000860E0000}"/>
    <cellStyle name="Normal 2 27 16 3" xfId="3462" xr:uid="{00000000-0005-0000-0000-0000870E0000}"/>
    <cellStyle name="Normal 2 27 16 3 2" xfId="3463" xr:uid="{00000000-0005-0000-0000-0000880E0000}"/>
    <cellStyle name="Normal 2 27 16 3 2 2" xfId="3464" xr:uid="{00000000-0005-0000-0000-0000890E0000}"/>
    <cellStyle name="Normal 2 27 17" xfId="3465" xr:uid="{00000000-0005-0000-0000-00008A0E0000}"/>
    <cellStyle name="Normal 2 27 17 2" xfId="3466" xr:uid="{00000000-0005-0000-0000-00008B0E0000}"/>
    <cellStyle name="Normal 2 27 17 2 2" xfId="3467" xr:uid="{00000000-0005-0000-0000-00008C0E0000}"/>
    <cellStyle name="Normal 2 27 17 2 2 2" xfId="3468" xr:uid="{00000000-0005-0000-0000-00008D0E0000}"/>
    <cellStyle name="Normal 2 27 17 3" xfId="3469" xr:uid="{00000000-0005-0000-0000-00008E0E0000}"/>
    <cellStyle name="Normal 2 27 17 3 2" xfId="3470" xr:uid="{00000000-0005-0000-0000-00008F0E0000}"/>
    <cellStyle name="Normal 2 27 17 3 2 2" xfId="3471" xr:uid="{00000000-0005-0000-0000-0000900E0000}"/>
    <cellStyle name="Normal 2 27 18" xfId="3472" xr:uid="{00000000-0005-0000-0000-0000910E0000}"/>
    <cellStyle name="Normal 2 27 18 2" xfId="3473" xr:uid="{00000000-0005-0000-0000-0000920E0000}"/>
    <cellStyle name="Normal 2 27 18 2 2" xfId="3474" xr:uid="{00000000-0005-0000-0000-0000930E0000}"/>
    <cellStyle name="Normal 2 27 18 2 2 2" xfId="3475" xr:uid="{00000000-0005-0000-0000-0000940E0000}"/>
    <cellStyle name="Normal 2 27 18 3" xfId="3476" xr:uid="{00000000-0005-0000-0000-0000950E0000}"/>
    <cellStyle name="Normal 2 27 18 3 2" xfId="3477" xr:uid="{00000000-0005-0000-0000-0000960E0000}"/>
    <cellStyle name="Normal 2 27 18 3 2 2" xfId="3478" xr:uid="{00000000-0005-0000-0000-0000970E0000}"/>
    <cellStyle name="Normal 2 27 19" xfId="3479" xr:uid="{00000000-0005-0000-0000-0000980E0000}"/>
    <cellStyle name="Normal 2 27 19 2" xfId="3480" xr:uid="{00000000-0005-0000-0000-0000990E0000}"/>
    <cellStyle name="Normal 2 27 19 2 2" xfId="3481" xr:uid="{00000000-0005-0000-0000-00009A0E0000}"/>
    <cellStyle name="Normal 2 27 19 2 2 2" xfId="3482" xr:uid="{00000000-0005-0000-0000-00009B0E0000}"/>
    <cellStyle name="Normal 2 27 19 3" xfId="3483" xr:uid="{00000000-0005-0000-0000-00009C0E0000}"/>
    <cellStyle name="Normal 2 27 19 3 2" xfId="3484" xr:uid="{00000000-0005-0000-0000-00009D0E0000}"/>
    <cellStyle name="Normal 2 27 19 3 2 2" xfId="3485" xr:uid="{00000000-0005-0000-0000-00009E0E0000}"/>
    <cellStyle name="Normal 2 27 2" xfId="3486" xr:uid="{00000000-0005-0000-0000-00009F0E0000}"/>
    <cellStyle name="Normal 2 27 2 2" xfId="3487" xr:uid="{00000000-0005-0000-0000-0000A00E0000}"/>
    <cellStyle name="Normal 2 27 2 2 2" xfId="3488" xr:uid="{00000000-0005-0000-0000-0000A10E0000}"/>
    <cellStyle name="Normal 2 27 2 2 2 2" xfId="3489" xr:uid="{00000000-0005-0000-0000-0000A20E0000}"/>
    <cellStyle name="Normal 2 27 2 3" xfId="3490" xr:uid="{00000000-0005-0000-0000-0000A30E0000}"/>
    <cellStyle name="Normal 2 27 2 3 2" xfId="3491" xr:uid="{00000000-0005-0000-0000-0000A40E0000}"/>
    <cellStyle name="Normal 2 27 2 3 2 2" xfId="3492" xr:uid="{00000000-0005-0000-0000-0000A50E0000}"/>
    <cellStyle name="Normal 2 27 20" xfId="3493" xr:uid="{00000000-0005-0000-0000-0000A60E0000}"/>
    <cellStyle name="Normal 2 27 20 2" xfId="3494" xr:uid="{00000000-0005-0000-0000-0000A70E0000}"/>
    <cellStyle name="Normal 2 27 20 2 2" xfId="3495" xr:uid="{00000000-0005-0000-0000-0000A80E0000}"/>
    <cellStyle name="Normal 2 27 20 2 2 2" xfId="3496" xr:uid="{00000000-0005-0000-0000-0000A90E0000}"/>
    <cellStyle name="Normal 2 27 20 3" xfId="3497" xr:uid="{00000000-0005-0000-0000-0000AA0E0000}"/>
    <cellStyle name="Normal 2 27 20 3 2" xfId="3498" xr:uid="{00000000-0005-0000-0000-0000AB0E0000}"/>
    <cellStyle name="Normal 2 27 20 3 2 2" xfId="3499" xr:uid="{00000000-0005-0000-0000-0000AC0E0000}"/>
    <cellStyle name="Normal 2 27 21" xfId="3500" xr:uid="{00000000-0005-0000-0000-0000AD0E0000}"/>
    <cellStyle name="Normal 2 27 21 2" xfId="3501" xr:uid="{00000000-0005-0000-0000-0000AE0E0000}"/>
    <cellStyle name="Normal 2 27 21 2 2" xfId="3502" xr:uid="{00000000-0005-0000-0000-0000AF0E0000}"/>
    <cellStyle name="Normal 2 27 21 2 2 2" xfId="3503" xr:uid="{00000000-0005-0000-0000-0000B00E0000}"/>
    <cellStyle name="Normal 2 27 21 3" xfId="3504" xr:uid="{00000000-0005-0000-0000-0000B10E0000}"/>
    <cellStyle name="Normal 2 27 21 3 2" xfId="3505" xr:uid="{00000000-0005-0000-0000-0000B20E0000}"/>
    <cellStyle name="Normal 2 27 21 3 2 2" xfId="3506" xr:uid="{00000000-0005-0000-0000-0000B30E0000}"/>
    <cellStyle name="Normal 2 27 22" xfId="3507" xr:uid="{00000000-0005-0000-0000-0000B40E0000}"/>
    <cellStyle name="Normal 2 27 22 2" xfId="3508" xr:uid="{00000000-0005-0000-0000-0000B50E0000}"/>
    <cellStyle name="Normal 2 27 22 2 2" xfId="3509" xr:uid="{00000000-0005-0000-0000-0000B60E0000}"/>
    <cellStyle name="Normal 2 27 22 2 2 2" xfId="3510" xr:uid="{00000000-0005-0000-0000-0000B70E0000}"/>
    <cellStyle name="Normal 2 27 22 3" xfId="3511" xr:uid="{00000000-0005-0000-0000-0000B80E0000}"/>
    <cellStyle name="Normal 2 27 22 3 2" xfId="3512" xr:uid="{00000000-0005-0000-0000-0000B90E0000}"/>
    <cellStyle name="Normal 2 27 22 3 2 2" xfId="3513" xr:uid="{00000000-0005-0000-0000-0000BA0E0000}"/>
    <cellStyle name="Normal 2 27 23" xfId="3514" xr:uid="{00000000-0005-0000-0000-0000BB0E0000}"/>
    <cellStyle name="Normal 2 27 23 2" xfId="3515" xr:uid="{00000000-0005-0000-0000-0000BC0E0000}"/>
    <cellStyle name="Normal 2 27 23 2 2" xfId="3516" xr:uid="{00000000-0005-0000-0000-0000BD0E0000}"/>
    <cellStyle name="Normal 2 27 23 2 2 2" xfId="3517" xr:uid="{00000000-0005-0000-0000-0000BE0E0000}"/>
    <cellStyle name="Normal 2 27 23 3" xfId="3518" xr:uid="{00000000-0005-0000-0000-0000BF0E0000}"/>
    <cellStyle name="Normal 2 27 23 3 2" xfId="3519" xr:uid="{00000000-0005-0000-0000-0000C00E0000}"/>
    <cellStyle name="Normal 2 27 23 3 2 2" xfId="3520" xr:uid="{00000000-0005-0000-0000-0000C10E0000}"/>
    <cellStyle name="Normal 2 27 24" xfId="3521" xr:uid="{00000000-0005-0000-0000-0000C20E0000}"/>
    <cellStyle name="Normal 2 27 24 2" xfId="3522" xr:uid="{00000000-0005-0000-0000-0000C30E0000}"/>
    <cellStyle name="Normal 2 27 24 2 2" xfId="3523" xr:uid="{00000000-0005-0000-0000-0000C40E0000}"/>
    <cellStyle name="Normal 2 27 25" xfId="3524" xr:uid="{00000000-0005-0000-0000-0000C50E0000}"/>
    <cellStyle name="Normal 2 27 25 2" xfId="3525" xr:uid="{00000000-0005-0000-0000-0000C60E0000}"/>
    <cellStyle name="Normal 2 27 25 2 2" xfId="3526" xr:uid="{00000000-0005-0000-0000-0000C70E0000}"/>
    <cellStyle name="Normal 2 27 3" xfId="3527" xr:uid="{00000000-0005-0000-0000-0000C80E0000}"/>
    <cellStyle name="Normal 2 27 3 2" xfId="3528" xr:uid="{00000000-0005-0000-0000-0000C90E0000}"/>
    <cellStyle name="Normal 2 27 3 2 2" xfId="3529" xr:uid="{00000000-0005-0000-0000-0000CA0E0000}"/>
    <cellStyle name="Normal 2 27 3 2 2 2" xfId="3530" xr:uid="{00000000-0005-0000-0000-0000CB0E0000}"/>
    <cellStyle name="Normal 2 27 3 3" xfId="3531" xr:uid="{00000000-0005-0000-0000-0000CC0E0000}"/>
    <cellStyle name="Normal 2 27 3 3 2" xfId="3532" xr:uid="{00000000-0005-0000-0000-0000CD0E0000}"/>
    <cellStyle name="Normal 2 27 3 3 2 2" xfId="3533" xr:uid="{00000000-0005-0000-0000-0000CE0E0000}"/>
    <cellStyle name="Normal 2 27 4" xfId="3534" xr:uid="{00000000-0005-0000-0000-0000CF0E0000}"/>
    <cellStyle name="Normal 2 27 4 2" xfId="3535" xr:uid="{00000000-0005-0000-0000-0000D00E0000}"/>
    <cellStyle name="Normal 2 27 4 2 2" xfId="3536" xr:uid="{00000000-0005-0000-0000-0000D10E0000}"/>
    <cellStyle name="Normal 2 27 4 2 2 2" xfId="3537" xr:uid="{00000000-0005-0000-0000-0000D20E0000}"/>
    <cellStyle name="Normal 2 27 4 3" xfId="3538" xr:uid="{00000000-0005-0000-0000-0000D30E0000}"/>
    <cellStyle name="Normal 2 27 4 3 2" xfId="3539" xr:uid="{00000000-0005-0000-0000-0000D40E0000}"/>
    <cellStyle name="Normal 2 27 4 3 2 2" xfId="3540" xr:uid="{00000000-0005-0000-0000-0000D50E0000}"/>
    <cellStyle name="Normal 2 27 5" xfId="3541" xr:uid="{00000000-0005-0000-0000-0000D60E0000}"/>
    <cellStyle name="Normal 2 27 5 2" xfId="3542" xr:uid="{00000000-0005-0000-0000-0000D70E0000}"/>
    <cellStyle name="Normal 2 27 5 2 2" xfId="3543" xr:uid="{00000000-0005-0000-0000-0000D80E0000}"/>
    <cellStyle name="Normal 2 27 5 2 2 2" xfId="3544" xr:uid="{00000000-0005-0000-0000-0000D90E0000}"/>
    <cellStyle name="Normal 2 27 5 3" xfId="3545" xr:uid="{00000000-0005-0000-0000-0000DA0E0000}"/>
    <cellStyle name="Normal 2 27 5 3 2" xfId="3546" xr:uid="{00000000-0005-0000-0000-0000DB0E0000}"/>
    <cellStyle name="Normal 2 27 5 3 2 2" xfId="3547" xr:uid="{00000000-0005-0000-0000-0000DC0E0000}"/>
    <cellStyle name="Normal 2 27 6" xfId="3548" xr:uid="{00000000-0005-0000-0000-0000DD0E0000}"/>
    <cellStyle name="Normal 2 27 6 2" xfId="3549" xr:uid="{00000000-0005-0000-0000-0000DE0E0000}"/>
    <cellStyle name="Normal 2 27 6 2 2" xfId="3550" xr:uid="{00000000-0005-0000-0000-0000DF0E0000}"/>
    <cellStyle name="Normal 2 27 6 2 2 2" xfId="3551" xr:uid="{00000000-0005-0000-0000-0000E00E0000}"/>
    <cellStyle name="Normal 2 27 6 3" xfId="3552" xr:uid="{00000000-0005-0000-0000-0000E10E0000}"/>
    <cellStyle name="Normal 2 27 6 3 2" xfId="3553" xr:uid="{00000000-0005-0000-0000-0000E20E0000}"/>
    <cellStyle name="Normal 2 27 6 3 2 2" xfId="3554" xr:uid="{00000000-0005-0000-0000-0000E30E0000}"/>
    <cellStyle name="Normal 2 27 7" xfId="3555" xr:uid="{00000000-0005-0000-0000-0000E40E0000}"/>
    <cellStyle name="Normal 2 27 7 2" xfId="3556" xr:uid="{00000000-0005-0000-0000-0000E50E0000}"/>
    <cellStyle name="Normal 2 27 7 2 2" xfId="3557" xr:uid="{00000000-0005-0000-0000-0000E60E0000}"/>
    <cellStyle name="Normal 2 27 7 2 2 2" xfId="3558" xr:uid="{00000000-0005-0000-0000-0000E70E0000}"/>
    <cellStyle name="Normal 2 27 7 3" xfId="3559" xr:uid="{00000000-0005-0000-0000-0000E80E0000}"/>
    <cellStyle name="Normal 2 27 7 3 2" xfId="3560" xr:uid="{00000000-0005-0000-0000-0000E90E0000}"/>
    <cellStyle name="Normal 2 27 7 3 2 2" xfId="3561" xr:uid="{00000000-0005-0000-0000-0000EA0E0000}"/>
    <cellStyle name="Normal 2 27 8" xfId="3562" xr:uid="{00000000-0005-0000-0000-0000EB0E0000}"/>
    <cellStyle name="Normal 2 27 8 2" xfId="3563" xr:uid="{00000000-0005-0000-0000-0000EC0E0000}"/>
    <cellStyle name="Normal 2 27 8 2 2" xfId="3564" xr:uid="{00000000-0005-0000-0000-0000ED0E0000}"/>
    <cellStyle name="Normal 2 27 8 2 2 2" xfId="3565" xr:uid="{00000000-0005-0000-0000-0000EE0E0000}"/>
    <cellStyle name="Normal 2 27 8 3" xfId="3566" xr:uid="{00000000-0005-0000-0000-0000EF0E0000}"/>
    <cellStyle name="Normal 2 27 8 3 2" xfId="3567" xr:uid="{00000000-0005-0000-0000-0000F00E0000}"/>
    <cellStyle name="Normal 2 27 8 3 2 2" xfId="3568" xr:uid="{00000000-0005-0000-0000-0000F10E0000}"/>
    <cellStyle name="Normal 2 27 9" xfId="3569" xr:uid="{00000000-0005-0000-0000-0000F20E0000}"/>
    <cellStyle name="Normal 2 27 9 2" xfId="3570" xr:uid="{00000000-0005-0000-0000-0000F30E0000}"/>
    <cellStyle name="Normal 2 27 9 2 2" xfId="3571" xr:uid="{00000000-0005-0000-0000-0000F40E0000}"/>
    <cellStyle name="Normal 2 27 9 2 2 2" xfId="3572" xr:uid="{00000000-0005-0000-0000-0000F50E0000}"/>
    <cellStyle name="Normal 2 27 9 3" xfId="3573" xr:uid="{00000000-0005-0000-0000-0000F60E0000}"/>
    <cellStyle name="Normal 2 27 9 3 2" xfId="3574" xr:uid="{00000000-0005-0000-0000-0000F70E0000}"/>
    <cellStyle name="Normal 2 27 9 3 2 2" xfId="3575" xr:uid="{00000000-0005-0000-0000-0000F80E0000}"/>
    <cellStyle name="Normal 2 28" xfId="3576" xr:uid="{00000000-0005-0000-0000-0000F90E0000}"/>
    <cellStyle name="Normal 2 28 10" xfId="3577" xr:uid="{00000000-0005-0000-0000-0000FA0E0000}"/>
    <cellStyle name="Normal 2 28 10 2" xfId="3578" xr:uid="{00000000-0005-0000-0000-0000FB0E0000}"/>
    <cellStyle name="Normal 2 28 10 2 2" xfId="3579" xr:uid="{00000000-0005-0000-0000-0000FC0E0000}"/>
    <cellStyle name="Normal 2 28 10 2 2 2" xfId="3580" xr:uid="{00000000-0005-0000-0000-0000FD0E0000}"/>
    <cellStyle name="Normal 2 28 10 3" xfId="3581" xr:uid="{00000000-0005-0000-0000-0000FE0E0000}"/>
    <cellStyle name="Normal 2 28 10 3 2" xfId="3582" xr:uid="{00000000-0005-0000-0000-0000FF0E0000}"/>
    <cellStyle name="Normal 2 28 10 3 2 2" xfId="3583" xr:uid="{00000000-0005-0000-0000-0000000F0000}"/>
    <cellStyle name="Normal 2 28 11" xfId="3584" xr:uid="{00000000-0005-0000-0000-0000010F0000}"/>
    <cellStyle name="Normal 2 28 11 2" xfId="3585" xr:uid="{00000000-0005-0000-0000-0000020F0000}"/>
    <cellStyle name="Normal 2 28 11 2 2" xfId="3586" xr:uid="{00000000-0005-0000-0000-0000030F0000}"/>
    <cellStyle name="Normal 2 28 11 2 2 2" xfId="3587" xr:uid="{00000000-0005-0000-0000-0000040F0000}"/>
    <cellStyle name="Normal 2 28 11 3" xfId="3588" xr:uid="{00000000-0005-0000-0000-0000050F0000}"/>
    <cellStyle name="Normal 2 28 11 3 2" xfId="3589" xr:uid="{00000000-0005-0000-0000-0000060F0000}"/>
    <cellStyle name="Normal 2 28 11 3 2 2" xfId="3590" xr:uid="{00000000-0005-0000-0000-0000070F0000}"/>
    <cellStyle name="Normal 2 28 12" xfId="3591" xr:uid="{00000000-0005-0000-0000-0000080F0000}"/>
    <cellStyle name="Normal 2 28 12 2" xfId="3592" xr:uid="{00000000-0005-0000-0000-0000090F0000}"/>
    <cellStyle name="Normal 2 28 12 2 2" xfId="3593" xr:uid="{00000000-0005-0000-0000-00000A0F0000}"/>
    <cellStyle name="Normal 2 28 12 2 2 2" xfId="3594" xr:uid="{00000000-0005-0000-0000-00000B0F0000}"/>
    <cellStyle name="Normal 2 28 12 3" xfId="3595" xr:uid="{00000000-0005-0000-0000-00000C0F0000}"/>
    <cellStyle name="Normal 2 28 12 3 2" xfId="3596" xr:uid="{00000000-0005-0000-0000-00000D0F0000}"/>
    <cellStyle name="Normal 2 28 12 3 2 2" xfId="3597" xr:uid="{00000000-0005-0000-0000-00000E0F0000}"/>
    <cellStyle name="Normal 2 28 13" xfId="3598" xr:uid="{00000000-0005-0000-0000-00000F0F0000}"/>
    <cellStyle name="Normal 2 28 13 2" xfId="3599" xr:uid="{00000000-0005-0000-0000-0000100F0000}"/>
    <cellStyle name="Normal 2 28 13 2 2" xfId="3600" xr:uid="{00000000-0005-0000-0000-0000110F0000}"/>
    <cellStyle name="Normal 2 28 13 2 2 2" xfId="3601" xr:uid="{00000000-0005-0000-0000-0000120F0000}"/>
    <cellStyle name="Normal 2 28 13 3" xfId="3602" xr:uid="{00000000-0005-0000-0000-0000130F0000}"/>
    <cellStyle name="Normal 2 28 13 3 2" xfId="3603" xr:uid="{00000000-0005-0000-0000-0000140F0000}"/>
    <cellStyle name="Normal 2 28 13 3 2 2" xfId="3604" xr:uid="{00000000-0005-0000-0000-0000150F0000}"/>
    <cellStyle name="Normal 2 28 14" xfId="3605" xr:uid="{00000000-0005-0000-0000-0000160F0000}"/>
    <cellStyle name="Normal 2 28 14 2" xfId="3606" xr:uid="{00000000-0005-0000-0000-0000170F0000}"/>
    <cellStyle name="Normal 2 28 14 2 2" xfId="3607" xr:uid="{00000000-0005-0000-0000-0000180F0000}"/>
    <cellStyle name="Normal 2 28 14 2 2 2" xfId="3608" xr:uid="{00000000-0005-0000-0000-0000190F0000}"/>
    <cellStyle name="Normal 2 28 14 3" xfId="3609" xr:uid="{00000000-0005-0000-0000-00001A0F0000}"/>
    <cellStyle name="Normal 2 28 14 3 2" xfId="3610" xr:uid="{00000000-0005-0000-0000-00001B0F0000}"/>
    <cellStyle name="Normal 2 28 14 3 2 2" xfId="3611" xr:uid="{00000000-0005-0000-0000-00001C0F0000}"/>
    <cellStyle name="Normal 2 28 15" xfId="3612" xr:uid="{00000000-0005-0000-0000-00001D0F0000}"/>
    <cellStyle name="Normal 2 28 15 2" xfId="3613" xr:uid="{00000000-0005-0000-0000-00001E0F0000}"/>
    <cellStyle name="Normal 2 28 15 2 2" xfId="3614" xr:uid="{00000000-0005-0000-0000-00001F0F0000}"/>
    <cellStyle name="Normal 2 28 15 2 2 2" xfId="3615" xr:uid="{00000000-0005-0000-0000-0000200F0000}"/>
    <cellStyle name="Normal 2 28 15 3" xfId="3616" xr:uid="{00000000-0005-0000-0000-0000210F0000}"/>
    <cellStyle name="Normal 2 28 15 3 2" xfId="3617" xr:uid="{00000000-0005-0000-0000-0000220F0000}"/>
    <cellStyle name="Normal 2 28 15 3 2 2" xfId="3618" xr:uid="{00000000-0005-0000-0000-0000230F0000}"/>
    <cellStyle name="Normal 2 28 16" xfId="3619" xr:uid="{00000000-0005-0000-0000-0000240F0000}"/>
    <cellStyle name="Normal 2 28 16 2" xfId="3620" xr:uid="{00000000-0005-0000-0000-0000250F0000}"/>
    <cellStyle name="Normal 2 28 16 2 2" xfId="3621" xr:uid="{00000000-0005-0000-0000-0000260F0000}"/>
    <cellStyle name="Normal 2 28 16 2 2 2" xfId="3622" xr:uid="{00000000-0005-0000-0000-0000270F0000}"/>
    <cellStyle name="Normal 2 28 16 3" xfId="3623" xr:uid="{00000000-0005-0000-0000-0000280F0000}"/>
    <cellStyle name="Normal 2 28 16 3 2" xfId="3624" xr:uid="{00000000-0005-0000-0000-0000290F0000}"/>
    <cellStyle name="Normal 2 28 16 3 2 2" xfId="3625" xr:uid="{00000000-0005-0000-0000-00002A0F0000}"/>
    <cellStyle name="Normal 2 28 17" xfId="3626" xr:uid="{00000000-0005-0000-0000-00002B0F0000}"/>
    <cellStyle name="Normal 2 28 17 2" xfId="3627" xr:uid="{00000000-0005-0000-0000-00002C0F0000}"/>
    <cellStyle name="Normal 2 28 17 2 2" xfId="3628" xr:uid="{00000000-0005-0000-0000-00002D0F0000}"/>
    <cellStyle name="Normal 2 28 17 2 2 2" xfId="3629" xr:uid="{00000000-0005-0000-0000-00002E0F0000}"/>
    <cellStyle name="Normal 2 28 17 3" xfId="3630" xr:uid="{00000000-0005-0000-0000-00002F0F0000}"/>
    <cellStyle name="Normal 2 28 17 3 2" xfId="3631" xr:uid="{00000000-0005-0000-0000-0000300F0000}"/>
    <cellStyle name="Normal 2 28 17 3 2 2" xfId="3632" xr:uid="{00000000-0005-0000-0000-0000310F0000}"/>
    <cellStyle name="Normal 2 28 18" xfId="3633" xr:uid="{00000000-0005-0000-0000-0000320F0000}"/>
    <cellStyle name="Normal 2 28 18 2" xfId="3634" xr:uid="{00000000-0005-0000-0000-0000330F0000}"/>
    <cellStyle name="Normal 2 28 18 2 2" xfId="3635" xr:uid="{00000000-0005-0000-0000-0000340F0000}"/>
    <cellStyle name="Normal 2 28 18 2 2 2" xfId="3636" xr:uid="{00000000-0005-0000-0000-0000350F0000}"/>
    <cellStyle name="Normal 2 28 18 3" xfId="3637" xr:uid="{00000000-0005-0000-0000-0000360F0000}"/>
    <cellStyle name="Normal 2 28 18 3 2" xfId="3638" xr:uid="{00000000-0005-0000-0000-0000370F0000}"/>
    <cellStyle name="Normal 2 28 18 3 2 2" xfId="3639" xr:uid="{00000000-0005-0000-0000-0000380F0000}"/>
    <cellStyle name="Normal 2 28 19" xfId="3640" xr:uid="{00000000-0005-0000-0000-0000390F0000}"/>
    <cellStyle name="Normal 2 28 19 2" xfId="3641" xr:uid="{00000000-0005-0000-0000-00003A0F0000}"/>
    <cellStyle name="Normal 2 28 19 2 2" xfId="3642" xr:uid="{00000000-0005-0000-0000-00003B0F0000}"/>
    <cellStyle name="Normal 2 28 19 2 2 2" xfId="3643" xr:uid="{00000000-0005-0000-0000-00003C0F0000}"/>
    <cellStyle name="Normal 2 28 19 3" xfId="3644" xr:uid="{00000000-0005-0000-0000-00003D0F0000}"/>
    <cellStyle name="Normal 2 28 19 3 2" xfId="3645" xr:uid="{00000000-0005-0000-0000-00003E0F0000}"/>
    <cellStyle name="Normal 2 28 19 3 2 2" xfId="3646" xr:uid="{00000000-0005-0000-0000-00003F0F0000}"/>
    <cellStyle name="Normal 2 28 2" xfId="3647" xr:uid="{00000000-0005-0000-0000-0000400F0000}"/>
    <cellStyle name="Normal 2 28 2 2" xfId="3648" xr:uid="{00000000-0005-0000-0000-0000410F0000}"/>
    <cellStyle name="Normal 2 28 2 2 2" xfId="3649" xr:uid="{00000000-0005-0000-0000-0000420F0000}"/>
    <cellStyle name="Normal 2 28 2 2 2 2" xfId="3650" xr:uid="{00000000-0005-0000-0000-0000430F0000}"/>
    <cellStyle name="Normal 2 28 2 3" xfId="3651" xr:uid="{00000000-0005-0000-0000-0000440F0000}"/>
    <cellStyle name="Normal 2 28 2 3 2" xfId="3652" xr:uid="{00000000-0005-0000-0000-0000450F0000}"/>
    <cellStyle name="Normal 2 28 2 3 2 2" xfId="3653" xr:uid="{00000000-0005-0000-0000-0000460F0000}"/>
    <cellStyle name="Normal 2 28 20" xfId="3654" xr:uid="{00000000-0005-0000-0000-0000470F0000}"/>
    <cellStyle name="Normal 2 28 20 2" xfId="3655" xr:uid="{00000000-0005-0000-0000-0000480F0000}"/>
    <cellStyle name="Normal 2 28 20 2 2" xfId="3656" xr:uid="{00000000-0005-0000-0000-0000490F0000}"/>
    <cellStyle name="Normal 2 28 20 2 2 2" xfId="3657" xr:uid="{00000000-0005-0000-0000-00004A0F0000}"/>
    <cellStyle name="Normal 2 28 20 3" xfId="3658" xr:uid="{00000000-0005-0000-0000-00004B0F0000}"/>
    <cellStyle name="Normal 2 28 20 3 2" xfId="3659" xr:uid="{00000000-0005-0000-0000-00004C0F0000}"/>
    <cellStyle name="Normal 2 28 20 3 2 2" xfId="3660" xr:uid="{00000000-0005-0000-0000-00004D0F0000}"/>
    <cellStyle name="Normal 2 28 21" xfId="3661" xr:uid="{00000000-0005-0000-0000-00004E0F0000}"/>
    <cellStyle name="Normal 2 28 21 2" xfId="3662" xr:uid="{00000000-0005-0000-0000-00004F0F0000}"/>
    <cellStyle name="Normal 2 28 21 2 2" xfId="3663" xr:uid="{00000000-0005-0000-0000-0000500F0000}"/>
    <cellStyle name="Normal 2 28 21 2 2 2" xfId="3664" xr:uid="{00000000-0005-0000-0000-0000510F0000}"/>
    <cellStyle name="Normal 2 28 21 3" xfId="3665" xr:uid="{00000000-0005-0000-0000-0000520F0000}"/>
    <cellStyle name="Normal 2 28 21 3 2" xfId="3666" xr:uid="{00000000-0005-0000-0000-0000530F0000}"/>
    <cellStyle name="Normal 2 28 21 3 2 2" xfId="3667" xr:uid="{00000000-0005-0000-0000-0000540F0000}"/>
    <cellStyle name="Normal 2 28 22" xfId="3668" xr:uid="{00000000-0005-0000-0000-0000550F0000}"/>
    <cellStyle name="Normal 2 28 22 2" xfId="3669" xr:uid="{00000000-0005-0000-0000-0000560F0000}"/>
    <cellStyle name="Normal 2 28 22 2 2" xfId="3670" xr:uid="{00000000-0005-0000-0000-0000570F0000}"/>
    <cellStyle name="Normal 2 28 22 2 2 2" xfId="3671" xr:uid="{00000000-0005-0000-0000-0000580F0000}"/>
    <cellStyle name="Normal 2 28 22 3" xfId="3672" xr:uid="{00000000-0005-0000-0000-0000590F0000}"/>
    <cellStyle name="Normal 2 28 22 3 2" xfId="3673" xr:uid="{00000000-0005-0000-0000-00005A0F0000}"/>
    <cellStyle name="Normal 2 28 22 3 2 2" xfId="3674" xr:uid="{00000000-0005-0000-0000-00005B0F0000}"/>
    <cellStyle name="Normal 2 28 23" xfId="3675" xr:uid="{00000000-0005-0000-0000-00005C0F0000}"/>
    <cellStyle name="Normal 2 28 23 2" xfId="3676" xr:uid="{00000000-0005-0000-0000-00005D0F0000}"/>
    <cellStyle name="Normal 2 28 23 2 2" xfId="3677" xr:uid="{00000000-0005-0000-0000-00005E0F0000}"/>
    <cellStyle name="Normal 2 28 23 2 2 2" xfId="3678" xr:uid="{00000000-0005-0000-0000-00005F0F0000}"/>
    <cellStyle name="Normal 2 28 23 3" xfId="3679" xr:uid="{00000000-0005-0000-0000-0000600F0000}"/>
    <cellStyle name="Normal 2 28 23 3 2" xfId="3680" xr:uid="{00000000-0005-0000-0000-0000610F0000}"/>
    <cellStyle name="Normal 2 28 23 3 2 2" xfId="3681" xr:uid="{00000000-0005-0000-0000-0000620F0000}"/>
    <cellStyle name="Normal 2 28 24" xfId="3682" xr:uid="{00000000-0005-0000-0000-0000630F0000}"/>
    <cellStyle name="Normal 2 28 24 2" xfId="3683" xr:uid="{00000000-0005-0000-0000-0000640F0000}"/>
    <cellStyle name="Normal 2 28 24 2 2" xfId="3684" xr:uid="{00000000-0005-0000-0000-0000650F0000}"/>
    <cellStyle name="Normal 2 28 25" xfId="3685" xr:uid="{00000000-0005-0000-0000-0000660F0000}"/>
    <cellStyle name="Normal 2 28 25 2" xfId="3686" xr:uid="{00000000-0005-0000-0000-0000670F0000}"/>
    <cellStyle name="Normal 2 28 25 2 2" xfId="3687" xr:uid="{00000000-0005-0000-0000-0000680F0000}"/>
    <cellStyle name="Normal 2 28 3" xfId="3688" xr:uid="{00000000-0005-0000-0000-0000690F0000}"/>
    <cellStyle name="Normal 2 28 3 2" xfId="3689" xr:uid="{00000000-0005-0000-0000-00006A0F0000}"/>
    <cellStyle name="Normal 2 28 3 2 2" xfId="3690" xr:uid="{00000000-0005-0000-0000-00006B0F0000}"/>
    <cellStyle name="Normal 2 28 3 2 2 2" xfId="3691" xr:uid="{00000000-0005-0000-0000-00006C0F0000}"/>
    <cellStyle name="Normal 2 28 3 3" xfId="3692" xr:uid="{00000000-0005-0000-0000-00006D0F0000}"/>
    <cellStyle name="Normal 2 28 3 3 2" xfId="3693" xr:uid="{00000000-0005-0000-0000-00006E0F0000}"/>
    <cellStyle name="Normal 2 28 3 3 2 2" xfId="3694" xr:uid="{00000000-0005-0000-0000-00006F0F0000}"/>
    <cellStyle name="Normal 2 28 4" xfId="3695" xr:uid="{00000000-0005-0000-0000-0000700F0000}"/>
    <cellStyle name="Normal 2 28 4 2" xfId="3696" xr:uid="{00000000-0005-0000-0000-0000710F0000}"/>
    <cellStyle name="Normal 2 28 4 2 2" xfId="3697" xr:uid="{00000000-0005-0000-0000-0000720F0000}"/>
    <cellStyle name="Normal 2 28 4 2 2 2" xfId="3698" xr:uid="{00000000-0005-0000-0000-0000730F0000}"/>
    <cellStyle name="Normal 2 28 4 3" xfId="3699" xr:uid="{00000000-0005-0000-0000-0000740F0000}"/>
    <cellStyle name="Normal 2 28 4 3 2" xfId="3700" xr:uid="{00000000-0005-0000-0000-0000750F0000}"/>
    <cellStyle name="Normal 2 28 4 3 2 2" xfId="3701" xr:uid="{00000000-0005-0000-0000-0000760F0000}"/>
    <cellStyle name="Normal 2 28 5" xfId="3702" xr:uid="{00000000-0005-0000-0000-0000770F0000}"/>
    <cellStyle name="Normal 2 28 5 2" xfId="3703" xr:uid="{00000000-0005-0000-0000-0000780F0000}"/>
    <cellStyle name="Normal 2 28 5 2 2" xfId="3704" xr:uid="{00000000-0005-0000-0000-0000790F0000}"/>
    <cellStyle name="Normal 2 28 5 2 2 2" xfId="3705" xr:uid="{00000000-0005-0000-0000-00007A0F0000}"/>
    <cellStyle name="Normal 2 28 5 3" xfId="3706" xr:uid="{00000000-0005-0000-0000-00007B0F0000}"/>
    <cellStyle name="Normal 2 28 5 3 2" xfId="3707" xr:uid="{00000000-0005-0000-0000-00007C0F0000}"/>
    <cellStyle name="Normal 2 28 5 3 2 2" xfId="3708" xr:uid="{00000000-0005-0000-0000-00007D0F0000}"/>
    <cellStyle name="Normal 2 28 6" xfId="3709" xr:uid="{00000000-0005-0000-0000-00007E0F0000}"/>
    <cellStyle name="Normal 2 28 6 2" xfId="3710" xr:uid="{00000000-0005-0000-0000-00007F0F0000}"/>
    <cellStyle name="Normal 2 28 6 2 2" xfId="3711" xr:uid="{00000000-0005-0000-0000-0000800F0000}"/>
    <cellStyle name="Normal 2 28 6 2 2 2" xfId="3712" xr:uid="{00000000-0005-0000-0000-0000810F0000}"/>
    <cellStyle name="Normal 2 28 6 3" xfId="3713" xr:uid="{00000000-0005-0000-0000-0000820F0000}"/>
    <cellStyle name="Normal 2 28 6 3 2" xfId="3714" xr:uid="{00000000-0005-0000-0000-0000830F0000}"/>
    <cellStyle name="Normal 2 28 6 3 2 2" xfId="3715" xr:uid="{00000000-0005-0000-0000-0000840F0000}"/>
    <cellStyle name="Normal 2 28 7" xfId="3716" xr:uid="{00000000-0005-0000-0000-0000850F0000}"/>
    <cellStyle name="Normal 2 28 7 2" xfId="3717" xr:uid="{00000000-0005-0000-0000-0000860F0000}"/>
    <cellStyle name="Normal 2 28 7 2 2" xfId="3718" xr:uid="{00000000-0005-0000-0000-0000870F0000}"/>
    <cellStyle name="Normal 2 28 7 2 2 2" xfId="3719" xr:uid="{00000000-0005-0000-0000-0000880F0000}"/>
    <cellStyle name="Normal 2 28 7 3" xfId="3720" xr:uid="{00000000-0005-0000-0000-0000890F0000}"/>
    <cellStyle name="Normal 2 28 7 3 2" xfId="3721" xr:uid="{00000000-0005-0000-0000-00008A0F0000}"/>
    <cellStyle name="Normal 2 28 7 3 2 2" xfId="3722" xr:uid="{00000000-0005-0000-0000-00008B0F0000}"/>
    <cellStyle name="Normal 2 28 8" xfId="3723" xr:uid="{00000000-0005-0000-0000-00008C0F0000}"/>
    <cellStyle name="Normal 2 28 8 2" xfId="3724" xr:uid="{00000000-0005-0000-0000-00008D0F0000}"/>
    <cellStyle name="Normal 2 28 8 2 2" xfId="3725" xr:uid="{00000000-0005-0000-0000-00008E0F0000}"/>
    <cellStyle name="Normal 2 28 8 2 2 2" xfId="3726" xr:uid="{00000000-0005-0000-0000-00008F0F0000}"/>
    <cellStyle name="Normal 2 28 8 3" xfId="3727" xr:uid="{00000000-0005-0000-0000-0000900F0000}"/>
    <cellStyle name="Normal 2 28 8 3 2" xfId="3728" xr:uid="{00000000-0005-0000-0000-0000910F0000}"/>
    <cellStyle name="Normal 2 28 8 3 2 2" xfId="3729" xr:uid="{00000000-0005-0000-0000-0000920F0000}"/>
    <cellStyle name="Normal 2 28 9" xfId="3730" xr:uid="{00000000-0005-0000-0000-0000930F0000}"/>
    <cellStyle name="Normal 2 28 9 2" xfId="3731" xr:uid="{00000000-0005-0000-0000-0000940F0000}"/>
    <cellStyle name="Normal 2 28 9 2 2" xfId="3732" xr:uid="{00000000-0005-0000-0000-0000950F0000}"/>
    <cellStyle name="Normal 2 28 9 2 2 2" xfId="3733" xr:uid="{00000000-0005-0000-0000-0000960F0000}"/>
    <cellStyle name="Normal 2 28 9 3" xfId="3734" xr:uid="{00000000-0005-0000-0000-0000970F0000}"/>
    <cellStyle name="Normal 2 28 9 3 2" xfId="3735" xr:uid="{00000000-0005-0000-0000-0000980F0000}"/>
    <cellStyle name="Normal 2 28 9 3 2 2" xfId="3736" xr:uid="{00000000-0005-0000-0000-0000990F0000}"/>
    <cellStyle name="Normal 2 29" xfId="3737" xr:uid="{00000000-0005-0000-0000-00009A0F0000}"/>
    <cellStyle name="Normal 2 29 10" xfId="3738" xr:uid="{00000000-0005-0000-0000-00009B0F0000}"/>
    <cellStyle name="Normal 2 29 10 2" xfId="3739" xr:uid="{00000000-0005-0000-0000-00009C0F0000}"/>
    <cellStyle name="Normal 2 29 10 2 2" xfId="3740" xr:uid="{00000000-0005-0000-0000-00009D0F0000}"/>
    <cellStyle name="Normal 2 29 10 2 2 2" xfId="3741" xr:uid="{00000000-0005-0000-0000-00009E0F0000}"/>
    <cellStyle name="Normal 2 29 10 3" xfId="3742" xr:uid="{00000000-0005-0000-0000-00009F0F0000}"/>
    <cellStyle name="Normal 2 29 10 3 2" xfId="3743" xr:uid="{00000000-0005-0000-0000-0000A00F0000}"/>
    <cellStyle name="Normal 2 29 10 3 2 2" xfId="3744" xr:uid="{00000000-0005-0000-0000-0000A10F0000}"/>
    <cellStyle name="Normal 2 29 11" xfId="3745" xr:uid="{00000000-0005-0000-0000-0000A20F0000}"/>
    <cellStyle name="Normal 2 29 11 2" xfId="3746" xr:uid="{00000000-0005-0000-0000-0000A30F0000}"/>
    <cellStyle name="Normal 2 29 11 2 2" xfId="3747" xr:uid="{00000000-0005-0000-0000-0000A40F0000}"/>
    <cellStyle name="Normal 2 29 11 2 2 2" xfId="3748" xr:uid="{00000000-0005-0000-0000-0000A50F0000}"/>
    <cellStyle name="Normal 2 29 11 3" xfId="3749" xr:uid="{00000000-0005-0000-0000-0000A60F0000}"/>
    <cellStyle name="Normal 2 29 11 3 2" xfId="3750" xr:uid="{00000000-0005-0000-0000-0000A70F0000}"/>
    <cellStyle name="Normal 2 29 11 3 2 2" xfId="3751" xr:uid="{00000000-0005-0000-0000-0000A80F0000}"/>
    <cellStyle name="Normal 2 29 12" xfId="3752" xr:uid="{00000000-0005-0000-0000-0000A90F0000}"/>
    <cellStyle name="Normal 2 29 12 2" xfId="3753" xr:uid="{00000000-0005-0000-0000-0000AA0F0000}"/>
    <cellStyle name="Normal 2 29 12 2 2" xfId="3754" xr:uid="{00000000-0005-0000-0000-0000AB0F0000}"/>
    <cellStyle name="Normal 2 29 12 2 2 2" xfId="3755" xr:uid="{00000000-0005-0000-0000-0000AC0F0000}"/>
    <cellStyle name="Normal 2 29 12 3" xfId="3756" xr:uid="{00000000-0005-0000-0000-0000AD0F0000}"/>
    <cellStyle name="Normal 2 29 12 3 2" xfId="3757" xr:uid="{00000000-0005-0000-0000-0000AE0F0000}"/>
    <cellStyle name="Normal 2 29 12 3 2 2" xfId="3758" xr:uid="{00000000-0005-0000-0000-0000AF0F0000}"/>
    <cellStyle name="Normal 2 29 13" xfId="3759" xr:uid="{00000000-0005-0000-0000-0000B00F0000}"/>
    <cellStyle name="Normal 2 29 13 2" xfId="3760" xr:uid="{00000000-0005-0000-0000-0000B10F0000}"/>
    <cellStyle name="Normal 2 29 13 2 2" xfId="3761" xr:uid="{00000000-0005-0000-0000-0000B20F0000}"/>
    <cellStyle name="Normal 2 29 13 2 2 2" xfId="3762" xr:uid="{00000000-0005-0000-0000-0000B30F0000}"/>
    <cellStyle name="Normal 2 29 13 3" xfId="3763" xr:uid="{00000000-0005-0000-0000-0000B40F0000}"/>
    <cellStyle name="Normal 2 29 13 3 2" xfId="3764" xr:uid="{00000000-0005-0000-0000-0000B50F0000}"/>
    <cellStyle name="Normal 2 29 13 3 2 2" xfId="3765" xr:uid="{00000000-0005-0000-0000-0000B60F0000}"/>
    <cellStyle name="Normal 2 29 14" xfId="3766" xr:uid="{00000000-0005-0000-0000-0000B70F0000}"/>
    <cellStyle name="Normal 2 29 14 2" xfId="3767" xr:uid="{00000000-0005-0000-0000-0000B80F0000}"/>
    <cellStyle name="Normal 2 29 14 2 2" xfId="3768" xr:uid="{00000000-0005-0000-0000-0000B90F0000}"/>
    <cellStyle name="Normal 2 29 14 2 2 2" xfId="3769" xr:uid="{00000000-0005-0000-0000-0000BA0F0000}"/>
    <cellStyle name="Normal 2 29 14 3" xfId="3770" xr:uid="{00000000-0005-0000-0000-0000BB0F0000}"/>
    <cellStyle name="Normal 2 29 14 3 2" xfId="3771" xr:uid="{00000000-0005-0000-0000-0000BC0F0000}"/>
    <cellStyle name="Normal 2 29 14 3 2 2" xfId="3772" xr:uid="{00000000-0005-0000-0000-0000BD0F0000}"/>
    <cellStyle name="Normal 2 29 15" xfId="3773" xr:uid="{00000000-0005-0000-0000-0000BE0F0000}"/>
    <cellStyle name="Normal 2 29 15 2" xfId="3774" xr:uid="{00000000-0005-0000-0000-0000BF0F0000}"/>
    <cellStyle name="Normal 2 29 15 2 2" xfId="3775" xr:uid="{00000000-0005-0000-0000-0000C00F0000}"/>
    <cellStyle name="Normal 2 29 15 2 2 2" xfId="3776" xr:uid="{00000000-0005-0000-0000-0000C10F0000}"/>
    <cellStyle name="Normal 2 29 15 3" xfId="3777" xr:uid="{00000000-0005-0000-0000-0000C20F0000}"/>
    <cellStyle name="Normal 2 29 15 3 2" xfId="3778" xr:uid="{00000000-0005-0000-0000-0000C30F0000}"/>
    <cellStyle name="Normal 2 29 15 3 2 2" xfId="3779" xr:uid="{00000000-0005-0000-0000-0000C40F0000}"/>
    <cellStyle name="Normal 2 29 16" xfId="3780" xr:uid="{00000000-0005-0000-0000-0000C50F0000}"/>
    <cellStyle name="Normal 2 29 16 2" xfId="3781" xr:uid="{00000000-0005-0000-0000-0000C60F0000}"/>
    <cellStyle name="Normal 2 29 16 2 2" xfId="3782" xr:uid="{00000000-0005-0000-0000-0000C70F0000}"/>
    <cellStyle name="Normal 2 29 16 2 2 2" xfId="3783" xr:uid="{00000000-0005-0000-0000-0000C80F0000}"/>
    <cellStyle name="Normal 2 29 16 3" xfId="3784" xr:uid="{00000000-0005-0000-0000-0000C90F0000}"/>
    <cellStyle name="Normal 2 29 16 3 2" xfId="3785" xr:uid="{00000000-0005-0000-0000-0000CA0F0000}"/>
    <cellStyle name="Normal 2 29 16 3 2 2" xfId="3786" xr:uid="{00000000-0005-0000-0000-0000CB0F0000}"/>
    <cellStyle name="Normal 2 29 17" xfId="3787" xr:uid="{00000000-0005-0000-0000-0000CC0F0000}"/>
    <cellStyle name="Normal 2 29 17 2" xfId="3788" xr:uid="{00000000-0005-0000-0000-0000CD0F0000}"/>
    <cellStyle name="Normal 2 29 17 2 2" xfId="3789" xr:uid="{00000000-0005-0000-0000-0000CE0F0000}"/>
    <cellStyle name="Normal 2 29 17 2 2 2" xfId="3790" xr:uid="{00000000-0005-0000-0000-0000CF0F0000}"/>
    <cellStyle name="Normal 2 29 17 3" xfId="3791" xr:uid="{00000000-0005-0000-0000-0000D00F0000}"/>
    <cellStyle name="Normal 2 29 17 3 2" xfId="3792" xr:uid="{00000000-0005-0000-0000-0000D10F0000}"/>
    <cellStyle name="Normal 2 29 17 3 2 2" xfId="3793" xr:uid="{00000000-0005-0000-0000-0000D20F0000}"/>
    <cellStyle name="Normal 2 29 18" xfId="3794" xr:uid="{00000000-0005-0000-0000-0000D30F0000}"/>
    <cellStyle name="Normal 2 29 18 2" xfId="3795" xr:uid="{00000000-0005-0000-0000-0000D40F0000}"/>
    <cellStyle name="Normal 2 29 18 2 2" xfId="3796" xr:uid="{00000000-0005-0000-0000-0000D50F0000}"/>
    <cellStyle name="Normal 2 29 18 2 2 2" xfId="3797" xr:uid="{00000000-0005-0000-0000-0000D60F0000}"/>
    <cellStyle name="Normal 2 29 18 3" xfId="3798" xr:uid="{00000000-0005-0000-0000-0000D70F0000}"/>
    <cellStyle name="Normal 2 29 18 3 2" xfId="3799" xr:uid="{00000000-0005-0000-0000-0000D80F0000}"/>
    <cellStyle name="Normal 2 29 18 3 2 2" xfId="3800" xr:uid="{00000000-0005-0000-0000-0000D90F0000}"/>
    <cellStyle name="Normal 2 29 19" xfId="3801" xr:uid="{00000000-0005-0000-0000-0000DA0F0000}"/>
    <cellStyle name="Normal 2 29 19 2" xfId="3802" xr:uid="{00000000-0005-0000-0000-0000DB0F0000}"/>
    <cellStyle name="Normal 2 29 19 2 2" xfId="3803" xr:uid="{00000000-0005-0000-0000-0000DC0F0000}"/>
    <cellStyle name="Normal 2 29 19 2 2 2" xfId="3804" xr:uid="{00000000-0005-0000-0000-0000DD0F0000}"/>
    <cellStyle name="Normal 2 29 19 3" xfId="3805" xr:uid="{00000000-0005-0000-0000-0000DE0F0000}"/>
    <cellStyle name="Normal 2 29 19 3 2" xfId="3806" xr:uid="{00000000-0005-0000-0000-0000DF0F0000}"/>
    <cellStyle name="Normal 2 29 19 3 2 2" xfId="3807" xr:uid="{00000000-0005-0000-0000-0000E00F0000}"/>
    <cellStyle name="Normal 2 29 2" xfId="3808" xr:uid="{00000000-0005-0000-0000-0000E10F0000}"/>
    <cellStyle name="Normal 2 29 2 2" xfId="3809" xr:uid="{00000000-0005-0000-0000-0000E20F0000}"/>
    <cellStyle name="Normal 2 29 2 2 2" xfId="3810" xr:uid="{00000000-0005-0000-0000-0000E30F0000}"/>
    <cellStyle name="Normal 2 29 2 2 2 2" xfId="3811" xr:uid="{00000000-0005-0000-0000-0000E40F0000}"/>
    <cellStyle name="Normal 2 29 2 3" xfId="3812" xr:uid="{00000000-0005-0000-0000-0000E50F0000}"/>
    <cellStyle name="Normal 2 29 2 3 2" xfId="3813" xr:uid="{00000000-0005-0000-0000-0000E60F0000}"/>
    <cellStyle name="Normal 2 29 2 3 2 2" xfId="3814" xr:uid="{00000000-0005-0000-0000-0000E70F0000}"/>
    <cellStyle name="Normal 2 29 20" xfId="3815" xr:uid="{00000000-0005-0000-0000-0000E80F0000}"/>
    <cellStyle name="Normal 2 29 20 2" xfId="3816" xr:uid="{00000000-0005-0000-0000-0000E90F0000}"/>
    <cellStyle name="Normal 2 29 20 2 2" xfId="3817" xr:uid="{00000000-0005-0000-0000-0000EA0F0000}"/>
    <cellStyle name="Normal 2 29 20 2 2 2" xfId="3818" xr:uid="{00000000-0005-0000-0000-0000EB0F0000}"/>
    <cellStyle name="Normal 2 29 20 3" xfId="3819" xr:uid="{00000000-0005-0000-0000-0000EC0F0000}"/>
    <cellStyle name="Normal 2 29 20 3 2" xfId="3820" xr:uid="{00000000-0005-0000-0000-0000ED0F0000}"/>
    <cellStyle name="Normal 2 29 20 3 2 2" xfId="3821" xr:uid="{00000000-0005-0000-0000-0000EE0F0000}"/>
    <cellStyle name="Normal 2 29 21" xfId="3822" xr:uid="{00000000-0005-0000-0000-0000EF0F0000}"/>
    <cellStyle name="Normal 2 29 21 2" xfId="3823" xr:uid="{00000000-0005-0000-0000-0000F00F0000}"/>
    <cellStyle name="Normal 2 29 21 2 2" xfId="3824" xr:uid="{00000000-0005-0000-0000-0000F10F0000}"/>
    <cellStyle name="Normal 2 29 21 2 2 2" xfId="3825" xr:uid="{00000000-0005-0000-0000-0000F20F0000}"/>
    <cellStyle name="Normal 2 29 21 3" xfId="3826" xr:uid="{00000000-0005-0000-0000-0000F30F0000}"/>
    <cellStyle name="Normal 2 29 21 3 2" xfId="3827" xr:uid="{00000000-0005-0000-0000-0000F40F0000}"/>
    <cellStyle name="Normal 2 29 21 3 2 2" xfId="3828" xr:uid="{00000000-0005-0000-0000-0000F50F0000}"/>
    <cellStyle name="Normal 2 29 22" xfId="3829" xr:uid="{00000000-0005-0000-0000-0000F60F0000}"/>
    <cellStyle name="Normal 2 29 22 2" xfId="3830" xr:uid="{00000000-0005-0000-0000-0000F70F0000}"/>
    <cellStyle name="Normal 2 29 22 2 2" xfId="3831" xr:uid="{00000000-0005-0000-0000-0000F80F0000}"/>
    <cellStyle name="Normal 2 29 22 2 2 2" xfId="3832" xr:uid="{00000000-0005-0000-0000-0000F90F0000}"/>
    <cellStyle name="Normal 2 29 22 3" xfId="3833" xr:uid="{00000000-0005-0000-0000-0000FA0F0000}"/>
    <cellStyle name="Normal 2 29 22 3 2" xfId="3834" xr:uid="{00000000-0005-0000-0000-0000FB0F0000}"/>
    <cellStyle name="Normal 2 29 22 3 2 2" xfId="3835" xr:uid="{00000000-0005-0000-0000-0000FC0F0000}"/>
    <cellStyle name="Normal 2 29 23" xfId="3836" xr:uid="{00000000-0005-0000-0000-0000FD0F0000}"/>
    <cellStyle name="Normal 2 29 23 2" xfId="3837" xr:uid="{00000000-0005-0000-0000-0000FE0F0000}"/>
    <cellStyle name="Normal 2 29 23 2 2" xfId="3838" xr:uid="{00000000-0005-0000-0000-0000FF0F0000}"/>
    <cellStyle name="Normal 2 29 23 2 2 2" xfId="3839" xr:uid="{00000000-0005-0000-0000-000000100000}"/>
    <cellStyle name="Normal 2 29 23 3" xfId="3840" xr:uid="{00000000-0005-0000-0000-000001100000}"/>
    <cellStyle name="Normal 2 29 23 3 2" xfId="3841" xr:uid="{00000000-0005-0000-0000-000002100000}"/>
    <cellStyle name="Normal 2 29 23 3 2 2" xfId="3842" xr:uid="{00000000-0005-0000-0000-000003100000}"/>
    <cellStyle name="Normal 2 29 24" xfId="3843" xr:uid="{00000000-0005-0000-0000-000004100000}"/>
    <cellStyle name="Normal 2 29 24 2" xfId="3844" xr:uid="{00000000-0005-0000-0000-000005100000}"/>
    <cellStyle name="Normal 2 29 24 2 2" xfId="3845" xr:uid="{00000000-0005-0000-0000-000006100000}"/>
    <cellStyle name="Normal 2 29 25" xfId="3846" xr:uid="{00000000-0005-0000-0000-000007100000}"/>
    <cellStyle name="Normal 2 29 25 2" xfId="3847" xr:uid="{00000000-0005-0000-0000-000008100000}"/>
    <cellStyle name="Normal 2 29 25 2 2" xfId="3848" xr:uid="{00000000-0005-0000-0000-000009100000}"/>
    <cellStyle name="Normal 2 29 3" xfId="3849" xr:uid="{00000000-0005-0000-0000-00000A100000}"/>
    <cellStyle name="Normal 2 29 3 2" xfId="3850" xr:uid="{00000000-0005-0000-0000-00000B100000}"/>
    <cellStyle name="Normal 2 29 3 2 2" xfId="3851" xr:uid="{00000000-0005-0000-0000-00000C100000}"/>
    <cellStyle name="Normal 2 29 3 2 2 2" xfId="3852" xr:uid="{00000000-0005-0000-0000-00000D100000}"/>
    <cellStyle name="Normal 2 29 3 3" xfId="3853" xr:uid="{00000000-0005-0000-0000-00000E100000}"/>
    <cellStyle name="Normal 2 29 3 3 2" xfId="3854" xr:uid="{00000000-0005-0000-0000-00000F100000}"/>
    <cellStyle name="Normal 2 29 3 3 2 2" xfId="3855" xr:uid="{00000000-0005-0000-0000-000010100000}"/>
    <cellStyle name="Normal 2 29 4" xfId="3856" xr:uid="{00000000-0005-0000-0000-000011100000}"/>
    <cellStyle name="Normal 2 29 4 2" xfId="3857" xr:uid="{00000000-0005-0000-0000-000012100000}"/>
    <cellStyle name="Normal 2 29 4 2 2" xfId="3858" xr:uid="{00000000-0005-0000-0000-000013100000}"/>
    <cellStyle name="Normal 2 29 4 2 2 2" xfId="3859" xr:uid="{00000000-0005-0000-0000-000014100000}"/>
    <cellStyle name="Normal 2 29 4 3" xfId="3860" xr:uid="{00000000-0005-0000-0000-000015100000}"/>
    <cellStyle name="Normal 2 29 4 3 2" xfId="3861" xr:uid="{00000000-0005-0000-0000-000016100000}"/>
    <cellStyle name="Normal 2 29 4 3 2 2" xfId="3862" xr:uid="{00000000-0005-0000-0000-000017100000}"/>
    <cellStyle name="Normal 2 29 5" xfId="3863" xr:uid="{00000000-0005-0000-0000-000018100000}"/>
    <cellStyle name="Normal 2 29 5 2" xfId="3864" xr:uid="{00000000-0005-0000-0000-000019100000}"/>
    <cellStyle name="Normal 2 29 5 2 2" xfId="3865" xr:uid="{00000000-0005-0000-0000-00001A100000}"/>
    <cellStyle name="Normal 2 29 5 2 2 2" xfId="3866" xr:uid="{00000000-0005-0000-0000-00001B100000}"/>
    <cellStyle name="Normal 2 29 5 3" xfId="3867" xr:uid="{00000000-0005-0000-0000-00001C100000}"/>
    <cellStyle name="Normal 2 29 5 3 2" xfId="3868" xr:uid="{00000000-0005-0000-0000-00001D100000}"/>
    <cellStyle name="Normal 2 29 5 3 2 2" xfId="3869" xr:uid="{00000000-0005-0000-0000-00001E100000}"/>
    <cellStyle name="Normal 2 29 6" xfId="3870" xr:uid="{00000000-0005-0000-0000-00001F100000}"/>
    <cellStyle name="Normal 2 29 6 2" xfId="3871" xr:uid="{00000000-0005-0000-0000-000020100000}"/>
    <cellStyle name="Normal 2 29 6 2 2" xfId="3872" xr:uid="{00000000-0005-0000-0000-000021100000}"/>
    <cellStyle name="Normal 2 29 6 2 2 2" xfId="3873" xr:uid="{00000000-0005-0000-0000-000022100000}"/>
    <cellStyle name="Normal 2 29 6 3" xfId="3874" xr:uid="{00000000-0005-0000-0000-000023100000}"/>
    <cellStyle name="Normal 2 29 6 3 2" xfId="3875" xr:uid="{00000000-0005-0000-0000-000024100000}"/>
    <cellStyle name="Normal 2 29 6 3 2 2" xfId="3876" xr:uid="{00000000-0005-0000-0000-000025100000}"/>
    <cellStyle name="Normal 2 29 7" xfId="3877" xr:uid="{00000000-0005-0000-0000-000026100000}"/>
    <cellStyle name="Normal 2 29 7 2" xfId="3878" xr:uid="{00000000-0005-0000-0000-000027100000}"/>
    <cellStyle name="Normal 2 29 7 2 2" xfId="3879" xr:uid="{00000000-0005-0000-0000-000028100000}"/>
    <cellStyle name="Normal 2 29 7 2 2 2" xfId="3880" xr:uid="{00000000-0005-0000-0000-000029100000}"/>
    <cellStyle name="Normal 2 29 7 3" xfId="3881" xr:uid="{00000000-0005-0000-0000-00002A100000}"/>
    <cellStyle name="Normal 2 29 7 3 2" xfId="3882" xr:uid="{00000000-0005-0000-0000-00002B100000}"/>
    <cellStyle name="Normal 2 29 7 3 2 2" xfId="3883" xr:uid="{00000000-0005-0000-0000-00002C100000}"/>
    <cellStyle name="Normal 2 29 8" xfId="3884" xr:uid="{00000000-0005-0000-0000-00002D100000}"/>
    <cellStyle name="Normal 2 29 8 2" xfId="3885" xr:uid="{00000000-0005-0000-0000-00002E100000}"/>
    <cellStyle name="Normal 2 29 8 2 2" xfId="3886" xr:uid="{00000000-0005-0000-0000-00002F100000}"/>
    <cellStyle name="Normal 2 29 8 2 2 2" xfId="3887" xr:uid="{00000000-0005-0000-0000-000030100000}"/>
    <cellStyle name="Normal 2 29 8 3" xfId="3888" xr:uid="{00000000-0005-0000-0000-000031100000}"/>
    <cellStyle name="Normal 2 29 8 3 2" xfId="3889" xr:uid="{00000000-0005-0000-0000-000032100000}"/>
    <cellStyle name="Normal 2 29 8 3 2 2" xfId="3890" xr:uid="{00000000-0005-0000-0000-000033100000}"/>
    <cellStyle name="Normal 2 29 9" xfId="3891" xr:uid="{00000000-0005-0000-0000-000034100000}"/>
    <cellStyle name="Normal 2 29 9 2" xfId="3892" xr:uid="{00000000-0005-0000-0000-000035100000}"/>
    <cellStyle name="Normal 2 29 9 2 2" xfId="3893" xr:uid="{00000000-0005-0000-0000-000036100000}"/>
    <cellStyle name="Normal 2 29 9 2 2 2" xfId="3894" xr:uid="{00000000-0005-0000-0000-000037100000}"/>
    <cellStyle name="Normal 2 29 9 3" xfId="3895" xr:uid="{00000000-0005-0000-0000-000038100000}"/>
    <cellStyle name="Normal 2 29 9 3 2" xfId="3896" xr:uid="{00000000-0005-0000-0000-000039100000}"/>
    <cellStyle name="Normal 2 29 9 3 2 2" xfId="3897" xr:uid="{00000000-0005-0000-0000-00003A100000}"/>
    <cellStyle name="Normal 2 3" xfId="3898" xr:uid="{00000000-0005-0000-0000-00003B100000}"/>
    <cellStyle name="Normal 2 3 2" xfId="3899" xr:uid="{00000000-0005-0000-0000-00003C100000}"/>
    <cellStyle name="Normal 2 3 2 2" xfId="3900" xr:uid="{00000000-0005-0000-0000-00003D100000}"/>
    <cellStyle name="Normal 2 3 2 2 2" xfId="3901" xr:uid="{00000000-0005-0000-0000-00003E100000}"/>
    <cellStyle name="Normal 2 3 3" xfId="3902" xr:uid="{00000000-0005-0000-0000-00003F100000}"/>
    <cellStyle name="Normal 2 3 3 2" xfId="3903" xr:uid="{00000000-0005-0000-0000-000040100000}"/>
    <cellStyle name="Normal 2 3 3 2 2" xfId="3904" xr:uid="{00000000-0005-0000-0000-000041100000}"/>
    <cellStyle name="Normal 2 3 4" xfId="3905" xr:uid="{00000000-0005-0000-0000-000042100000}"/>
    <cellStyle name="Normal 2 3 5" xfId="14717" xr:uid="{00000000-0005-0000-0000-000043100000}"/>
    <cellStyle name="Normal 2 30" xfId="3906" xr:uid="{00000000-0005-0000-0000-000044100000}"/>
    <cellStyle name="Normal 2 30 10" xfId="3907" xr:uid="{00000000-0005-0000-0000-000045100000}"/>
    <cellStyle name="Normal 2 30 10 2" xfId="3908" xr:uid="{00000000-0005-0000-0000-000046100000}"/>
    <cellStyle name="Normal 2 30 10 2 2" xfId="3909" xr:uid="{00000000-0005-0000-0000-000047100000}"/>
    <cellStyle name="Normal 2 30 10 2 2 2" xfId="3910" xr:uid="{00000000-0005-0000-0000-000048100000}"/>
    <cellStyle name="Normal 2 30 10 3" xfId="3911" xr:uid="{00000000-0005-0000-0000-000049100000}"/>
    <cellStyle name="Normal 2 30 10 3 2" xfId="3912" xr:uid="{00000000-0005-0000-0000-00004A100000}"/>
    <cellStyle name="Normal 2 30 10 3 2 2" xfId="3913" xr:uid="{00000000-0005-0000-0000-00004B100000}"/>
    <cellStyle name="Normal 2 30 11" xfId="3914" xr:uid="{00000000-0005-0000-0000-00004C100000}"/>
    <cellStyle name="Normal 2 30 11 2" xfId="3915" xr:uid="{00000000-0005-0000-0000-00004D100000}"/>
    <cellStyle name="Normal 2 30 11 2 2" xfId="3916" xr:uid="{00000000-0005-0000-0000-00004E100000}"/>
    <cellStyle name="Normal 2 30 11 2 2 2" xfId="3917" xr:uid="{00000000-0005-0000-0000-00004F100000}"/>
    <cellStyle name="Normal 2 30 11 3" xfId="3918" xr:uid="{00000000-0005-0000-0000-000050100000}"/>
    <cellStyle name="Normal 2 30 11 3 2" xfId="3919" xr:uid="{00000000-0005-0000-0000-000051100000}"/>
    <cellStyle name="Normal 2 30 11 3 2 2" xfId="3920" xr:uid="{00000000-0005-0000-0000-000052100000}"/>
    <cellStyle name="Normal 2 30 12" xfId="3921" xr:uid="{00000000-0005-0000-0000-000053100000}"/>
    <cellStyle name="Normal 2 30 12 2" xfId="3922" xr:uid="{00000000-0005-0000-0000-000054100000}"/>
    <cellStyle name="Normal 2 30 12 2 2" xfId="3923" xr:uid="{00000000-0005-0000-0000-000055100000}"/>
    <cellStyle name="Normal 2 30 12 2 2 2" xfId="3924" xr:uid="{00000000-0005-0000-0000-000056100000}"/>
    <cellStyle name="Normal 2 30 12 3" xfId="3925" xr:uid="{00000000-0005-0000-0000-000057100000}"/>
    <cellStyle name="Normal 2 30 12 3 2" xfId="3926" xr:uid="{00000000-0005-0000-0000-000058100000}"/>
    <cellStyle name="Normal 2 30 12 3 2 2" xfId="3927" xr:uid="{00000000-0005-0000-0000-000059100000}"/>
    <cellStyle name="Normal 2 30 13" xfId="3928" xr:uid="{00000000-0005-0000-0000-00005A100000}"/>
    <cellStyle name="Normal 2 30 13 2" xfId="3929" xr:uid="{00000000-0005-0000-0000-00005B100000}"/>
    <cellStyle name="Normal 2 30 13 2 2" xfId="3930" xr:uid="{00000000-0005-0000-0000-00005C100000}"/>
    <cellStyle name="Normal 2 30 13 2 2 2" xfId="3931" xr:uid="{00000000-0005-0000-0000-00005D100000}"/>
    <cellStyle name="Normal 2 30 13 3" xfId="3932" xr:uid="{00000000-0005-0000-0000-00005E100000}"/>
    <cellStyle name="Normal 2 30 13 3 2" xfId="3933" xr:uid="{00000000-0005-0000-0000-00005F100000}"/>
    <cellStyle name="Normal 2 30 13 3 2 2" xfId="3934" xr:uid="{00000000-0005-0000-0000-000060100000}"/>
    <cellStyle name="Normal 2 30 14" xfId="3935" xr:uid="{00000000-0005-0000-0000-000061100000}"/>
    <cellStyle name="Normal 2 30 14 2" xfId="3936" xr:uid="{00000000-0005-0000-0000-000062100000}"/>
    <cellStyle name="Normal 2 30 14 2 2" xfId="3937" xr:uid="{00000000-0005-0000-0000-000063100000}"/>
    <cellStyle name="Normal 2 30 14 2 2 2" xfId="3938" xr:uid="{00000000-0005-0000-0000-000064100000}"/>
    <cellStyle name="Normal 2 30 14 3" xfId="3939" xr:uid="{00000000-0005-0000-0000-000065100000}"/>
    <cellStyle name="Normal 2 30 14 3 2" xfId="3940" xr:uid="{00000000-0005-0000-0000-000066100000}"/>
    <cellStyle name="Normal 2 30 14 3 2 2" xfId="3941" xr:uid="{00000000-0005-0000-0000-000067100000}"/>
    <cellStyle name="Normal 2 30 15" xfId="3942" xr:uid="{00000000-0005-0000-0000-000068100000}"/>
    <cellStyle name="Normal 2 30 15 2" xfId="3943" xr:uid="{00000000-0005-0000-0000-000069100000}"/>
    <cellStyle name="Normal 2 30 15 2 2" xfId="3944" xr:uid="{00000000-0005-0000-0000-00006A100000}"/>
    <cellStyle name="Normal 2 30 15 2 2 2" xfId="3945" xr:uid="{00000000-0005-0000-0000-00006B100000}"/>
    <cellStyle name="Normal 2 30 15 3" xfId="3946" xr:uid="{00000000-0005-0000-0000-00006C100000}"/>
    <cellStyle name="Normal 2 30 15 3 2" xfId="3947" xr:uid="{00000000-0005-0000-0000-00006D100000}"/>
    <cellStyle name="Normal 2 30 15 3 2 2" xfId="3948" xr:uid="{00000000-0005-0000-0000-00006E100000}"/>
    <cellStyle name="Normal 2 30 16" xfId="3949" xr:uid="{00000000-0005-0000-0000-00006F100000}"/>
    <cellStyle name="Normal 2 30 16 2" xfId="3950" xr:uid="{00000000-0005-0000-0000-000070100000}"/>
    <cellStyle name="Normal 2 30 16 2 2" xfId="3951" xr:uid="{00000000-0005-0000-0000-000071100000}"/>
    <cellStyle name="Normal 2 30 16 2 2 2" xfId="3952" xr:uid="{00000000-0005-0000-0000-000072100000}"/>
    <cellStyle name="Normal 2 30 16 3" xfId="3953" xr:uid="{00000000-0005-0000-0000-000073100000}"/>
    <cellStyle name="Normal 2 30 16 3 2" xfId="3954" xr:uid="{00000000-0005-0000-0000-000074100000}"/>
    <cellStyle name="Normal 2 30 16 3 2 2" xfId="3955" xr:uid="{00000000-0005-0000-0000-000075100000}"/>
    <cellStyle name="Normal 2 30 17" xfId="3956" xr:uid="{00000000-0005-0000-0000-000076100000}"/>
    <cellStyle name="Normal 2 30 17 2" xfId="3957" xr:uid="{00000000-0005-0000-0000-000077100000}"/>
    <cellStyle name="Normal 2 30 17 2 2" xfId="3958" xr:uid="{00000000-0005-0000-0000-000078100000}"/>
    <cellStyle name="Normal 2 30 17 2 2 2" xfId="3959" xr:uid="{00000000-0005-0000-0000-000079100000}"/>
    <cellStyle name="Normal 2 30 17 3" xfId="3960" xr:uid="{00000000-0005-0000-0000-00007A100000}"/>
    <cellStyle name="Normal 2 30 17 3 2" xfId="3961" xr:uid="{00000000-0005-0000-0000-00007B100000}"/>
    <cellStyle name="Normal 2 30 17 3 2 2" xfId="3962" xr:uid="{00000000-0005-0000-0000-00007C100000}"/>
    <cellStyle name="Normal 2 30 18" xfId="3963" xr:uid="{00000000-0005-0000-0000-00007D100000}"/>
    <cellStyle name="Normal 2 30 18 2" xfId="3964" xr:uid="{00000000-0005-0000-0000-00007E100000}"/>
    <cellStyle name="Normal 2 30 18 2 2" xfId="3965" xr:uid="{00000000-0005-0000-0000-00007F100000}"/>
    <cellStyle name="Normal 2 30 18 2 2 2" xfId="3966" xr:uid="{00000000-0005-0000-0000-000080100000}"/>
    <cellStyle name="Normal 2 30 18 3" xfId="3967" xr:uid="{00000000-0005-0000-0000-000081100000}"/>
    <cellStyle name="Normal 2 30 18 3 2" xfId="3968" xr:uid="{00000000-0005-0000-0000-000082100000}"/>
    <cellStyle name="Normal 2 30 18 3 2 2" xfId="3969" xr:uid="{00000000-0005-0000-0000-000083100000}"/>
    <cellStyle name="Normal 2 30 19" xfId="3970" xr:uid="{00000000-0005-0000-0000-000084100000}"/>
    <cellStyle name="Normal 2 30 19 2" xfId="3971" xr:uid="{00000000-0005-0000-0000-000085100000}"/>
    <cellStyle name="Normal 2 30 19 2 2" xfId="3972" xr:uid="{00000000-0005-0000-0000-000086100000}"/>
    <cellStyle name="Normal 2 30 19 2 2 2" xfId="3973" xr:uid="{00000000-0005-0000-0000-000087100000}"/>
    <cellStyle name="Normal 2 30 19 3" xfId="3974" xr:uid="{00000000-0005-0000-0000-000088100000}"/>
    <cellStyle name="Normal 2 30 19 3 2" xfId="3975" xr:uid="{00000000-0005-0000-0000-000089100000}"/>
    <cellStyle name="Normal 2 30 19 3 2 2" xfId="3976" xr:uid="{00000000-0005-0000-0000-00008A100000}"/>
    <cellStyle name="Normal 2 30 2" xfId="3977" xr:uid="{00000000-0005-0000-0000-00008B100000}"/>
    <cellStyle name="Normal 2 30 2 2" xfId="3978" xr:uid="{00000000-0005-0000-0000-00008C100000}"/>
    <cellStyle name="Normal 2 30 2 2 2" xfId="3979" xr:uid="{00000000-0005-0000-0000-00008D100000}"/>
    <cellStyle name="Normal 2 30 2 2 2 2" xfId="3980" xr:uid="{00000000-0005-0000-0000-00008E100000}"/>
    <cellStyle name="Normal 2 30 2 3" xfId="3981" xr:uid="{00000000-0005-0000-0000-00008F100000}"/>
    <cellStyle name="Normal 2 30 2 3 2" xfId="3982" xr:uid="{00000000-0005-0000-0000-000090100000}"/>
    <cellStyle name="Normal 2 30 2 3 2 2" xfId="3983" xr:uid="{00000000-0005-0000-0000-000091100000}"/>
    <cellStyle name="Normal 2 30 20" xfId="3984" xr:uid="{00000000-0005-0000-0000-000092100000}"/>
    <cellStyle name="Normal 2 30 20 2" xfId="3985" xr:uid="{00000000-0005-0000-0000-000093100000}"/>
    <cellStyle name="Normal 2 30 20 2 2" xfId="3986" xr:uid="{00000000-0005-0000-0000-000094100000}"/>
    <cellStyle name="Normal 2 30 20 2 2 2" xfId="3987" xr:uid="{00000000-0005-0000-0000-000095100000}"/>
    <cellStyle name="Normal 2 30 20 3" xfId="3988" xr:uid="{00000000-0005-0000-0000-000096100000}"/>
    <cellStyle name="Normal 2 30 20 3 2" xfId="3989" xr:uid="{00000000-0005-0000-0000-000097100000}"/>
    <cellStyle name="Normal 2 30 20 3 2 2" xfId="3990" xr:uid="{00000000-0005-0000-0000-000098100000}"/>
    <cellStyle name="Normal 2 30 21" xfId="3991" xr:uid="{00000000-0005-0000-0000-000099100000}"/>
    <cellStyle name="Normal 2 30 21 2" xfId="3992" xr:uid="{00000000-0005-0000-0000-00009A100000}"/>
    <cellStyle name="Normal 2 30 21 2 2" xfId="3993" xr:uid="{00000000-0005-0000-0000-00009B100000}"/>
    <cellStyle name="Normal 2 30 21 2 2 2" xfId="3994" xr:uid="{00000000-0005-0000-0000-00009C100000}"/>
    <cellStyle name="Normal 2 30 21 3" xfId="3995" xr:uid="{00000000-0005-0000-0000-00009D100000}"/>
    <cellStyle name="Normal 2 30 21 3 2" xfId="3996" xr:uid="{00000000-0005-0000-0000-00009E100000}"/>
    <cellStyle name="Normal 2 30 21 3 2 2" xfId="3997" xr:uid="{00000000-0005-0000-0000-00009F100000}"/>
    <cellStyle name="Normal 2 30 22" xfId="3998" xr:uid="{00000000-0005-0000-0000-0000A0100000}"/>
    <cellStyle name="Normal 2 30 22 2" xfId="3999" xr:uid="{00000000-0005-0000-0000-0000A1100000}"/>
    <cellStyle name="Normal 2 30 22 2 2" xfId="4000" xr:uid="{00000000-0005-0000-0000-0000A2100000}"/>
    <cellStyle name="Normal 2 30 22 2 2 2" xfId="4001" xr:uid="{00000000-0005-0000-0000-0000A3100000}"/>
    <cellStyle name="Normal 2 30 22 3" xfId="4002" xr:uid="{00000000-0005-0000-0000-0000A4100000}"/>
    <cellStyle name="Normal 2 30 22 3 2" xfId="4003" xr:uid="{00000000-0005-0000-0000-0000A5100000}"/>
    <cellStyle name="Normal 2 30 22 3 2 2" xfId="4004" xr:uid="{00000000-0005-0000-0000-0000A6100000}"/>
    <cellStyle name="Normal 2 30 23" xfId="4005" xr:uid="{00000000-0005-0000-0000-0000A7100000}"/>
    <cellStyle name="Normal 2 30 23 2" xfId="4006" xr:uid="{00000000-0005-0000-0000-0000A8100000}"/>
    <cellStyle name="Normal 2 30 23 2 2" xfId="4007" xr:uid="{00000000-0005-0000-0000-0000A9100000}"/>
    <cellStyle name="Normal 2 30 23 2 2 2" xfId="4008" xr:uid="{00000000-0005-0000-0000-0000AA100000}"/>
    <cellStyle name="Normal 2 30 23 3" xfId="4009" xr:uid="{00000000-0005-0000-0000-0000AB100000}"/>
    <cellStyle name="Normal 2 30 23 3 2" xfId="4010" xr:uid="{00000000-0005-0000-0000-0000AC100000}"/>
    <cellStyle name="Normal 2 30 23 3 2 2" xfId="4011" xr:uid="{00000000-0005-0000-0000-0000AD100000}"/>
    <cellStyle name="Normal 2 30 24" xfId="4012" xr:uid="{00000000-0005-0000-0000-0000AE100000}"/>
    <cellStyle name="Normal 2 30 24 2" xfId="4013" xr:uid="{00000000-0005-0000-0000-0000AF100000}"/>
    <cellStyle name="Normal 2 30 24 2 2" xfId="4014" xr:uid="{00000000-0005-0000-0000-0000B0100000}"/>
    <cellStyle name="Normal 2 30 25" xfId="4015" xr:uid="{00000000-0005-0000-0000-0000B1100000}"/>
    <cellStyle name="Normal 2 30 25 2" xfId="4016" xr:uid="{00000000-0005-0000-0000-0000B2100000}"/>
    <cellStyle name="Normal 2 30 25 2 2" xfId="4017" xr:uid="{00000000-0005-0000-0000-0000B3100000}"/>
    <cellStyle name="Normal 2 30 3" xfId="4018" xr:uid="{00000000-0005-0000-0000-0000B4100000}"/>
    <cellStyle name="Normal 2 30 3 2" xfId="4019" xr:uid="{00000000-0005-0000-0000-0000B5100000}"/>
    <cellStyle name="Normal 2 30 3 2 2" xfId="4020" xr:uid="{00000000-0005-0000-0000-0000B6100000}"/>
    <cellStyle name="Normal 2 30 3 2 2 2" xfId="4021" xr:uid="{00000000-0005-0000-0000-0000B7100000}"/>
    <cellStyle name="Normal 2 30 3 3" xfId="4022" xr:uid="{00000000-0005-0000-0000-0000B8100000}"/>
    <cellStyle name="Normal 2 30 3 3 2" xfId="4023" xr:uid="{00000000-0005-0000-0000-0000B9100000}"/>
    <cellStyle name="Normal 2 30 3 3 2 2" xfId="4024" xr:uid="{00000000-0005-0000-0000-0000BA100000}"/>
    <cellStyle name="Normal 2 30 4" xfId="4025" xr:uid="{00000000-0005-0000-0000-0000BB100000}"/>
    <cellStyle name="Normal 2 30 4 2" xfId="4026" xr:uid="{00000000-0005-0000-0000-0000BC100000}"/>
    <cellStyle name="Normal 2 30 4 2 2" xfId="4027" xr:uid="{00000000-0005-0000-0000-0000BD100000}"/>
    <cellStyle name="Normal 2 30 4 2 2 2" xfId="4028" xr:uid="{00000000-0005-0000-0000-0000BE100000}"/>
    <cellStyle name="Normal 2 30 4 3" xfId="4029" xr:uid="{00000000-0005-0000-0000-0000BF100000}"/>
    <cellStyle name="Normal 2 30 4 3 2" xfId="4030" xr:uid="{00000000-0005-0000-0000-0000C0100000}"/>
    <cellStyle name="Normal 2 30 4 3 2 2" xfId="4031" xr:uid="{00000000-0005-0000-0000-0000C1100000}"/>
    <cellStyle name="Normal 2 30 5" xfId="4032" xr:uid="{00000000-0005-0000-0000-0000C2100000}"/>
    <cellStyle name="Normal 2 30 5 2" xfId="4033" xr:uid="{00000000-0005-0000-0000-0000C3100000}"/>
    <cellStyle name="Normal 2 30 5 2 2" xfId="4034" xr:uid="{00000000-0005-0000-0000-0000C4100000}"/>
    <cellStyle name="Normal 2 30 5 2 2 2" xfId="4035" xr:uid="{00000000-0005-0000-0000-0000C5100000}"/>
    <cellStyle name="Normal 2 30 5 3" xfId="4036" xr:uid="{00000000-0005-0000-0000-0000C6100000}"/>
    <cellStyle name="Normal 2 30 5 3 2" xfId="4037" xr:uid="{00000000-0005-0000-0000-0000C7100000}"/>
    <cellStyle name="Normal 2 30 5 3 2 2" xfId="4038" xr:uid="{00000000-0005-0000-0000-0000C8100000}"/>
    <cellStyle name="Normal 2 30 6" xfId="4039" xr:uid="{00000000-0005-0000-0000-0000C9100000}"/>
    <cellStyle name="Normal 2 30 6 2" xfId="4040" xr:uid="{00000000-0005-0000-0000-0000CA100000}"/>
    <cellStyle name="Normal 2 30 6 2 2" xfId="4041" xr:uid="{00000000-0005-0000-0000-0000CB100000}"/>
    <cellStyle name="Normal 2 30 6 2 2 2" xfId="4042" xr:uid="{00000000-0005-0000-0000-0000CC100000}"/>
    <cellStyle name="Normal 2 30 6 3" xfId="4043" xr:uid="{00000000-0005-0000-0000-0000CD100000}"/>
    <cellStyle name="Normal 2 30 6 3 2" xfId="4044" xr:uid="{00000000-0005-0000-0000-0000CE100000}"/>
    <cellStyle name="Normal 2 30 6 3 2 2" xfId="4045" xr:uid="{00000000-0005-0000-0000-0000CF100000}"/>
    <cellStyle name="Normal 2 30 7" xfId="4046" xr:uid="{00000000-0005-0000-0000-0000D0100000}"/>
    <cellStyle name="Normal 2 30 7 2" xfId="4047" xr:uid="{00000000-0005-0000-0000-0000D1100000}"/>
    <cellStyle name="Normal 2 30 7 2 2" xfId="4048" xr:uid="{00000000-0005-0000-0000-0000D2100000}"/>
    <cellStyle name="Normal 2 30 7 2 2 2" xfId="4049" xr:uid="{00000000-0005-0000-0000-0000D3100000}"/>
    <cellStyle name="Normal 2 30 7 3" xfId="4050" xr:uid="{00000000-0005-0000-0000-0000D4100000}"/>
    <cellStyle name="Normal 2 30 7 3 2" xfId="4051" xr:uid="{00000000-0005-0000-0000-0000D5100000}"/>
    <cellStyle name="Normal 2 30 7 3 2 2" xfId="4052" xr:uid="{00000000-0005-0000-0000-0000D6100000}"/>
    <cellStyle name="Normal 2 30 8" xfId="4053" xr:uid="{00000000-0005-0000-0000-0000D7100000}"/>
    <cellStyle name="Normal 2 30 8 2" xfId="4054" xr:uid="{00000000-0005-0000-0000-0000D8100000}"/>
    <cellStyle name="Normal 2 30 8 2 2" xfId="4055" xr:uid="{00000000-0005-0000-0000-0000D9100000}"/>
    <cellStyle name="Normal 2 30 8 2 2 2" xfId="4056" xr:uid="{00000000-0005-0000-0000-0000DA100000}"/>
    <cellStyle name="Normal 2 30 8 3" xfId="4057" xr:uid="{00000000-0005-0000-0000-0000DB100000}"/>
    <cellStyle name="Normal 2 30 8 3 2" xfId="4058" xr:uid="{00000000-0005-0000-0000-0000DC100000}"/>
    <cellStyle name="Normal 2 30 8 3 2 2" xfId="4059" xr:uid="{00000000-0005-0000-0000-0000DD100000}"/>
    <cellStyle name="Normal 2 30 9" xfId="4060" xr:uid="{00000000-0005-0000-0000-0000DE100000}"/>
    <cellStyle name="Normal 2 30 9 2" xfId="4061" xr:uid="{00000000-0005-0000-0000-0000DF100000}"/>
    <cellStyle name="Normal 2 30 9 2 2" xfId="4062" xr:uid="{00000000-0005-0000-0000-0000E0100000}"/>
    <cellStyle name="Normal 2 30 9 2 2 2" xfId="4063" xr:uid="{00000000-0005-0000-0000-0000E1100000}"/>
    <cellStyle name="Normal 2 30 9 3" xfId="4064" xr:uid="{00000000-0005-0000-0000-0000E2100000}"/>
    <cellStyle name="Normal 2 30 9 3 2" xfId="4065" xr:uid="{00000000-0005-0000-0000-0000E3100000}"/>
    <cellStyle name="Normal 2 30 9 3 2 2" xfId="4066" xr:uid="{00000000-0005-0000-0000-0000E4100000}"/>
    <cellStyle name="Normal 2 31" xfId="4067" xr:uid="{00000000-0005-0000-0000-0000E5100000}"/>
    <cellStyle name="Normal 2 31 10" xfId="4068" xr:uid="{00000000-0005-0000-0000-0000E6100000}"/>
    <cellStyle name="Normal 2 31 10 2" xfId="4069" xr:uid="{00000000-0005-0000-0000-0000E7100000}"/>
    <cellStyle name="Normal 2 31 10 2 2" xfId="4070" xr:uid="{00000000-0005-0000-0000-0000E8100000}"/>
    <cellStyle name="Normal 2 31 10 2 2 2" xfId="4071" xr:uid="{00000000-0005-0000-0000-0000E9100000}"/>
    <cellStyle name="Normal 2 31 10 3" xfId="4072" xr:uid="{00000000-0005-0000-0000-0000EA100000}"/>
    <cellStyle name="Normal 2 31 10 3 2" xfId="4073" xr:uid="{00000000-0005-0000-0000-0000EB100000}"/>
    <cellStyle name="Normal 2 31 10 3 2 2" xfId="4074" xr:uid="{00000000-0005-0000-0000-0000EC100000}"/>
    <cellStyle name="Normal 2 31 11" xfId="4075" xr:uid="{00000000-0005-0000-0000-0000ED100000}"/>
    <cellStyle name="Normal 2 31 11 2" xfId="4076" xr:uid="{00000000-0005-0000-0000-0000EE100000}"/>
    <cellStyle name="Normal 2 31 11 2 2" xfId="4077" xr:uid="{00000000-0005-0000-0000-0000EF100000}"/>
    <cellStyle name="Normal 2 31 11 2 2 2" xfId="4078" xr:uid="{00000000-0005-0000-0000-0000F0100000}"/>
    <cellStyle name="Normal 2 31 11 3" xfId="4079" xr:uid="{00000000-0005-0000-0000-0000F1100000}"/>
    <cellStyle name="Normal 2 31 11 3 2" xfId="4080" xr:uid="{00000000-0005-0000-0000-0000F2100000}"/>
    <cellStyle name="Normal 2 31 11 3 2 2" xfId="4081" xr:uid="{00000000-0005-0000-0000-0000F3100000}"/>
    <cellStyle name="Normal 2 31 12" xfId="4082" xr:uid="{00000000-0005-0000-0000-0000F4100000}"/>
    <cellStyle name="Normal 2 31 12 2" xfId="4083" xr:uid="{00000000-0005-0000-0000-0000F5100000}"/>
    <cellStyle name="Normal 2 31 12 2 2" xfId="4084" xr:uid="{00000000-0005-0000-0000-0000F6100000}"/>
    <cellStyle name="Normal 2 31 12 2 2 2" xfId="4085" xr:uid="{00000000-0005-0000-0000-0000F7100000}"/>
    <cellStyle name="Normal 2 31 12 3" xfId="4086" xr:uid="{00000000-0005-0000-0000-0000F8100000}"/>
    <cellStyle name="Normal 2 31 12 3 2" xfId="4087" xr:uid="{00000000-0005-0000-0000-0000F9100000}"/>
    <cellStyle name="Normal 2 31 12 3 2 2" xfId="4088" xr:uid="{00000000-0005-0000-0000-0000FA100000}"/>
    <cellStyle name="Normal 2 31 13" xfId="4089" xr:uid="{00000000-0005-0000-0000-0000FB100000}"/>
    <cellStyle name="Normal 2 31 13 2" xfId="4090" xr:uid="{00000000-0005-0000-0000-0000FC100000}"/>
    <cellStyle name="Normal 2 31 13 2 2" xfId="4091" xr:uid="{00000000-0005-0000-0000-0000FD100000}"/>
    <cellStyle name="Normal 2 31 13 2 2 2" xfId="4092" xr:uid="{00000000-0005-0000-0000-0000FE100000}"/>
    <cellStyle name="Normal 2 31 13 3" xfId="4093" xr:uid="{00000000-0005-0000-0000-0000FF100000}"/>
    <cellStyle name="Normal 2 31 13 3 2" xfId="4094" xr:uid="{00000000-0005-0000-0000-000000110000}"/>
    <cellStyle name="Normal 2 31 13 3 2 2" xfId="4095" xr:uid="{00000000-0005-0000-0000-000001110000}"/>
    <cellStyle name="Normal 2 31 14" xfId="4096" xr:uid="{00000000-0005-0000-0000-000002110000}"/>
    <cellStyle name="Normal 2 31 14 2" xfId="4097" xr:uid="{00000000-0005-0000-0000-000003110000}"/>
    <cellStyle name="Normal 2 31 14 2 2" xfId="4098" xr:uid="{00000000-0005-0000-0000-000004110000}"/>
    <cellStyle name="Normal 2 31 14 2 2 2" xfId="4099" xr:uid="{00000000-0005-0000-0000-000005110000}"/>
    <cellStyle name="Normal 2 31 14 3" xfId="4100" xr:uid="{00000000-0005-0000-0000-000006110000}"/>
    <cellStyle name="Normal 2 31 14 3 2" xfId="4101" xr:uid="{00000000-0005-0000-0000-000007110000}"/>
    <cellStyle name="Normal 2 31 14 3 2 2" xfId="4102" xr:uid="{00000000-0005-0000-0000-000008110000}"/>
    <cellStyle name="Normal 2 31 15" xfId="4103" xr:uid="{00000000-0005-0000-0000-000009110000}"/>
    <cellStyle name="Normal 2 31 15 2" xfId="4104" xr:uid="{00000000-0005-0000-0000-00000A110000}"/>
    <cellStyle name="Normal 2 31 15 2 2" xfId="4105" xr:uid="{00000000-0005-0000-0000-00000B110000}"/>
    <cellStyle name="Normal 2 31 15 2 2 2" xfId="4106" xr:uid="{00000000-0005-0000-0000-00000C110000}"/>
    <cellStyle name="Normal 2 31 15 3" xfId="4107" xr:uid="{00000000-0005-0000-0000-00000D110000}"/>
    <cellStyle name="Normal 2 31 15 3 2" xfId="4108" xr:uid="{00000000-0005-0000-0000-00000E110000}"/>
    <cellStyle name="Normal 2 31 15 3 2 2" xfId="4109" xr:uid="{00000000-0005-0000-0000-00000F110000}"/>
    <cellStyle name="Normal 2 31 16" xfId="4110" xr:uid="{00000000-0005-0000-0000-000010110000}"/>
    <cellStyle name="Normal 2 31 16 2" xfId="4111" xr:uid="{00000000-0005-0000-0000-000011110000}"/>
    <cellStyle name="Normal 2 31 16 2 2" xfId="4112" xr:uid="{00000000-0005-0000-0000-000012110000}"/>
    <cellStyle name="Normal 2 31 16 2 2 2" xfId="4113" xr:uid="{00000000-0005-0000-0000-000013110000}"/>
    <cellStyle name="Normal 2 31 16 3" xfId="4114" xr:uid="{00000000-0005-0000-0000-000014110000}"/>
    <cellStyle name="Normal 2 31 16 3 2" xfId="4115" xr:uid="{00000000-0005-0000-0000-000015110000}"/>
    <cellStyle name="Normal 2 31 16 3 2 2" xfId="4116" xr:uid="{00000000-0005-0000-0000-000016110000}"/>
    <cellStyle name="Normal 2 31 17" xfId="4117" xr:uid="{00000000-0005-0000-0000-000017110000}"/>
    <cellStyle name="Normal 2 31 17 2" xfId="4118" xr:uid="{00000000-0005-0000-0000-000018110000}"/>
    <cellStyle name="Normal 2 31 17 2 2" xfId="4119" xr:uid="{00000000-0005-0000-0000-000019110000}"/>
    <cellStyle name="Normal 2 31 17 2 2 2" xfId="4120" xr:uid="{00000000-0005-0000-0000-00001A110000}"/>
    <cellStyle name="Normal 2 31 17 3" xfId="4121" xr:uid="{00000000-0005-0000-0000-00001B110000}"/>
    <cellStyle name="Normal 2 31 17 3 2" xfId="4122" xr:uid="{00000000-0005-0000-0000-00001C110000}"/>
    <cellStyle name="Normal 2 31 17 3 2 2" xfId="4123" xr:uid="{00000000-0005-0000-0000-00001D110000}"/>
    <cellStyle name="Normal 2 31 18" xfId="4124" xr:uid="{00000000-0005-0000-0000-00001E110000}"/>
    <cellStyle name="Normal 2 31 18 2" xfId="4125" xr:uid="{00000000-0005-0000-0000-00001F110000}"/>
    <cellStyle name="Normal 2 31 18 2 2" xfId="4126" xr:uid="{00000000-0005-0000-0000-000020110000}"/>
    <cellStyle name="Normal 2 31 18 2 2 2" xfId="4127" xr:uid="{00000000-0005-0000-0000-000021110000}"/>
    <cellStyle name="Normal 2 31 18 3" xfId="4128" xr:uid="{00000000-0005-0000-0000-000022110000}"/>
    <cellStyle name="Normal 2 31 18 3 2" xfId="4129" xr:uid="{00000000-0005-0000-0000-000023110000}"/>
    <cellStyle name="Normal 2 31 18 3 2 2" xfId="4130" xr:uid="{00000000-0005-0000-0000-000024110000}"/>
    <cellStyle name="Normal 2 31 19" xfId="4131" xr:uid="{00000000-0005-0000-0000-000025110000}"/>
    <cellStyle name="Normal 2 31 19 2" xfId="4132" xr:uid="{00000000-0005-0000-0000-000026110000}"/>
    <cellStyle name="Normal 2 31 19 2 2" xfId="4133" xr:uid="{00000000-0005-0000-0000-000027110000}"/>
    <cellStyle name="Normal 2 31 19 2 2 2" xfId="4134" xr:uid="{00000000-0005-0000-0000-000028110000}"/>
    <cellStyle name="Normal 2 31 19 3" xfId="4135" xr:uid="{00000000-0005-0000-0000-000029110000}"/>
    <cellStyle name="Normal 2 31 19 3 2" xfId="4136" xr:uid="{00000000-0005-0000-0000-00002A110000}"/>
    <cellStyle name="Normal 2 31 19 3 2 2" xfId="4137" xr:uid="{00000000-0005-0000-0000-00002B110000}"/>
    <cellStyle name="Normal 2 31 2" xfId="4138" xr:uid="{00000000-0005-0000-0000-00002C110000}"/>
    <cellStyle name="Normal 2 31 2 2" xfId="4139" xr:uid="{00000000-0005-0000-0000-00002D110000}"/>
    <cellStyle name="Normal 2 31 2 2 2" xfId="4140" xr:uid="{00000000-0005-0000-0000-00002E110000}"/>
    <cellStyle name="Normal 2 31 2 2 2 2" xfId="4141" xr:uid="{00000000-0005-0000-0000-00002F110000}"/>
    <cellStyle name="Normal 2 31 2 3" xfId="4142" xr:uid="{00000000-0005-0000-0000-000030110000}"/>
    <cellStyle name="Normal 2 31 2 3 2" xfId="4143" xr:uid="{00000000-0005-0000-0000-000031110000}"/>
    <cellStyle name="Normal 2 31 2 3 2 2" xfId="4144" xr:uid="{00000000-0005-0000-0000-000032110000}"/>
    <cellStyle name="Normal 2 31 20" xfId="4145" xr:uid="{00000000-0005-0000-0000-000033110000}"/>
    <cellStyle name="Normal 2 31 20 2" xfId="4146" xr:uid="{00000000-0005-0000-0000-000034110000}"/>
    <cellStyle name="Normal 2 31 20 2 2" xfId="4147" xr:uid="{00000000-0005-0000-0000-000035110000}"/>
    <cellStyle name="Normal 2 31 20 2 2 2" xfId="4148" xr:uid="{00000000-0005-0000-0000-000036110000}"/>
    <cellStyle name="Normal 2 31 20 3" xfId="4149" xr:uid="{00000000-0005-0000-0000-000037110000}"/>
    <cellStyle name="Normal 2 31 20 3 2" xfId="4150" xr:uid="{00000000-0005-0000-0000-000038110000}"/>
    <cellStyle name="Normal 2 31 20 3 2 2" xfId="4151" xr:uid="{00000000-0005-0000-0000-000039110000}"/>
    <cellStyle name="Normal 2 31 21" xfId="4152" xr:uid="{00000000-0005-0000-0000-00003A110000}"/>
    <cellStyle name="Normal 2 31 21 2" xfId="4153" xr:uid="{00000000-0005-0000-0000-00003B110000}"/>
    <cellStyle name="Normal 2 31 21 2 2" xfId="4154" xr:uid="{00000000-0005-0000-0000-00003C110000}"/>
    <cellStyle name="Normal 2 31 21 2 2 2" xfId="4155" xr:uid="{00000000-0005-0000-0000-00003D110000}"/>
    <cellStyle name="Normal 2 31 21 3" xfId="4156" xr:uid="{00000000-0005-0000-0000-00003E110000}"/>
    <cellStyle name="Normal 2 31 21 3 2" xfId="4157" xr:uid="{00000000-0005-0000-0000-00003F110000}"/>
    <cellStyle name="Normal 2 31 21 3 2 2" xfId="4158" xr:uid="{00000000-0005-0000-0000-000040110000}"/>
    <cellStyle name="Normal 2 31 22" xfId="4159" xr:uid="{00000000-0005-0000-0000-000041110000}"/>
    <cellStyle name="Normal 2 31 22 2" xfId="4160" xr:uid="{00000000-0005-0000-0000-000042110000}"/>
    <cellStyle name="Normal 2 31 22 2 2" xfId="4161" xr:uid="{00000000-0005-0000-0000-000043110000}"/>
    <cellStyle name="Normal 2 31 22 2 2 2" xfId="4162" xr:uid="{00000000-0005-0000-0000-000044110000}"/>
    <cellStyle name="Normal 2 31 22 3" xfId="4163" xr:uid="{00000000-0005-0000-0000-000045110000}"/>
    <cellStyle name="Normal 2 31 22 3 2" xfId="4164" xr:uid="{00000000-0005-0000-0000-000046110000}"/>
    <cellStyle name="Normal 2 31 22 3 2 2" xfId="4165" xr:uid="{00000000-0005-0000-0000-000047110000}"/>
    <cellStyle name="Normal 2 31 23" xfId="4166" xr:uid="{00000000-0005-0000-0000-000048110000}"/>
    <cellStyle name="Normal 2 31 23 2" xfId="4167" xr:uid="{00000000-0005-0000-0000-000049110000}"/>
    <cellStyle name="Normal 2 31 23 2 2" xfId="4168" xr:uid="{00000000-0005-0000-0000-00004A110000}"/>
    <cellStyle name="Normal 2 31 23 2 2 2" xfId="4169" xr:uid="{00000000-0005-0000-0000-00004B110000}"/>
    <cellStyle name="Normal 2 31 23 3" xfId="4170" xr:uid="{00000000-0005-0000-0000-00004C110000}"/>
    <cellStyle name="Normal 2 31 23 3 2" xfId="4171" xr:uid="{00000000-0005-0000-0000-00004D110000}"/>
    <cellStyle name="Normal 2 31 23 3 2 2" xfId="4172" xr:uid="{00000000-0005-0000-0000-00004E110000}"/>
    <cellStyle name="Normal 2 31 24" xfId="4173" xr:uid="{00000000-0005-0000-0000-00004F110000}"/>
    <cellStyle name="Normal 2 31 24 2" xfId="4174" xr:uid="{00000000-0005-0000-0000-000050110000}"/>
    <cellStyle name="Normal 2 31 24 2 2" xfId="4175" xr:uid="{00000000-0005-0000-0000-000051110000}"/>
    <cellStyle name="Normal 2 31 25" xfId="4176" xr:uid="{00000000-0005-0000-0000-000052110000}"/>
    <cellStyle name="Normal 2 31 25 2" xfId="4177" xr:uid="{00000000-0005-0000-0000-000053110000}"/>
    <cellStyle name="Normal 2 31 25 2 2" xfId="4178" xr:uid="{00000000-0005-0000-0000-000054110000}"/>
    <cellStyle name="Normal 2 31 3" xfId="4179" xr:uid="{00000000-0005-0000-0000-000055110000}"/>
    <cellStyle name="Normal 2 31 3 2" xfId="4180" xr:uid="{00000000-0005-0000-0000-000056110000}"/>
    <cellStyle name="Normal 2 31 3 2 2" xfId="4181" xr:uid="{00000000-0005-0000-0000-000057110000}"/>
    <cellStyle name="Normal 2 31 3 2 2 2" xfId="4182" xr:uid="{00000000-0005-0000-0000-000058110000}"/>
    <cellStyle name="Normal 2 31 3 3" xfId="4183" xr:uid="{00000000-0005-0000-0000-000059110000}"/>
    <cellStyle name="Normal 2 31 3 3 2" xfId="4184" xr:uid="{00000000-0005-0000-0000-00005A110000}"/>
    <cellStyle name="Normal 2 31 3 3 2 2" xfId="4185" xr:uid="{00000000-0005-0000-0000-00005B110000}"/>
    <cellStyle name="Normal 2 31 4" xfId="4186" xr:uid="{00000000-0005-0000-0000-00005C110000}"/>
    <cellStyle name="Normal 2 31 4 2" xfId="4187" xr:uid="{00000000-0005-0000-0000-00005D110000}"/>
    <cellStyle name="Normal 2 31 4 2 2" xfId="4188" xr:uid="{00000000-0005-0000-0000-00005E110000}"/>
    <cellStyle name="Normal 2 31 4 2 2 2" xfId="4189" xr:uid="{00000000-0005-0000-0000-00005F110000}"/>
    <cellStyle name="Normal 2 31 4 3" xfId="4190" xr:uid="{00000000-0005-0000-0000-000060110000}"/>
    <cellStyle name="Normal 2 31 4 3 2" xfId="4191" xr:uid="{00000000-0005-0000-0000-000061110000}"/>
    <cellStyle name="Normal 2 31 4 3 2 2" xfId="4192" xr:uid="{00000000-0005-0000-0000-000062110000}"/>
    <cellStyle name="Normal 2 31 5" xfId="4193" xr:uid="{00000000-0005-0000-0000-000063110000}"/>
    <cellStyle name="Normal 2 31 5 2" xfId="4194" xr:uid="{00000000-0005-0000-0000-000064110000}"/>
    <cellStyle name="Normal 2 31 5 2 2" xfId="4195" xr:uid="{00000000-0005-0000-0000-000065110000}"/>
    <cellStyle name="Normal 2 31 5 2 2 2" xfId="4196" xr:uid="{00000000-0005-0000-0000-000066110000}"/>
    <cellStyle name="Normal 2 31 5 3" xfId="4197" xr:uid="{00000000-0005-0000-0000-000067110000}"/>
    <cellStyle name="Normal 2 31 5 3 2" xfId="4198" xr:uid="{00000000-0005-0000-0000-000068110000}"/>
    <cellStyle name="Normal 2 31 5 3 2 2" xfId="4199" xr:uid="{00000000-0005-0000-0000-000069110000}"/>
    <cellStyle name="Normal 2 31 6" xfId="4200" xr:uid="{00000000-0005-0000-0000-00006A110000}"/>
    <cellStyle name="Normal 2 31 6 2" xfId="4201" xr:uid="{00000000-0005-0000-0000-00006B110000}"/>
    <cellStyle name="Normal 2 31 6 2 2" xfId="4202" xr:uid="{00000000-0005-0000-0000-00006C110000}"/>
    <cellStyle name="Normal 2 31 6 2 2 2" xfId="4203" xr:uid="{00000000-0005-0000-0000-00006D110000}"/>
    <cellStyle name="Normal 2 31 6 3" xfId="4204" xr:uid="{00000000-0005-0000-0000-00006E110000}"/>
    <cellStyle name="Normal 2 31 6 3 2" xfId="4205" xr:uid="{00000000-0005-0000-0000-00006F110000}"/>
    <cellStyle name="Normal 2 31 6 3 2 2" xfId="4206" xr:uid="{00000000-0005-0000-0000-000070110000}"/>
    <cellStyle name="Normal 2 31 7" xfId="4207" xr:uid="{00000000-0005-0000-0000-000071110000}"/>
    <cellStyle name="Normal 2 31 7 2" xfId="4208" xr:uid="{00000000-0005-0000-0000-000072110000}"/>
    <cellStyle name="Normal 2 31 7 2 2" xfId="4209" xr:uid="{00000000-0005-0000-0000-000073110000}"/>
    <cellStyle name="Normal 2 31 7 2 2 2" xfId="4210" xr:uid="{00000000-0005-0000-0000-000074110000}"/>
    <cellStyle name="Normal 2 31 7 3" xfId="4211" xr:uid="{00000000-0005-0000-0000-000075110000}"/>
    <cellStyle name="Normal 2 31 7 3 2" xfId="4212" xr:uid="{00000000-0005-0000-0000-000076110000}"/>
    <cellStyle name="Normal 2 31 7 3 2 2" xfId="4213" xr:uid="{00000000-0005-0000-0000-000077110000}"/>
    <cellStyle name="Normal 2 31 8" xfId="4214" xr:uid="{00000000-0005-0000-0000-000078110000}"/>
    <cellStyle name="Normal 2 31 8 2" xfId="4215" xr:uid="{00000000-0005-0000-0000-000079110000}"/>
    <cellStyle name="Normal 2 31 8 2 2" xfId="4216" xr:uid="{00000000-0005-0000-0000-00007A110000}"/>
    <cellStyle name="Normal 2 31 8 2 2 2" xfId="4217" xr:uid="{00000000-0005-0000-0000-00007B110000}"/>
    <cellStyle name="Normal 2 31 8 3" xfId="4218" xr:uid="{00000000-0005-0000-0000-00007C110000}"/>
    <cellStyle name="Normal 2 31 8 3 2" xfId="4219" xr:uid="{00000000-0005-0000-0000-00007D110000}"/>
    <cellStyle name="Normal 2 31 8 3 2 2" xfId="4220" xr:uid="{00000000-0005-0000-0000-00007E110000}"/>
    <cellStyle name="Normal 2 31 9" xfId="4221" xr:uid="{00000000-0005-0000-0000-00007F110000}"/>
    <cellStyle name="Normal 2 31 9 2" xfId="4222" xr:uid="{00000000-0005-0000-0000-000080110000}"/>
    <cellStyle name="Normal 2 31 9 2 2" xfId="4223" xr:uid="{00000000-0005-0000-0000-000081110000}"/>
    <cellStyle name="Normal 2 31 9 2 2 2" xfId="4224" xr:uid="{00000000-0005-0000-0000-000082110000}"/>
    <cellStyle name="Normal 2 31 9 3" xfId="4225" xr:uid="{00000000-0005-0000-0000-000083110000}"/>
    <cellStyle name="Normal 2 31 9 3 2" xfId="4226" xr:uid="{00000000-0005-0000-0000-000084110000}"/>
    <cellStyle name="Normal 2 31 9 3 2 2" xfId="4227" xr:uid="{00000000-0005-0000-0000-000085110000}"/>
    <cellStyle name="Normal 2 32" xfId="4228" xr:uid="{00000000-0005-0000-0000-000086110000}"/>
    <cellStyle name="Normal 2 32 10" xfId="4229" xr:uid="{00000000-0005-0000-0000-000087110000}"/>
    <cellStyle name="Normal 2 32 10 2" xfId="4230" xr:uid="{00000000-0005-0000-0000-000088110000}"/>
    <cellStyle name="Normal 2 32 10 2 2" xfId="4231" xr:uid="{00000000-0005-0000-0000-000089110000}"/>
    <cellStyle name="Normal 2 32 10 2 2 2" xfId="4232" xr:uid="{00000000-0005-0000-0000-00008A110000}"/>
    <cellStyle name="Normal 2 32 10 3" xfId="4233" xr:uid="{00000000-0005-0000-0000-00008B110000}"/>
    <cellStyle name="Normal 2 32 10 3 2" xfId="4234" xr:uid="{00000000-0005-0000-0000-00008C110000}"/>
    <cellStyle name="Normal 2 32 10 3 2 2" xfId="4235" xr:uid="{00000000-0005-0000-0000-00008D110000}"/>
    <cellStyle name="Normal 2 32 11" xfId="4236" xr:uid="{00000000-0005-0000-0000-00008E110000}"/>
    <cellStyle name="Normal 2 32 11 2" xfId="4237" xr:uid="{00000000-0005-0000-0000-00008F110000}"/>
    <cellStyle name="Normal 2 32 11 2 2" xfId="4238" xr:uid="{00000000-0005-0000-0000-000090110000}"/>
    <cellStyle name="Normal 2 32 11 2 2 2" xfId="4239" xr:uid="{00000000-0005-0000-0000-000091110000}"/>
    <cellStyle name="Normal 2 32 11 3" xfId="4240" xr:uid="{00000000-0005-0000-0000-000092110000}"/>
    <cellStyle name="Normal 2 32 11 3 2" xfId="4241" xr:uid="{00000000-0005-0000-0000-000093110000}"/>
    <cellStyle name="Normal 2 32 11 3 2 2" xfId="4242" xr:uid="{00000000-0005-0000-0000-000094110000}"/>
    <cellStyle name="Normal 2 32 12" xfId="4243" xr:uid="{00000000-0005-0000-0000-000095110000}"/>
    <cellStyle name="Normal 2 32 12 2" xfId="4244" xr:uid="{00000000-0005-0000-0000-000096110000}"/>
    <cellStyle name="Normal 2 32 12 2 2" xfId="4245" xr:uid="{00000000-0005-0000-0000-000097110000}"/>
    <cellStyle name="Normal 2 32 12 2 2 2" xfId="4246" xr:uid="{00000000-0005-0000-0000-000098110000}"/>
    <cellStyle name="Normal 2 32 12 3" xfId="4247" xr:uid="{00000000-0005-0000-0000-000099110000}"/>
    <cellStyle name="Normal 2 32 12 3 2" xfId="4248" xr:uid="{00000000-0005-0000-0000-00009A110000}"/>
    <cellStyle name="Normal 2 32 12 3 2 2" xfId="4249" xr:uid="{00000000-0005-0000-0000-00009B110000}"/>
    <cellStyle name="Normal 2 32 13" xfId="4250" xr:uid="{00000000-0005-0000-0000-00009C110000}"/>
    <cellStyle name="Normal 2 32 13 2" xfId="4251" xr:uid="{00000000-0005-0000-0000-00009D110000}"/>
    <cellStyle name="Normal 2 32 13 2 2" xfId="4252" xr:uid="{00000000-0005-0000-0000-00009E110000}"/>
    <cellStyle name="Normal 2 32 13 2 2 2" xfId="4253" xr:uid="{00000000-0005-0000-0000-00009F110000}"/>
    <cellStyle name="Normal 2 32 13 3" xfId="4254" xr:uid="{00000000-0005-0000-0000-0000A0110000}"/>
    <cellStyle name="Normal 2 32 13 3 2" xfId="4255" xr:uid="{00000000-0005-0000-0000-0000A1110000}"/>
    <cellStyle name="Normal 2 32 13 3 2 2" xfId="4256" xr:uid="{00000000-0005-0000-0000-0000A2110000}"/>
    <cellStyle name="Normal 2 32 14" xfId="4257" xr:uid="{00000000-0005-0000-0000-0000A3110000}"/>
    <cellStyle name="Normal 2 32 14 2" xfId="4258" xr:uid="{00000000-0005-0000-0000-0000A4110000}"/>
    <cellStyle name="Normal 2 32 14 2 2" xfId="4259" xr:uid="{00000000-0005-0000-0000-0000A5110000}"/>
    <cellStyle name="Normal 2 32 14 2 2 2" xfId="4260" xr:uid="{00000000-0005-0000-0000-0000A6110000}"/>
    <cellStyle name="Normal 2 32 14 3" xfId="4261" xr:uid="{00000000-0005-0000-0000-0000A7110000}"/>
    <cellStyle name="Normal 2 32 14 3 2" xfId="4262" xr:uid="{00000000-0005-0000-0000-0000A8110000}"/>
    <cellStyle name="Normal 2 32 14 3 2 2" xfId="4263" xr:uid="{00000000-0005-0000-0000-0000A9110000}"/>
    <cellStyle name="Normal 2 32 15" xfId="4264" xr:uid="{00000000-0005-0000-0000-0000AA110000}"/>
    <cellStyle name="Normal 2 32 15 2" xfId="4265" xr:uid="{00000000-0005-0000-0000-0000AB110000}"/>
    <cellStyle name="Normal 2 32 15 2 2" xfId="4266" xr:uid="{00000000-0005-0000-0000-0000AC110000}"/>
    <cellStyle name="Normal 2 32 15 2 2 2" xfId="4267" xr:uid="{00000000-0005-0000-0000-0000AD110000}"/>
    <cellStyle name="Normal 2 32 15 3" xfId="4268" xr:uid="{00000000-0005-0000-0000-0000AE110000}"/>
    <cellStyle name="Normal 2 32 15 3 2" xfId="4269" xr:uid="{00000000-0005-0000-0000-0000AF110000}"/>
    <cellStyle name="Normal 2 32 15 3 2 2" xfId="4270" xr:uid="{00000000-0005-0000-0000-0000B0110000}"/>
    <cellStyle name="Normal 2 32 16" xfId="4271" xr:uid="{00000000-0005-0000-0000-0000B1110000}"/>
    <cellStyle name="Normal 2 32 16 2" xfId="4272" xr:uid="{00000000-0005-0000-0000-0000B2110000}"/>
    <cellStyle name="Normal 2 32 16 2 2" xfId="4273" xr:uid="{00000000-0005-0000-0000-0000B3110000}"/>
    <cellStyle name="Normal 2 32 16 2 2 2" xfId="4274" xr:uid="{00000000-0005-0000-0000-0000B4110000}"/>
    <cellStyle name="Normal 2 32 16 3" xfId="4275" xr:uid="{00000000-0005-0000-0000-0000B5110000}"/>
    <cellStyle name="Normal 2 32 16 3 2" xfId="4276" xr:uid="{00000000-0005-0000-0000-0000B6110000}"/>
    <cellStyle name="Normal 2 32 16 3 2 2" xfId="4277" xr:uid="{00000000-0005-0000-0000-0000B7110000}"/>
    <cellStyle name="Normal 2 32 17" xfId="4278" xr:uid="{00000000-0005-0000-0000-0000B8110000}"/>
    <cellStyle name="Normal 2 32 17 2" xfId="4279" xr:uid="{00000000-0005-0000-0000-0000B9110000}"/>
    <cellStyle name="Normal 2 32 17 2 2" xfId="4280" xr:uid="{00000000-0005-0000-0000-0000BA110000}"/>
    <cellStyle name="Normal 2 32 17 2 2 2" xfId="4281" xr:uid="{00000000-0005-0000-0000-0000BB110000}"/>
    <cellStyle name="Normal 2 32 17 3" xfId="4282" xr:uid="{00000000-0005-0000-0000-0000BC110000}"/>
    <cellStyle name="Normal 2 32 17 3 2" xfId="4283" xr:uid="{00000000-0005-0000-0000-0000BD110000}"/>
    <cellStyle name="Normal 2 32 17 3 2 2" xfId="4284" xr:uid="{00000000-0005-0000-0000-0000BE110000}"/>
    <cellStyle name="Normal 2 32 18" xfId="4285" xr:uid="{00000000-0005-0000-0000-0000BF110000}"/>
    <cellStyle name="Normal 2 32 18 2" xfId="4286" xr:uid="{00000000-0005-0000-0000-0000C0110000}"/>
    <cellStyle name="Normal 2 32 18 2 2" xfId="4287" xr:uid="{00000000-0005-0000-0000-0000C1110000}"/>
    <cellStyle name="Normal 2 32 18 2 2 2" xfId="4288" xr:uid="{00000000-0005-0000-0000-0000C2110000}"/>
    <cellStyle name="Normal 2 32 18 3" xfId="4289" xr:uid="{00000000-0005-0000-0000-0000C3110000}"/>
    <cellStyle name="Normal 2 32 18 3 2" xfId="4290" xr:uid="{00000000-0005-0000-0000-0000C4110000}"/>
    <cellStyle name="Normal 2 32 18 3 2 2" xfId="4291" xr:uid="{00000000-0005-0000-0000-0000C5110000}"/>
    <cellStyle name="Normal 2 32 19" xfId="4292" xr:uid="{00000000-0005-0000-0000-0000C6110000}"/>
    <cellStyle name="Normal 2 32 19 2" xfId="4293" xr:uid="{00000000-0005-0000-0000-0000C7110000}"/>
    <cellStyle name="Normal 2 32 19 2 2" xfId="4294" xr:uid="{00000000-0005-0000-0000-0000C8110000}"/>
    <cellStyle name="Normal 2 32 19 2 2 2" xfId="4295" xr:uid="{00000000-0005-0000-0000-0000C9110000}"/>
    <cellStyle name="Normal 2 32 19 3" xfId="4296" xr:uid="{00000000-0005-0000-0000-0000CA110000}"/>
    <cellStyle name="Normal 2 32 19 3 2" xfId="4297" xr:uid="{00000000-0005-0000-0000-0000CB110000}"/>
    <cellStyle name="Normal 2 32 19 3 2 2" xfId="4298" xr:uid="{00000000-0005-0000-0000-0000CC110000}"/>
    <cellStyle name="Normal 2 32 2" xfId="4299" xr:uid="{00000000-0005-0000-0000-0000CD110000}"/>
    <cellStyle name="Normal 2 32 2 2" xfId="4300" xr:uid="{00000000-0005-0000-0000-0000CE110000}"/>
    <cellStyle name="Normal 2 32 2 2 2" xfId="4301" xr:uid="{00000000-0005-0000-0000-0000CF110000}"/>
    <cellStyle name="Normal 2 32 2 2 2 2" xfId="4302" xr:uid="{00000000-0005-0000-0000-0000D0110000}"/>
    <cellStyle name="Normal 2 32 2 3" xfId="4303" xr:uid="{00000000-0005-0000-0000-0000D1110000}"/>
    <cellStyle name="Normal 2 32 2 3 2" xfId="4304" xr:uid="{00000000-0005-0000-0000-0000D2110000}"/>
    <cellStyle name="Normal 2 32 2 3 2 2" xfId="4305" xr:uid="{00000000-0005-0000-0000-0000D3110000}"/>
    <cellStyle name="Normal 2 32 20" xfId="4306" xr:uid="{00000000-0005-0000-0000-0000D4110000}"/>
    <cellStyle name="Normal 2 32 20 2" xfId="4307" xr:uid="{00000000-0005-0000-0000-0000D5110000}"/>
    <cellStyle name="Normal 2 32 20 2 2" xfId="4308" xr:uid="{00000000-0005-0000-0000-0000D6110000}"/>
    <cellStyle name="Normal 2 32 20 2 2 2" xfId="4309" xr:uid="{00000000-0005-0000-0000-0000D7110000}"/>
    <cellStyle name="Normal 2 32 20 3" xfId="4310" xr:uid="{00000000-0005-0000-0000-0000D8110000}"/>
    <cellStyle name="Normal 2 32 20 3 2" xfId="4311" xr:uid="{00000000-0005-0000-0000-0000D9110000}"/>
    <cellStyle name="Normal 2 32 20 3 2 2" xfId="4312" xr:uid="{00000000-0005-0000-0000-0000DA110000}"/>
    <cellStyle name="Normal 2 32 21" xfId="4313" xr:uid="{00000000-0005-0000-0000-0000DB110000}"/>
    <cellStyle name="Normal 2 32 21 2" xfId="4314" xr:uid="{00000000-0005-0000-0000-0000DC110000}"/>
    <cellStyle name="Normal 2 32 21 2 2" xfId="4315" xr:uid="{00000000-0005-0000-0000-0000DD110000}"/>
    <cellStyle name="Normal 2 32 21 2 2 2" xfId="4316" xr:uid="{00000000-0005-0000-0000-0000DE110000}"/>
    <cellStyle name="Normal 2 32 21 3" xfId="4317" xr:uid="{00000000-0005-0000-0000-0000DF110000}"/>
    <cellStyle name="Normal 2 32 21 3 2" xfId="4318" xr:uid="{00000000-0005-0000-0000-0000E0110000}"/>
    <cellStyle name="Normal 2 32 21 3 2 2" xfId="4319" xr:uid="{00000000-0005-0000-0000-0000E1110000}"/>
    <cellStyle name="Normal 2 32 22" xfId="4320" xr:uid="{00000000-0005-0000-0000-0000E2110000}"/>
    <cellStyle name="Normal 2 32 22 2" xfId="4321" xr:uid="{00000000-0005-0000-0000-0000E3110000}"/>
    <cellStyle name="Normal 2 32 22 2 2" xfId="4322" xr:uid="{00000000-0005-0000-0000-0000E4110000}"/>
    <cellStyle name="Normal 2 32 22 2 2 2" xfId="4323" xr:uid="{00000000-0005-0000-0000-0000E5110000}"/>
    <cellStyle name="Normal 2 32 22 3" xfId="4324" xr:uid="{00000000-0005-0000-0000-0000E6110000}"/>
    <cellStyle name="Normal 2 32 22 3 2" xfId="4325" xr:uid="{00000000-0005-0000-0000-0000E7110000}"/>
    <cellStyle name="Normal 2 32 22 3 2 2" xfId="4326" xr:uid="{00000000-0005-0000-0000-0000E8110000}"/>
    <cellStyle name="Normal 2 32 23" xfId="4327" xr:uid="{00000000-0005-0000-0000-0000E9110000}"/>
    <cellStyle name="Normal 2 32 23 2" xfId="4328" xr:uid="{00000000-0005-0000-0000-0000EA110000}"/>
    <cellStyle name="Normal 2 32 23 2 2" xfId="4329" xr:uid="{00000000-0005-0000-0000-0000EB110000}"/>
    <cellStyle name="Normal 2 32 23 2 2 2" xfId="4330" xr:uid="{00000000-0005-0000-0000-0000EC110000}"/>
    <cellStyle name="Normal 2 32 23 3" xfId="4331" xr:uid="{00000000-0005-0000-0000-0000ED110000}"/>
    <cellStyle name="Normal 2 32 23 3 2" xfId="4332" xr:uid="{00000000-0005-0000-0000-0000EE110000}"/>
    <cellStyle name="Normal 2 32 23 3 2 2" xfId="4333" xr:uid="{00000000-0005-0000-0000-0000EF110000}"/>
    <cellStyle name="Normal 2 32 24" xfId="4334" xr:uid="{00000000-0005-0000-0000-0000F0110000}"/>
    <cellStyle name="Normal 2 32 24 2" xfId="4335" xr:uid="{00000000-0005-0000-0000-0000F1110000}"/>
    <cellStyle name="Normal 2 32 24 2 2" xfId="4336" xr:uid="{00000000-0005-0000-0000-0000F2110000}"/>
    <cellStyle name="Normal 2 32 25" xfId="4337" xr:uid="{00000000-0005-0000-0000-0000F3110000}"/>
    <cellStyle name="Normal 2 32 25 2" xfId="4338" xr:uid="{00000000-0005-0000-0000-0000F4110000}"/>
    <cellStyle name="Normal 2 32 25 2 2" xfId="4339" xr:uid="{00000000-0005-0000-0000-0000F5110000}"/>
    <cellStyle name="Normal 2 32 3" xfId="4340" xr:uid="{00000000-0005-0000-0000-0000F6110000}"/>
    <cellStyle name="Normal 2 32 3 2" xfId="4341" xr:uid="{00000000-0005-0000-0000-0000F7110000}"/>
    <cellStyle name="Normal 2 32 3 2 2" xfId="4342" xr:uid="{00000000-0005-0000-0000-0000F8110000}"/>
    <cellStyle name="Normal 2 32 3 2 2 2" xfId="4343" xr:uid="{00000000-0005-0000-0000-0000F9110000}"/>
    <cellStyle name="Normal 2 32 3 3" xfId="4344" xr:uid="{00000000-0005-0000-0000-0000FA110000}"/>
    <cellStyle name="Normal 2 32 3 3 2" xfId="4345" xr:uid="{00000000-0005-0000-0000-0000FB110000}"/>
    <cellStyle name="Normal 2 32 3 3 2 2" xfId="4346" xr:uid="{00000000-0005-0000-0000-0000FC110000}"/>
    <cellStyle name="Normal 2 32 4" xfId="4347" xr:uid="{00000000-0005-0000-0000-0000FD110000}"/>
    <cellStyle name="Normal 2 32 4 2" xfId="4348" xr:uid="{00000000-0005-0000-0000-0000FE110000}"/>
    <cellStyle name="Normal 2 32 4 2 2" xfId="4349" xr:uid="{00000000-0005-0000-0000-0000FF110000}"/>
    <cellStyle name="Normal 2 32 4 2 2 2" xfId="4350" xr:uid="{00000000-0005-0000-0000-000000120000}"/>
    <cellStyle name="Normal 2 32 4 3" xfId="4351" xr:uid="{00000000-0005-0000-0000-000001120000}"/>
    <cellStyle name="Normal 2 32 4 3 2" xfId="4352" xr:uid="{00000000-0005-0000-0000-000002120000}"/>
    <cellStyle name="Normal 2 32 4 3 2 2" xfId="4353" xr:uid="{00000000-0005-0000-0000-000003120000}"/>
    <cellStyle name="Normal 2 32 5" xfId="4354" xr:uid="{00000000-0005-0000-0000-000004120000}"/>
    <cellStyle name="Normal 2 32 5 2" xfId="4355" xr:uid="{00000000-0005-0000-0000-000005120000}"/>
    <cellStyle name="Normal 2 32 5 2 2" xfId="4356" xr:uid="{00000000-0005-0000-0000-000006120000}"/>
    <cellStyle name="Normal 2 32 5 2 2 2" xfId="4357" xr:uid="{00000000-0005-0000-0000-000007120000}"/>
    <cellStyle name="Normal 2 32 5 3" xfId="4358" xr:uid="{00000000-0005-0000-0000-000008120000}"/>
    <cellStyle name="Normal 2 32 5 3 2" xfId="4359" xr:uid="{00000000-0005-0000-0000-000009120000}"/>
    <cellStyle name="Normal 2 32 5 3 2 2" xfId="4360" xr:uid="{00000000-0005-0000-0000-00000A120000}"/>
    <cellStyle name="Normal 2 32 6" xfId="4361" xr:uid="{00000000-0005-0000-0000-00000B120000}"/>
    <cellStyle name="Normal 2 32 6 2" xfId="4362" xr:uid="{00000000-0005-0000-0000-00000C120000}"/>
    <cellStyle name="Normal 2 32 6 2 2" xfId="4363" xr:uid="{00000000-0005-0000-0000-00000D120000}"/>
    <cellStyle name="Normal 2 32 6 2 2 2" xfId="4364" xr:uid="{00000000-0005-0000-0000-00000E120000}"/>
    <cellStyle name="Normal 2 32 6 3" xfId="4365" xr:uid="{00000000-0005-0000-0000-00000F120000}"/>
    <cellStyle name="Normal 2 32 6 3 2" xfId="4366" xr:uid="{00000000-0005-0000-0000-000010120000}"/>
    <cellStyle name="Normal 2 32 6 3 2 2" xfId="4367" xr:uid="{00000000-0005-0000-0000-000011120000}"/>
    <cellStyle name="Normal 2 32 7" xfId="4368" xr:uid="{00000000-0005-0000-0000-000012120000}"/>
    <cellStyle name="Normal 2 32 7 2" xfId="4369" xr:uid="{00000000-0005-0000-0000-000013120000}"/>
    <cellStyle name="Normal 2 32 7 2 2" xfId="4370" xr:uid="{00000000-0005-0000-0000-000014120000}"/>
    <cellStyle name="Normal 2 32 7 2 2 2" xfId="4371" xr:uid="{00000000-0005-0000-0000-000015120000}"/>
    <cellStyle name="Normal 2 32 7 3" xfId="4372" xr:uid="{00000000-0005-0000-0000-000016120000}"/>
    <cellStyle name="Normal 2 32 7 3 2" xfId="4373" xr:uid="{00000000-0005-0000-0000-000017120000}"/>
    <cellStyle name="Normal 2 32 7 3 2 2" xfId="4374" xr:uid="{00000000-0005-0000-0000-000018120000}"/>
    <cellStyle name="Normal 2 32 8" xfId="4375" xr:uid="{00000000-0005-0000-0000-000019120000}"/>
    <cellStyle name="Normal 2 32 8 2" xfId="4376" xr:uid="{00000000-0005-0000-0000-00001A120000}"/>
    <cellStyle name="Normal 2 32 8 2 2" xfId="4377" xr:uid="{00000000-0005-0000-0000-00001B120000}"/>
    <cellStyle name="Normal 2 32 8 2 2 2" xfId="4378" xr:uid="{00000000-0005-0000-0000-00001C120000}"/>
    <cellStyle name="Normal 2 32 8 3" xfId="4379" xr:uid="{00000000-0005-0000-0000-00001D120000}"/>
    <cellStyle name="Normal 2 32 8 3 2" xfId="4380" xr:uid="{00000000-0005-0000-0000-00001E120000}"/>
    <cellStyle name="Normal 2 32 8 3 2 2" xfId="4381" xr:uid="{00000000-0005-0000-0000-00001F120000}"/>
    <cellStyle name="Normal 2 32 9" xfId="4382" xr:uid="{00000000-0005-0000-0000-000020120000}"/>
    <cellStyle name="Normal 2 32 9 2" xfId="4383" xr:uid="{00000000-0005-0000-0000-000021120000}"/>
    <cellStyle name="Normal 2 32 9 2 2" xfId="4384" xr:uid="{00000000-0005-0000-0000-000022120000}"/>
    <cellStyle name="Normal 2 32 9 2 2 2" xfId="4385" xr:uid="{00000000-0005-0000-0000-000023120000}"/>
    <cellStyle name="Normal 2 32 9 3" xfId="4386" xr:uid="{00000000-0005-0000-0000-000024120000}"/>
    <cellStyle name="Normal 2 32 9 3 2" xfId="4387" xr:uid="{00000000-0005-0000-0000-000025120000}"/>
    <cellStyle name="Normal 2 32 9 3 2 2" xfId="4388" xr:uid="{00000000-0005-0000-0000-000026120000}"/>
    <cellStyle name="Normal 2 33" xfId="4389" xr:uid="{00000000-0005-0000-0000-000027120000}"/>
    <cellStyle name="Normal 2 33 10" xfId="4390" xr:uid="{00000000-0005-0000-0000-000028120000}"/>
    <cellStyle name="Normal 2 33 10 2" xfId="4391" xr:uid="{00000000-0005-0000-0000-000029120000}"/>
    <cellStyle name="Normal 2 33 10 2 2" xfId="4392" xr:uid="{00000000-0005-0000-0000-00002A120000}"/>
    <cellStyle name="Normal 2 33 10 2 2 2" xfId="4393" xr:uid="{00000000-0005-0000-0000-00002B120000}"/>
    <cellStyle name="Normal 2 33 10 3" xfId="4394" xr:uid="{00000000-0005-0000-0000-00002C120000}"/>
    <cellStyle name="Normal 2 33 10 3 2" xfId="4395" xr:uid="{00000000-0005-0000-0000-00002D120000}"/>
    <cellStyle name="Normal 2 33 10 3 2 2" xfId="4396" xr:uid="{00000000-0005-0000-0000-00002E120000}"/>
    <cellStyle name="Normal 2 33 11" xfId="4397" xr:uid="{00000000-0005-0000-0000-00002F120000}"/>
    <cellStyle name="Normal 2 33 11 2" xfId="4398" xr:uid="{00000000-0005-0000-0000-000030120000}"/>
    <cellStyle name="Normal 2 33 11 2 2" xfId="4399" xr:uid="{00000000-0005-0000-0000-000031120000}"/>
    <cellStyle name="Normal 2 33 11 2 2 2" xfId="4400" xr:uid="{00000000-0005-0000-0000-000032120000}"/>
    <cellStyle name="Normal 2 33 11 3" xfId="4401" xr:uid="{00000000-0005-0000-0000-000033120000}"/>
    <cellStyle name="Normal 2 33 11 3 2" xfId="4402" xr:uid="{00000000-0005-0000-0000-000034120000}"/>
    <cellStyle name="Normal 2 33 11 3 2 2" xfId="4403" xr:uid="{00000000-0005-0000-0000-000035120000}"/>
    <cellStyle name="Normal 2 33 12" xfId="4404" xr:uid="{00000000-0005-0000-0000-000036120000}"/>
    <cellStyle name="Normal 2 33 12 2" xfId="4405" xr:uid="{00000000-0005-0000-0000-000037120000}"/>
    <cellStyle name="Normal 2 33 12 2 2" xfId="4406" xr:uid="{00000000-0005-0000-0000-000038120000}"/>
    <cellStyle name="Normal 2 33 12 2 2 2" xfId="4407" xr:uid="{00000000-0005-0000-0000-000039120000}"/>
    <cellStyle name="Normal 2 33 12 3" xfId="4408" xr:uid="{00000000-0005-0000-0000-00003A120000}"/>
    <cellStyle name="Normal 2 33 12 3 2" xfId="4409" xr:uid="{00000000-0005-0000-0000-00003B120000}"/>
    <cellStyle name="Normal 2 33 12 3 2 2" xfId="4410" xr:uid="{00000000-0005-0000-0000-00003C120000}"/>
    <cellStyle name="Normal 2 33 13" xfId="4411" xr:uid="{00000000-0005-0000-0000-00003D120000}"/>
    <cellStyle name="Normal 2 33 13 2" xfId="4412" xr:uid="{00000000-0005-0000-0000-00003E120000}"/>
    <cellStyle name="Normal 2 33 13 2 2" xfId="4413" xr:uid="{00000000-0005-0000-0000-00003F120000}"/>
    <cellStyle name="Normal 2 33 13 2 2 2" xfId="4414" xr:uid="{00000000-0005-0000-0000-000040120000}"/>
    <cellStyle name="Normal 2 33 13 3" xfId="4415" xr:uid="{00000000-0005-0000-0000-000041120000}"/>
    <cellStyle name="Normal 2 33 13 3 2" xfId="4416" xr:uid="{00000000-0005-0000-0000-000042120000}"/>
    <cellStyle name="Normal 2 33 13 3 2 2" xfId="4417" xr:uid="{00000000-0005-0000-0000-000043120000}"/>
    <cellStyle name="Normal 2 33 14" xfId="4418" xr:uid="{00000000-0005-0000-0000-000044120000}"/>
    <cellStyle name="Normal 2 33 14 2" xfId="4419" xr:uid="{00000000-0005-0000-0000-000045120000}"/>
    <cellStyle name="Normal 2 33 14 2 2" xfId="4420" xr:uid="{00000000-0005-0000-0000-000046120000}"/>
    <cellStyle name="Normal 2 33 14 2 2 2" xfId="4421" xr:uid="{00000000-0005-0000-0000-000047120000}"/>
    <cellStyle name="Normal 2 33 14 3" xfId="4422" xr:uid="{00000000-0005-0000-0000-000048120000}"/>
    <cellStyle name="Normal 2 33 14 3 2" xfId="4423" xr:uid="{00000000-0005-0000-0000-000049120000}"/>
    <cellStyle name="Normal 2 33 14 3 2 2" xfId="4424" xr:uid="{00000000-0005-0000-0000-00004A120000}"/>
    <cellStyle name="Normal 2 33 15" xfId="4425" xr:uid="{00000000-0005-0000-0000-00004B120000}"/>
    <cellStyle name="Normal 2 33 15 2" xfId="4426" xr:uid="{00000000-0005-0000-0000-00004C120000}"/>
    <cellStyle name="Normal 2 33 15 2 2" xfId="4427" xr:uid="{00000000-0005-0000-0000-00004D120000}"/>
    <cellStyle name="Normal 2 33 15 2 2 2" xfId="4428" xr:uid="{00000000-0005-0000-0000-00004E120000}"/>
    <cellStyle name="Normal 2 33 15 3" xfId="4429" xr:uid="{00000000-0005-0000-0000-00004F120000}"/>
    <cellStyle name="Normal 2 33 15 3 2" xfId="4430" xr:uid="{00000000-0005-0000-0000-000050120000}"/>
    <cellStyle name="Normal 2 33 15 3 2 2" xfId="4431" xr:uid="{00000000-0005-0000-0000-000051120000}"/>
    <cellStyle name="Normal 2 33 16" xfId="4432" xr:uid="{00000000-0005-0000-0000-000052120000}"/>
    <cellStyle name="Normal 2 33 16 2" xfId="4433" xr:uid="{00000000-0005-0000-0000-000053120000}"/>
    <cellStyle name="Normal 2 33 16 2 2" xfId="4434" xr:uid="{00000000-0005-0000-0000-000054120000}"/>
    <cellStyle name="Normal 2 33 16 2 2 2" xfId="4435" xr:uid="{00000000-0005-0000-0000-000055120000}"/>
    <cellStyle name="Normal 2 33 16 3" xfId="4436" xr:uid="{00000000-0005-0000-0000-000056120000}"/>
    <cellStyle name="Normal 2 33 16 3 2" xfId="4437" xr:uid="{00000000-0005-0000-0000-000057120000}"/>
    <cellStyle name="Normal 2 33 16 3 2 2" xfId="4438" xr:uid="{00000000-0005-0000-0000-000058120000}"/>
    <cellStyle name="Normal 2 33 17" xfId="4439" xr:uid="{00000000-0005-0000-0000-000059120000}"/>
    <cellStyle name="Normal 2 33 17 2" xfId="4440" xr:uid="{00000000-0005-0000-0000-00005A120000}"/>
    <cellStyle name="Normal 2 33 17 2 2" xfId="4441" xr:uid="{00000000-0005-0000-0000-00005B120000}"/>
    <cellStyle name="Normal 2 33 17 2 2 2" xfId="4442" xr:uid="{00000000-0005-0000-0000-00005C120000}"/>
    <cellStyle name="Normal 2 33 17 3" xfId="4443" xr:uid="{00000000-0005-0000-0000-00005D120000}"/>
    <cellStyle name="Normal 2 33 17 3 2" xfId="4444" xr:uid="{00000000-0005-0000-0000-00005E120000}"/>
    <cellStyle name="Normal 2 33 17 3 2 2" xfId="4445" xr:uid="{00000000-0005-0000-0000-00005F120000}"/>
    <cellStyle name="Normal 2 33 18" xfId="4446" xr:uid="{00000000-0005-0000-0000-000060120000}"/>
    <cellStyle name="Normal 2 33 18 2" xfId="4447" xr:uid="{00000000-0005-0000-0000-000061120000}"/>
    <cellStyle name="Normal 2 33 18 2 2" xfId="4448" xr:uid="{00000000-0005-0000-0000-000062120000}"/>
    <cellStyle name="Normal 2 33 18 2 2 2" xfId="4449" xr:uid="{00000000-0005-0000-0000-000063120000}"/>
    <cellStyle name="Normal 2 33 18 3" xfId="4450" xr:uid="{00000000-0005-0000-0000-000064120000}"/>
    <cellStyle name="Normal 2 33 18 3 2" xfId="4451" xr:uid="{00000000-0005-0000-0000-000065120000}"/>
    <cellStyle name="Normal 2 33 18 3 2 2" xfId="4452" xr:uid="{00000000-0005-0000-0000-000066120000}"/>
    <cellStyle name="Normal 2 33 19" xfId="4453" xr:uid="{00000000-0005-0000-0000-000067120000}"/>
    <cellStyle name="Normal 2 33 19 2" xfId="4454" xr:uid="{00000000-0005-0000-0000-000068120000}"/>
    <cellStyle name="Normal 2 33 19 2 2" xfId="4455" xr:uid="{00000000-0005-0000-0000-000069120000}"/>
    <cellStyle name="Normal 2 33 19 2 2 2" xfId="4456" xr:uid="{00000000-0005-0000-0000-00006A120000}"/>
    <cellStyle name="Normal 2 33 19 3" xfId="4457" xr:uid="{00000000-0005-0000-0000-00006B120000}"/>
    <cellStyle name="Normal 2 33 19 3 2" xfId="4458" xr:uid="{00000000-0005-0000-0000-00006C120000}"/>
    <cellStyle name="Normal 2 33 19 3 2 2" xfId="4459" xr:uid="{00000000-0005-0000-0000-00006D120000}"/>
    <cellStyle name="Normal 2 33 2" xfId="4460" xr:uid="{00000000-0005-0000-0000-00006E120000}"/>
    <cellStyle name="Normal 2 33 2 2" xfId="4461" xr:uid="{00000000-0005-0000-0000-00006F120000}"/>
    <cellStyle name="Normal 2 33 2 2 2" xfId="4462" xr:uid="{00000000-0005-0000-0000-000070120000}"/>
    <cellStyle name="Normal 2 33 2 2 2 2" xfId="4463" xr:uid="{00000000-0005-0000-0000-000071120000}"/>
    <cellStyle name="Normal 2 33 2 3" xfId="4464" xr:uid="{00000000-0005-0000-0000-000072120000}"/>
    <cellStyle name="Normal 2 33 2 3 2" xfId="4465" xr:uid="{00000000-0005-0000-0000-000073120000}"/>
    <cellStyle name="Normal 2 33 2 3 2 2" xfId="4466" xr:uid="{00000000-0005-0000-0000-000074120000}"/>
    <cellStyle name="Normal 2 33 20" xfId="4467" xr:uid="{00000000-0005-0000-0000-000075120000}"/>
    <cellStyle name="Normal 2 33 20 2" xfId="4468" xr:uid="{00000000-0005-0000-0000-000076120000}"/>
    <cellStyle name="Normal 2 33 20 2 2" xfId="4469" xr:uid="{00000000-0005-0000-0000-000077120000}"/>
    <cellStyle name="Normal 2 33 20 2 2 2" xfId="4470" xr:uid="{00000000-0005-0000-0000-000078120000}"/>
    <cellStyle name="Normal 2 33 20 3" xfId="4471" xr:uid="{00000000-0005-0000-0000-000079120000}"/>
    <cellStyle name="Normal 2 33 20 3 2" xfId="4472" xr:uid="{00000000-0005-0000-0000-00007A120000}"/>
    <cellStyle name="Normal 2 33 20 3 2 2" xfId="4473" xr:uid="{00000000-0005-0000-0000-00007B120000}"/>
    <cellStyle name="Normal 2 33 21" xfId="4474" xr:uid="{00000000-0005-0000-0000-00007C120000}"/>
    <cellStyle name="Normal 2 33 21 2" xfId="4475" xr:uid="{00000000-0005-0000-0000-00007D120000}"/>
    <cellStyle name="Normal 2 33 21 2 2" xfId="4476" xr:uid="{00000000-0005-0000-0000-00007E120000}"/>
    <cellStyle name="Normal 2 33 21 2 2 2" xfId="4477" xr:uid="{00000000-0005-0000-0000-00007F120000}"/>
    <cellStyle name="Normal 2 33 21 3" xfId="4478" xr:uid="{00000000-0005-0000-0000-000080120000}"/>
    <cellStyle name="Normal 2 33 21 3 2" xfId="4479" xr:uid="{00000000-0005-0000-0000-000081120000}"/>
    <cellStyle name="Normal 2 33 21 3 2 2" xfId="4480" xr:uid="{00000000-0005-0000-0000-000082120000}"/>
    <cellStyle name="Normal 2 33 22" xfId="4481" xr:uid="{00000000-0005-0000-0000-000083120000}"/>
    <cellStyle name="Normal 2 33 22 2" xfId="4482" xr:uid="{00000000-0005-0000-0000-000084120000}"/>
    <cellStyle name="Normal 2 33 22 2 2" xfId="4483" xr:uid="{00000000-0005-0000-0000-000085120000}"/>
    <cellStyle name="Normal 2 33 22 2 2 2" xfId="4484" xr:uid="{00000000-0005-0000-0000-000086120000}"/>
    <cellStyle name="Normal 2 33 22 3" xfId="4485" xr:uid="{00000000-0005-0000-0000-000087120000}"/>
    <cellStyle name="Normal 2 33 22 3 2" xfId="4486" xr:uid="{00000000-0005-0000-0000-000088120000}"/>
    <cellStyle name="Normal 2 33 22 3 2 2" xfId="4487" xr:uid="{00000000-0005-0000-0000-000089120000}"/>
    <cellStyle name="Normal 2 33 23" xfId="4488" xr:uid="{00000000-0005-0000-0000-00008A120000}"/>
    <cellStyle name="Normal 2 33 23 2" xfId="4489" xr:uid="{00000000-0005-0000-0000-00008B120000}"/>
    <cellStyle name="Normal 2 33 23 2 2" xfId="4490" xr:uid="{00000000-0005-0000-0000-00008C120000}"/>
    <cellStyle name="Normal 2 33 23 2 2 2" xfId="4491" xr:uid="{00000000-0005-0000-0000-00008D120000}"/>
    <cellStyle name="Normal 2 33 23 3" xfId="4492" xr:uid="{00000000-0005-0000-0000-00008E120000}"/>
    <cellStyle name="Normal 2 33 23 3 2" xfId="4493" xr:uid="{00000000-0005-0000-0000-00008F120000}"/>
    <cellStyle name="Normal 2 33 23 3 2 2" xfId="4494" xr:uid="{00000000-0005-0000-0000-000090120000}"/>
    <cellStyle name="Normal 2 33 24" xfId="4495" xr:uid="{00000000-0005-0000-0000-000091120000}"/>
    <cellStyle name="Normal 2 33 24 2" xfId="4496" xr:uid="{00000000-0005-0000-0000-000092120000}"/>
    <cellStyle name="Normal 2 33 24 2 2" xfId="4497" xr:uid="{00000000-0005-0000-0000-000093120000}"/>
    <cellStyle name="Normal 2 33 25" xfId="4498" xr:uid="{00000000-0005-0000-0000-000094120000}"/>
    <cellStyle name="Normal 2 33 25 2" xfId="4499" xr:uid="{00000000-0005-0000-0000-000095120000}"/>
    <cellStyle name="Normal 2 33 25 2 2" xfId="4500" xr:uid="{00000000-0005-0000-0000-000096120000}"/>
    <cellStyle name="Normal 2 33 3" xfId="4501" xr:uid="{00000000-0005-0000-0000-000097120000}"/>
    <cellStyle name="Normal 2 33 3 2" xfId="4502" xr:uid="{00000000-0005-0000-0000-000098120000}"/>
    <cellStyle name="Normal 2 33 3 2 2" xfId="4503" xr:uid="{00000000-0005-0000-0000-000099120000}"/>
    <cellStyle name="Normal 2 33 3 2 2 2" xfId="4504" xr:uid="{00000000-0005-0000-0000-00009A120000}"/>
    <cellStyle name="Normal 2 33 3 3" xfId="4505" xr:uid="{00000000-0005-0000-0000-00009B120000}"/>
    <cellStyle name="Normal 2 33 3 3 2" xfId="4506" xr:uid="{00000000-0005-0000-0000-00009C120000}"/>
    <cellStyle name="Normal 2 33 3 3 2 2" xfId="4507" xr:uid="{00000000-0005-0000-0000-00009D120000}"/>
    <cellStyle name="Normal 2 33 4" xfId="4508" xr:uid="{00000000-0005-0000-0000-00009E120000}"/>
    <cellStyle name="Normal 2 33 4 2" xfId="4509" xr:uid="{00000000-0005-0000-0000-00009F120000}"/>
    <cellStyle name="Normal 2 33 4 2 2" xfId="4510" xr:uid="{00000000-0005-0000-0000-0000A0120000}"/>
    <cellStyle name="Normal 2 33 4 2 2 2" xfId="4511" xr:uid="{00000000-0005-0000-0000-0000A1120000}"/>
    <cellStyle name="Normal 2 33 4 3" xfId="4512" xr:uid="{00000000-0005-0000-0000-0000A2120000}"/>
    <cellStyle name="Normal 2 33 4 3 2" xfId="4513" xr:uid="{00000000-0005-0000-0000-0000A3120000}"/>
    <cellStyle name="Normal 2 33 4 3 2 2" xfId="4514" xr:uid="{00000000-0005-0000-0000-0000A4120000}"/>
    <cellStyle name="Normal 2 33 5" xfId="4515" xr:uid="{00000000-0005-0000-0000-0000A5120000}"/>
    <cellStyle name="Normal 2 33 5 2" xfId="4516" xr:uid="{00000000-0005-0000-0000-0000A6120000}"/>
    <cellStyle name="Normal 2 33 5 2 2" xfId="4517" xr:uid="{00000000-0005-0000-0000-0000A7120000}"/>
    <cellStyle name="Normal 2 33 5 2 2 2" xfId="4518" xr:uid="{00000000-0005-0000-0000-0000A8120000}"/>
    <cellStyle name="Normal 2 33 5 3" xfId="4519" xr:uid="{00000000-0005-0000-0000-0000A9120000}"/>
    <cellStyle name="Normal 2 33 5 3 2" xfId="4520" xr:uid="{00000000-0005-0000-0000-0000AA120000}"/>
    <cellStyle name="Normal 2 33 5 3 2 2" xfId="4521" xr:uid="{00000000-0005-0000-0000-0000AB120000}"/>
    <cellStyle name="Normal 2 33 6" xfId="4522" xr:uid="{00000000-0005-0000-0000-0000AC120000}"/>
    <cellStyle name="Normal 2 33 6 2" xfId="4523" xr:uid="{00000000-0005-0000-0000-0000AD120000}"/>
    <cellStyle name="Normal 2 33 6 2 2" xfId="4524" xr:uid="{00000000-0005-0000-0000-0000AE120000}"/>
    <cellStyle name="Normal 2 33 6 2 2 2" xfId="4525" xr:uid="{00000000-0005-0000-0000-0000AF120000}"/>
    <cellStyle name="Normal 2 33 6 3" xfId="4526" xr:uid="{00000000-0005-0000-0000-0000B0120000}"/>
    <cellStyle name="Normal 2 33 6 3 2" xfId="4527" xr:uid="{00000000-0005-0000-0000-0000B1120000}"/>
    <cellStyle name="Normal 2 33 6 3 2 2" xfId="4528" xr:uid="{00000000-0005-0000-0000-0000B2120000}"/>
    <cellStyle name="Normal 2 33 7" xfId="4529" xr:uid="{00000000-0005-0000-0000-0000B3120000}"/>
    <cellStyle name="Normal 2 33 7 2" xfId="4530" xr:uid="{00000000-0005-0000-0000-0000B4120000}"/>
    <cellStyle name="Normal 2 33 7 2 2" xfId="4531" xr:uid="{00000000-0005-0000-0000-0000B5120000}"/>
    <cellStyle name="Normal 2 33 7 2 2 2" xfId="4532" xr:uid="{00000000-0005-0000-0000-0000B6120000}"/>
    <cellStyle name="Normal 2 33 7 3" xfId="4533" xr:uid="{00000000-0005-0000-0000-0000B7120000}"/>
    <cellStyle name="Normal 2 33 7 3 2" xfId="4534" xr:uid="{00000000-0005-0000-0000-0000B8120000}"/>
    <cellStyle name="Normal 2 33 7 3 2 2" xfId="4535" xr:uid="{00000000-0005-0000-0000-0000B9120000}"/>
    <cellStyle name="Normal 2 33 8" xfId="4536" xr:uid="{00000000-0005-0000-0000-0000BA120000}"/>
    <cellStyle name="Normal 2 33 8 2" xfId="4537" xr:uid="{00000000-0005-0000-0000-0000BB120000}"/>
    <cellStyle name="Normal 2 33 8 2 2" xfId="4538" xr:uid="{00000000-0005-0000-0000-0000BC120000}"/>
    <cellStyle name="Normal 2 33 8 2 2 2" xfId="4539" xr:uid="{00000000-0005-0000-0000-0000BD120000}"/>
    <cellStyle name="Normal 2 33 8 3" xfId="4540" xr:uid="{00000000-0005-0000-0000-0000BE120000}"/>
    <cellStyle name="Normal 2 33 8 3 2" xfId="4541" xr:uid="{00000000-0005-0000-0000-0000BF120000}"/>
    <cellStyle name="Normal 2 33 8 3 2 2" xfId="4542" xr:uid="{00000000-0005-0000-0000-0000C0120000}"/>
    <cellStyle name="Normal 2 33 9" xfId="4543" xr:uid="{00000000-0005-0000-0000-0000C1120000}"/>
    <cellStyle name="Normal 2 33 9 2" xfId="4544" xr:uid="{00000000-0005-0000-0000-0000C2120000}"/>
    <cellStyle name="Normal 2 33 9 2 2" xfId="4545" xr:uid="{00000000-0005-0000-0000-0000C3120000}"/>
    <cellStyle name="Normal 2 33 9 2 2 2" xfId="4546" xr:uid="{00000000-0005-0000-0000-0000C4120000}"/>
    <cellStyle name="Normal 2 33 9 3" xfId="4547" xr:uid="{00000000-0005-0000-0000-0000C5120000}"/>
    <cellStyle name="Normal 2 33 9 3 2" xfId="4548" xr:uid="{00000000-0005-0000-0000-0000C6120000}"/>
    <cellStyle name="Normal 2 33 9 3 2 2" xfId="4549" xr:uid="{00000000-0005-0000-0000-0000C7120000}"/>
    <cellStyle name="Normal 2 34" xfId="4550" xr:uid="{00000000-0005-0000-0000-0000C8120000}"/>
    <cellStyle name="Normal 2 34 10" xfId="4551" xr:uid="{00000000-0005-0000-0000-0000C9120000}"/>
    <cellStyle name="Normal 2 34 10 2" xfId="4552" xr:uid="{00000000-0005-0000-0000-0000CA120000}"/>
    <cellStyle name="Normal 2 34 10 2 2" xfId="4553" xr:uid="{00000000-0005-0000-0000-0000CB120000}"/>
    <cellStyle name="Normal 2 34 10 2 2 2" xfId="4554" xr:uid="{00000000-0005-0000-0000-0000CC120000}"/>
    <cellStyle name="Normal 2 34 10 3" xfId="4555" xr:uid="{00000000-0005-0000-0000-0000CD120000}"/>
    <cellStyle name="Normal 2 34 10 3 2" xfId="4556" xr:uid="{00000000-0005-0000-0000-0000CE120000}"/>
    <cellStyle name="Normal 2 34 10 3 2 2" xfId="4557" xr:uid="{00000000-0005-0000-0000-0000CF120000}"/>
    <cellStyle name="Normal 2 34 11" xfId="4558" xr:uid="{00000000-0005-0000-0000-0000D0120000}"/>
    <cellStyle name="Normal 2 34 11 2" xfId="4559" xr:uid="{00000000-0005-0000-0000-0000D1120000}"/>
    <cellStyle name="Normal 2 34 11 2 2" xfId="4560" xr:uid="{00000000-0005-0000-0000-0000D2120000}"/>
    <cellStyle name="Normal 2 34 11 2 2 2" xfId="4561" xr:uid="{00000000-0005-0000-0000-0000D3120000}"/>
    <cellStyle name="Normal 2 34 11 3" xfId="4562" xr:uid="{00000000-0005-0000-0000-0000D4120000}"/>
    <cellStyle name="Normal 2 34 11 3 2" xfId="4563" xr:uid="{00000000-0005-0000-0000-0000D5120000}"/>
    <cellStyle name="Normal 2 34 11 3 2 2" xfId="4564" xr:uid="{00000000-0005-0000-0000-0000D6120000}"/>
    <cellStyle name="Normal 2 34 12" xfId="4565" xr:uid="{00000000-0005-0000-0000-0000D7120000}"/>
    <cellStyle name="Normal 2 34 12 2" xfId="4566" xr:uid="{00000000-0005-0000-0000-0000D8120000}"/>
    <cellStyle name="Normal 2 34 12 2 2" xfId="4567" xr:uid="{00000000-0005-0000-0000-0000D9120000}"/>
    <cellStyle name="Normal 2 34 12 2 2 2" xfId="4568" xr:uid="{00000000-0005-0000-0000-0000DA120000}"/>
    <cellStyle name="Normal 2 34 12 3" xfId="4569" xr:uid="{00000000-0005-0000-0000-0000DB120000}"/>
    <cellStyle name="Normal 2 34 12 3 2" xfId="4570" xr:uid="{00000000-0005-0000-0000-0000DC120000}"/>
    <cellStyle name="Normal 2 34 12 3 2 2" xfId="4571" xr:uid="{00000000-0005-0000-0000-0000DD120000}"/>
    <cellStyle name="Normal 2 34 13" xfId="4572" xr:uid="{00000000-0005-0000-0000-0000DE120000}"/>
    <cellStyle name="Normal 2 34 13 2" xfId="4573" xr:uid="{00000000-0005-0000-0000-0000DF120000}"/>
    <cellStyle name="Normal 2 34 13 2 2" xfId="4574" xr:uid="{00000000-0005-0000-0000-0000E0120000}"/>
    <cellStyle name="Normal 2 34 13 2 2 2" xfId="4575" xr:uid="{00000000-0005-0000-0000-0000E1120000}"/>
    <cellStyle name="Normal 2 34 13 3" xfId="4576" xr:uid="{00000000-0005-0000-0000-0000E2120000}"/>
    <cellStyle name="Normal 2 34 13 3 2" xfId="4577" xr:uid="{00000000-0005-0000-0000-0000E3120000}"/>
    <cellStyle name="Normal 2 34 13 3 2 2" xfId="4578" xr:uid="{00000000-0005-0000-0000-0000E4120000}"/>
    <cellStyle name="Normal 2 34 14" xfId="4579" xr:uid="{00000000-0005-0000-0000-0000E5120000}"/>
    <cellStyle name="Normal 2 34 14 2" xfId="4580" xr:uid="{00000000-0005-0000-0000-0000E6120000}"/>
    <cellStyle name="Normal 2 34 14 2 2" xfId="4581" xr:uid="{00000000-0005-0000-0000-0000E7120000}"/>
    <cellStyle name="Normal 2 34 14 2 2 2" xfId="4582" xr:uid="{00000000-0005-0000-0000-0000E8120000}"/>
    <cellStyle name="Normal 2 34 14 3" xfId="4583" xr:uid="{00000000-0005-0000-0000-0000E9120000}"/>
    <cellStyle name="Normal 2 34 14 3 2" xfId="4584" xr:uid="{00000000-0005-0000-0000-0000EA120000}"/>
    <cellStyle name="Normal 2 34 14 3 2 2" xfId="4585" xr:uid="{00000000-0005-0000-0000-0000EB120000}"/>
    <cellStyle name="Normal 2 34 15" xfId="4586" xr:uid="{00000000-0005-0000-0000-0000EC120000}"/>
    <cellStyle name="Normal 2 34 15 2" xfId="4587" xr:uid="{00000000-0005-0000-0000-0000ED120000}"/>
    <cellStyle name="Normal 2 34 15 2 2" xfId="4588" xr:uid="{00000000-0005-0000-0000-0000EE120000}"/>
    <cellStyle name="Normal 2 34 15 2 2 2" xfId="4589" xr:uid="{00000000-0005-0000-0000-0000EF120000}"/>
    <cellStyle name="Normal 2 34 15 3" xfId="4590" xr:uid="{00000000-0005-0000-0000-0000F0120000}"/>
    <cellStyle name="Normal 2 34 15 3 2" xfId="4591" xr:uid="{00000000-0005-0000-0000-0000F1120000}"/>
    <cellStyle name="Normal 2 34 15 3 2 2" xfId="4592" xr:uid="{00000000-0005-0000-0000-0000F2120000}"/>
    <cellStyle name="Normal 2 34 16" xfId="4593" xr:uid="{00000000-0005-0000-0000-0000F3120000}"/>
    <cellStyle name="Normal 2 34 16 2" xfId="4594" xr:uid="{00000000-0005-0000-0000-0000F4120000}"/>
    <cellStyle name="Normal 2 34 16 2 2" xfId="4595" xr:uid="{00000000-0005-0000-0000-0000F5120000}"/>
    <cellStyle name="Normal 2 34 16 2 2 2" xfId="4596" xr:uid="{00000000-0005-0000-0000-0000F6120000}"/>
    <cellStyle name="Normal 2 34 16 3" xfId="4597" xr:uid="{00000000-0005-0000-0000-0000F7120000}"/>
    <cellStyle name="Normal 2 34 16 3 2" xfId="4598" xr:uid="{00000000-0005-0000-0000-0000F8120000}"/>
    <cellStyle name="Normal 2 34 16 3 2 2" xfId="4599" xr:uid="{00000000-0005-0000-0000-0000F9120000}"/>
    <cellStyle name="Normal 2 34 17" xfId="4600" xr:uid="{00000000-0005-0000-0000-0000FA120000}"/>
    <cellStyle name="Normal 2 34 17 2" xfId="4601" xr:uid="{00000000-0005-0000-0000-0000FB120000}"/>
    <cellStyle name="Normal 2 34 17 2 2" xfId="4602" xr:uid="{00000000-0005-0000-0000-0000FC120000}"/>
    <cellStyle name="Normal 2 34 17 2 2 2" xfId="4603" xr:uid="{00000000-0005-0000-0000-0000FD120000}"/>
    <cellStyle name="Normal 2 34 17 3" xfId="4604" xr:uid="{00000000-0005-0000-0000-0000FE120000}"/>
    <cellStyle name="Normal 2 34 17 3 2" xfId="4605" xr:uid="{00000000-0005-0000-0000-0000FF120000}"/>
    <cellStyle name="Normal 2 34 17 3 2 2" xfId="4606" xr:uid="{00000000-0005-0000-0000-000000130000}"/>
    <cellStyle name="Normal 2 34 18" xfId="4607" xr:uid="{00000000-0005-0000-0000-000001130000}"/>
    <cellStyle name="Normal 2 34 18 2" xfId="4608" xr:uid="{00000000-0005-0000-0000-000002130000}"/>
    <cellStyle name="Normal 2 34 18 2 2" xfId="4609" xr:uid="{00000000-0005-0000-0000-000003130000}"/>
    <cellStyle name="Normal 2 34 18 2 2 2" xfId="4610" xr:uid="{00000000-0005-0000-0000-000004130000}"/>
    <cellStyle name="Normal 2 34 18 3" xfId="4611" xr:uid="{00000000-0005-0000-0000-000005130000}"/>
    <cellStyle name="Normal 2 34 18 3 2" xfId="4612" xr:uid="{00000000-0005-0000-0000-000006130000}"/>
    <cellStyle name="Normal 2 34 18 3 2 2" xfId="4613" xr:uid="{00000000-0005-0000-0000-000007130000}"/>
    <cellStyle name="Normal 2 34 19" xfId="4614" xr:uid="{00000000-0005-0000-0000-000008130000}"/>
    <cellStyle name="Normal 2 34 19 2" xfId="4615" xr:uid="{00000000-0005-0000-0000-000009130000}"/>
    <cellStyle name="Normal 2 34 19 2 2" xfId="4616" xr:uid="{00000000-0005-0000-0000-00000A130000}"/>
    <cellStyle name="Normal 2 34 19 2 2 2" xfId="4617" xr:uid="{00000000-0005-0000-0000-00000B130000}"/>
    <cellStyle name="Normal 2 34 19 3" xfId="4618" xr:uid="{00000000-0005-0000-0000-00000C130000}"/>
    <cellStyle name="Normal 2 34 19 3 2" xfId="4619" xr:uid="{00000000-0005-0000-0000-00000D130000}"/>
    <cellStyle name="Normal 2 34 19 3 2 2" xfId="4620" xr:uid="{00000000-0005-0000-0000-00000E130000}"/>
    <cellStyle name="Normal 2 34 2" xfId="4621" xr:uid="{00000000-0005-0000-0000-00000F130000}"/>
    <cellStyle name="Normal 2 34 2 2" xfId="4622" xr:uid="{00000000-0005-0000-0000-000010130000}"/>
    <cellStyle name="Normal 2 34 2 2 2" xfId="4623" xr:uid="{00000000-0005-0000-0000-000011130000}"/>
    <cellStyle name="Normal 2 34 2 2 2 2" xfId="4624" xr:uid="{00000000-0005-0000-0000-000012130000}"/>
    <cellStyle name="Normal 2 34 2 3" xfId="4625" xr:uid="{00000000-0005-0000-0000-000013130000}"/>
    <cellStyle name="Normal 2 34 2 3 2" xfId="4626" xr:uid="{00000000-0005-0000-0000-000014130000}"/>
    <cellStyle name="Normal 2 34 2 3 2 2" xfId="4627" xr:uid="{00000000-0005-0000-0000-000015130000}"/>
    <cellStyle name="Normal 2 34 20" xfId="4628" xr:uid="{00000000-0005-0000-0000-000016130000}"/>
    <cellStyle name="Normal 2 34 20 2" xfId="4629" xr:uid="{00000000-0005-0000-0000-000017130000}"/>
    <cellStyle name="Normal 2 34 20 2 2" xfId="4630" xr:uid="{00000000-0005-0000-0000-000018130000}"/>
    <cellStyle name="Normal 2 34 20 2 2 2" xfId="4631" xr:uid="{00000000-0005-0000-0000-000019130000}"/>
    <cellStyle name="Normal 2 34 20 3" xfId="4632" xr:uid="{00000000-0005-0000-0000-00001A130000}"/>
    <cellStyle name="Normal 2 34 20 3 2" xfId="4633" xr:uid="{00000000-0005-0000-0000-00001B130000}"/>
    <cellStyle name="Normal 2 34 20 3 2 2" xfId="4634" xr:uid="{00000000-0005-0000-0000-00001C130000}"/>
    <cellStyle name="Normal 2 34 21" xfId="4635" xr:uid="{00000000-0005-0000-0000-00001D130000}"/>
    <cellStyle name="Normal 2 34 21 2" xfId="4636" xr:uid="{00000000-0005-0000-0000-00001E130000}"/>
    <cellStyle name="Normal 2 34 21 2 2" xfId="4637" xr:uid="{00000000-0005-0000-0000-00001F130000}"/>
    <cellStyle name="Normal 2 34 21 2 2 2" xfId="4638" xr:uid="{00000000-0005-0000-0000-000020130000}"/>
    <cellStyle name="Normal 2 34 21 3" xfId="4639" xr:uid="{00000000-0005-0000-0000-000021130000}"/>
    <cellStyle name="Normal 2 34 21 3 2" xfId="4640" xr:uid="{00000000-0005-0000-0000-000022130000}"/>
    <cellStyle name="Normal 2 34 21 3 2 2" xfId="4641" xr:uid="{00000000-0005-0000-0000-000023130000}"/>
    <cellStyle name="Normal 2 34 22" xfId="4642" xr:uid="{00000000-0005-0000-0000-000024130000}"/>
    <cellStyle name="Normal 2 34 22 2" xfId="4643" xr:uid="{00000000-0005-0000-0000-000025130000}"/>
    <cellStyle name="Normal 2 34 22 2 2" xfId="4644" xr:uid="{00000000-0005-0000-0000-000026130000}"/>
    <cellStyle name="Normal 2 34 22 2 2 2" xfId="4645" xr:uid="{00000000-0005-0000-0000-000027130000}"/>
    <cellStyle name="Normal 2 34 22 3" xfId="4646" xr:uid="{00000000-0005-0000-0000-000028130000}"/>
    <cellStyle name="Normal 2 34 22 3 2" xfId="4647" xr:uid="{00000000-0005-0000-0000-000029130000}"/>
    <cellStyle name="Normal 2 34 22 3 2 2" xfId="4648" xr:uid="{00000000-0005-0000-0000-00002A130000}"/>
    <cellStyle name="Normal 2 34 23" xfId="4649" xr:uid="{00000000-0005-0000-0000-00002B130000}"/>
    <cellStyle name="Normal 2 34 23 2" xfId="4650" xr:uid="{00000000-0005-0000-0000-00002C130000}"/>
    <cellStyle name="Normal 2 34 23 2 2" xfId="4651" xr:uid="{00000000-0005-0000-0000-00002D130000}"/>
    <cellStyle name="Normal 2 34 23 2 2 2" xfId="4652" xr:uid="{00000000-0005-0000-0000-00002E130000}"/>
    <cellStyle name="Normal 2 34 23 3" xfId="4653" xr:uid="{00000000-0005-0000-0000-00002F130000}"/>
    <cellStyle name="Normal 2 34 23 3 2" xfId="4654" xr:uid="{00000000-0005-0000-0000-000030130000}"/>
    <cellStyle name="Normal 2 34 23 3 2 2" xfId="4655" xr:uid="{00000000-0005-0000-0000-000031130000}"/>
    <cellStyle name="Normal 2 34 24" xfId="4656" xr:uid="{00000000-0005-0000-0000-000032130000}"/>
    <cellStyle name="Normal 2 34 24 2" xfId="4657" xr:uid="{00000000-0005-0000-0000-000033130000}"/>
    <cellStyle name="Normal 2 34 24 2 2" xfId="4658" xr:uid="{00000000-0005-0000-0000-000034130000}"/>
    <cellStyle name="Normal 2 34 25" xfId="4659" xr:uid="{00000000-0005-0000-0000-000035130000}"/>
    <cellStyle name="Normal 2 34 25 2" xfId="4660" xr:uid="{00000000-0005-0000-0000-000036130000}"/>
    <cellStyle name="Normal 2 34 25 2 2" xfId="4661" xr:uid="{00000000-0005-0000-0000-000037130000}"/>
    <cellStyle name="Normal 2 34 3" xfId="4662" xr:uid="{00000000-0005-0000-0000-000038130000}"/>
    <cellStyle name="Normal 2 34 3 2" xfId="4663" xr:uid="{00000000-0005-0000-0000-000039130000}"/>
    <cellStyle name="Normal 2 34 3 2 2" xfId="4664" xr:uid="{00000000-0005-0000-0000-00003A130000}"/>
    <cellStyle name="Normal 2 34 3 2 2 2" xfId="4665" xr:uid="{00000000-0005-0000-0000-00003B130000}"/>
    <cellStyle name="Normal 2 34 3 3" xfId="4666" xr:uid="{00000000-0005-0000-0000-00003C130000}"/>
    <cellStyle name="Normal 2 34 3 3 2" xfId="4667" xr:uid="{00000000-0005-0000-0000-00003D130000}"/>
    <cellStyle name="Normal 2 34 3 3 2 2" xfId="4668" xr:uid="{00000000-0005-0000-0000-00003E130000}"/>
    <cellStyle name="Normal 2 34 4" xfId="4669" xr:uid="{00000000-0005-0000-0000-00003F130000}"/>
    <cellStyle name="Normal 2 34 4 2" xfId="4670" xr:uid="{00000000-0005-0000-0000-000040130000}"/>
    <cellStyle name="Normal 2 34 4 2 2" xfId="4671" xr:uid="{00000000-0005-0000-0000-000041130000}"/>
    <cellStyle name="Normal 2 34 4 2 2 2" xfId="4672" xr:uid="{00000000-0005-0000-0000-000042130000}"/>
    <cellStyle name="Normal 2 34 4 3" xfId="4673" xr:uid="{00000000-0005-0000-0000-000043130000}"/>
    <cellStyle name="Normal 2 34 4 3 2" xfId="4674" xr:uid="{00000000-0005-0000-0000-000044130000}"/>
    <cellStyle name="Normal 2 34 4 3 2 2" xfId="4675" xr:uid="{00000000-0005-0000-0000-000045130000}"/>
    <cellStyle name="Normal 2 34 5" xfId="4676" xr:uid="{00000000-0005-0000-0000-000046130000}"/>
    <cellStyle name="Normal 2 34 5 2" xfId="4677" xr:uid="{00000000-0005-0000-0000-000047130000}"/>
    <cellStyle name="Normal 2 34 5 2 2" xfId="4678" xr:uid="{00000000-0005-0000-0000-000048130000}"/>
    <cellStyle name="Normal 2 34 5 2 2 2" xfId="4679" xr:uid="{00000000-0005-0000-0000-000049130000}"/>
    <cellStyle name="Normal 2 34 5 3" xfId="4680" xr:uid="{00000000-0005-0000-0000-00004A130000}"/>
    <cellStyle name="Normal 2 34 5 3 2" xfId="4681" xr:uid="{00000000-0005-0000-0000-00004B130000}"/>
    <cellStyle name="Normal 2 34 5 3 2 2" xfId="4682" xr:uid="{00000000-0005-0000-0000-00004C130000}"/>
    <cellStyle name="Normal 2 34 6" xfId="4683" xr:uid="{00000000-0005-0000-0000-00004D130000}"/>
    <cellStyle name="Normal 2 34 6 2" xfId="4684" xr:uid="{00000000-0005-0000-0000-00004E130000}"/>
    <cellStyle name="Normal 2 34 6 2 2" xfId="4685" xr:uid="{00000000-0005-0000-0000-00004F130000}"/>
    <cellStyle name="Normal 2 34 6 2 2 2" xfId="4686" xr:uid="{00000000-0005-0000-0000-000050130000}"/>
    <cellStyle name="Normal 2 34 6 3" xfId="4687" xr:uid="{00000000-0005-0000-0000-000051130000}"/>
    <cellStyle name="Normal 2 34 6 3 2" xfId="4688" xr:uid="{00000000-0005-0000-0000-000052130000}"/>
    <cellStyle name="Normal 2 34 6 3 2 2" xfId="4689" xr:uid="{00000000-0005-0000-0000-000053130000}"/>
    <cellStyle name="Normal 2 34 7" xfId="4690" xr:uid="{00000000-0005-0000-0000-000054130000}"/>
    <cellStyle name="Normal 2 34 7 2" xfId="4691" xr:uid="{00000000-0005-0000-0000-000055130000}"/>
    <cellStyle name="Normal 2 34 7 2 2" xfId="4692" xr:uid="{00000000-0005-0000-0000-000056130000}"/>
    <cellStyle name="Normal 2 34 7 2 2 2" xfId="4693" xr:uid="{00000000-0005-0000-0000-000057130000}"/>
    <cellStyle name="Normal 2 34 7 3" xfId="4694" xr:uid="{00000000-0005-0000-0000-000058130000}"/>
    <cellStyle name="Normal 2 34 7 3 2" xfId="4695" xr:uid="{00000000-0005-0000-0000-000059130000}"/>
    <cellStyle name="Normal 2 34 7 3 2 2" xfId="4696" xr:uid="{00000000-0005-0000-0000-00005A130000}"/>
    <cellStyle name="Normal 2 34 8" xfId="4697" xr:uid="{00000000-0005-0000-0000-00005B130000}"/>
    <cellStyle name="Normal 2 34 8 2" xfId="4698" xr:uid="{00000000-0005-0000-0000-00005C130000}"/>
    <cellStyle name="Normal 2 34 8 2 2" xfId="4699" xr:uid="{00000000-0005-0000-0000-00005D130000}"/>
    <cellStyle name="Normal 2 34 8 2 2 2" xfId="4700" xr:uid="{00000000-0005-0000-0000-00005E130000}"/>
    <cellStyle name="Normal 2 34 8 3" xfId="4701" xr:uid="{00000000-0005-0000-0000-00005F130000}"/>
    <cellStyle name="Normal 2 34 8 3 2" xfId="4702" xr:uid="{00000000-0005-0000-0000-000060130000}"/>
    <cellStyle name="Normal 2 34 8 3 2 2" xfId="4703" xr:uid="{00000000-0005-0000-0000-000061130000}"/>
    <cellStyle name="Normal 2 34 9" xfId="4704" xr:uid="{00000000-0005-0000-0000-000062130000}"/>
    <cellStyle name="Normal 2 34 9 2" xfId="4705" xr:uid="{00000000-0005-0000-0000-000063130000}"/>
    <cellStyle name="Normal 2 34 9 2 2" xfId="4706" xr:uid="{00000000-0005-0000-0000-000064130000}"/>
    <cellStyle name="Normal 2 34 9 2 2 2" xfId="4707" xr:uid="{00000000-0005-0000-0000-000065130000}"/>
    <cellStyle name="Normal 2 34 9 3" xfId="4708" xr:uid="{00000000-0005-0000-0000-000066130000}"/>
    <cellStyle name="Normal 2 34 9 3 2" xfId="4709" xr:uid="{00000000-0005-0000-0000-000067130000}"/>
    <cellStyle name="Normal 2 34 9 3 2 2" xfId="4710" xr:uid="{00000000-0005-0000-0000-000068130000}"/>
    <cellStyle name="Normal 2 35" xfId="4711" xr:uid="{00000000-0005-0000-0000-000069130000}"/>
    <cellStyle name="Normal 2 35 10" xfId="4712" xr:uid="{00000000-0005-0000-0000-00006A130000}"/>
    <cellStyle name="Normal 2 35 10 2" xfId="4713" xr:uid="{00000000-0005-0000-0000-00006B130000}"/>
    <cellStyle name="Normal 2 35 10 2 2" xfId="4714" xr:uid="{00000000-0005-0000-0000-00006C130000}"/>
    <cellStyle name="Normal 2 35 10 2 2 2" xfId="4715" xr:uid="{00000000-0005-0000-0000-00006D130000}"/>
    <cellStyle name="Normal 2 35 10 3" xfId="4716" xr:uid="{00000000-0005-0000-0000-00006E130000}"/>
    <cellStyle name="Normal 2 35 10 3 2" xfId="4717" xr:uid="{00000000-0005-0000-0000-00006F130000}"/>
    <cellStyle name="Normal 2 35 10 3 2 2" xfId="4718" xr:uid="{00000000-0005-0000-0000-000070130000}"/>
    <cellStyle name="Normal 2 35 11" xfId="4719" xr:uid="{00000000-0005-0000-0000-000071130000}"/>
    <cellStyle name="Normal 2 35 11 2" xfId="4720" xr:uid="{00000000-0005-0000-0000-000072130000}"/>
    <cellStyle name="Normal 2 35 11 2 2" xfId="4721" xr:uid="{00000000-0005-0000-0000-000073130000}"/>
    <cellStyle name="Normal 2 35 11 2 2 2" xfId="4722" xr:uid="{00000000-0005-0000-0000-000074130000}"/>
    <cellStyle name="Normal 2 35 11 3" xfId="4723" xr:uid="{00000000-0005-0000-0000-000075130000}"/>
    <cellStyle name="Normal 2 35 11 3 2" xfId="4724" xr:uid="{00000000-0005-0000-0000-000076130000}"/>
    <cellStyle name="Normal 2 35 11 3 2 2" xfId="4725" xr:uid="{00000000-0005-0000-0000-000077130000}"/>
    <cellStyle name="Normal 2 35 12" xfId="4726" xr:uid="{00000000-0005-0000-0000-000078130000}"/>
    <cellStyle name="Normal 2 35 12 2" xfId="4727" xr:uid="{00000000-0005-0000-0000-000079130000}"/>
    <cellStyle name="Normal 2 35 12 2 2" xfId="4728" xr:uid="{00000000-0005-0000-0000-00007A130000}"/>
    <cellStyle name="Normal 2 35 12 2 2 2" xfId="4729" xr:uid="{00000000-0005-0000-0000-00007B130000}"/>
    <cellStyle name="Normal 2 35 12 3" xfId="4730" xr:uid="{00000000-0005-0000-0000-00007C130000}"/>
    <cellStyle name="Normal 2 35 12 3 2" xfId="4731" xr:uid="{00000000-0005-0000-0000-00007D130000}"/>
    <cellStyle name="Normal 2 35 12 3 2 2" xfId="4732" xr:uid="{00000000-0005-0000-0000-00007E130000}"/>
    <cellStyle name="Normal 2 35 13" xfId="4733" xr:uid="{00000000-0005-0000-0000-00007F130000}"/>
    <cellStyle name="Normal 2 35 13 2" xfId="4734" xr:uid="{00000000-0005-0000-0000-000080130000}"/>
    <cellStyle name="Normal 2 35 13 2 2" xfId="4735" xr:uid="{00000000-0005-0000-0000-000081130000}"/>
    <cellStyle name="Normal 2 35 13 2 2 2" xfId="4736" xr:uid="{00000000-0005-0000-0000-000082130000}"/>
    <cellStyle name="Normal 2 35 13 3" xfId="4737" xr:uid="{00000000-0005-0000-0000-000083130000}"/>
    <cellStyle name="Normal 2 35 13 3 2" xfId="4738" xr:uid="{00000000-0005-0000-0000-000084130000}"/>
    <cellStyle name="Normal 2 35 13 3 2 2" xfId="4739" xr:uid="{00000000-0005-0000-0000-000085130000}"/>
    <cellStyle name="Normal 2 35 14" xfId="4740" xr:uid="{00000000-0005-0000-0000-000086130000}"/>
    <cellStyle name="Normal 2 35 14 2" xfId="4741" xr:uid="{00000000-0005-0000-0000-000087130000}"/>
    <cellStyle name="Normal 2 35 14 2 2" xfId="4742" xr:uid="{00000000-0005-0000-0000-000088130000}"/>
    <cellStyle name="Normal 2 35 14 2 2 2" xfId="4743" xr:uid="{00000000-0005-0000-0000-000089130000}"/>
    <cellStyle name="Normal 2 35 14 3" xfId="4744" xr:uid="{00000000-0005-0000-0000-00008A130000}"/>
    <cellStyle name="Normal 2 35 14 3 2" xfId="4745" xr:uid="{00000000-0005-0000-0000-00008B130000}"/>
    <cellStyle name="Normal 2 35 14 3 2 2" xfId="4746" xr:uid="{00000000-0005-0000-0000-00008C130000}"/>
    <cellStyle name="Normal 2 35 15" xfId="4747" xr:uid="{00000000-0005-0000-0000-00008D130000}"/>
    <cellStyle name="Normal 2 35 15 2" xfId="4748" xr:uid="{00000000-0005-0000-0000-00008E130000}"/>
    <cellStyle name="Normal 2 35 15 2 2" xfId="4749" xr:uid="{00000000-0005-0000-0000-00008F130000}"/>
    <cellStyle name="Normal 2 35 15 2 2 2" xfId="4750" xr:uid="{00000000-0005-0000-0000-000090130000}"/>
    <cellStyle name="Normal 2 35 15 3" xfId="4751" xr:uid="{00000000-0005-0000-0000-000091130000}"/>
    <cellStyle name="Normal 2 35 15 3 2" xfId="4752" xr:uid="{00000000-0005-0000-0000-000092130000}"/>
    <cellStyle name="Normal 2 35 15 3 2 2" xfId="4753" xr:uid="{00000000-0005-0000-0000-000093130000}"/>
    <cellStyle name="Normal 2 35 16" xfId="4754" xr:uid="{00000000-0005-0000-0000-000094130000}"/>
    <cellStyle name="Normal 2 35 16 2" xfId="4755" xr:uid="{00000000-0005-0000-0000-000095130000}"/>
    <cellStyle name="Normal 2 35 16 2 2" xfId="4756" xr:uid="{00000000-0005-0000-0000-000096130000}"/>
    <cellStyle name="Normal 2 35 16 2 2 2" xfId="4757" xr:uid="{00000000-0005-0000-0000-000097130000}"/>
    <cellStyle name="Normal 2 35 16 3" xfId="4758" xr:uid="{00000000-0005-0000-0000-000098130000}"/>
    <cellStyle name="Normal 2 35 16 3 2" xfId="4759" xr:uid="{00000000-0005-0000-0000-000099130000}"/>
    <cellStyle name="Normal 2 35 16 3 2 2" xfId="4760" xr:uid="{00000000-0005-0000-0000-00009A130000}"/>
    <cellStyle name="Normal 2 35 17" xfId="4761" xr:uid="{00000000-0005-0000-0000-00009B130000}"/>
    <cellStyle name="Normal 2 35 17 2" xfId="4762" xr:uid="{00000000-0005-0000-0000-00009C130000}"/>
    <cellStyle name="Normal 2 35 17 2 2" xfId="4763" xr:uid="{00000000-0005-0000-0000-00009D130000}"/>
    <cellStyle name="Normal 2 35 17 2 2 2" xfId="4764" xr:uid="{00000000-0005-0000-0000-00009E130000}"/>
    <cellStyle name="Normal 2 35 17 3" xfId="4765" xr:uid="{00000000-0005-0000-0000-00009F130000}"/>
    <cellStyle name="Normal 2 35 17 3 2" xfId="4766" xr:uid="{00000000-0005-0000-0000-0000A0130000}"/>
    <cellStyle name="Normal 2 35 17 3 2 2" xfId="4767" xr:uid="{00000000-0005-0000-0000-0000A1130000}"/>
    <cellStyle name="Normal 2 35 18" xfId="4768" xr:uid="{00000000-0005-0000-0000-0000A2130000}"/>
    <cellStyle name="Normal 2 35 18 2" xfId="4769" xr:uid="{00000000-0005-0000-0000-0000A3130000}"/>
    <cellStyle name="Normal 2 35 18 2 2" xfId="4770" xr:uid="{00000000-0005-0000-0000-0000A4130000}"/>
    <cellStyle name="Normal 2 35 18 2 2 2" xfId="4771" xr:uid="{00000000-0005-0000-0000-0000A5130000}"/>
    <cellStyle name="Normal 2 35 18 3" xfId="4772" xr:uid="{00000000-0005-0000-0000-0000A6130000}"/>
    <cellStyle name="Normal 2 35 18 3 2" xfId="4773" xr:uid="{00000000-0005-0000-0000-0000A7130000}"/>
    <cellStyle name="Normal 2 35 18 3 2 2" xfId="4774" xr:uid="{00000000-0005-0000-0000-0000A8130000}"/>
    <cellStyle name="Normal 2 35 19" xfId="4775" xr:uid="{00000000-0005-0000-0000-0000A9130000}"/>
    <cellStyle name="Normal 2 35 19 2" xfId="4776" xr:uid="{00000000-0005-0000-0000-0000AA130000}"/>
    <cellStyle name="Normal 2 35 19 2 2" xfId="4777" xr:uid="{00000000-0005-0000-0000-0000AB130000}"/>
    <cellStyle name="Normal 2 35 19 2 2 2" xfId="4778" xr:uid="{00000000-0005-0000-0000-0000AC130000}"/>
    <cellStyle name="Normal 2 35 19 3" xfId="4779" xr:uid="{00000000-0005-0000-0000-0000AD130000}"/>
    <cellStyle name="Normal 2 35 19 3 2" xfId="4780" xr:uid="{00000000-0005-0000-0000-0000AE130000}"/>
    <cellStyle name="Normal 2 35 19 3 2 2" xfId="4781" xr:uid="{00000000-0005-0000-0000-0000AF130000}"/>
    <cellStyle name="Normal 2 35 2" xfId="4782" xr:uid="{00000000-0005-0000-0000-0000B0130000}"/>
    <cellStyle name="Normal 2 35 2 2" xfId="4783" xr:uid="{00000000-0005-0000-0000-0000B1130000}"/>
    <cellStyle name="Normal 2 35 2 2 2" xfId="4784" xr:uid="{00000000-0005-0000-0000-0000B2130000}"/>
    <cellStyle name="Normal 2 35 2 2 2 2" xfId="4785" xr:uid="{00000000-0005-0000-0000-0000B3130000}"/>
    <cellStyle name="Normal 2 35 2 3" xfId="4786" xr:uid="{00000000-0005-0000-0000-0000B4130000}"/>
    <cellStyle name="Normal 2 35 2 3 2" xfId="4787" xr:uid="{00000000-0005-0000-0000-0000B5130000}"/>
    <cellStyle name="Normal 2 35 2 3 2 2" xfId="4788" xr:uid="{00000000-0005-0000-0000-0000B6130000}"/>
    <cellStyle name="Normal 2 35 20" xfId="4789" xr:uid="{00000000-0005-0000-0000-0000B7130000}"/>
    <cellStyle name="Normal 2 35 20 2" xfId="4790" xr:uid="{00000000-0005-0000-0000-0000B8130000}"/>
    <cellStyle name="Normal 2 35 20 2 2" xfId="4791" xr:uid="{00000000-0005-0000-0000-0000B9130000}"/>
    <cellStyle name="Normal 2 35 20 2 2 2" xfId="4792" xr:uid="{00000000-0005-0000-0000-0000BA130000}"/>
    <cellStyle name="Normal 2 35 20 3" xfId="4793" xr:uid="{00000000-0005-0000-0000-0000BB130000}"/>
    <cellStyle name="Normal 2 35 20 3 2" xfId="4794" xr:uid="{00000000-0005-0000-0000-0000BC130000}"/>
    <cellStyle name="Normal 2 35 20 3 2 2" xfId="4795" xr:uid="{00000000-0005-0000-0000-0000BD130000}"/>
    <cellStyle name="Normal 2 35 21" xfId="4796" xr:uid="{00000000-0005-0000-0000-0000BE130000}"/>
    <cellStyle name="Normal 2 35 21 2" xfId="4797" xr:uid="{00000000-0005-0000-0000-0000BF130000}"/>
    <cellStyle name="Normal 2 35 21 2 2" xfId="4798" xr:uid="{00000000-0005-0000-0000-0000C0130000}"/>
    <cellStyle name="Normal 2 35 21 2 2 2" xfId="4799" xr:uid="{00000000-0005-0000-0000-0000C1130000}"/>
    <cellStyle name="Normal 2 35 21 3" xfId="4800" xr:uid="{00000000-0005-0000-0000-0000C2130000}"/>
    <cellStyle name="Normal 2 35 21 3 2" xfId="4801" xr:uid="{00000000-0005-0000-0000-0000C3130000}"/>
    <cellStyle name="Normal 2 35 21 3 2 2" xfId="4802" xr:uid="{00000000-0005-0000-0000-0000C4130000}"/>
    <cellStyle name="Normal 2 35 22" xfId="4803" xr:uid="{00000000-0005-0000-0000-0000C5130000}"/>
    <cellStyle name="Normal 2 35 22 2" xfId="4804" xr:uid="{00000000-0005-0000-0000-0000C6130000}"/>
    <cellStyle name="Normal 2 35 22 2 2" xfId="4805" xr:uid="{00000000-0005-0000-0000-0000C7130000}"/>
    <cellStyle name="Normal 2 35 22 2 2 2" xfId="4806" xr:uid="{00000000-0005-0000-0000-0000C8130000}"/>
    <cellStyle name="Normal 2 35 22 3" xfId="4807" xr:uid="{00000000-0005-0000-0000-0000C9130000}"/>
    <cellStyle name="Normal 2 35 22 3 2" xfId="4808" xr:uid="{00000000-0005-0000-0000-0000CA130000}"/>
    <cellStyle name="Normal 2 35 22 3 2 2" xfId="4809" xr:uid="{00000000-0005-0000-0000-0000CB130000}"/>
    <cellStyle name="Normal 2 35 23" xfId="4810" xr:uid="{00000000-0005-0000-0000-0000CC130000}"/>
    <cellStyle name="Normal 2 35 23 2" xfId="4811" xr:uid="{00000000-0005-0000-0000-0000CD130000}"/>
    <cellStyle name="Normal 2 35 23 2 2" xfId="4812" xr:uid="{00000000-0005-0000-0000-0000CE130000}"/>
    <cellStyle name="Normal 2 35 23 2 2 2" xfId="4813" xr:uid="{00000000-0005-0000-0000-0000CF130000}"/>
    <cellStyle name="Normal 2 35 23 3" xfId="4814" xr:uid="{00000000-0005-0000-0000-0000D0130000}"/>
    <cellStyle name="Normal 2 35 23 3 2" xfId="4815" xr:uid="{00000000-0005-0000-0000-0000D1130000}"/>
    <cellStyle name="Normal 2 35 23 3 2 2" xfId="4816" xr:uid="{00000000-0005-0000-0000-0000D2130000}"/>
    <cellStyle name="Normal 2 35 24" xfId="4817" xr:uid="{00000000-0005-0000-0000-0000D3130000}"/>
    <cellStyle name="Normal 2 35 24 2" xfId="4818" xr:uid="{00000000-0005-0000-0000-0000D4130000}"/>
    <cellStyle name="Normal 2 35 24 2 2" xfId="4819" xr:uid="{00000000-0005-0000-0000-0000D5130000}"/>
    <cellStyle name="Normal 2 35 25" xfId="4820" xr:uid="{00000000-0005-0000-0000-0000D6130000}"/>
    <cellStyle name="Normal 2 35 25 2" xfId="4821" xr:uid="{00000000-0005-0000-0000-0000D7130000}"/>
    <cellStyle name="Normal 2 35 25 2 2" xfId="4822" xr:uid="{00000000-0005-0000-0000-0000D8130000}"/>
    <cellStyle name="Normal 2 35 3" xfId="4823" xr:uid="{00000000-0005-0000-0000-0000D9130000}"/>
    <cellStyle name="Normal 2 35 3 2" xfId="4824" xr:uid="{00000000-0005-0000-0000-0000DA130000}"/>
    <cellStyle name="Normal 2 35 3 2 2" xfId="4825" xr:uid="{00000000-0005-0000-0000-0000DB130000}"/>
    <cellStyle name="Normal 2 35 3 2 2 2" xfId="4826" xr:uid="{00000000-0005-0000-0000-0000DC130000}"/>
    <cellStyle name="Normal 2 35 3 3" xfId="4827" xr:uid="{00000000-0005-0000-0000-0000DD130000}"/>
    <cellStyle name="Normal 2 35 3 3 2" xfId="4828" xr:uid="{00000000-0005-0000-0000-0000DE130000}"/>
    <cellStyle name="Normal 2 35 3 3 2 2" xfId="4829" xr:uid="{00000000-0005-0000-0000-0000DF130000}"/>
    <cellStyle name="Normal 2 35 4" xfId="4830" xr:uid="{00000000-0005-0000-0000-0000E0130000}"/>
    <cellStyle name="Normal 2 35 4 2" xfId="4831" xr:uid="{00000000-0005-0000-0000-0000E1130000}"/>
    <cellStyle name="Normal 2 35 4 2 2" xfId="4832" xr:uid="{00000000-0005-0000-0000-0000E2130000}"/>
    <cellStyle name="Normal 2 35 4 2 2 2" xfId="4833" xr:uid="{00000000-0005-0000-0000-0000E3130000}"/>
    <cellStyle name="Normal 2 35 4 3" xfId="4834" xr:uid="{00000000-0005-0000-0000-0000E4130000}"/>
    <cellStyle name="Normal 2 35 4 3 2" xfId="4835" xr:uid="{00000000-0005-0000-0000-0000E5130000}"/>
    <cellStyle name="Normal 2 35 4 3 2 2" xfId="4836" xr:uid="{00000000-0005-0000-0000-0000E6130000}"/>
    <cellStyle name="Normal 2 35 5" xfId="4837" xr:uid="{00000000-0005-0000-0000-0000E7130000}"/>
    <cellStyle name="Normal 2 35 5 2" xfId="4838" xr:uid="{00000000-0005-0000-0000-0000E8130000}"/>
    <cellStyle name="Normal 2 35 5 2 2" xfId="4839" xr:uid="{00000000-0005-0000-0000-0000E9130000}"/>
    <cellStyle name="Normal 2 35 5 2 2 2" xfId="4840" xr:uid="{00000000-0005-0000-0000-0000EA130000}"/>
    <cellStyle name="Normal 2 35 5 3" xfId="4841" xr:uid="{00000000-0005-0000-0000-0000EB130000}"/>
    <cellStyle name="Normal 2 35 5 3 2" xfId="4842" xr:uid="{00000000-0005-0000-0000-0000EC130000}"/>
    <cellStyle name="Normal 2 35 5 3 2 2" xfId="4843" xr:uid="{00000000-0005-0000-0000-0000ED130000}"/>
    <cellStyle name="Normal 2 35 6" xfId="4844" xr:uid="{00000000-0005-0000-0000-0000EE130000}"/>
    <cellStyle name="Normal 2 35 6 2" xfId="4845" xr:uid="{00000000-0005-0000-0000-0000EF130000}"/>
    <cellStyle name="Normal 2 35 6 2 2" xfId="4846" xr:uid="{00000000-0005-0000-0000-0000F0130000}"/>
    <cellStyle name="Normal 2 35 6 2 2 2" xfId="4847" xr:uid="{00000000-0005-0000-0000-0000F1130000}"/>
    <cellStyle name="Normal 2 35 6 3" xfId="4848" xr:uid="{00000000-0005-0000-0000-0000F2130000}"/>
    <cellStyle name="Normal 2 35 6 3 2" xfId="4849" xr:uid="{00000000-0005-0000-0000-0000F3130000}"/>
    <cellStyle name="Normal 2 35 6 3 2 2" xfId="4850" xr:uid="{00000000-0005-0000-0000-0000F4130000}"/>
    <cellStyle name="Normal 2 35 7" xfId="4851" xr:uid="{00000000-0005-0000-0000-0000F5130000}"/>
    <cellStyle name="Normal 2 35 7 2" xfId="4852" xr:uid="{00000000-0005-0000-0000-0000F6130000}"/>
    <cellStyle name="Normal 2 35 7 2 2" xfId="4853" xr:uid="{00000000-0005-0000-0000-0000F7130000}"/>
    <cellStyle name="Normal 2 35 7 2 2 2" xfId="4854" xr:uid="{00000000-0005-0000-0000-0000F8130000}"/>
    <cellStyle name="Normal 2 35 7 3" xfId="4855" xr:uid="{00000000-0005-0000-0000-0000F9130000}"/>
    <cellStyle name="Normal 2 35 7 3 2" xfId="4856" xr:uid="{00000000-0005-0000-0000-0000FA130000}"/>
    <cellStyle name="Normal 2 35 7 3 2 2" xfId="4857" xr:uid="{00000000-0005-0000-0000-0000FB130000}"/>
    <cellStyle name="Normal 2 35 8" xfId="4858" xr:uid="{00000000-0005-0000-0000-0000FC130000}"/>
    <cellStyle name="Normal 2 35 8 2" xfId="4859" xr:uid="{00000000-0005-0000-0000-0000FD130000}"/>
    <cellStyle name="Normal 2 35 8 2 2" xfId="4860" xr:uid="{00000000-0005-0000-0000-0000FE130000}"/>
    <cellStyle name="Normal 2 35 8 2 2 2" xfId="4861" xr:uid="{00000000-0005-0000-0000-0000FF130000}"/>
    <cellStyle name="Normal 2 35 8 3" xfId="4862" xr:uid="{00000000-0005-0000-0000-000000140000}"/>
    <cellStyle name="Normal 2 35 8 3 2" xfId="4863" xr:uid="{00000000-0005-0000-0000-000001140000}"/>
    <cellStyle name="Normal 2 35 8 3 2 2" xfId="4864" xr:uid="{00000000-0005-0000-0000-000002140000}"/>
    <cellStyle name="Normal 2 35 9" xfId="4865" xr:uid="{00000000-0005-0000-0000-000003140000}"/>
    <cellStyle name="Normal 2 35 9 2" xfId="4866" xr:uid="{00000000-0005-0000-0000-000004140000}"/>
    <cellStyle name="Normal 2 35 9 2 2" xfId="4867" xr:uid="{00000000-0005-0000-0000-000005140000}"/>
    <cellStyle name="Normal 2 35 9 2 2 2" xfId="4868" xr:uid="{00000000-0005-0000-0000-000006140000}"/>
    <cellStyle name="Normal 2 35 9 3" xfId="4869" xr:uid="{00000000-0005-0000-0000-000007140000}"/>
    <cellStyle name="Normal 2 35 9 3 2" xfId="4870" xr:uid="{00000000-0005-0000-0000-000008140000}"/>
    <cellStyle name="Normal 2 35 9 3 2 2" xfId="4871" xr:uid="{00000000-0005-0000-0000-000009140000}"/>
    <cellStyle name="Normal 2 36" xfId="4872" xr:uid="{00000000-0005-0000-0000-00000A140000}"/>
    <cellStyle name="Normal 2 36 10" xfId="4873" xr:uid="{00000000-0005-0000-0000-00000B140000}"/>
    <cellStyle name="Normal 2 36 10 2" xfId="4874" xr:uid="{00000000-0005-0000-0000-00000C140000}"/>
    <cellStyle name="Normal 2 36 10 2 2" xfId="4875" xr:uid="{00000000-0005-0000-0000-00000D140000}"/>
    <cellStyle name="Normal 2 36 10 2 2 2" xfId="4876" xr:uid="{00000000-0005-0000-0000-00000E140000}"/>
    <cellStyle name="Normal 2 36 10 3" xfId="4877" xr:uid="{00000000-0005-0000-0000-00000F140000}"/>
    <cellStyle name="Normal 2 36 10 3 2" xfId="4878" xr:uid="{00000000-0005-0000-0000-000010140000}"/>
    <cellStyle name="Normal 2 36 10 3 2 2" xfId="4879" xr:uid="{00000000-0005-0000-0000-000011140000}"/>
    <cellStyle name="Normal 2 36 11" xfId="4880" xr:uid="{00000000-0005-0000-0000-000012140000}"/>
    <cellStyle name="Normal 2 36 11 2" xfId="4881" xr:uid="{00000000-0005-0000-0000-000013140000}"/>
    <cellStyle name="Normal 2 36 11 2 2" xfId="4882" xr:uid="{00000000-0005-0000-0000-000014140000}"/>
    <cellStyle name="Normal 2 36 11 2 2 2" xfId="4883" xr:uid="{00000000-0005-0000-0000-000015140000}"/>
    <cellStyle name="Normal 2 36 11 3" xfId="4884" xr:uid="{00000000-0005-0000-0000-000016140000}"/>
    <cellStyle name="Normal 2 36 11 3 2" xfId="4885" xr:uid="{00000000-0005-0000-0000-000017140000}"/>
    <cellStyle name="Normal 2 36 11 3 2 2" xfId="4886" xr:uid="{00000000-0005-0000-0000-000018140000}"/>
    <cellStyle name="Normal 2 36 12" xfId="4887" xr:uid="{00000000-0005-0000-0000-000019140000}"/>
    <cellStyle name="Normal 2 36 12 2" xfId="4888" xr:uid="{00000000-0005-0000-0000-00001A140000}"/>
    <cellStyle name="Normal 2 36 12 2 2" xfId="4889" xr:uid="{00000000-0005-0000-0000-00001B140000}"/>
    <cellStyle name="Normal 2 36 12 2 2 2" xfId="4890" xr:uid="{00000000-0005-0000-0000-00001C140000}"/>
    <cellStyle name="Normal 2 36 12 3" xfId="4891" xr:uid="{00000000-0005-0000-0000-00001D140000}"/>
    <cellStyle name="Normal 2 36 12 3 2" xfId="4892" xr:uid="{00000000-0005-0000-0000-00001E140000}"/>
    <cellStyle name="Normal 2 36 12 3 2 2" xfId="4893" xr:uid="{00000000-0005-0000-0000-00001F140000}"/>
    <cellStyle name="Normal 2 36 13" xfId="4894" xr:uid="{00000000-0005-0000-0000-000020140000}"/>
    <cellStyle name="Normal 2 36 13 2" xfId="4895" xr:uid="{00000000-0005-0000-0000-000021140000}"/>
    <cellStyle name="Normal 2 36 13 2 2" xfId="4896" xr:uid="{00000000-0005-0000-0000-000022140000}"/>
    <cellStyle name="Normal 2 36 13 2 2 2" xfId="4897" xr:uid="{00000000-0005-0000-0000-000023140000}"/>
    <cellStyle name="Normal 2 36 13 3" xfId="4898" xr:uid="{00000000-0005-0000-0000-000024140000}"/>
    <cellStyle name="Normal 2 36 13 3 2" xfId="4899" xr:uid="{00000000-0005-0000-0000-000025140000}"/>
    <cellStyle name="Normal 2 36 13 3 2 2" xfId="4900" xr:uid="{00000000-0005-0000-0000-000026140000}"/>
    <cellStyle name="Normal 2 36 14" xfId="4901" xr:uid="{00000000-0005-0000-0000-000027140000}"/>
    <cellStyle name="Normal 2 36 14 2" xfId="4902" xr:uid="{00000000-0005-0000-0000-000028140000}"/>
    <cellStyle name="Normal 2 36 14 2 2" xfId="4903" xr:uid="{00000000-0005-0000-0000-000029140000}"/>
    <cellStyle name="Normal 2 36 14 2 2 2" xfId="4904" xr:uid="{00000000-0005-0000-0000-00002A140000}"/>
    <cellStyle name="Normal 2 36 14 3" xfId="4905" xr:uid="{00000000-0005-0000-0000-00002B140000}"/>
    <cellStyle name="Normal 2 36 14 3 2" xfId="4906" xr:uid="{00000000-0005-0000-0000-00002C140000}"/>
    <cellStyle name="Normal 2 36 14 3 2 2" xfId="4907" xr:uid="{00000000-0005-0000-0000-00002D140000}"/>
    <cellStyle name="Normal 2 36 15" xfId="4908" xr:uid="{00000000-0005-0000-0000-00002E140000}"/>
    <cellStyle name="Normal 2 36 15 2" xfId="4909" xr:uid="{00000000-0005-0000-0000-00002F140000}"/>
    <cellStyle name="Normal 2 36 15 2 2" xfId="4910" xr:uid="{00000000-0005-0000-0000-000030140000}"/>
    <cellStyle name="Normal 2 36 15 2 2 2" xfId="4911" xr:uid="{00000000-0005-0000-0000-000031140000}"/>
    <cellStyle name="Normal 2 36 15 3" xfId="4912" xr:uid="{00000000-0005-0000-0000-000032140000}"/>
    <cellStyle name="Normal 2 36 15 3 2" xfId="4913" xr:uid="{00000000-0005-0000-0000-000033140000}"/>
    <cellStyle name="Normal 2 36 15 3 2 2" xfId="4914" xr:uid="{00000000-0005-0000-0000-000034140000}"/>
    <cellStyle name="Normal 2 36 16" xfId="4915" xr:uid="{00000000-0005-0000-0000-000035140000}"/>
    <cellStyle name="Normal 2 36 16 2" xfId="4916" xr:uid="{00000000-0005-0000-0000-000036140000}"/>
    <cellStyle name="Normal 2 36 16 2 2" xfId="4917" xr:uid="{00000000-0005-0000-0000-000037140000}"/>
    <cellStyle name="Normal 2 36 16 2 2 2" xfId="4918" xr:uid="{00000000-0005-0000-0000-000038140000}"/>
    <cellStyle name="Normal 2 36 16 3" xfId="4919" xr:uid="{00000000-0005-0000-0000-000039140000}"/>
    <cellStyle name="Normal 2 36 16 3 2" xfId="4920" xr:uid="{00000000-0005-0000-0000-00003A140000}"/>
    <cellStyle name="Normal 2 36 16 3 2 2" xfId="4921" xr:uid="{00000000-0005-0000-0000-00003B140000}"/>
    <cellStyle name="Normal 2 36 17" xfId="4922" xr:uid="{00000000-0005-0000-0000-00003C140000}"/>
    <cellStyle name="Normal 2 36 17 2" xfId="4923" xr:uid="{00000000-0005-0000-0000-00003D140000}"/>
    <cellStyle name="Normal 2 36 17 2 2" xfId="4924" xr:uid="{00000000-0005-0000-0000-00003E140000}"/>
    <cellStyle name="Normal 2 36 17 2 2 2" xfId="4925" xr:uid="{00000000-0005-0000-0000-00003F140000}"/>
    <cellStyle name="Normal 2 36 17 3" xfId="4926" xr:uid="{00000000-0005-0000-0000-000040140000}"/>
    <cellStyle name="Normal 2 36 17 3 2" xfId="4927" xr:uid="{00000000-0005-0000-0000-000041140000}"/>
    <cellStyle name="Normal 2 36 17 3 2 2" xfId="4928" xr:uid="{00000000-0005-0000-0000-000042140000}"/>
    <cellStyle name="Normal 2 36 18" xfId="4929" xr:uid="{00000000-0005-0000-0000-000043140000}"/>
    <cellStyle name="Normal 2 36 18 2" xfId="4930" xr:uid="{00000000-0005-0000-0000-000044140000}"/>
    <cellStyle name="Normal 2 36 18 2 2" xfId="4931" xr:uid="{00000000-0005-0000-0000-000045140000}"/>
    <cellStyle name="Normal 2 36 18 2 2 2" xfId="4932" xr:uid="{00000000-0005-0000-0000-000046140000}"/>
    <cellStyle name="Normal 2 36 18 3" xfId="4933" xr:uid="{00000000-0005-0000-0000-000047140000}"/>
    <cellStyle name="Normal 2 36 18 3 2" xfId="4934" xr:uid="{00000000-0005-0000-0000-000048140000}"/>
    <cellStyle name="Normal 2 36 18 3 2 2" xfId="4935" xr:uid="{00000000-0005-0000-0000-000049140000}"/>
    <cellStyle name="Normal 2 36 19" xfId="4936" xr:uid="{00000000-0005-0000-0000-00004A140000}"/>
    <cellStyle name="Normal 2 36 19 2" xfId="4937" xr:uid="{00000000-0005-0000-0000-00004B140000}"/>
    <cellStyle name="Normal 2 36 19 2 2" xfId="4938" xr:uid="{00000000-0005-0000-0000-00004C140000}"/>
    <cellStyle name="Normal 2 36 19 2 2 2" xfId="4939" xr:uid="{00000000-0005-0000-0000-00004D140000}"/>
    <cellStyle name="Normal 2 36 19 3" xfId="4940" xr:uid="{00000000-0005-0000-0000-00004E140000}"/>
    <cellStyle name="Normal 2 36 19 3 2" xfId="4941" xr:uid="{00000000-0005-0000-0000-00004F140000}"/>
    <cellStyle name="Normal 2 36 19 3 2 2" xfId="4942" xr:uid="{00000000-0005-0000-0000-000050140000}"/>
    <cellStyle name="Normal 2 36 2" xfId="4943" xr:uid="{00000000-0005-0000-0000-000051140000}"/>
    <cellStyle name="Normal 2 36 2 2" xfId="4944" xr:uid="{00000000-0005-0000-0000-000052140000}"/>
    <cellStyle name="Normal 2 36 2 2 2" xfId="4945" xr:uid="{00000000-0005-0000-0000-000053140000}"/>
    <cellStyle name="Normal 2 36 2 2 2 2" xfId="4946" xr:uid="{00000000-0005-0000-0000-000054140000}"/>
    <cellStyle name="Normal 2 36 2 3" xfId="4947" xr:uid="{00000000-0005-0000-0000-000055140000}"/>
    <cellStyle name="Normal 2 36 2 3 2" xfId="4948" xr:uid="{00000000-0005-0000-0000-000056140000}"/>
    <cellStyle name="Normal 2 36 2 3 2 2" xfId="4949" xr:uid="{00000000-0005-0000-0000-000057140000}"/>
    <cellStyle name="Normal 2 36 20" xfId="4950" xr:uid="{00000000-0005-0000-0000-000058140000}"/>
    <cellStyle name="Normal 2 36 20 2" xfId="4951" xr:uid="{00000000-0005-0000-0000-000059140000}"/>
    <cellStyle name="Normal 2 36 20 2 2" xfId="4952" xr:uid="{00000000-0005-0000-0000-00005A140000}"/>
    <cellStyle name="Normal 2 36 20 2 2 2" xfId="4953" xr:uid="{00000000-0005-0000-0000-00005B140000}"/>
    <cellStyle name="Normal 2 36 20 3" xfId="4954" xr:uid="{00000000-0005-0000-0000-00005C140000}"/>
    <cellStyle name="Normal 2 36 20 3 2" xfId="4955" xr:uid="{00000000-0005-0000-0000-00005D140000}"/>
    <cellStyle name="Normal 2 36 20 3 2 2" xfId="4956" xr:uid="{00000000-0005-0000-0000-00005E140000}"/>
    <cellStyle name="Normal 2 36 21" xfId="4957" xr:uid="{00000000-0005-0000-0000-00005F140000}"/>
    <cellStyle name="Normal 2 36 21 2" xfId="4958" xr:uid="{00000000-0005-0000-0000-000060140000}"/>
    <cellStyle name="Normal 2 36 21 2 2" xfId="4959" xr:uid="{00000000-0005-0000-0000-000061140000}"/>
    <cellStyle name="Normal 2 36 21 2 2 2" xfId="4960" xr:uid="{00000000-0005-0000-0000-000062140000}"/>
    <cellStyle name="Normal 2 36 21 3" xfId="4961" xr:uid="{00000000-0005-0000-0000-000063140000}"/>
    <cellStyle name="Normal 2 36 21 3 2" xfId="4962" xr:uid="{00000000-0005-0000-0000-000064140000}"/>
    <cellStyle name="Normal 2 36 21 3 2 2" xfId="4963" xr:uid="{00000000-0005-0000-0000-000065140000}"/>
    <cellStyle name="Normal 2 36 22" xfId="4964" xr:uid="{00000000-0005-0000-0000-000066140000}"/>
    <cellStyle name="Normal 2 36 22 2" xfId="4965" xr:uid="{00000000-0005-0000-0000-000067140000}"/>
    <cellStyle name="Normal 2 36 22 2 2" xfId="4966" xr:uid="{00000000-0005-0000-0000-000068140000}"/>
    <cellStyle name="Normal 2 36 22 2 2 2" xfId="4967" xr:uid="{00000000-0005-0000-0000-000069140000}"/>
    <cellStyle name="Normal 2 36 22 3" xfId="4968" xr:uid="{00000000-0005-0000-0000-00006A140000}"/>
    <cellStyle name="Normal 2 36 22 3 2" xfId="4969" xr:uid="{00000000-0005-0000-0000-00006B140000}"/>
    <cellStyle name="Normal 2 36 22 3 2 2" xfId="4970" xr:uid="{00000000-0005-0000-0000-00006C140000}"/>
    <cellStyle name="Normal 2 36 23" xfId="4971" xr:uid="{00000000-0005-0000-0000-00006D140000}"/>
    <cellStyle name="Normal 2 36 23 2" xfId="4972" xr:uid="{00000000-0005-0000-0000-00006E140000}"/>
    <cellStyle name="Normal 2 36 23 2 2" xfId="4973" xr:uid="{00000000-0005-0000-0000-00006F140000}"/>
    <cellStyle name="Normal 2 36 23 2 2 2" xfId="4974" xr:uid="{00000000-0005-0000-0000-000070140000}"/>
    <cellStyle name="Normal 2 36 23 3" xfId="4975" xr:uid="{00000000-0005-0000-0000-000071140000}"/>
    <cellStyle name="Normal 2 36 23 3 2" xfId="4976" xr:uid="{00000000-0005-0000-0000-000072140000}"/>
    <cellStyle name="Normal 2 36 23 3 2 2" xfId="4977" xr:uid="{00000000-0005-0000-0000-000073140000}"/>
    <cellStyle name="Normal 2 36 24" xfId="4978" xr:uid="{00000000-0005-0000-0000-000074140000}"/>
    <cellStyle name="Normal 2 36 24 2" xfId="4979" xr:uid="{00000000-0005-0000-0000-000075140000}"/>
    <cellStyle name="Normal 2 36 24 2 2" xfId="4980" xr:uid="{00000000-0005-0000-0000-000076140000}"/>
    <cellStyle name="Normal 2 36 25" xfId="4981" xr:uid="{00000000-0005-0000-0000-000077140000}"/>
    <cellStyle name="Normal 2 36 25 2" xfId="4982" xr:uid="{00000000-0005-0000-0000-000078140000}"/>
    <cellStyle name="Normal 2 36 25 2 2" xfId="4983" xr:uid="{00000000-0005-0000-0000-000079140000}"/>
    <cellStyle name="Normal 2 36 3" xfId="4984" xr:uid="{00000000-0005-0000-0000-00007A140000}"/>
    <cellStyle name="Normal 2 36 3 2" xfId="4985" xr:uid="{00000000-0005-0000-0000-00007B140000}"/>
    <cellStyle name="Normal 2 36 3 2 2" xfId="4986" xr:uid="{00000000-0005-0000-0000-00007C140000}"/>
    <cellStyle name="Normal 2 36 3 2 2 2" xfId="4987" xr:uid="{00000000-0005-0000-0000-00007D140000}"/>
    <cellStyle name="Normal 2 36 3 3" xfId="4988" xr:uid="{00000000-0005-0000-0000-00007E140000}"/>
    <cellStyle name="Normal 2 36 3 3 2" xfId="4989" xr:uid="{00000000-0005-0000-0000-00007F140000}"/>
    <cellStyle name="Normal 2 36 3 3 2 2" xfId="4990" xr:uid="{00000000-0005-0000-0000-000080140000}"/>
    <cellStyle name="Normal 2 36 4" xfId="4991" xr:uid="{00000000-0005-0000-0000-000081140000}"/>
    <cellStyle name="Normal 2 36 4 2" xfId="4992" xr:uid="{00000000-0005-0000-0000-000082140000}"/>
    <cellStyle name="Normal 2 36 4 2 2" xfId="4993" xr:uid="{00000000-0005-0000-0000-000083140000}"/>
    <cellStyle name="Normal 2 36 4 2 2 2" xfId="4994" xr:uid="{00000000-0005-0000-0000-000084140000}"/>
    <cellStyle name="Normal 2 36 4 3" xfId="4995" xr:uid="{00000000-0005-0000-0000-000085140000}"/>
    <cellStyle name="Normal 2 36 4 3 2" xfId="4996" xr:uid="{00000000-0005-0000-0000-000086140000}"/>
    <cellStyle name="Normal 2 36 4 3 2 2" xfId="4997" xr:uid="{00000000-0005-0000-0000-000087140000}"/>
    <cellStyle name="Normal 2 36 5" xfId="4998" xr:uid="{00000000-0005-0000-0000-000088140000}"/>
    <cellStyle name="Normal 2 36 5 2" xfId="4999" xr:uid="{00000000-0005-0000-0000-000089140000}"/>
    <cellStyle name="Normal 2 36 5 2 2" xfId="5000" xr:uid="{00000000-0005-0000-0000-00008A140000}"/>
    <cellStyle name="Normal 2 36 5 2 2 2" xfId="5001" xr:uid="{00000000-0005-0000-0000-00008B140000}"/>
    <cellStyle name="Normal 2 36 5 3" xfId="5002" xr:uid="{00000000-0005-0000-0000-00008C140000}"/>
    <cellStyle name="Normal 2 36 5 3 2" xfId="5003" xr:uid="{00000000-0005-0000-0000-00008D140000}"/>
    <cellStyle name="Normal 2 36 5 3 2 2" xfId="5004" xr:uid="{00000000-0005-0000-0000-00008E140000}"/>
    <cellStyle name="Normal 2 36 6" xfId="5005" xr:uid="{00000000-0005-0000-0000-00008F140000}"/>
    <cellStyle name="Normal 2 36 6 2" xfId="5006" xr:uid="{00000000-0005-0000-0000-000090140000}"/>
    <cellStyle name="Normal 2 36 6 2 2" xfId="5007" xr:uid="{00000000-0005-0000-0000-000091140000}"/>
    <cellStyle name="Normal 2 36 6 2 2 2" xfId="5008" xr:uid="{00000000-0005-0000-0000-000092140000}"/>
    <cellStyle name="Normal 2 36 6 3" xfId="5009" xr:uid="{00000000-0005-0000-0000-000093140000}"/>
    <cellStyle name="Normal 2 36 6 3 2" xfId="5010" xr:uid="{00000000-0005-0000-0000-000094140000}"/>
    <cellStyle name="Normal 2 36 6 3 2 2" xfId="5011" xr:uid="{00000000-0005-0000-0000-000095140000}"/>
    <cellStyle name="Normal 2 36 7" xfId="5012" xr:uid="{00000000-0005-0000-0000-000096140000}"/>
    <cellStyle name="Normal 2 36 7 2" xfId="5013" xr:uid="{00000000-0005-0000-0000-000097140000}"/>
    <cellStyle name="Normal 2 36 7 2 2" xfId="5014" xr:uid="{00000000-0005-0000-0000-000098140000}"/>
    <cellStyle name="Normal 2 36 7 2 2 2" xfId="5015" xr:uid="{00000000-0005-0000-0000-000099140000}"/>
    <cellStyle name="Normal 2 36 7 3" xfId="5016" xr:uid="{00000000-0005-0000-0000-00009A140000}"/>
    <cellStyle name="Normal 2 36 7 3 2" xfId="5017" xr:uid="{00000000-0005-0000-0000-00009B140000}"/>
    <cellStyle name="Normal 2 36 7 3 2 2" xfId="5018" xr:uid="{00000000-0005-0000-0000-00009C140000}"/>
    <cellStyle name="Normal 2 36 8" xfId="5019" xr:uid="{00000000-0005-0000-0000-00009D140000}"/>
    <cellStyle name="Normal 2 36 8 2" xfId="5020" xr:uid="{00000000-0005-0000-0000-00009E140000}"/>
    <cellStyle name="Normal 2 36 8 2 2" xfId="5021" xr:uid="{00000000-0005-0000-0000-00009F140000}"/>
    <cellStyle name="Normal 2 36 8 2 2 2" xfId="5022" xr:uid="{00000000-0005-0000-0000-0000A0140000}"/>
    <cellStyle name="Normal 2 36 8 3" xfId="5023" xr:uid="{00000000-0005-0000-0000-0000A1140000}"/>
    <cellStyle name="Normal 2 36 8 3 2" xfId="5024" xr:uid="{00000000-0005-0000-0000-0000A2140000}"/>
    <cellStyle name="Normal 2 36 8 3 2 2" xfId="5025" xr:uid="{00000000-0005-0000-0000-0000A3140000}"/>
    <cellStyle name="Normal 2 36 9" xfId="5026" xr:uid="{00000000-0005-0000-0000-0000A4140000}"/>
    <cellStyle name="Normal 2 36 9 2" xfId="5027" xr:uid="{00000000-0005-0000-0000-0000A5140000}"/>
    <cellStyle name="Normal 2 36 9 2 2" xfId="5028" xr:uid="{00000000-0005-0000-0000-0000A6140000}"/>
    <cellStyle name="Normal 2 36 9 2 2 2" xfId="5029" xr:uid="{00000000-0005-0000-0000-0000A7140000}"/>
    <cellStyle name="Normal 2 36 9 3" xfId="5030" xr:uid="{00000000-0005-0000-0000-0000A8140000}"/>
    <cellStyle name="Normal 2 36 9 3 2" xfId="5031" xr:uid="{00000000-0005-0000-0000-0000A9140000}"/>
    <cellStyle name="Normal 2 36 9 3 2 2" xfId="5032" xr:uid="{00000000-0005-0000-0000-0000AA140000}"/>
    <cellStyle name="Normal 2 37" xfId="5033" xr:uid="{00000000-0005-0000-0000-0000AB140000}"/>
    <cellStyle name="Normal 2 37 10" xfId="5034" xr:uid="{00000000-0005-0000-0000-0000AC140000}"/>
    <cellStyle name="Normal 2 37 10 2" xfId="5035" xr:uid="{00000000-0005-0000-0000-0000AD140000}"/>
    <cellStyle name="Normal 2 37 10 2 2" xfId="5036" xr:uid="{00000000-0005-0000-0000-0000AE140000}"/>
    <cellStyle name="Normal 2 37 10 2 2 2" xfId="5037" xr:uid="{00000000-0005-0000-0000-0000AF140000}"/>
    <cellStyle name="Normal 2 37 10 3" xfId="5038" xr:uid="{00000000-0005-0000-0000-0000B0140000}"/>
    <cellStyle name="Normal 2 37 10 3 2" xfId="5039" xr:uid="{00000000-0005-0000-0000-0000B1140000}"/>
    <cellStyle name="Normal 2 37 10 3 2 2" xfId="5040" xr:uid="{00000000-0005-0000-0000-0000B2140000}"/>
    <cellStyle name="Normal 2 37 11" xfId="5041" xr:uid="{00000000-0005-0000-0000-0000B3140000}"/>
    <cellStyle name="Normal 2 37 11 2" xfId="5042" xr:uid="{00000000-0005-0000-0000-0000B4140000}"/>
    <cellStyle name="Normal 2 37 11 2 2" xfId="5043" xr:uid="{00000000-0005-0000-0000-0000B5140000}"/>
    <cellStyle name="Normal 2 37 11 2 2 2" xfId="5044" xr:uid="{00000000-0005-0000-0000-0000B6140000}"/>
    <cellStyle name="Normal 2 37 11 3" xfId="5045" xr:uid="{00000000-0005-0000-0000-0000B7140000}"/>
    <cellStyle name="Normal 2 37 11 3 2" xfId="5046" xr:uid="{00000000-0005-0000-0000-0000B8140000}"/>
    <cellStyle name="Normal 2 37 11 3 2 2" xfId="5047" xr:uid="{00000000-0005-0000-0000-0000B9140000}"/>
    <cellStyle name="Normal 2 37 12" xfId="5048" xr:uid="{00000000-0005-0000-0000-0000BA140000}"/>
    <cellStyle name="Normal 2 37 12 2" xfId="5049" xr:uid="{00000000-0005-0000-0000-0000BB140000}"/>
    <cellStyle name="Normal 2 37 12 2 2" xfId="5050" xr:uid="{00000000-0005-0000-0000-0000BC140000}"/>
    <cellStyle name="Normal 2 37 12 2 2 2" xfId="5051" xr:uid="{00000000-0005-0000-0000-0000BD140000}"/>
    <cellStyle name="Normal 2 37 12 3" xfId="5052" xr:uid="{00000000-0005-0000-0000-0000BE140000}"/>
    <cellStyle name="Normal 2 37 12 3 2" xfId="5053" xr:uid="{00000000-0005-0000-0000-0000BF140000}"/>
    <cellStyle name="Normal 2 37 12 3 2 2" xfId="5054" xr:uid="{00000000-0005-0000-0000-0000C0140000}"/>
    <cellStyle name="Normal 2 37 13" xfId="5055" xr:uid="{00000000-0005-0000-0000-0000C1140000}"/>
    <cellStyle name="Normal 2 37 13 2" xfId="5056" xr:uid="{00000000-0005-0000-0000-0000C2140000}"/>
    <cellStyle name="Normal 2 37 13 2 2" xfId="5057" xr:uid="{00000000-0005-0000-0000-0000C3140000}"/>
    <cellStyle name="Normal 2 37 13 2 2 2" xfId="5058" xr:uid="{00000000-0005-0000-0000-0000C4140000}"/>
    <cellStyle name="Normal 2 37 13 3" xfId="5059" xr:uid="{00000000-0005-0000-0000-0000C5140000}"/>
    <cellStyle name="Normal 2 37 13 3 2" xfId="5060" xr:uid="{00000000-0005-0000-0000-0000C6140000}"/>
    <cellStyle name="Normal 2 37 13 3 2 2" xfId="5061" xr:uid="{00000000-0005-0000-0000-0000C7140000}"/>
    <cellStyle name="Normal 2 37 14" xfId="5062" xr:uid="{00000000-0005-0000-0000-0000C8140000}"/>
    <cellStyle name="Normal 2 37 14 2" xfId="5063" xr:uid="{00000000-0005-0000-0000-0000C9140000}"/>
    <cellStyle name="Normal 2 37 14 2 2" xfId="5064" xr:uid="{00000000-0005-0000-0000-0000CA140000}"/>
    <cellStyle name="Normal 2 37 14 2 2 2" xfId="5065" xr:uid="{00000000-0005-0000-0000-0000CB140000}"/>
    <cellStyle name="Normal 2 37 14 3" xfId="5066" xr:uid="{00000000-0005-0000-0000-0000CC140000}"/>
    <cellStyle name="Normal 2 37 14 3 2" xfId="5067" xr:uid="{00000000-0005-0000-0000-0000CD140000}"/>
    <cellStyle name="Normal 2 37 14 3 2 2" xfId="5068" xr:uid="{00000000-0005-0000-0000-0000CE140000}"/>
    <cellStyle name="Normal 2 37 15" xfId="5069" xr:uid="{00000000-0005-0000-0000-0000CF140000}"/>
    <cellStyle name="Normal 2 37 15 2" xfId="5070" xr:uid="{00000000-0005-0000-0000-0000D0140000}"/>
    <cellStyle name="Normal 2 37 15 2 2" xfId="5071" xr:uid="{00000000-0005-0000-0000-0000D1140000}"/>
    <cellStyle name="Normal 2 37 15 2 2 2" xfId="5072" xr:uid="{00000000-0005-0000-0000-0000D2140000}"/>
    <cellStyle name="Normal 2 37 15 3" xfId="5073" xr:uid="{00000000-0005-0000-0000-0000D3140000}"/>
    <cellStyle name="Normal 2 37 15 3 2" xfId="5074" xr:uid="{00000000-0005-0000-0000-0000D4140000}"/>
    <cellStyle name="Normal 2 37 15 3 2 2" xfId="5075" xr:uid="{00000000-0005-0000-0000-0000D5140000}"/>
    <cellStyle name="Normal 2 37 16" xfId="5076" xr:uid="{00000000-0005-0000-0000-0000D6140000}"/>
    <cellStyle name="Normal 2 37 16 2" xfId="5077" xr:uid="{00000000-0005-0000-0000-0000D7140000}"/>
    <cellStyle name="Normal 2 37 16 2 2" xfId="5078" xr:uid="{00000000-0005-0000-0000-0000D8140000}"/>
    <cellStyle name="Normal 2 37 16 2 2 2" xfId="5079" xr:uid="{00000000-0005-0000-0000-0000D9140000}"/>
    <cellStyle name="Normal 2 37 16 3" xfId="5080" xr:uid="{00000000-0005-0000-0000-0000DA140000}"/>
    <cellStyle name="Normal 2 37 16 3 2" xfId="5081" xr:uid="{00000000-0005-0000-0000-0000DB140000}"/>
    <cellStyle name="Normal 2 37 16 3 2 2" xfId="5082" xr:uid="{00000000-0005-0000-0000-0000DC140000}"/>
    <cellStyle name="Normal 2 37 17" xfId="5083" xr:uid="{00000000-0005-0000-0000-0000DD140000}"/>
    <cellStyle name="Normal 2 37 17 2" xfId="5084" xr:uid="{00000000-0005-0000-0000-0000DE140000}"/>
    <cellStyle name="Normal 2 37 17 2 2" xfId="5085" xr:uid="{00000000-0005-0000-0000-0000DF140000}"/>
    <cellStyle name="Normal 2 37 17 2 2 2" xfId="5086" xr:uid="{00000000-0005-0000-0000-0000E0140000}"/>
    <cellStyle name="Normal 2 37 17 3" xfId="5087" xr:uid="{00000000-0005-0000-0000-0000E1140000}"/>
    <cellStyle name="Normal 2 37 17 3 2" xfId="5088" xr:uid="{00000000-0005-0000-0000-0000E2140000}"/>
    <cellStyle name="Normal 2 37 17 3 2 2" xfId="5089" xr:uid="{00000000-0005-0000-0000-0000E3140000}"/>
    <cellStyle name="Normal 2 37 18" xfId="5090" xr:uid="{00000000-0005-0000-0000-0000E4140000}"/>
    <cellStyle name="Normal 2 37 18 2" xfId="5091" xr:uid="{00000000-0005-0000-0000-0000E5140000}"/>
    <cellStyle name="Normal 2 37 18 2 2" xfId="5092" xr:uid="{00000000-0005-0000-0000-0000E6140000}"/>
    <cellStyle name="Normal 2 37 18 2 2 2" xfId="5093" xr:uid="{00000000-0005-0000-0000-0000E7140000}"/>
    <cellStyle name="Normal 2 37 18 3" xfId="5094" xr:uid="{00000000-0005-0000-0000-0000E8140000}"/>
    <cellStyle name="Normal 2 37 18 3 2" xfId="5095" xr:uid="{00000000-0005-0000-0000-0000E9140000}"/>
    <cellStyle name="Normal 2 37 18 3 2 2" xfId="5096" xr:uid="{00000000-0005-0000-0000-0000EA140000}"/>
    <cellStyle name="Normal 2 37 19" xfId="5097" xr:uid="{00000000-0005-0000-0000-0000EB140000}"/>
    <cellStyle name="Normal 2 37 19 2" xfId="5098" xr:uid="{00000000-0005-0000-0000-0000EC140000}"/>
    <cellStyle name="Normal 2 37 19 2 2" xfId="5099" xr:uid="{00000000-0005-0000-0000-0000ED140000}"/>
    <cellStyle name="Normal 2 37 19 2 2 2" xfId="5100" xr:uid="{00000000-0005-0000-0000-0000EE140000}"/>
    <cellStyle name="Normal 2 37 19 3" xfId="5101" xr:uid="{00000000-0005-0000-0000-0000EF140000}"/>
    <cellStyle name="Normal 2 37 19 3 2" xfId="5102" xr:uid="{00000000-0005-0000-0000-0000F0140000}"/>
    <cellStyle name="Normal 2 37 19 3 2 2" xfId="5103" xr:uid="{00000000-0005-0000-0000-0000F1140000}"/>
    <cellStyle name="Normal 2 37 2" xfId="5104" xr:uid="{00000000-0005-0000-0000-0000F2140000}"/>
    <cellStyle name="Normal 2 37 2 2" xfId="5105" xr:uid="{00000000-0005-0000-0000-0000F3140000}"/>
    <cellStyle name="Normal 2 37 2 2 2" xfId="5106" xr:uid="{00000000-0005-0000-0000-0000F4140000}"/>
    <cellStyle name="Normal 2 37 2 2 2 2" xfId="5107" xr:uid="{00000000-0005-0000-0000-0000F5140000}"/>
    <cellStyle name="Normal 2 37 2 3" xfId="5108" xr:uid="{00000000-0005-0000-0000-0000F6140000}"/>
    <cellStyle name="Normal 2 37 2 3 2" xfId="5109" xr:uid="{00000000-0005-0000-0000-0000F7140000}"/>
    <cellStyle name="Normal 2 37 2 3 2 2" xfId="5110" xr:uid="{00000000-0005-0000-0000-0000F8140000}"/>
    <cellStyle name="Normal 2 37 20" xfId="5111" xr:uid="{00000000-0005-0000-0000-0000F9140000}"/>
    <cellStyle name="Normal 2 37 20 2" xfId="5112" xr:uid="{00000000-0005-0000-0000-0000FA140000}"/>
    <cellStyle name="Normal 2 37 20 2 2" xfId="5113" xr:uid="{00000000-0005-0000-0000-0000FB140000}"/>
    <cellStyle name="Normal 2 37 20 2 2 2" xfId="5114" xr:uid="{00000000-0005-0000-0000-0000FC140000}"/>
    <cellStyle name="Normal 2 37 20 3" xfId="5115" xr:uid="{00000000-0005-0000-0000-0000FD140000}"/>
    <cellStyle name="Normal 2 37 20 3 2" xfId="5116" xr:uid="{00000000-0005-0000-0000-0000FE140000}"/>
    <cellStyle name="Normal 2 37 20 3 2 2" xfId="5117" xr:uid="{00000000-0005-0000-0000-0000FF140000}"/>
    <cellStyle name="Normal 2 37 21" xfId="5118" xr:uid="{00000000-0005-0000-0000-000000150000}"/>
    <cellStyle name="Normal 2 37 21 2" xfId="5119" xr:uid="{00000000-0005-0000-0000-000001150000}"/>
    <cellStyle name="Normal 2 37 21 2 2" xfId="5120" xr:uid="{00000000-0005-0000-0000-000002150000}"/>
    <cellStyle name="Normal 2 37 21 2 2 2" xfId="5121" xr:uid="{00000000-0005-0000-0000-000003150000}"/>
    <cellStyle name="Normal 2 37 21 3" xfId="5122" xr:uid="{00000000-0005-0000-0000-000004150000}"/>
    <cellStyle name="Normal 2 37 21 3 2" xfId="5123" xr:uid="{00000000-0005-0000-0000-000005150000}"/>
    <cellStyle name="Normal 2 37 21 3 2 2" xfId="5124" xr:uid="{00000000-0005-0000-0000-000006150000}"/>
    <cellStyle name="Normal 2 37 22" xfId="5125" xr:uid="{00000000-0005-0000-0000-000007150000}"/>
    <cellStyle name="Normal 2 37 22 2" xfId="5126" xr:uid="{00000000-0005-0000-0000-000008150000}"/>
    <cellStyle name="Normal 2 37 22 2 2" xfId="5127" xr:uid="{00000000-0005-0000-0000-000009150000}"/>
    <cellStyle name="Normal 2 37 22 2 2 2" xfId="5128" xr:uid="{00000000-0005-0000-0000-00000A150000}"/>
    <cellStyle name="Normal 2 37 22 3" xfId="5129" xr:uid="{00000000-0005-0000-0000-00000B150000}"/>
    <cellStyle name="Normal 2 37 22 3 2" xfId="5130" xr:uid="{00000000-0005-0000-0000-00000C150000}"/>
    <cellStyle name="Normal 2 37 22 3 2 2" xfId="5131" xr:uid="{00000000-0005-0000-0000-00000D150000}"/>
    <cellStyle name="Normal 2 37 23" xfId="5132" xr:uid="{00000000-0005-0000-0000-00000E150000}"/>
    <cellStyle name="Normal 2 37 23 2" xfId="5133" xr:uid="{00000000-0005-0000-0000-00000F150000}"/>
    <cellStyle name="Normal 2 37 23 2 2" xfId="5134" xr:uid="{00000000-0005-0000-0000-000010150000}"/>
    <cellStyle name="Normal 2 37 23 2 2 2" xfId="5135" xr:uid="{00000000-0005-0000-0000-000011150000}"/>
    <cellStyle name="Normal 2 37 23 3" xfId="5136" xr:uid="{00000000-0005-0000-0000-000012150000}"/>
    <cellStyle name="Normal 2 37 23 3 2" xfId="5137" xr:uid="{00000000-0005-0000-0000-000013150000}"/>
    <cellStyle name="Normal 2 37 23 3 2 2" xfId="5138" xr:uid="{00000000-0005-0000-0000-000014150000}"/>
    <cellStyle name="Normal 2 37 24" xfId="5139" xr:uid="{00000000-0005-0000-0000-000015150000}"/>
    <cellStyle name="Normal 2 37 24 2" xfId="5140" xr:uid="{00000000-0005-0000-0000-000016150000}"/>
    <cellStyle name="Normal 2 37 24 2 2" xfId="5141" xr:uid="{00000000-0005-0000-0000-000017150000}"/>
    <cellStyle name="Normal 2 37 25" xfId="5142" xr:uid="{00000000-0005-0000-0000-000018150000}"/>
    <cellStyle name="Normal 2 37 25 2" xfId="5143" xr:uid="{00000000-0005-0000-0000-000019150000}"/>
    <cellStyle name="Normal 2 37 25 2 2" xfId="5144" xr:uid="{00000000-0005-0000-0000-00001A150000}"/>
    <cellStyle name="Normal 2 37 3" xfId="5145" xr:uid="{00000000-0005-0000-0000-00001B150000}"/>
    <cellStyle name="Normal 2 37 3 2" xfId="5146" xr:uid="{00000000-0005-0000-0000-00001C150000}"/>
    <cellStyle name="Normal 2 37 3 2 2" xfId="5147" xr:uid="{00000000-0005-0000-0000-00001D150000}"/>
    <cellStyle name="Normal 2 37 3 2 2 2" xfId="5148" xr:uid="{00000000-0005-0000-0000-00001E150000}"/>
    <cellStyle name="Normal 2 37 3 3" xfId="5149" xr:uid="{00000000-0005-0000-0000-00001F150000}"/>
    <cellStyle name="Normal 2 37 3 3 2" xfId="5150" xr:uid="{00000000-0005-0000-0000-000020150000}"/>
    <cellStyle name="Normal 2 37 3 3 2 2" xfId="5151" xr:uid="{00000000-0005-0000-0000-000021150000}"/>
    <cellStyle name="Normal 2 37 4" xfId="5152" xr:uid="{00000000-0005-0000-0000-000022150000}"/>
    <cellStyle name="Normal 2 37 4 2" xfId="5153" xr:uid="{00000000-0005-0000-0000-000023150000}"/>
    <cellStyle name="Normal 2 37 4 2 2" xfId="5154" xr:uid="{00000000-0005-0000-0000-000024150000}"/>
    <cellStyle name="Normal 2 37 4 2 2 2" xfId="5155" xr:uid="{00000000-0005-0000-0000-000025150000}"/>
    <cellStyle name="Normal 2 37 4 3" xfId="5156" xr:uid="{00000000-0005-0000-0000-000026150000}"/>
    <cellStyle name="Normal 2 37 4 3 2" xfId="5157" xr:uid="{00000000-0005-0000-0000-000027150000}"/>
    <cellStyle name="Normal 2 37 4 3 2 2" xfId="5158" xr:uid="{00000000-0005-0000-0000-000028150000}"/>
    <cellStyle name="Normal 2 37 5" xfId="5159" xr:uid="{00000000-0005-0000-0000-000029150000}"/>
    <cellStyle name="Normal 2 37 5 2" xfId="5160" xr:uid="{00000000-0005-0000-0000-00002A150000}"/>
    <cellStyle name="Normal 2 37 5 2 2" xfId="5161" xr:uid="{00000000-0005-0000-0000-00002B150000}"/>
    <cellStyle name="Normal 2 37 5 2 2 2" xfId="5162" xr:uid="{00000000-0005-0000-0000-00002C150000}"/>
    <cellStyle name="Normal 2 37 5 3" xfId="5163" xr:uid="{00000000-0005-0000-0000-00002D150000}"/>
    <cellStyle name="Normal 2 37 5 3 2" xfId="5164" xr:uid="{00000000-0005-0000-0000-00002E150000}"/>
    <cellStyle name="Normal 2 37 5 3 2 2" xfId="5165" xr:uid="{00000000-0005-0000-0000-00002F150000}"/>
    <cellStyle name="Normal 2 37 6" xfId="5166" xr:uid="{00000000-0005-0000-0000-000030150000}"/>
    <cellStyle name="Normal 2 37 6 2" xfId="5167" xr:uid="{00000000-0005-0000-0000-000031150000}"/>
    <cellStyle name="Normal 2 37 6 2 2" xfId="5168" xr:uid="{00000000-0005-0000-0000-000032150000}"/>
    <cellStyle name="Normal 2 37 6 2 2 2" xfId="5169" xr:uid="{00000000-0005-0000-0000-000033150000}"/>
    <cellStyle name="Normal 2 37 6 3" xfId="5170" xr:uid="{00000000-0005-0000-0000-000034150000}"/>
    <cellStyle name="Normal 2 37 6 3 2" xfId="5171" xr:uid="{00000000-0005-0000-0000-000035150000}"/>
    <cellStyle name="Normal 2 37 6 3 2 2" xfId="5172" xr:uid="{00000000-0005-0000-0000-000036150000}"/>
    <cellStyle name="Normal 2 37 7" xfId="5173" xr:uid="{00000000-0005-0000-0000-000037150000}"/>
    <cellStyle name="Normal 2 37 7 2" xfId="5174" xr:uid="{00000000-0005-0000-0000-000038150000}"/>
    <cellStyle name="Normal 2 37 7 2 2" xfId="5175" xr:uid="{00000000-0005-0000-0000-000039150000}"/>
    <cellStyle name="Normal 2 37 7 2 2 2" xfId="5176" xr:uid="{00000000-0005-0000-0000-00003A150000}"/>
    <cellStyle name="Normal 2 37 7 3" xfId="5177" xr:uid="{00000000-0005-0000-0000-00003B150000}"/>
    <cellStyle name="Normal 2 37 7 3 2" xfId="5178" xr:uid="{00000000-0005-0000-0000-00003C150000}"/>
    <cellStyle name="Normal 2 37 7 3 2 2" xfId="5179" xr:uid="{00000000-0005-0000-0000-00003D150000}"/>
    <cellStyle name="Normal 2 37 8" xfId="5180" xr:uid="{00000000-0005-0000-0000-00003E150000}"/>
    <cellStyle name="Normal 2 37 8 2" xfId="5181" xr:uid="{00000000-0005-0000-0000-00003F150000}"/>
    <cellStyle name="Normal 2 37 8 2 2" xfId="5182" xr:uid="{00000000-0005-0000-0000-000040150000}"/>
    <cellStyle name="Normal 2 37 8 2 2 2" xfId="5183" xr:uid="{00000000-0005-0000-0000-000041150000}"/>
    <cellStyle name="Normal 2 37 8 3" xfId="5184" xr:uid="{00000000-0005-0000-0000-000042150000}"/>
    <cellStyle name="Normal 2 37 8 3 2" xfId="5185" xr:uid="{00000000-0005-0000-0000-000043150000}"/>
    <cellStyle name="Normal 2 37 8 3 2 2" xfId="5186" xr:uid="{00000000-0005-0000-0000-000044150000}"/>
    <cellStyle name="Normal 2 37 9" xfId="5187" xr:uid="{00000000-0005-0000-0000-000045150000}"/>
    <cellStyle name="Normal 2 37 9 2" xfId="5188" xr:uid="{00000000-0005-0000-0000-000046150000}"/>
    <cellStyle name="Normal 2 37 9 2 2" xfId="5189" xr:uid="{00000000-0005-0000-0000-000047150000}"/>
    <cellStyle name="Normal 2 37 9 2 2 2" xfId="5190" xr:uid="{00000000-0005-0000-0000-000048150000}"/>
    <cellStyle name="Normal 2 37 9 3" xfId="5191" xr:uid="{00000000-0005-0000-0000-000049150000}"/>
    <cellStyle name="Normal 2 37 9 3 2" xfId="5192" xr:uid="{00000000-0005-0000-0000-00004A150000}"/>
    <cellStyle name="Normal 2 37 9 3 2 2" xfId="5193" xr:uid="{00000000-0005-0000-0000-00004B150000}"/>
    <cellStyle name="Normal 2 38" xfId="5194" xr:uid="{00000000-0005-0000-0000-00004C150000}"/>
    <cellStyle name="Normal 2 38 10" xfId="5195" xr:uid="{00000000-0005-0000-0000-00004D150000}"/>
    <cellStyle name="Normal 2 38 10 2" xfId="5196" xr:uid="{00000000-0005-0000-0000-00004E150000}"/>
    <cellStyle name="Normal 2 38 10 2 2" xfId="5197" xr:uid="{00000000-0005-0000-0000-00004F150000}"/>
    <cellStyle name="Normal 2 38 10 2 2 2" xfId="5198" xr:uid="{00000000-0005-0000-0000-000050150000}"/>
    <cellStyle name="Normal 2 38 10 3" xfId="5199" xr:uid="{00000000-0005-0000-0000-000051150000}"/>
    <cellStyle name="Normal 2 38 10 3 2" xfId="5200" xr:uid="{00000000-0005-0000-0000-000052150000}"/>
    <cellStyle name="Normal 2 38 10 3 2 2" xfId="5201" xr:uid="{00000000-0005-0000-0000-000053150000}"/>
    <cellStyle name="Normal 2 38 11" xfId="5202" xr:uid="{00000000-0005-0000-0000-000054150000}"/>
    <cellStyle name="Normal 2 38 11 2" xfId="5203" xr:uid="{00000000-0005-0000-0000-000055150000}"/>
    <cellStyle name="Normal 2 38 11 2 2" xfId="5204" xr:uid="{00000000-0005-0000-0000-000056150000}"/>
    <cellStyle name="Normal 2 38 11 2 2 2" xfId="5205" xr:uid="{00000000-0005-0000-0000-000057150000}"/>
    <cellStyle name="Normal 2 38 11 3" xfId="5206" xr:uid="{00000000-0005-0000-0000-000058150000}"/>
    <cellStyle name="Normal 2 38 11 3 2" xfId="5207" xr:uid="{00000000-0005-0000-0000-000059150000}"/>
    <cellStyle name="Normal 2 38 11 3 2 2" xfId="5208" xr:uid="{00000000-0005-0000-0000-00005A150000}"/>
    <cellStyle name="Normal 2 38 12" xfId="5209" xr:uid="{00000000-0005-0000-0000-00005B150000}"/>
    <cellStyle name="Normal 2 38 12 2" xfId="5210" xr:uid="{00000000-0005-0000-0000-00005C150000}"/>
    <cellStyle name="Normal 2 38 12 2 2" xfId="5211" xr:uid="{00000000-0005-0000-0000-00005D150000}"/>
    <cellStyle name="Normal 2 38 12 2 2 2" xfId="5212" xr:uid="{00000000-0005-0000-0000-00005E150000}"/>
    <cellStyle name="Normal 2 38 12 3" xfId="5213" xr:uid="{00000000-0005-0000-0000-00005F150000}"/>
    <cellStyle name="Normal 2 38 12 3 2" xfId="5214" xr:uid="{00000000-0005-0000-0000-000060150000}"/>
    <cellStyle name="Normal 2 38 12 3 2 2" xfId="5215" xr:uid="{00000000-0005-0000-0000-000061150000}"/>
    <cellStyle name="Normal 2 38 13" xfId="5216" xr:uid="{00000000-0005-0000-0000-000062150000}"/>
    <cellStyle name="Normal 2 38 13 2" xfId="5217" xr:uid="{00000000-0005-0000-0000-000063150000}"/>
    <cellStyle name="Normal 2 38 13 2 2" xfId="5218" xr:uid="{00000000-0005-0000-0000-000064150000}"/>
    <cellStyle name="Normal 2 38 13 2 2 2" xfId="5219" xr:uid="{00000000-0005-0000-0000-000065150000}"/>
    <cellStyle name="Normal 2 38 13 3" xfId="5220" xr:uid="{00000000-0005-0000-0000-000066150000}"/>
    <cellStyle name="Normal 2 38 13 3 2" xfId="5221" xr:uid="{00000000-0005-0000-0000-000067150000}"/>
    <cellStyle name="Normal 2 38 13 3 2 2" xfId="5222" xr:uid="{00000000-0005-0000-0000-000068150000}"/>
    <cellStyle name="Normal 2 38 14" xfId="5223" xr:uid="{00000000-0005-0000-0000-000069150000}"/>
    <cellStyle name="Normal 2 38 14 2" xfId="5224" xr:uid="{00000000-0005-0000-0000-00006A150000}"/>
    <cellStyle name="Normal 2 38 14 2 2" xfId="5225" xr:uid="{00000000-0005-0000-0000-00006B150000}"/>
    <cellStyle name="Normal 2 38 14 2 2 2" xfId="5226" xr:uid="{00000000-0005-0000-0000-00006C150000}"/>
    <cellStyle name="Normal 2 38 14 3" xfId="5227" xr:uid="{00000000-0005-0000-0000-00006D150000}"/>
    <cellStyle name="Normal 2 38 14 3 2" xfId="5228" xr:uid="{00000000-0005-0000-0000-00006E150000}"/>
    <cellStyle name="Normal 2 38 14 3 2 2" xfId="5229" xr:uid="{00000000-0005-0000-0000-00006F150000}"/>
    <cellStyle name="Normal 2 38 15" xfId="5230" xr:uid="{00000000-0005-0000-0000-000070150000}"/>
    <cellStyle name="Normal 2 38 15 2" xfId="5231" xr:uid="{00000000-0005-0000-0000-000071150000}"/>
    <cellStyle name="Normal 2 38 15 2 2" xfId="5232" xr:uid="{00000000-0005-0000-0000-000072150000}"/>
    <cellStyle name="Normal 2 38 15 2 2 2" xfId="5233" xr:uid="{00000000-0005-0000-0000-000073150000}"/>
    <cellStyle name="Normal 2 38 15 3" xfId="5234" xr:uid="{00000000-0005-0000-0000-000074150000}"/>
    <cellStyle name="Normal 2 38 15 3 2" xfId="5235" xr:uid="{00000000-0005-0000-0000-000075150000}"/>
    <cellStyle name="Normal 2 38 15 3 2 2" xfId="5236" xr:uid="{00000000-0005-0000-0000-000076150000}"/>
    <cellStyle name="Normal 2 38 16" xfId="5237" xr:uid="{00000000-0005-0000-0000-000077150000}"/>
    <cellStyle name="Normal 2 38 16 2" xfId="5238" xr:uid="{00000000-0005-0000-0000-000078150000}"/>
    <cellStyle name="Normal 2 38 16 2 2" xfId="5239" xr:uid="{00000000-0005-0000-0000-000079150000}"/>
    <cellStyle name="Normal 2 38 16 2 2 2" xfId="5240" xr:uid="{00000000-0005-0000-0000-00007A150000}"/>
    <cellStyle name="Normal 2 38 16 3" xfId="5241" xr:uid="{00000000-0005-0000-0000-00007B150000}"/>
    <cellStyle name="Normal 2 38 16 3 2" xfId="5242" xr:uid="{00000000-0005-0000-0000-00007C150000}"/>
    <cellStyle name="Normal 2 38 16 3 2 2" xfId="5243" xr:uid="{00000000-0005-0000-0000-00007D150000}"/>
    <cellStyle name="Normal 2 38 17" xfId="5244" xr:uid="{00000000-0005-0000-0000-00007E150000}"/>
    <cellStyle name="Normal 2 38 17 2" xfId="5245" xr:uid="{00000000-0005-0000-0000-00007F150000}"/>
    <cellStyle name="Normal 2 38 17 2 2" xfId="5246" xr:uid="{00000000-0005-0000-0000-000080150000}"/>
    <cellStyle name="Normal 2 38 17 2 2 2" xfId="5247" xr:uid="{00000000-0005-0000-0000-000081150000}"/>
    <cellStyle name="Normal 2 38 17 3" xfId="5248" xr:uid="{00000000-0005-0000-0000-000082150000}"/>
    <cellStyle name="Normal 2 38 17 3 2" xfId="5249" xr:uid="{00000000-0005-0000-0000-000083150000}"/>
    <cellStyle name="Normal 2 38 17 3 2 2" xfId="5250" xr:uid="{00000000-0005-0000-0000-000084150000}"/>
    <cellStyle name="Normal 2 38 18" xfId="5251" xr:uid="{00000000-0005-0000-0000-000085150000}"/>
    <cellStyle name="Normal 2 38 18 2" xfId="5252" xr:uid="{00000000-0005-0000-0000-000086150000}"/>
    <cellStyle name="Normal 2 38 18 2 2" xfId="5253" xr:uid="{00000000-0005-0000-0000-000087150000}"/>
    <cellStyle name="Normal 2 38 18 2 2 2" xfId="5254" xr:uid="{00000000-0005-0000-0000-000088150000}"/>
    <cellStyle name="Normal 2 38 18 3" xfId="5255" xr:uid="{00000000-0005-0000-0000-000089150000}"/>
    <cellStyle name="Normal 2 38 18 3 2" xfId="5256" xr:uid="{00000000-0005-0000-0000-00008A150000}"/>
    <cellStyle name="Normal 2 38 18 3 2 2" xfId="5257" xr:uid="{00000000-0005-0000-0000-00008B150000}"/>
    <cellStyle name="Normal 2 38 19" xfId="5258" xr:uid="{00000000-0005-0000-0000-00008C150000}"/>
    <cellStyle name="Normal 2 38 19 2" xfId="5259" xr:uid="{00000000-0005-0000-0000-00008D150000}"/>
    <cellStyle name="Normal 2 38 19 2 2" xfId="5260" xr:uid="{00000000-0005-0000-0000-00008E150000}"/>
    <cellStyle name="Normal 2 38 19 2 2 2" xfId="5261" xr:uid="{00000000-0005-0000-0000-00008F150000}"/>
    <cellStyle name="Normal 2 38 19 3" xfId="5262" xr:uid="{00000000-0005-0000-0000-000090150000}"/>
    <cellStyle name="Normal 2 38 19 3 2" xfId="5263" xr:uid="{00000000-0005-0000-0000-000091150000}"/>
    <cellStyle name="Normal 2 38 19 3 2 2" xfId="5264" xr:uid="{00000000-0005-0000-0000-000092150000}"/>
    <cellStyle name="Normal 2 38 2" xfId="5265" xr:uid="{00000000-0005-0000-0000-000093150000}"/>
    <cellStyle name="Normal 2 38 2 2" xfId="5266" xr:uid="{00000000-0005-0000-0000-000094150000}"/>
    <cellStyle name="Normal 2 38 2 2 2" xfId="5267" xr:uid="{00000000-0005-0000-0000-000095150000}"/>
    <cellStyle name="Normal 2 38 2 2 2 2" xfId="5268" xr:uid="{00000000-0005-0000-0000-000096150000}"/>
    <cellStyle name="Normal 2 38 2 3" xfId="5269" xr:uid="{00000000-0005-0000-0000-000097150000}"/>
    <cellStyle name="Normal 2 38 2 3 2" xfId="5270" xr:uid="{00000000-0005-0000-0000-000098150000}"/>
    <cellStyle name="Normal 2 38 2 3 2 2" xfId="5271" xr:uid="{00000000-0005-0000-0000-000099150000}"/>
    <cellStyle name="Normal 2 38 20" xfId="5272" xr:uid="{00000000-0005-0000-0000-00009A150000}"/>
    <cellStyle name="Normal 2 38 20 2" xfId="5273" xr:uid="{00000000-0005-0000-0000-00009B150000}"/>
    <cellStyle name="Normal 2 38 20 2 2" xfId="5274" xr:uid="{00000000-0005-0000-0000-00009C150000}"/>
    <cellStyle name="Normal 2 38 20 2 2 2" xfId="5275" xr:uid="{00000000-0005-0000-0000-00009D150000}"/>
    <cellStyle name="Normal 2 38 20 3" xfId="5276" xr:uid="{00000000-0005-0000-0000-00009E150000}"/>
    <cellStyle name="Normal 2 38 20 3 2" xfId="5277" xr:uid="{00000000-0005-0000-0000-00009F150000}"/>
    <cellStyle name="Normal 2 38 20 3 2 2" xfId="5278" xr:uid="{00000000-0005-0000-0000-0000A0150000}"/>
    <cellStyle name="Normal 2 38 21" xfId="5279" xr:uid="{00000000-0005-0000-0000-0000A1150000}"/>
    <cellStyle name="Normal 2 38 21 2" xfId="5280" xr:uid="{00000000-0005-0000-0000-0000A2150000}"/>
    <cellStyle name="Normal 2 38 21 2 2" xfId="5281" xr:uid="{00000000-0005-0000-0000-0000A3150000}"/>
    <cellStyle name="Normal 2 38 21 2 2 2" xfId="5282" xr:uid="{00000000-0005-0000-0000-0000A4150000}"/>
    <cellStyle name="Normal 2 38 21 3" xfId="5283" xr:uid="{00000000-0005-0000-0000-0000A5150000}"/>
    <cellStyle name="Normal 2 38 21 3 2" xfId="5284" xr:uid="{00000000-0005-0000-0000-0000A6150000}"/>
    <cellStyle name="Normal 2 38 21 3 2 2" xfId="5285" xr:uid="{00000000-0005-0000-0000-0000A7150000}"/>
    <cellStyle name="Normal 2 38 22" xfId="5286" xr:uid="{00000000-0005-0000-0000-0000A8150000}"/>
    <cellStyle name="Normal 2 38 22 2" xfId="5287" xr:uid="{00000000-0005-0000-0000-0000A9150000}"/>
    <cellStyle name="Normal 2 38 22 2 2" xfId="5288" xr:uid="{00000000-0005-0000-0000-0000AA150000}"/>
    <cellStyle name="Normal 2 38 22 2 2 2" xfId="5289" xr:uid="{00000000-0005-0000-0000-0000AB150000}"/>
    <cellStyle name="Normal 2 38 22 3" xfId="5290" xr:uid="{00000000-0005-0000-0000-0000AC150000}"/>
    <cellStyle name="Normal 2 38 22 3 2" xfId="5291" xr:uid="{00000000-0005-0000-0000-0000AD150000}"/>
    <cellStyle name="Normal 2 38 22 3 2 2" xfId="5292" xr:uid="{00000000-0005-0000-0000-0000AE150000}"/>
    <cellStyle name="Normal 2 38 23" xfId="5293" xr:uid="{00000000-0005-0000-0000-0000AF150000}"/>
    <cellStyle name="Normal 2 38 23 2" xfId="5294" xr:uid="{00000000-0005-0000-0000-0000B0150000}"/>
    <cellStyle name="Normal 2 38 23 2 2" xfId="5295" xr:uid="{00000000-0005-0000-0000-0000B1150000}"/>
    <cellStyle name="Normal 2 38 23 2 2 2" xfId="5296" xr:uid="{00000000-0005-0000-0000-0000B2150000}"/>
    <cellStyle name="Normal 2 38 23 3" xfId="5297" xr:uid="{00000000-0005-0000-0000-0000B3150000}"/>
    <cellStyle name="Normal 2 38 23 3 2" xfId="5298" xr:uid="{00000000-0005-0000-0000-0000B4150000}"/>
    <cellStyle name="Normal 2 38 23 3 2 2" xfId="5299" xr:uid="{00000000-0005-0000-0000-0000B5150000}"/>
    <cellStyle name="Normal 2 38 24" xfId="5300" xr:uid="{00000000-0005-0000-0000-0000B6150000}"/>
    <cellStyle name="Normal 2 38 24 2" xfId="5301" xr:uid="{00000000-0005-0000-0000-0000B7150000}"/>
    <cellStyle name="Normal 2 38 24 2 2" xfId="5302" xr:uid="{00000000-0005-0000-0000-0000B8150000}"/>
    <cellStyle name="Normal 2 38 25" xfId="5303" xr:uid="{00000000-0005-0000-0000-0000B9150000}"/>
    <cellStyle name="Normal 2 38 25 2" xfId="5304" xr:uid="{00000000-0005-0000-0000-0000BA150000}"/>
    <cellStyle name="Normal 2 38 25 2 2" xfId="5305" xr:uid="{00000000-0005-0000-0000-0000BB150000}"/>
    <cellStyle name="Normal 2 38 3" xfId="5306" xr:uid="{00000000-0005-0000-0000-0000BC150000}"/>
    <cellStyle name="Normal 2 38 3 2" xfId="5307" xr:uid="{00000000-0005-0000-0000-0000BD150000}"/>
    <cellStyle name="Normal 2 38 3 2 2" xfId="5308" xr:uid="{00000000-0005-0000-0000-0000BE150000}"/>
    <cellStyle name="Normal 2 38 3 2 2 2" xfId="5309" xr:uid="{00000000-0005-0000-0000-0000BF150000}"/>
    <cellStyle name="Normal 2 38 3 3" xfId="5310" xr:uid="{00000000-0005-0000-0000-0000C0150000}"/>
    <cellStyle name="Normal 2 38 3 3 2" xfId="5311" xr:uid="{00000000-0005-0000-0000-0000C1150000}"/>
    <cellStyle name="Normal 2 38 3 3 2 2" xfId="5312" xr:uid="{00000000-0005-0000-0000-0000C2150000}"/>
    <cellStyle name="Normal 2 38 4" xfId="5313" xr:uid="{00000000-0005-0000-0000-0000C3150000}"/>
    <cellStyle name="Normal 2 38 4 2" xfId="5314" xr:uid="{00000000-0005-0000-0000-0000C4150000}"/>
    <cellStyle name="Normal 2 38 4 2 2" xfId="5315" xr:uid="{00000000-0005-0000-0000-0000C5150000}"/>
    <cellStyle name="Normal 2 38 4 2 2 2" xfId="5316" xr:uid="{00000000-0005-0000-0000-0000C6150000}"/>
    <cellStyle name="Normal 2 38 4 3" xfId="5317" xr:uid="{00000000-0005-0000-0000-0000C7150000}"/>
    <cellStyle name="Normal 2 38 4 3 2" xfId="5318" xr:uid="{00000000-0005-0000-0000-0000C8150000}"/>
    <cellStyle name="Normal 2 38 4 3 2 2" xfId="5319" xr:uid="{00000000-0005-0000-0000-0000C9150000}"/>
    <cellStyle name="Normal 2 38 5" xfId="5320" xr:uid="{00000000-0005-0000-0000-0000CA150000}"/>
    <cellStyle name="Normal 2 38 5 2" xfId="5321" xr:uid="{00000000-0005-0000-0000-0000CB150000}"/>
    <cellStyle name="Normal 2 38 5 2 2" xfId="5322" xr:uid="{00000000-0005-0000-0000-0000CC150000}"/>
    <cellStyle name="Normal 2 38 5 2 2 2" xfId="5323" xr:uid="{00000000-0005-0000-0000-0000CD150000}"/>
    <cellStyle name="Normal 2 38 5 3" xfId="5324" xr:uid="{00000000-0005-0000-0000-0000CE150000}"/>
    <cellStyle name="Normal 2 38 5 3 2" xfId="5325" xr:uid="{00000000-0005-0000-0000-0000CF150000}"/>
    <cellStyle name="Normal 2 38 5 3 2 2" xfId="5326" xr:uid="{00000000-0005-0000-0000-0000D0150000}"/>
    <cellStyle name="Normal 2 38 6" xfId="5327" xr:uid="{00000000-0005-0000-0000-0000D1150000}"/>
    <cellStyle name="Normal 2 38 6 2" xfId="5328" xr:uid="{00000000-0005-0000-0000-0000D2150000}"/>
    <cellStyle name="Normal 2 38 6 2 2" xfId="5329" xr:uid="{00000000-0005-0000-0000-0000D3150000}"/>
    <cellStyle name="Normal 2 38 6 2 2 2" xfId="5330" xr:uid="{00000000-0005-0000-0000-0000D4150000}"/>
    <cellStyle name="Normal 2 38 6 3" xfId="5331" xr:uid="{00000000-0005-0000-0000-0000D5150000}"/>
    <cellStyle name="Normal 2 38 6 3 2" xfId="5332" xr:uid="{00000000-0005-0000-0000-0000D6150000}"/>
    <cellStyle name="Normal 2 38 6 3 2 2" xfId="5333" xr:uid="{00000000-0005-0000-0000-0000D7150000}"/>
    <cellStyle name="Normal 2 38 7" xfId="5334" xr:uid="{00000000-0005-0000-0000-0000D8150000}"/>
    <cellStyle name="Normal 2 38 7 2" xfId="5335" xr:uid="{00000000-0005-0000-0000-0000D9150000}"/>
    <cellStyle name="Normal 2 38 7 2 2" xfId="5336" xr:uid="{00000000-0005-0000-0000-0000DA150000}"/>
    <cellStyle name="Normal 2 38 7 2 2 2" xfId="5337" xr:uid="{00000000-0005-0000-0000-0000DB150000}"/>
    <cellStyle name="Normal 2 38 7 3" xfId="5338" xr:uid="{00000000-0005-0000-0000-0000DC150000}"/>
    <cellStyle name="Normal 2 38 7 3 2" xfId="5339" xr:uid="{00000000-0005-0000-0000-0000DD150000}"/>
    <cellStyle name="Normal 2 38 7 3 2 2" xfId="5340" xr:uid="{00000000-0005-0000-0000-0000DE150000}"/>
    <cellStyle name="Normal 2 38 8" xfId="5341" xr:uid="{00000000-0005-0000-0000-0000DF150000}"/>
    <cellStyle name="Normal 2 38 8 2" xfId="5342" xr:uid="{00000000-0005-0000-0000-0000E0150000}"/>
    <cellStyle name="Normal 2 38 8 2 2" xfId="5343" xr:uid="{00000000-0005-0000-0000-0000E1150000}"/>
    <cellStyle name="Normal 2 38 8 2 2 2" xfId="5344" xr:uid="{00000000-0005-0000-0000-0000E2150000}"/>
    <cellStyle name="Normal 2 38 8 3" xfId="5345" xr:uid="{00000000-0005-0000-0000-0000E3150000}"/>
    <cellStyle name="Normal 2 38 8 3 2" xfId="5346" xr:uid="{00000000-0005-0000-0000-0000E4150000}"/>
    <cellStyle name="Normal 2 38 8 3 2 2" xfId="5347" xr:uid="{00000000-0005-0000-0000-0000E5150000}"/>
    <cellStyle name="Normal 2 38 9" xfId="5348" xr:uid="{00000000-0005-0000-0000-0000E6150000}"/>
    <cellStyle name="Normal 2 38 9 2" xfId="5349" xr:uid="{00000000-0005-0000-0000-0000E7150000}"/>
    <cellStyle name="Normal 2 38 9 2 2" xfId="5350" xr:uid="{00000000-0005-0000-0000-0000E8150000}"/>
    <cellStyle name="Normal 2 38 9 2 2 2" xfId="5351" xr:uid="{00000000-0005-0000-0000-0000E9150000}"/>
    <cellStyle name="Normal 2 38 9 3" xfId="5352" xr:uid="{00000000-0005-0000-0000-0000EA150000}"/>
    <cellStyle name="Normal 2 38 9 3 2" xfId="5353" xr:uid="{00000000-0005-0000-0000-0000EB150000}"/>
    <cellStyle name="Normal 2 38 9 3 2 2" xfId="5354" xr:uid="{00000000-0005-0000-0000-0000EC150000}"/>
    <cellStyle name="Normal 2 39" xfId="5355" xr:uid="{00000000-0005-0000-0000-0000ED150000}"/>
    <cellStyle name="Normal 2 39 10" xfId="5356" xr:uid="{00000000-0005-0000-0000-0000EE150000}"/>
    <cellStyle name="Normal 2 39 10 2" xfId="5357" xr:uid="{00000000-0005-0000-0000-0000EF150000}"/>
    <cellStyle name="Normal 2 39 10 2 2" xfId="5358" xr:uid="{00000000-0005-0000-0000-0000F0150000}"/>
    <cellStyle name="Normal 2 39 10 2 2 2" xfId="5359" xr:uid="{00000000-0005-0000-0000-0000F1150000}"/>
    <cellStyle name="Normal 2 39 10 3" xfId="5360" xr:uid="{00000000-0005-0000-0000-0000F2150000}"/>
    <cellStyle name="Normal 2 39 10 3 2" xfId="5361" xr:uid="{00000000-0005-0000-0000-0000F3150000}"/>
    <cellStyle name="Normal 2 39 10 3 2 2" xfId="5362" xr:uid="{00000000-0005-0000-0000-0000F4150000}"/>
    <cellStyle name="Normal 2 39 11" xfId="5363" xr:uid="{00000000-0005-0000-0000-0000F5150000}"/>
    <cellStyle name="Normal 2 39 11 2" xfId="5364" xr:uid="{00000000-0005-0000-0000-0000F6150000}"/>
    <cellStyle name="Normal 2 39 11 2 2" xfId="5365" xr:uid="{00000000-0005-0000-0000-0000F7150000}"/>
    <cellStyle name="Normal 2 39 11 2 2 2" xfId="5366" xr:uid="{00000000-0005-0000-0000-0000F8150000}"/>
    <cellStyle name="Normal 2 39 11 3" xfId="5367" xr:uid="{00000000-0005-0000-0000-0000F9150000}"/>
    <cellStyle name="Normal 2 39 11 3 2" xfId="5368" xr:uid="{00000000-0005-0000-0000-0000FA150000}"/>
    <cellStyle name="Normal 2 39 11 3 2 2" xfId="5369" xr:uid="{00000000-0005-0000-0000-0000FB150000}"/>
    <cellStyle name="Normal 2 39 12" xfId="5370" xr:uid="{00000000-0005-0000-0000-0000FC150000}"/>
    <cellStyle name="Normal 2 39 12 2" xfId="5371" xr:uid="{00000000-0005-0000-0000-0000FD150000}"/>
    <cellStyle name="Normal 2 39 12 2 2" xfId="5372" xr:uid="{00000000-0005-0000-0000-0000FE150000}"/>
    <cellStyle name="Normal 2 39 12 2 2 2" xfId="5373" xr:uid="{00000000-0005-0000-0000-0000FF150000}"/>
    <cellStyle name="Normal 2 39 12 3" xfId="5374" xr:uid="{00000000-0005-0000-0000-000000160000}"/>
    <cellStyle name="Normal 2 39 12 3 2" xfId="5375" xr:uid="{00000000-0005-0000-0000-000001160000}"/>
    <cellStyle name="Normal 2 39 12 3 2 2" xfId="5376" xr:uid="{00000000-0005-0000-0000-000002160000}"/>
    <cellStyle name="Normal 2 39 13" xfId="5377" xr:uid="{00000000-0005-0000-0000-000003160000}"/>
    <cellStyle name="Normal 2 39 13 2" xfId="5378" xr:uid="{00000000-0005-0000-0000-000004160000}"/>
    <cellStyle name="Normal 2 39 13 2 2" xfId="5379" xr:uid="{00000000-0005-0000-0000-000005160000}"/>
    <cellStyle name="Normal 2 39 13 2 2 2" xfId="5380" xr:uid="{00000000-0005-0000-0000-000006160000}"/>
    <cellStyle name="Normal 2 39 13 3" xfId="5381" xr:uid="{00000000-0005-0000-0000-000007160000}"/>
    <cellStyle name="Normal 2 39 13 3 2" xfId="5382" xr:uid="{00000000-0005-0000-0000-000008160000}"/>
    <cellStyle name="Normal 2 39 13 3 2 2" xfId="5383" xr:uid="{00000000-0005-0000-0000-000009160000}"/>
    <cellStyle name="Normal 2 39 14" xfId="5384" xr:uid="{00000000-0005-0000-0000-00000A160000}"/>
    <cellStyle name="Normal 2 39 14 2" xfId="5385" xr:uid="{00000000-0005-0000-0000-00000B160000}"/>
    <cellStyle name="Normal 2 39 14 2 2" xfId="5386" xr:uid="{00000000-0005-0000-0000-00000C160000}"/>
    <cellStyle name="Normal 2 39 14 2 2 2" xfId="5387" xr:uid="{00000000-0005-0000-0000-00000D160000}"/>
    <cellStyle name="Normal 2 39 14 3" xfId="5388" xr:uid="{00000000-0005-0000-0000-00000E160000}"/>
    <cellStyle name="Normal 2 39 14 3 2" xfId="5389" xr:uid="{00000000-0005-0000-0000-00000F160000}"/>
    <cellStyle name="Normal 2 39 14 3 2 2" xfId="5390" xr:uid="{00000000-0005-0000-0000-000010160000}"/>
    <cellStyle name="Normal 2 39 15" xfId="5391" xr:uid="{00000000-0005-0000-0000-000011160000}"/>
    <cellStyle name="Normal 2 39 15 2" xfId="5392" xr:uid="{00000000-0005-0000-0000-000012160000}"/>
    <cellStyle name="Normal 2 39 15 2 2" xfId="5393" xr:uid="{00000000-0005-0000-0000-000013160000}"/>
    <cellStyle name="Normal 2 39 15 2 2 2" xfId="5394" xr:uid="{00000000-0005-0000-0000-000014160000}"/>
    <cellStyle name="Normal 2 39 15 3" xfId="5395" xr:uid="{00000000-0005-0000-0000-000015160000}"/>
    <cellStyle name="Normal 2 39 15 3 2" xfId="5396" xr:uid="{00000000-0005-0000-0000-000016160000}"/>
    <cellStyle name="Normal 2 39 15 3 2 2" xfId="5397" xr:uid="{00000000-0005-0000-0000-000017160000}"/>
    <cellStyle name="Normal 2 39 16" xfId="5398" xr:uid="{00000000-0005-0000-0000-000018160000}"/>
    <cellStyle name="Normal 2 39 16 2" xfId="5399" xr:uid="{00000000-0005-0000-0000-000019160000}"/>
    <cellStyle name="Normal 2 39 16 2 2" xfId="5400" xr:uid="{00000000-0005-0000-0000-00001A160000}"/>
    <cellStyle name="Normal 2 39 16 2 2 2" xfId="5401" xr:uid="{00000000-0005-0000-0000-00001B160000}"/>
    <cellStyle name="Normal 2 39 16 3" xfId="5402" xr:uid="{00000000-0005-0000-0000-00001C160000}"/>
    <cellStyle name="Normal 2 39 16 3 2" xfId="5403" xr:uid="{00000000-0005-0000-0000-00001D160000}"/>
    <cellStyle name="Normal 2 39 16 3 2 2" xfId="5404" xr:uid="{00000000-0005-0000-0000-00001E160000}"/>
    <cellStyle name="Normal 2 39 17" xfId="5405" xr:uid="{00000000-0005-0000-0000-00001F160000}"/>
    <cellStyle name="Normal 2 39 17 2" xfId="5406" xr:uid="{00000000-0005-0000-0000-000020160000}"/>
    <cellStyle name="Normal 2 39 17 2 2" xfId="5407" xr:uid="{00000000-0005-0000-0000-000021160000}"/>
    <cellStyle name="Normal 2 39 17 2 2 2" xfId="5408" xr:uid="{00000000-0005-0000-0000-000022160000}"/>
    <cellStyle name="Normal 2 39 17 3" xfId="5409" xr:uid="{00000000-0005-0000-0000-000023160000}"/>
    <cellStyle name="Normal 2 39 17 3 2" xfId="5410" xr:uid="{00000000-0005-0000-0000-000024160000}"/>
    <cellStyle name="Normal 2 39 17 3 2 2" xfId="5411" xr:uid="{00000000-0005-0000-0000-000025160000}"/>
    <cellStyle name="Normal 2 39 18" xfId="5412" xr:uid="{00000000-0005-0000-0000-000026160000}"/>
    <cellStyle name="Normal 2 39 18 2" xfId="5413" xr:uid="{00000000-0005-0000-0000-000027160000}"/>
    <cellStyle name="Normal 2 39 18 2 2" xfId="5414" xr:uid="{00000000-0005-0000-0000-000028160000}"/>
    <cellStyle name="Normal 2 39 18 2 2 2" xfId="5415" xr:uid="{00000000-0005-0000-0000-000029160000}"/>
    <cellStyle name="Normal 2 39 18 3" xfId="5416" xr:uid="{00000000-0005-0000-0000-00002A160000}"/>
    <cellStyle name="Normal 2 39 18 3 2" xfId="5417" xr:uid="{00000000-0005-0000-0000-00002B160000}"/>
    <cellStyle name="Normal 2 39 18 3 2 2" xfId="5418" xr:uid="{00000000-0005-0000-0000-00002C160000}"/>
    <cellStyle name="Normal 2 39 19" xfId="5419" xr:uid="{00000000-0005-0000-0000-00002D160000}"/>
    <cellStyle name="Normal 2 39 19 2" xfId="5420" xr:uid="{00000000-0005-0000-0000-00002E160000}"/>
    <cellStyle name="Normal 2 39 19 2 2" xfId="5421" xr:uid="{00000000-0005-0000-0000-00002F160000}"/>
    <cellStyle name="Normal 2 39 19 2 2 2" xfId="5422" xr:uid="{00000000-0005-0000-0000-000030160000}"/>
    <cellStyle name="Normal 2 39 19 3" xfId="5423" xr:uid="{00000000-0005-0000-0000-000031160000}"/>
    <cellStyle name="Normal 2 39 19 3 2" xfId="5424" xr:uid="{00000000-0005-0000-0000-000032160000}"/>
    <cellStyle name="Normal 2 39 19 3 2 2" xfId="5425" xr:uid="{00000000-0005-0000-0000-000033160000}"/>
    <cellStyle name="Normal 2 39 2" xfId="5426" xr:uid="{00000000-0005-0000-0000-000034160000}"/>
    <cellStyle name="Normal 2 39 2 2" xfId="5427" xr:uid="{00000000-0005-0000-0000-000035160000}"/>
    <cellStyle name="Normal 2 39 2 2 2" xfId="5428" xr:uid="{00000000-0005-0000-0000-000036160000}"/>
    <cellStyle name="Normal 2 39 2 2 2 2" xfId="5429" xr:uid="{00000000-0005-0000-0000-000037160000}"/>
    <cellStyle name="Normal 2 39 2 3" xfId="5430" xr:uid="{00000000-0005-0000-0000-000038160000}"/>
    <cellStyle name="Normal 2 39 2 3 2" xfId="5431" xr:uid="{00000000-0005-0000-0000-000039160000}"/>
    <cellStyle name="Normal 2 39 2 3 2 2" xfId="5432" xr:uid="{00000000-0005-0000-0000-00003A160000}"/>
    <cellStyle name="Normal 2 39 20" xfId="5433" xr:uid="{00000000-0005-0000-0000-00003B160000}"/>
    <cellStyle name="Normal 2 39 20 2" xfId="5434" xr:uid="{00000000-0005-0000-0000-00003C160000}"/>
    <cellStyle name="Normal 2 39 20 2 2" xfId="5435" xr:uid="{00000000-0005-0000-0000-00003D160000}"/>
    <cellStyle name="Normal 2 39 20 2 2 2" xfId="5436" xr:uid="{00000000-0005-0000-0000-00003E160000}"/>
    <cellStyle name="Normal 2 39 20 3" xfId="5437" xr:uid="{00000000-0005-0000-0000-00003F160000}"/>
    <cellStyle name="Normal 2 39 20 3 2" xfId="5438" xr:uid="{00000000-0005-0000-0000-000040160000}"/>
    <cellStyle name="Normal 2 39 20 3 2 2" xfId="5439" xr:uid="{00000000-0005-0000-0000-000041160000}"/>
    <cellStyle name="Normal 2 39 21" xfId="5440" xr:uid="{00000000-0005-0000-0000-000042160000}"/>
    <cellStyle name="Normal 2 39 21 2" xfId="5441" xr:uid="{00000000-0005-0000-0000-000043160000}"/>
    <cellStyle name="Normal 2 39 21 2 2" xfId="5442" xr:uid="{00000000-0005-0000-0000-000044160000}"/>
    <cellStyle name="Normal 2 39 21 2 2 2" xfId="5443" xr:uid="{00000000-0005-0000-0000-000045160000}"/>
    <cellStyle name="Normal 2 39 21 3" xfId="5444" xr:uid="{00000000-0005-0000-0000-000046160000}"/>
    <cellStyle name="Normal 2 39 21 3 2" xfId="5445" xr:uid="{00000000-0005-0000-0000-000047160000}"/>
    <cellStyle name="Normal 2 39 21 3 2 2" xfId="5446" xr:uid="{00000000-0005-0000-0000-000048160000}"/>
    <cellStyle name="Normal 2 39 22" xfId="5447" xr:uid="{00000000-0005-0000-0000-000049160000}"/>
    <cellStyle name="Normal 2 39 22 2" xfId="5448" xr:uid="{00000000-0005-0000-0000-00004A160000}"/>
    <cellStyle name="Normal 2 39 22 2 2" xfId="5449" xr:uid="{00000000-0005-0000-0000-00004B160000}"/>
    <cellStyle name="Normal 2 39 22 2 2 2" xfId="5450" xr:uid="{00000000-0005-0000-0000-00004C160000}"/>
    <cellStyle name="Normal 2 39 22 3" xfId="5451" xr:uid="{00000000-0005-0000-0000-00004D160000}"/>
    <cellStyle name="Normal 2 39 22 3 2" xfId="5452" xr:uid="{00000000-0005-0000-0000-00004E160000}"/>
    <cellStyle name="Normal 2 39 22 3 2 2" xfId="5453" xr:uid="{00000000-0005-0000-0000-00004F160000}"/>
    <cellStyle name="Normal 2 39 23" xfId="5454" xr:uid="{00000000-0005-0000-0000-000050160000}"/>
    <cellStyle name="Normal 2 39 23 2" xfId="5455" xr:uid="{00000000-0005-0000-0000-000051160000}"/>
    <cellStyle name="Normal 2 39 23 2 2" xfId="5456" xr:uid="{00000000-0005-0000-0000-000052160000}"/>
    <cellStyle name="Normal 2 39 23 2 2 2" xfId="5457" xr:uid="{00000000-0005-0000-0000-000053160000}"/>
    <cellStyle name="Normal 2 39 23 3" xfId="5458" xr:uid="{00000000-0005-0000-0000-000054160000}"/>
    <cellStyle name="Normal 2 39 23 3 2" xfId="5459" xr:uid="{00000000-0005-0000-0000-000055160000}"/>
    <cellStyle name="Normal 2 39 23 3 2 2" xfId="5460" xr:uid="{00000000-0005-0000-0000-000056160000}"/>
    <cellStyle name="Normal 2 39 24" xfId="5461" xr:uid="{00000000-0005-0000-0000-000057160000}"/>
    <cellStyle name="Normal 2 39 24 2" xfId="5462" xr:uid="{00000000-0005-0000-0000-000058160000}"/>
    <cellStyle name="Normal 2 39 24 2 2" xfId="5463" xr:uid="{00000000-0005-0000-0000-000059160000}"/>
    <cellStyle name="Normal 2 39 25" xfId="5464" xr:uid="{00000000-0005-0000-0000-00005A160000}"/>
    <cellStyle name="Normal 2 39 25 2" xfId="5465" xr:uid="{00000000-0005-0000-0000-00005B160000}"/>
    <cellStyle name="Normal 2 39 25 2 2" xfId="5466" xr:uid="{00000000-0005-0000-0000-00005C160000}"/>
    <cellStyle name="Normal 2 39 3" xfId="5467" xr:uid="{00000000-0005-0000-0000-00005D160000}"/>
    <cellStyle name="Normal 2 39 3 2" xfId="5468" xr:uid="{00000000-0005-0000-0000-00005E160000}"/>
    <cellStyle name="Normal 2 39 3 2 2" xfId="5469" xr:uid="{00000000-0005-0000-0000-00005F160000}"/>
    <cellStyle name="Normal 2 39 3 2 2 2" xfId="5470" xr:uid="{00000000-0005-0000-0000-000060160000}"/>
    <cellStyle name="Normal 2 39 3 3" xfId="5471" xr:uid="{00000000-0005-0000-0000-000061160000}"/>
    <cellStyle name="Normal 2 39 3 3 2" xfId="5472" xr:uid="{00000000-0005-0000-0000-000062160000}"/>
    <cellStyle name="Normal 2 39 3 3 2 2" xfId="5473" xr:uid="{00000000-0005-0000-0000-000063160000}"/>
    <cellStyle name="Normal 2 39 4" xfId="5474" xr:uid="{00000000-0005-0000-0000-000064160000}"/>
    <cellStyle name="Normal 2 39 4 2" xfId="5475" xr:uid="{00000000-0005-0000-0000-000065160000}"/>
    <cellStyle name="Normal 2 39 4 2 2" xfId="5476" xr:uid="{00000000-0005-0000-0000-000066160000}"/>
    <cellStyle name="Normal 2 39 4 2 2 2" xfId="5477" xr:uid="{00000000-0005-0000-0000-000067160000}"/>
    <cellStyle name="Normal 2 39 4 3" xfId="5478" xr:uid="{00000000-0005-0000-0000-000068160000}"/>
    <cellStyle name="Normal 2 39 4 3 2" xfId="5479" xr:uid="{00000000-0005-0000-0000-000069160000}"/>
    <cellStyle name="Normal 2 39 4 3 2 2" xfId="5480" xr:uid="{00000000-0005-0000-0000-00006A160000}"/>
    <cellStyle name="Normal 2 39 5" xfId="5481" xr:uid="{00000000-0005-0000-0000-00006B160000}"/>
    <cellStyle name="Normal 2 39 5 2" xfId="5482" xr:uid="{00000000-0005-0000-0000-00006C160000}"/>
    <cellStyle name="Normal 2 39 5 2 2" xfId="5483" xr:uid="{00000000-0005-0000-0000-00006D160000}"/>
    <cellStyle name="Normal 2 39 5 2 2 2" xfId="5484" xr:uid="{00000000-0005-0000-0000-00006E160000}"/>
    <cellStyle name="Normal 2 39 5 3" xfId="5485" xr:uid="{00000000-0005-0000-0000-00006F160000}"/>
    <cellStyle name="Normal 2 39 5 3 2" xfId="5486" xr:uid="{00000000-0005-0000-0000-000070160000}"/>
    <cellStyle name="Normal 2 39 5 3 2 2" xfId="5487" xr:uid="{00000000-0005-0000-0000-000071160000}"/>
    <cellStyle name="Normal 2 39 6" xfId="5488" xr:uid="{00000000-0005-0000-0000-000072160000}"/>
    <cellStyle name="Normal 2 39 6 2" xfId="5489" xr:uid="{00000000-0005-0000-0000-000073160000}"/>
    <cellStyle name="Normal 2 39 6 2 2" xfId="5490" xr:uid="{00000000-0005-0000-0000-000074160000}"/>
    <cellStyle name="Normal 2 39 6 2 2 2" xfId="5491" xr:uid="{00000000-0005-0000-0000-000075160000}"/>
    <cellStyle name="Normal 2 39 6 3" xfId="5492" xr:uid="{00000000-0005-0000-0000-000076160000}"/>
    <cellStyle name="Normal 2 39 6 3 2" xfId="5493" xr:uid="{00000000-0005-0000-0000-000077160000}"/>
    <cellStyle name="Normal 2 39 6 3 2 2" xfId="5494" xr:uid="{00000000-0005-0000-0000-000078160000}"/>
    <cellStyle name="Normal 2 39 7" xfId="5495" xr:uid="{00000000-0005-0000-0000-000079160000}"/>
    <cellStyle name="Normal 2 39 7 2" xfId="5496" xr:uid="{00000000-0005-0000-0000-00007A160000}"/>
    <cellStyle name="Normal 2 39 7 2 2" xfId="5497" xr:uid="{00000000-0005-0000-0000-00007B160000}"/>
    <cellStyle name="Normal 2 39 7 2 2 2" xfId="5498" xr:uid="{00000000-0005-0000-0000-00007C160000}"/>
    <cellStyle name="Normal 2 39 7 3" xfId="5499" xr:uid="{00000000-0005-0000-0000-00007D160000}"/>
    <cellStyle name="Normal 2 39 7 3 2" xfId="5500" xr:uid="{00000000-0005-0000-0000-00007E160000}"/>
    <cellStyle name="Normal 2 39 7 3 2 2" xfId="5501" xr:uid="{00000000-0005-0000-0000-00007F160000}"/>
    <cellStyle name="Normal 2 39 8" xfId="5502" xr:uid="{00000000-0005-0000-0000-000080160000}"/>
    <cellStyle name="Normal 2 39 8 2" xfId="5503" xr:uid="{00000000-0005-0000-0000-000081160000}"/>
    <cellStyle name="Normal 2 39 8 2 2" xfId="5504" xr:uid="{00000000-0005-0000-0000-000082160000}"/>
    <cellStyle name="Normal 2 39 8 2 2 2" xfId="5505" xr:uid="{00000000-0005-0000-0000-000083160000}"/>
    <cellStyle name="Normal 2 39 8 3" xfId="5506" xr:uid="{00000000-0005-0000-0000-000084160000}"/>
    <cellStyle name="Normal 2 39 8 3 2" xfId="5507" xr:uid="{00000000-0005-0000-0000-000085160000}"/>
    <cellStyle name="Normal 2 39 8 3 2 2" xfId="5508" xr:uid="{00000000-0005-0000-0000-000086160000}"/>
    <cellStyle name="Normal 2 39 9" xfId="5509" xr:uid="{00000000-0005-0000-0000-000087160000}"/>
    <cellStyle name="Normal 2 39 9 2" xfId="5510" xr:uid="{00000000-0005-0000-0000-000088160000}"/>
    <cellStyle name="Normal 2 39 9 2 2" xfId="5511" xr:uid="{00000000-0005-0000-0000-000089160000}"/>
    <cellStyle name="Normal 2 39 9 2 2 2" xfId="5512" xr:uid="{00000000-0005-0000-0000-00008A160000}"/>
    <cellStyle name="Normal 2 39 9 3" xfId="5513" xr:uid="{00000000-0005-0000-0000-00008B160000}"/>
    <cellStyle name="Normal 2 39 9 3 2" xfId="5514" xr:uid="{00000000-0005-0000-0000-00008C160000}"/>
    <cellStyle name="Normal 2 39 9 3 2 2" xfId="5515" xr:uid="{00000000-0005-0000-0000-00008D160000}"/>
    <cellStyle name="Normal 2 4" xfId="5516" xr:uid="{00000000-0005-0000-0000-00008E160000}"/>
    <cellStyle name="Normal 2 4 2" xfId="5517" xr:uid="{00000000-0005-0000-0000-00008F160000}"/>
    <cellStyle name="Normal 2 4 2 2" xfId="5518" xr:uid="{00000000-0005-0000-0000-000090160000}"/>
    <cellStyle name="Normal 2 4 2 2 2" xfId="5519" xr:uid="{00000000-0005-0000-0000-000091160000}"/>
    <cellStyle name="Normal 2 4 3" xfId="5520" xr:uid="{00000000-0005-0000-0000-000092160000}"/>
    <cellStyle name="Normal 2 4 3 2" xfId="5521" xr:uid="{00000000-0005-0000-0000-000093160000}"/>
    <cellStyle name="Normal 2 4 3 2 2" xfId="5522" xr:uid="{00000000-0005-0000-0000-000094160000}"/>
    <cellStyle name="Normal 2 40" xfId="5523" xr:uid="{00000000-0005-0000-0000-000095160000}"/>
    <cellStyle name="Normal 2 40 2" xfId="5524" xr:uid="{00000000-0005-0000-0000-000096160000}"/>
    <cellStyle name="Normal 2 40 2 2" xfId="5525" xr:uid="{00000000-0005-0000-0000-000097160000}"/>
    <cellStyle name="Normal 2 40 2 2 2" xfId="5526" xr:uid="{00000000-0005-0000-0000-000098160000}"/>
    <cellStyle name="Normal 2 40 3" xfId="5527" xr:uid="{00000000-0005-0000-0000-000099160000}"/>
    <cellStyle name="Normal 2 40 3 2" xfId="5528" xr:uid="{00000000-0005-0000-0000-00009A160000}"/>
    <cellStyle name="Normal 2 40 3 2 2" xfId="5529" xr:uid="{00000000-0005-0000-0000-00009B160000}"/>
    <cellStyle name="Normal 2 41" xfId="5530" xr:uid="{00000000-0005-0000-0000-00009C160000}"/>
    <cellStyle name="Normal 2 41 2" xfId="5531" xr:uid="{00000000-0005-0000-0000-00009D160000}"/>
    <cellStyle name="Normal 2 41 2 2" xfId="5532" xr:uid="{00000000-0005-0000-0000-00009E160000}"/>
    <cellStyle name="Normal 2 41 2 2 2" xfId="5533" xr:uid="{00000000-0005-0000-0000-00009F160000}"/>
    <cellStyle name="Normal 2 41 3" xfId="5534" xr:uid="{00000000-0005-0000-0000-0000A0160000}"/>
    <cellStyle name="Normal 2 41 3 2" xfId="5535" xr:uid="{00000000-0005-0000-0000-0000A1160000}"/>
    <cellStyle name="Normal 2 41 3 2 2" xfId="5536" xr:uid="{00000000-0005-0000-0000-0000A2160000}"/>
    <cellStyle name="Normal 2 42" xfId="5537" xr:uid="{00000000-0005-0000-0000-0000A3160000}"/>
    <cellStyle name="Normal 2 42 2" xfId="5538" xr:uid="{00000000-0005-0000-0000-0000A4160000}"/>
    <cellStyle name="Normal 2 42 2 2" xfId="5539" xr:uid="{00000000-0005-0000-0000-0000A5160000}"/>
    <cellStyle name="Normal 2 42 2 2 2" xfId="5540" xr:uid="{00000000-0005-0000-0000-0000A6160000}"/>
    <cellStyle name="Normal 2 42 3" xfId="5541" xr:uid="{00000000-0005-0000-0000-0000A7160000}"/>
    <cellStyle name="Normal 2 42 3 2" xfId="5542" xr:uid="{00000000-0005-0000-0000-0000A8160000}"/>
    <cellStyle name="Normal 2 42 3 2 2" xfId="5543" xr:uid="{00000000-0005-0000-0000-0000A9160000}"/>
    <cellStyle name="Normal 2 43" xfId="5544" xr:uid="{00000000-0005-0000-0000-0000AA160000}"/>
    <cellStyle name="Normal 2 43 2" xfId="5545" xr:uid="{00000000-0005-0000-0000-0000AB160000}"/>
    <cellStyle name="Normal 2 43 2 2" xfId="5546" xr:uid="{00000000-0005-0000-0000-0000AC160000}"/>
    <cellStyle name="Normal 2 43 2 2 2" xfId="5547" xr:uid="{00000000-0005-0000-0000-0000AD160000}"/>
    <cellStyle name="Normal 2 43 3" xfId="5548" xr:uid="{00000000-0005-0000-0000-0000AE160000}"/>
    <cellStyle name="Normal 2 43 3 2" xfId="5549" xr:uid="{00000000-0005-0000-0000-0000AF160000}"/>
    <cellStyle name="Normal 2 43 3 2 2" xfId="5550" xr:uid="{00000000-0005-0000-0000-0000B0160000}"/>
    <cellStyle name="Normal 2 44" xfId="5551" xr:uid="{00000000-0005-0000-0000-0000B1160000}"/>
    <cellStyle name="Normal 2 44 2" xfId="5552" xr:uid="{00000000-0005-0000-0000-0000B2160000}"/>
    <cellStyle name="Normal 2 44 2 2" xfId="5553" xr:uid="{00000000-0005-0000-0000-0000B3160000}"/>
    <cellStyle name="Normal 2 44 2 2 2" xfId="5554" xr:uid="{00000000-0005-0000-0000-0000B4160000}"/>
    <cellStyle name="Normal 2 44 3" xfId="5555" xr:uid="{00000000-0005-0000-0000-0000B5160000}"/>
    <cellStyle name="Normal 2 44 3 2" xfId="5556" xr:uid="{00000000-0005-0000-0000-0000B6160000}"/>
    <cellStyle name="Normal 2 44 3 2 2" xfId="5557" xr:uid="{00000000-0005-0000-0000-0000B7160000}"/>
    <cellStyle name="Normal 2 45" xfId="5558" xr:uid="{00000000-0005-0000-0000-0000B8160000}"/>
    <cellStyle name="Normal 2 45 2" xfId="5559" xr:uid="{00000000-0005-0000-0000-0000B9160000}"/>
    <cellStyle name="Normal 2 45 2 2" xfId="5560" xr:uid="{00000000-0005-0000-0000-0000BA160000}"/>
    <cellStyle name="Normal 2 45 2 2 2" xfId="5561" xr:uid="{00000000-0005-0000-0000-0000BB160000}"/>
    <cellStyle name="Normal 2 45 3" xfId="5562" xr:uid="{00000000-0005-0000-0000-0000BC160000}"/>
    <cellStyle name="Normal 2 45 3 2" xfId="5563" xr:uid="{00000000-0005-0000-0000-0000BD160000}"/>
    <cellStyle name="Normal 2 45 3 2 2" xfId="5564" xr:uid="{00000000-0005-0000-0000-0000BE160000}"/>
    <cellStyle name="Normal 2 46" xfId="5565" xr:uid="{00000000-0005-0000-0000-0000BF160000}"/>
    <cellStyle name="Normal 2 46 2" xfId="5566" xr:uid="{00000000-0005-0000-0000-0000C0160000}"/>
    <cellStyle name="Normal 2 46 2 2" xfId="5567" xr:uid="{00000000-0005-0000-0000-0000C1160000}"/>
    <cellStyle name="Normal 2 46 2 2 2" xfId="5568" xr:uid="{00000000-0005-0000-0000-0000C2160000}"/>
    <cellStyle name="Normal 2 46 3" xfId="5569" xr:uid="{00000000-0005-0000-0000-0000C3160000}"/>
    <cellStyle name="Normal 2 46 3 2" xfId="5570" xr:uid="{00000000-0005-0000-0000-0000C4160000}"/>
    <cellStyle name="Normal 2 46 3 2 2" xfId="5571" xr:uid="{00000000-0005-0000-0000-0000C5160000}"/>
    <cellStyle name="Normal 2 47" xfId="5572" xr:uid="{00000000-0005-0000-0000-0000C6160000}"/>
    <cellStyle name="Normal 2 47 2" xfId="5573" xr:uid="{00000000-0005-0000-0000-0000C7160000}"/>
    <cellStyle name="Normal 2 47 2 2" xfId="5574" xr:uid="{00000000-0005-0000-0000-0000C8160000}"/>
    <cellStyle name="Normal 2 47 2 2 2" xfId="5575" xr:uid="{00000000-0005-0000-0000-0000C9160000}"/>
    <cellStyle name="Normal 2 47 3" xfId="5576" xr:uid="{00000000-0005-0000-0000-0000CA160000}"/>
    <cellStyle name="Normal 2 47 3 2" xfId="5577" xr:uid="{00000000-0005-0000-0000-0000CB160000}"/>
    <cellStyle name="Normal 2 47 3 2 2" xfId="5578" xr:uid="{00000000-0005-0000-0000-0000CC160000}"/>
    <cellStyle name="Normal 2 48" xfId="5579" xr:uid="{00000000-0005-0000-0000-0000CD160000}"/>
    <cellStyle name="Normal 2 48 2" xfId="5580" xr:uid="{00000000-0005-0000-0000-0000CE160000}"/>
    <cellStyle name="Normal 2 48 2 2" xfId="5581" xr:uid="{00000000-0005-0000-0000-0000CF160000}"/>
    <cellStyle name="Normal 2 48 2 2 2" xfId="5582" xr:uid="{00000000-0005-0000-0000-0000D0160000}"/>
    <cellStyle name="Normal 2 48 3" xfId="5583" xr:uid="{00000000-0005-0000-0000-0000D1160000}"/>
    <cellStyle name="Normal 2 48 3 2" xfId="5584" xr:uid="{00000000-0005-0000-0000-0000D2160000}"/>
    <cellStyle name="Normal 2 48 3 2 2" xfId="5585" xr:uid="{00000000-0005-0000-0000-0000D3160000}"/>
    <cellStyle name="Normal 2 49" xfId="5586" xr:uid="{00000000-0005-0000-0000-0000D4160000}"/>
    <cellStyle name="Normal 2 49 2" xfId="5587" xr:uid="{00000000-0005-0000-0000-0000D5160000}"/>
    <cellStyle name="Normal 2 49 2 2" xfId="5588" xr:uid="{00000000-0005-0000-0000-0000D6160000}"/>
    <cellStyle name="Normal 2 49 2 2 2" xfId="5589" xr:uid="{00000000-0005-0000-0000-0000D7160000}"/>
    <cellStyle name="Normal 2 49 3" xfId="5590" xr:uid="{00000000-0005-0000-0000-0000D8160000}"/>
    <cellStyle name="Normal 2 49 3 2" xfId="5591" xr:uid="{00000000-0005-0000-0000-0000D9160000}"/>
    <cellStyle name="Normal 2 49 3 2 2" xfId="5592" xr:uid="{00000000-0005-0000-0000-0000DA160000}"/>
    <cellStyle name="Normal 2 5" xfId="5593" xr:uid="{00000000-0005-0000-0000-0000DB160000}"/>
    <cellStyle name="Normal 2 5 10" xfId="5594" xr:uid="{00000000-0005-0000-0000-0000DC160000}"/>
    <cellStyle name="Normal 2 5 10 2" xfId="5595" xr:uid="{00000000-0005-0000-0000-0000DD160000}"/>
    <cellStyle name="Normal 2 5 10 2 2" xfId="5596" xr:uid="{00000000-0005-0000-0000-0000DE160000}"/>
    <cellStyle name="Normal 2 5 10 2 2 2" xfId="5597" xr:uid="{00000000-0005-0000-0000-0000DF160000}"/>
    <cellStyle name="Normal 2 5 10 3" xfId="5598" xr:uid="{00000000-0005-0000-0000-0000E0160000}"/>
    <cellStyle name="Normal 2 5 10 3 2" xfId="5599" xr:uid="{00000000-0005-0000-0000-0000E1160000}"/>
    <cellStyle name="Normal 2 5 10 3 2 2" xfId="5600" xr:uid="{00000000-0005-0000-0000-0000E2160000}"/>
    <cellStyle name="Normal 2 5 11" xfId="5601" xr:uid="{00000000-0005-0000-0000-0000E3160000}"/>
    <cellStyle name="Normal 2 5 11 2" xfId="5602" xr:uid="{00000000-0005-0000-0000-0000E4160000}"/>
    <cellStyle name="Normal 2 5 11 2 2" xfId="5603" xr:uid="{00000000-0005-0000-0000-0000E5160000}"/>
    <cellStyle name="Normal 2 5 11 2 2 2" xfId="5604" xr:uid="{00000000-0005-0000-0000-0000E6160000}"/>
    <cellStyle name="Normal 2 5 11 3" xfId="5605" xr:uid="{00000000-0005-0000-0000-0000E7160000}"/>
    <cellStyle name="Normal 2 5 11 3 2" xfId="5606" xr:uid="{00000000-0005-0000-0000-0000E8160000}"/>
    <cellStyle name="Normal 2 5 11 3 2 2" xfId="5607" xr:uid="{00000000-0005-0000-0000-0000E9160000}"/>
    <cellStyle name="Normal 2 5 12" xfId="5608" xr:uid="{00000000-0005-0000-0000-0000EA160000}"/>
    <cellStyle name="Normal 2 5 12 2" xfId="5609" xr:uid="{00000000-0005-0000-0000-0000EB160000}"/>
    <cellStyle name="Normal 2 5 12 2 2" xfId="5610" xr:uid="{00000000-0005-0000-0000-0000EC160000}"/>
    <cellStyle name="Normal 2 5 12 2 2 2" xfId="5611" xr:uid="{00000000-0005-0000-0000-0000ED160000}"/>
    <cellStyle name="Normal 2 5 12 3" xfId="5612" xr:uid="{00000000-0005-0000-0000-0000EE160000}"/>
    <cellStyle name="Normal 2 5 12 3 2" xfId="5613" xr:uid="{00000000-0005-0000-0000-0000EF160000}"/>
    <cellStyle name="Normal 2 5 12 3 2 2" xfId="5614" xr:uid="{00000000-0005-0000-0000-0000F0160000}"/>
    <cellStyle name="Normal 2 5 13" xfId="5615" xr:uid="{00000000-0005-0000-0000-0000F1160000}"/>
    <cellStyle name="Normal 2 5 13 2" xfId="5616" xr:uid="{00000000-0005-0000-0000-0000F2160000}"/>
    <cellStyle name="Normal 2 5 13 2 2" xfId="5617" xr:uid="{00000000-0005-0000-0000-0000F3160000}"/>
    <cellStyle name="Normal 2 5 13 2 2 2" xfId="5618" xr:uid="{00000000-0005-0000-0000-0000F4160000}"/>
    <cellStyle name="Normal 2 5 13 3" xfId="5619" xr:uid="{00000000-0005-0000-0000-0000F5160000}"/>
    <cellStyle name="Normal 2 5 13 3 2" xfId="5620" xr:uid="{00000000-0005-0000-0000-0000F6160000}"/>
    <cellStyle name="Normal 2 5 13 3 2 2" xfId="5621" xr:uid="{00000000-0005-0000-0000-0000F7160000}"/>
    <cellStyle name="Normal 2 5 14" xfId="5622" xr:uid="{00000000-0005-0000-0000-0000F8160000}"/>
    <cellStyle name="Normal 2 5 14 2" xfId="5623" xr:uid="{00000000-0005-0000-0000-0000F9160000}"/>
    <cellStyle name="Normal 2 5 14 2 2" xfId="5624" xr:uid="{00000000-0005-0000-0000-0000FA160000}"/>
    <cellStyle name="Normal 2 5 14 2 2 2" xfId="5625" xr:uid="{00000000-0005-0000-0000-0000FB160000}"/>
    <cellStyle name="Normal 2 5 14 3" xfId="5626" xr:uid="{00000000-0005-0000-0000-0000FC160000}"/>
    <cellStyle name="Normal 2 5 14 3 2" xfId="5627" xr:uid="{00000000-0005-0000-0000-0000FD160000}"/>
    <cellStyle name="Normal 2 5 14 3 2 2" xfId="5628" xr:uid="{00000000-0005-0000-0000-0000FE160000}"/>
    <cellStyle name="Normal 2 5 15" xfId="5629" xr:uid="{00000000-0005-0000-0000-0000FF160000}"/>
    <cellStyle name="Normal 2 5 15 2" xfId="5630" xr:uid="{00000000-0005-0000-0000-000000170000}"/>
    <cellStyle name="Normal 2 5 15 2 2" xfId="5631" xr:uid="{00000000-0005-0000-0000-000001170000}"/>
    <cellStyle name="Normal 2 5 15 2 2 2" xfId="5632" xr:uid="{00000000-0005-0000-0000-000002170000}"/>
    <cellStyle name="Normal 2 5 15 3" xfId="5633" xr:uid="{00000000-0005-0000-0000-000003170000}"/>
    <cellStyle name="Normal 2 5 15 3 2" xfId="5634" xr:uid="{00000000-0005-0000-0000-000004170000}"/>
    <cellStyle name="Normal 2 5 15 3 2 2" xfId="5635" xr:uid="{00000000-0005-0000-0000-000005170000}"/>
    <cellStyle name="Normal 2 5 16" xfId="5636" xr:uid="{00000000-0005-0000-0000-000006170000}"/>
    <cellStyle name="Normal 2 5 16 2" xfId="5637" xr:uid="{00000000-0005-0000-0000-000007170000}"/>
    <cellStyle name="Normal 2 5 16 2 2" xfId="5638" xr:uid="{00000000-0005-0000-0000-000008170000}"/>
    <cellStyle name="Normal 2 5 16 2 2 2" xfId="5639" xr:uid="{00000000-0005-0000-0000-000009170000}"/>
    <cellStyle name="Normal 2 5 16 3" xfId="5640" xr:uid="{00000000-0005-0000-0000-00000A170000}"/>
    <cellStyle name="Normal 2 5 16 3 2" xfId="5641" xr:uid="{00000000-0005-0000-0000-00000B170000}"/>
    <cellStyle name="Normal 2 5 16 3 2 2" xfId="5642" xr:uid="{00000000-0005-0000-0000-00000C170000}"/>
    <cellStyle name="Normal 2 5 17" xfId="5643" xr:uid="{00000000-0005-0000-0000-00000D170000}"/>
    <cellStyle name="Normal 2 5 17 2" xfId="5644" xr:uid="{00000000-0005-0000-0000-00000E170000}"/>
    <cellStyle name="Normal 2 5 17 2 2" xfId="5645" xr:uid="{00000000-0005-0000-0000-00000F170000}"/>
    <cellStyle name="Normal 2 5 17 2 2 2" xfId="5646" xr:uid="{00000000-0005-0000-0000-000010170000}"/>
    <cellStyle name="Normal 2 5 17 3" xfId="5647" xr:uid="{00000000-0005-0000-0000-000011170000}"/>
    <cellStyle name="Normal 2 5 17 3 2" xfId="5648" xr:uid="{00000000-0005-0000-0000-000012170000}"/>
    <cellStyle name="Normal 2 5 17 3 2 2" xfId="5649" xr:uid="{00000000-0005-0000-0000-000013170000}"/>
    <cellStyle name="Normal 2 5 18" xfId="5650" xr:uid="{00000000-0005-0000-0000-000014170000}"/>
    <cellStyle name="Normal 2 5 18 2" xfId="5651" xr:uid="{00000000-0005-0000-0000-000015170000}"/>
    <cellStyle name="Normal 2 5 18 2 2" xfId="5652" xr:uid="{00000000-0005-0000-0000-000016170000}"/>
    <cellStyle name="Normal 2 5 18 2 2 2" xfId="5653" xr:uid="{00000000-0005-0000-0000-000017170000}"/>
    <cellStyle name="Normal 2 5 18 3" xfId="5654" xr:uid="{00000000-0005-0000-0000-000018170000}"/>
    <cellStyle name="Normal 2 5 18 3 2" xfId="5655" xr:uid="{00000000-0005-0000-0000-000019170000}"/>
    <cellStyle name="Normal 2 5 18 3 2 2" xfId="5656" xr:uid="{00000000-0005-0000-0000-00001A170000}"/>
    <cellStyle name="Normal 2 5 19" xfId="5657" xr:uid="{00000000-0005-0000-0000-00001B170000}"/>
    <cellStyle name="Normal 2 5 19 2" xfId="5658" xr:uid="{00000000-0005-0000-0000-00001C170000}"/>
    <cellStyle name="Normal 2 5 19 2 2" xfId="5659" xr:uid="{00000000-0005-0000-0000-00001D170000}"/>
    <cellStyle name="Normal 2 5 19 2 2 2" xfId="5660" xr:uid="{00000000-0005-0000-0000-00001E170000}"/>
    <cellStyle name="Normal 2 5 19 3" xfId="5661" xr:uid="{00000000-0005-0000-0000-00001F170000}"/>
    <cellStyle name="Normal 2 5 19 3 2" xfId="5662" xr:uid="{00000000-0005-0000-0000-000020170000}"/>
    <cellStyle name="Normal 2 5 19 3 2 2" xfId="5663" xr:uid="{00000000-0005-0000-0000-000021170000}"/>
    <cellStyle name="Normal 2 5 2" xfId="5664" xr:uid="{00000000-0005-0000-0000-000022170000}"/>
    <cellStyle name="Normal 2 5 2 10" xfId="5665" xr:uid="{00000000-0005-0000-0000-000023170000}"/>
    <cellStyle name="Normal 2 5 2 10 2" xfId="5666" xr:uid="{00000000-0005-0000-0000-000024170000}"/>
    <cellStyle name="Normal 2 5 2 10 2 2" xfId="5667" xr:uid="{00000000-0005-0000-0000-000025170000}"/>
    <cellStyle name="Normal 2 5 2 10 2 2 2" xfId="5668" xr:uid="{00000000-0005-0000-0000-000026170000}"/>
    <cellStyle name="Normal 2 5 2 10 3" xfId="5669" xr:uid="{00000000-0005-0000-0000-000027170000}"/>
    <cellStyle name="Normal 2 5 2 10 3 2" xfId="5670" xr:uid="{00000000-0005-0000-0000-000028170000}"/>
    <cellStyle name="Normal 2 5 2 10 3 2 2" xfId="5671" xr:uid="{00000000-0005-0000-0000-000029170000}"/>
    <cellStyle name="Normal 2 5 2 11" xfId="5672" xr:uid="{00000000-0005-0000-0000-00002A170000}"/>
    <cellStyle name="Normal 2 5 2 11 2" xfId="5673" xr:uid="{00000000-0005-0000-0000-00002B170000}"/>
    <cellStyle name="Normal 2 5 2 11 2 2" xfId="5674" xr:uid="{00000000-0005-0000-0000-00002C170000}"/>
    <cellStyle name="Normal 2 5 2 11 2 2 2" xfId="5675" xr:uid="{00000000-0005-0000-0000-00002D170000}"/>
    <cellStyle name="Normal 2 5 2 11 3" xfId="5676" xr:uid="{00000000-0005-0000-0000-00002E170000}"/>
    <cellStyle name="Normal 2 5 2 11 3 2" xfId="5677" xr:uid="{00000000-0005-0000-0000-00002F170000}"/>
    <cellStyle name="Normal 2 5 2 11 3 2 2" xfId="5678" xr:uid="{00000000-0005-0000-0000-000030170000}"/>
    <cellStyle name="Normal 2 5 2 12" xfId="5679" xr:uid="{00000000-0005-0000-0000-000031170000}"/>
    <cellStyle name="Normal 2 5 2 12 2" xfId="5680" xr:uid="{00000000-0005-0000-0000-000032170000}"/>
    <cellStyle name="Normal 2 5 2 12 2 2" xfId="5681" xr:uid="{00000000-0005-0000-0000-000033170000}"/>
    <cellStyle name="Normal 2 5 2 12 2 2 2" xfId="5682" xr:uid="{00000000-0005-0000-0000-000034170000}"/>
    <cellStyle name="Normal 2 5 2 12 3" xfId="5683" xr:uid="{00000000-0005-0000-0000-000035170000}"/>
    <cellStyle name="Normal 2 5 2 12 3 2" xfId="5684" xr:uid="{00000000-0005-0000-0000-000036170000}"/>
    <cellStyle name="Normal 2 5 2 12 3 2 2" xfId="5685" xr:uid="{00000000-0005-0000-0000-000037170000}"/>
    <cellStyle name="Normal 2 5 2 13" xfId="5686" xr:uid="{00000000-0005-0000-0000-000038170000}"/>
    <cellStyle name="Normal 2 5 2 13 2" xfId="5687" xr:uid="{00000000-0005-0000-0000-000039170000}"/>
    <cellStyle name="Normal 2 5 2 13 2 2" xfId="5688" xr:uid="{00000000-0005-0000-0000-00003A170000}"/>
    <cellStyle name="Normal 2 5 2 13 2 2 2" xfId="5689" xr:uid="{00000000-0005-0000-0000-00003B170000}"/>
    <cellStyle name="Normal 2 5 2 13 3" xfId="5690" xr:uid="{00000000-0005-0000-0000-00003C170000}"/>
    <cellStyle name="Normal 2 5 2 13 3 2" xfId="5691" xr:uid="{00000000-0005-0000-0000-00003D170000}"/>
    <cellStyle name="Normal 2 5 2 13 3 2 2" xfId="5692" xr:uid="{00000000-0005-0000-0000-00003E170000}"/>
    <cellStyle name="Normal 2 5 2 14" xfId="5693" xr:uid="{00000000-0005-0000-0000-00003F170000}"/>
    <cellStyle name="Normal 2 5 2 14 2" xfId="5694" xr:uid="{00000000-0005-0000-0000-000040170000}"/>
    <cellStyle name="Normal 2 5 2 14 2 2" xfId="5695" xr:uid="{00000000-0005-0000-0000-000041170000}"/>
    <cellStyle name="Normal 2 5 2 14 2 2 2" xfId="5696" xr:uid="{00000000-0005-0000-0000-000042170000}"/>
    <cellStyle name="Normal 2 5 2 14 3" xfId="5697" xr:uid="{00000000-0005-0000-0000-000043170000}"/>
    <cellStyle name="Normal 2 5 2 14 3 2" xfId="5698" xr:uid="{00000000-0005-0000-0000-000044170000}"/>
    <cellStyle name="Normal 2 5 2 14 3 2 2" xfId="5699" xr:uid="{00000000-0005-0000-0000-000045170000}"/>
    <cellStyle name="Normal 2 5 2 15" xfId="5700" xr:uid="{00000000-0005-0000-0000-000046170000}"/>
    <cellStyle name="Normal 2 5 2 15 2" xfId="5701" xr:uid="{00000000-0005-0000-0000-000047170000}"/>
    <cellStyle name="Normal 2 5 2 15 2 2" xfId="5702" xr:uid="{00000000-0005-0000-0000-000048170000}"/>
    <cellStyle name="Normal 2 5 2 15 2 2 2" xfId="5703" xr:uid="{00000000-0005-0000-0000-000049170000}"/>
    <cellStyle name="Normal 2 5 2 15 3" xfId="5704" xr:uid="{00000000-0005-0000-0000-00004A170000}"/>
    <cellStyle name="Normal 2 5 2 15 3 2" xfId="5705" xr:uid="{00000000-0005-0000-0000-00004B170000}"/>
    <cellStyle name="Normal 2 5 2 15 3 2 2" xfId="5706" xr:uid="{00000000-0005-0000-0000-00004C170000}"/>
    <cellStyle name="Normal 2 5 2 16" xfId="5707" xr:uid="{00000000-0005-0000-0000-00004D170000}"/>
    <cellStyle name="Normal 2 5 2 16 2" xfId="5708" xr:uid="{00000000-0005-0000-0000-00004E170000}"/>
    <cellStyle name="Normal 2 5 2 16 2 2" xfId="5709" xr:uid="{00000000-0005-0000-0000-00004F170000}"/>
    <cellStyle name="Normal 2 5 2 16 2 2 2" xfId="5710" xr:uid="{00000000-0005-0000-0000-000050170000}"/>
    <cellStyle name="Normal 2 5 2 16 3" xfId="5711" xr:uid="{00000000-0005-0000-0000-000051170000}"/>
    <cellStyle name="Normal 2 5 2 16 3 2" xfId="5712" xr:uid="{00000000-0005-0000-0000-000052170000}"/>
    <cellStyle name="Normal 2 5 2 16 3 2 2" xfId="5713" xr:uid="{00000000-0005-0000-0000-000053170000}"/>
    <cellStyle name="Normal 2 5 2 17" xfId="5714" xr:uid="{00000000-0005-0000-0000-000054170000}"/>
    <cellStyle name="Normal 2 5 2 17 2" xfId="5715" xr:uid="{00000000-0005-0000-0000-000055170000}"/>
    <cellStyle name="Normal 2 5 2 17 2 2" xfId="5716" xr:uid="{00000000-0005-0000-0000-000056170000}"/>
    <cellStyle name="Normal 2 5 2 17 2 2 2" xfId="5717" xr:uid="{00000000-0005-0000-0000-000057170000}"/>
    <cellStyle name="Normal 2 5 2 17 3" xfId="5718" xr:uid="{00000000-0005-0000-0000-000058170000}"/>
    <cellStyle name="Normal 2 5 2 17 3 2" xfId="5719" xr:uid="{00000000-0005-0000-0000-000059170000}"/>
    <cellStyle name="Normal 2 5 2 17 3 2 2" xfId="5720" xr:uid="{00000000-0005-0000-0000-00005A170000}"/>
    <cellStyle name="Normal 2 5 2 18" xfId="5721" xr:uid="{00000000-0005-0000-0000-00005B170000}"/>
    <cellStyle name="Normal 2 5 2 18 2" xfId="5722" xr:uid="{00000000-0005-0000-0000-00005C170000}"/>
    <cellStyle name="Normal 2 5 2 18 2 2" xfId="5723" xr:uid="{00000000-0005-0000-0000-00005D170000}"/>
    <cellStyle name="Normal 2 5 2 18 2 2 2" xfId="5724" xr:uid="{00000000-0005-0000-0000-00005E170000}"/>
    <cellStyle name="Normal 2 5 2 18 3" xfId="5725" xr:uid="{00000000-0005-0000-0000-00005F170000}"/>
    <cellStyle name="Normal 2 5 2 18 3 2" xfId="5726" xr:uid="{00000000-0005-0000-0000-000060170000}"/>
    <cellStyle name="Normal 2 5 2 18 3 2 2" xfId="5727" xr:uid="{00000000-0005-0000-0000-000061170000}"/>
    <cellStyle name="Normal 2 5 2 19" xfId="5728" xr:uid="{00000000-0005-0000-0000-000062170000}"/>
    <cellStyle name="Normal 2 5 2 19 2" xfId="5729" xr:uid="{00000000-0005-0000-0000-000063170000}"/>
    <cellStyle name="Normal 2 5 2 19 2 2" xfId="5730" xr:uid="{00000000-0005-0000-0000-000064170000}"/>
    <cellStyle name="Normal 2 5 2 19 2 2 2" xfId="5731" xr:uid="{00000000-0005-0000-0000-000065170000}"/>
    <cellStyle name="Normal 2 5 2 19 3" xfId="5732" xr:uid="{00000000-0005-0000-0000-000066170000}"/>
    <cellStyle name="Normal 2 5 2 19 3 2" xfId="5733" xr:uid="{00000000-0005-0000-0000-000067170000}"/>
    <cellStyle name="Normal 2 5 2 19 3 2 2" xfId="5734" xr:uid="{00000000-0005-0000-0000-000068170000}"/>
    <cellStyle name="Normal 2 5 2 2" xfId="5735" xr:uid="{00000000-0005-0000-0000-000069170000}"/>
    <cellStyle name="Normal 2 5 2 2 10" xfId="5736" xr:uid="{00000000-0005-0000-0000-00006A170000}"/>
    <cellStyle name="Normal 2 5 2 2 10 2" xfId="5737" xr:uid="{00000000-0005-0000-0000-00006B170000}"/>
    <cellStyle name="Normal 2 5 2 2 10 2 2" xfId="5738" xr:uid="{00000000-0005-0000-0000-00006C170000}"/>
    <cellStyle name="Normal 2 5 2 2 10 2 2 2" xfId="5739" xr:uid="{00000000-0005-0000-0000-00006D170000}"/>
    <cellStyle name="Normal 2 5 2 2 10 3" xfId="5740" xr:uid="{00000000-0005-0000-0000-00006E170000}"/>
    <cellStyle name="Normal 2 5 2 2 10 3 2" xfId="5741" xr:uid="{00000000-0005-0000-0000-00006F170000}"/>
    <cellStyle name="Normal 2 5 2 2 10 3 2 2" xfId="5742" xr:uid="{00000000-0005-0000-0000-000070170000}"/>
    <cellStyle name="Normal 2 5 2 2 11" xfId="5743" xr:uid="{00000000-0005-0000-0000-000071170000}"/>
    <cellStyle name="Normal 2 5 2 2 11 2" xfId="5744" xr:uid="{00000000-0005-0000-0000-000072170000}"/>
    <cellStyle name="Normal 2 5 2 2 11 2 2" xfId="5745" xr:uid="{00000000-0005-0000-0000-000073170000}"/>
    <cellStyle name="Normal 2 5 2 2 11 2 2 2" xfId="5746" xr:uid="{00000000-0005-0000-0000-000074170000}"/>
    <cellStyle name="Normal 2 5 2 2 11 3" xfId="5747" xr:uid="{00000000-0005-0000-0000-000075170000}"/>
    <cellStyle name="Normal 2 5 2 2 11 3 2" xfId="5748" xr:uid="{00000000-0005-0000-0000-000076170000}"/>
    <cellStyle name="Normal 2 5 2 2 11 3 2 2" xfId="5749" xr:uid="{00000000-0005-0000-0000-000077170000}"/>
    <cellStyle name="Normal 2 5 2 2 12" xfId="5750" xr:uid="{00000000-0005-0000-0000-000078170000}"/>
    <cellStyle name="Normal 2 5 2 2 12 2" xfId="5751" xr:uid="{00000000-0005-0000-0000-000079170000}"/>
    <cellStyle name="Normal 2 5 2 2 12 2 2" xfId="5752" xr:uid="{00000000-0005-0000-0000-00007A170000}"/>
    <cellStyle name="Normal 2 5 2 2 12 2 2 2" xfId="5753" xr:uid="{00000000-0005-0000-0000-00007B170000}"/>
    <cellStyle name="Normal 2 5 2 2 12 3" xfId="5754" xr:uid="{00000000-0005-0000-0000-00007C170000}"/>
    <cellStyle name="Normal 2 5 2 2 12 3 2" xfId="5755" xr:uid="{00000000-0005-0000-0000-00007D170000}"/>
    <cellStyle name="Normal 2 5 2 2 12 3 2 2" xfId="5756" xr:uid="{00000000-0005-0000-0000-00007E170000}"/>
    <cellStyle name="Normal 2 5 2 2 13" xfId="5757" xr:uid="{00000000-0005-0000-0000-00007F170000}"/>
    <cellStyle name="Normal 2 5 2 2 13 2" xfId="5758" xr:uid="{00000000-0005-0000-0000-000080170000}"/>
    <cellStyle name="Normal 2 5 2 2 13 2 2" xfId="5759" xr:uid="{00000000-0005-0000-0000-000081170000}"/>
    <cellStyle name="Normal 2 5 2 2 13 2 2 2" xfId="5760" xr:uid="{00000000-0005-0000-0000-000082170000}"/>
    <cellStyle name="Normal 2 5 2 2 13 3" xfId="5761" xr:uid="{00000000-0005-0000-0000-000083170000}"/>
    <cellStyle name="Normal 2 5 2 2 13 3 2" xfId="5762" xr:uid="{00000000-0005-0000-0000-000084170000}"/>
    <cellStyle name="Normal 2 5 2 2 13 3 2 2" xfId="5763" xr:uid="{00000000-0005-0000-0000-000085170000}"/>
    <cellStyle name="Normal 2 5 2 2 14" xfId="5764" xr:uid="{00000000-0005-0000-0000-000086170000}"/>
    <cellStyle name="Normal 2 5 2 2 14 2" xfId="5765" xr:uid="{00000000-0005-0000-0000-000087170000}"/>
    <cellStyle name="Normal 2 5 2 2 14 2 2" xfId="5766" xr:uid="{00000000-0005-0000-0000-000088170000}"/>
    <cellStyle name="Normal 2 5 2 2 14 2 2 2" xfId="5767" xr:uid="{00000000-0005-0000-0000-000089170000}"/>
    <cellStyle name="Normal 2 5 2 2 14 3" xfId="5768" xr:uid="{00000000-0005-0000-0000-00008A170000}"/>
    <cellStyle name="Normal 2 5 2 2 14 3 2" xfId="5769" xr:uid="{00000000-0005-0000-0000-00008B170000}"/>
    <cellStyle name="Normal 2 5 2 2 14 3 2 2" xfId="5770" xr:uid="{00000000-0005-0000-0000-00008C170000}"/>
    <cellStyle name="Normal 2 5 2 2 15" xfId="5771" xr:uid="{00000000-0005-0000-0000-00008D170000}"/>
    <cellStyle name="Normal 2 5 2 2 15 2" xfId="5772" xr:uid="{00000000-0005-0000-0000-00008E170000}"/>
    <cellStyle name="Normal 2 5 2 2 15 2 2" xfId="5773" xr:uid="{00000000-0005-0000-0000-00008F170000}"/>
    <cellStyle name="Normal 2 5 2 2 15 2 2 2" xfId="5774" xr:uid="{00000000-0005-0000-0000-000090170000}"/>
    <cellStyle name="Normal 2 5 2 2 15 3" xfId="5775" xr:uid="{00000000-0005-0000-0000-000091170000}"/>
    <cellStyle name="Normal 2 5 2 2 15 3 2" xfId="5776" xr:uid="{00000000-0005-0000-0000-000092170000}"/>
    <cellStyle name="Normal 2 5 2 2 15 3 2 2" xfId="5777" xr:uid="{00000000-0005-0000-0000-000093170000}"/>
    <cellStyle name="Normal 2 5 2 2 16" xfId="5778" xr:uid="{00000000-0005-0000-0000-000094170000}"/>
    <cellStyle name="Normal 2 5 2 2 16 2" xfId="5779" xr:uid="{00000000-0005-0000-0000-000095170000}"/>
    <cellStyle name="Normal 2 5 2 2 16 2 2" xfId="5780" xr:uid="{00000000-0005-0000-0000-000096170000}"/>
    <cellStyle name="Normal 2 5 2 2 16 2 2 2" xfId="5781" xr:uid="{00000000-0005-0000-0000-000097170000}"/>
    <cellStyle name="Normal 2 5 2 2 16 3" xfId="5782" xr:uid="{00000000-0005-0000-0000-000098170000}"/>
    <cellStyle name="Normal 2 5 2 2 16 3 2" xfId="5783" xr:uid="{00000000-0005-0000-0000-000099170000}"/>
    <cellStyle name="Normal 2 5 2 2 16 3 2 2" xfId="5784" xr:uid="{00000000-0005-0000-0000-00009A170000}"/>
    <cellStyle name="Normal 2 5 2 2 17" xfId="5785" xr:uid="{00000000-0005-0000-0000-00009B170000}"/>
    <cellStyle name="Normal 2 5 2 2 17 2" xfId="5786" xr:uid="{00000000-0005-0000-0000-00009C170000}"/>
    <cellStyle name="Normal 2 5 2 2 17 2 2" xfId="5787" xr:uid="{00000000-0005-0000-0000-00009D170000}"/>
    <cellStyle name="Normal 2 5 2 2 17 2 2 2" xfId="5788" xr:uid="{00000000-0005-0000-0000-00009E170000}"/>
    <cellStyle name="Normal 2 5 2 2 17 3" xfId="5789" xr:uid="{00000000-0005-0000-0000-00009F170000}"/>
    <cellStyle name="Normal 2 5 2 2 17 3 2" xfId="5790" xr:uid="{00000000-0005-0000-0000-0000A0170000}"/>
    <cellStyle name="Normal 2 5 2 2 17 3 2 2" xfId="5791" xr:uid="{00000000-0005-0000-0000-0000A1170000}"/>
    <cellStyle name="Normal 2 5 2 2 18" xfId="5792" xr:uid="{00000000-0005-0000-0000-0000A2170000}"/>
    <cellStyle name="Normal 2 5 2 2 18 2" xfId="5793" xr:uid="{00000000-0005-0000-0000-0000A3170000}"/>
    <cellStyle name="Normal 2 5 2 2 18 2 2" xfId="5794" xr:uid="{00000000-0005-0000-0000-0000A4170000}"/>
    <cellStyle name="Normal 2 5 2 2 18 2 2 2" xfId="5795" xr:uid="{00000000-0005-0000-0000-0000A5170000}"/>
    <cellStyle name="Normal 2 5 2 2 18 3" xfId="5796" xr:uid="{00000000-0005-0000-0000-0000A6170000}"/>
    <cellStyle name="Normal 2 5 2 2 18 3 2" xfId="5797" xr:uid="{00000000-0005-0000-0000-0000A7170000}"/>
    <cellStyle name="Normal 2 5 2 2 18 3 2 2" xfId="5798" xr:uid="{00000000-0005-0000-0000-0000A8170000}"/>
    <cellStyle name="Normal 2 5 2 2 19" xfId="5799" xr:uid="{00000000-0005-0000-0000-0000A9170000}"/>
    <cellStyle name="Normal 2 5 2 2 19 2" xfId="5800" xr:uid="{00000000-0005-0000-0000-0000AA170000}"/>
    <cellStyle name="Normal 2 5 2 2 19 2 2" xfId="5801" xr:uid="{00000000-0005-0000-0000-0000AB170000}"/>
    <cellStyle name="Normal 2 5 2 2 19 2 2 2" xfId="5802" xr:uid="{00000000-0005-0000-0000-0000AC170000}"/>
    <cellStyle name="Normal 2 5 2 2 19 3" xfId="5803" xr:uid="{00000000-0005-0000-0000-0000AD170000}"/>
    <cellStyle name="Normal 2 5 2 2 19 3 2" xfId="5804" xr:uid="{00000000-0005-0000-0000-0000AE170000}"/>
    <cellStyle name="Normal 2 5 2 2 19 3 2 2" xfId="5805" xr:uid="{00000000-0005-0000-0000-0000AF170000}"/>
    <cellStyle name="Normal 2 5 2 2 2" xfId="5806" xr:uid="{00000000-0005-0000-0000-0000B0170000}"/>
    <cellStyle name="Normal 2 5 2 2 2 2" xfId="5807" xr:uid="{00000000-0005-0000-0000-0000B1170000}"/>
    <cellStyle name="Normal 2 5 2 2 2 2 2" xfId="5808" xr:uid="{00000000-0005-0000-0000-0000B2170000}"/>
    <cellStyle name="Normal 2 5 2 2 2 2 2 2" xfId="5809" xr:uid="{00000000-0005-0000-0000-0000B3170000}"/>
    <cellStyle name="Normal 2 5 2 2 2 3" xfId="5810" xr:uid="{00000000-0005-0000-0000-0000B4170000}"/>
    <cellStyle name="Normal 2 5 2 2 2 3 2" xfId="5811" xr:uid="{00000000-0005-0000-0000-0000B5170000}"/>
    <cellStyle name="Normal 2 5 2 2 2 3 2 2" xfId="5812" xr:uid="{00000000-0005-0000-0000-0000B6170000}"/>
    <cellStyle name="Normal 2 5 2 2 20" xfId="5813" xr:uid="{00000000-0005-0000-0000-0000B7170000}"/>
    <cellStyle name="Normal 2 5 2 2 20 2" xfId="5814" xr:uid="{00000000-0005-0000-0000-0000B8170000}"/>
    <cellStyle name="Normal 2 5 2 2 20 2 2" xfId="5815" xr:uid="{00000000-0005-0000-0000-0000B9170000}"/>
    <cellStyle name="Normal 2 5 2 2 20 2 2 2" xfId="5816" xr:uid="{00000000-0005-0000-0000-0000BA170000}"/>
    <cellStyle name="Normal 2 5 2 2 20 3" xfId="5817" xr:uid="{00000000-0005-0000-0000-0000BB170000}"/>
    <cellStyle name="Normal 2 5 2 2 20 3 2" xfId="5818" xr:uid="{00000000-0005-0000-0000-0000BC170000}"/>
    <cellStyle name="Normal 2 5 2 2 20 3 2 2" xfId="5819" xr:uid="{00000000-0005-0000-0000-0000BD170000}"/>
    <cellStyle name="Normal 2 5 2 2 21" xfId="5820" xr:uid="{00000000-0005-0000-0000-0000BE170000}"/>
    <cellStyle name="Normal 2 5 2 2 21 2" xfId="5821" xr:uid="{00000000-0005-0000-0000-0000BF170000}"/>
    <cellStyle name="Normal 2 5 2 2 21 2 2" xfId="5822" xr:uid="{00000000-0005-0000-0000-0000C0170000}"/>
    <cellStyle name="Normal 2 5 2 2 21 2 2 2" xfId="5823" xr:uid="{00000000-0005-0000-0000-0000C1170000}"/>
    <cellStyle name="Normal 2 5 2 2 21 3" xfId="5824" xr:uid="{00000000-0005-0000-0000-0000C2170000}"/>
    <cellStyle name="Normal 2 5 2 2 21 3 2" xfId="5825" xr:uid="{00000000-0005-0000-0000-0000C3170000}"/>
    <cellStyle name="Normal 2 5 2 2 21 3 2 2" xfId="5826" xr:uid="{00000000-0005-0000-0000-0000C4170000}"/>
    <cellStyle name="Normal 2 5 2 2 22" xfId="5827" xr:uid="{00000000-0005-0000-0000-0000C5170000}"/>
    <cellStyle name="Normal 2 5 2 2 22 2" xfId="5828" xr:uid="{00000000-0005-0000-0000-0000C6170000}"/>
    <cellStyle name="Normal 2 5 2 2 22 2 2" xfId="5829" xr:uid="{00000000-0005-0000-0000-0000C7170000}"/>
    <cellStyle name="Normal 2 5 2 2 22 2 2 2" xfId="5830" xr:uid="{00000000-0005-0000-0000-0000C8170000}"/>
    <cellStyle name="Normal 2 5 2 2 22 3" xfId="5831" xr:uid="{00000000-0005-0000-0000-0000C9170000}"/>
    <cellStyle name="Normal 2 5 2 2 22 3 2" xfId="5832" xr:uid="{00000000-0005-0000-0000-0000CA170000}"/>
    <cellStyle name="Normal 2 5 2 2 22 3 2 2" xfId="5833" xr:uid="{00000000-0005-0000-0000-0000CB170000}"/>
    <cellStyle name="Normal 2 5 2 2 23" xfId="5834" xr:uid="{00000000-0005-0000-0000-0000CC170000}"/>
    <cellStyle name="Normal 2 5 2 2 23 2" xfId="5835" xr:uid="{00000000-0005-0000-0000-0000CD170000}"/>
    <cellStyle name="Normal 2 5 2 2 23 2 2" xfId="5836" xr:uid="{00000000-0005-0000-0000-0000CE170000}"/>
    <cellStyle name="Normal 2 5 2 2 23 2 2 2" xfId="5837" xr:uid="{00000000-0005-0000-0000-0000CF170000}"/>
    <cellStyle name="Normal 2 5 2 2 23 3" xfId="5838" xr:uid="{00000000-0005-0000-0000-0000D0170000}"/>
    <cellStyle name="Normal 2 5 2 2 23 3 2" xfId="5839" xr:uid="{00000000-0005-0000-0000-0000D1170000}"/>
    <cellStyle name="Normal 2 5 2 2 23 3 2 2" xfId="5840" xr:uid="{00000000-0005-0000-0000-0000D2170000}"/>
    <cellStyle name="Normal 2 5 2 2 24" xfId="5841" xr:uid="{00000000-0005-0000-0000-0000D3170000}"/>
    <cellStyle name="Normal 2 5 2 2 24 2" xfId="5842" xr:uid="{00000000-0005-0000-0000-0000D4170000}"/>
    <cellStyle name="Normal 2 5 2 2 24 2 2" xfId="5843" xr:uid="{00000000-0005-0000-0000-0000D5170000}"/>
    <cellStyle name="Normal 2 5 2 2 24 2 2 2" xfId="5844" xr:uid="{00000000-0005-0000-0000-0000D6170000}"/>
    <cellStyle name="Normal 2 5 2 2 24 3" xfId="5845" xr:uid="{00000000-0005-0000-0000-0000D7170000}"/>
    <cellStyle name="Normal 2 5 2 2 24 3 2" xfId="5846" xr:uid="{00000000-0005-0000-0000-0000D8170000}"/>
    <cellStyle name="Normal 2 5 2 2 24 3 2 2" xfId="5847" xr:uid="{00000000-0005-0000-0000-0000D9170000}"/>
    <cellStyle name="Normal 2 5 2 2 25" xfId="5848" xr:uid="{00000000-0005-0000-0000-0000DA170000}"/>
    <cellStyle name="Normal 2 5 2 2 25 2" xfId="5849" xr:uid="{00000000-0005-0000-0000-0000DB170000}"/>
    <cellStyle name="Normal 2 5 2 2 25 2 2" xfId="5850" xr:uid="{00000000-0005-0000-0000-0000DC170000}"/>
    <cellStyle name="Normal 2 5 2 2 25 2 2 2" xfId="5851" xr:uid="{00000000-0005-0000-0000-0000DD170000}"/>
    <cellStyle name="Normal 2 5 2 2 25 3" xfId="5852" xr:uid="{00000000-0005-0000-0000-0000DE170000}"/>
    <cellStyle name="Normal 2 5 2 2 25 3 2" xfId="5853" xr:uid="{00000000-0005-0000-0000-0000DF170000}"/>
    <cellStyle name="Normal 2 5 2 2 25 3 2 2" xfId="5854" xr:uid="{00000000-0005-0000-0000-0000E0170000}"/>
    <cellStyle name="Normal 2 5 2 2 26" xfId="5855" xr:uid="{00000000-0005-0000-0000-0000E1170000}"/>
    <cellStyle name="Normal 2 5 2 2 26 2" xfId="5856" xr:uid="{00000000-0005-0000-0000-0000E2170000}"/>
    <cellStyle name="Normal 2 5 2 2 26 2 2" xfId="5857" xr:uid="{00000000-0005-0000-0000-0000E3170000}"/>
    <cellStyle name="Normal 2 5 2 2 26 2 2 2" xfId="5858" xr:uid="{00000000-0005-0000-0000-0000E4170000}"/>
    <cellStyle name="Normal 2 5 2 2 26 3" xfId="5859" xr:uid="{00000000-0005-0000-0000-0000E5170000}"/>
    <cellStyle name="Normal 2 5 2 2 26 3 2" xfId="5860" xr:uid="{00000000-0005-0000-0000-0000E6170000}"/>
    <cellStyle name="Normal 2 5 2 2 26 3 2 2" xfId="5861" xr:uid="{00000000-0005-0000-0000-0000E7170000}"/>
    <cellStyle name="Normal 2 5 2 2 27" xfId="5862" xr:uid="{00000000-0005-0000-0000-0000E8170000}"/>
    <cellStyle name="Normal 2 5 2 2 27 2" xfId="5863" xr:uid="{00000000-0005-0000-0000-0000E9170000}"/>
    <cellStyle name="Normal 2 5 2 2 27 2 2" xfId="5864" xr:uid="{00000000-0005-0000-0000-0000EA170000}"/>
    <cellStyle name="Normal 2 5 2 2 27 2 2 2" xfId="5865" xr:uid="{00000000-0005-0000-0000-0000EB170000}"/>
    <cellStyle name="Normal 2 5 2 2 27 3" xfId="5866" xr:uid="{00000000-0005-0000-0000-0000EC170000}"/>
    <cellStyle name="Normal 2 5 2 2 27 3 2" xfId="5867" xr:uid="{00000000-0005-0000-0000-0000ED170000}"/>
    <cellStyle name="Normal 2 5 2 2 27 3 2 2" xfId="5868" xr:uid="{00000000-0005-0000-0000-0000EE170000}"/>
    <cellStyle name="Normal 2 5 2 2 28" xfId="5869" xr:uid="{00000000-0005-0000-0000-0000EF170000}"/>
    <cellStyle name="Normal 2 5 2 2 28 2" xfId="5870" xr:uid="{00000000-0005-0000-0000-0000F0170000}"/>
    <cellStyle name="Normal 2 5 2 2 28 2 2" xfId="5871" xr:uid="{00000000-0005-0000-0000-0000F1170000}"/>
    <cellStyle name="Normal 2 5 2 2 28 2 2 2" xfId="5872" xr:uid="{00000000-0005-0000-0000-0000F2170000}"/>
    <cellStyle name="Normal 2 5 2 2 28 3" xfId="5873" xr:uid="{00000000-0005-0000-0000-0000F3170000}"/>
    <cellStyle name="Normal 2 5 2 2 28 3 2" xfId="5874" xr:uid="{00000000-0005-0000-0000-0000F4170000}"/>
    <cellStyle name="Normal 2 5 2 2 28 3 2 2" xfId="5875" xr:uid="{00000000-0005-0000-0000-0000F5170000}"/>
    <cellStyle name="Normal 2 5 2 2 29" xfId="5876" xr:uid="{00000000-0005-0000-0000-0000F6170000}"/>
    <cellStyle name="Normal 2 5 2 2 29 2" xfId="5877" xr:uid="{00000000-0005-0000-0000-0000F7170000}"/>
    <cellStyle name="Normal 2 5 2 2 29 2 2" xfId="5878" xr:uid="{00000000-0005-0000-0000-0000F8170000}"/>
    <cellStyle name="Normal 2 5 2 2 29 2 2 2" xfId="5879" xr:uid="{00000000-0005-0000-0000-0000F9170000}"/>
    <cellStyle name="Normal 2 5 2 2 29 3" xfId="5880" xr:uid="{00000000-0005-0000-0000-0000FA170000}"/>
    <cellStyle name="Normal 2 5 2 2 29 3 2" xfId="5881" xr:uid="{00000000-0005-0000-0000-0000FB170000}"/>
    <cellStyle name="Normal 2 5 2 2 29 3 2 2" xfId="5882" xr:uid="{00000000-0005-0000-0000-0000FC170000}"/>
    <cellStyle name="Normal 2 5 2 2 3" xfId="5883" xr:uid="{00000000-0005-0000-0000-0000FD170000}"/>
    <cellStyle name="Normal 2 5 2 2 3 2" xfId="5884" xr:uid="{00000000-0005-0000-0000-0000FE170000}"/>
    <cellStyle name="Normal 2 5 2 2 3 2 2" xfId="5885" xr:uid="{00000000-0005-0000-0000-0000FF170000}"/>
    <cellStyle name="Normal 2 5 2 2 3 2 2 2" xfId="5886" xr:uid="{00000000-0005-0000-0000-000000180000}"/>
    <cellStyle name="Normal 2 5 2 2 3 3" xfId="5887" xr:uid="{00000000-0005-0000-0000-000001180000}"/>
    <cellStyle name="Normal 2 5 2 2 3 3 2" xfId="5888" xr:uid="{00000000-0005-0000-0000-000002180000}"/>
    <cellStyle name="Normal 2 5 2 2 3 3 2 2" xfId="5889" xr:uid="{00000000-0005-0000-0000-000003180000}"/>
    <cellStyle name="Normal 2 5 2 2 30" xfId="5890" xr:uid="{00000000-0005-0000-0000-000004180000}"/>
    <cellStyle name="Normal 2 5 2 2 30 2" xfId="5891" xr:uid="{00000000-0005-0000-0000-000005180000}"/>
    <cellStyle name="Normal 2 5 2 2 30 2 2" xfId="5892" xr:uid="{00000000-0005-0000-0000-000006180000}"/>
    <cellStyle name="Normal 2 5 2 2 30 2 2 2" xfId="5893" xr:uid="{00000000-0005-0000-0000-000007180000}"/>
    <cellStyle name="Normal 2 5 2 2 30 3" xfId="5894" xr:uid="{00000000-0005-0000-0000-000008180000}"/>
    <cellStyle name="Normal 2 5 2 2 30 3 2" xfId="5895" xr:uid="{00000000-0005-0000-0000-000009180000}"/>
    <cellStyle name="Normal 2 5 2 2 30 3 2 2" xfId="5896" xr:uid="{00000000-0005-0000-0000-00000A180000}"/>
    <cellStyle name="Normal 2 5 2 2 31" xfId="5897" xr:uid="{00000000-0005-0000-0000-00000B180000}"/>
    <cellStyle name="Normal 2 5 2 2 31 2" xfId="5898" xr:uid="{00000000-0005-0000-0000-00000C180000}"/>
    <cellStyle name="Normal 2 5 2 2 31 2 2" xfId="5899" xr:uid="{00000000-0005-0000-0000-00000D180000}"/>
    <cellStyle name="Normal 2 5 2 2 31 2 2 2" xfId="5900" xr:uid="{00000000-0005-0000-0000-00000E180000}"/>
    <cellStyle name="Normal 2 5 2 2 31 3" xfId="5901" xr:uid="{00000000-0005-0000-0000-00000F180000}"/>
    <cellStyle name="Normal 2 5 2 2 31 3 2" xfId="5902" xr:uid="{00000000-0005-0000-0000-000010180000}"/>
    <cellStyle name="Normal 2 5 2 2 31 3 2 2" xfId="5903" xr:uid="{00000000-0005-0000-0000-000011180000}"/>
    <cellStyle name="Normal 2 5 2 2 32" xfId="5904" xr:uid="{00000000-0005-0000-0000-000012180000}"/>
    <cellStyle name="Normal 2 5 2 2 32 2" xfId="5905" xr:uid="{00000000-0005-0000-0000-000013180000}"/>
    <cellStyle name="Normal 2 5 2 2 32 2 2" xfId="5906" xr:uid="{00000000-0005-0000-0000-000014180000}"/>
    <cellStyle name="Normal 2 5 2 2 32 2 2 2" xfId="5907" xr:uid="{00000000-0005-0000-0000-000015180000}"/>
    <cellStyle name="Normal 2 5 2 2 32 3" xfId="5908" xr:uid="{00000000-0005-0000-0000-000016180000}"/>
    <cellStyle name="Normal 2 5 2 2 32 3 2" xfId="5909" xr:uid="{00000000-0005-0000-0000-000017180000}"/>
    <cellStyle name="Normal 2 5 2 2 32 3 2 2" xfId="5910" xr:uid="{00000000-0005-0000-0000-000018180000}"/>
    <cellStyle name="Normal 2 5 2 2 33" xfId="5911" xr:uid="{00000000-0005-0000-0000-000019180000}"/>
    <cellStyle name="Normal 2 5 2 2 33 2" xfId="5912" xr:uid="{00000000-0005-0000-0000-00001A180000}"/>
    <cellStyle name="Normal 2 5 2 2 33 2 2" xfId="5913" xr:uid="{00000000-0005-0000-0000-00001B180000}"/>
    <cellStyle name="Normal 2 5 2 2 33 2 2 2" xfId="5914" xr:uid="{00000000-0005-0000-0000-00001C180000}"/>
    <cellStyle name="Normal 2 5 2 2 33 3" xfId="5915" xr:uid="{00000000-0005-0000-0000-00001D180000}"/>
    <cellStyle name="Normal 2 5 2 2 33 3 2" xfId="5916" xr:uid="{00000000-0005-0000-0000-00001E180000}"/>
    <cellStyle name="Normal 2 5 2 2 33 3 2 2" xfId="5917" xr:uid="{00000000-0005-0000-0000-00001F180000}"/>
    <cellStyle name="Normal 2 5 2 2 34" xfId="5918" xr:uid="{00000000-0005-0000-0000-000020180000}"/>
    <cellStyle name="Normal 2 5 2 2 34 2" xfId="5919" xr:uid="{00000000-0005-0000-0000-000021180000}"/>
    <cellStyle name="Normal 2 5 2 2 34 2 2" xfId="5920" xr:uid="{00000000-0005-0000-0000-000022180000}"/>
    <cellStyle name="Normal 2 5 2 2 34 2 2 2" xfId="5921" xr:uid="{00000000-0005-0000-0000-000023180000}"/>
    <cellStyle name="Normal 2 5 2 2 34 3" xfId="5922" xr:uid="{00000000-0005-0000-0000-000024180000}"/>
    <cellStyle name="Normal 2 5 2 2 34 3 2" xfId="5923" xr:uid="{00000000-0005-0000-0000-000025180000}"/>
    <cellStyle name="Normal 2 5 2 2 34 3 2 2" xfId="5924" xr:uid="{00000000-0005-0000-0000-000026180000}"/>
    <cellStyle name="Normal 2 5 2 2 35" xfId="5925" xr:uid="{00000000-0005-0000-0000-000027180000}"/>
    <cellStyle name="Normal 2 5 2 2 35 2" xfId="5926" xr:uid="{00000000-0005-0000-0000-000028180000}"/>
    <cellStyle name="Normal 2 5 2 2 35 2 2" xfId="5927" xr:uid="{00000000-0005-0000-0000-000029180000}"/>
    <cellStyle name="Normal 2 5 2 2 35 2 2 2" xfId="5928" xr:uid="{00000000-0005-0000-0000-00002A180000}"/>
    <cellStyle name="Normal 2 5 2 2 35 3" xfId="5929" xr:uid="{00000000-0005-0000-0000-00002B180000}"/>
    <cellStyle name="Normal 2 5 2 2 35 3 2" xfId="5930" xr:uid="{00000000-0005-0000-0000-00002C180000}"/>
    <cellStyle name="Normal 2 5 2 2 35 3 2 2" xfId="5931" xr:uid="{00000000-0005-0000-0000-00002D180000}"/>
    <cellStyle name="Normal 2 5 2 2 36" xfId="5932" xr:uid="{00000000-0005-0000-0000-00002E180000}"/>
    <cellStyle name="Normal 2 5 2 2 36 2" xfId="5933" xr:uid="{00000000-0005-0000-0000-00002F180000}"/>
    <cellStyle name="Normal 2 5 2 2 36 2 2" xfId="5934" xr:uid="{00000000-0005-0000-0000-000030180000}"/>
    <cellStyle name="Normal 2 5 2 2 36 2 2 2" xfId="5935" xr:uid="{00000000-0005-0000-0000-000031180000}"/>
    <cellStyle name="Normal 2 5 2 2 36 3" xfId="5936" xr:uid="{00000000-0005-0000-0000-000032180000}"/>
    <cellStyle name="Normal 2 5 2 2 36 3 2" xfId="5937" xr:uid="{00000000-0005-0000-0000-000033180000}"/>
    <cellStyle name="Normal 2 5 2 2 36 3 2 2" xfId="5938" xr:uid="{00000000-0005-0000-0000-000034180000}"/>
    <cellStyle name="Normal 2 5 2 2 37" xfId="5939" xr:uid="{00000000-0005-0000-0000-000035180000}"/>
    <cellStyle name="Normal 2 5 2 2 37 2" xfId="5940" xr:uid="{00000000-0005-0000-0000-000036180000}"/>
    <cellStyle name="Normal 2 5 2 2 37 2 2" xfId="5941" xr:uid="{00000000-0005-0000-0000-000037180000}"/>
    <cellStyle name="Normal 2 5 2 2 37 2 2 2" xfId="5942" xr:uid="{00000000-0005-0000-0000-000038180000}"/>
    <cellStyle name="Normal 2 5 2 2 37 3" xfId="5943" xr:uid="{00000000-0005-0000-0000-000039180000}"/>
    <cellStyle name="Normal 2 5 2 2 37 3 2" xfId="5944" xr:uid="{00000000-0005-0000-0000-00003A180000}"/>
    <cellStyle name="Normal 2 5 2 2 37 3 2 2" xfId="5945" xr:uid="{00000000-0005-0000-0000-00003B180000}"/>
    <cellStyle name="Normal 2 5 2 2 38" xfId="5946" xr:uid="{00000000-0005-0000-0000-00003C180000}"/>
    <cellStyle name="Normal 2 5 2 2 38 2" xfId="5947" xr:uid="{00000000-0005-0000-0000-00003D180000}"/>
    <cellStyle name="Normal 2 5 2 2 38 2 2" xfId="5948" xr:uid="{00000000-0005-0000-0000-00003E180000}"/>
    <cellStyle name="Normal 2 5 2 2 38 2 2 2" xfId="5949" xr:uid="{00000000-0005-0000-0000-00003F180000}"/>
    <cellStyle name="Normal 2 5 2 2 38 3" xfId="5950" xr:uid="{00000000-0005-0000-0000-000040180000}"/>
    <cellStyle name="Normal 2 5 2 2 38 3 2" xfId="5951" xr:uid="{00000000-0005-0000-0000-000041180000}"/>
    <cellStyle name="Normal 2 5 2 2 38 3 2 2" xfId="5952" xr:uid="{00000000-0005-0000-0000-000042180000}"/>
    <cellStyle name="Normal 2 5 2 2 39" xfId="5953" xr:uid="{00000000-0005-0000-0000-000043180000}"/>
    <cellStyle name="Normal 2 5 2 2 39 2" xfId="5954" xr:uid="{00000000-0005-0000-0000-000044180000}"/>
    <cellStyle name="Normal 2 5 2 2 39 2 2" xfId="5955" xr:uid="{00000000-0005-0000-0000-000045180000}"/>
    <cellStyle name="Normal 2 5 2 2 39 2 2 2" xfId="5956" xr:uid="{00000000-0005-0000-0000-000046180000}"/>
    <cellStyle name="Normal 2 5 2 2 39 3" xfId="5957" xr:uid="{00000000-0005-0000-0000-000047180000}"/>
    <cellStyle name="Normal 2 5 2 2 39 3 2" xfId="5958" xr:uid="{00000000-0005-0000-0000-000048180000}"/>
    <cellStyle name="Normal 2 5 2 2 39 3 2 2" xfId="5959" xr:uid="{00000000-0005-0000-0000-000049180000}"/>
    <cellStyle name="Normal 2 5 2 2 4" xfId="5960" xr:uid="{00000000-0005-0000-0000-00004A180000}"/>
    <cellStyle name="Normal 2 5 2 2 4 2" xfId="5961" xr:uid="{00000000-0005-0000-0000-00004B180000}"/>
    <cellStyle name="Normal 2 5 2 2 4 2 2" xfId="5962" xr:uid="{00000000-0005-0000-0000-00004C180000}"/>
    <cellStyle name="Normal 2 5 2 2 4 2 2 2" xfId="5963" xr:uid="{00000000-0005-0000-0000-00004D180000}"/>
    <cellStyle name="Normal 2 5 2 2 4 3" xfId="5964" xr:uid="{00000000-0005-0000-0000-00004E180000}"/>
    <cellStyle name="Normal 2 5 2 2 4 3 2" xfId="5965" xr:uid="{00000000-0005-0000-0000-00004F180000}"/>
    <cellStyle name="Normal 2 5 2 2 4 3 2 2" xfId="5966" xr:uid="{00000000-0005-0000-0000-000050180000}"/>
    <cellStyle name="Normal 2 5 2 2 40" xfId="5967" xr:uid="{00000000-0005-0000-0000-000051180000}"/>
    <cellStyle name="Normal 2 5 2 2 40 2" xfId="5968" xr:uid="{00000000-0005-0000-0000-000052180000}"/>
    <cellStyle name="Normal 2 5 2 2 40 2 2" xfId="5969" xr:uid="{00000000-0005-0000-0000-000053180000}"/>
    <cellStyle name="Normal 2 5 2 2 40 2 2 2" xfId="5970" xr:uid="{00000000-0005-0000-0000-000054180000}"/>
    <cellStyle name="Normal 2 5 2 2 40 3" xfId="5971" xr:uid="{00000000-0005-0000-0000-000055180000}"/>
    <cellStyle name="Normal 2 5 2 2 40 3 2" xfId="5972" xr:uid="{00000000-0005-0000-0000-000056180000}"/>
    <cellStyle name="Normal 2 5 2 2 40 3 2 2" xfId="5973" xr:uid="{00000000-0005-0000-0000-000057180000}"/>
    <cellStyle name="Normal 2 5 2 2 41" xfId="5974" xr:uid="{00000000-0005-0000-0000-000058180000}"/>
    <cellStyle name="Normal 2 5 2 2 41 2" xfId="5975" xr:uid="{00000000-0005-0000-0000-000059180000}"/>
    <cellStyle name="Normal 2 5 2 2 41 2 2" xfId="5976" xr:uid="{00000000-0005-0000-0000-00005A180000}"/>
    <cellStyle name="Normal 2 5 2 2 41 2 2 2" xfId="5977" xr:uid="{00000000-0005-0000-0000-00005B180000}"/>
    <cellStyle name="Normal 2 5 2 2 41 3" xfId="5978" xr:uid="{00000000-0005-0000-0000-00005C180000}"/>
    <cellStyle name="Normal 2 5 2 2 41 3 2" xfId="5979" xr:uid="{00000000-0005-0000-0000-00005D180000}"/>
    <cellStyle name="Normal 2 5 2 2 41 3 2 2" xfId="5980" xr:uid="{00000000-0005-0000-0000-00005E180000}"/>
    <cellStyle name="Normal 2 5 2 2 42" xfId="5981" xr:uid="{00000000-0005-0000-0000-00005F180000}"/>
    <cellStyle name="Normal 2 5 2 2 42 2" xfId="5982" xr:uid="{00000000-0005-0000-0000-000060180000}"/>
    <cellStyle name="Normal 2 5 2 2 42 2 2" xfId="5983" xr:uid="{00000000-0005-0000-0000-000061180000}"/>
    <cellStyle name="Normal 2 5 2 2 42 2 2 2" xfId="5984" xr:uid="{00000000-0005-0000-0000-000062180000}"/>
    <cellStyle name="Normal 2 5 2 2 42 3" xfId="5985" xr:uid="{00000000-0005-0000-0000-000063180000}"/>
    <cellStyle name="Normal 2 5 2 2 42 3 2" xfId="5986" xr:uid="{00000000-0005-0000-0000-000064180000}"/>
    <cellStyle name="Normal 2 5 2 2 42 3 2 2" xfId="5987" xr:uid="{00000000-0005-0000-0000-000065180000}"/>
    <cellStyle name="Normal 2 5 2 2 43" xfId="5988" xr:uid="{00000000-0005-0000-0000-000066180000}"/>
    <cellStyle name="Normal 2 5 2 2 43 2" xfId="5989" xr:uid="{00000000-0005-0000-0000-000067180000}"/>
    <cellStyle name="Normal 2 5 2 2 43 2 2" xfId="5990" xr:uid="{00000000-0005-0000-0000-000068180000}"/>
    <cellStyle name="Normal 2 5 2 2 43 2 2 2" xfId="5991" xr:uid="{00000000-0005-0000-0000-000069180000}"/>
    <cellStyle name="Normal 2 5 2 2 43 3" xfId="5992" xr:uid="{00000000-0005-0000-0000-00006A180000}"/>
    <cellStyle name="Normal 2 5 2 2 43 3 2" xfId="5993" xr:uid="{00000000-0005-0000-0000-00006B180000}"/>
    <cellStyle name="Normal 2 5 2 2 43 3 2 2" xfId="5994" xr:uid="{00000000-0005-0000-0000-00006C180000}"/>
    <cellStyle name="Normal 2 5 2 2 44" xfId="5995" xr:uid="{00000000-0005-0000-0000-00006D180000}"/>
    <cellStyle name="Normal 2 5 2 2 44 2" xfId="5996" xr:uid="{00000000-0005-0000-0000-00006E180000}"/>
    <cellStyle name="Normal 2 5 2 2 44 2 2" xfId="5997" xr:uid="{00000000-0005-0000-0000-00006F180000}"/>
    <cellStyle name="Normal 2 5 2 2 44 2 2 2" xfId="5998" xr:uid="{00000000-0005-0000-0000-000070180000}"/>
    <cellStyle name="Normal 2 5 2 2 44 3" xfId="5999" xr:uid="{00000000-0005-0000-0000-000071180000}"/>
    <cellStyle name="Normal 2 5 2 2 44 3 2" xfId="6000" xr:uid="{00000000-0005-0000-0000-000072180000}"/>
    <cellStyle name="Normal 2 5 2 2 44 3 2 2" xfId="6001" xr:uid="{00000000-0005-0000-0000-000073180000}"/>
    <cellStyle name="Normal 2 5 2 2 45" xfId="6002" xr:uid="{00000000-0005-0000-0000-000074180000}"/>
    <cellStyle name="Normal 2 5 2 2 45 2" xfId="6003" xr:uid="{00000000-0005-0000-0000-000075180000}"/>
    <cellStyle name="Normal 2 5 2 2 45 2 2" xfId="6004" xr:uid="{00000000-0005-0000-0000-000076180000}"/>
    <cellStyle name="Normal 2 5 2 2 45 2 2 2" xfId="6005" xr:uid="{00000000-0005-0000-0000-000077180000}"/>
    <cellStyle name="Normal 2 5 2 2 45 3" xfId="6006" xr:uid="{00000000-0005-0000-0000-000078180000}"/>
    <cellStyle name="Normal 2 5 2 2 45 3 2" xfId="6007" xr:uid="{00000000-0005-0000-0000-000079180000}"/>
    <cellStyle name="Normal 2 5 2 2 45 3 2 2" xfId="6008" xr:uid="{00000000-0005-0000-0000-00007A180000}"/>
    <cellStyle name="Normal 2 5 2 2 46" xfId="6009" xr:uid="{00000000-0005-0000-0000-00007B180000}"/>
    <cellStyle name="Normal 2 5 2 2 46 2" xfId="6010" xr:uid="{00000000-0005-0000-0000-00007C180000}"/>
    <cellStyle name="Normal 2 5 2 2 46 2 2" xfId="6011" xr:uid="{00000000-0005-0000-0000-00007D180000}"/>
    <cellStyle name="Normal 2 5 2 2 46 2 2 2" xfId="6012" xr:uid="{00000000-0005-0000-0000-00007E180000}"/>
    <cellStyle name="Normal 2 5 2 2 46 3" xfId="6013" xr:uid="{00000000-0005-0000-0000-00007F180000}"/>
    <cellStyle name="Normal 2 5 2 2 46 3 2" xfId="6014" xr:uid="{00000000-0005-0000-0000-000080180000}"/>
    <cellStyle name="Normal 2 5 2 2 46 3 2 2" xfId="6015" xr:uid="{00000000-0005-0000-0000-000081180000}"/>
    <cellStyle name="Normal 2 5 2 2 47" xfId="6016" xr:uid="{00000000-0005-0000-0000-000082180000}"/>
    <cellStyle name="Normal 2 5 2 2 47 2" xfId="6017" xr:uid="{00000000-0005-0000-0000-000083180000}"/>
    <cellStyle name="Normal 2 5 2 2 47 2 2" xfId="6018" xr:uid="{00000000-0005-0000-0000-000084180000}"/>
    <cellStyle name="Normal 2 5 2 2 47 2 2 2" xfId="6019" xr:uid="{00000000-0005-0000-0000-000085180000}"/>
    <cellStyle name="Normal 2 5 2 2 47 3" xfId="6020" xr:uid="{00000000-0005-0000-0000-000086180000}"/>
    <cellStyle name="Normal 2 5 2 2 47 3 2" xfId="6021" xr:uid="{00000000-0005-0000-0000-000087180000}"/>
    <cellStyle name="Normal 2 5 2 2 47 3 2 2" xfId="6022" xr:uid="{00000000-0005-0000-0000-000088180000}"/>
    <cellStyle name="Normal 2 5 2 2 48" xfId="6023" xr:uid="{00000000-0005-0000-0000-000089180000}"/>
    <cellStyle name="Normal 2 5 2 2 48 2" xfId="6024" xr:uid="{00000000-0005-0000-0000-00008A180000}"/>
    <cellStyle name="Normal 2 5 2 2 48 2 2" xfId="6025" xr:uid="{00000000-0005-0000-0000-00008B180000}"/>
    <cellStyle name="Normal 2 5 2 2 48 2 2 2" xfId="6026" xr:uid="{00000000-0005-0000-0000-00008C180000}"/>
    <cellStyle name="Normal 2 5 2 2 48 3" xfId="6027" xr:uid="{00000000-0005-0000-0000-00008D180000}"/>
    <cellStyle name="Normal 2 5 2 2 48 3 2" xfId="6028" xr:uid="{00000000-0005-0000-0000-00008E180000}"/>
    <cellStyle name="Normal 2 5 2 2 48 3 2 2" xfId="6029" xr:uid="{00000000-0005-0000-0000-00008F180000}"/>
    <cellStyle name="Normal 2 5 2 2 49" xfId="6030" xr:uid="{00000000-0005-0000-0000-000090180000}"/>
    <cellStyle name="Normal 2 5 2 2 49 2" xfId="6031" xr:uid="{00000000-0005-0000-0000-000091180000}"/>
    <cellStyle name="Normal 2 5 2 2 49 2 2" xfId="6032" xr:uid="{00000000-0005-0000-0000-000092180000}"/>
    <cellStyle name="Normal 2 5 2 2 49 2 2 2" xfId="6033" xr:uid="{00000000-0005-0000-0000-000093180000}"/>
    <cellStyle name="Normal 2 5 2 2 49 3" xfId="6034" xr:uid="{00000000-0005-0000-0000-000094180000}"/>
    <cellStyle name="Normal 2 5 2 2 49 3 2" xfId="6035" xr:uid="{00000000-0005-0000-0000-000095180000}"/>
    <cellStyle name="Normal 2 5 2 2 49 3 2 2" xfId="6036" xr:uid="{00000000-0005-0000-0000-000096180000}"/>
    <cellStyle name="Normal 2 5 2 2 5" xfId="6037" xr:uid="{00000000-0005-0000-0000-000097180000}"/>
    <cellStyle name="Normal 2 5 2 2 5 2" xfId="6038" xr:uid="{00000000-0005-0000-0000-000098180000}"/>
    <cellStyle name="Normal 2 5 2 2 5 2 2" xfId="6039" xr:uid="{00000000-0005-0000-0000-000099180000}"/>
    <cellStyle name="Normal 2 5 2 2 5 2 2 2" xfId="6040" xr:uid="{00000000-0005-0000-0000-00009A180000}"/>
    <cellStyle name="Normal 2 5 2 2 5 3" xfId="6041" xr:uid="{00000000-0005-0000-0000-00009B180000}"/>
    <cellStyle name="Normal 2 5 2 2 5 3 2" xfId="6042" xr:uid="{00000000-0005-0000-0000-00009C180000}"/>
    <cellStyle name="Normal 2 5 2 2 5 3 2 2" xfId="6043" xr:uid="{00000000-0005-0000-0000-00009D180000}"/>
    <cellStyle name="Normal 2 5 2 2 50" xfId="6044" xr:uid="{00000000-0005-0000-0000-00009E180000}"/>
    <cellStyle name="Normal 2 5 2 2 50 2" xfId="6045" xr:uid="{00000000-0005-0000-0000-00009F180000}"/>
    <cellStyle name="Normal 2 5 2 2 50 2 2" xfId="6046" xr:uid="{00000000-0005-0000-0000-0000A0180000}"/>
    <cellStyle name="Normal 2 5 2 2 50 2 2 2" xfId="6047" xr:uid="{00000000-0005-0000-0000-0000A1180000}"/>
    <cellStyle name="Normal 2 5 2 2 50 3" xfId="6048" xr:uid="{00000000-0005-0000-0000-0000A2180000}"/>
    <cellStyle name="Normal 2 5 2 2 50 3 2" xfId="6049" xr:uid="{00000000-0005-0000-0000-0000A3180000}"/>
    <cellStyle name="Normal 2 5 2 2 50 3 2 2" xfId="6050" xr:uid="{00000000-0005-0000-0000-0000A4180000}"/>
    <cellStyle name="Normal 2 5 2 2 51" xfId="6051" xr:uid="{00000000-0005-0000-0000-0000A5180000}"/>
    <cellStyle name="Normal 2 5 2 2 51 2" xfId="6052" xr:uid="{00000000-0005-0000-0000-0000A6180000}"/>
    <cellStyle name="Normal 2 5 2 2 51 2 2" xfId="6053" xr:uid="{00000000-0005-0000-0000-0000A7180000}"/>
    <cellStyle name="Normal 2 5 2 2 51 2 2 2" xfId="6054" xr:uid="{00000000-0005-0000-0000-0000A8180000}"/>
    <cellStyle name="Normal 2 5 2 2 51 3" xfId="6055" xr:uid="{00000000-0005-0000-0000-0000A9180000}"/>
    <cellStyle name="Normal 2 5 2 2 51 3 2" xfId="6056" xr:uid="{00000000-0005-0000-0000-0000AA180000}"/>
    <cellStyle name="Normal 2 5 2 2 51 3 2 2" xfId="6057" xr:uid="{00000000-0005-0000-0000-0000AB180000}"/>
    <cellStyle name="Normal 2 5 2 2 52" xfId="6058" xr:uid="{00000000-0005-0000-0000-0000AC180000}"/>
    <cellStyle name="Normal 2 5 2 2 52 2" xfId="6059" xr:uid="{00000000-0005-0000-0000-0000AD180000}"/>
    <cellStyle name="Normal 2 5 2 2 52 2 2" xfId="6060" xr:uid="{00000000-0005-0000-0000-0000AE180000}"/>
    <cellStyle name="Normal 2 5 2 2 52 2 2 2" xfId="6061" xr:uid="{00000000-0005-0000-0000-0000AF180000}"/>
    <cellStyle name="Normal 2 5 2 2 52 3" xfId="6062" xr:uid="{00000000-0005-0000-0000-0000B0180000}"/>
    <cellStyle name="Normal 2 5 2 2 52 3 2" xfId="6063" xr:uid="{00000000-0005-0000-0000-0000B1180000}"/>
    <cellStyle name="Normal 2 5 2 2 52 3 2 2" xfId="6064" xr:uid="{00000000-0005-0000-0000-0000B2180000}"/>
    <cellStyle name="Normal 2 5 2 2 53" xfId="6065" xr:uid="{00000000-0005-0000-0000-0000B3180000}"/>
    <cellStyle name="Normal 2 5 2 2 53 2" xfId="6066" xr:uid="{00000000-0005-0000-0000-0000B4180000}"/>
    <cellStyle name="Normal 2 5 2 2 53 2 2" xfId="6067" xr:uid="{00000000-0005-0000-0000-0000B5180000}"/>
    <cellStyle name="Normal 2 5 2 2 53 2 2 2" xfId="6068" xr:uid="{00000000-0005-0000-0000-0000B6180000}"/>
    <cellStyle name="Normal 2 5 2 2 53 3" xfId="6069" xr:uid="{00000000-0005-0000-0000-0000B7180000}"/>
    <cellStyle name="Normal 2 5 2 2 53 3 2" xfId="6070" xr:uid="{00000000-0005-0000-0000-0000B8180000}"/>
    <cellStyle name="Normal 2 5 2 2 53 3 2 2" xfId="6071" xr:uid="{00000000-0005-0000-0000-0000B9180000}"/>
    <cellStyle name="Normal 2 5 2 2 54" xfId="6072" xr:uid="{00000000-0005-0000-0000-0000BA180000}"/>
    <cellStyle name="Normal 2 5 2 2 54 2" xfId="6073" xr:uid="{00000000-0005-0000-0000-0000BB180000}"/>
    <cellStyle name="Normal 2 5 2 2 54 2 2" xfId="6074" xr:uid="{00000000-0005-0000-0000-0000BC180000}"/>
    <cellStyle name="Normal 2 5 2 2 54 2 2 2" xfId="6075" xr:uid="{00000000-0005-0000-0000-0000BD180000}"/>
    <cellStyle name="Normal 2 5 2 2 54 3" xfId="6076" xr:uid="{00000000-0005-0000-0000-0000BE180000}"/>
    <cellStyle name="Normal 2 5 2 2 54 3 2" xfId="6077" xr:uid="{00000000-0005-0000-0000-0000BF180000}"/>
    <cellStyle name="Normal 2 5 2 2 54 3 2 2" xfId="6078" xr:uid="{00000000-0005-0000-0000-0000C0180000}"/>
    <cellStyle name="Normal 2 5 2 2 55" xfId="6079" xr:uid="{00000000-0005-0000-0000-0000C1180000}"/>
    <cellStyle name="Normal 2 5 2 2 55 2" xfId="6080" xr:uid="{00000000-0005-0000-0000-0000C2180000}"/>
    <cellStyle name="Normal 2 5 2 2 55 2 2" xfId="6081" xr:uid="{00000000-0005-0000-0000-0000C3180000}"/>
    <cellStyle name="Normal 2 5 2 2 55 2 2 2" xfId="6082" xr:uid="{00000000-0005-0000-0000-0000C4180000}"/>
    <cellStyle name="Normal 2 5 2 2 55 3" xfId="6083" xr:uid="{00000000-0005-0000-0000-0000C5180000}"/>
    <cellStyle name="Normal 2 5 2 2 55 3 2" xfId="6084" xr:uid="{00000000-0005-0000-0000-0000C6180000}"/>
    <cellStyle name="Normal 2 5 2 2 55 3 2 2" xfId="6085" xr:uid="{00000000-0005-0000-0000-0000C7180000}"/>
    <cellStyle name="Normal 2 5 2 2 56" xfId="6086" xr:uid="{00000000-0005-0000-0000-0000C8180000}"/>
    <cellStyle name="Normal 2 5 2 2 56 2" xfId="6087" xr:uid="{00000000-0005-0000-0000-0000C9180000}"/>
    <cellStyle name="Normal 2 5 2 2 56 2 2" xfId="6088" xr:uid="{00000000-0005-0000-0000-0000CA180000}"/>
    <cellStyle name="Normal 2 5 2 2 57" xfId="6089" xr:uid="{00000000-0005-0000-0000-0000CB180000}"/>
    <cellStyle name="Normal 2 5 2 2 57 2" xfId="6090" xr:uid="{00000000-0005-0000-0000-0000CC180000}"/>
    <cellStyle name="Normal 2 5 2 2 57 2 2" xfId="6091" xr:uid="{00000000-0005-0000-0000-0000CD180000}"/>
    <cellStyle name="Normal 2 5 2 2 6" xfId="6092" xr:uid="{00000000-0005-0000-0000-0000CE180000}"/>
    <cellStyle name="Normal 2 5 2 2 6 2" xfId="6093" xr:uid="{00000000-0005-0000-0000-0000CF180000}"/>
    <cellStyle name="Normal 2 5 2 2 6 2 2" xfId="6094" xr:uid="{00000000-0005-0000-0000-0000D0180000}"/>
    <cellStyle name="Normal 2 5 2 2 6 2 2 2" xfId="6095" xr:uid="{00000000-0005-0000-0000-0000D1180000}"/>
    <cellStyle name="Normal 2 5 2 2 6 3" xfId="6096" xr:uid="{00000000-0005-0000-0000-0000D2180000}"/>
    <cellStyle name="Normal 2 5 2 2 6 3 2" xfId="6097" xr:uid="{00000000-0005-0000-0000-0000D3180000}"/>
    <cellStyle name="Normal 2 5 2 2 6 3 2 2" xfId="6098" xr:uid="{00000000-0005-0000-0000-0000D4180000}"/>
    <cellStyle name="Normal 2 5 2 2 7" xfId="6099" xr:uid="{00000000-0005-0000-0000-0000D5180000}"/>
    <cellStyle name="Normal 2 5 2 2 7 2" xfId="6100" xr:uid="{00000000-0005-0000-0000-0000D6180000}"/>
    <cellStyle name="Normal 2 5 2 2 7 2 2" xfId="6101" xr:uid="{00000000-0005-0000-0000-0000D7180000}"/>
    <cellStyle name="Normal 2 5 2 2 7 2 2 2" xfId="6102" xr:uid="{00000000-0005-0000-0000-0000D8180000}"/>
    <cellStyle name="Normal 2 5 2 2 7 3" xfId="6103" xr:uid="{00000000-0005-0000-0000-0000D9180000}"/>
    <cellStyle name="Normal 2 5 2 2 7 3 2" xfId="6104" xr:uid="{00000000-0005-0000-0000-0000DA180000}"/>
    <cellStyle name="Normal 2 5 2 2 7 3 2 2" xfId="6105" xr:uid="{00000000-0005-0000-0000-0000DB180000}"/>
    <cellStyle name="Normal 2 5 2 2 8" xfId="6106" xr:uid="{00000000-0005-0000-0000-0000DC180000}"/>
    <cellStyle name="Normal 2 5 2 2 8 2" xfId="6107" xr:uid="{00000000-0005-0000-0000-0000DD180000}"/>
    <cellStyle name="Normal 2 5 2 2 8 2 2" xfId="6108" xr:uid="{00000000-0005-0000-0000-0000DE180000}"/>
    <cellStyle name="Normal 2 5 2 2 8 2 2 2" xfId="6109" xr:uid="{00000000-0005-0000-0000-0000DF180000}"/>
    <cellStyle name="Normal 2 5 2 2 8 3" xfId="6110" xr:uid="{00000000-0005-0000-0000-0000E0180000}"/>
    <cellStyle name="Normal 2 5 2 2 8 3 2" xfId="6111" xr:uid="{00000000-0005-0000-0000-0000E1180000}"/>
    <cellStyle name="Normal 2 5 2 2 8 3 2 2" xfId="6112" xr:uid="{00000000-0005-0000-0000-0000E2180000}"/>
    <cellStyle name="Normal 2 5 2 2 9" xfId="6113" xr:uid="{00000000-0005-0000-0000-0000E3180000}"/>
    <cellStyle name="Normal 2 5 2 2 9 2" xfId="6114" xr:uid="{00000000-0005-0000-0000-0000E4180000}"/>
    <cellStyle name="Normal 2 5 2 2 9 2 2" xfId="6115" xr:uid="{00000000-0005-0000-0000-0000E5180000}"/>
    <cellStyle name="Normal 2 5 2 2 9 2 2 2" xfId="6116" xr:uid="{00000000-0005-0000-0000-0000E6180000}"/>
    <cellStyle name="Normal 2 5 2 2 9 3" xfId="6117" xr:uid="{00000000-0005-0000-0000-0000E7180000}"/>
    <cellStyle name="Normal 2 5 2 2 9 3 2" xfId="6118" xr:uid="{00000000-0005-0000-0000-0000E8180000}"/>
    <cellStyle name="Normal 2 5 2 2 9 3 2 2" xfId="6119" xr:uid="{00000000-0005-0000-0000-0000E9180000}"/>
    <cellStyle name="Normal 2 5 2 20" xfId="6120" xr:uid="{00000000-0005-0000-0000-0000EA180000}"/>
    <cellStyle name="Normal 2 5 2 20 2" xfId="6121" xr:uid="{00000000-0005-0000-0000-0000EB180000}"/>
    <cellStyle name="Normal 2 5 2 20 2 2" xfId="6122" xr:uid="{00000000-0005-0000-0000-0000EC180000}"/>
    <cellStyle name="Normal 2 5 2 20 2 2 2" xfId="6123" xr:uid="{00000000-0005-0000-0000-0000ED180000}"/>
    <cellStyle name="Normal 2 5 2 20 3" xfId="6124" xr:uid="{00000000-0005-0000-0000-0000EE180000}"/>
    <cellStyle name="Normal 2 5 2 20 3 2" xfId="6125" xr:uid="{00000000-0005-0000-0000-0000EF180000}"/>
    <cellStyle name="Normal 2 5 2 20 3 2 2" xfId="6126" xr:uid="{00000000-0005-0000-0000-0000F0180000}"/>
    <cellStyle name="Normal 2 5 2 21" xfId="6127" xr:uid="{00000000-0005-0000-0000-0000F1180000}"/>
    <cellStyle name="Normal 2 5 2 21 2" xfId="6128" xr:uid="{00000000-0005-0000-0000-0000F2180000}"/>
    <cellStyle name="Normal 2 5 2 21 2 2" xfId="6129" xr:uid="{00000000-0005-0000-0000-0000F3180000}"/>
    <cellStyle name="Normal 2 5 2 21 2 2 2" xfId="6130" xr:uid="{00000000-0005-0000-0000-0000F4180000}"/>
    <cellStyle name="Normal 2 5 2 21 3" xfId="6131" xr:uid="{00000000-0005-0000-0000-0000F5180000}"/>
    <cellStyle name="Normal 2 5 2 21 3 2" xfId="6132" xr:uid="{00000000-0005-0000-0000-0000F6180000}"/>
    <cellStyle name="Normal 2 5 2 21 3 2 2" xfId="6133" xr:uid="{00000000-0005-0000-0000-0000F7180000}"/>
    <cellStyle name="Normal 2 5 2 22" xfId="6134" xr:uid="{00000000-0005-0000-0000-0000F8180000}"/>
    <cellStyle name="Normal 2 5 2 22 2" xfId="6135" xr:uid="{00000000-0005-0000-0000-0000F9180000}"/>
    <cellStyle name="Normal 2 5 2 22 2 2" xfId="6136" xr:uid="{00000000-0005-0000-0000-0000FA180000}"/>
    <cellStyle name="Normal 2 5 2 22 2 2 2" xfId="6137" xr:uid="{00000000-0005-0000-0000-0000FB180000}"/>
    <cellStyle name="Normal 2 5 2 22 3" xfId="6138" xr:uid="{00000000-0005-0000-0000-0000FC180000}"/>
    <cellStyle name="Normal 2 5 2 22 3 2" xfId="6139" xr:uid="{00000000-0005-0000-0000-0000FD180000}"/>
    <cellStyle name="Normal 2 5 2 22 3 2 2" xfId="6140" xr:uid="{00000000-0005-0000-0000-0000FE180000}"/>
    <cellStyle name="Normal 2 5 2 23" xfId="6141" xr:uid="{00000000-0005-0000-0000-0000FF180000}"/>
    <cellStyle name="Normal 2 5 2 23 2" xfId="6142" xr:uid="{00000000-0005-0000-0000-000000190000}"/>
    <cellStyle name="Normal 2 5 2 23 2 2" xfId="6143" xr:uid="{00000000-0005-0000-0000-000001190000}"/>
    <cellStyle name="Normal 2 5 2 23 2 2 2" xfId="6144" xr:uid="{00000000-0005-0000-0000-000002190000}"/>
    <cellStyle name="Normal 2 5 2 23 3" xfId="6145" xr:uid="{00000000-0005-0000-0000-000003190000}"/>
    <cellStyle name="Normal 2 5 2 23 3 2" xfId="6146" xr:uid="{00000000-0005-0000-0000-000004190000}"/>
    <cellStyle name="Normal 2 5 2 23 3 2 2" xfId="6147" xr:uid="{00000000-0005-0000-0000-000005190000}"/>
    <cellStyle name="Normal 2 5 2 24" xfId="6148" xr:uid="{00000000-0005-0000-0000-000006190000}"/>
    <cellStyle name="Normal 2 5 2 24 2" xfId="6149" xr:uid="{00000000-0005-0000-0000-000007190000}"/>
    <cellStyle name="Normal 2 5 2 24 2 2" xfId="6150" xr:uid="{00000000-0005-0000-0000-000008190000}"/>
    <cellStyle name="Normal 2 5 2 24 2 2 2" xfId="6151" xr:uid="{00000000-0005-0000-0000-000009190000}"/>
    <cellStyle name="Normal 2 5 2 24 3" xfId="6152" xr:uid="{00000000-0005-0000-0000-00000A190000}"/>
    <cellStyle name="Normal 2 5 2 24 3 2" xfId="6153" xr:uid="{00000000-0005-0000-0000-00000B190000}"/>
    <cellStyle name="Normal 2 5 2 24 3 2 2" xfId="6154" xr:uid="{00000000-0005-0000-0000-00000C190000}"/>
    <cellStyle name="Normal 2 5 2 25" xfId="6155" xr:uid="{00000000-0005-0000-0000-00000D190000}"/>
    <cellStyle name="Normal 2 5 2 25 2" xfId="6156" xr:uid="{00000000-0005-0000-0000-00000E190000}"/>
    <cellStyle name="Normal 2 5 2 25 2 2" xfId="6157" xr:uid="{00000000-0005-0000-0000-00000F190000}"/>
    <cellStyle name="Normal 2 5 2 25 2 2 2" xfId="6158" xr:uid="{00000000-0005-0000-0000-000010190000}"/>
    <cellStyle name="Normal 2 5 2 25 3" xfId="6159" xr:uid="{00000000-0005-0000-0000-000011190000}"/>
    <cellStyle name="Normal 2 5 2 25 3 2" xfId="6160" xr:uid="{00000000-0005-0000-0000-000012190000}"/>
    <cellStyle name="Normal 2 5 2 25 3 2 2" xfId="6161" xr:uid="{00000000-0005-0000-0000-000013190000}"/>
    <cellStyle name="Normal 2 5 2 26" xfId="6162" xr:uid="{00000000-0005-0000-0000-000014190000}"/>
    <cellStyle name="Normal 2 5 2 26 2" xfId="6163" xr:uid="{00000000-0005-0000-0000-000015190000}"/>
    <cellStyle name="Normal 2 5 2 26 2 2" xfId="6164" xr:uid="{00000000-0005-0000-0000-000016190000}"/>
    <cellStyle name="Normal 2 5 2 26 2 2 2" xfId="6165" xr:uid="{00000000-0005-0000-0000-000017190000}"/>
    <cellStyle name="Normal 2 5 2 26 3" xfId="6166" xr:uid="{00000000-0005-0000-0000-000018190000}"/>
    <cellStyle name="Normal 2 5 2 26 3 2" xfId="6167" xr:uid="{00000000-0005-0000-0000-000019190000}"/>
    <cellStyle name="Normal 2 5 2 26 3 2 2" xfId="6168" xr:uid="{00000000-0005-0000-0000-00001A190000}"/>
    <cellStyle name="Normal 2 5 2 27" xfId="6169" xr:uid="{00000000-0005-0000-0000-00001B190000}"/>
    <cellStyle name="Normal 2 5 2 27 2" xfId="6170" xr:uid="{00000000-0005-0000-0000-00001C190000}"/>
    <cellStyle name="Normal 2 5 2 27 2 2" xfId="6171" xr:uid="{00000000-0005-0000-0000-00001D190000}"/>
    <cellStyle name="Normal 2 5 2 27 2 2 2" xfId="6172" xr:uid="{00000000-0005-0000-0000-00001E190000}"/>
    <cellStyle name="Normal 2 5 2 27 3" xfId="6173" xr:uid="{00000000-0005-0000-0000-00001F190000}"/>
    <cellStyle name="Normal 2 5 2 27 3 2" xfId="6174" xr:uid="{00000000-0005-0000-0000-000020190000}"/>
    <cellStyle name="Normal 2 5 2 27 3 2 2" xfId="6175" xr:uid="{00000000-0005-0000-0000-000021190000}"/>
    <cellStyle name="Normal 2 5 2 28" xfId="6176" xr:uid="{00000000-0005-0000-0000-000022190000}"/>
    <cellStyle name="Normal 2 5 2 28 2" xfId="6177" xr:uid="{00000000-0005-0000-0000-000023190000}"/>
    <cellStyle name="Normal 2 5 2 28 2 2" xfId="6178" xr:uid="{00000000-0005-0000-0000-000024190000}"/>
    <cellStyle name="Normal 2 5 2 28 2 2 2" xfId="6179" xr:uid="{00000000-0005-0000-0000-000025190000}"/>
    <cellStyle name="Normal 2 5 2 28 3" xfId="6180" xr:uid="{00000000-0005-0000-0000-000026190000}"/>
    <cellStyle name="Normal 2 5 2 28 3 2" xfId="6181" xr:uid="{00000000-0005-0000-0000-000027190000}"/>
    <cellStyle name="Normal 2 5 2 28 3 2 2" xfId="6182" xr:uid="{00000000-0005-0000-0000-000028190000}"/>
    <cellStyle name="Normal 2 5 2 29" xfId="6183" xr:uid="{00000000-0005-0000-0000-000029190000}"/>
    <cellStyle name="Normal 2 5 2 29 2" xfId="6184" xr:uid="{00000000-0005-0000-0000-00002A190000}"/>
    <cellStyle name="Normal 2 5 2 29 2 2" xfId="6185" xr:uid="{00000000-0005-0000-0000-00002B190000}"/>
    <cellStyle name="Normal 2 5 2 29 2 2 2" xfId="6186" xr:uid="{00000000-0005-0000-0000-00002C190000}"/>
    <cellStyle name="Normal 2 5 2 29 3" xfId="6187" xr:uid="{00000000-0005-0000-0000-00002D190000}"/>
    <cellStyle name="Normal 2 5 2 29 3 2" xfId="6188" xr:uid="{00000000-0005-0000-0000-00002E190000}"/>
    <cellStyle name="Normal 2 5 2 29 3 2 2" xfId="6189" xr:uid="{00000000-0005-0000-0000-00002F190000}"/>
    <cellStyle name="Normal 2 5 2 3" xfId="6190" xr:uid="{00000000-0005-0000-0000-000030190000}"/>
    <cellStyle name="Normal 2 5 2 3 2" xfId="6191" xr:uid="{00000000-0005-0000-0000-000031190000}"/>
    <cellStyle name="Normal 2 5 2 3 2 2" xfId="6192" xr:uid="{00000000-0005-0000-0000-000032190000}"/>
    <cellStyle name="Normal 2 5 2 3 2 2 2" xfId="6193" xr:uid="{00000000-0005-0000-0000-000033190000}"/>
    <cellStyle name="Normal 2 5 2 3 3" xfId="6194" xr:uid="{00000000-0005-0000-0000-000034190000}"/>
    <cellStyle name="Normal 2 5 2 3 3 2" xfId="6195" xr:uid="{00000000-0005-0000-0000-000035190000}"/>
    <cellStyle name="Normal 2 5 2 3 3 2 2" xfId="6196" xr:uid="{00000000-0005-0000-0000-000036190000}"/>
    <cellStyle name="Normal 2 5 2 30" xfId="6197" xr:uid="{00000000-0005-0000-0000-000037190000}"/>
    <cellStyle name="Normal 2 5 2 30 2" xfId="6198" xr:uid="{00000000-0005-0000-0000-000038190000}"/>
    <cellStyle name="Normal 2 5 2 30 2 2" xfId="6199" xr:uid="{00000000-0005-0000-0000-000039190000}"/>
    <cellStyle name="Normal 2 5 2 30 2 2 2" xfId="6200" xr:uid="{00000000-0005-0000-0000-00003A190000}"/>
    <cellStyle name="Normal 2 5 2 30 3" xfId="6201" xr:uid="{00000000-0005-0000-0000-00003B190000}"/>
    <cellStyle name="Normal 2 5 2 30 3 2" xfId="6202" xr:uid="{00000000-0005-0000-0000-00003C190000}"/>
    <cellStyle name="Normal 2 5 2 30 3 2 2" xfId="6203" xr:uid="{00000000-0005-0000-0000-00003D190000}"/>
    <cellStyle name="Normal 2 5 2 31" xfId="6204" xr:uid="{00000000-0005-0000-0000-00003E190000}"/>
    <cellStyle name="Normal 2 5 2 31 2" xfId="6205" xr:uid="{00000000-0005-0000-0000-00003F190000}"/>
    <cellStyle name="Normal 2 5 2 31 2 2" xfId="6206" xr:uid="{00000000-0005-0000-0000-000040190000}"/>
    <cellStyle name="Normal 2 5 2 31 2 2 2" xfId="6207" xr:uid="{00000000-0005-0000-0000-000041190000}"/>
    <cellStyle name="Normal 2 5 2 31 3" xfId="6208" xr:uid="{00000000-0005-0000-0000-000042190000}"/>
    <cellStyle name="Normal 2 5 2 31 3 2" xfId="6209" xr:uid="{00000000-0005-0000-0000-000043190000}"/>
    <cellStyle name="Normal 2 5 2 31 3 2 2" xfId="6210" xr:uid="{00000000-0005-0000-0000-000044190000}"/>
    <cellStyle name="Normal 2 5 2 32" xfId="6211" xr:uid="{00000000-0005-0000-0000-000045190000}"/>
    <cellStyle name="Normal 2 5 2 32 2" xfId="6212" xr:uid="{00000000-0005-0000-0000-000046190000}"/>
    <cellStyle name="Normal 2 5 2 32 2 2" xfId="6213" xr:uid="{00000000-0005-0000-0000-000047190000}"/>
    <cellStyle name="Normal 2 5 2 32 2 2 2" xfId="6214" xr:uid="{00000000-0005-0000-0000-000048190000}"/>
    <cellStyle name="Normal 2 5 2 32 3" xfId="6215" xr:uid="{00000000-0005-0000-0000-000049190000}"/>
    <cellStyle name="Normal 2 5 2 32 3 2" xfId="6216" xr:uid="{00000000-0005-0000-0000-00004A190000}"/>
    <cellStyle name="Normal 2 5 2 32 3 2 2" xfId="6217" xr:uid="{00000000-0005-0000-0000-00004B190000}"/>
    <cellStyle name="Normal 2 5 2 33" xfId="6218" xr:uid="{00000000-0005-0000-0000-00004C190000}"/>
    <cellStyle name="Normal 2 5 2 33 2" xfId="6219" xr:uid="{00000000-0005-0000-0000-00004D190000}"/>
    <cellStyle name="Normal 2 5 2 33 2 2" xfId="6220" xr:uid="{00000000-0005-0000-0000-00004E190000}"/>
    <cellStyle name="Normal 2 5 2 33 2 2 2" xfId="6221" xr:uid="{00000000-0005-0000-0000-00004F190000}"/>
    <cellStyle name="Normal 2 5 2 33 3" xfId="6222" xr:uid="{00000000-0005-0000-0000-000050190000}"/>
    <cellStyle name="Normal 2 5 2 33 3 2" xfId="6223" xr:uid="{00000000-0005-0000-0000-000051190000}"/>
    <cellStyle name="Normal 2 5 2 33 3 2 2" xfId="6224" xr:uid="{00000000-0005-0000-0000-000052190000}"/>
    <cellStyle name="Normal 2 5 2 34" xfId="6225" xr:uid="{00000000-0005-0000-0000-000053190000}"/>
    <cellStyle name="Normal 2 5 2 34 2" xfId="6226" xr:uid="{00000000-0005-0000-0000-000054190000}"/>
    <cellStyle name="Normal 2 5 2 34 2 2" xfId="6227" xr:uid="{00000000-0005-0000-0000-000055190000}"/>
    <cellStyle name="Normal 2 5 2 35" xfId="6228" xr:uid="{00000000-0005-0000-0000-000056190000}"/>
    <cellStyle name="Normal 2 5 2 35 2" xfId="6229" xr:uid="{00000000-0005-0000-0000-000057190000}"/>
    <cellStyle name="Normal 2 5 2 35 2 2" xfId="6230" xr:uid="{00000000-0005-0000-0000-000058190000}"/>
    <cellStyle name="Normal 2 5 2 4" xfId="6231" xr:uid="{00000000-0005-0000-0000-000059190000}"/>
    <cellStyle name="Normal 2 5 2 4 2" xfId="6232" xr:uid="{00000000-0005-0000-0000-00005A190000}"/>
    <cellStyle name="Normal 2 5 2 4 2 2" xfId="6233" xr:uid="{00000000-0005-0000-0000-00005B190000}"/>
    <cellStyle name="Normal 2 5 2 4 2 2 2" xfId="6234" xr:uid="{00000000-0005-0000-0000-00005C190000}"/>
    <cellStyle name="Normal 2 5 2 4 3" xfId="6235" xr:uid="{00000000-0005-0000-0000-00005D190000}"/>
    <cellStyle name="Normal 2 5 2 4 3 2" xfId="6236" xr:uid="{00000000-0005-0000-0000-00005E190000}"/>
    <cellStyle name="Normal 2 5 2 4 3 2 2" xfId="6237" xr:uid="{00000000-0005-0000-0000-00005F190000}"/>
    <cellStyle name="Normal 2 5 2 5" xfId="6238" xr:uid="{00000000-0005-0000-0000-000060190000}"/>
    <cellStyle name="Normal 2 5 2 5 2" xfId="6239" xr:uid="{00000000-0005-0000-0000-000061190000}"/>
    <cellStyle name="Normal 2 5 2 5 2 2" xfId="6240" xr:uid="{00000000-0005-0000-0000-000062190000}"/>
    <cellStyle name="Normal 2 5 2 5 2 2 2" xfId="6241" xr:uid="{00000000-0005-0000-0000-000063190000}"/>
    <cellStyle name="Normal 2 5 2 5 3" xfId="6242" xr:uid="{00000000-0005-0000-0000-000064190000}"/>
    <cellStyle name="Normal 2 5 2 5 3 2" xfId="6243" xr:uid="{00000000-0005-0000-0000-000065190000}"/>
    <cellStyle name="Normal 2 5 2 5 3 2 2" xfId="6244" xr:uid="{00000000-0005-0000-0000-000066190000}"/>
    <cellStyle name="Normal 2 5 2 6" xfId="6245" xr:uid="{00000000-0005-0000-0000-000067190000}"/>
    <cellStyle name="Normal 2 5 2 6 2" xfId="6246" xr:uid="{00000000-0005-0000-0000-000068190000}"/>
    <cellStyle name="Normal 2 5 2 6 2 2" xfId="6247" xr:uid="{00000000-0005-0000-0000-000069190000}"/>
    <cellStyle name="Normal 2 5 2 6 2 2 2" xfId="6248" xr:uid="{00000000-0005-0000-0000-00006A190000}"/>
    <cellStyle name="Normal 2 5 2 6 3" xfId="6249" xr:uid="{00000000-0005-0000-0000-00006B190000}"/>
    <cellStyle name="Normal 2 5 2 6 3 2" xfId="6250" xr:uid="{00000000-0005-0000-0000-00006C190000}"/>
    <cellStyle name="Normal 2 5 2 6 3 2 2" xfId="6251" xr:uid="{00000000-0005-0000-0000-00006D190000}"/>
    <cellStyle name="Normal 2 5 2 7" xfId="6252" xr:uid="{00000000-0005-0000-0000-00006E190000}"/>
    <cellStyle name="Normal 2 5 2 7 2" xfId="6253" xr:uid="{00000000-0005-0000-0000-00006F190000}"/>
    <cellStyle name="Normal 2 5 2 7 2 2" xfId="6254" xr:uid="{00000000-0005-0000-0000-000070190000}"/>
    <cellStyle name="Normal 2 5 2 7 2 2 2" xfId="6255" xr:uid="{00000000-0005-0000-0000-000071190000}"/>
    <cellStyle name="Normal 2 5 2 7 3" xfId="6256" xr:uid="{00000000-0005-0000-0000-000072190000}"/>
    <cellStyle name="Normal 2 5 2 7 3 2" xfId="6257" xr:uid="{00000000-0005-0000-0000-000073190000}"/>
    <cellStyle name="Normal 2 5 2 7 3 2 2" xfId="6258" xr:uid="{00000000-0005-0000-0000-000074190000}"/>
    <cellStyle name="Normal 2 5 2 8" xfId="6259" xr:uid="{00000000-0005-0000-0000-000075190000}"/>
    <cellStyle name="Normal 2 5 2 8 2" xfId="6260" xr:uid="{00000000-0005-0000-0000-000076190000}"/>
    <cellStyle name="Normal 2 5 2 8 2 2" xfId="6261" xr:uid="{00000000-0005-0000-0000-000077190000}"/>
    <cellStyle name="Normal 2 5 2 8 2 2 2" xfId="6262" xr:uid="{00000000-0005-0000-0000-000078190000}"/>
    <cellStyle name="Normal 2 5 2 8 3" xfId="6263" xr:uid="{00000000-0005-0000-0000-000079190000}"/>
    <cellStyle name="Normal 2 5 2 8 3 2" xfId="6264" xr:uid="{00000000-0005-0000-0000-00007A190000}"/>
    <cellStyle name="Normal 2 5 2 8 3 2 2" xfId="6265" xr:uid="{00000000-0005-0000-0000-00007B190000}"/>
    <cellStyle name="Normal 2 5 2 9" xfId="6266" xr:uid="{00000000-0005-0000-0000-00007C190000}"/>
    <cellStyle name="Normal 2 5 2 9 2" xfId="6267" xr:uid="{00000000-0005-0000-0000-00007D190000}"/>
    <cellStyle name="Normal 2 5 2 9 2 2" xfId="6268" xr:uid="{00000000-0005-0000-0000-00007E190000}"/>
    <cellStyle name="Normal 2 5 2 9 2 2 2" xfId="6269" xr:uid="{00000000-0005-0000-0000-00007F190000}"/>
    <cellStyle name="Normal 2 5 2 9 3" xfId="6270" xr:uid="{00000000-0005-0000-0000-000080190000}"/>
    <cellStyle name="Normal 2 5 2 9 3 2" xfId="6271" xr:uid="{00000000-0005-0000-0000-000081190000}"/>
    <cellStyle name="Normal 2 5 2 9 3 2 2" xfId="6272" xr:uid="{00000000-0005-0000-0000-000082190000}"/>
    <cellStyle name="Normal 2 5 20" xfId="6273" xr:uid="{00000000-0005-0000-0000-000083190000}"/>
    <cellStyle name="Normal 2 5 20 2" xfId="6274" xr:uid="{00000000-0005-0000-0000-000084190000}"/>
    <cellStyle name="Normal 2 5 20 2 2" xfId="6275" xr:uid="{00000000-0005-0000-0000-000085190000}"/>
    <cellStyle name="Normal 2 5 20 2 2 2" xfId="6276" xr:uid="{00000000-0005-0000-0000-000086190000}"/>
    <cellStyle name="Normal 2 5 20 3" xfId="6277" xr:uid="{00000000-0005-0000-0000-000087190000}"/>
    <cellStyle name="Normal 2 5 20 3 2" xfId="6278" xr:uid="{00000000-0005-0000-0000-000088190000}"/>
    <cellStyle name="Normal 2 5 20 3 2 2" xfId="6279" xr:uid="{00000000-0005-0000-0000-000089190000}"/>
    <cellStyle name="Normal 2 5 21" xfId="6280" xr:uid="{00000000-0005-0000-0000-00008A190000}"/>
    <cellStyle name="Normal 2 5 21 2" xfId="6281" xr:uid="{00000000-0005-0000-0000-00008B190000}"/>
    <cellStyle name="Normal 2 5 21 2 2" xfId="6282" xr:uid="{00000000-0005-0000-0000-00008C190000}"/>
    <cellStyle name="Normal 2 5 21 2 2 2" xfId="6283" xr:uid="{00000000-0005-0000-0000-00008D190000}"/>
    <cellStyle name="Normal 2 5 21 3" xfId="6284" xr:uid="{00000000-0005-0000-0000-00008E190000}"/>
    <cellStyle name="Normal 2 5 21 3 2" xfId="6285" xr:uid="{00000000-0005-0000-0000-00008F190000}"/>
    <cellStyle name="Normal 2 5 21 3 2 2" xfId="6286" xr:uid="{00000000-0005-0000-0000-000090190000}"/>
    <cellStyle name="Normal 2 5 22" xfId="6287" xr:uid="{00000000-0005-0000-0000-000091190000}"/>
    <cellStyle name="Normal 2 5 22 2" xfId="6288" xr:uid="{00000000-0005-0000-0000-000092190000}"/>
    <cellStyle name="Normal 2 5 22 2 2" xfId="6289" xr:uid="{00000000-0005-0000-0000-000093190000}"/>
    <cellStyle name="Normal 2 5 22 2 2 2" xfId="6290" xr:uid="{00000000-0005-0000-0000-000094190000}"/>
    <cellStyle name="Normal 2 5 22 3" xfId="6291" xr:uid="{00000000-0005-0000-0000-000095190000}"/>
    <cellStyle name="Normal 2 5 22 3 2" xfId="6292" xr:uid="{00000000-0005-0000-0000-000096190000}"/>
    <cellStyle name="Normal 2 5 22 3 2 2" xfId="6293" xr:uid="{00000000-0005-0000-0000-000097190000}"/>
    <cellStyle name="Normal 2 5 23" xfId="6294" xr:uid="{00000000-0005-0000-0000-000098190000}"/>
    <cellStyle name="Normal 2 5 23 2" xfId="6295" xr:uid="{00000000-0005-0000-0000-000099190000}"/>
    <cellStyle name="Normal 2 5 23 2 2" xfId="6296" xr:uid="{00000000-0005-0000-0000-00009A190000}"/>
    <cellStyle name="Normal 2 5 23 2 2 2" xfId="6297" xr:uid="{00000000-0005-0000-0000-00009B190000}"/>
    <cellStyle name="Normal 2 5 23 3" xfId="6298" xr:uid="{00000000-0005-0000-0000-00009C190000}"/>
    <cellStyle name="Normal 2 5 23 3 2" xfId="6299" xr:uid="{00000000-0005-0000-0000-00009D190000}"/>
    <cellStyle name="Normal 2 5 23 3 2 2" xfId="6300" xr:uid="{00000000-0005-0000-0000-00009E190000}"/>
    <cellStyle name="Normal 2 5 24" xfId="6301" xr:uid="{00000000-0005-0000-0000-00009F190000}"/>
    <cellStyle name="Normal 2 5 24 2" xfId="6302" xr:uid="{00000000-0005-0000-0000-0000A0190000}"/>
    <cellStyle name="Normal 2 5 24 2 2" xfId="6303" xr:uid="{00000000-0005-0000-0000-0000A1190000}"/>
    <cellStyle name="Normal 2 5 24 2 2 2" xfId="6304" xr:uid="{00000000-0005-0000-0000-0000A2190000}"/>
    <cellStyle name="Normal 2 5 24 3" xfId="6305" xr:uid="{00000000-0005-0000-0000-0000A3190000}"/>
    <cellStyle name="Normal 2 5 24 3 2" xfId="6306" xr:uid="{00000000-0005-0000-0000-0000A4190000}"/>
    <cellStyle name="Normal 2 5 24 3 2 2" xfId="6307" xr:uid="{00000000-0005-0000-0000-0000A5190000}"/>
    <cellStyle name="Normal 2 5 25" xfId="6308" xr:uid="{00000000-0005-0000-0000-0000A6190000}"/>
    <cellStyle name="Normal 2 5 25 2" xfId="6309" xr:uid="{00000000-0005-0000-0000-0000A7190000}"/>
    <cellStyle name="Normal 2 5 25 2 2" xfId="6310" xr:uid="{00000000-0005-0000-0000-0000A8190000}"/>
    <cellStyle name="Normal 2 5 25 2 2 2" xfId="6311" xr:uid="{00000000-0005-0000-0000-0000A9190000}"/>
    <cellStyle name="Normal 2 5 25 3" xfId="6312" xr:uid="{00000000-0005-0000-0000-0000AA190000}"/>
    <cellStyle name="Normal 2 5 25 3 2" xfId="6313" xr:uid="{00000000-0005-0000-0000-0000AB190000}"/>
    <cellStyle name="Normal 2 5 25 3 2 2" xfId="6314" xr:uid="{00000000-0005-0000-0000-0000AC190000}"/>
    <cellStyle name="Normal 2 5 26" xfId="6315" xr:uid="{00000000-0005-0000-0000-0000AD190000}"/>
    <cellStyle name="Normal 2 5 26 2" xfId="6316" xr:uid="{00000000-0005-0000-0000-0000AE190000}"/>
    <cellStyle name="Normal 2 5 26 2 2" xfId="6317" xr:uid="{00000000-0005-0000-0000-0000AF190000}"/>
    <cellStyle name="Normal 2 5 26 2 2 2" xfId="6318" xr:uid="{00000000-0005-0000-0000-0000B0190000}"/>
    <cellStyle name="Normal 2 5 26 3" xfId="6319" xr:uid="{00000000-0005-0000-0000-0000B1190000}"/>
    <cellStyle name="Normal 2 5 26 3 2" xfId="6320" xr:uid="{00000000-0005-0000-0000-0000B2190000}"/>
    <cellStyle name="Normal 2 5 26 3 2 2" xfId="6321" xr:uid="{00000000-0005-0000-0000-0000B3190000}"/>
    <cellStyle name="Normal 2 5 27" xfId="6322" xr:uid="{00000000-0005-0000-0000-0000B4190000}"/>
    <cellStyle name="Normal 2 5 27 2" xfId="6323" xr:uid="{00000000-0005-0000-0000-0000B5190000}"/>
    <cellStyle name="Normal 2 5 27 2 2" xfId="6324" xr:uid="{00000000-0005-0000-0000-0000B6190000}"/>
    <cellStyle name="Normal 2 5 27 2 2 2" xfId="6325" xr:uid="{00000000-0005-0000-0000-0000B7190000}"/>
    <cellStyle name="Normal 2 5 27 3" xfId="6326" xr:uid="{00000000-0005-0000-0000-0000B8190000}"/>
    <cellStyle name="Normal 2 5 27 3 2" xfId="6327" xr:uid="{00000000-0005-0000-0000-0000B9190000}"/>
    <cellStyle name="Normal 2 5 27 3 2 2" xfId="6328" xr:uid="{00000000-0005-0000-0000-0000BA190000}"/>
    <cellStyle name="Normal 2 5 28" xfId="6329" xr:uid="{00000000-0005-0000-0000-0000BB190000}"/>
    <cellStyle name="Normal 2 5 28 2" xfId="6330" xr:uid="{00000000-0005-0000-0000-0000BC190000}"/>
    <cellStyle name="Normal 2 5 28 2 2" xfId="6331" xr:uid="{00000000-0005-0000-0000-0000BD190000}"/>
    <cellStyle name="Normal 2 5 28 2 2 2" xfId="6332" xr:uid="{00000000-0005-0000-0000-0000BE190000}"/>
    <cellStyle name="Normal 2 5 28 3" xfId="6333" xr:uid="{00000000-0005-0000-0000-0000BF190000}"/>
    <cellStyle name="Normal 2 5 28 3 2" xfId="6334" xr:uid="{00000000-0005-0000-0000-0000C0190000}"/>
    <cellStyle name="Normal 2 5 28 3 2 2" xfId="6335" xr:uid="{00000000-0005-0000-0000-0000C1190000}"/>
    <cellStyle name="Normal 2 5 29" xfId="6336" xr:uid="{00000000-0005-0000-0000-0000C2190000}"/>
    <cellStyle name="Normal 2 5 29 2" xfId="6337" xr:uid="{00000000-0005-0000-0000-0000C3190000}"/>
    <cellStyle name="Normal 2 5 29 2 2" xfId="6338" xr:uid="{00000000-0005-0000-0000-0000C4190000}"/>
    <cellStyle name="Normal 2 5 29 2 2 2" xfId="6339" xr:uid="{00000000-0005-0000-0000-0000C5190000}"/>
    <cellStyle name="Normal 2 5 29 3" xfId="6340" xr:uid="{00000000-0005-0000-0000-0000C6190000}"/>
    <cellStyle name="Normal 2 5 29 3 2" xfId="6341" xr:uid="{00000000-0005-0000-0000-0000C7190000}"/>
    <cellStyle name="Normal 2 5 29 3 2 2" xfId="6342" xr:uid="{00000000-0005-0000-0000-0000C8190000}"/>
    <cellStyle name="Normal 2 5 3" xfId="6343" xr:uid="{00000000-0005-0000-0000-0000C9190000}"/>
    <cellStyle name="Normal 2 5 3 2" xfId="6344" xr:uid="{00000000-0005-0000-0000-0000CA190000}"/>
    <cellStyle name="Normal 2 5 3 2 2" xfId="6345" xr:uid="{00000000-0005-0000-0000-0000CB190000}"/>
    <cellStyle name="Normal 2 5 3 2 2 2" xfId="6346" xr:uid="{00000000-0005-0000-0000-0000CC190000}"/>
    <cellStyle name="Normal 2 5 3 3" xfId="6347" xr:uid="{00000000-0005-0000-0000-0000CD190000}"/>
    <cellStyle name="Normal 2 5 3 3 2" xfId="6348" xr:uid="{00000000-0005-0000-0000-0000CE190000}"/>
    <cellStyle name="Normal 2 5 3 3 2 2" xfId="6349" xr:uid="{00000000-0005-0000-0000-0000CF190000}"/>
    <cellStyle name="Normal 2 5 30" xfId="6350" xr:uid="{00000000-0005-0000-0000-0000D0190000}"/>
    <cellStyle name="Normal 2 5 30 2" xfId="6351" xr:uid="{00000000-0005-0000-0000-0000D1190000}"/>
    <cellStyle name="Normal 2 5 30 2 2" xfId="6352" xr:uid="{00000000-0005-0000-0000-0000D2190000}"/>
    <cellStyle name="Normal 2 5 30 2 2 2" xfId="6353" xr:uid="{00000000-0005-0000-0000-0000D3190000}"/>
    <cellStyle name="Normal 2 5 30 3" xfId="6354" xr:uid="{00000000-0005-0000-0000-0000D4190000}"/>
    <cellStyle name="Normal 2 5 30 3 2" xfId="6355" xr:uid="{00000000-0005-0000-0000-0000D5190000}"/>
    <cellStyle name="Normal 2 5 30 3 2 2" xfId="6356" xr:uid="{00000000-0005-0000-0000-0000D6190000}"/>
    <cellStyle name="Normal 2 5 31" xfId="6357" xr:uid="{00000000-0005-0000-0000-0000D7190000}"/>
    <cellStyle name="Normal 2 5 31 2" xfId="6358" xr:uid="{00000000-0005-0000-0000-0000D8190000}"/>
    <cellStyle name="Normal 2 5 31 2 2" xfId="6359" xr:uid="{00000000-0005-0000-0000-0000D9190000}"/>
    <cellStyle name="Normal 2 5 31 2 2 2" xfId="6360" xr:uid="{00000000-0005-0000-0000-0000DA190000}"/>
    <cellStyle name="Normal 2 5 31 3" xfId="6361" xr:uid="{00000000-0005-0000-0000-0000DB190000}"/>
    <cellStyle name="Normal 2 5 31 3 2" xfId="6362" xr:uid="{00000000-0005-0000-0000-0000DC190000}"/>
    <cellStyle name="Normal 2 5 31 3 2 2" xfId="6363" xr:uid="{00000000-0005-0000-0000-0000DD190000}"/>
    <cellStyle name="Normal 2 5 32" xfId="6364" xr:uid="{00000000-0005-0000-0000-0000DE190000}"/>
    <cellStyle name="Normal 2 5 32 2" xfId="6365" xr:uid="{00000000-0005-0000-0000-0000DF190000}"/>
    <cellStyle name="Normal 2 5 32 2 2" xfId="6366" xr:uid="{00000000-0005-0000-0000-0000E0190000}"/>
    <cellStyle name="Normal 2 5 32 2 2 2" xfId="6367" xr:uid="{00000000-0005-0000-0000-0000E1190000}"/>
    <cellStyle name="Normal 2 5 32 3" xfId="6368" xr:uid="{00000000-0005-0000-0000-0000E2190000}"/>
    <cellStyle name="Normal 2 5 32 3 2" xfId="6369" xr:uid="{00000000-0005-0000-0000-0000E3190000}"/>
    <cellStyle name="Normal 2 5 32 3 2 2" xfId="6370" xr:uid="{00000000-0005-0000-0000-0000E4190000}"/>
    <cellStyle name="Normal 2 5 33" xfId="6371" xr:uid="{00000000-0005-0000-0000-0000E5190000}"/>
    <cellStyle name="Normal 2 5 33 2" xfId="6372" xr:uid="{00000000-0005-0000-0000-0000E6190000}"/>
    <cellStyle name="Normal 2 5 33 2 2" xfId="6373" xr:uid="{00000000-0005-0000-0000-0000E7190000}"/>
    <cellStyle name="Normal 2 5 33 2 2 2" xfId="6374" xr:uid="{00000000-0005-0000-0000-0000E8190000}"/>
    <cellStyle name="Normal 2 5 33 3" xfId="6375" xr:uid="{00000000-0005-0000-0000-0000E9190000}"/>
    <cellStyle name="Normal 2 5 33 3 2" xfId="6376" xr:uid="{00000000-0005-0000-0000-0000EA190000}"/>
    <cellStyle name="Normal 2 5 33 3 2 2" xfId="6377" xr:uid="{00000000-0005-0000-0000-0000EB190000}"/>
    <cellStyle name="Normal 2 5 34" xfId="6378" xr:uid="{00000000-0005-0000-0000-0000EC190000}"/>
    <cellStyle name="Normal 2 5 34 2" xfId="6379" xr:uid="{00000000-0005-0000-0000-0000ED190000}"/>
    <cellStyle name="Normal 2 5 34 2 2" xfId="6380" xr:uid="{00000000-0005-0000-0000-0000EE190000}"/>
    <cellStyle name="Normal 2 5 34 2 2 2" xfId="6381" xr:uid="{00000000-0005-0000-0000-0000EF190000}"/>
    <cellStyle name="Normal 2 5 34 3" xfId="6382" xr:uid="{00000000-0005-0000-0000-0000F0190000}"/>
    <cellStyle name="Normal 2 5 34 3 2" xfId="6383" xr:uid="{00000000-0005-0000-0000-0000F1190000}"/>
    <cellStyle name="Normal 2 5 34 3 2 2" xfId="6384" xr:uid="{00000000-0005-0000-0000-0000F2190000}"/>
    <cellStyle name="Normal 2 5 35" xfId="6385" xr:uid="{00000000-0005-0000-0000-0000F3190000}"/>
    <cellStyle name="Normal 2 5 35 2" xfId="6386" xr:uid="{00000000-0005-0000-0000-0000F4190000}"/>
    <cellStyle name="Normal 2 5 35 2 2" xfId="6387" xr:uid="{00000000-0005-0000-0000-0000F5190000}"/>
    <cellStyle name="Normal 2 5 35 2 2 2" xfId="6388" xr:uid="{00000000-0005-0000-0000-0000F6190000}"/>
    <cellStyle name="Normal 2 5 35 3" xfId="6389" xr:uid="{00000000-0005-0000-0000-0000F7190000}"/>
    <cellStyle name="Normal 2 5 35 3 2" xfId="6390" xr:uid="{00000000-0005-0000-0000-0000F8190000}"/>
    <cellStyle name="Normal 2 5 35 3 2 2" xfId="6391" xr:uid="{00000000-0005-0000-0000-0000F9190000}"/>
    <cellStyle name="Normal 2 5 36" xfId="6392" xr:uid="{00000000-0005-0000-0000-0000FA190000}"/>
    <cellStyle name="Normal 2 5 36 2" xfId="6393" xr:uid="{00000000-0005-0000-0000-0000FB190000}"/>
    <cellStyle name="Normal 2 5 36 2 2" xfId="6394" xr:uid="{00000000-0005-0000-0000-0000FC190000}"/>
    <cellStyle name="Normal 2 5 36 2 2 2" xfId="6395" xr:uid="{00000000-0005-0000-0000-0000FD190000}"/>
    <cellStyle name="Normal 2 5 36 3" xfId="6396" xr:uid="{00000000-0005-0000-0000-0000FE190000}"/>
    <cellStyle name="Normal 2 5 36 3 2" xfId="6397" xr:uid="{00000000-0005-0000-0000-0000FF190000}"/>
    <cellStyle name="Normal 2 5 36 3 2 2" xfId="6398" xr:uid="{00000000-0005-0000-0000-0000001A0000}"/>
    <cellStyle name="Normal 2 5 37" xfId="6399" xr:uid="{00000000-0005-0000-0000-0000011A0000}"/>
    <cellStyle name="Normal 2 5 37 2" xfId="6400" xr:uid="{00000000-0005-0000-0000-0000021A0000}"/>
    <cellStyle name="Normal 2 5 37 2 2" xfId="6401" xr:uid="{00000000-0005-0000-0000-0000031A0000}"/>
    <cellStyle name="Normal 2 5 37 2 2 2" xfId="6402" xr:uid="{00000000-0005-0000-0000-0000041A0000}"/>
    <cellStyle name="Normal 2 5 37 3" xfId="6403" xr:uid="{00000000-0005-0000-0000-0000051A0000}"/>
    <cellStyle name="Normal 2 5 37 3 2" xfId="6404" xr:uid="{00000000-0005-0000-0000-0000061A0000}"/>
    <cellStyle name="Normal 2 5 37 3 2 2" xfId="6405" xr:uid="{00000000-0005-0000-0000-0000071A0000}"/>
    <cellStyle name="Normal 2 5 38" xfId="6406" xr:uid="{00000000-0005-0000-0000-0000081A0000}"/>
    <cellStyle name="Normal 2 5 38 2" xfId="6407" xr:uid="{00000000-0005-0000-0000-0000091A0000}"/>
    <cellStyle name="Normal 2 5 38 2 2" xfId="6408" xr:uid="{00000000-0005-0000-0000-00000A1A0000}"/>
    <cellStyle name="Normal 2 5 38 2 2 2" xfId="6409" xr:uid="{00000000-0005-0000-0000-00000B1A0000}"/>
    <cellStyle name="Normal 2 5 38 3" xfId="6410" xr:uid="{00000000-0005-0000-0000-00000C1A0000}"/>
    <cellStyle name="Normal 2 5 38 3 2" xfId="6411" xr:uid="{00000000-0005-0000-0000-00000D1A0000}"/>
    <cellStyle name="Normal 2 5 38 3 2 2" xfId="6412" xr:uid="{00000000-0005-0000-0000-00000E1A0000}"/>
    <cellStyle name="Normal 2 5 39" xfId="6413" xr:uid="{00000000-0005-0000-0000-00000F1A0000}"/>
    <cellStyle name="Normal 2 5 39 2" xfId="6414" xr:uid="{00000000-0005-0000-0000-0000101A0000}"/>
    <cellStyle name="Normal 2 5 39 2 2" xfId="6415" xr:uid="{00000000-0005-0000-0000-0000111A0000}"/>
    <cellStyle name="Normal 2 5 39 2 2 2" xfId="6416" xr:uid="{00000000-0005-0000-0000-0000121A0000}"/>
    <cellStyle name="Normal 2 5 39 3" xfId="6417" xr:uid="{00000000-0005-0000-0000-0000131A0000}"/>
    <cellStyle name="Normal 2 5 39 3 2" xfId="6418" xr:uid="{00000000-0005-0000-0000-0000141A0000}"/>
    <cellStyle name="Normal 2 5 39 3 2 2" xfId="6419" xr:uid="{00000000-0005-0000-0000-0000151A0000}"/>
    <cellStyle name="Normal 2 5 4" xfId="6420" xr:uid="{00000000-0005-0000-0000-0000161A0000}"/>
    <cellStyle name="Normal 2 5 4 2" xfId="6421" xr:uid="{00000000-0005-0000-0000-0000171A0000}"/>
    <cellStyle name="Normal 2 5 4 2 2" xfId="6422" xr:uid="{00000000-0005-0000-0000-0000181A0000}"/>
    <cellStyle name="Normal 2 5 4 2 2 2" xfId="6423" xr:uid="{00000000-0005-0000-0000-0000191A0000}"/>
    <cellStyle name="Normal 2 5 4 3" xfId="6424" xr:uid="{00000000-0005-0000-0000-00001A1A0000}"/>
    <cellStyle name="Normal 2 5 4 3 2" xfId="6425" xr:uid="{00000000-0005-0000-0000-00001B1A0000}"/>
    <cellStyle name="Normal 2 5 4 3 2 2" xfId="6426" xr:uid="{00000000-0005-0000-0000-00001C1A0000}"/>
    <cellStyle name="Normal 2 5 40" xfId="6427" xr:uid="{00000000-0005-0000-0000-00001D1A0000}"/>
    <cellStyle name="Normal 2 5 40 2" xfId="6428" xr:uid="{00000000-0005-0000-0000-00001E1A0000}"/>
    <cellStyle name="Normal 2 5 40 2 2" xfId="6429" xr:uid="{00000000-0005-0000-0000-00001F1A0000}"/>
    <cellStyle name="Normal 2 5 40 2 2 2" xfId="6430" xr:uid="{00000000-0005-0000-0000-0000201A0000}"/>
    <cellStyle name="Normal 2 5 40 3" xfId="6431" xr:uid="{00000000-0005-0000-0000-0000211A0000}"/>
    <cellStyle name="Normal 2 5 40 3 2" xfId="6432" xr:uid="{00000000-0005-0000-0000-0000221A0000}"/>
    <cellStyle name="Normal 2 5 40 3 2 2" xfId="6433" xr:uid="{00000000-0005-0000-0000-0000231A0000}"/>
    <cellStyle name="Normal 2 5 41" xfId="6434" xr:uid="{00000000-0005-0000-0000-0000241A0000}"/>
    <cellStyle name="Normal 2 5 41 2" xfId="6435" xr:uid="{00000000-0005-0000-0000-0000251A0000}"/>
    <cellStyle name="Normal 2 5 41 2 2" xfId="6436" xr:uid="{00000000-0005-0000-0000-0000261A0000}"/>
    <cellStyle name="Normal 2 5 41 2 2 2" xfId="6437" xr:uid="{00000000-0005-0000-0000-0000271A0000}"/>
    <cellStyle name="Normal 2 5 41 3" xfId="6438" xr:uid="{00000000-0005-0000-0000-0000281A0000}"/>
    <cellStyle name="Normal 2 5 41 3 2" xfId="6439" xr:uid="{00000000-0005-0000-0000-0000291A0000}"/>
    <cellStyle name="Normal 2 5 41 3 2 2" xfId="6440" xr:uid="{00000000-0005-0000-0000-00002A1A0000}"/>
    <cellStyle name="Normal 2 5 42" xfId="6441" xr:uid="{00000000-0005-0000-0000-00002B1A0000}"/>
    <cellStyle name="Normal 2 5 42 2" xfId="6442" xr:uid="{00000000-0005-0000-0000-00002C1A0000}"/>
    <cellStyle name="Normal 2 5 42 2 2" xfId="6443" xr:uid="{00000000-0005-0000-0000-00002D1A0000}"/>
    <cellStyle name="Normal 2 5 42 2 2 2" xfId="6444" xr:uid="{00000000-0005-0000-0000-00002E1A0000}"/>
    <cellStyle name="Normal 2 5 42 3" xfId="6445" xr:uid="{00000000-0005-0000-0000-00002F1A0000}"/>
    <cellStyle name="Normal 2 5 42 3 2" xfId="6446" xr:uid="{00000000-0005-0000-0000-0000301A0000}"/>
    <cellStyle name="Normal 2 5 42 3 2 2" xfId="6447" xr:uid="{00000000-0005-0000-0000-0000311A0000}"/>
    <cellStyle name="Normal 2 5 43" xfId="6448" xr:uid="{00000000-0005-0000-0000-0000321A0000}"/>
    <cellStyle name="Normal 2 5 43 2" xfId="6449" xr:uid="{00000000-0005-0000-0000-0000331A0000}"/>
    <cellStyle name="Normal 2 5 43 2 2" xfId="6450" xr:uid="{00000000-0005-0000-0000-0000341A0000}"/>
    <cellStyle name="Normal 2 5 43 2 2 2" xfId="6451" xr:uid="{00000000-0005-0000-0000-0000351A0000}"/>
    <cellStyle name="Normal 2 5 43 3" xfId="6452" xr:uid="{00000000-0005-0000-0000-0000361A0000}"/>
    <cellStyle name="Normal 2 5 43 3 2" xfId="6453" xr:uid="{00000000-0005-0000-0000-0000371A0000}"/>
    <cellStyle name="Normal 2 5 43 3 2 2" xfId="6454" xr:uid="{00000000-0005-0000-0000-0000381A0000}"/>
    <cellStyle name="Normal 2 5 44" xfId="6455" xr:uid="{00000000-0005-0000-0000-0000391A0000}"/>
    <cellStyle name="Normal 2 5 44 2" xfId="6456" xr:uid="{00000000-0005-0000-0000-00003A1A0000}"/>
    <cellStyle name="Normal 2 5 44 2 2" xfId="6457" xr:uid="{00000000-0005-0000-0000-00003B1A0000}"/>
    <cellStyle name="Normal 2 5 44 2 2 2" xfId="6458" xr:uid="{00000000-0005-0000-0000-00003C1A0000}"/>
    <cellStyle name="Normal 2 5 44 3" xfId="6459" xr:uid="{00000000-0005-0000-0000-00003D1A0000}"/>
    <cellStyle name="Normal 2 5 44 3 2" xfId="6460" xr:uid="{00000000-0005-0000-0000-00003E1A0000}"/>
    <cellStyle name="Normal 2 5 44 3 2 2" xfId="6461" xr:uid="{00000000-0005-0000-0000-00003F1A0000}"/>
    <cellStyle name="Normal 2 5 45" xfId="6462" xr:uid="{00000000-0005-0000-0000-0000401A0000}"/>
    <cellStyle name="Normal 2 5 45 2" xfId="6463" xr:uid="{00000000-0005-0000-0000-0000411A0000}"/>
    <cellStyle name="Normal 2 5 45 2 2" xfId="6464" xr:uid="{00000000-0005-0000-0000-0000421A0000}"/>
    <cellStyle name="Normal 2 5 45 2 2 2" xfId="6465" xr:uid="{00000000-0005-0000-0000-0000431A0000}"/>
    <cellStyle name="Normal 2 5 45 3" xfId="6466" xr:uid="{00000000-0005-0000-0000-0000441A0000}"/>
    <cellStyle name="Normal 2 5 45 3 2" xfId="6467" xr:uid="{00000000-0005-0000-0000-0000451A0000}"/>
    <cellStyle name="Normal 2 5 45 3 2 2" xfId="6468" xr:uid="{00000000-0005-0000-0000-0000461A0000}"/>
    <cellStyle name="Normal 2 5 46" xfId="6469" xr:uid="{00000000-0005-0000-0000-0000471A0000}"/>
    <cellStyle name="Normal 2 5 46 2" xfId="6470" xr:uid="{00000000-0005-0000-0000-0000481A0000}"/>
    <cellStyle name="Normal 2 5 46 2 2" xfId="6471" xr:uid="{00000000-0005-0000-0000-0000491A0000}"/>
    <cellStyle name="Normal 2 5 46 2 2 2" xfId="6472" xr:uid="{00000000-0005-0000-0000-00004A1A0000}"/>
    <cellStyle name="Normal 2 5 46 3" xfId="6473" xr:uid="{00000000-0005-0000-0000-00004B1A0000}"/>
    <cellStyle name="Normal 2 5 46 3 2" xfId="6474" xr:uid="{00000000-0005-0000-0000-00004C1A0000}"/>
    <cellStyle name="Normal 2 5 46 3 2 2" xfId="6475" xr:uid="{00000000-0005-0000-0000-00004D1A0000}"/>
    <cellStyle name="Normal 2 5 47" xfId="6476" xr:uid="{00000000-0005-0000-0000-00004E1A0000}"/>
    <cellStyle name="Normal 2 5 47 2" xfId="6477" xr:uid="{00000000-0005-0000-0000-00004F1A0000}"/>
    <cellStyle name="Normal 2 5 47 2 2" xfId="6478" xr:uid="{00000000-0005-0000-0000-0000501A0000}"/>
    <cellStyle name="Normal 2 5 47 2 2 2" xfId="6479" xr:uid="{00000000-0005-0000-0000-0000511A0000}"/>
    <cellStyle name="Normal 2 5 47 3" xfId="6480" xr:uid="{00000000-0005-0000-0000-0000521A0000}"/>
    <cellStyle name="Normal 2 5 47 3 2" xfId="6481" xr:uid="{00000000-0005-0000-0000-0000531A0000}"/>
    <cellStyle name="Normal 2 5 47 3 2 2" xfId="6482" xr:uid="{00000000-0005-0000-0000-0000541A0000}"/>
    <cellStyle name="Normal 2 5 48" xfId="6483" xr:uid="{00000000-0005-0000-0000-0000551A0000}"/>
    <cellStyle name="Normal 2 5 48 2" xfId="6484" xr:uid="{00000000-0005-0000-0000-0000561A0000}"/>
    <cellStyle name="Normal 2 5 48 2 2" xfId="6485" xr:uid="{00000000-0005-0000-0000-0000571A0000}"/>
    <cellStyle name="Normal 2 5 48 2 2 2" xfId="6486" xr:uid="{00000000-0005-0000-0000-0000581A0000}"/>
    <cellStyle name="Normal 2 5 48 3" xfId="6487" xr:uid="{00000000-0005-0000-0000-0000591A0000}"/>
    <cellStyle name="Normal 2 5 48 3 2" xfId="6488" xr:uid="{00000000-0005-0000-0000-00005A1A0000}"/>
    <cellStyle name="Normal 2 5 48 3 2 2" xfId="6489" xr:uid="{00000000-0005-0000-0000-00005B1A0000}"/>
    <cellStyle name="Normal 2 5 49" xfId="6490" xr:uid="{00000000-0005-0000-0000-00005C1A0000}"/>
    <cellStyle name="Normal 2 5 49 2" xfId="6491" xr:uid="{00000000-0005-0000-0000-00005D1A0000}"/>
    <cellStyle name="Normal 2 5 49 2 2" xfId="6492" xr:uid="{00000000-0005-0000-0000-00005E1A0000}"/>
    <cellStyle name="Normal 2 5 49 2 2 2" xfId="6493" xr:uid="{00000000-0005-0000-0000-00005F1A0000}"/>
    <cellStyle name="Normal 2 5 49 3" xfId="6494" xr:uid="{00000000-0005-0000-0000-0000601A0000}"/>
    <cellStyle name="Normal 2 5 49 3 2" xfId="6495" xr:uid="{00000000-0005-0000-0000-0000611A0000}"/>
    <cellStyle name="Normal 2 5 49 3 2 2" xfId="6496" xr:uid="{00000000-0005-0000-0000-0000621A0000}"/>
    <cellStyle name="Normal 2 5 5" xfId="6497" xr:uid="{00000000-0005-0000-0000-0000631A0000}"/>
    <cellStyle name="Normal 2 5 5 2" xfId="6498" xr:uid="{00000000-0005-0000-0000-0000641A0000}"/>
    <cellStyle name="Normal 2 5 5 2 2" xfId="6499" xr:uid="{00000000-0005-0000-0000-0000651A0000}"/>
    <cellStyle name="Normal 2 5 5 2 2 2" xfId="6500" xr:uid="{00000000-0005-0000-0000-0000661A0000}"/>
    <cellStyle name="Normal 2 5 5 3" xfId="6501" xr:uid="{00000000-0005-0000-0000-0000671A0000}"/>
    <cellStyle name="Normal 2 5 5 3 2" xfId="6502" xr:uid="{00000000-0005-0000-0000-0000681A0000}"/>
    <cellStyle name="Normal 2 5 5 3 2 2" xfId="6503" xr:uid="{00000000-0005-0000-0000-0000691A0000}"/>
    <cellStyle name="Normal 2 5 50" xfId="6504" xr:uid="{00000000-0005-0000-0000-00006A1A0000}"/>
    <cellStyle name="Normal 2 5 50 2" xfId="6505" xr:uid="{00000000-0005-0000-0000-00006B1A0000}"/>
    <cellStyle name="Normal 2 5 50 2 2" xfId="6506" xr:uid="{00000000-0005-0000-0000-00006C1A0000}"/>
    <cellStyle name="Normal 2 5 50 2 2 2" xfId="6507" xr:uid="{00000000-0005-0000-0000-00006D1A0000}"/>
    <cellStyle name="Normal 2 5 50 3" xfId="6508" xr:uid="{00000000-0005-0000-0000-00006E1A0000}"/>
    <cellStyle name="Normal 2 5 50 3 2" xfId="6509" xr:uid="{00000000-0005-0000-0000-00006F1A0000}"/>
    <cellStyle name="Normal 2 5 50 3 2 2" xfId="6510" xr:uid="{00000000-0005-0000-0000-0000701A0000}"/>
    <cellStyle name="Normal 2 5 51" xfId="6511" xr:uid="{00000000-0005-0000-0000-0000711A0000}"/>
    <cellStyle name="Normal 2 5 51 2" xfId="6512" xr:uid="{00000000-0005-0000-0000-0000721A0000}"/>
    <cellStyle name="Normal 2 5 51 2 2" xfId="6513" xr:uid="{00000000-0005-0000-0000-0000731A0000}"/>
    <cellStyle name="Normal 2 5 51 2 2 2" xfId="6514" xr:uid="{00000000-0005-0000-0000-0000741A0000}"/>
    <cellStyle name="Normal 2 5 51 3" xfId="6515" xr:uid="{00000000-0005-0000-0000-0000751A0000}"/>
    <cellStyle name="Normal 2 5 51 3 2" xfId="6516" xr:uid="{00000000-0005-0000-0000-0000761A0000}"/>
    <cellStyle name="Normal 2 5 51 3 2 2" xfId="6517" xr:uid="{00000000-0005-0000-0000-0000771A0000}"/>
    <cellStyle name="Normal 2 5 52" xfId="6518" xr:uid="{00000000-0005-0000-0000-0000781A0000}"/>
    <cellStyle name="Normal 2 5 52 2" xfId="6519" xr:uid="{00000000-0005-0000-0000-0000791A0000}"/>
    <cellStyle name="Normal 2 5 52 2 2" xfId="6520" xr:uid="{00000000-0005-0000-0000-00007A1A0000}"/>
    <cellStyle name="Normal 2 5 52 2 2 2" xfId="6521" xr:uid="{00000000-0005-0000-0000-00007B1A0000}"/>
    <cellStyle name="Normal 2 5 52 3" xfId="6522" xr:uid="{00000000-0005-0000-0000-00007C1A0000}"/>
    <cellStyle name="Normal 2 5 52 3 2" xfId="6523" xr:uid="{00000000-0005-0000-0000-00007D1A0000}"/>
    <cellStyle name="Normal 2 5 52 3 2 2" xfId="6524" xr:uid="{00000000-0005-0000-0000-00007E1A0000}"/>
    <cellStyle name="Normal 2 5 53" xfId="6525" xr:uid="{00000000-0005-0000-0000-00007F1A0000}"/>
    <cellStyle name="Normal 2 5 53 2" xfId="6526" xr:uid="{00000000-0005-0000-0000-0000801A0000}"/>
    <cellStyle name="Normal 2 5 53 2 2" xfId="6527" xr:uid="{00000000-0005-0000-0000-0000811A0000}"/>
    <cellStyle name="Normal 2 5 53 2 2 2" xfId="6528" xr:uid="{00000000-0005-0000-0000-0000821A0000}"/>
    <cellStyle name="Normal 2 5 53 3" xfId="6529" xr:uid="{00000000-0005-0000-0000-0000831A0000}"/>
    <cellStyle name="Normal 2 5 53 3 2" xfId="6530" xr:uid="{00000000-0005-0000-0000-0000841A0000}"/>
    <cellStyle name="Normal 2 5 53 3 2 2" xfId="6531" xr:uid="{00000000-0005-0000-0000-0000851A0000}"/>
    <cellStyle name="Normal 2 5 54" xfId="6532" xr:uid="{00000000-0005-0000-0000-0000861A0000}"/>
    <cellStyle name="Normal 2 5 54 2" xfId="6533" xr:uid="{00000000-0005-0000-0000-0000871A0000}"/>
    <cellStyle name="Normal 2 5 54 2 2" xfId="6534" xr:uid="{00000000-0005-0000-0000-0000881A0000}"/>
    <cellStyle name="Normal 2 5 54 2 2 2" xfId="6535" xr:uid="{00000000-0005-0000-0000-0000891A0000}"/>
    <cellStyle name="Normal 2 5 54 3" xfId="6536" xr:uid="{00000000-0005-0000-0000-00008A1A0000}"/>
    <cellStyle name="Normal 2 5 54 3 2" xfId="6537" xr:uid="{00000000-0005-0000-0000-00008B1A0000}"/>
    <cellStyle name="Normal 2 5 54 3 2 2" xfId="6538" xr:uid="{00000000-0005-0000-0000-00008C1A0000}"/>
    <cellStyle name="Normal 2 5 55" xfId="6539" xr:uid="{00000000-0005-0000-0000-00008D1A0000}"/>
    <cellStyle name="Normal 2 5 55 2" xfId="6540" xr:uid="{00000000-0005-0000-0000-00008E1A0000}"/>
    <cellStyle name="Normal 2 5 55 2 2" xfId="6541" xr:uid="{00000000-0005-0000-0000-00008F1A0000}"/>
    <cellStyle name="Normal 2 5 55 2 2 2" xfId="6542" xr:uid="{00000000-0005-0000-0000-0000901A0000}"/>
    <cellStyle name="Normal 2 5 55 3" xfId="6543" xr:uid="{00000000-0005-0000-0000-0000911A0000}"/>
    <cellStyle name="Normal 2 5 55 3 2" xfId="6544" xr:uid="{00000000-0005-0000-0000-0000921A0000}"/>
    <cellStyle name="Normal 2 5 55 3 2 2" xfId="6545" xr:uid="{00000000-0005-0000-0000-0000931A0000}"/>
    <cellStyle name="Normal 2 5 56" xfId="6546" xr:uid="{00000000-0005-0000-0000-0000941A0000}"/>
    <cellStyle name="Normal 2 5 56 2" xfId="6547" xr:uid="{00000000-0005-0000-0000-0000951A0000}"/>
    <cellStyle name="Normal 2 5 56 2 2" xfId="6548" xr:uid="{00000000-0005-0000-0000-0000961A0000}"/>
    <cellStyle name="Normal 2 5 56 2 2 2" xfId="6549" xr:uid="{00000000-0005-0000-0000-0000971A0000}"/>
    <cellStyle name="Normal 2 5 56 3" xfId="6550" xr:uid="{00000000-0005-0000-0000-0000981A0000}"/>
    <cellStyle name="Normal 2 5 56 3 2" xfId="6551" xr:uid="{00000000-0005-0000-0000-0000991A0000}"/>
    <cellStyle name="Normal 2 5 56 3 2 2" xfId="6552" xr:uid="{00000000-0005-0000-0000-00009A1A0000}"/>
    <cellStyle name="Normal 2 5 57" xfId="6553" xr:uid="{00000000-0005-0000-0000-00009B1A0000}"/>
    <cellStyle name="Normal 2 5 57 2" xfId="6554" xr:uid="{00000000-0005-0000-0000-00009C1A0000}"/>
    <cellStyle name="Normal 2 5 57 2 2" xfId="6555" xr:uid="{00000000-0005-0000-0000-00009D1A0000}"/>
    <cellStyle name="Normal 2 5 57 2 2 2" xfId="6556" xr:uid="{00000000-0005-0000-0000-00009E1A0000}"/>
    <cellStyle name="Normal 2 5 57 3" xfId="6557" xr:uid="{00000000-0005-0000-0000-00009F1A0000}"/>
    <cellStyle name="Normal 2 5 57 3 2" xfId="6558" xr:uid="{00000000-0005-0000-0000-0000A01A0000}"/>
    <cellStyle name="Normal 2 5 57 3 2 2" xfId="6559" xr:uid="{00000000-0005-0000-0000-0000A11A0000}"/>
    <cellStyle name="Normal 2 5 58" xfId="6560" xr:uid="{00000000-0005-0000-0000-0000A21A0000}"/>
    <cellStyle name="Normal 2 5 58 2" xfId="6561" xr:uid="{00000000-0005-0000-0000-0000A31A0000}"/>
    <cellStyle name="Normal 2 5 58 2 2" xfId="6562" xr:uid="{00000000-0005-0000-0000-0000A41A0000}"/>
    <cellStyle name="Normal 2 5 58 2 2 2" xfId="6563" xr:uid="{00000000-0005-0000-0000-0000A51A0000}"/>
    <cellStyle name="Normal 2 5 58 3" xfId="6564" xr:uid="{00000000-0005-0000-0000-0000A61A0000}"/>
    <cellStyle name="Normal 2 5 58 3 2" xfId="6565" xr:uid="{00000000-0005-0000-0000-0000A71A0000}"/>
    <cellStyle name="Normal 2 5 58 3 2 2" xfId="6566" xr:uid="{00000000-0005-0000-0000-0000A81A0000}"/>
    <cellStyle name="Normal 2 5 59" xfId="6567" xr:uid="{00000000-0005-0000-0000-0000A91A0000}"/>
    <cellStyle name="Normal 2 5 59 2" xfId="6568" xr:uid="{00000000-0005-0000-0000-0000AA1A0000}"/>
    <cellStyle name="Normal 2 5 59 2 2" xfId="6569" xr:uid="{00000000-0005-0000-0000-0000AB1A0000}"/>
    <cellStyle name="Normal 2 5 59 2 2 2" xfId="6570" xr:uid="{00000000-0005-0000-0000-0000AC1A0000}"/>
    <cellStyle name="Normal 2 5 59 3" xfId="6571" xr:uid="{00000000-0005-0000-0000-0000AD1A0000}"/>
    <cellStyle name="Normal 2 5 59 3 2" xfId="6572" xr:uid="{00000000-0005-0000-0000-0000AE1A0000}"/>
    <cellStyle name="Normal 2 5 59 3 2 2" xfId="6573" xr:uid="{00000000-0005-0000-0000-0000AF1A0000}"/>
    <cellStyle name="Normal 2 5 6" xfId="6574" xr:uid="{00000000-0005-0000-0000-0000B01A0000}"/>
    <cellStyle name="Normal 2 5 6 2" xfId="6575" xr:uid="{00000000-0005-0000-0000-0000B11A0000}"/>
    <cellStyle name="Normal 2 5 6 2 2" xfId="6576" xr:uid="{00000000-0005-0000-0000-0000B21A0000}"/>
    <cellStyle name="Normal 2 5 6 2 2 2" xfId="6577" xr:uid="{00000000-0005-0000-0000-0000B31A0000}"/>
    <cellStyle name="Normal 2 5 6 3" xfId="6578" xr:uid="{00000000-0005-0000-0000-0000B41A0000}"/>
    <cellStyle name="Normal 2 5 6 3 2" xfId="6579" xr:uid="{00000000-0005-0000-0000-0000B51A0000}"/>
    <cellStyle name="Normal 2 5 6 3 2 2" xfId="6580" xr:uid="{00000000-0005-0000-0000-0000B61A0000}"/>
    <cellStyle name="Normal 2 5 60" xfId="6581" xr:uid="{00000000-0005-0000-0000-0000B71A0000}"/>
    <cellStyle name="Normal 2 5 60 2" xfId="6582" xr:uid="{00000000-0005-0000-0000-0000B81A0000}"/>
    <cellStyle name="Normal 2 5 60 2 2" xfId="6583" xr:uid="{00000000-0005-0000-0000-0000B91A0000}"/>
    <cellStyle name="Normal 2 5 60 2 2 2" xfId="6584" xr:uid="{00000000-0005-0000-0000-0000BA1A0000}"/>
    <cellStyle name="Normal 2 5 60 3" xfId="6585" xr:uid="{00000000-0005-0000-0000-0000BB1A0000}"/>
    <cellStyle name="Normal 2 5 60 3 2" xfId="6586" xr:uid="{00000000-0005-0000-0000-0000BC1A0000}"/>
    <cellStyle name="Normal 2 5 60 3 2 2" xfId="6587" xr:uid="{00000000-0005-0000-0000-0000BD1A0000}"/>
    <cellStyle name="Normal 2 5 61" xfId="6588" xr:uid="{00000000-0005-0000-0000-0000BE1A0000}"/>
    <cellStyle name="Normal 2 5 61 2" xfId="6589" xr:uid="{00000000-0005-0000-0000-0000BF1A0000}"/>
    <cellStyle name="Normal 2 5 61 2 2" xfId="6590" xr:uid="{00000000-0005-0000-0000-0000C01A0000}"/>
    <cellStyle name="Normal 2 5 61 2 2 2" xfId="6591" xr:uid="{00000000-0005-0000-0000-0000C11A0000}"/>
    <cellStyle name="Normal 2 5 61 3" xfId="6592" xr:uid="{00000000-0005-0000-0000-0000C21A0000}"/>
    <cellStyle name="Normal 2 5 61 3 2" xfId="6593" xr:uid="{00000000-0005-0000-0000-0000C31A0000}"/>
    <cellStyle name="Normal 2 5 61 3 2 2" xfId="6594" xr:uid="{00000000-0005-0000-0000-0000C41A0000}"/>
    <cellStyle name="Normal 2 5 62" xfId="6595" xr:uid="{00000000-0005-0000-0000-0000C51A0000}"/>
    <cellStyle name="Normal 2 5 62 2" xfId="6596" xr:uid="{00000000-0005-0000-0000-0000C61A0000}"/>
    <cellStyle name="Normal 2 5 62 2 2" xfId="6597" xr:uid="{00000000-0005-0000-0000-0000C71A0000}"/>
    <cellStyle name="Normal 2 5 62 2 2 2" xfId="6598" xr:uid="{00000000-0005-0000-0000-0000C81A0000}"/>
    <cellStyle name="Normal 2 5 62 3" xfId="6599" xr:uid="{00000000-0005-0000-0000-0000C91A0000}"/>
    <cellStyle name="Normal 2 5 62 3 2" xfId="6600" xr:uid="{00000000-0005-0000-0000-0000CA1A0000}"/>
    <cellStyle name="Normal 2 5 62 3 2 2" xfId="6601" xr:uid="{00000000-0005-0000-0000-0000CB1A0000}"/>
    <cellStyle name="Normal 2 5 63" xfId="6602" xr:uid="{00000000-0005-0000-0000-0000CC1A0000}"/>
    <cellStyle name="Normal 2 5 63 2" xfId="6603" xr:uid="{00000000-0005-0000-0000-0000CD1A0000}"/>
    <cellStyle name="Normal 2 5 63 2 2" xfId="6604" xr:uid="{00000000-0005-0000-0000-0000CE1A0000}"/>
    <cellStyle name="Normal 2 5 63 2 2 2" xfId="6605" xr:uid="{00000000-0005-0000-0000-0000CF1A0000}"/>
    <cellStyle name="Normal 2 5 63 3" xfId="6606" xr:uid="{00000000-0005-0000-0000-0000D01A0000}"/>
    <cellStyle name="Normal 2 5 63 3 2" xfId="6607" xr:uid="{00000000-0005-0000-0000-0000D11A0000}"/>
    <cellStyle name="Normal 2 5 63 3 2 2" xfId="6608" xr:uid="{00000000-0005-0000-0000-0000D21A0000}"/>
    <cellStyle name="Normal 2 5 64" xfId="6609" xr:uid="{00000000-0005-0000-0000-0000D31A0000}"/>
    <cellStyle name="Normal 2 5 64 2" xfId="6610" xr:uid="{00000000-0005-0000-0000-0000D41A0000}"/>
    <cellStyle name="Normal 2 5 64 2 2" xfId="6611" xr:uid="{00000000-0005-0000-0000-0000D51A0000}"/>
    <cellStyle name="Normal 2 5 64 2 2 2" xfId="6612" xr:uid="{00000000-0005-0000-0000-0000D61A0000}"/>
    <cellStyle name="Normal 2 5 64 3" xfId="6613" xr:uid="{00000000-0005-0000-0000-0000D71A0000}"/>
    <cellStyle name="Normal 2 5 64 3 2" xfId="6614" xr:uid="{00000000-0005-0000-0000-0000D81A0000}"/>
    <cellStyle name="Normal 2 5 64 3 2 2" xfId="6615" xr:uid="{00000000-0005-0000-0000-0000D91A0000}"/>
    <cellStyle name="Normal 2 5 65" xfId="6616" xr:uid="{00000000-0005-0000-0000-0000DA1A0000}"/>
    <cellStyle name="Normal 2 5 65 2" xfId="6617" xr:uid="{00000000-0005-0000-0000-0000DB1A0000}"/>
    <cellStyle name="Normal 2 5 65 2 2" xfId="6618" xr:uid="{00000000-0005-0000-0000-0000DC1A0000}"/>
    <cellStyle name="Normal 2 5 65 2 2 2" xfId="6619" xr:uid="{00000000-0005-0000-0000-0000DD1A0000}"/>
    <cellStyle name="Normal 2 5 65 3" xfId="6620" xr:uid="{00000000-0005-0000-0000-0000DE1A0000}"/>
    <cellStyle name="Normal 2 5 65 3 2" xfId="6621" xr:uid="{00000000-0005-0000-0000-0000DF1A0000}"/>
    <cellStyle name="Normal 2 5 65 3 2 2" xfId="6622" xr:uid="{00000000-0005-0000-0000-0000E01A0000}"/>
    <cellStyle name="Normal 2 5 66" xfId="6623" xr:uid="{00000000-0005-0000-0000-0000E11A0000}"/>
    <cellStyle name="Normal 2 5 66 2" xfId="6624" xr:uid="{00000000-0005-0000-0000-0000E21A0000}"/>
    <cellStyle name="Normal 2 5 66 2 2" xfId="6625" xr:uid="{00000000-0005-0000-0000-0000E31A0000}"/>
    <cellStyle name="Normal 2 5 66 2 2 2" xfId="6626" xr:uid="{00000000-0005-0000-0000-0000E41A0000}"/>
    <cellStyle name="Normal 2 5 66 3" xfId="6627" xr:uid="{00000000-0005-0000-0000-0000E51A0000}"/>
    <cellStyle name="Normal 2 5 66 3 2" xfId="6628" xr:uid="{00000000-0005-0000-0000-0000E61A0000}"/>
    <cellStyle name="Normal 2 5 66 3 2 2" xfId="6629" xr:uid="{00000000-0005-0000-0000-0000E71A0000}"/>
    <cellStyle name="Normal 2 5 67" xfId="6630" xr:uid="{00000000-0005-0000-0000-0000E81A0000}"/>
    <cellStyle name="Normal 2 5 67 2" xfId="6631" xr:uid="{00000000-0005-0000-0000-0000E91A0000}"/>
    <cellStyle name="Normal 2 5 67 2 2" xfId="6632" xr:uid="{00000000-0005-0000-0000-0000EA1A0000}"/>
    <cellStyle name="Normal 2 5 67 2 2 2" xfId="6633" xr:uid="{00000000-0005-0000-0000-0000EB1A0000}"/>
    <cellStyle name="Normal 2 5 67 3" xfId="6634" xr:uid="{00000000-0005-0000-0000-0000EC1A0000}"/>
    <cellStyle name="Normal 2 5 67 3 2" xfId="6635" xr:uid="{00000000-0005-0000-0000-0000ED1A0000}"/>
    <cellStyle name="Normal 2 5 67 3 2 2" xfId="6636" xr:uid="{00000000-0005-0000-0000-0000EE1A0000}"/>
    <cellStyle name="Normal 2 5 68" xfId="6637" xr:uid="{00000000-0005-0000-0000-0000EF1A0000}"/>
    <cellStyle name="Normal 2 5 68 2" xfId="6638" xr:uid="{00000000-0005-0000-0000-0000F01A0000}"/>
    <cellStyle name="Normal 2 5 68 2 2" xfId="6639" xr:uid="{00000000-0005-0000-0000-0000F11A0000}"/>
    <cellStyle name="Normal 2 5 68 2 2 2" xfId="6640" xr:uid="{00000000-0005-0000-0000-0000F21A0000}"/>
    <cellStyle name="Normal 2 5 68 3" xfId="6641" xr:uid="{00000000-0005-0000-0000-0000F31A0000}"/>
    <cellStyle name="Normal 2 5 68 3 2" xfId="6642" xr:uid="{00000000-0005-0000-0000-0000F41A0000}"/>
    <cellStyle name="Normal 2 5 68 3 2 2" xfId="6643" xr:uid="{00000000-0005-0000-0000-0000F51A0000}"/>
    <cellStyle name="Normal 2 5 69" xfId="6644" xr:uid="{00000000-0005-0000-0000-0000F61A0000}"/>
    <cellStyle name="Normal 2 5 69 2" xfId="6645" xr:uid="{00000000-0005-0000-0000-0000F71A0000}"/>
    <cellStyle name="Normal 2 5 69 2 2" xfId="6646" xr:uid="{00000000-0005-0000-0000-0000F81A0000}"/>
    <cellStyle name="Normal 2 5 69 2 2 2" xfId="6647" xr:uid="{00000000-0005-0000-0000-0000F91A0000}"/>
    <cellStyle name="Normal 2 5 69 3" xfId="6648" xr:uid="{00000000-0005-0000-0000-0000FA1A0000}"/>
    <cellStyle name="Normal 2 5 69 3 2" xfId="6649" xr:uid="{00000000-0005-0000-0000-0000FB1A0000}"/>
    <cellStyle name="Normal 2 5 69 3 2 2" xfId="6650" xr:uid="{00000000-0005-0000-0000-0000FC1A0000}"/>
    <cellStyle name="Normal 2 5 7" xfId="6651" xr:uid="{00000000-0005-0000-0000-0000FD1A0000}"/>
    <cellStyle name="Normal 2 5 7 2" xfId="6652" xr:uid="{00000000-0005-0000-0000-0000FE1A0000}"/>
    <cellStyle name="Normal 2 5 7 2 2" xfId="6653" xr:uid="{00000000-0005-0000-0000-0000FF1A0000}"/>
    <cellStyle name="Normal 2 5 7 2 2 2" xfId="6654" xr:uid="{00000000-0005-0000-0000-0000001B0000}"/>
    <cellStyle name="Normal 2 5 7 3" xfId="6655" xr:uid="{00000000-0005-0000-0000-0000011B0000}"/>
    <cellStyle name="Normal 2 5 7 3 2" xfId="6656" xr:uid="{00000000-0005-0000-0000-0000021B0000}"/>
    <cellStyle name="Normal 2 5 7 3 2 2" xfId="6657" xr:uid="{00000000-0005-0000-0000-0000031B0000}"/>
    <cellStyle name="Normal 2 5 70" xfId="6658" xr:uid="{00000000-0005-0000-0000-0000041B0000}"/>
    <cellStyle name="Normal 2 5 70 2" xfId="6659" xr:uid="{00000000-0005-0000-0000-0000051B0000}"/>
    <cellStyle name="Normal 2 5 70 2 2" xfId="6660" xr:uid="{00000000-0005-0000-0000-0000061B0000}"/>
    <cellStyle name="Normal 2 5 70 2 2 2" xfId="6661" xr:uid="{00000000-0005-0000-0000-0000071B0000}"/>
    <cellStyle name="Normal 2 5 70 3" xfId="6662" xr:uid="{00000000-0005-0000-0000-0000081B0000}"/>
    <cellStyle name="Normal 2 5 70 3 2" xfId="6663" xr:uid="{00000000-0005-0000-0000-0000091B0000}"/>
    <cellStyle name="Normal 2 5 70 3 2 2" xfId="6664" xr:uid="{00000000-0005-0000-0000-00000A1B0000}"/>
    <cellStyle name="Normal 2 5 71" xfId="6665" xr:uid="{00000000-0005-0000-0000-00000B1B0000}"/>
    <cellStyle name="Normal 2 5 71 2" xfId="6666" xr:uid="{00000000-0005-0000-0000-00000C1B0000}"/>
    <cellStyle name="Normal 2 5 71 2 2" xfId="6667" xr:uid="{00000000-0005-0000-0000-00000D1B0000}"/>
    <cellStyle name="Normal 2 5 71 2 2 2" xfId="6668" xr:uid="{00000000-0005-0000-0000-00000E1B0000}"/>
    <cellStyle name="Normal 2 5 71 3" xfId="6669" xr:uid="{00000000-0005-0000-0000-00000F1B0000}"/>
    <cellStyle name="Normal 2 5 71 3 2" xfId="6670" xr:uid="{00000000-0005-0000-0000-0000101B0000}"/>
    <cellStyle name="Normal 2 5 71 3 2 2" xfId="6671" xr:uid="{00000000-0005-0000-0000-0000111B0000}"/>
    <cellStyle name="Normal 2 5 72" xfId="6672" xr:uid="{00000000-0005-0000-0000-0000121B0000}"/>
    <cellStyle name="Normal 2 5 72 2" xfId="6673" xr:uid="{00000000-0005-0000-0000-0000131B0000}"/>
    <cellStyle name="Normal 2 5 72 2 2" xfId="6674" xr:uid="{00000000-0005-0000-0000-0000141B0000}"/>
    <cellStyle name="Normal 2 5 72 2 2 2" xfId="6675" xr:uid="{00000000-0005-0000-0000-0000151B0000}"/>
    <cellStyle name="Normal 2 5 72 3" xfId="6676" xr:uid="{00000000-0005-0000-0000-0000161B0000}"/>
    <cellStyle name="Normal 2 5 72 3 2" xfId="6677" xr:uid="{00000000-0005-0000-0000-0000171B0000}"/>
    <cellStyle name="Normal 2 5 72 3 2 2" xfId="6678" xr:uid="{00000000-0005-0000-0000-0000181B0000}"/>
    <cellStyle name="Normal 2 5 73" xfId="6679" xr:uid="{00000000-0005-0000-0000-0000191B0000}"/>
    <cellStyle name="Normal 2 5 73 2" xfId="6680" xr:uid="{00000000-0005-0000-0000-00001A1B0000}"/>
    <cellStyle name="Normal 2 5 73 2 2" xfId="6681" xr:uid="{00000000-0005-0000-0000-00001B1B0000}"/>
    <cellStyle name="Normal 2 5 73 2 2 2" xfId="6682" xr:uid="{00000000-0005-0000-0000-00001C1B0000}"/>
    <cellStyle name="Normal 2 5 73 3" xfId="6683" xr:uid="{00000000-0005-0000-0000-00001D1B0000}"/>
    <cellStyle name="Normal 2 5 73 3 2" xfId="6684" xr:uid="{00000000-0005-0000-0000-00001E1B0000}"/>
    <cellStyle name="Normal 2 5 73 3 2 2" xfId="6685" xr:uid="{00000000-0005-0000-0000-00001F1B0000}"/>
    <cellStyle name="Normal 2 5 74" xfId="6686" xr:uid="{00000000-0005-0000-0000-0000201B0000}"/>
    <cellStyle name="Normal 2 5 74 2" xfId="6687" xr:uid="{00000000-0005-0000-0000-0000211B0000}"/>
    <cellStyle name="Normal 2 5 74 2 2" xfId="6688" xr:uid="{00000000-0005-0000-0000-0000221B0000}"/>
    <cellStyle name="Normal 2 5 74 2 2 2" xfId="6689" xr:uid="{00000000-0005-0000-0000-0000231B0000}"/>
    <cellStyle name="Normal 2 5 74 3" xfId="6690" xr:uid="{00000000-0005-0000-0000-0000241B0000}"/>
    <cellStyle name="Normal 2 5 74 3 2" xfId="6691" xr:uid="{00000000-0005-0000-0000-0000251B0000}"/>
    <cellStyle name="Normal 2 5 74 3 2 2" xfId="6692" xr:uid="{00000000-0005-0000-0000-0000261B0000}"/>
    <cellStyle name="Normal 2 5 75" xfId="6693" xr:uid="{00000000-0005-0000-0000-0000271B0000}"/>
    <cellStyle name="Normal 2 5 75 2" xfId="6694" xr:uid="{00000000-0005-0000-0000-0000281B0000}"/>
    <cellStyle name="Normal 2 5 75 2 2" xfId="6695" xr:uid="{00000000-0005-0000-0000-0000291B0000}"/>
    <cellStyle name="Normal 2 5 75 2 2 2" xfId="6696" xr:uid="{00000000-0005-0000-0000-00002A1B0000}"/>
    <cellStyle name="Normal 2 5 75 3" xfId="6697" xr:uid="{00000000-0005-0000-0000-00002B1B0000}"/>
    <cellStyle name="Normal 2 5 75 3 2" xfId="6698" xr:uid="{00000000-0005-0000-0000-00002C1B0000}"/>
    <cellStyle name="Normal 2 5 75 3 2 2" xfId="6699" xr:uid="{00000000-0005-0000-0000-00002D1B0000}"/>
    <cellStyle name="Normal 2 5 76" xfId="6700" xr:uid="{00000000-0005-0000-0000-00002E1B0000}"/>
    <cellStyle name="Normal 2 5 76 2" xfId="6701" xr:uid="{00000000-0005-0000-0000-00002F1B0000}"/>
    <cellStyle name="Normal 2 5 76 2 2" xfId="6702" xr:uid="{00000000-0005-0000-0000-0000301B0000}"/>
    <cellStyle name="Normal 2 5 76 2 2 2" xfId="6703" xr:uid="{00000000-0005-0000-0000-0000311B0000}"/>
    <cellStyle name="Normal 2 5 76 3" xfId="6704" xr:uid="{00000000-0005-0000-0000-0000321B0000}"/>
    <cellStyle name="Normal 2 5 76 3 2" xfId="6705" xr:uid="{00000000-0005-0000-0000-0000331B0000}"/>
    <cellStyle name="Normal 2 5 76 3 2 2" xfId="6706" xr:uid="{00000000-0005-0000-0000-0000341B0000}"/>
    <cellStyle name="Normal 2 5 77" xfId="6707" xr:uid="{00000000-0005-0000-0000-0000351B0000}"/>
    <cellStyle name="Normal 2 5 77 2" xfId="6708" xr:uid="{00000000-0005-0000-0000-0000361B0000}"/>
    <cellStyle name="Normal 2 5 77 2 2" xfId="6709" xr:uid="{00000000-0005-0000-0000-0000371B0000}"/>
    <cellStyle name="Normal 2 5 77 2 2 2" xfId="6710" xr:uid="{00000000-0005-0000-0000-0000381B0000}"/>
    <cellStyle name="Normal 2 5 77 3" xfId="6711" xr:uid="{00000000-0005-0000-0000-0000391B0000}"/>
    <cellStyle name="Normal 2 5 77 3 2" xfId="6712" xr:uid="{00000000-0005-0000-0000-00003A1B0000}"/>
    <cellStyle name="Normal 2 5 77 3 2 2" xfId="6713" xr:uid="{00000000-0005-0000-0000-00003B1B0000}"/>
    <cellStyle name="Normal 2 5 78" xfId="6714" xr:uid="{00000000-0005-0000-0000-00003C1B0000}"/>
    <cellStyle name="Normal 2 5 78 2" xfId="6715" xr:uid="{00000000-0005-0000-0000-00003D1B0000}"/>
    <cellStyle name="Normal 2 5 78 2 2" xfId="6716" xr:uid="{00000000-0005-0000-0000-00003E1B0000}"/>
    <cellStyle name="Normal 2 5 78 2 2 2" xfId="6717" xr:uid="{00000000-0005-0000-0000-00003F1B0000}"/>
    <cellStyle name="Normal 2 5 78 3" xfId="6718" xr:uid="{00000000-0005-0000-0000-0000401B0000}"/>
    <cellStyle name="Normal 2 5 78 3 2" xfId="6719" xr:uid="{00000000-0005-0000-0000-0000411B0000}"/>
    <cellStyle name="Normal 2 5 78 3 2 2" xfId="6720" xr:uid="{00000000-0005-0000-0000-0000421B0000}"/>
    <cellStyle name="Normal 2 5 79" xfId="6721" xr:uid="{00000000-0005-0000-0000-0000431B0000}"/>
    <cellStyle name="Normal 2 5 79 2" xfId="6722" xr:uid="{00000000-0005-0000-0000-0000441B0000}"/>
    <cellStyle name="Normal 2 5 79 2 2" xfId="6723" xr:uid="{00000000-0005-0000-0000-0000451B0000}"/>
    <cellStyle name="Normal 2 5 79 2 2 2" xfId="6724" xr:uid="{00000000-0005-0000-0000-0000461B0000}"/>
    <cellStyle name="Normal 2 5 79 3" xfId="6725" xr:uid="{00000000-0005-0000-0000-0000471B0000}"/>
    <cellStyle name="Normal 2 5 79 3 2" xfId="6726" xr:uid="{00000000-0005-0000-0000-0000481B0000}"/>
    <cellStyle name="Normal 2 5 79 3 2 2" xfId="6727" xr:uid="{00000000-0005-0000-0000-0000491B0000}"/>
    <cellStyle name="Normal 2 5 8" xfId="6728" xr:uid="{00000000-0005-0000-0000-00004A1B0000}"/>
    <cellStyle name="Normal 2 5 8 2" xfId="6729" xr:uid="{00000000-0005-0000-0000-00004B1B0000}"/>
    <cellStyle name="Normal 2 5 8 2 2" xfId="6730" xr:uid="{00000000-0005-0000-0000-00004C1B0000}"/>
    <cellStyle name="Normal 2 5 8 2 2 2" xfId="6731" xr:uid="{00000000-0005-0000-0000-00004D1B0000}"/>
    <cellStyle name="Normal 2 5 8 3" xfId="6732" xr:uid="{00000000-0005-0000-0000-00004E1B0000}"/>
    <cellStyle name="Normal 2 5 8 3 2" xfId="6733" xr:uid="{00000000-0005-0000-0000-00004F1B0000}"/>
    <cellStyle name="Normal 2 5 8 3 2 2" xfId="6734" xr:uid="{00000000-0005-0000-0000-0000501B0000}"/>
    <cellStyle name="Normal 2 5 80" xfId="6735" xr:uid="{00000000-0005-0000-0000-0000511B0000}"/>
    <cellStyle name="Normal 2 5 80 2" xfId="6736" xr:uid="{00000000-0005-0000-0000-0000521B0000}"/>
    <cellStyle name="Normal 2 5 80 2 2" xfId="6737" xr:uid="{00000000-0005-0000-0000-0000531B0000}"/>
    <cellStyle name="Normal 2 5 80 2 2 2" xfId="6738" xr:uid="{00000000-0005-0000-0000-0000541B0000}"/>
    <cellStyle name="Normal 2 5 80 3" xfId="6739" xr:uid="{00000000-0005-0000-0000-0000551B0000}"/>
    <cellStyle name="Normal 2 5 80 3 2" xfId="6740" xr:uid="{00000000-0005-0000-0000-0000561B0000}"/>
    <cellStyle name="Normal 2 5 80 3 2 2" xfId="6741" xr:uid="{00000000-0005-0000-0000-0000571B0000}"/>
    <cellStyle name="Normal 2 5 81" xfId="6742" xr:uid="{00000000-0005-0000-0000-0000581B0000}"/>
    <cellStyle name="Normal 2 5 81 2" xfId="6743" xr:uid="{00000000-0005-0000-0000-0000591B0000}"/>
    <cellStyle name="Normal 2 5 81 2 2" xfId="6744" xr:uid="{00000000-0005-0000-0000-00005A1B0000}"/>
    <cellStyle name="Normal 2 5 81 2 2 2" xfId="6745" xr:uid="{00000000-0005-0000-0000-00005B1B0000}"/>
    <cellStyle name="Normal 2 5 81 3" xfId="6746" xr:uid="{00000000-0005-0000-0000-00005C1B0000}"/>
    <cellStyle name="Normal 2 5 81 3 2" xfId="6747" xr:uid="{00000000-0005-0000-0000-00005D1B0000}"/>
    <cellStyle name="Normal 2 5 81 3 2 2" xfId="6748" xr:uid="{00000000-0005-0000-0000-00005E1B0000}"/>
    <cellStyle name="Normal 2 5 82" xfId="6749" xr:uid="{00000000-0005-0000-0000-00005F1B0000}"/>
    <cellStyle name="Normal 2 5 82 2" xfId="6750" xr:uid="{00000000-0005-0000-0000-0000601B0000}"/>
    <cellStyle name="Normal 2 5 82 2 2" xfId="6751" xr:uid="{00000000-0005-0000-0000-0000611B0000}"/>
    <cellStyle name="Normal 2 5 82 2 2 2" xfId="6752" xr:uid="{00000000-0005-0000-0000-0000621B0000}"/>
    <cellStyle name="Normal 2 5 82 3" xfId="6753" xr:uid="{00000000-0005-0000-0000-0000631B0000}"/>
    <cellStyle name="Normal 2 5 82 3 2" xfId="6754" xr:uid="{00000000-0005-0000-0000-0000641B0000}"/>
    <cellStyle name="Normal 2 5 82 3 2 2" xfId="6755" xr:uid="{00000000-0005-0000-0000-0000651B0000}"/>
    <cellStyle name="Normal 2 5 83" xfId="6756" xr:uid="{00000000-0005-0000-0000-0000661B0000}"/>
    <cellStyle name="Normal 2 5 83 2" xfId="6757" xr:uid="{00000000-0005-0000-0000-0000671B0000}"/>
    <cellStyle name="Normal 2 5 83 2 2" xfId="6758" xr:uid="{00000000-0005-0000-0000-0000681B0000}"/>
    <cellStyle name="Normal 2 5 83 2 2 2" xfId="6759" xr:uid="{00000000-0005-0000-0000-0000691B0000}"/>
    <cellStyle name="Normal 2 5 83 3" xfId="6760" xr:uid="{00000000-0005-0000-0000-00006A1B0000}"/>
    <cellStyle name="Normal 2 5 83 3 2" xfId="6761" xr:uid="{00000000-0005-0000-0000-00006B1B0000}"/>
    <cellStyle name="Normal 2 5 83 3 2 2" xfId="6762" xr:uid="{00000000-0005-0000-0000-00006C1B0000}"/>
    <cellStyle name="Normal 2 5 84" xfId="6763" xr:uid="{00000000-0005-0000-0000-00006D1B0000}"/>
    <cellStyle name="Normal 2 5 84 2" xfId="6764" xr:uid="{00000000-0005-0000-0000-00006E1B0000}"/>
    <cellStyle name="Normal 2 5 84 2 2" xfId="6765" xr:uid="{00000000-0005-0000-0000-00006F1B0000}"/>
    <cellStyle name="Normal 2 5 84 2 2 2" xfId="6766" xr:uid="{00000000-0005-0000-0000-0000701B0000}"/>
    <cellStyle name="Normal 2 5 84 3" xfId="6767" xr:uid="{00000000-0005-0000-0000-0000711B0000}"/>
    <cellStyle name="Normal 2 5 84 3 2" xfId="6768" xr:uid="{00000000-0005-0000-0000-0000721B0000}"/>
    <cellStyle name="Normal 2 5 84 3 2 2" xfId="6769" xr:uid="{00000000-0005-0000-0000-0000731B0000}"/>
    <cellStyle name="Normal 2 5 85" xfId="6770" xr:uid="{00000000-0005-0000-0000-0000741B0000}"/>
    <cellStyle name="Normal 2 5 85 2" xfId="6771" xr:uid="{00000000-0005-0000-0000-0000751B0000}"/>
    <cellStyle name="Normal 2 5 85 2 2" xfId="6772" xr:uid="{00000000-0005-0000-0000-0000761B0000}"/>
    <cellStyle name="Normal 2 5 85 2 2 2" xfId="6773" xr:uid="{00000000-0005-0000-0000-0000771B0000}"/>
    <cellStyle name="Normal 2 5 85 3" xfId="6774" xr:uid="{00000000-0005-0000-0000-0000781B0000}"/>
    <cellStyle name="Normal 2 5 85 3 2" xfId="6775" xr:uid="{00000000-0005-0000-0000-0000791B0000}"/>
    <cellStyle name="Normal 2 5 85 3 2 2" xfId="6776" xr:uid="{00000000-0005-0000-0000-00007A1B0000}"/>
    <cellStyle name="Normal 2 5 86" xfId="6777" xr:uid="{00000000-0005-0000-0000-00007B1B0000}"/>
    <cellStyle name="Normal 2 5 86 2" xfId="6778" xr:uid="{00000000-0005-0000-0000-00007C1B0000}"/>
    <cellStyle name="Normal 2 5 86 2 2" xfId="6779" xr:uid="{00000000-0005-0000-0000-00007D1B0000}"/>
    <cellStyle name="Normal 2 5 86 2 2 2" xfId="6780" xr:uid="{00000000-0005-0000-0000-00007E1B0000}"/>
    <cellStyle name="Normal 2 5 86 3" xfId="6781" xr:uid="{00000000-0005-0000-0000-00007F1B0000}"/>
    <cellStyle name="Normal 2 5 86 3 2" xfId="6782" xr:uid="{00000000-0005-0000-0000-0000801B0000}"/>
    <cellStyle name="Normal 2 5 86 3 2 2" xfId="6783" xr:uid="{00000000-0005-0000-0000-0000811B0000}"/>
    <cellStyle name="Normal 2 5 87" xfId="6784" xr:uid="{00000000-0005-0000-0000-0000821B0000}"/>
    <cellStyle name="Normal 2 5 87 2" xfId="6785" xr:uid="{00000000-0005-0000-0000-0000831B0000}"/>
    <cellStyle name="Normal 2 5 87 2 2" xfId="6786" xr:uid="{00000000-0005-0000-0000-0000841B0000}"/>
    <cellStyle name="Normal 2 5 87 2 2 2" xfId="6787" xr:uid="{00000000-0005-0000-0000-0000851B0000}"/>
    <cellStyle name="Normal 2 5 87 3" xfId="6788" xr:uid="{00000000-0005-0000-0000-0000861B0000}"/>
    <cellStyle name="Normal 2 5 87 3 2" xfId="6789" xr:uid="{00000000-0005-0000-0000-0000871B0000}"/>
    <cellStyle name="Normal 2 5 87 3 2 2" xfId="6790" xr:uid="{00000000-0005-0000-0000-0000881B0000}"/>
    <cellStyle name="Normal 2 5 88" xfId="6791" xr:uid="{00000000-0005-0000-0000-0000891B0000}"/>
    <cellStyle name="Normal 2 5 88 2" xfId="6792" xr:uid="{00000000-0005-0000-0000-00008A1B0000}"/>
    <cellStyle name="Normal 2 5 88 2 2" xfId="6793" xr:uid="{00000000-0005-0000-0000-00008B1B0000}"/>
    <cellStyle name="Normal 2 5 89" xfId="6794" xr:uid="{00000000-0005-0000-0000-00008C1B0000}"/>
    <cellStyle name="Normal 2 5 89 2" xfId="6795" xr:uid="{00000000-0005-0000-0000-00008D1B0000}"/>
    <cellStyle name="Normal 2 5 89 2 2" xfId="6796" xr:uid="{00000000-0005-0000-0000-00008E1B0000}"/>
    <cellStyle name="Normal 2 5 9" xfId="6797" xr:uid="{00000000-0005-0000-0000-00008F1B0000}"/>
    <cellStyle name="Normal 2 5 9 2" xfId="6798" xr:uid="{00000000-0005-0000-0000-0000901B0000}"/>
    <cellStyle name="Normal 2 5 9 2 2" xfId="6799" xr:uid="{00000000-0005-0000-0000-0000911B0000}"/>
    <cellStyle name="Normal 2 5 9 2 2 2" xfId="6800" xr:uid="{00000000-0005-0000-0000-0000921B0000}"/>
    <cellStyle name="Normal 2 5 9 3" xfId="6801" xr:uid="{00000000-0005-0000-0000-0000931B0000}"/>
    <cellStyle name="Normal 2 5 9 3 2" xfId="6802" xr:uid="{00000000-0005-0000-0000-0000941B0000}"/>
    <cellStyle name="Normal 2 5 9 3 2 2" xfId="6803" xr:uid="{00000000-0005-0000-0000-0000951B0000}"/>
    <cellStyle name="Normal 2 5_DEER 032008 Cost Summary Delivery - Rev 4 (2)" xfId="6804" xr:uid="{00000000-0005-0000-0000-0000961B0000}"/>
    <cellStyle name="Normal 2 50" xfId="6805" xr:uid="{00000000-0005-0000-0000-0000971B0000}"/>
    <cellStyle name="Normal 2 50 2" xfId="6806" xr:uid="{00000000-0005-0000-0000-0000981B0000}"/>
    <cellStyle name="Normal 2 50 2 2" xfId="6807" xr:uid="{00000000-0005-0000-0000-0000991B0000}"/>
    <cellStyle name="Normal 2 50 2 2 2" xfId="6808" xr:uid="{00000000-0005-0000-0000-00009A1B0000}"/>
    <cellStyle name="Normal 2 50 3" xfId="6809" xr:uid="{00000000-0005-0000-0000-00009B1B0000}"/>
    <cellStyle name="Normal 2 50 3 2" xfId="6810" xr:uid="{00000000-0005-0000-0000-00009C1B0000}"/>
    <cellStyle name="Normal 2 50 3 2 2" xfId="6811" xr:uid="{00000000-0005-0000-0000-00009D1B0000}"/>
    <cellStyle name="Normal 2 51" xfId="6812" xr:uid="{00000000-0005-0000-0000-00009E1B0000}"/>
    <cellStyle name="Normal 2 51 2" xfId="6813" xr:uid="{00000000-0005-0000-0000-00009F1B0000}"/>
    <cellStyle name="Normal 2 51 2 2" xfId="6814" xr:uid="{00000000-0005-0000-0000-0000A01B0000}"/>
    <cellStyle name="Normal 2 51 2 2 2" xfId="6815" xr:uid="{00000000-0005-0000-0000-0000A11B0000}"/>
    <cellStyle name="Normal 2 51 3" xfId="6816" xr:uid="{00000000-0005-0000-0000-0000A21B0000}"/>
    <cellStyle name="Normal 2 51 3 2" xfId="6817" xr:uid="{00000000-0005-0000-0000-0000A31B0000}"/>
    <cellStyle name="Normal 2 51 3 2 2" xfId="6818" xr:uid="{00000000-0005-0000-0000-0000A41B0000}"/>
    <cellStyle name="Normal 2 52" xfId="6819" xr:uid="{00000000-0005-0000-0000-0000A51B0000}"/>
    <cellStyle name="Normal 2 52 2" xfId="6820" xr:uid="{00000000-0005-0000-0000-0000A61B0000}"/>
    <cellStyle name="Normal 2 52 2 2" xfId="6821" xr:uid="{00000000-0005-0000-0000-0000A71B0000}"/>
    <cellStyle name="Normal 2 52 2 2 2" xfId="6822" xr:uid="{00000000-0005-0000-0000-0000A81B0000}"/>
    <cellStyle name="Normal 2 52 3" xfId="6823" xr:uid="{00000000-0005-0000-0000-0000A91B0000}"/>
    <cellStyle name="Normal 2 52 3 2" xfId="6824" xr:uid="{00000000-0005-0000-0000-0000AA1B0000}"/>
    <cellStyle name="Normal 2 52 3 2 2" xfId="6825" xr:uid="{00000000-0005-0000-0000-0000AB1B0000}"/>
    <cellStyle name="Normal 2 53" xfId="6826" xr:uid="{00000000-0005-0000-0000-0000AC1B0000}"/>
    <cellStyle name="Normal 2 53 2" xfId="6827" xr:uid="{00000000-0005-0000-0000-0000AD1B0000}"/>
    <cellStyle name="Normal 2 53 2 2" xfId="6828" xr:uid="{00000000-0005-0000-0000-0000AE1B0000}"/>
    <cellStyle name="Normal 2 53 2 2 2" xfId="6829" xr:uid="{00000000-0005-0000-0000-0000AF1B0000}"/>
    <cellStyle name="Normal 2 53 3" xfId="6830" xr:uid="{00000000-0005-0000-0000-0000B01B0000}"/>
    <cellStyle name="Normal 2 53 3 2" xfId="6831" xr:uid="{00000000-0005-0000-0000-0000B11B0000}"/>
    <cellStyle name="Normal 2 53 3 2 2" xfId="6832" xr:uid="{00000000-0005-0000-0000-0000B21B0000}"/>
    <cellStyle name="Normal 2 54" xfId="6833" xr:uid="{00000000-0005-0000-0000-0000B31B0000}"/>
    <cellStyle name="Normal 2 54 2" xfId="6834" xr:uid="{00000000-0005-0000-0000-0000B41B0000}"/>
    <cellStyle name="Normal 2 54 2 2" xfId="6835" xr:uid="{00000000-0005-0000-0000-0000B51B0000}"/>
    <cellStyle name="Normal 2 54 2 2 2" xfId="6836" xr:uid="{00000000-0005-0000-0000-0000B61B0000}"/>
    <cellStyle name="Normal 2 54 3" xfId="6837" xr:uid="{00000000-0005-0000-0000-0000B71B0000}"/>
    <cellStyle name="Normal 2 54 3 2" xfId="6838" xr:uid="{00000000-0005-0000-0000-0000B81B0000}"/>
    <cellStyle name="Normal 2 54 3 2 2" xfId="6839" xr:uid="{00000000-0005-0000-0000-0000B91B0000}"/>
    <cellStyle name="Normal 2 55" xfId="6840" xr:uid="{00000000-0005-0000-0000-0000BA1B0000}"/>
    <cellStyle name="Normal 2 55 2" xfId="6841" xr:uid="{00000000-0005-0000-0000-0000BB1B0000}"/>
    <cellStyle name="Normal 2 55 2 2" xfId="6842" xr:uid="{00000000-0005-0000-0000-0000BC1B0000}"/>
    <cellStyle name="Normal 2 55 2 2 2" xfId="6843" xr:uid="{00000000-0005-0000-0000-0000BD1B0000}"/>
    <cellStyle name="Normal 2 55 3" xfId="6844" xr:uid="{00000000-0005-0000-0000-0000BE1B0000}"/>
    <cellStyle name="Normal 2 55 3 2" xfId="6845" xr:uid="{00000000-0005-0000-0000-0000BF1B0000}"/>
    <cellStyle name="Normal 2 55 3 2 2" xfId="6846" xr:uid="{00000000-0005-0000-0000-0000C01B0000}"/>
    <cellStyle name="Normal 2 56" xfId="6847" xr:uid="{00000000-0005-0000-0000-0000C11B0000}"/>
    <cellStyle name="Normal 2 56 2" xfId="6848" xr:uid="{00000000-0005-0000-0000-0000C21B0000}"/>
    <cellStyle name="Normal 2 56 2 2" xfId="6849" xr:uid="{00000000-0005-0000-0000-0000C31B0000}"/>
    <cellStyle name="Normal 2 56 2 2 2" xfId="6850" xr:uid="{00000000-0005-0000-0000-0000C41B0000}"/>
    <cellStyle name="Normal 2 56 3" xfId="6851" xr:uid="{00000000-0005-0000-0000-0000C51B0000}"/>
    <cellStyle name="Normal 2 56 3 2" xfId="6852" xr:uid="{00000000-0005-0000-0000-0000C61B0000}"/>
    <cellStyle name="Normal 2 56 3 2 2" xfId="6853" xr:uid="{00000000-0005-0000-0000-0000C71B0000}"/>
    <cellStyle name="Normal 2 57" xfId="6854" xr:uid="{00000000-0005-0000-0000-0000C81B0000}"/>
    <cellStyle name="Normal 2 57 2" xfId="6855" xr:uid="{00000000-0005-0000-0000-0000C91B0000}"/>
    <cellStyle name="Normal 2 57 2 2" xfId="6856" xr:uid="{00000000-0005-0000-0000-0000CA1B0000}"/>
    <cellStyle name="Normal 2 57 2 2 2" xfId="6857" xr:uid="{00000000-0005-0000-0000-0000CB1B0000}"/>
    <cellStyle name="Normal 2 57 3" xfId="6858" xr:uid="{00000000-0005-0000-0000-0000CC1B0000}"/>
    <cellStyle name="Normal 2 57 3 2" xfId="6859" xr:uid="{00000000-0005-0000-0000-0000CD1B0000}"/>
    <cellStyle name="Normal 2 57 3 2 2" xfId="6860" xr:uid="{00000000-0005-0000-0000-0000CE1B0000}"/>
    <cellStyle name="Normal 2 58" xfId="6861" xr:uid="{00000000-0005-0000-0000-0000CF1B0000}"/>
    <cellStyle name="Normal 2 58 2" xfId="6862" xr:uid="{00000000-0005-0000-0000-0000D01B0000}"/>
    <cellStyle name="Normal 2 58 2 2" xfId="6863" xr:uid="{00000000-0005-0000-0000-0000D11B0000}"/>
    <cellStyle name="Normal 2 58 2 2 2" xfId="6864" xr:uid="{00000000-0005-0000-0000-0000D21B0000}"/>
    <cellStyle name="Normal 2 58 3" xfId="6865" xr:uid="{00000000-0005-0000-0000-0000D31B0000}"/>
    <cellStyle name="Normal 2 58 3 2" xfId="6866" xr:uid="{00000000-0005-0000-0000-0000D41B0000}"/>
    <cellStyle name="Normal 2 58 3 2 2" xfId="6867" xr:uid="{00000000-0005-0000-0000-0000D51B0000}"/>
    <cellStyle name="Normal 2 59" xfId="6868" xr:uid="{00000000-0005-0000-0000-0000D61B0000}"/>
    <cellStyle name="Normal 2 59 2" xfId="6869" xr:uid="{00000000-0005-0000-0000-0000D71B0000}"/>
    <cellStyle name="Normal 2 59 2 2" xfId="6870" xr:uid="{00000000-0005-0000-0000-0000D81B0000}"/>
    <cellStyle name="Normal 2 59 2 2 2" xfId="6871" xr:uid="{00000000-0005-0000-0000-0000D91B0000}"/>
    <cellStyle name="Normal 2 59 3" xfId="6872" xr:uid="{00000000-0005-0000-0000-0000DA1B0000}"/>
    <cellStyle name="Normal 2 59 3 2" xfId="6873" xr:uid="{00000000-0005-0000-0000-0000DB1B0000}"/>
    <cellStyle name="Normal 2 59 3 2 2" xfId="6874" xr:uid="{00000000-0005-0000-0000-0000DC1B0000}"/>
    <cellStyle name="Normal 2 6" xfId="6875" xr:uid="{00000000-0005-0000-0000-0000DD1B0000}"/>
    <cellStyle name="Normal 2 6 2" xfId="6876" xr:uid="{00000000-0005-0000-0000-0000DE1B0000}"/>
    <cellStyle name="Normal 2 6 2 2" xfId="6877" xr:uid="{00000000-0005-0000-0000-0000DF1B0000}"/>
    <cellStyle name="Normal 2 6 2 2 2" xfId="6878" xr:uid="{00000000-0005-0000-0000-0000E01B0000}"/>
    <cellStyle name="Normal 2 6 3" xfId="6879" xr:uid="{00000000-0005-0000-0000-0000E11B0000}"/>
    <cellStyle name="Normal 2 6 3 2" xfId="6880" xr:uid="{00000000-0005-0000-0000-0000E21B0000}"/>
    <cellStyle name="Normal 2 6 3 2 2" xfId="6881" xr:uid="{00000000-0005-0000-0000-0000E31B0000}"/>
    <cellStyle name="Normal 2 60" xfId="6882" xr:uid="{00000000-0005-0000-0000-0000E41B0000}"/>
    <cellStyle name="Normal 2 60 2" xfId="6883" xr:uid="{00000000-0005-0000-0000-0000E51B0000}"/>
    <cellStyle name="Normal 2 60 2 2" xfId="6884" xr:uid="{00000000-0005-0000-0000-0000E61B0000}"/>
    <cellStyle name="Normal 2 60 2 2 2" xfId="6885" xr:uid="{00000000-0005-0000-0000-0000E71B0000}"/>
    <cellStyle name="Normal 2 60 3" xfId="6886" xr:uid="{00000000-0005-0000-0000-0000E81B0000}"/>
    <cellStyle name="Normal 2 60 3 2" xfId="6887" xr:uid="{00000000-0005-0000-0000-0000E91B0000}"/>
    <cellStyle name="Normal 2 60 3 2 2" xfId="6888" xr:uid="{00000000-0005-0000-0000-0000EA1B0000}"/>
    <cellStyle name="Normal 2 61" xfId="6889" xr:uid="{00000000-0005-0000-0000-0000EB1B0000}"/>
    <cellStyle name="Normal 2 61 2" xfId="6890" xr:uid="{00000000-0005-0000-0000-0000EC1B0000}"/>
    <cellStyle name="Normal 2 61 2 2" xfId="6891" xr:uid="{00000000-0005-0000-0000-0000ED1B0000}"/>
    <cellStyle name="Normal 2 61 2 2 2" xfId="6892" xr:uid="{00000000-0005-0000-0000-0000EE1B0000}"/>
    <cellStyle name="Normal 2 61 3" xfId="6893" xr:uid="{00000000-0005-0000-0000-0000EF1B0000}"/>
    <cellStyle name="Normal 2 61 3 2" xfId="6894" xr:uid="{00000000-0005-0000-0000-0000F01B0000}"/>
    <cellStyle name="Normal 2 61 3 2 2" xfId="6895" xr:uid="{00000000-0005-0000-0000-0000F11B0000}"/>
    <cellStyle name="Normal 2 62" xfId="6896" xr:uid="{00000000-0005-0000-0000-0000F21B0000}"/>
    <cellStyle name="Normal 2 62 2" xfId="6897" xr:uid="{00000000-0005-0000-0000-0000F31B0000}"/>
    <cellStyle name="Normal 2 62 2 2" xfId="6898" xr:uid="{00000000-0005-0000-0000-0000F41B0000}"/>
    <cellStyle name="Normal 2 62 2 2 2" xfId="6899" xr:uid="{00000000-0005-0000-0000-0000F51B0000}"/>
    <cellStyle name="Normal 2 62 3" xfId="6900" xr:uid="{00000000-0005-0000-0000-0000F61B0000}"/>
    <cellStyle name="Normal 2 62 3 2" xfId="6901" xr:uid="{00000000-0005-0000-0000-0000F71B0000}"/>
    <cellStyle name="Normal 2 62 3 2 2" xfId="6902" xr:uid="{00000000-0005-0000-0000-0000F81B0000}"/>
    <cellStyle name="Normal 2 63" xfId="6903" xr:uid="{00000000-0005-0000-0000-0000F91B0000}"/>
    <cellStyle name="Normal 2 63 2" xfId="6904" xr:uid="{00000000-0005-0000-0000-0000FA1B0000}"/>
    <cellStyle name="Normal 2 63 2 2" xfId="6905" xr:uid="{00000000-0005-0000-0000-0000FB1B0000}"/>
    <cellStyle name="Normal 2 63 2 2 2" xfId="6906" xr:uid="{00000000-0005-0000-0000-0000FC1B0000}"/>
    <cellStyle name="Normal 2 63 3" xfId="6907" xr:uid="{00000000-0005-0000-0000-0000FD1B0000}"/>
    <cellStyle name="Normal 2 63 3 2" xfId="6908" xr:uid="{00000000-0005-0000-0000-0000FE1B0000}"/>
    <cellStyle name="Normal 2 63 3 2 2" xfId="6909" xr:uid="{00000000-0005-0000-0000-0000FF1B0000}"/>
    <cellStyle name="Normal 2 64" xfId="6910" xr:uid="{00000000-0005-0000-0000-0000001C0000}"/>
    <cellStyle name="Normal 2 64 2" xfId="6911" xr:uid="{00000000-0005-0000-0000-0000011C0000}"/>
    <cellStyle name="Normal 2 64 2 2" xfId="6912" xr:uid="{00000000-0005-0000-0000-0000021C0000}"/>
    <cellStyle name="Normal 2 64 2 2 2" xfId="6913" xr:uid="{00000000-0005-0000-0000-0000031C0000}"/>
    <cellStyle name="Normal 2 64 3" xfId="6914" xr:uid="{00000000-0005-0000-0000-0000041C0000}"/>
    <cellStyle name="Normal 2 64 3 2" xfId="6915" xr:uid="{00000000-0005-0000-0000-0000051C0000}"/>
    <cellStyle name="Normal 2 64 3 2 2" xfId="6916" xr:uid="{00000000-0005-0000-0000-0000061C0000}"/>
    <cellStyle name="Normal 2 65" xfId="6917" xr:uid="{00000000-0005-0000-0000-0000071C0000}"/>
    <cellStyle name="Normal 2 65 2" xfId="6918" xr:uid="{00000000-0005-0000-0000-0000081C0000}"/>
    <cellStyle name="Normal 2 65 2 2" xfId="6919" xr:uid="{00000000-0005-0000-0000-0000091C0000}"/>
    <cellStyle name="Normal 2 65 2 2 2" xfId="6920" xr:uid="{00000000-0005-0000-0000-00000A1C0000}"/>
    <cellStyle name="Normal 2 65 3" xfId="6921" xr:uid="{00000000-0005-0000-0000-00000B1C0000}"/>
    <cellStyle name="Normal 2 65 3 2" xfId="6922" xr:uid="{00000000-0005-0000-0000-00000C1C0000}"/>
    <cellStyle name="Normal 2 65 3 2 2" xfId="6923" xr:uid="{00000000-0005-0000-0000-00000D1C0000}"/>
    <cellStyle name="Normal 2 66" xfId="6924" xr:uid="{00000000-0005-0000-0000-00000E1C0000}"/>
    <cellStyle name="Normal 2 66 2" xfId="6925" xr:uid="{00000000-0005-0000-0000-00000F1C0000}"/>
    <cellStyle name="Normal 2 66 2 2" xfId="6926" xr:uid="{00000000-0005-0000-0000-0000101C0000}"/>
    <cellStyle name="Normal 2 66 2 2 2" xfId="6927" xr:uid="{00000000-0005-0000-0000-0000111C0000}"/>
    <cellStyle name="Normal 2 66 3" xfId="6928" xr:uid="{00000000-0005-0000-0000-0000121C0000}"/>
    <cellStyle name="Normal 2 66 3 2" xfId="6929" xr:uid="{00000000-0005-0000-0000-0000131C0000}"/>
    <cellStyle name="Normal 2 66 3 2 2" xfId="6930" xr:uid="{00000000-0005-0000-0000-0000141C0000}"/>
    <cellStyle name="Normal 2 67" xfId="6931" xr:uid="{00000000-0005-0000-0000-0000151C0000}"/>
    <cellStyle name="Normal 2 67 2" xfId="6932" xr:uid="{00000000-0005-0000-0000-0000161C0000}"/>
    <cellStyle name="Normal 2 67 2 2" xfId="6933" xr:uid="{00000000-0005-0000-0000-0000171C0000}"/>
    <cellStyle name="Normal 2 67 2 2 2" xfId="6934" xr:uid="{00000000-0005-0000-0000-0000181C0000}"/>
    <cellStyle name="Normal 2 67 3" xfId="6935" xr:uid="{00000000-0005-0000-0000-0000191C0000}"/>
    <cellStyle name="Normal 2 67 3 2" xfId="6936" xr:uid="{00000000-0005-0000-0000-00001A1C0000}"/>
    <cellStyle name="Normal 2 67 3 2 2" xfId="6937" xr:uid="{00000000-0005-0000-0000-00001B1C0000}"/>
    <cellStyle name="Normal 2 68" xfId="6938" xr:uid="{00000000-0005-0000-0000-00001C1C0000}"/>
    <cellStyle name="Normal 2 68 2" xfId="6939" xr:uid="{00000000-0005-0000-0000-00001D1C0000}"/>
    <cellStyle name="Normal 2 68 2 2" xfId="6940" xr:uid="{00000000-0005-0000-0000-00001E1C0000}"/>
    <cellStyle name="Normal 2 68 2 2 2" xfId="6941" xr:uid="{00000000-0005-0000-0000-00001F1C0000}"/>
    <cellStyle name="Normal 2 68 3" xfId="6942" xr:uid="{00000000-0005-0000-0000-0000201C0000}"/>
    <cellStyle name="Normal 2 68 3 2" xfId="6943" xr:uid="{00000000-0005-0000-0000-0000211C0000}"/>
    <cellStyle name="Normal 2 68 3 2 2" xfId="6944" xr:uid="{00000000-0005-0000-0000-0000221C0000}"/>
    <cellStyle name="Normal 2 69" xfId="6945" xr:uid="{00000000-0005-0000-0000-0000231C0000}"/>
    <cellStyle name="Normal 2 69 2" xfId="6946" xr:uid="{00000000-0005-0000-0000-0000241C0000}"/>
    <cellStyle name="Normal 2 69 2 2" xfId="6947" xr:uid="{00000000-0005-0000-0000-0000251C0000}"/>
    <cellStyle name="Normal 2 69 2 2 2" xfId="6948" xr:uid="{00000000-0005-0000-0000-0000261C0000}"/>
    <cellStyle name="Normal 2 69 3" xfId="6949" xr:uid="{00000000-0005-0000-0000-0000271C0000}"/>
    <cellStyle name="Normal 2 69 3 2" xfId="6950" xr:uid="{00000000-0005-0000-0000-0000281C0000}"/>
    <cellStyle name="Normal 2 69 3 2 2" xfId="6951" xr:uid="{00000000-0005-0000-0000-0000291C0000}"/>
    <cellStyle name="Normal 2 7" xfId="6952" xr:uid="{00000000-0005-0000-0000-00002A1C0000}"/>
    <cellStyle name="Normal 2 7 2" xfId="6953" xr:uid="{00000000-0005-0000-0000-00002B1C0000}"/>
    <cellStyle name="Normal 2 7 2 2" xfId="6954" xr:uid="{00000000-0005-0000-0000-00002C1C0000}"/>
    <cellStyle name="Normal 2 7 2 2 2" xfId="6955" xr:uid="{00000000-0005-0000-0000-00002D1C0000}"/>
    <cellStyle name="Normal 2 7 3" xfId="6956" xr:uid="{00000000-0005-0000-0000-00002E1C0000}"/>
    <cellStyle name="Normal 2 7 3 2" xfId="6957" xr:uid="{00000000-0005-0000-0000-00002F1C0000}"/>
    <cellStyle name="Normal 2 7 3 2 2" xfId="6958" xr:uid="{00000000-0005-0000-0000-0000301C0000}"/>
    <cellStyle name="Normal 2 70" xfId="6959" xr:uid="{00000000-0005-0000-0000-0000311C0000}"/>
    <cellStyle name="Normal 2 70 2" xfId="6960" xr:uid="{00000000-0005-0000-0000-0000321C0000}"/>
    <cellStyle name="Normal 2 70 2 2" xfId="6961" xr:uid="{00000000-0005-0000-0000-0000331C0000}"/>
    <cellStyle name="Normal 2 70 2 2 2" xfId="6962" xr:uid="{00000000-0005-0000-0000-0000341C0000}"/>
    <cellStyle name="Normal 2 70 3" xfId="6963" xr:uid="{00000000-0005-0000-0000-0000351C0000}"/>
    <cellStyle name="Normal 2 70 3 2" xfId="6964" xr:uid="{00000000-0005-0000-0000-0000361C0000}"/>
    <cellStyle name="Normal 2 70 3 2 2" xfId="6965" xr:uid="{00000000-0005-0000-0000-0000371C0000}"/>
    <cellStyle name="Normal 2 71" xfId="6966" xr:uid="{00000000-0005-0000-0000-0000381C0000}"/>
    <cellStyle name="Normal 2 71 2" xfId="6967" xr:uid="{00000000-0005-0000-0000-0000391C0000}"/>
    <cellStyle name="Normal 2 71 2 2" xfId="6968" xr:uid="{00000000-0005-0000-0000-00003A1C0000}"/>
    <cellStyle name="Normal 2 71 2 2 2" xfId="6969" xr:uid="{00000000-0005-0000-0000-00003B1C0000}"/>
    <cellStyle name="Normal 2 71 3" xfId="6970" xr:uid="{00000000-0005-0000-0000-00003C1C0000}"/>
    <cellStyle name="Normal 2 71 3 2" xfId="6971" xr:uid="{00000000-0005-0000-0000-00003D1C0000}"/>
    <cellStyle name="Normal 2 71 3 2 2" xfId="6972" xr:uid="{00000000-0005-0000-0000-00003E1C0000}"/>
    <cellStyle name="Normal 2 72" xfId="6973" xr:uid="{00000000-0005-0000-0000-00003F1C0000}"/>
    <cellStyle name="Normal 2 72 2" xfId="6974" xr:uid="{00000000-0005-0000-0000-0000401C0000}"/>
    <cellStyle name="Normal 2 72 2 2" xfId="6975" xr:uid="{00000000-0005-0000-0000-0000411C0000}"/>
    <cellStyle name="Normal 2 72 2 2 2" xfId="6976" xr:uid="{00000000-0005-0000-0000-0000421C0000}"/>
    <cellStyle name="Normal 2 72 3" xfId="6977" xr:uid="{00000000-0005-0000-0000-0000431C0000}"/>
    <cellStyle name="Normal 2 72 3 2" xfId="6978" xr:uid="{00000000-0005-0000-0000-0000441C0000}"/>
    <cellStyle name="Normal 2 72 3 2 2" xfId="6979" xr:uid="{00000000-0005-0000-0000-0000451C0000}"/>
    <cellStyle name="Normal 2 73" xfId="6980" xr:uid="{00000000-0005-0000-0000-0000461C0000}"/>
    <cellStyle name="Normal 2 73 2" xfId="6981" xr:uid="{00000000-0005-0000-0000-0000471C0000}"/>
    <cellStyle name="Normal 2 73 2 2" xfId="6982" xr:uid="{00000000-0005-0000-0000-0000481C0000}"/>
    <cellStyle name="Normal 2 73 2 2 2" xfId="6983" xr:uid="{00000000-0005-0000-0000-0000491C0000}"/>
    <cellStyle name="Normal 2 73 3" xfId="6984" xr:uid="{00000000-0005-0000-0000-00004A1C0000}"/>
    <cellStyle name="Normal 2 73 3 2" xfId="6985" xr:uid="{00000000-0005-0000-0000-00004B1C0000}"/>
    <cellStyle name="Normal 2 73 3 2 2" xfId="6986" xr:uid="{00000000-0005-0000-0000-00004C1C0000}"/>
    <cellStyle name="Normal 2 74" xfId="6987" xr:uid="{00000000-0005-0000-0000-00004D1C0000}"/>
    <cellStyle name="Normal 2 74 2" xfId="6988" xr:uid="{00000000-0005-0000-0000-00004E1C0000}"/>
    <cellStyle name="Normal 2 74 2 2" xfId="6989" xr:uid="{00000000-0005-0000-0000-00004F1C0000}"/>
    <cellStyle name="Normal 2 74 2 2 2" xfId="6990" xr:uid="{00000000-0005-0000-0000-0000501C0000}"/>
    <cellStyle name="Normal 2 74 3" xfId="6991" xr:uid="{00000000-0005-0000-0000-0000511C0000}"/>
    <cellStyle name="Normal 2 74 3 2" xfId="6992" xr:uid="{00000000-0005-0000-0000-0000521C0000}"/>
    <cellStyle name="Normal 2 74 3 2 2" xfId="6993" xr:uid="{00000000-0005-0000-0000-0000531C0000}"/>
    <cellStyle name="Normal 2 75" xfId="6994" xr:uid="{00000000-0005-0000-0000-0000541C0000}"/>
    <cellStyle name="Normal 2 75 2" xfId="6995" xr:uid="{00000000-0005-0000-0000-0000551C0000}"/>
    <cellStyle name="Normal 2 75 2 2" xfId="6996" xr:uid="{00000000-0005-0000-0000-0000561C0000}"/>
    <cellStyle name="Normal 2 75 2 2 2" xfId="6997" xr:uid="{00000000-0005-0000-0000-0000571C0000}"/>
    <cellStyle name="Normal 2 75 3" xfId="6998" xr:uid="{00000000-0005-0000-0000-0000581C0000}"/>
    <cellStyle name="Normal 2 75 3 2" xfId="6999" xr:uid="{00000000-0005-0000-0000-0000591C0000}"/>
    <cellStyle name="Normal 2 75 3 2 2" xfId="7000" xr:uid="{00000000-0005-0000-0000-00005A1C0000}"/>
    <cellStyle name="Normal 2 76" xfId="7001" xr:uid="{00000000-0005-0000-0000-00005B1C0000}"/>
    <cellStyle name="Normal 2 76 2" xfId="7002" xr:uid="{00000000-0005-0000-0000-00005C1C0000}"/>
    <cellStyle name="Normal 2 76 2 2" xfId="7003" xr:uid="{00000000-0005-0000-0000-00005D1C0000}"/>
    <cellStyle name="Normal 2 76 2 2 2" xfId="7004" xr:uid="{00000000-0005-0000-0000-00005E1C0000}"/>
    <cellStyle name="Normal 2 76 3" xfId="7005" xr:uid="{00000000-0005-0000-0000-00005F1C0000}"/>
    <cellStyle name="Normal 2 76 3 2" xfId="7006" xr:uid="{00000000-0005-0000-0000-0000601C0000}"/>
    <cellStyle name="Normal 2 76 3 2 2" xfId="7007" xr:uid="{00000000-0005-0000-0000-0000611C0000}"/>
    <cellStyle name="Normal 2 77" xfId="7008" xr:uid="{00000000-0005-0000-0000-0000621C0000}"/>
    <cellStyle name="Normal 2 77 2" xfId="7009" xr:uid="{00000000-0005-0000-0000-0000631C0000}"/>
    <cellStyle name="Normal 2 77 2 2" xfId="7010" xr:uid="{00000000-0005-0000-0000-0000641C0000}"/>
    <cellStyle name="Normal 2 77 2 2 2" xfId="7011" xr:uid="{00000000-0005-0000-0000-0000651C0000}"/>
    <cellStyle name="Normal 2 77 3" xfId="7012" xr:uid="{00000000-0005-0000-0000-0000661C0000}"/>
    <cellStyle name="Normal 2 77 3 2" xfId="7013" xr:uid="{00000000-0005-0000-0000-0000671C0000}"/>
    <cellStyle name="Normal 2 77 3 2 2" xfId="7014" xr:uid="{00000000-0005-0000-0000-0000681C0000}"/>
    <cellStyle name="Normal 2 78" xfId="7015" xr:uid="{00000000-0005-0000-0000-0000691C0000}"/>
    <cellStyle name="Normal 2 78 2" xfId="7016" xr:uid="{00000000-0005-0000-0000-00006A1C0000}"/>
    <cellStyle name="Normal 2 78 2 2" xfId="7017" xr:uid="{00000000-0005-0000-0000-00006B1C0000}"/>
    <cellStyle name="Normal 2 78 2 2 2" xfId="7018" xr:uid="{00000000-0005-0000-0000-00006C1C0000}"/>
    <cellStyle name="Normal 2 78 3" xfId="7019" xr:uid="{00000000-0005-0000-0000-00006D1C0000}"/>
    <cellStyle name="Normal 2 78 3 2" xfId="7020" xr:uid="{00000000-0005-0000-0000-00006E1C0000}"/>
    <cellStyle name="Normal 2 78 3 2 2" xfId="7021" xr:uid="{00000000-0005-0000-0000-00006F1C0000}"/>
    <cellStyle name="Normal 2 79" xfId="7022" xr:uid="{00000000-0005-0000-0000-0000701C0000}"/>
    <cellStyle name="Normal 2 79 2" xfId="7023" xr:uid="{00000000-0005-0000-0000-0000711C0000}"/>
    <cellStyle name="Normal 2 79 2 2" xfId="7024" xr:uid="{00000000-0005-0000-0000-0000721C0000}"/>
    <cellStyle name="Normal 2 79 2 2 2" xfId="7025" xr:uid="{00000000-0005-0000-0000-0000731C0000}"/>
    <cellStyle name="Normal 2 79 3" xfId="7026" xr:uid="{00000000-0005-0000-0000-0000741C0000}"/>
    <cellStyle name="Normal 2 79 3 2" xfId="7027" xr:uid="{00000000-0005-0000-0000-0000751C0000}"/>
    <cellStyle name="Normal 2 79 3 2 2" xfId="7028" xr:uid="{00000000-0005-0000-0000-0000761C0000}"/>
    <cellStyle name="Normal 2 8" xfId="7029" xr:uid="{00000000-0005-0000-0000-0000771C0000}"/>
    <cellStyle name="Normal 2 8 10" xfId="7030" xr:uid="{00000000-0005-0000-0000-0000781C0000}"/>
    <cellStyle name="Normal 2 8 10 2" xfId="7031" xr:uid="{00000000-0005-0000-0000-0000791C0000}"/>
    <cellStyle name="Normal 2 8 10 2 2" xfId="7032" xr:uid="{00000000-0005-0000-0000-00007A1C0000}"/>
    <cellStyle name="Normal 2 8 10 2 2 2" xfId="7033" xr:uid="{00000000-0005-0000-0000-00007B1C0000}"/>
    <cellStyle name="Normal 2 8 10 3" xfId="7034" xr:uid="{00000000-0005-0000-0000-00007C1C0000}"/>
    <cellStyle name="Normal 2 8 10 3 2" xfId="7035" xr:uid="{00000000-0005-0000-0000-00007D1C0000}"/>
    <cellStyle name="Normal 2 8 10 3 2 2" xfId="7036" xr:uid="{00000000-0005-0000-0000-00007E1C0000}"/>
    <cellStyle name="Normal 2 8 11" xfId="7037" xr:uid="{00000000-0005-0000-0000-00007F1C0000}"/>
    <cellStyle name="Normal 2 8 11 2" xfId="7038" xr:uid="{00000000-0005-0000-0000-0000801C0000}"/>
    <cellStyle name="Normal 2 8 11 2 2" xfId="7039" xr:uid="{00000000-0005-0000-0000-0000811C0000}"/>
    <cellStyle name="Normal 2 8 11 2 2 2" xfId="7040" xr:uid="{00000000-0005-0000-0000-0000821C0000}"/>
    <cellStyle name="Normal 2 8 11 3" xfId="7041" xr:uid="{00000000-0005-0000-0000-0000831C0000}"/>
    <cellStyle name="Normal 2 8 11 3 2" xfId="7042" xr:uid="{00000000-0005-0000-0000-0000841C0000}"/>
    <cellStyle name="Normal 2 8 11 3 2 2" xfId="7043" xr:uid="{00000000-0005-0000-0000-0000851C0000}"/>
    <cellStyle name="Normal 2 8 12" xfId="7044" xr:uid="{00000000-0005-0000-0000-0000861C0000}"/>
    <cellStyle name="Normal 2 8 12 2" xfId="7045" xr:uid="{00000000-0005-0000-0000-0000871C0000}"/>
    <cellStyle name="Normal 2 8 12 2 2" xfId="7046" xr:uid="{00000000-0005-0000-0000-0000881C0000}"/>
    <cellStyle name="Normal 2 8 12 2 2 2" xfId="7047" xr:uid="{00000000-0005-0000-0000-0000891C0000}"/>
    <cellStyle name="Normal 2 8 12 3" xfId="7048" xr:uid="{00000000-0005-0000-0000-00008A1C0000}"/>
    <cellStyle name="Normal 2 8 12 3 2" xfId="7049" xr:uid="{00000000-0005-0000-0000-00008B1C0000}"/>
    <cellStyle name="Normal 2 8 12 3 2 2" xfId="7050" xr:uid="{00000000-0005-0000-0000-00008C1C0000}"/>
    <cellStyle name="Normal 2 8 13" xfId="7051" xr:uid="{00000000-0005-0000-0000-00008D1C0000}"/>
    <cellStyle name="Normal 2 8 13 2" xfId="7052" xr:uid="{00000000-0005-0000-0000-00008E1C0000}"/>
    <cellStyle name="Normal 2 8 13 2 2" xfId="7053" xr:uid="{00000000-0005-0000-0000-00008F1C0000}"/>
    <cellStyle name="Normal 2 8 13 2 2 2" xfId="7054" xr:uid="{00000000-0005-0000-0000-0000901C0000}"/>
    <cellStyle name="Normal 2 8 13 3" xfId="7055" xr:uid="{00000000-0005-0000-0000-0000911C0000}"/>
    <cellStyle name="Normal 2 8 13 3 2" xfId="7056" xr:uid="{00000000-0005-0000-0000-0000921C0000}"/>
    <cellStyle name="Normal 2 8 13 3 2 2" xfId="7057" xr:uid="{00000000-0005-0000-0000-0000931C0000}"/>
    <cellStyle name="Normal 2 8 14" xfId="7058" xr:uid="{00000000-0005-0000-0000-0000941C0000}"/>
    <cellStyle name="Normal 2 8 14 2" xfId="7059" xr:uid="{00000000-0005-0000-0000-0000951C0000}"/>
    <cellStyle name="Normal 2 8 14 2 2" xfId="7060" xr:uid="{00000000-0005-0000-0000-0000961C0000}"/>
    <cellStyle name="Normal 2 8 14 2 2 2" xfId="7061" xr:uid="{00000000-0005-0000-0000-0000971C0000}"/>
    <cellStyle name="Normal 2 8 14 3" xfId="7062" xr:uid="{00000000-0005-0000-0000-0000981C0000}"/>
    <cellStyle name="Normal 2 8 14 3 2" xfId="7063" xr:uid="{00000000-0005-0000-0000-0000991C0000}"/>
    <cellStyle name="Normal 2 8 14 3 2 2" xfId="7064" xr:uid="{00000000-0005-0000-0000-00009A1C0000}"/>
    <cellStyle name="Normal 2 8 15" xfId="7065" xr:uid="{00000000-0005-0000-0000-00009B1C0000}"/>
    <cellStyle name="Normal 2 8 15 2" xfId="7066" xr:uid="{00000000-0005-0000-0000-00009C1C0000}"/>
    <cellStyle name="Normal 2 8 15 2 2" xfId="7067" xr:uid="{00000000-0005-0000-0000-00009D1C0000}"/>
    <cellStyle name="Normal 2 8 15 2 2 2" xfId="7068" xr:uid="{00000000-0005-0000-0000-00009E1C0000}"/>
    <cellStyle name="Normal 2 8 15 3" xfId="7069" xr:uid="{00000000-0005-0000-0000-00009F1C0000}"/>
    <cellStyle name="Normal 2 8 15 3 2" xfId="7070" xr:uid="{00000000-0005-0000-0000-0000A01C0000}"/>
    <cellStyle name="Normal 2 8 15 3 2 2" xfId="7071" xr:uid="{00000000-0005-0000-0000-0000A11C0000}"/>
    <cellStyle name="Normal 2 8 16" xfId="7072" xr:uid="{00000000-0005-0000-0000-0000A21C0000}"/>
    <cellStyle name="Normal 2 8 16 2" xfId="7073" xr:uid="{00000000-0005-0000-0000-0000A31C0000}"/>
    <cellStyle name="Normal 2 8 16 2 2" xfId="7074" xr:uid="{00000000-0005-0000-0000-0000A41C0000}"/>
    <cellStyle name="Normal 2 8 16 2 2 2" xfId="7075" xr:uid="{00000000-0005-0000-0000-0000A51C0000}"/>
    <cellStyle name="Normal 2 8 16 3" xfId="7076" xr:uid="{00000000-0005-0000-0000-0000A61C0000}"/>
    <cellStyle name="Normal 2 8 16 3 2" xfId="7077" xr:uid="{00000000-0005-0000-0000-0000A71C0000}"/>
    <cellStyle name="Normal 2 8 16 3 2 2" xfId="7078" xr:uid="{00000000-0005-0000-0000-0000A81C0000}"/>
    <cellStyle name="Normal 2 8 17" xfId="7079" xr:uid="{00000000-0005-0000-0000-0000A91C0000}"/>
    <cellStyle name="Normal 2 8 17 2" xfId="7080" xr:uid="{00000000-0005-0000-0000-0000AA1C0000}"/>
    <cellStyle name="Normal 2 8 17 2 2" xfId="7081" xr:uid="{00000000-0005-0000-0000-0000AB1C0000}"/>
    <cellStyle name="Normal 2 8 17 2 2 2" xfId="7082" xr:uid="{00000000-0005-0000-0000-0000AC1C0000}"/>
    <cellStyle name="Normal 2 8 17 3" xfId="7083" xr:uid="{00000000-0005-0000-0000-0000AD1C0000}"/>
    <cellStyle name="Normal 2 8 17 3 2" xfId="7084" xr:uid="{00000000-0005-0000-0000-0000AE1C0000}"/>
    <cellStyle name="Normal 2 8 17 3 2 2" xfId="7085" xr:uid="{00000000-0005-0000-0000-0000AF1C0000}"/>
    <cellStyle name="Normal 2 8 18" xfId="7086" xr:uid="{00000000-0005-0000-0000-0000B01C0000}"/>
    <cellStyle name="Normal 2 8 18 2" xfId="7087" xr:uid="{00000000-0005-0000-0000-0000B11C0000}"/>
    <cellStyle name="Normal 2 8 18 2 2" xfId="7088" xr:uid="{00000000-0005-0000-0000-0000B21C0000}"/>
    <cellStyle name="Normal 2 8 18 2 2 2" xfId="7089" xr:uid="{00000000-0005-0000-0000-0000B31C0000}"/>
    <cellStyle name="Normal 2 8 18 3" xfId="7090" xr:uid="{00000000-0005-0000-0000-0000B41C0000}"/>
    <cellStyle name="Normal 2 8 18 3 2" xfId="7091" xr:uid="{00000000-0005-0000-0000-0000B51C0000}"/>
    <cellStyle name="Normal 2 8 18 3 2 2" xfId="7092" xr:uid="{00000000-0005-0000-0000-0000B61C0000}"/>
    <cellStyle name="Normal 2 8 19" xfId="7093" xr:uid="{00000000-0005-0000-0000-0000B71C0000}"/>
    <cellStyle name="Normal 2 8 19 2" xfId="7094" xr:uid="{00000000-0005-0000-0000-0000B81C0000}"/>
    <cellStyle name="Normal 2 8 19 2 2" xfId="7095" xr:uid="{00000000-0005-0000-0000-0000B91C0000}"/>
    <cellStyle name="Normal 2 8 19 2 2 2" xfId="7096" xr:uid="{00000000-0005-0000-0000-0000BA1C0000}"/>
    <cellStyle name="Normal 2 8 19 3" xfId="7097" xr:uid="{00000000-0005-0000-0000-0000BB1C0000}"/>
    <cellStyle name="Normal 2 8 19 3 2" xfId="7098" xr:uid="{00000000-0005-0000-0000-0000BC1C0000}"/>
    <cellStyle name="Normal 2 8 19 3 2 2" xfId="7099" xr:uid="{00000000-0005-0000-0000-0000BD1C0000}"/>
    <cellStyle name="Normal 2 8 2" xfId="7100" xr:uid="{00000000-0005-0000-0000-0000BE1C0000}"/>
    <cellStyle name="Normal 2 8 2 2" xfId="7101" xr:uid="{00000000-0005-0000-0000-0000BF1C0000}"/>
    <cellStyle name="Normal 2 8 2 2 2" xfId="7102" xr:uid="{00000000-0005-0000-0000-0000C01C0000}"/>
    <cellStyle name="Normal 2 8 2 2 2 2" xfId="7103" xr:uid="{00000000-0005-0000-0000-0000C11C0000}"/>
    <cellStyle name="Normal 2 8 2 3" xfId="7104" xr:uid="{00000000-0005-0000-0000-0000C21C0000}"/>
    <cellStyle name="Normal 2 8 2 3 2" xfId="7105" xr:uid="{00000000-0005-0000-0000-0000C31C0000}"/>
    <cellStyle name="Normal 2 8 2 3 2 2" xfId="7106" xr:uid="{00000000-0005-0000-0000-0000C41C0000}"/>
    <cellStyle name="Normal 2 8 20" xfId="7107" xr:uid="{00000000-0005-0000-0000-0000C51C0000}"/>
    <cellStyle name="Normal 2 8 20 2" xfId="7108" xr:uid="{00000000-0005-0000-0000-0000C61C0000}"/>
    <cellStyle name="Normal 2 8 20 2 2" xfId="7109" xr:uid="{00000000-0005-0000-0000-0000C71C0000}"/>
    <cellStyle name="Normal 2 8 20 2 2 2" xfId="7110" xr:uid="{00000000-0005-0000-0000-0000C81C0000}"/>
    <cellStyle name="Normal 2 8 20 3" xfId="7111" xr:uid="{00000000-0005-0000-0000-0000C91C0000}"/>
    <cellStyle name="Normal 2 8 20 3 2" xfId="7112" xr:uid="{00000000-0005-0000-0000-0000CA1C0000}"/>
    <cellStyle name="Normal 2 8 20 3 2 2" xfId="7113" xr:uid="{00000000-0005-0000-0000-0000CB1C0000}"/>
    <cellStyle name="Normal 2 8 21" xfId="7114" xr:uid="{00000000-0005-0000-0000-0000CC1C0000}"/>
    <cellStyle name="Normal 2 8 21 2" xfId="7115" xr:uid="{00000000-0005-0000-0000-0000CD1C0000}"/>
    <cellStyle name="Normal 2 8 21 2 2" xfId="7116" xr:uid="{00000000-0005-0000-0000-0000CE1C0000}"/>
    <cellStyle name="Normal 2 8 21 2 2 2" xfId="7117" xr:uid="{00000000-0005-0000-0000-0000CF1C0000}"/>
    <cellStyle name="Normal 2 8 21 3" xfId="7118" xr:uid="{00000000-0005-0000-0000-0000D01C0000}"/>
    <cellStyle name="Normal 2 8 21 3 2" xfId="7119" xr:uid="{00000000-0005-0000-0000-0000D11C0000}"/>
    <cellStyle name="Normal 2 8 21 3 2 2" xfId="7120" xr:uid="{00000000-0005-0000-0000-0000D21C0000}"/>
    <cellStyle name="Normal 2 8 22" xfId="7121" xr:uid="{00000000-0005-0000-0000-0000D31C0000}"/>
    <cellStyle name="Normal 2 8 22 2" xfId="7122" xr:uid="{00000000-0005-0000-0000-0000D41C0000}"/>
    <cellStyle name="Normal 2 8 22 2 2" xfId="7123" xr:uid="{00000000-0005-0000-0000-0000D51C0000}"/>
    <cellStyle name="Normal 2 8 22 2 2 2" xfId="7124" xr:uid="{00000000-0005-0000-0000-0000D61C0000}"/>
    <cellStyle name="Normal 2 8 22 3" xfId="7125" xr:uid="{00000000-0005-0000-0000-0000D71C0000}"/>
    <cellStyle name="Normal 2 8 22 3 2" xfId="7126" xr:uid="{00000000-0005-0000-0000-0000D81C0000}"/>
    <cellStyle name="Normal 2 8 22 3 2 2" xfId="7127" xr:uid="{00000000-0005-0000-0000-0000D91C0000}"/>
    <cellStyle name="Normal 2 8 23" xfId="7128" xr:uid="{00000000-0005-0000-0000-0000DA1C0000}"/>
    <cellStyle name="Normal 2 8 23 2" xfId="7129" xr:uid="{00000000-0005-0000-0000-0000DB1C0000}"/>
    <cellStyle name="Normal 2 8 23 2 2" xfId="7130" xr:uid="{00000000-0005-0000-0000-0000DC1C0000}"/>
    <cellStyle name="Normal 2 8 23 2 2 2" xfId="7131" xr:uid="{00000000-0005-0000-0000-0000DD1C0000}"/>
    <cellStyle name="Normal 2 8 23 3" xfId="7132" xr:uid="{00000000-0005-0000-0000-0000DE1C0000}"/>
    <cellStyle name="Normal 2 8 23 3 2" xfId="7133" xr:uid="{00000000-0005-0000-0000-0000DF1C0000}"/>
    <cellStyle name="Normal 2 8 23 3 2 2" xfId="7134" xr:uid="{00000000-0005-0000-0000-0000E01C0000}"/>
    <cellStyle name="Normal 2 8 24" xfId="7135" xr:uid="{00000000-0005-0000-0000-0000E11C0000}"/>
    <cellStyle name="Normal 2 8 24 2" xfId="7136" xr:uid="{00000000-0005-0000-0000-0000E21C0000}"/>
    <cellStyle name="Normal 2 8 24 2 2" xfId="7137" xr:uid="{00000000-0005-0000-0000-0000E31C0000}"/>
    <cellStyle name="Normal 2 8 25" xfId="7138" xr:uid="{00000000-0005-0000-0000-0000E41C0000}"/>
    <cellStyle name="Normal 2 8 25 2" xfId="7139" xr:uid="{00000000-0005-0000-0000-0000E51C0000}"/>
    <cellStyle name="Normal 2 8 25 2 2" xfId="7140" xr:uid="{00000000-0005-0000-0000-0000E61C0000}"/>
    <cellStyle name="Normal 2 8 3" xfId="7141" xr:uid="{00000000-0005-0000-0000-0000E71C0000}"/>
    <cellStyle name="Normal 2 8 3 2" xfId="7142" xr:uid="{00000000-0005-0000-0000-0000E81C0000}"/>
    <cellStyle name="Normal 2 8 3 2 2" xfId="7143" xr:uid="{00000000-0005-0000-0000-0000E91C0000}"/>
    <cellStyle name="Normal 2 8 3 2 2 2" xfId="7144" xr:uid="{00000000-0005-0000-0000-0000EA1C0000}"/>
    <cellStyle name="Normal 2 8 3 3" xfId="7145" xr:uid="{00000000-0005-0000-0000-0000EB1C0000}"/>
    <cellStyle name="Normal 2 8 3 3 2" xfId="7146" xr:uid="{00000000-0005-0000-0000-0000EC1C0000}"/>
    <cellStyle name="Normal 2 8 3 3 2 2" xfId="7147" xr:uid="{00000000-0005-0000-0000-0000ED1C0000}"/>
    <cellStyle name="Normal 2 8 4" xfId="7148" xr:uid="{00000000-0005-0000-0000-0000EE1C0000}"/>
    <cellStyle name="Normal 2 8 4 2" xfId="7149" xr:uid="{00000000-0005-0000-0000-0000EF1C0000}"/>
    <cellStyle name="Normal 2 8 4 2 2" xfId="7150" xr:uid="{00000000-0005-0000-0000-0000F01C0000}"/>
    <cellStyle name="Normal 2 8 4 2 2 2" xfId="7151" xr:uid="{00000000-0005-0000-0000-0000F11C0000}"/>
    <cellStyle name="Normal 2 8 4 3" xfId="7152" xr:uid="{00000000-0005-0000-0000-0000F21C0000}"/>
    <cellStyle name="Normal 2 8 4 3 2" xfId="7153" xr:uid="{00000000-0005-0000-0000-0000F31C0000}"/>
    <cellStyle name="Normal 2 8 4 3 2 2" xfId="7154" xr:uid="{00000000-0005-0000-0000-0000F41C0000}"/>
    <cellStyle name="Normal 2 8 5" xfId="7155" xr:uid="{00000000-0005-0000-0000-0000F51C0000}"/>
    <cellStyle name="Normal 2 8 5 2" xfId="7156" xr:uid="{00000000-0005-0000-0000-0000F61C0000}"/>
    <cellStyle name="Normal 2 8 5 2 2" xfId="7157" xr:uid="{00000000-0005-0000-0000-0000F71C0000}"/>
    <cellStyle name="Normal 2 8 5 2 2 2" xfId="7158" xr:uid="{00000000-0005-0000-0000-0000F81C0000}"/>
    <cellStyle name="Normal 2 8 5 3" xfId="7159" xr:uid="{00000000-0005-0000-0000-0000F91C0000}"/>
    <cellStyle name="Normal 2 8 5 3 2" xfId="7160" xr:uid="{00000000-0005-0000-0000-0000FA1C0000}"/>
    <cellStyle name="Normal 2 8 5 3 2 2" xfId="7161" xr:uid="{00000000-0005-0000-0000-0000FB1C0000}"/>
    <cellStyle name="Normal 2 8 6" xfId="7162" xr:uid="{00000000-0005-0000-0000-0000FC1C0000}"/>
    <cellStyle name="Normal 2 8 6 2" xfId="7163" xr:uid="{00000000-0005-0000-0000-0000FD1C0000}"/>
    <cellStyle name="Normal 2 8 6 2 2" xfId="7164" xr:uid="{00000000-0005-0000-0000-0000FE1C0000}"/>
    <cellStyle name="Normal 2 8 6 2 2 2" xfId="7165" xr:uid="{00000000-0005-0000-0000-0000FF1C0000}"/>
    <cellStyle name="Normal 2 8 6 3" xfId="7166" xr:uid="{00000000-0005-0000-0000-0000001D0000}"/>
    <cellStyle name="Normal 2 8 6 3 2" xfId="7167" xr:uid="{00000000-0005-0000-0000-0000011D0000}"/>
    <cellStyle name="Normal 2 8 6 3 2 2" xfId="7168" xr:uid="{00000000-0005-0000-0000-0000021D0000}"/>
    <cellStyle name="Normal 2 8 7" xfId="7169" xr:uid="{00000000-0005-0000-0000-0000031D0000}"/>
    <cellStyle name="Normal 2 8 7 2" xfId="7170" xr:uid="{00000000-0005-0000-0000-0000041D0000}"/>
    <cellStyle name="Normal 2 8 7 2 2" xfId="7171" xr:uid="{00000000-0005-0000-0000-0000051D0000}"/>
    <cellStyle name="Normal 2 8 7 2 2 2" xfId="7172" xr:uid="{00000000-0005-0000-0000-0000061D0000}"/>
    <cellStyle name="Normal 2 8 7 3" xfId="7173" xr:uid="{00000000-0005-0000-0000-0000071D0000}"/>
    <cellStyle name="Normal 2 8 7 3 2" xfId="7174" xr:uid="{00000000-0005-0000-0000-0000081D0000}"/>
    <cellStyle name="Normal 2 8 7 3 2 2" xfId="7175" xr:uid="{00000000-0005-0000-0000-0000091D0000}"/>
    <cellStyle name="Normal 2 8 8" xfId="7176" xr:uid="{00000000-0005-0000-0000-00000A1D0000}"/>
    <cellStyle name="Normal 2 8 8 2" xfId="7177" xr:uid="{00000000-0005-0000-0000-00000B1D0000}"/>
    <cellStyle name="Normal 2 8 8 2 2" xfId="7178" xr:uid="{00000000-0005-0000-0000-00000C1D0000}"/>
    <cellStyle name="Normal 2 8 8 2 2 2" xfId="7179" xr:uid="{00000000-0005-0000-0000-00000D1D0000}"/>
    <cellStyle name="Normal 2 8 8 3" xfId="7180" xr:uid="{00000000-0005-0000-0000-00000E1D0000}"/>
    <cellStyle name="Normal 2 8 8 3 2" xfId="7181" xr:uid="{00000000-0005-0000-0000-00000F1D0000}"/>
    <cellStyle name="Normal 2 8 8 3 2 2" xfId="7182" xr:uid="{00000000-0005-0000-0000-0000101D0000}"/>
    <cellStyle name="Normal 2 8 9" xfId="7183" xr:uid="{00000000-0005-0000-0000-0000111D0000}"/>
    <cellStyle name="Normal 2 8 9 2" xfId="7184" xr:uid="{00000000-0005-0000-0000-0000121D0000}"/>
    <cellStyle name="Normal 2 8 9 2 2" xfId="7185" xr:uid="{00000000-0005-0000-0000-0000131D0000}"/>
    <cellStyle name="Normal 2 8 9 2 2 2" xfId="7186" xr:uid="{00000000-0005-0000-0000-0000141D0000}"/>
    <cellStyle name="Normal 2 8 9 3" xfId="7187" xr:uid="{00000000-0005-0000-0000-0000151D0000}"/>
    <cellStyle name="Normal 2 8 9 3 2" xfId="7188" xr:uid="{00000000-0005-0000-0000-0000161D0000}"/>
    <cellStyle name="Normal 2 8 9 3 2 2" xfId="7189" xr:uid="{00000000-0005-0000-0000-0000171D0000}"/>
    <cellStyle name="Normal 2 80" xfId="7190" xr:uid="{00000000-0005-0000-0000-0000181D0000}"/>
    <cellStyle name="Normal 2 80 2" xfId="7191" xr:uid="{00000000-0005-0000-0000-0000191D0000}"/>
    <cellStyle name="Normal 2 80 2 2" xfId="7192" xr:uid="{00000000-0005-0000-0000-00001A1D0000}"/>
    <cellStyle name="Normal 2 80 2 2 2" xfId="7193" xr:uid="{00000000-0005-0000-0000-00001B1D0000}"/>
    <cellStyle name="Normal 2 80 3" xfId="7194" xr:uid="{00000000-0005-0000-0000-00001C1D0000}"/>
    <cellStyle name="Normal 2 80 3 2" xfId="7195" xr:uid="{00000000-0005-0000-0000-00001D1D0000}"/>
    <cellStyle name="Normal 2 80 3 2 2" xfId="7196" xr:uid="{00000000-0005-0000-0000-00001E1D0000}"/>
    <cellStyle name="Normal 2 81" xfId="7197" xr:uid="{00000000-0005-0000-0000-00001F1D0000}"/>
    <cellStyle name="Normal 2 81 2" xfId="7198" xr:uid="{00000000-0005-0000-0000-0000201D0000}"/>
    <cellStyle name="Normal 2 81 2 2" xfId="7199" xr:uid="{00000000-0005-0000-0000-0000211D0000}"/>
    <cellStyle name="Normal 2 81 2 2 2" xfId="7200" xr:uid="{00000000-0005-0000-0000-0000221D0000}"/>
    <cellStyle name="Normal 2 81 3" xfId="7201" xr:uid="{00000000-0005-0000-0000-0000231D0000}"/>
    <cellStyle name="Normal 2 81 3 2" xfId="7202" xr:uid="{00000000-0005-0000-0000-0000241D0000}"/>
    <cellStyle name="Normal 2 81 3 2 2" xfId="7203" xr:uid="{00000000-0005-0000-0000-0000251D0000}"/>
    <cellStyle name="Normal 2 82" xfId="7204" xr:uid="{00000000-0005-0000-0000-0000261D0000}"/>
    <cellStyle name="Normal 2 82 2" xfId="7205" xr:uid="{00000000-0005-0000-0000-0000271D0000}"/>
    <cellStyle name="Normal 2 82 2 2" xfId="7206" xr:uid="{00000000-0005-0000-0000-0000281D0000}"/>
    <cellStyle name="Normal 2 82 2 2 2" xfId="7207" xr:uid="{00000000-0005-0000-0000-0000291D0000}"/>
    <cellStyle name="Normal 2 82 3" xfId="7208" xr:uid="{00000000-0005-0000-0000-00002A1D0000}"/>
    <cellStyle name="Normal 2 82 3 2" xfId="7209" xr:uid="{00000000-0005-0000-0000-00002B1D0000}"/>
    <cellStyle name="Normal 2 82 3 2 2" xfId="7210" xr:uid="{00000000-0005-0000-0000-00002C1D0000}"/>
    <cellStyle name="Normal 2 83" xfId="7211" xr:uid="{00000000-0005-0000-0000-00002D1D0000}"/>
    <cellStyle name="Normal 2 83 2" xfId="7212" xr:uid="{00000000-0005-0000-0000-00002E1D0000}"/>
    <cellStyle name="Normal 2 83 2 2" xfId="7213" xr:uid="{00000000-0005-0000-0000-00002F1D0000}"/>
    <cellStyle name="Normal 2 83 2 2 2" xfId="7214" xr:uid="{00000000-0005-0000-0000-0000301D0000}"/>
    <cellStyle name="Normal 2 83 3" xfId="7215" xr:uid="{00000000-0005-0000-0000-0000311D0000}"/>
    <cellStyle name="Normal 2 83 3 2" xfId="7216" xr:uid="{00000000-0005-0000-0000-0000321D0000}"/>
    <cellStyle name="Normal 2 83 3 2 2" xfId="7217" xr:uid="{00000000-0005-0000-0000-0000331D0000}"/>
    <cellStyle name="Normal 2 84" xfId="7218" xr:uid="{00000000-0005-0000-0000-0000341D0000}"/>
    <cellStyle name="Normal 2 84 2" xfId="7219" xr:uid="{00000000-0005-0000-0000-0000351D0000}"/>
    <cellStyle name="Normal 2 84 2 2" xfId="7220" xr:uid="{00000000-0005-0000-0000-0000361D0000}"/>
    <cellStyle name="Normal 2 84 2 2 2" xfId="7221" xr:uid="{00000000-0005-0000-0000-0000371D0000}"/>
    <cellStyle name="Normal 2 84 3" xfId="7222" xr:uid="{00000000-0005-0000-0000-0000381D0000}"/>
    <cellStyle name="Normal 2 84 3 2" xfId="7223" xr:uid="{00000000-0005-0000-0000-0000391D0000}"/>
    <cellStyle name="Normal 2 84 3 2 2" xfId="7224" xr:uid="{00000000-0005-0000-0000-00003A1D0000}"/>
    <cellStyle name="Normal 2 85" xfId="7225" xr:uid="{00000000-0005-0000-0000-00003B1D0000}"/>
    <cellStyle name="Normal 2 85 2" xfId="7226" xr:uid="{00000000-0005-0000-0000-00003C1D0000}"/>
    <cellStyle name="Normal 2 85 2 2" xfId="7227" xr:uid="{00000000-0005-0000-0000-00003D1D0000}"/>
    <cellStyle name="Normal 2 85 2 2 2" xfId="7228" xr:uid="{00000000-0005-0000-0000-00003E1D0000}"/>
    <cellStyle name="Normal 2 85 3" xfId="7229" xr:uid="{00000000-0005-0000-0000-00003F1D0000}"/>
    <cellStyle name="Normal 2 85 3 2" xfId="7230" xr:uid="{00000000-0005-0000-0000-0000401D0000}"/>
    <cellStyle name="Normal 2 85 3 2 2" xfId="7231" xr:uid="{00000000-0005-0000-0000-0000411D0000}"/>
    <cellStyle name="Normal 2 86" xfId="7232" xr:uid="{00000000-0005-0000-0000-0000421D0000}"/>
    <cellStyle name="Normal 2 86 2" xfId="7233" xr:uid="{00000000-0005-0000-0000-0000431D0000}"/>
    <cellStyle name="Normal 2 86 2 2" xfId="7234" xr:uid="{00000000-0005-0000-0000-0000441D0000}"/>
    <cellStyle name="Normal 2 86 2 2 2" xfId="7235" xr:uid="{00000000-0005-0000-0000-0000451D0000}"/>
    <cellStyle name="Normal 2 86 3" xfId="7236" xr:uid="{00000000-0005-0000-0000-0000461D0000}"/>
    <cellStyle name="Normal 2 86 3 2" xfId="7237" xr:uid="{00000000-0005-0000-0000-0000471D0000}"/>
    <cellStyle name="Normal 2 86 3 2 2" xfId="7238" xr:uid="{00000000-0005-0000-0000-0000481D0000}"/>
    <cellStyle name="Normal 2 87" xfId="7239" xr:uid="{00000000-0005-0000-0000-0000491D0000}"/>
    <cellStyle name="Normal 2 87 2" xfId="7240" xr:uid="{00000000-0005-0000-0000-00004A1D0000}"/>
    <cellStyle name="Normal 2 87 2 2" xfId="7241" xr:uid="{00000000-0005-0000-0000-00004B1D0000}"/>
    <cellStyle name="Normal 2 87 2 2 2" xfId="7242" xr:uid="{00000000-0005-0000-0000-00004C1D0000}"/>
    <cellStyle name="Normal 2 87 3" xfId="7243" xr:uid="{00000000-0005-0000-0000-00004D1D0000}"/>
    <cellStyle name="Normal 2 87 3 2" xfId="7244" xr:uid="{00000000-0005-0000-0000-00004E1D0000}"/>
    <cellStyle name="Normal 2 87 3 2 2" xfId="7245" xr:uid="{00000000-0005-0000-0000-00004F1D0000}"/>
    <cellStyle name="Normal 2 88" xfId="7246" xr:uid="{00000000-0005-0000-0000-0000501D0000}"/>
    <cellStyle name="Normal 2 88 2" xfId="7247" xr:uid="{00000000-0005-0000-0000-0000511D0000}"/>
    <cellStyle name="Normal 2 88 2 2" xfId="7248" xr:uid="{00000000-0005-0000-0000-0000521D0000}"/>
    <cellStyle name="Normal 2 88 2 2 2" xfId="7249" xr:uid="{00000000-0005-0000-0000-0000531D0000}"/>
    <cellStyle name="Normal 2 88 3" xfId="7250" xr:uid="{00000000-0005-0000-0000-0000541D0000}"/>
    <cellStyle name="Normal 2 88 3 2" xfId="7251" xr:uid="{00000000-0005-0000-0000-0000551D0000}"/>
    <cellStyle name="Normal 2 88 3 2 2" xfId="7252" xr:uid="{00000000-0005-0000-0000-0000561D0000}"/>
    <cellStyle name="Normal 2 89" xfId="7253" xr:uid="{00000000-0005-0000-0000-0000571D0000}"/>
    <cellStyle name="Normal 2 89 2" xfId="7254" xr:uid="{00000000-0005-0000-0000-0000581D0000}"/>
    <cellStyle name="Normal 2 89 2 2" xfId="7255" xr:uid="{00000000-0005-0000-0000-0000591D0000}"/>
    <cellStyle name="Normal 2 89 2 2 2" xfId="7256" xr:uid="{00000000-0005-0000-0000-00005A1D0000}"/>
    <cellStyle name="Normal 2 89 3" xfId="7257" xr:uid="{00000000-0005-0000-0000-00005B1D0000}"/>
    <cellStyle name="Normal 2 89 3 2" xfId="7258" xr:uid="{00000000-0005-0000-0000-00005C1D0000}"/>
    <cellStyle name="Normal 2 89 3 2 2" xfId="7259" xr:uid="{00000000-0005-0000-0000-00005D1D0000}"/>
    <cellStyle name="Normal 2 9" xfId="7260" xr:uid="{00000000-0005-0000-0000-00005E1D0000}"/>
    <cellStyle name="Normal 2 9 10" xfId="7261" xr:uid="{00000000-0005-0000-0000-00005F1D0000}"/>
    <cellStyle name="Normal 2 9 10 2" xfId="7262" xr:uid="{00000000-0005-0000-0000-0000601D0000}"/>
    <cellStyle name="Normal 2 9 10 2 2" xfId="7263" xr:uid="{00000000-0005-0000-0000-0000611D0000}"/>
    <cellStyle name="Normal 2 9 10 2 2 2" xfId="7264" xr:uid="{00000000-0005-0000-0000-0000621D0000}"/>
    <cellStyle name="Normal 2 9 10 3" xfId="7265" xr:uid="{00000000-0005-0000-0000-0000631D0000}"/>
    <cellStyle name="Normal 2 9 10 3 2" xfId="7266" xr:uid="{00000000-0005-0000-0000-0000641D0000}"/>
    <cellStyle name="Normal 2 9 10 3 2 2" xfId="7267" xr:uid="{00000000-0005-0000-0000-0000651D0000}"/>
    <cellStyle name="Normal 2 9 11" xfId="7268" xr:uid="{00000000-0005-0000-0000-0000661D0000}"/>
    <cellStyle name="Normal 2 9 11 2" xfId="7269" xr:uid="{00000000-0005-0000-0000-0000671D0000}"/>
    <cellStyle name="Normal 2 9 11 2 2" xfId="7270" xr:uid="{00000000-0005-0000-0000-0000681D0000}"/>
    <cellStyle name="Normal 2 9 11 2 2 2" xfId="7271" xr:uid="{00000000-0005-0000-0000-0000691D0000}"/>
    <cellStyle name="Normal 2 9 11 3" xfId="7272" xr:uid="{00000000-0005-0000-0000-00006A1D0000}"/>
    <cellStyle name="Normal 2 9 11 3 2" xfId="7273" xr:uid="{00000000-0005-0000-0000-00006B1D0000}"/>
    <cellStyle name="Normal 2 9 11 3 2 2" xfId="7274" xr:uid="{00000000-0005-0000-0000-00006C1D0000}"/>
    <cellStyle name="Normal 2 9 12" xfId="7275" xr:uid="{00000000-0005-0000-0000-00006D1D0000}"/>
    <cellStyle name="Normal 2 9 12 2" xfId="7276" xr:uid="{00000000-0005-0000-0000-00006E1D0000}"/>
    <cellStyle name="Normal 2 9 12 2 2" xfId="7277" xr:uid="{00000000-0005-0000-0000-00006F1D0000}"/>
    <cellStyle name="Normal 2 9 12 2 2 2" xfId="7278" xr:uid="{00000000-0005-0000-0000-0000701D0000}"/>
    <cellStyle name="Normal 2 9 12 3" xfId="7279" xr:uid="{00000000-0005-0000-0000-0000711D0000}"/>
    <cellStyle name="Normal 2 9 12 3 2" xfId="7280" xr:uid="{00000000-0005-0000-0000-0000721D0000}"/>
    <cellStyle name="Normal 2 9 12 3 2 2" xfId="7281" xr:uid="{00000000-0005-0000-0000-0000731D0000}"/>
    <cellStyle name="Normal 2 9 13" xfId="7282" xr:uid="{00000000-0005-0000-0000-0000741D0000}"/>
    <cellStyle name="Normal 2 9 13 2" xfId="7283" xr:uid="{00000000-0005-0000-0000-0000751D0000}"/>
    <cellStyle name="Normal 2 9 13 2 2" xfId="7284" xr:uid="{00000000-0005-0000-0000-0000761D0000}"/>
    <cellStyle name="Normal 2 9 13 2 2 2" xfId="7285" xr:uid="{00000000-0005-0000-0000-0000771D0000}"/>
    <cellStyle name="Normal 2 9 13 3" xfId="7286" xr:uid="{00000000-0005-0000-0000-0000781D0000}"/>
    <cellStyle name="Normal 2 9 13 3 2" xfId="7287" xr:uid="{00000000-0005-0000-0000-0000791D0000}"/>
    <cellStyle name="Normal 2 9 13 3 2 2" xfId="7288" xr:uid="{00000000-0005-0000-0000-00007A1D0000}"/>
    <cellStyle name="Normal 2 9 14" xfId="7289" xr:uid="{00000000-0005-0000-0000-00007B1D0000}"/>
    <cellStyle name="Normal 2 9 14 2" xfId="7290" xr:uid="{00000000-0005-0000-0000-00007C1D0000}"/>
    <cellStyle name="Normal 2 9 14 2 2" xfId="7291" xr:uid="{00000000-0005-0000-0000-00007D1D0000}"/>
    <cellStyle name="Normal 2 9 14 2 2 2" xfId="7292" xr:uid="{00000000-0005-0000-0000-00007E1D0000}"/>
    <cellStyle name="Normal 2 9 14 3" xfId="7293" xr:uid="{00000000-0005-0000-0000-00007F1D0000}"/>
    <cellStyle name="Normal 2 9 14 3 2" xfId="7294" xr:uid="{00000000-0005-0000-0000-0000801D0000}"/>
    <cellStyle name="Normal 2 9 14 3 2 2" xfId="7295" xr:uid="{00000000-0005-0000-0000-0000811D0000}"/>
    <cellStyle name="Normal 2 9 15" xfId="7296" xr:uid="{00000000-0005-0000-0000-0000821D0000}"/>
    <cellStyle name="Normal 2 9 15 2" xfId="7297" xr:uid="{00000000-0005-0000-0000-0000831D0000}"/>
    <cellStyle name="Normal 2 9 15 2 2" xfId="7298" xr:uid="{00000000-0005-0000-0000-0000841D0000}"/>
    <cellStyle name="Normal 2 9 15 2 2 2" xfId="7299" xr:uid="{00000000-0005-0000-0000-0000851D0000}"/>
    <cellStyle name="Normal 2 9 15 3" xfId="7300" xr:uid="{00000000-0005-0000-0000-0000861D0000}"/>
    <cellStyle name="Normal 2 9 15 3 2" xfId="7301" xr:uid="{00000000-0005-0000-0000-0000871D0000}"/>
    <cellStyle name="Normal 2 9 15 3 2 2" xfId="7302" xr:uid="{00000000-0005-0000-0000-0000881D0000}"/>
    <cellStyle name="Normal 2 9 16" xfId="7303" xr:uid="{00000000-0005-0000-0000-0000891D0000}"/>
    <cellStyle name="Normal 2 9 16 2" xfId="7304" xr:uid="{00000000-0005-0000-0000-00008A1D0000}"/>
    <cellStyle name="Normal 2 9 16 2 2" xfId="7305" xr:uid="{00000000-0005-0000-0000-00008B1D0000}"/>
    <cellStyle name="Normal 2 9 16 2 2 2" xfId="7306" xr:uid="{00000000-0005-0000-0000-00008C1D0000}"/>
    <cellStyle name="Normal 2 9 16 3" xfId="7307" xr:uid="{00000000-0005-0000-0000-00008D1D0000}"/>
    <cellStyle name="Normal 2 9 16 3 2" xfId="7308" xr:uid="{00000000-0005-0000-0000-00008E1D0000}"/>
    <cellStyle name="Normal 2 9 16 3 2 2" xfId="7309" xr:uid="{00000000-0005-0000-0000-00008F1D0000}"/>
    <cellStyle name="Normal 2 9 17" xfId="7310" xr:uid="{00000000-0005-0000-0000-0000901D0000}"/>
    <cellStyle name="Normal 2 9 17 2" xfId="7311" xr:uid="{00000000-0005-0000-0000-0000911D0000}"/>
    <cellStyle name="Normal 2 9 17 2 2" xfId="7312" xr:uid="{00000000-0005-0000-0000-0000921D0000}"/>
    <cellStyle name="Normal 2 9 17 2 2 2" xfId="7313" xr:uid="{00000000-0005-0000-0000-0000931D0000}"/>
    <cellStyle name="Normal 2 9 17 3" xfId="7314" xr:uid="{00000000-0005-0000-0000-0000941D0000}"/>
    <cellStyle name="Normal 2 9 17 3 2" xfId="7315" xr:uid="{00000000-0005-0000-0000-0000951D0000}"/>
    <cellStyle name="Normal 2 9 17 3 2 2" xfId="7316" xr:uid="{00000000-0005-0000-0000-0000961D0000}"/>
    <cellStyle name="Normal 2 9 18" xfId="7317" xr:uid="{00000000-0005-0000-0000-0000971D0000}"/>
    <cellStyle name="Normal 2 9 18 2" xfId="7318" xr:uid="{00000000-0005-0000-0000-0000981D0000}"/>
    <cellStyle name="Normal 2 9 18 2 2" xfId="7319" xr:uid="{00000000-0005-0000-0000-0000991D0000}"/>
    <cellStyle name="Normal 2 9 18 2 2 2" xfId="7320" xr:uid="{00000000-0005-0000-0000-00009A1D0000}"/>
    <cellStyle name="Normal 2 9 18 3" xfId="7321" xr:uid="{00000000-0005-0000-0000-00009B1D0000}"/>
    <cellStyle name="Normal 2 9 18 3 2" xfId="7322" xr:uid="{00000000-0005-0000-0000-00009C1D0000}"/>
    <cellStyle name="Normal 2 9 18 3 2 2" xfId="7323" xr:uid="{00000000-0005-0000-0000-00009D1D0000}"/>
    <cellStyle name="Normal 2 9 19" xfId="7324" xr:uid="{00000000-0005-0000-0000-00009E1D0000}"/>
    <cellStyle name="Normal 2 9 19 2" xfId="7325" xr:uid="{00000000-0005-0000-0000-00009F1D0000}"/>
    <cellStyle name="Normal 2 9 19 2 2" xfId="7326" xr:uid="{00000000-0005-0000-0000-0000A01D0000}"/>
    <cellStyle name="Normal 2 9 19 2 2 2" xfId="7327" xr:uid="{00000000-0005-0000-0000-0000A11D0000}"/>
    <cellStyle name="Normal 2 9 19 3" xfId="7328" xr:uid="{00000000-0005-0000-0000-0000A21D0000}"/>
    <cellStyle name="Normal 2 9 19 3 2" xfId="7329" xr:uid="{00000000-0005-0000-0000-0000A31D0000}"/>
    <cellStyle name="Normal 2 9 19 3 2 2" xfId="7330" xr:uid="{00000000-0005-0000-0000-0000A41D0000}"/>
    <cellStyle name="Normal 2 9 2" xfId="7331" xr:uid="{00000000-0005-0000-0000-0000A51D0000}"/>
    <cellStyle name="Normal 2 9 2 2" xfId="7332" xr:uid="{00000000-0005-0000-0000-0000A61D0000}"/>
    <cellStyle name="Normal 2 9 2 2 2" xfId="7333" xr:uid="{00000000-0005-0000-0000-0000A71D0000}"/>
    <cellStyle name="Normal 2 9 2 2 2 2" xfId="7334" xr:uid="{00000000-0005-0000-0000-0000A81D0000}"/>
    <cellStyle name="Normal 2 9 2 3" xfId="7335" xr:uid="{00000000-0005-0000-0000-0000A91D0000}"/>
    <cellStyle name="Normal 2 9 2 3 2" xfId="7336" xr:uid="{00000000-0005-0000-0000-0000AA1D0000}"/>
    <cellStyle name="Normal 2 9 2 3 2 2" xfId="7337" xr:uid="{00000000-0005-0000-0000-0000AB1D0000}"/>
    <cellStyle name="Normal 2 9 20" xfId="7338" xr:uid="{00000000-0005-0000-0000-0000AC1D0000}"/>
    <cellStyle name="Normal 2 9 20 2" xfId="7339" xr:uid="{00000000-0005-0000-0000-0000AD1D0000}"/>
    <cellStyle name="Normal 2 9 20 2 2" xfId="7340" xr:uid="{00000000-0005-0000-0000-0000AE1D0000}"/>
    <cellStyle name="Normal 2 9 20 2 2 2" xfId="7341" xr:uid="{00000000-0005-0000-0000-0000AF1D0000}"/>
    <cellStyle name="Normal 2 9 20 3" xfId="7342" xr:uid="{00000000-0005-0000-0000-0000B01D0000}"/>
    <cellStyle name="Normal 2 9 20 3 2" xfId="7343" xr:uid="{00000000-0005-0000-0000-0000B11D0000}"/>
    <cellStyle name="Normal 2 9 20 3 2 2" xfId="7344" xr:uid="{00000000-0005-0000-0000-0000B21D0000}"/>
    <cellStyle name="Normal 2 9 21" xfId="7345" xr:uid="{00000000-0005-0000-0000-0000B31D0000}"/>
    <cellStyle name="Normal 2 9 21 2" xfId="7346" xr:uid="{00000000-0005-0000-0000-0000B41D0000}"/>
    <cellStyle name="Normal 2 9 21 2 2" xfId="7347" xr:uid="{00000000-0005-0000-0000-0000B51D0000}"/>
    <cellStyle name="Normal 2 9 21 2 2 2" xfId="7348" xr:uid="{00000000-0005-0000-0000-0000B61D0000}"/>
    <cellStyle name="Normal 2 9 21 3" xfId="7349" xr:uid="{00000000-0005-0000-0000-0000B71D0000}"/>
    <cellStyle name="Normal 2 9 21 3 2" xfId="7350" xr:uid="{00000000-0005-0000-0000-0000B81D0000}"/>
    <cellStyle name="Normal 2 9 21 3 2 2" xfId="7351" xr:uid="{00000000-0005-0000-0000-0000B91D0000}"/>
    <cellStyle name="Normal 2 9 22" xfId="7352" xr:uid="{00000000-0005-0000-0000-0000BA1D0000}"/>
    <cellStyle name="Normal 2 9 22 2" xfId="7353" xr:uid="{00000000-0005-0000-0000-0000BB1D0000}"/>
    <cellStyle name="Normal 2 9 22 2 2" xfId="7354" xr:uid="{00000000-0005-0000-0000-0000BC1D0000}"/>
    <cellStyle name="Normal 2 9 22 2 2 2" xfId="7355" xr:uid="{00000000-0005-0000-0000-0000BD1D0000}"/>
    <cellStyle name="Normal 2 9 22 3" xfId="7356" xr:uid="{00000000-0005-0000-0000-0000BE1D0000}"/>
    <cellStyle name="Normal 2 9 22 3 2" xfId="7357" xr:uid="{00000000-0005-0000-0000-0000BF1D0000}"/>
    <cellStyle name="Normal 2 9 22 3 2 2" xfId="7358" xr:uid="{00000000-0005-0000-0000-0000C01D0000}"/>
    <cellStyle name="Normal 2 9 23" xfId="7359" xr:uid="{00000000-0005-0000-0000-0000C11D0000}"/>
    <cellStyle name="Normal 2 9 23 2" xfId="7360" xr:uid="{00000000-0005-0000-0000-0000C21D0000}"/>
    <cellStyle name="Normal 2 9 23 2 2" xfId="7361" xr:uid="{00000000-0005-0000-0000-0000C31D0000}"/>
    <cellStyle name="Normal 2 9 23 2 2 2" xfId="7362" xr:uid="{00000000-0005-0000-0000-0000C41D0000}"/>
    <cellStyle name="Normal 2 9 23 3" xfId="7363" xr:uid="{00000000-0005-0000-0000-0000C51D0000}"/>
    <cellStyle name="Normal 2 9 23 3 2" xfId="7364" xr:uid="{00000000-0005-0000-0000-0000C61D0000}"/>
    <cellStyle name="Normal 2 9 23 3 2 2" xfId="7365" xr:uid="{00000000-0005-0000-0000-0000C71D0000}"/>
    <cellStyle name="Normal 2 9 24" xfId="7366" xr:uid="{00000000-0005-0000-0000-0000C81D0000}"/>
    <cellStyle name="Normal 2 9 24 2" xfId="7367" xr:uid="{00000000-0005-0000-0000-0000C91D0000}"/>
    <cellStyle name="Normal 2 9 24 2 2" xfId="7368" xr:uid="{00000000-0005-0000-0000-0000CA1D0000}"/>
    <cellStyle name="Normal 2 9 25" xfId="7369" xr:uid="{00000000-0005-0000-0000-0000CB1D0000}"/>
    <cellStyle name="Normal 2 9 25 2" xfId="7370" xr:uid="{00000000-0005-0000-0000-0000CC1D0000}"/>
    <cellStyle name="Normal 2 9 25 2 2" xfId="7371" xr:uid="{00000000-0005-0000-0000-0000CD1D0000}"/>
    <cellStyle name="Normal 2 9 3" xfId="7372" xr:uid="{00000000-0005-0000-0000-0000CE1D0000}"/>
    <cellStyle name="Normal 2 9 3 2" xfId="7373" xr:uid="{00000000-0005-0000-0000-0000CF1D0000}"/>
    <cellStyle name="Normal 2 9 3 2 2" xfId="7374" xr:uid="{00000000-0005-0000-0000-0000D01D0000}"/>
    <cellStyle name="Normal 2 9 3 2 2 2" xfId="7375" xr:uid="{00000000-0005-0000-0000-0000D11D0000}"/>
    <cellStyle name="Normal 2 9 3 3" xfId="7376" xr:uid="{00000000-0005-0000-0000-0000D21D0000}"/>
    <cellStyle name="Normal 2 9 3 3 2" xfId="7377" xr:uid="{00000000-0005-0000-0000-0000D31D0000}"/>
    <cellStyle name="Normal 2 9 3 3 2 2" xfId="7378" xr:uid="{00000000-0005-0000-0000-0000D41D0000}"/>
    <cellStyle name="Normal 2 9 4" xfId="7379" xr:uid="{00000000-0005-0000-0000-0000D51D0000}"/>
    <cellStyle name="Normal 2 9 4 2" xfId="7380" xr:uid="{00000000-0005-0000-0000-0000D61D0000}"/>
    <cellStyle name="Normal 2 9 4 2 2" xfId="7381" xr:uid="{00000000-0005-0000-0000-0000D71D0000}"/>
    <cellStyle name="Normal 2 9 4 2 2 2" xfId="7382" xr:uid="{00000000-0005-0000-0000-0000D81D0000}"/>
    <cellStyle name="Normal 2 9 4 3" xfId="7383" xr:uid="{00000000-0005-0000-0000-0000D91D0000}"/>
    <cellStyle name="Normal 2 9 4 3 2" xfId="7384" xr:uid="{00000000-0005-0000-0000-0000DA1D0000}"/>
    <cellStyle name="Normal 2 9 4 3 2 2" xfId="7385" xr:uid="{00000000-0005-0000-0000-0000DB1D0000}"/>
    <cellStyle name="Normal 2 9 5" xfId="7386" xr:uid="{00000000-0005-0000-0000-0000DC1D0000}"/>
    <cellStyle name="Normal 2 9 5 2" xfId="7387" xr:uid="{00000000-0005-0000-0000-0000DD1D0000}"/>
    <cellStyle name="Normal 2 9 5 2 2" xfId="7388" xr:uid="{00000000-0005-0000-0000-0000DE1D0000}"/>
    <cellStyle name="Normal 2 9 5 2 2 2" xfId="7389" xr:uid="{00000000-0005-0000-0000-0000DF1D0000}"/>
    <cellStyle name="Normal 2 9 5 3" xfId="7390" xr:uid="{00000000-0005-0000-0000-0000E01D0000}"/>
    <cellStyle name="Normal 2 9 5 3 2" xfId="7391" xr:uid="{00000000-0005-0000-0000-0000E11D0000}"/>
    <cellStyle name="Normal 2 9 5 3 2 2" xfId="7392" xr:uid="{00000000-0005-0000-0000-0000E21D0000}"/>
    <cellStyle name="Normal 2 9 6" xfId="7393" xr:uid="{00000000-0005-0000-0000-0000E31D0000}"/>
    <cellStyle name="Normal 2 9 6 2" xfId="7394" xr:uid="{00000000-0005-0000-0000-0000E41D0000}"/>
    <cellStyle name="Normal 2 9 6 2 2" xfId="7395" xr:uid="{00000000-0005-0000-0000-0000E51D0000}"/>
    <cellStyle name="Normal 2 9 6 2 2 2" xfId="7396" xr:uid="{00000000-0005-0000-0000-0000E61D0000}"/>
    <cellStyle name="Normal 2 9 6 3" xfId="7397" xr:uid="{00000000-0005-0000-0000-0000E71D0000}"/>
    <cellStyle name="Normal 2 9 6 3 2" xfId="7398" xr:uid="{00000000-0005-0000-0000-0000E81D0000}"/>
    <cellStyle name="Normal 2 9 6 3 2 2" xfId="7399" xr:uid="{00000000-0005-0000-0000-0000E91D0000}"/>
    <cellStyle name="Normal 2 9 7" xfId="7400" xr:uid="{00000000-0005-0000-0000-0000EA1D0000}"/>
    <cellStyle name="Normal 2 9 7 2" xfId="7401" xr:uid="{00000000-0005-0000-0000-0000EB1D0000}"/>
    <cellStyle name="Normal 2 9 7 2 2" xfId="7402" xr:uid="{00000000-0005-0000-0000-0000EC1D0000}"/>
    <cellStyle name="Normal 2 9 7 2 2 2" xfId="7403" xr:uid="{00000000-0005-0000-0000-0000ED1D0000}"/>
    <cellStyle name="Normal 2 9 7 3" xfId="7404" xr:uid="{00000000-0005-0000-0000-0000EE1D0000}"/>
    <cellStyle name="Normal 2 9 7 3 2" xfId="7405" xr:uid="{00000000-0005-0000-0000-0000EF1D0000}"/>
    <cellStyle name="Normal 2 9 7 3 2 2" xfId="7406" xr:uid="{00000000-0005-0000-0000-0000F01D0000}"/>
    <cellStyle name="Normal 2 9 8" xfId="7407" xr:uid="{00000000-0005-0000-0000-0000F11D0000}"/>
    <cellStyle name="Normal 2 9 8 2" xfId="7408" xr:uid="{00000000-0005-0000-0000-0000F21D0000}"/>
    <cellStyle name="Normal 2 9 8 2 2" xfId="7409" xr:uid="{00000000-0005-0000-0000-0000F31D0000}"/>
    <cellStyle name="Normal 2 9 8 2 2 2" xfId="7410" xr:uid="{00000000-0005-0000-0000-0000F41D0000}"/>
    <cellStyle name="Normal 2 9 8 3" xfId="7411" xr:uid="{00000000-0005-0000-0000-0000F51D0000}"/>
    <cellStyle name="Normal 2 9 8 3 2" xfId="7412" xr:uid="{00000000-0005-0000-0000-0000F61D0000}"/>
    <cellStyle name="Normal 2 9 8 3 2 2" xfId="7413" xr:uid="{00000000-0005-0000-0000-0000F71D0000}"/>
    <cellStyle name="Normal 2 9 9" xfId="7414" xr:uid="{00000000-0005-0000-0000-0000F81D0000}"/>
    <cellStyle name="Normal 2 9 9 2" xfId="7415" xr:uid="{00000000-0005-0000-0000-0000F91D0000}"/>
    <cellStyle name="Normal 2 9 9 2 2" xfId="7416" xr:uid="{00000000-0005-0000-0000-0000FA1D0000}"/>
    <cellStyle name="Normal 2 9 9 2 2 2" xfId="7417" xr:uid="{00000000-0005-0000-0000-0000FB1D0000}"/>
    <cellStyle name="Normal 2 9 9 3" xfId="7418" xr:uid="{00000000-0005-0000-0000-0000FC1D0000}"/>
    <cellStyle name="Normal 2 9 9 3 2" xfId="7419" xr:uid="{00000000-0005-0000-0000-0000FD1D0000}"/>
    <cellStyle name="Normal 2 9 9 3 2 2" xfId="7420" xr:uid="{00000000-0005-0000-0000-0000FE1D0000}"/>
    <cellStyle name="Normal 2 90" xfId="7421" xr:uid="{00000000-0005-0000-0000-0000FF1D0000}"/>
    <cellStyle name="Normal 2 90 2" xfId="7422" xr:uid="{00000000-0005-0000-0000-0000001E0000}"/>
    <cellStyle name="Normal 2 90 2 2" xfId="7423" xr:uid="{00000000-0005-0000-0000-0000011E0000}"/>
    <cellStyle name="Normal 2 90 2 2 2" xfId="7424" xr:uid="{00000000-0005-0000-0000-0000021E0000}"/>
    <cellStyle name="Normal 2 90 3" xfId="7425" xr:uid="{00000000-0005-0000-0000-0000031E0000}"/>
    <cellStyle name="Normal 2 90 3 2" xfId="7426" xr:uid="{00000000-0005-0000-0000-0000041E0000}"/>
    <cellStyle name="Normal 2 90 3 2 2" xfId="7427" xr:uid="{00000000-0005-0000-0000-0000051E0000}"/>
    <cellStyle name="Normal 2 91" xfId="7428" xr:uid="{00000000-0005-0000-0000-0000061E0000}"/>
    <cellStyle name="Normal 2 91 2" xfId="7429" xr:uid="{00000000-0005-0000-0000-0000071E0000}"/>
    <cellStyle name="Normal 2 91 2 2" xfId="7430" xr:uid="{00000000-0005-0000-0000-0000081E0000}"/>
    <cellStyle name="Normal 2 91 2 2 2" xfId="7431" xr:uid="{00000000-0005-0000-0000-0000091E0000}"/>
    <cellStyle name="Normal 2 91 3" xfId="7432" xr:uid="{00000000-0005-0000-0000-00000A1E0000}"/>
    <cellStyle name="Normal 2 91 3 2" xfId="7433" xr:uid="{00000000-0005-0000-0000-00000B1E0000}"/>
    <cellStyle name="Normal 2 91 3 2 2" xfId="7434" xr:uid="{00000000-0005-0000-0000-00000C1E0000}"/>
    <cellStyle name="Normal 2 92" xfId="7435" xr:uid="{00000000-0005-0000-0000-00000D1E0000}"/>
    <cellStyle name="Normal 2 92 2" xfId="7436" xr:uid="{00000000-0005-0000-0000-00000E1E0000}"/>
    <cellStyle name="Normal 2 92 2 2" xfId="7437" xr:uid="{00000000-0005-0000-0000-00000F1E0000}"/>
    <cellStyle name="Normal 2 92 2 2 2" xfId="7438" xr:uid="{00000000-0005-0000-0000-0000101E0000}"/>
    <cellStyle name="Normal 2 92 3" xfId="7439" xr:uid="{00000000-0005-0000-0000-0000111E0000}"/>
    <cellStyle name="Normal 2 92 3 2" xfId="7440" xr:uid="{00000000-0005-0000-0000-0000121E0000}"/>
    <cellStyle name="Normal 2 92 3 2 2" xfId="7441" xr:uid="{00000000-0005-0000-0000-0000131E0000}"/>
    <cellStyle name="Normal 2 93" xfId="7442" xr:uid="{00000000-0005-0000-0000-0000141E0000}"/>
    <cellStyle name="Normal 2 93 2" xfId="7443" xr:uid="{00000000-0005-0000-0000-0000151E0000}"/>
    <cellStyle name="Normal 2 93 2 2" xfId="7444" xr:uid="{00000000-0005-0000-0000-0000161E0000}"/>
    <cellStyle name="Normal 2 93 2 2 2" xfId="7445" xr:uid="{00000000-0005-0000-0000-0000171E0000}"/>
    <cellStyle name="Normal 2 93 3" xfId="7446" xr:uid="{00000000-0005-0000-0000-0000181E0000}"/>
    <cellStyle name="Normal 2 93 3 2" xfId="7447" xr:uid="{00000000-0005-0000-0000-0000191E0000}"/>
    <cellStyle name="Normal 2 93 3 2 2" xfId="7448" xr:uid="{00000000-0005-0000-0000-00001A1E0000}"/>
    <cellStyle name="Normal 2 94" xfId="7449" xr:uid="{00000000-0005-0000-0000-00001B1E0000}"/>
    <cellStyle name="Normal 2 94 2" xfId="7450" xr:uid="{00000000-0005-0000-0000-00001C1E0000}"/>
    <cellStyle name="Normal 2 94 2 2" xfId="7451" xr:uid="{00000000-0005-0000-0000-00001D1E0000}"/>
    <cellStyle name="Normal 2 94 3" xfId="7452" xr:uid="{00000000-0005-0000-0000-00001E1E0000}"/>
    <cellStyle name="Normal 2 95" xfId="7453" xr:uid="{00000000-0005-0000-0000-00001F1E0000}"/>
    <cellStyle name="Normal 2 95 2" xfId="7454" xr:uid="{00000000-0005-0000-0000-0000201E0000}"/>
    <cellStyle name="Normal 2 95 2 2" xfId="7455" xr:uid="{00000000-0005-0000-0000-0000211E0000}"/>
    <cellStyle name="Normal 2 95 3" xfId="7456" xr:uid="{00000000-0005-0000-0000-0000221E0000}"/>
    <cellStyle name="Normal 2 96" xfId="7457" xr:uid="{00000000-0005-0000-0000-0000231E0000}"/>
    <cellStyle name="Normal 2 96 2" xfId="7458" xr:uid="{00000000-0005-0000-0000-0000241E0000}"/>
    <cellStyle name="Normal 2 96 2 2" xfId="7459" xr:uid="{00000000-0005-0000-0000-0000251E0000}"/>
    <cellStyle name="Normal 2 96 3" xfId="7460" xr:uid="{00000000-0005-0000-0000-0000261E0000}"/>
    <cellStyle name="Normal 2 97" xfId="7461" xr:uid="{00000000-0005-0000-0000-0000271E0000}"/>
    <cellStyle name="Normal 2 97 2" xfId="7462" xr:uid="{00000000-0005-0000-0000-0000281E0000}"/>
    <cellStyle name="Normal 2 97 2 2" xfId="7463" xr:uid="{00000000-0005-0000-0000-0000291E0000}"/>
    <cellStyle name="Normal 2 97 3" xfId="7464" xr:uid="{00000000-0005-0000-0000-00002A1E0000}"/>
    <cellStyle name="Normal 2 98" xfId="7465" xr:uid="{00000000-0005-0000-0000-00002B1E0000}"/>
    <cellStyle name="Normal 2 98 2" xfId="7466" xr:uid="{00000000-0005-0000-0000-00002C1E0000}"/>
    <cellStyle name="Normal 2 98 2 2" xfId="7467" xr:uid="{00000000-0005-0000-0000-00002D1E0000}"/>
    <cellStyle name="Normal 2 98 3" xfId="7468" xr:uid="{00000000-0005-0000-0000-00002E1E0000}"/>
    <cellStyle name="Normal 2 99" xfId="7469" xr:uid="{00000000-0005-0000-0000-00002F1E0000}"/>
    <cellStyle name="Normal 2 99 2" xfId="7470" xr:uid="{00000000-0005-0000-0000-0000301E0000}"/>
    <cellStyle name="Normal 2 99 2 2" xfId="7471" xr:uid="{00000000-0005-0000-0000-0000311E0000}"/>
    <cellStyle name="Normal 2 99 3" xfId="7472" xr:uid="{00000000-0005-0000-0000-0000321E0000}"/>
    <cellStyle name="Normal 2_BPAControls" xfId="14773" xr:uid="{00000000-0005-0000-0000-0000331E0000}"/>
    <cellStyle name="Normal 20" xfId="7473" xr:uid="{00000000-0005-0000-0000-0000341E0000}"/>
    <cellStyle name="Normal 20 2" xfId="7474" xr:uid="{00000000-0005-0000-0000-0000351E0000}"/>
    <cellStyle name="Normal 20 2 2" xfId="7475" xr:uid="{00000000-0005-0000-0000-0000361E0000}"/>
    <cellStyle name="Normal 20 3" xfId="7476" xr:uid="{00000000-0005-0000-0000-0000371E0000}"/>
    <cellStyle name="Normal 21" xfId="7477" xr:uid="{00000000-0005-0000-0000-0000381E0000}"/>
    <cellStyle name="Normal 21 2" xfId="7478" xr:uid="{00000000-0005-0000-0000-0000391E0000}"/>
    <cellStyle name="Normal 21 2 2" xfId="7479" xr:uid="{00000000-0005-0000-0000-00003A1E0000}"/>
    <cellStyle name="Normal 21 2 3" xfId="14775" xr:uid="{00000000-0005-0000-0000-00003B1E0000}"/>
    <cellStyle name="Normal 21 3" xfId="7480" xr:uid="{00000000-0005-0000-0000-00003C1E0000}"/>
    <cellStyle name="Normal 21 3 2" xfId="14549" xr:uid="{00000000-0005-0000-0000-00003D1E0000}"/>
    <cellStyle name="Normal 21 3 2 2" xfId="14992" xr:uid="{00000000-0005-0000-0000-00003E1E0000}"/>
    <cellStyle name="Normal 21 3 2 3" xfId="15310" xr:uid="{00000000-0005-0000-0000-00003F1E0000}"/>
    <cellStyle name="Normal 21 3 3" xfId="14838" xr:uid="{00000000-0005-0000-0000-0000401E0000}"/>
    <cellStyle name="Normal 21 3 4" xfId="14841" xr:uid="{00000000-0005-0000-0000-0000411E0000}"/>
    <cellStyle name="Normal 21 3 5" xfId="15151" xr:uid="{00000000-0005-0000-0000-0000421E0000}"/>
    <cellStyle name="Normal 21 4" xfId="14774" xr:uid="{00000000-0005-0000-0000-0000431E0000}"/>
    <cellStyle name="Normal 22" xfId="7481" xr:uid="{00000000-0005-0000-0000-0000441E0000}"/>
    <cellStyle name="Normal 22 2" xfId="7482" xr:uid="{00000000-0005-0000-0000-0000451E0000}"/>
    <cellStyle name="Normal 22 2 2" xfId="7483" xr:uid="{00000000-0005-0000-0000-0000461E0000}"/>
    <cellStyle name="Normal 22 3" xfId="7484" xr:uid="{00000000-0005-0000-0000-0000471E0000}"/>
    <cellStyle name="Normal 22 3 2" xfId="7485" xr:uid="{00000000-0005-0000-0000-0000481E0000}"/>
    <cellStyle name="Normal 23" xfId="7486" xr:uid="{00000000-0005-0000-0000-0000491E0000}"/>
    <cellStyle name="Normal 23 2" xfId="7487" xr:uid="{00000000-0005-0000-0000-00004A1E0000}"/>
    <cellStyle name="Normal 24" xfId="7488" xr:uid="{00000000-0005-0000-0000-00004B1E0000}"/>
    <cellStyle name="Normal 24 2" xfId="7489" xr:uid="{00000000-0005-0000-0000-00004C1E0000}"/>
    <cellStyle name="Normal 25" xfId="7490" xr:uid="{00000000-0005-0000-0000-00004D1E0000}"/>
    <cellStyle name="Normal 25 2" xfId="7491" xr:uid="{00000000-0005-0000-0000-00004E1E0000}"/>
    <cellStyle name="Normal 26" xfId="7492" xr:uid="{00000000-0005-0000-0000-00004F1E0000}"/>
    <cellStyle name="Normal 26 2" xfId="7493" xr:uid="{00000000-0005-0000-0000-0000501E0000}"/>
    <cellStyle name="Normal 26 3" xfId="7494" xr:uid="{00000000-0005-0000-0000-0000511E0000}"/>
    <cellStyle name="Normal 26 3 2" xfId="7495" xr:uid="{00000000-0005-0000-0000-0000521E0000}"/>
    <cellStyle name="Normal 26 3 3" xfId="14550" xr:uid="{00000000-0005-0000-0000-0000531E0000}"/>
    <cellStyle name="Normal 26 3 3 2" xfId="14993" xr:uid="{00000000-0005-0000-0000-0000541E0000}"/>
    <cellStyle name="Normal 26 3 3 3" xfId="15311" xr:uid="{00000000-0005-0000-0000-0000551E0000}"/>
    <cellStyle name="Normal 26 3 4" xfId="14842" xr:uid="{00000000-0005-0000-0000-0000561E0000}"/>
    <cellStyle name="Normal 26 3 5" xfId="15152" xr:uid="{00000000-0005-0000-0000-0000571E0000}"/>
    <cellStyle name="Normal 26 4" xfId="7496" xr:uid="{00000000-0005-0000-0000-0000581E0000}"/>
    <cellStyle name="Normal 27" xfId="7497" xr:uid="{00000000-0005-0000-0000-0000591E0000}"/>
    <cellStyle name="Normal 27 2" xfId="7498" xr:uid="{00000000-0005-0000-0000-00005A1E0000}"/>
    <cellStyle name="Normal 27 2 2" xfId="7499" xr:uid="{00000000-0005-0000-0000-00005B1E0000}"/>
    <cellStyle name="Normal 27 2 3" xfId="14551" xr:uid="{00000000-0005-0000-0000-00005C1E0000}"/>
    <cellStyle name="Normal 27 2 3 2" xfId="14994" xr:uid="{00000000-0005-0000-0000-00005D1E0000}"/>
    <cellStyle name="Normal 27 2 3 3" xfId="15312" xr:uid="{00000000-0005-0000-0000-00005E1E0000}"/>
    <cellStyle name="Normal 27 2 4" xfId="14843" xr:uid="{00000000-0005-0000-0000-00005F1E0000}"/>
    <cellStyle name="Normal 27 2 5" xfId="15153" xr:uid="{00000000-0005-0000-0000-0000601E0000}"/>
    <cellStyle name="Normal 27 3" xfId="7500" xr:uid="{00000000-0005-0000-0000-0000611E0000}"/>
    <cellStyle name="Normal 27 4" xfId="7501" xr:uid="{00000000-0005-0000-0000-0000621E0000}"/>
    <cellStyle name="Normal 27 4 2" xfId="14552" xr:uid="{00000000-0005-0000-0000-0000631E0000}"/>
    <cellStyle name="Normal 27 4 2 2" xfId="14995" xr:uid="{00000000-0005-0000-0000-0000641E0000}"/>
    <cellStyle name="Normal 27 4 2 3" xfId="15313" xr:uid="{00000000-0005-0000-0000-0000651E0000}"/>
    <cellStyle name="Normal 27 4 3" xfId="14844" xr:uid="{00000000-0005-0000-0000-0000661E0000}"/>
    <cellStyle name="Normal 27 4 4" xfId="15154" xr:uid="{00000000-0005-0000-0000-0000671E0000}"/>
    <cellStyle name="Normal 27 5" xfId="7502" xr:uid="{00000000-0005-0000-0000-0000681E0000}"/>
    <cellStyle name="Normal 28" xfId="7503" xr:uid="{00000000-0005-0000-0000-0000691E0000}"/>
    <cellStyle name="Normal 28 2" xfId="7504" xr:uid="{00000000-0005-0000-0000-00006A1E0000}"/>
    <cellStyle name="Normal 28 2 2" xfId="7505" xr:uid="{00000000-0005-0000-0000-00006B1E0000}"/>
    <cellStyle name="Normal 28 2 2 2" xfId="14554" xr:uid="{00000000-0005-0000-0000-00006C1E0000}"/>
    <cellStyle name="Normal 28 2 2 2 2" xfId="14997" xr:uid="{00000000-0005-0000-0000-00006D1E0000}"/>
    <cellStyle name="Normal 28 2 2 2 3" xfId="15315" xr:uid="{00000000-0005-0000-0000-00006E1E0000}"/>
    <cellStyle name="Normal 28 2 2 3" xfId="14846" xr:uid="{00000000-0005-0000-0000-00006F1E0000}"/>
    <cellStyle name="Normal 28 2 2 4" xfId="15156" xr:uid="{00000000-0005-0000-0000-0000701E0000}"/>
    <cellStyle name="Normal 28 2 3" xfId="7506" xr:uid="{00000000-0005-0000-0000-0000711E0000}"/>
    <cellStyle name="Normal 28 2 4" xfId="14553" xr:uid="{00000000-0005-0000-0000-0000721E0000}"/>
    <cellStyle name="Normal 28 2 4 2" xfId="14996" xr:uid="{00000000-0005-0000-0000-0000731E0000}"/>
    <cellStyle name="Normal 28 2 4 3" xfId="15314" xr:uid="{00000000-0005-0000-0000-0000741E0000}"/>
    <cellStyle name="Normal 28 2 5" xfId="14845" xr:uid="{00000000-0005-0000-0000-0000751E0000}"/>
    <cellStyle name="Normal 28 2 6" xfId="15155" xr:uid="{00000000-0005-0000-0000-0000761E0000}"/>
    <cellStyle name="Normal 28 3" xfId="7507" xr:uid="{00000000-0005-0000-0000-0000771E0000}"/>
    <cellStyle name="Normal 28 4" xfId="7508" xr:uid="{00000000-0005-0000-0000-0000781E0000}"/>
    <cellStyle name="Normal 28 4 2" xfId="14555" xr:uid="{00000000-0005-0000-0000-0000791E0000}"/>
    <cellStyle name="Normal 28 4 2 2" xfId="14998" xr:uid="{00000000-0005-0000-0000-00007A1E0000}"/>
    <cellStyle name="Normal 28 4 2 3" xfId="15316" xr:uid="{00000000-0005-0000-0000-00007B1E0000}"/>
    <cellStyle name="Normal 28 4 3" xfId="14847" xr:uid="{00000000-0005-0000-0000-00007C1E0000}"/>
    <cellStyle name="Normal 28 4 4" xfId="15157" xr:uid="{00000000-0005-0000-0000-00007D1E0000}"/>
    <cellStyle name="Normal 28 5" xfId="7509" xr:uid="{00000000-0005-0000-0000-00007E1E0000}"/>
    <cellStyle name="Normal 29" xfId="7510" xr:uid="{00000000-0005-0000-0000-00007F1E0000}"/>
    <cellStyle name="Normal 29 2" xfId="7511" xr:uid="{00000000-0005-0000-0000-0000801E0000}"/>
    <cellStyle name="Normal 29 2 2" xfId="7512" xr:uid="{00000000-0005-0000-0000-0000811E0000}"/>
    <cellStyle name="Normal 29 3" xfId="7513" xr:uid="{00000000-0005-0000-0000-0000821E0000}"/>
    <cellStyle name="Normal 29 4" xfId="7514" xr:uid="{00000000-0005-0000-0000-0000831E0000}"/>
    <cellStyle name="Normal 29 5" xfId="7515" xr:uid="{00000000-0005-0000-0000-0000841E0000}"/>
    <cellStyle name="Normal 29 5 2" xfId="14556" xr:uid="{00000000-0005-0000-0000-0000851E0000}"/>
    <cellStyle name="Normal 29 5 2 2" xfId="14999" xr:uid="{00000000-0005-0000-0000-0000861E0000}"/>
    <cellStyle name="Normal 29 5 2 3" xfId="15317" xr:uid="{00000000-0005-0000-0000-0000871E0000}"/>
    <cellStyle name="Normal 29 5 3" xfId="14848" xr:uid="{00000000-0005-0000-0000-0000881E0000}"/>
    <cellStyle name="Normal 29 5 4" xfId="15158" xr:uid="{00000000-0005-0000-0000-0000891E0000}"/>
    <cellStyle name="Normal 3" xfId="3" xr:uid="{00000000-0005-0000-0000-00008A1E0000}"/>
    <cellStyle name="Normal 3 10" xfId="7516" xr:uid="{00000000-0005-0000-0000-00008B1E0000}"/>
    <cellStyle name="Normal 3 10 10" xfId="7517" xr:uid="{00000000-0005-0000-0000-00008C1E0000}"/>
    <cellStyle name="Normal 3 10 10 2" xfId="7518" xr:uid="{00000000-0005-0000-0000-00008D1E0000}"/>
    <cellStyle name="Normal 3 10 10 2 2" xfId="7519" xr:uid="{00000000-0005-0000-0000-00008E1E0000}"/>
    <cellStyle name="Normal 3 10 10 2 2 2" xfId="7520" xr:uid="{00000000-0005-0000-0000-00008F1E0000}"/>
    <cellStyle name="Normal 3 10 10 3" xfId="7521" xr:uid="{00000000-0005-0000-0000-0000901E0000}"/>
    <cellStyle name="Normal 3 10 10 3 2" xfId="7522" xr:uid="{00000000-0005-0000-0000-0000911E0000}"/>
    <cellStyle name="Normal 3 10 10 3 2 2" xfId="7523" xr:uid="{00000000-0005-0000-0000-0000921E0000}"/>
    <cellStyle name="Normal 3 10 11" xfId="7524" xr:uid="{00000000-0005-0000-0000-0000931E0000}"/>
    <cellStyle name="Normal 3 10 11 2" xfId="7525" xr:uid="{00000000-0005-0000-0000-0000941E0000}"/>
    <cellStyle name="Normal 3 10 11 2 2" xfId="7526" xr:uid="{00000000-0005-0000-0000-0000951E0000}"/>
    <cellStyle name="Normal 3 10 11 2 2 2" xfId="7527" xr:uid="{00000000-0005-0000-0000-0000961E0000}"/>
    <cellStyle name="Normal 3 10 11 3" xfId="7528" xr:uid="{00000000-0005-0000-0000-0000971E0000}"/>
    <cellStyle name="Normal 3 10 11 3 2" xfId="7529" xr:uid="{00000000-0005-0000-0000-0000981E0000}"/>
    <cellStyle name="Normal 3 10 11 3 2 2" xfId="7530" xr:uid="{00000000-0005-0000-0000-0000991E0000}"/>
    <cellStyle name="Normal 3 10 12" xfId="7531" xr:uid="{00000000-0005-0000-0000-00009A1E0000}"/>
    <cellStyle name="Normal 3 10 12 2" xfId="7532" xr:uid="{00000000-0005-0000-0000-00009B1E0000}"/>
    <cellStyle name="Normal 3 10 12 2 2" xfId="7533" xr:uid="{00000000-0005-0000-0000-00009C1E0000}"/>
    <cellStyle name="Normal 3 10 12 2 2 2" xfId="7534" xr:uid="{00000000-0005-0000-0000-00009D1E0000}"/>
    <cellStyle name="Normal 3 10 12 3" xfId="7535" xr:uid="{00000000-0005-0000-0000-00009E1E0000}"/>
    <cellStyle name="Normal 3 10 12 3 2" xfId="7536" xr:uid="{00000000-0005-0000-0000-00009F1E0000}"/>
    <cellStyle name="Normal 3 10 12 3 2 2" xfId="7537" xr:uid="{00000000-0005-0000-0000-0000A01E0000}"/>
    <cellStyle name="Normal 3 10 13" xfId="7538" xr:uid="{00000000-0005-0000-0000-0000A11E0000}"/>
    <cellStyle name="Normal 3 10 13 2" xfId="7539" xr:uid="{00000000-0005-0000-0000-0000A21E0000}"/>
    <cellStyle name="Normal 3 10 13 2 2" xfId="7540" xr:uid="{00000000-0005-0000-0000-0000A31E0000}"/>
    <cellStyle name="Normal 3 10 13 2 2 2" xfId="7541" xr:uid="{00000000-0005-0000-0000-0000A41E0000}"/>
    <cellStyle name="Normal 3 10 13 3" xfId="7542" xr:uid="{00000000-0005-0000-0000-0000A51E0000}"/>
    <cellStyle name="Normal 3 10 13 3 2" xfId="7543" xr:uid="{00000000-0005-0000-0000-0000A61E0000}"/>
    <cellStyle name="Normal 3 10 13 3 2 2" xfId="7544" xr:uid="{00000000-0005-0000-0000-0000A71E0000}"/>
    <cellStyle name="Normal 3 10 14" xfId="7545" xr:uid="{00000000-0005-0000-0000-0000A81E0000}"/>
    <cellStyle name="Normal 3 10 14 2" xfId="7546" xr:uid="{00000000-0005-0000-0000-0000A91E0000}"/>
    <cellStyle name="Normal 3 10 14 2 2" xfId="7547" xr:uid="{00000000-0005-0000-0000-0000AA1E0000}"/>
    <cellStyle name="Normal 3 10 14 2 2 2" xfId="7548" xr:uid="{00000000-0005-0000-0000-0000AB1E0000}"/>
    <cellStyle name="Normal 3 10 14 3" xfId="7549" xr:uid="{00000000-0005-0000-0000-0000AC1E0000}"/>
    <cellStyle name="Normal 3 10 14 3 2" xfId="7550" xr:uid="{00000000-0005-0000-0000-0000AD1E0000}"/>
    <cellStyle name="Normal 3 10 14 3 2 2" xfId="7551" xr:uid="{00000000-0005-0000-0000-0000AE1E0000}"/>
    <cellStyle name="Normal 3 10 15" xfId="7552" xr:uid="{00000000-0005-0000-0000-0000AF1E0000}"/>
    <cellStyle name="Normal 3 10 15 2" xfId="7553" xr:uid="{00000000-0005-0000-0000-0000B01E0000}"/>
    <cellStyle name="Normal 3 10 15 2 2" xfId="7554" xr:uid="{00000000-0005-0000-0000-0000B11E0000}"/>
    <cellStyle name="Normal 3 10 15 2 2 2" xfId="7555" xr:uid="{00000000-0005-0000-0000-0000B21E0000}"/>
    <cellStyle name="Normal 3 10 15 3" xfId="7556" xr:uid="{00000000-0005-0000-0000-0000B31E0000}"/>
    <cellStyle name="Normal 3 10 15 3 2" xfId="7557" xr:uid="{00000000-0005-0000-0000-0000B41E0000}"/>
    <cellStyle name="Normal 3 10 15 3 2 2" xfId="7558" xr:uid="{00000000-0005-0000-0000-0000B51E0000}"/>
    <cellStyle name="Normal 3 10 16" xfId="7559" xr:uid="{00000000-0005-0000-0000-0000B61E0000}"/>
    <cellStyle name="Normal 3 10 16 2" xfId="7560" xr:uid="{00000000-0005-0000-0000-0000B71E0000}"/>
    <cellStyle name="Normal 3 10 16 2 2" xfId="7561" xr:uid="{00000000-0005-0000-0000-0000B81E0000}"/>
    <cellStyle name="Normal 3 10 16 2 2 2" xfId="7562" xr:uid="{00000000-0005-0000-0000-0000B91E0000}"/>
    <cellStyle name="Normal 3 10 16 3" xfId="7563" xr:uid="{00000000-0005-0000-0000-0000BA1E0000}"/>
    <cellStyle name="Normal 3 10 16 3 2" xfId="7564" xr:uid="{00000000-0005-0000-0000-0000BB1E0000}"/>
    <cellStyle name="Normal 3 10 16 3 2 2" xfId="7565" xr:uid="{00000000-0005-0000-0000-0000BC1E0000}"/>
    <cellStyle name="Normal 3 10 17" xfId="7566" xr:uid="{00000000-0005-0000-0000-0000BD1E0000}"/>
    <cellStyle name="Normal 3 10 17 2" xfId="7567" xr:uid="{00000000-0005-0000-0000-0000BE1E0000}"/>
    <cellStyle name="Normal 3 10 17 2 2" xfId="7568" xr:uid="{00000000-0005-0000-0000-0000BF1E0000}"/>
    <cellStyle name="Normal 3 10 17 2 2 2" xfId="7569" xr:uid="{00000000-0005-0000-0000-0000C01E0000}"/>
    <cellStyle name="Normal 3 10 17 3" xfId="7570" xr:uid="{00000000-0005-0000-0000-0000C11E0000}"/>
    <cellStyle name="Normal 3 10 17 3 2" xfId="7571" xr:uid="{00000000-0005-0000-0000-0000C21E0000}"/>
    <cellStyle name="Normal 3 10 17 3 2 2" xfId="7572" xr:uid="{00000000-0005-0000-0000-0000C31E0000}"/>
    <cellStyle name="Normal 3 10 18" xfId="7573" xr:uid="{00000000-0005-0000-0000-0000C41E0000}"/>
    <cellStyle name="Normal 3 10 18 2" xfId="7574" xr:uid="{00000000-0005-0000-0000-0000C51E0000}"/>
    <cellStyle name="Normal 3 10 18 2 2" xfId="7575" xr:uid="{00000000-0005-0000-0000-0000C61E0000}"/>
    <cellStyle name="Normal 3 10 18 2 2 2" xfId="7576" xr:uid="{00000000-0005-0000-0000-0000C71E0000}"/>
    <cellStyle name="Normal 3 10 18 3" xfId="7577" xr:uid="{00000000-0005-0000-0000-0000C81E0000}"/>
    <cellStyle name="Normal 3 10 18 3 2" xfId="7578" xr:uid="{00000000-0005-0000-0000-0000C91E0000}"/>
    <cellStyle name="Normal 3 10 18 3 2 2" xfId="7579" xr:uid="{00000000-0005-0000-0000-0000CA1E0000}"/>
    <cellStyle name="Normal 3 10 19" xfId="7580" xr:uid="{00000000-0005-0000-0000-0000CB1E0000}"/>
    <cellStyle name="Normal 3 10 19 2" xfId="7581" xr:uid="{00000000-0005-0000-0000-0000CC1E0000}"/>
    <cellStyle name="Normal 3 10 19 2 2" xfId="7582" xr:uid="{00000000-0005-0000-0000-0000CD1E0000}"/>
    <cellStyle name="Normal 3 10 19 2 2 2" xfId="7583" xr:uid="{00000000-0005-0000-0000-0000CE1E0000}"/>
    <cellStyle name="Normal 3 10 19 3" xfId="7584" xr:uid="{00000000-0005-0000-0000-0000CF1E0000}"/>
    <cellStyle name="Normal 3 10 19 3 2" xfId="7585" xr:uid="{00000000-0005-0000-0000-0000D01E0000}"/>
    <cellStyle name="Normal 3 10 19 3 2 2" xfId="7586" xr:uid="{00000000-0005-0000-0000-0000D11E0000}"/>
    <cellStyle name="Normal 3 10 2" xfId="7587" xr:uid="{00000000-0005-0000-0000-0000D21E0000}"/>
    <cellStyle name="Normal 3 10 2 2" xfId="7588" xr:uid="{00000000-0005-0000-0000-0000D31E0000}"/>
    <cellStyle name="Normal 3 10 2 2 2" xfId="7589" xr:uid="{00000000-0005-0000-0000-0000D41E0000}"/>
    <cellStyle name="Normal 3 10 2 2 2 2" xfId="7590" xr:uid="{00000000-0005-0000-0000-0000D51E0000}"/>
    <cellStyle name="Normal 3 10 2 3" xfId="7591" xr:uid="{00000000-0005-0000-0000-0000D61E0000}"/>
    <cellStyle name="Normal 3 10 2 3 2" xfId="7592" xr:uid="{00000000-0005-0000-0000-0000D71E0000}"/>
    <cellStyle name="Normal 3 10 2 3 2 2" xfId="7593" xr:uid="{00000000-0005-0000-0000-0000D81E0000}"/>
    <cellStyle name="Normal 3 10 20" xfId="7594" xr:uid="{00000000-0005-0000-0000-0000D91E0000}"/>
    <cellStyle name="Normal 3 10 20 2" xfId="7595" xr:uid="{00000000-0005-0000-0000-0000DA1E0000}"/>
    <cellStyle name="Normal 3 10 20 2 2" xfId="7596" xr:uid="{00000000-0005-0000-0000-0000DB1E0000}"/>
    <cellStyle name="Normal 3 10 20 2 2 2" xfId="7597" xr:uid="{00000000-0005-0000-0000-0000DC1E0000}"/>
    <cellStyle name="Normal 3 10 20 3" xfId="7598" xr:uid="{00000000-0005-0000-0000-0000DD1E0000}"/>
    <cellStyle name="Normal 3 10 20 3 2" xfId="7599" xr:uid="{00000000-0005-0000-0000-0000DE1E0000}"/>
    <cellStyle name="Normal 3 10 20 3 2 2" xfId="7600" xr:uid="{00000000-0005-0000-0000-0000DF1E0000}"/>
    <cellStyle name="Normal 3 10 21" xfId="7601" xr:uid="{00000000-0005-0000-0000-0000E01E0000}"/>
    <cellStyle name="Normal 3 10 21 2" xfId="7602" xr:uid="{00000000-0005-0000-0000-0000E11E0000}"/>
    <cellStyle name="Normal 3 10 21 2 2" xfId="7603" xr:uid="{00000000-0005-0000-0000-0000E21E0000}"/>
    <cellStyle name="Normal 3 10 21 2 2 2" xfId="7604" xr:uid="{00000000-0005-0000-0000-0000E31E0000}"/>
    <cellStyle name="Normal 3 10 21 3" xfId="7605" xr:uid="{00000000-0005-0000-0000-0000E41E0000}"/>
    <cellStyle name="Normal 3 10 21 3 2" xfId="7606" xr:uid="{00000000-0005-0000-0000-0000E51E0000}"/>
    <cellStyle name="Normal 3 10 21 3 2 2" xfId="7607" xr:uid="{00000000-0005-0000-0000-0000E61E0000}"/>
    <cellStyle name="Normal 3 10 22" xfId="7608" xr:uid="{00000000-0005-0000-0000-0000E71E0000}"/>
    <cellStyle name="Normal 3 10 22 2" xfId="7609" xr:uid="{00000000-0005-0000-0000-0000E81E0000}"/>
    <cellStyle name="Normal 3 10 22 2 2" xfId="7610" xr:uid="{00000000-0005-0000-0000-0000E91E0000}"/>
    <cellStyle name="Normal 3 10 22 2 2 2" xfId="7611" xr:uid="{00000000-0005-0000-0000-0000EA1E0000}"/>
    <cellStyle name="Normal 3 10 22 3" xfId="7612" xr:uid="{00000000-0005-0000-0000-0000EB1E0000}"/>
    <cellStyle name="Normal 3 10 22 3 2" xfId="7613" xr:uid="{00000000-0005-0000-0000-0000EC1E0000}"/>
    <cellStyle name="Normal 3 10 22 3 2 2" xfId="7614" xr:uid="{00000000-0005-0000-0000-0000ED1E0000}"/>
    <cellStyle name="Normal 3 10 23" xfId="7615" xr:uid="{00000000-0005-0000-0000-0000EE1E0000}"/>
    <cellStyle name="Normal 3 10 23 2" xfId="7616" xr:uid="{00000000-0005-0000-0000-0000EF1E0000}"/>
    <cellStyle name="Normal 3 10 23 2 2" xfId="7617" xr:uid="{00000000-0005-0000-0000-0000F01E0000}"/>
    <cellStyle name="Normal 3 10 23 2 2 2" xfId="7618" xr:uid="{00000000-0005-0000-0000-0000F11E0000}"/>
    <cellStyle name="Normal 3 10 23 3" xfId="7619" xr:uid="{00000000-0005-0000-0000-0000F21E0000}"/>
    <cellStyle name="Normal 3 10 23 3 2" xfId="7620" xr:uid="{00000000-0005-0000-0000-0000F31E0000}"/>
    <cellStyle name="Normal 3 10 23 3 2 2" xfId="7621" xr:uid="{00000000-0005-0000-0000-0000F41E0000}"/>
    <cellStyle name="Normal 3 10 24" xfId="7622" xr:uid="{00000000-0005-0000-0000-0000F51E0000}"/>
    <cellStyle name="Normal 3 10 24 2" xfId="7623" xr:uid="{00000000-0005-0000-0000-0000F61E0000}"/>
    <cellStyle name="Normal 3 10 24 2 2" xfId="7624" xr:uid="{00000000-0005-0000-0000-0000F71E0000}"/>
    <cellStyle name="Normal 3 10 25" xfId="7625" xr:uid="{00000000-0005-0000-0000-0000F81E0000}"/>
    <cellStyle name="Normal 3 10 25 2" xfId="7626" xr:uid="{00000000-0005-0000-0000-0000F91E0000}"/>
    <cellStyle name="Normal 3 10 25 2 2" xfId="7627" xr:uid="{00000000-0005-0000-0000-0000FA1E0000}"/>
    <cellStyle name="Normal 3 10 3" xfId="7628" xr:uid="{00000000-0005-0000-0000-0000FB1E0000}"/>
    <cellStyle name="Normal 3 10 3 2" xfId="7629" xr:uid="{00000000-0005-0000-0000-0000FC1E0000}"/>
    <cellStyle name="Normal 3 10 3 2 2" xfId="7630" xr:uid="{00000000-0005-0000-0000-0000FD1E0000}"/>
    <cellStyle name="Normal 3 10 3 2 2 2" xfId="7631" xr:uid="{00000000-0005-0000-0000-0000FE1E0000}"/>
    <cellStyle name="Normal 3 10 3 3" xfId="7632" xr:uid="{00000000-0005-0000-0000-0000FF1E0000}"/>
    <cellStyle name="Normal 3 10 3 3 2" xfId="7633" xr:uid="{00000000-0005-0000-0000-0000001F0000}"/>
    <cellStyle name="Normal 3 10 3 3 2 2" xfId="7634" xr:uid="{00000000-0005-0000-0000-0000011F0000}"/>
    <cellStyle name="Normal 3 10 4" xfId="7635" xr:uid="{00000000-0005-0000-0000-0000021F0000}"/>
    <cellStyle name="Normal 3 10 4 2" xfId="7636" xr:uid="{00000000-0005-0000-0000-0000031F0000}"/>
    <cellStyle name="Normal 3 10 4 2 2" xfId="7637" xr:uid="{00000000-0005-0000-0000-0000041F0000}"/>
    <cellStyle name="Normal 3 10 4 2 2 2" xfId="7638" xr:uid="{00000000-0005-0000-0000-0000051F0000}"/>
    <cellStyle name="Normal 3 10 4 3" xfId="7639" xr:uid="{00000000-0005-0000-0000-0000061F0000}"/>
    <cellStyle name="Normal 3 10 4 3 2" xfId="7640" xr:uid="{00000000-0005-0000-0000-0000071F0000}"/>
    <cellStyle name="Normal 3 10 4 3 2 2" xfId="7641" xr:uid="{00000000-0005-0000-0000-0000081F0000}"/>
    <cellStyle name="Normal 3 10 5" xfId="7642" xr:uid="{00000000-0005-0000-0000-0000091F0000}"/>
    <cellStyle name="Normal 3 10 5 2" xfId="7643" xr:uid="{00000000-0005-0000-0000-00000A1F0000}"/>
    <cellStyle name="Normal 3 10 5 2 2" xfId="7644" xr:uid="{00000000-0005-0000-0000-00000B1F0000}"/>
    <cellStyle name="Normal 3 10 5 2 2 2" xfId="7645" xr:uid="{00000000-0005-0000-0000-00000C1F0000}"/>
    <cellStyle name="Normal 3 10 5 3" xfId="7646" xr:uid="{00000000-0005-0000-0000-00000D1F0000}"/>
    <cellStyle name="Normal 3 10 5 3 2" xfId="7647" xr:uid="{00000000-0005-0000-0000-00000E1F0000}"/>
    <cellStyle name="Normal 3 10 5 3 2 2" xfId="7648" xr:uid="{00000000-0005-0000-0000-00000F1F0000}"/>
    <cellStyle name="Normal 3 10 6" xfId="7649" xr:uid="{00000000-0005-0000-0000-0000101F0000}"/>
    <cellStyle name="Normal 3 10 6 2" xfId="7650" xr:uid="{00000000-0005-0000-0000-0000111F0000}"/>
    <cellStyle name="Normal 3 10 6 2 2" xfId="7651" xr:uid="{00000000-0005-0000-0000-0000121F0000}"/>
    <cellStyle name="Normal 3 10 6 2 2 2" xfId="7652" xr:uid="{00000000-0005-0000-0000-0000131F0000}"/>
    <cellStyle name="Normal 3 10 6 3" xfId="7653" xr:uid="{00000000-0005-0000-0000-0000141F0000}"/>
    <cellStyle name="Normal 3 10 6 3 2" xfId="7654" xr:uid="{00000000-0005-0000-0000-0000151F0000}"/>
    <cellStyle name="Normal 3 10 6 3 2 2" xfId="7655" xr:uid="{00000000-0005-0000-0000-0000161F0000}"/>
    <cellStyle name="Normal 3 10 7" xfId="7656" xr:uid="{00000000-0005-0000-0000-0000171F0000}"/>
    <cellStyle name="Normal 3 10 7 2" xfId="7657" xr:uid="{00000000-0005-0000-0000-0000181F0000}"/>
    <cellStyle name="Normal 3 10 7 2 2" xfId="7658" xr:uid="{00000000-0005-0000-0000-0000191F0000}"/>
    <cellStyle name="Normal 3 10 7 2 2 2" xfId="7659" xr:uid="{00000000-0005-0000-0000-00001A1F0000}"/>
    <cellStyle name="Normal 3 10 7 3" xfId="7660" xr:uid="{00000000-0005-0000-0000-00001B1F0000}"/>
    <cellStyle name="Normal 3 10 7 3 2" xfId="7661" xr:uid="{00000000-0005-0000-0000-00001C1F0000}"/>
    <cellStyle name="Normal 3 10 7 3 2 2" xfId="7662" xr:uid="{00000000-0005-0000-0000-00001D1F0000}"/>
    <cellStyle name="Normal 3 10 8" xfId="7663" xr:uid="{00000000-0005-0000-0000-00001E1F0000}"/>
    <cellStyle name="Normal 3 10 8 2" xfId="7664" xr:uid="{00000000-0005-0000-0000-00001F1F0000}"/>
    <cellStyle name="Normal 3 10 8 2 2" xfId="7665" xr:uid="{00000000-0005-0000-0000-0000201F0000}"/>
    <cellStyle name="Normal 3 10 8 2 2 2" xfId="7666" xr:uid="{00000000-0005-0000-0000-0000211F0000}"/>
    <cellStyle name="Normal 3 10 8 3" xfId="7667" xr:uid="{00000000-0005-0000-0000-0000221F0000}"/>
    <cellStyle name="Normal 3 10 8 3 2" xfId="7668" xr:uid="{00000000-0005-0000-0000-0000231F0000}"/>
    <cellStyle name="Normal 3 10 8 3 2 2" xfId="7669" xr:uid="{00000000-0005-0000-0000-0000241F0000}"/>
    <cellStyle name="Normal 3 10 9" xfId="7670" xr:uid="{00000000-0005-0000-0000-0000251F0000}"/>
    <cellStyle name="Normal 3 10 9 2" xfId="7671" xr:uid="{00000000-0005-0000-0000-0000261F0000}"/>
    <cellStyle name="Normal 3 10 9 2 2" xfId="7672" xr:uid="{00000000-0005-0000-0000-0000271F0000}"/>
    <cellStyle name="Normal 3 10 9 2 2 2" xfId="7673" xr:uid="{00000000-0005-0000-0000-0000281F0000}"/>
    <cellStyle name="Normal 3 10 9 3" xfId="7674" xr:uid="{00000000-0005-0000-0000-0000291F0000}"/>
    <cellStyle name="Normal 3 10 9 3 2" xfId="7675" xr:uid="{00000000-0005-0000-0000-00002A1F0000}"/>
    <cellStyle name="Normal 3 10 9 3 2 2" xfId="7676" xr:uid="{00000000-0005-0000-0000-00002B1F0000}"/>
    <cellStyle name="Normal 3 11" xfId="7677" xr:uid="{00000000-0005-0000-0000-00002C1F0000}"/>
    <cellStyle name="Normal 3 11 10" xfId="7678" xr:uid="{00000000-0005-0000-0000-00002D1F0000}"/>
    <cellStyle name="Normal 3 11 10 2" xfId="7679" xr:uid="{00000000-0005-0000-0000-00002E1F0000}"/>
    <cellStyle name="Normal 3 11 10 2 2" xfId="7680" xr:uid="{00000000-0005-0000-0000-00002F1F0000}"/>
    <cellStyle name="Normal 3 11 10 2 2 2" xfId="7681" xr:uid="{00000000-0005-0000-0000-0000301F0000}"/>
    <cellStyle name="Normal 3 11 10 3" xfId="7682" xr:uid="{00000000-0005-0000-0000-0000311F0000}"/>
    <cellStyle name="Normal 3 11 10 3 2" xfId="7683" xr:uid="{00000000-0005-0000-0000-0000321F0000}"/>
    <cellStyle name="Normal 3 11 10 3 2 2" xfId="7684" xr:uid="{00000000-0005-0000-0000-0000331F0000}"/>
    <cellStyle name="Normal 3 11 11" xfId="7685" xr:uid="{00000000-0005-0000-0000-0000341F0000}"/>
    <cellStyle name="Normal 3 11 11 2" xfId="7686" xr:uid="{00000000-0005-0000-0000-0000351F0000}"/>
    <cellStyle name="Normal 3 11 11 2 2" xfId="7687" xr:uid="{00000000-0005-0000-0000-0000361F0000}"/>
    <cellStyle name="Normal 3 11 11 2 2 2" xfId="7688" xr:uid="{00000000-0005-0000-0000-0000371F0000}"/>
    <cellStyle name="Normal 3 11 11 3" xfId="7689" xr:uid="{00000000-0005-0000-0000-0000381F0000}"/>
    <cellStyle name="Normal 3 11 11 3 2" xfId="7690" xr:uid="{00000000-0005-0000-0000-0000391F0000}"/>
    <cellStyle name="Normal 3 11 11 3 2 2" xfId="7691" xr:uid="{00000000-0005-0000-0000-00003A1F0000}"/>
    <cellStyle name="Normal 3 11 12" xfId="7692" xr:uid="{00000000-0005-0000-0000-00003B1F0000}"/>
    <cellStyle name="Normal 3 11 12 2" xfId="7693" xr:uid="{00000000-0005-0000-0000-00003C1F0000}"/>
    <cellStyle name="Normal 3 11 12 2 2" xfId="7694" xr:uid="{00000000-0005-0000-0000-00003D1F0000}"/>
    <cellStyle name="Normal 3 11 12 2 2 2" xfId="7695" xr:uid="{00000000-0005-0000-0000-00003E1F0000}"/>
    <cellStyle name="Normal 3 11 12 3" xfId="7696" xr:uid="{00000000-0005-0000-0000-00003F1F0000}"/>
    <cellStyle name="Normal 3 11 12 3 2" xfId="7697" xr:uid="{00000000-0005-0000-0000-0000401F0000}"/>
    <cellStyle name="Normal 3 11 12 3 2 2" xfId="7698" xr:uid="{00000000-0005-0000-0000-0000411F0000}"/>
    <cellStyle name="Normal 3 11 13" xfId="7699" xr:uid="{00000000-0005-0000-0000-0000421F0000}"/>
    <cellStyle name="Normal 3 11 13 2" xfId="7700" xr:uid="{00000000-0005-0000-0000-0000431F0000}"/>
    <cellStyle name="Normal 3 11 13 2 2" xfId="7701" xr:uid="{00000000-0005-0000-0000-0000441F0000}"/>
    <cellStyle name="Normal 3 11 13 2 2 2" xfId="7702" xr:uid="{00000000-0005-0000-0000-0000451F0000}"/>
    <cellStyle name="Normal 3 11 13 3" xfId="7703" xr:uid="{00000000-0005-0000-0000-0000461F0000}"/>
    <cellStyle name="Normal 3 11 13 3 2" xfId="7704" xr:uid="{00000000-0005-0000-0000-0000471F0000}"/>
    <cellStyle name="Normal 3 11 13 3 2 2" xfId="7705" xr:uid="{00000000-0005-0000-0000-0000481F0000}"/>
    <cellStyle name="Normal 3 11 14" xfId="7706" xr:uid="{00000000-0005-0000-0000-0000491F0000}"/>
    <cellStyle name="Normal 3 11 14 2" xfId="7707" xr:uid="{00000000-0005-0000-0000-00004A1F0000}"/>
    <cellStyle name="Normal 3 11 14 2 2" xfId="7708" xr:uid="{00000000-0005-0000-0000-00004B1F0000}"/>
    <cellStyle name="Normal 3 11 14 2 2 2" xfId="7709" xr:uid="{00000000-0005-0000-0000-00004C1F0000}"/>
    <cellStyle name="Normal 3 11 14 3" xfId="7710" xr:uid="{00000000-0005-0000-0000-00004D1F0000}"/>
    <cellStyle name="Normal 3 11 14 3 2" xfId="7711" xr:uid="{00000000-0005-0000-0000-00004E1F0000}"/>
    <cellStyle name="Normal 3 11 14 3 2 2" xfId="7712" xr:uid="{00000000-0005-0000-0000-00004F1F0000}"/>
    <cellStyle name="Normal 3 11 15" xfId="7713" xr:uid="{00000000-0005-0000-0000-0000501F0000}"/>
    <cellStyle name="Normal 3 11 15 2" xfId="7714" xr:uid="{00000000-0005-0000-0000-0000511F0000}"/>
    <cellStyle name="Normal 3 11 15 2 2" xfId="7715" xr:uid="{00000000-0005-0000-0000-0000521F0000}"/>
    <cellStyle name="Normal 3 11 15 2 2 2" xfId="7716" xr:uid="{00000000-0005-0000-0000-0000531F0000}"/>
    <cellStyle name="Normal 3 11 15 3" xfId="7717" xr:uid="{00000000-0005-0000-0000-0000541F0000}"/>
    <cellStyle name="Normal 3 11 15 3 2" xfId="7718" xr:uid="{00000000-0005-0000-0000-0000551F0000}"/>
    <cellStyle name="Normal 3 11 15 3 2 2" xfId="7719" xr:uid="{00000000-0005-0000-0000-0000561F0000}"/>
    <cellStyle name="Normal 3 11 16" xfId="7720" xr:uid="{00000000-0005-0000-0000-0000571F0000}"/>
    <cellStyle name="Normal 3 11 16 2" xfId="7721" xr:uid="{00000000-0005-0000-0000-0000581F0000}"/>
    <cellStyle name="Normal 3 11 16 2 2" xfId="7722" xr:uid="{00000000-0005-0000-0000-0000591F0000}"/>
    <cellStyle name="Normal 3 11 16 2 2 2" xfId="7723" xr:uid="{00000000-0005-0000-0000-00005A1F0000}"/>
    <cellStyle name="Normal 3 11 16 3" xfId="7724" xr:uid="{00000000-0005-0000-0000-00005B1F0000}"/>
    <cellStyle name="Normal 3 11 16 3 2" xfId="7725" xr:uid="{00000000-0005-0000-0000-00005C1F0000}"/>
    <cellStyle name="Normal 3 11 16 3 2 2" xfId="7726" xr:uid="{00000000-0005-0000-0000-00005D1F0000}"/>
    <cellStyle name="Normal 3 11 17" xfId="7727" xr:uid="{00000000-0005-0000-0000-00005E1F0000}"/>
    <cellStyle name="Normal 3 11 17 2" xfId="7728" xr:uid="{00000000-0005-0000-0000-00005F1F0000}"/>
    <cellStyle name="Normal 3 11 17 2 2" xfId="7729" xr:uid="{00000000-0005-0000-0000-0000601F0000}"/>
    <cellStyle name="Normal 3 11 17 2 2 2" xfId="7730" xr:uid="{00000000-0005-0000-0000-0000611F0000}"/>
    <cellStyle name="Normal 3 11 17 3" xfId="7731" xr:uid="{00000000-0005-0000-0000-0000621F0000}"/>
    <cellStyle name="Normal 3 11 17 3 2" xfId="7732" xr:uid="{00000000-0005-0000-0000-0000631F0000}"/>
    <cellStyle name="Normal 3 11 17 3 2 2" xfId="7733" xr:uid="{00000000-0005-0000-0000-0000641F0000}"/>
    <cellStyle name="Normal 3 11 18" xfId="7734" xr:uid="{00000000-0005-0000-0000-0000651F0000}"/>
    <cellStyle name="Normal 3 11 18 2" xfId="7735" xr:uid="{00000000-0005-0000-0000-0000661F0000}"/>
    <cellStyle name="Normal 3 11 18 2 2" xfId="7736" xr:uid="{00000000-0005-0000-0000-0000671F0000}"/>
    <cellStyle name="Normal 3 11 18 2 2 2" xfId="7737" xr:uid="{00000000-0005-0000-0000-0000681F0000}"/>
    <cellStyle name="Normal 3 11 18 3" xfId="7738" xr:uid="{00000000-0005-0000-0000-0000691F0000}"/>
    <cellStyle name="Normal 3 11 18 3 2" xfId="7739" xr:uid="{00000000-0005-0000-0000-00006A1F0000}"/>
    <cellStyle name="Normal 3 11 18 3 2 2" xfId="7740" xr:uid="{00000000-0005-0000-0000-00006B1F0000}"/>
    <cellStyle name="Normal 3 11 19" xfId="7741" xr:uid="{00000000-0005-0000-0000-00006C1F0000}"/>
    <cellStyle name="Normal 3 11 19 2" xfId="7742" xr:uid="{00000000-0005-0000-0000-00006D1F0000}"/>
    <cellStyle name="Normal 3 11 19 2 2" xfId="7743" xr:uid="{00000000-0005-0000-0000-00006E1F0000}"/>
    <cellStyle name="Normal 3 11 19 2 2 2" xfId="7744" xr:uid="{00000000-0005-0000-0000-00006F1F0000}"/>
    <cellStyle name="Normal 3 11 19 3" xfId="7745" xr:uid="{00000000-0005-0000-0000-0000701F0000}"/>
    <cellStyle name="Normal 3 11 19 3 2" xfId="7746" xr:uid="{00000000-0005-0000-0000-0000711F0000}"/>
    <cellStyle name="Normal 3 11 19 3 2 2" xfId="7747" xr:uid="{00000000-0005-0000-0000-0000721F0000}"/>
    <cellStyle name="Normal 3 11 2" xfId="7748" xr:uid="{00000000-0005-0000-0000-0000731F0000}"/>
    <cellStyle name="Normal 3 11 2 2" xfId="7749" xr:uid="{00000000-0005-0000-0000-0000741F0000}"/>
    <cellStyle name="Normal 3 11 2 2 2" xfId="7750" xr:uid="{00000000-0005-0000-0000-0000751F0000}"/>
    <cellStyle name="Normal 3 11 2 2 2 2" xfId="7751" xr:uid="{00000000-0005-0000-0000-0000761F0000}"/>
    <cellStyle name="Normal 3 11 2 3" xfId="7752" xr:uid="{00000000-0005-0000-0000-0000771F0000}"/>
    <cellStyle name="Normal 3 11 2 3 2" xfId="7753" xr:uid="{00000000-0005-0000-0000-0000781F0000}"/>
    <cellStyle name="Normal 3 11 2 3 2 2" xfId="7754" xr:uid="{00000000-0005-0000-0000-0000791F0000}"/>
    <cellStyle name="Normal 3 11 20" xfId="7755" xr:uid="{00000000-0005-0000-0000-00007A1F0000}"/>
    <cellStyle name="Normal 3 11 20 2" xfId="7756" xr:uid="{00000000-0005-0000-0000-00007B1F0000}"/>
    <cellStyle name="Normal 3 11 20 2 2" xfId="7757" xr:uid="{00000000-0005-0000-0000-00007C1F0000}"/>
    <cellStyle name="Normal 3 11 20 2 2 2" xfId="7758" xr:uid="{00000000-0005-0000-0000-00007D1F0000}"/>
    <cellStyle name="Normal 3 11 20 3" xfId="7759" xr:uid="{00000000-0005-0000-0000-00007E1F0000}"/>
    <cellStyle name="Normal 3 11 20 3 2" xfId="7760" xr:uid="{00000000-0005-0000-0000-00007F1F0000}"/>
    <cellStyle name="Normal 3 11 20 3 2 2" xfId="7761" xr:uid="{00000000-0005-0000-0000-0000801F0000}"/>
    <cellStyle name="Normal 3 11 21" xfId="7762" xr:uid="{00000000-0005-0000-0000-0000811F0000}"/>
    <cellStyle name="Normal 3 11 21 2" xfId="7763" xr:uid="{00000000-0005-0000-0000-0000821F0000}"/>
    <cellStyle name="Normal 3 11 21 2 2" xfId="7764" xr:uid="{00000000-0005-0000-0000-0000831F0000}"/>
    <cellStyle name="Normal 3 11 21 2 2 2" xfId="7765" xr:uid="{00000000-0005-0000-0000-0000841F0000}"/>
    <cellStyle name="Normal 3 11 21 3" xfId="7766" xr:uid="{00000000-0005-0000-0000-0000851F0000}"/>
    <cellStyle name="Normal 3 11 21 3 2" xfId="7767" xr:uid="{00000000-0005-0000-0000-0000861F0000}"/>
    <cellStyle name="Normal 3 11 21 3 2 2" xfId="7768" xr:uid="{00000000-0005-0000-0000-0000871F0000}"/>
    <cellStyle name="Normal 3 11 22" xfId="7769" xr:uid="{00000000-0005-0000-0000-0000881F0000}"/>
    <cellStyle name="Normal 3 11 22 2" xfId="7770" xr:uid="{00000000-0005-0000-0000-0000891F0000}"/>
    <cellStyle name="Normal 3 11 22 2 2" xfId="7771" xr:uid="{00000000-0005-0000-0000-00008A1F0000}"/>
    <cellStyle name="Normal 3 11 22 2 2 2" xfId="7772" xr:uid="{00000000-0005-0000-0000-00008B1F0000}"/>
    <cellStyle name="Normal 3 11 22 3" xfId="7773" xr:uid="{00000000-0005-0000-0000-00008C1F0000}"/>
    <cellStyle name="Normal 3 11 22 3 2" xfId="7774" xr:uid="{00000000-0005-0000-0000-00008D1F0000}"/>
    <cellStyle name="Normal 3 11 22 3 2 2" xfId="7775" xr:uid="{00000000-0005-0000-0000-00008E1F0000}"/>
    <cellStyle name="Normal 3 11 23" xfId="7776" xr:uid="{00000000-0005-0000-0000-00008F1F0000}"/>
    <cellStyle name="Normal 3 11 23 2" xfId="7777" xr:uid="{00000000-0005-0000-0000-0000901F0000}"/>
    <cellStyle name="Normal 3 11 23 2 2" xfId="7778" xr:uid="{00000000-0005-0000-0000-0000911F0000}"/>
    <cellStyle name="Normal 3 11 23 2 2 2" xfId="7779" xr:uid="{00000000-0005-0000-0000-0000921F0000}"/>
    <cellStyle name="Normal 3 11 23 3" xfId="7780" xr:uid="{00000000-0005-0000-0000-0000931F0000}"/>
    <cellStyle name="Normal 3 11 23 3 2" xfId="7781" xr:uid="{00000000-0005-0000-0000-0000941F0000}"/>
    <cellStyle name="Normal 3 11 23 3 2 2" xfId="7782" xr:uid="{00000000-0005-0000-0000-0000951F0000}"/>
    <cellStyle name="Normal 3 11 24" xfId="7783" xr:uid="{00000000-0005-0000-0000-0000961F0000}"/>
    <cellStyle name="Normal 3 11 24 2" xfId="7784" xr:uid="{00000000-0005-0000-0000-0000971F0000}"/>
    <cellStyle name="Normal 3 11 24 2 2" xfId="7785" xr:uid="{00000000-0005-0000-0000-0000981F0000}"/>
    <cellStyle name="Normal 3 11 25" xfId="7786" xr:uid="{00000000-0005-0000-0000-0000991F0000}"/>
    <cellStyle name="Normal 3 11 25 2" xfId="7787" xr:uid="{00000000-0005-0000-0000-00009A1F0000}"/>
    <cellStyle name="Normal 3 11 25 2 2" xfId="7788" xr:uid="{00000000-0005-0000-0000-00009B1F0000}"/>
    <cellStyle name="Normal 3 11 3" xfId="7789" xr:uid="{00000000-0005-0000-0000-00009C1F0000}"/>
    <cellStyle name="Normal 3 11 3 2" xfId="7790" xr:uid="{00000000-0005-0000-0000-00009D1F0000}"/>
    <cellStyle name="Normal 3 11 3 2 2" xfId="7791" xr:uid="{00000000-0005-0000-0000-00009E1F0000}"/>
    <cellStyle name="Normal 3 11 3 2 2 2" xfId="7792" xr:uid="{00000000-0005-0000-0000-00009F1F0000}"/>
    <cellStyle name="Normal 3 11 3 3" xfId="7793" xr:uid="{00000000-0005-0000-0000-0000A01F0000}"/>
    <cellStyle name="Normal 3 11 3 3 2" xfId="7794" xr:uid="{00000000-0005-0000-0000-0000A11F0000}"/>
    <cellStyle name="Normal 3 11 3 3 2 2" xfId="7795" xr:uid="{00000000-0005-0000-0000-0000A21F0000}"/>
    <cellStyle name="Normal 3 11 4" xfId="7796" xr:uid="{00000000-0005-0000-0000-0000A31F0000}"/>
    <cellStyle name="Normal 3 11 4 2" xfId="7797" xr:uid="{00000000-0005-0000-0000-0000A41F0000}"/>
    <cellStyle name="Normal 3 11 4 2 2" xfId="7798" xr:uid="{00000000-0005-0000-0000-0000A51F0000}"/>
    <cellStyle name="Normal 3 11 4 2 2 2" xfId="7799" xr:uid="{00000000-0005-0000-0000-0000A61F0000}"/>
    <cellStyle name="Normal 3 11 4 3" xfId="7800" xr:uid="{00000000-0005-0000-0000-0000A71F0000}"/>
    <cellStyle name="Normal 3 11 4 3 2" xfId="7801" xr:uid="{00000000-0005-0000-0000-0000A81F0000}"/>
    <cellStyle name="Normal 3 11 4 3 2 2" xfId="7802" xr:uid="{00000000-0005-0000-0000-0000A91F0000}"/>
    <cellStyle name="Normal 3 11 5" xfId="7803" xr:uid="{00000000-0005-0000-0000-0000AA1F0000}"/>
    <cellStyle name="Normal 3 11 5 2" xfId="7804" xr:uid="{00000000-0005-0000-0000-0000AB1F0000}"/>
    <cellStyle name="Normal 3 11 5 2 2" xfId="7805" xr:uid="{00000000-0005-0000-0000-0000AC1F0000}"/>
    <cellStyle name="Normal 3 11 5 2 2 2" xfId="7806" xr:uid="{00000000-0005-0000-0000-0000AD1F0000}"/>
    <cellStyle name="Normal 3 11 5 3" xfId="7807" xr:uid="{00000000-0005-0000-0000-0000AE1F0000}"/>
    <cellStyle name="Normal 3 11 5 3 2" xfId="7808" xr:uid="{00000000-0005-0000-0000-0000AF1F0000}"/>
    <cellStyle name="Normal 3 11 5 3 2 2" xfId="7809" xr:uid="{00000000-0005-0000-0000-0000B01F0000}"/>
    <cellStyle name="Normal 3 11 6" xfId="7810" xr:uid="{00000000-0005-0000-0000-0000B11F0000}"/>
    <cellStyle name="Normal 3 11 6 2" xfId="7811" xr:uid="{00000000-0005-0000-0000-0000B21F0000}"/>
    <cellStyle name="Normal 3 11 6 2 2" xfId="7812" xr:uid="{00000000-0005-0000-0000-0000B31F0000}"/>
    <cellStyle name="Normal 3 11 6 2 2 2" xfId="7813" xr:uid="{00000000-0005-0000-0000-0000B41F0000}"/>
    <cellStyle name="Normal 3 11 6 3" xfId="7814" xr:uid="{00000000-0005-0000-0000-0000B51F0000}"/>
    <cellStyle name="Normal 3 11 6 3 2" xfId="7815" xr:uid="{00000000-0005-0000-0000-0000B61F0000}"/>
    <cellStyle name="Normal 3 11 6 3 2 2" xfId="7816" xr:uid="{00000000-0005-0000-0000-0000B71F0000}"/>
    <cellStyle name="Normal 3 11 7" xfId="7817" xr:uid="{00000000-0005-0000-0000-0000B81F0000}"/>
    <cellStyle name="Normal 3 11 7 2" xfId="7818" xr:uid="{00000000-0005-0000-0000-0000B91F0000}"/>
    <cellStyle name="Normal 3 11 7 2 2" xfId="7819" xr:uid="{00000000-0005-0000-0000-0000BA1F0000}"/>
    <cellStyle name="Normal 3 11 7 2 2 2" xfId="7820" xr:uid="{00000000-0005-0000-0000-0000BB1F0000}"/>
    <cellStyle name="Normal 3 11 7 3" xfId="7821" xr:uid="{00000000-0005-0000-0000-0000BC1F0000}"/>
    <cellStyle name="Normal 3 11 7 3 2" xfId="7822" xr:uid="{00000000-0005-0000-0000-0000BD1F0000}"/>
    <cellStyle name="Normal 3 11 7 3 2 2" xfId="7823" xr:uid="{00000000-0005-0000-0000-0000BE1F0000}"/>
    <cellStyle name="Normal 3 11 8" xfId="7824" xr:uid="{00000000-0005-0000-0000-0000BF1F0000}"/>
    <cellStyle name="Normal 3 11 8 2" xfId="7825" xr:uid="{00000000-0005-0000-0000-0000C01F0000}"/>
    <cellStyle name="Normal 3 11 8 2 2" xfId="7826" xr:uid="{00000000-0005-0000-0000-0000C11F0000}"/>
    <cellStyle name="Normal 3 11 8 2 2 2" xfId="7827" xr:uid="{00000000-0005-0000-0000-0000C21F0000}"/>
    <cellStyle name="Normal 3 11 8 3" xfId="7828" xr:uid="{00000000-0005-0000-0000-0000C31F0000}"/>
    <cellStyle name="Normal 3 11 8 3 2" xfId="7829" xr:uid="{00000000-0005-0000-0000-0000C41F0000}"/>
    <cellStyle name="Normal 3 11 8 3 2 2" xfId="7830" xr:uid="{00000000-0005-0000-0000-0000C51F0000}"/>
    <cellStyle name="Normal 3 11 9" xfId="7831" xr:uid="{00000000-0005-0000-0000-0000C61F0000}"/>
    <cellStyle name="Normal 3 11 9 2" xfId="7832" xr:uid="{00000000-0005-0000-0000-0000C71F0000}"/>
    <cellStyle name="Normal 3 11 9 2 2" xfId="7833" xr:uid="{00000000-0005-0000-0000-0000C81F0000}"/>
    <cellStyle name="Normal 3 11 9 2 2 2" xfId="7834" xr:uid="{00000000-0005-0000-0000-0000C91F0000}"/>
    <cellStyle name="Normal 3 11 9 3" xfId="7835" xr:uid="{00000000-0005-0000-0000-0000CA1F0000}"/>
    <cellStyle name="Normal 3 11 9 3 2" xfId="7836" xr:uid="{00000000-0005-0000-0000-0000CB1F0000}"/>
    <cellStyle name="Normal 3 11 9 3 2 2" xfId="7837" xr:uid="{00000000-0005-0000-0000-0000CC1F0000}"/>
    <cellStyle name="Normal 3 12" xfId="7838" xr:uid="{00000000-0005-0000-0000-0000CD1F0000}"/>
    <cellStyle name="Normal 3 12 10" xfId="7839" xr:uid="{00000000-0005-0000-0000-0000CE1F0000}"/>
    <cellStyle name="Normal 3 12 10 2" xfId="7840" xr:uid="{00000000-0005-0000-0000-0000CF1F0000}"/>
    <cellStyle name="Normal 3 12 10 2 2" xfId="7841" xr:uid="{00000000-0005-0000-0000-0000D01F0000}"/>
    <cellStyle name="Normal 3 12 10 2 2 2" xfId="7842" xr:uid="{00000000-0005-0000-0000-0000D11F0000}"/>
    <cellStyle name="Normal 3 12 10 3" xfId="7843" xr:uid="{00000000-0005-0000-0000-0000D21F0000}"/>
    <cellStyle name="Normal 3 12 10 3 2" xfId="7844" xr:uid="{00000000-0005-0000-0000-0000D31F0000}"/>
    <cellStyle name="Normal 3 12 10 3 2 2" xfId="7845" xr:uid="{00000000-0005-0000-0000-0000D41F0000}"/>
    <cellStyle name="Normal 3 12 11" xfId="7846" xr:uid="{00000000-0005-0000-0000-0000D51F0000}"/>
    <cellStyle name="Normal 3 12 11 2" xfId="7847" xr:uid="{00000000-0005-0000-0000-0000D61F0000}"/>
    <cellStyle name="Normal 3 12 11 2 2" xfId="7848" xr:uid="{00000000-0005-0000-0000-0000D71F0000}"/>
    <cellStyle name="Normal 3 12 11 2 2 2" xfId="7849" xr:uid="{00000000-0005-0000-0000-0000D81F0000}"/>
    <cellStyle name="Normal 3 12 11 3" xfId="7850" xr:uid="{00000000-0005-0000-0000-0000D91F0000}"/>
    <cellStyle name="Normal 3 12 11 3 2" xfId="7851" xr:uid="{00000000-0005-0000-0000-0000DA1F0000}"/>
    <cellStyle name="Normal 3 12 11 3 2 2" xfId="7852" xr:uid="{00000000-0005-0000-0000-0000DB1F0000}"/>
    <cellStyle name="Normal 3 12 12" xfId="7853" xr:uid="{00000000-0005-0000-0000-0000DC1F0000}"/>
    <cellStyle name="Normal 3 12 12 2" xfId="7854" xr:uid="{00000000-0005-0000-0000-0000DD1F0000}"/>
    <cellStyle name="Normal 3 12 12 2 2" xfId="7855" xr:uid="{00000000-0005-0000-0000-0000DE1F0000}"/>
    <cellStyle name="Normal 3 12 12 2 2 2" xfId="7856" xr:uid="{00000000-0005-0000-0000-0000DF1F0000}"/>
    <cellStyle name="Normal 3 12 12 3" xfId="7857" xr:uid="{00000000-0005-0000-0000-0000E01F0000}"/>
    <cellStyle name="Normal 3 12 12 3 2" xfId="7858" xr:uid="{00000000-0005-0000-0000-0000E11F0000}"/>
    <cellStyle name="Normal 3 12 12 3 2 2" xfId="7859" xr:uid="{00000000-0005-0000-0000-0000E21F0000}"/>
    <cellStyle name="Normal 3 12 13" xfId="7860" xr:uid="{00000000-0005-0000-0000-0000E31F0000}"/>
    <cellStyle name="Normal 3 12 13 2" xfId="7861" xr:uid="{00000000-0005-0000-0000-0000E41F0000}"/>
    <cellStyle name="Normal 3 12 13 2 2" xfId="7862" xr:uid="{00000000-0005-0000-0000-0000E51F0000}"/>
    <cellStyle name="Normal 3 12 13 2 2 2" xfId="7863" xr:uid="{00000000-0005-0000-0000-0000E61F0000}"/>
    <cellStyle name="Normal 3 12 13 3" xfId="7864" xr:uid="{00000000-0005-0000-0000-0000E71F0000}"/>
    <cellStyle name="Normal 3 12 13 3 2" xfId="7865" xr:uid="{00000000-0005-0000-0000-0000E81F0000}"/>
    <cellStyle name="Normal 3 12 13 3 2 2" xfId="7866" xr:uid="{00000000-0005-0000-0000-0000E91F0000}"/>
    <cellStyle name="Normal 3 12 14" xfId="7867" xr:uid="{00000000-0005-0000-0000-0000EA1F0000}"/>
    <cellStyle name="Normal 3 12 14 2" xfId="7868" xr:uid="{00000000-0005-0000-0000-0000EB1F0000}"/>
    <cellStyle name="Normal 3 12 14 2 2" xfId="7869" xr:uid="{00000000-0005-0000-0000-0000EC1F0000}"/>
    <cellStyle name="Normal 3 12 14 2 2 2" xfId="7870" xr:uid="{00000000-0005-0000-0000-0000ED1F0000}"/>
    <cellStyle name="Normal 3 12 14 3" xfId="7871" xr:uid="{00000000-0005-0000-0000-0000EE1F0000}"/>
    <cellStyle name="Normal 3 12 14 3 2" xfId="7872" xr:uid="{00000000-0005-0000-0000-0000EF1F0000}"/>
    <cellStyle name="Normal 3 12 14 3 2 2" xfId="7873" xr:uid="{00000000-0005-0000-0000-0000F01F0000}"/>
    <cellStyle name="Normal 3 12 15" xfId="7874" xr:uid="{00000000-0005-0000-0000-0000F11F0000}"/>
    <cellStyle name="Normal 3 12 15 2" xfId="7875" xr:uid="{00000000-0005-0000-0000-0000F21F0000}"/>
    <cellStyle name="Normal 3 12 15 2 2" xfId="7876" xr:uid="{00000000-0005-0000-0000-0000F31F0000}"/>
    <cellStyle name="Normal 3 12 15 2 2 2" xfId="7877" xr:uid="{00000000-0005-0000-0000-0000F41F0000}"/>
    <cellStyle name="Normal 3 12 15 3" xfId="7878" xr:uid="{00000000-0005-0000-0000-0000F51F0000}"/>
    <cellStyle name="Normal 3 12 15 3 2" xfId="7879" xr:uid="{00000000-0005-0000-0000-0000F61F0000}"/>
    <cellStyle name="Normal 3 12 15 3 2 2" xfId="7880" xr:uid="{00000000-0005-0000-0000-0000F71F0000}"/>
    <cellStyle name="Normal 3 12 16" xfId="7881" xr:uid="{00000000-0005-0000-0000-0000F81F0000}"/>
    <cellStyle name="Normal 3 12 16 2" xfId="7882" xr:uid="{00000000-0005-0000-0000-0000F91F0000}"/>
    <cellStyle name="Normal 3 12 16 2 2" xfId="7883" xr:uid="{00000000-0005-0000-0000-0000FA1F0000}"/>
    <cellStyle name="Normal 3 12 16 2 2 2" xfId="7884" xr:uid="{00000000-0005-0000-0000-0000FB1F0000}"/>
    <cellStyle name="Normal 3 12 16 3" xfId="7885" xr:uid="{00000000-0005-0000-0000-0000FC1F0000}"/>
    <cellStyle name="Normal 3 12 16 3 2" xfId="7886" xr:uid="{00000000-0005-0000-0000-0000FD1F0000}"/>
    <cellStyle name="Normal 3 12 16 3 2 2" xfId="7887" xr:uid="{00000000-0005-0000-0000-0000FE1F0000}"/>
    <cellStyle name="Normal 3 12 17" xfId="7888" xr:uid="{00000000-0005-0000-0000-0000FF1F0000}"/>
    <cellStyle name="Normal 3 12 17 2" xfId="7889" xr:uid="{00000000-0005-0000-0000-000000200000}"/>
    <cellStyle name="Normal 3 12 17 2 2" xfId="7890" xr:uid="{00000000-0005-0000-0000-000001200000}"/>
    <cellStyle name="Normal 3 12 17 2 2 2" xfId="7891" xr:uid="{00000000-0005-0000-0000-000002200000}"/>
    <cellStyle name="Normal 3 12 17 3" xfId="7892" xr:uid="{00000000-0005-0000-0000-000003200000}"/>
    <cellStyle name="Normal 3 12 17 3 2" xfId="7893" xr:uid="{00000000-0005-0000-0000-000004200000}"/>
    <cellStyle name="Normal 3 12 17 3 2 2" xfId="7894" xr:uid="{00000000-0005-0000-0000-000005200000}"/>
    <cellStyle name="Normal 3 12 18" xfId="7895" xr:uid="{00000000-0005-0000-0000-000006200000}"/>
    <cellStyle name="Normal 3 12 18 2" xfId="7896" xr:uid="{00000000-0005-0000-0000-000007200000}"/>
    <cellStyle name="Normal 3 12 18 2 2" xfId="7897" xr:uid="{00000000-0005-0000-0000-000008200000}"/>
    <cellStyle name="Normal 3 12 18 2 2 2" xfId="7898" xr:uid="{00000000-0005-0000-0000-000009200000}"/>
    <cellStyle name="Normal 3 12 18 3" xfId="7899" xr:uid="{00000000-0005-0000-0000-00000A200000}"/>
    <cellStyle name="Normal 3 12 18 3 2" xfId="7900" xr:uid="{00000000-0005-0000-0000-00000B200000}"/>
    <cellStyle name="Normal 3 12 18 3 2 2" xfId="7901" xr:uid="{00000000-0005-0000-0000-00000C200000}"/>
    <cellStyle name="Normal 3 12 19" xfId="7902" xr:uid="{00000000-0005-0000-0000-00000D200000}"/>
    <cellStyle name="Normal 3 12 19 2" xfId="7903" xr:uid="{00000000-0005-0000-0000-00000E200000}"/>
    <cellStyle name="Normal 3 12 19 2 2" xfId="7904" xr:uid="{00000000-0005-0000-0000-00000F200000}"/>
    <cellStyle name="Normal 3 12 19 2 2 2" xfId="7905" xr:uid="{00000000-0005-0000-0000-000010200000}"/>
    <cellStyle name="Normal 3 12 19 3" xfId="7906" xr:uid="{00000000-0005-0000-0000-000011200000}"/>
    <cellStyle name="Normal 3 12 19 3 2" xfId="7907" xr:uid="{00000000-0005-0000-0000-000012200000}"/>
    <cellStyle name="Normal 3 12 19 3 2 2" xfId="7908" xr:uid="{00000000-0005-0000-0000-000013200000}"/>
    <cellStyle name="Normal 3 12 2" xfId="7909" xr:uid="{00000000-0005-0000-0000-000014200000}"/>
    <cellStyle name="Normal 3 12 2 2" xfId="7910" xr:uid="{00000000-0005-0000-0000-000015200000}"/>
    <cellStyle name="Normal 3 12 2 2 2" xfId="7911" xr:uid="{00000000-0005-0000-0000-000016200000}"/>
    <cellStyle name="Normal 3 12 2 2 2 2" xfId="7912" xr:uid="{00000000-0005-0000-0000-000017200000}"/>
    <cellStyle name="Normal 3 12 2 3" xfId="7913" xr:uid="{00000000-0005-0000-0000-000018200000}"/>
    <cellStyle name="Normal 3 12 2 3 2" xfId="7914" xr:uid="{00000000-0005-0000-0000-000019200000}"/>
    <cellStyle name="Normal 3 12 2 3 2 2" xfId="7915" xr:uid="{00000000-0005-0000-0000-00001A200000}"/>
    <cellStyle name="Normal 3 12 20" xfId="7916" xr:uid="{00000000-0005-0000-0000-00001B200000}"/>
    <cellStyle name="Normal 3 12 20 2" xfId="7917" xr:uid="{00000000-0005-0000-0000-00001C200000}"/>
    <cellStyle name="Normal 3 12 20 2 2" xfId="7918" xr:uid="{00000000-0005-0000-0000-00001D200000}"/>
    <cellStyle name="Normal 3 12 20 2 2 2" xfId="7919" xr:uid="{00000000-0005-0000-0000-00001E200000}"/>
    <cellStyle name="Normal 3 12 20 3" xfId="7920" xr:uid="{00000000-0005-0000-0000-00001F200000}"/>
    <cellStyle name="Normal 3 12 20 3 2" xfId="7921" xr:uid="{00000000-0005-0000-0000-000020200000}"/>
    <cellStyle name="Normal 3 12 20 3 2 2" xfId="7922" xr:uid="{00000000-0005-0000-0000-000021200000}"/>
    <cellStyle name="Normal 3 12 21" xfId="7923" xr:uid="{00000000-0005-0000-0000-000022200000}"/>
    <cellStyle name="Normal 3 12 21 2" xfId="7924" xr:uid="{00000000-0005-0000-0000-000023200000}"/>
    <cellStyle name="Normal 3 12 21 2 2" xfId="7925" xr:uid="{00000000-0005-0000-0000-000024200000}"/>
    <cellStyle name="Normal 3 12 21 2 2 2" xfId="7926" xr:uid="{00000000-0005-0000-0000-000025200000}"/>
    <cellStyle name="Normal 3 12 21 3" xfId="7927" xr:uid="{00000000-0005-0000-0000-000026200000}"/>
    <cellStyle name="Normal 3 12 21 3 2" xfId="7928" xr:uid="{00000000-0005-0000-0000-000027200000}"/>
    <cellStyle name="Normal 3 12 21 3 2 2" xfId="7929" xr:uid="{00000000-0005-0000-0000-000028200000}"/>
    <cellStyle name="Normal 3 12 22" xfId="7930" xr:uid="{00000000-0005-0000-0000-000029200000}"/>
    <cellStyle name="Normal 3 12 22 2" xfId="7931" xr:uid="{00000000-0005-0000-0000-00002A200000}"/>
    <cellStyle name="Normal 3 12 22 2 2" xfId="7932" xr:uid="{00000000-0005-0000-0000-00002B200000}"/>
    <cellStyle name="Normal 3 12 22 2 2 2" xfId="7933" xr:uid="{00000000-0005-0000-0000-00002C200000}"/>
    <cellStyle name="Normal 3 12 22 3" xfId="7934" xr:uid="{00000000-0005-0000-0000-00002D200000}"/>
    <cellStyle name="Normal 3 12 22 3 2" xfId="7935" xr:uid="{00000000-0005-0000-0000-00002E200000}"/>
    <cellStyle name="Normal 3 12 22 3 2 2" xfId="7936" xr:uid="{00000000-0005-0000-0000-00002F200000}"/>
    <cellStyle name="Normal 3 12 23" xfId="7937" xr:uid="{00000000-0005-0000-0000-000030200000}"/>
    <cellStyle name="Normal 3 12 23 2" xfId="7938" xr:uid="{00000000-0005-0000-0000-000031200000}"/>
    <cellStyle name="Normal 3 12 23 2 2" xfId="7939" xr:uid="{00000000-0005-0000-0000-000032200000}"/>
    <cellStyle name="Normal 3 12 23 2 2 2" xfId="7940" xr:uid="{00000000-0005-0000-0000-000033200000}"/>
    <cellStyle name="Normal 3 12 23 3" xfId="7941" xr:uid="{00000000-0005-0000-0000-000034200000}"/>
    <cellStyle name="Normal 3 12 23 3 2" xfId="7942" xr:uid="{00000000-0005-0000-0000-000035200000}"/>
    <cellStyle name="Normal 3 12 23 3 2 2" xfId="7943" xr:uid="{00000000-0005-0000-0000-000036200000}"/>
    <cellStyle name="Normal 3 12 24" xfId="7944" xr:uid="{00000000-0005-0000-0000-000037200000}"/>
    <cellStyle name="Normal 3 12 24 2" xfId="7945" xr:uid="{00000000-0005-0000-0000-000038200000}"/>
    <cellStyle name="Normal 3 12 24 2 2" xfId="7946" xr:uid="{00000000-0005-0000-0000-000039200000}"/>
    <cellStyle name="Normal 3 12 25" xfId="7947" xr:uid="{00000000-0005-0000-0000-00003A200000}"/>
    <cellStyle name="Normal 3 12 25 2" xfId="7948" xr:uid="{00000000-0005-0000-0000-00003B200000}"/>
    <cellStyle name="Normal 3 12 25 2 2" xfId="7949" xr:uid="{00000000-0005-0000-0000-00003C200000}"/>
    <cellStyle name="Normal 3 12 3" xfId="7950" xr:uid="{00000000-0005-0000-0000-00003D200000}"/>
    <cellStyle name="Normal 3 12 3 2" xfId="7951" xr:uid="{00000000-0005-0000-0000-00003E200000}"/>
    <cellStyle name="Normal 3 12 3 2 2" xfId="7952" xr:uid="{00000000-0005-0000-0000-00003F200000}"/>
    <cellStyle name="Normal 3 12 3 2 2 2" xfId="7953" xr:uid="{00000000-0005-0000-0000-000040200000}"/>
    <cellStyle name="Normal 3 12 3 3" xfId="7954" xr:uid="{00000000-0005-0000-0000-000041200000}"/>
    <cellStyle name="Normal 3 12 3 3 2" xfId="7955" xr:uid="{00000000-0005-0000-0000-000042200000}"/>
    <cellStyle name="Normal 3 12 3 3 2 2" xfId="7956" xr:uid="{00000000-0005-0000-0000-000043200000}"/>
    <cellStyle name="Normal 3 12 4" xfId="7957" xr:uid="{00000000-0005-0000-0000-000044200000}"/>
    <cellStyle name="Normal 3 12 4 2" xfId="7958" xr:uid="{00000000-0005-0000-0000-000045200000}"/>
    <cellStyle name="Normal 3 12 4 2 2" xfId="7959" xr:uid="{00000000-0005-0000-0000-000046200000}"/>
    <cellStyle name="Normal 3 12 4 2 2 2" xfId="7960" xr:uid="{00000000-0005-0000-0000-000047200000}"/>
    <cellStyle name="Normal 3 12 4 3" xfId="7961" xr:uid="{00000000-0005-0000-0000-000048200000}"/>
    <cellStyle name="Normal 3 12 4 3 2" xfId="7962" xr:uid="{00000000-0005-0000-0000-000049200000}"/>
    <cellStyle name="Normal 3 12 4 3 2 2" xfId="7963" xr:uid="{00000000-0005-0000-0000-00004A200000}"/>
    <cellStyle name="Normal 3 12 5" xfId="7964" xr:uid="{00000000-0005-0000-0000-00004B200000}"/>
    <cellStyle name="Normal 3 12 5 2" xfId="7965" xr:uid="{00000000-0005-0000-0000-00004C200000}"/>
    <cellStyle name="Normal 3 12 5 2 2" xfId="7966" xr:uid="{00000000-0005-0000-0000-00004D200000}"/>
    <cellStyle name="Normal 3 12 5 2 2 2" xfId="7967" xr:uid="{00000000-0005-0000-0000-00004E200000}"/>
    <cellStyle name="Normal 3 12 5 3" xfId="7968" xr:uid="{00000000-0005-0000-0000-00004F200000}"/>
    <cellStyle name="Normal 3 12 5 3 2" xfId="7969" xr:uid="{00000000-0005-0000-0000-000050200000}"/>
    <cellStyle name="Normal 3 12 5 3 2 2" xfId="7970" xr:uid="{00000000-0005-0000-0000-000051200000}"/>
    <cellStyle name="Normal 3 12 6" xfId="7971" xr:uid="{00000000-0005-0000-0000-000052200000}"/>
    <cellStyle name="Normal 3 12 6 2" xfId="7972" xr:uid="{00000000-0005-0000-0000-000053200000}"/>
    <cellStyle name="Normal 3 12 6 2 2" xfId="7973" xr:uid="{00000000-0005-0000-0000-000054200000}"/>
    <cellStyle name="Normal 3 12 6 2 2 2" xfId="7974" xr:uid="{00000000-0005-0000-0000-000055200000}"/>
    <cellStyle name="Normal 3 12 6 3" xfId="7975" xr:uid="{00000000-0005-0000-0000-000056200000}"/>
    <cellStyle name="Normal 3 12 6 3 2" xfId="7976" xr:uid="{00000000-0005-0000-0000-000057200000}"/>
    <cellStyle name="Normal 3 12 6 3 2 2" xfId="7977" xr:uid="{00000000-0005-0000-0000-000058200000}"/>
    <cellStyle name="Normal 3 12 7" xfId="7978" xr:uid="{00000000-0005-0000-0000-000059200000}"/>
    <cellStyle name="Normal 3 12 7 2" xfId="7979" xr:uid="{00000000-0005-0000-0000-00005A200000}"/>
    <cellStyle name="Normal 3 12 7 2 2" xfId="7980" xr:uid="{00000000-0005-0000-0000-00005B200000}"/>
    <cellStyle name="Normal 3 12 7 2 2 2" xfId="7981" xr:uid="{00000000-0005-0000-0000-00005C200000}"/>
    <cellStyle name="Normal 3 12 7 3" xfId="7982" xr:uid="{00000000-0005-0000-0000-00005D200000}"/>
    <cellStyle name="Normal 3 12 7 3 2" xfId="7983" xr:uid="{00000000-0005-0000-0000-00005E200000}"/>
    <cellStyle name="Normal 3 12 7 3 2 2" xfId="7984" xr:uid="{00000000-0005-0000-0000-00005F200000}"/>
    <cellStyle name="Normal 3 12 8" xfId="7985" xr:uid="{00000000-0005-0000-0000-000060200000}"/>
    <cellStyle name="Normal 3 12 8 2" xfId="7986" xr:uid="{00000000-0005-0000-0000-000061200000}"/>
    <cellStyle name="Normal 3 12 8 2 2" xfId="7987" xr:uid="{00000000-0005-0000-0000-000062200000}"/>
    <cellStyle name="Normal 3 12 8 2 2 2" xfId="7988" xr:uid="{00000000-0005-0000-0000-000063200000}"/>
    <cellStyle name="Normal 3 12 8 3" xfId="7989" xr:uid="{00000000-0005-0000-0000-000064200000}"/>
    <cellStyle name="Normal 3 12 8 3 2" xfId="7990" xr:uid="{00000000-0005-0000-0000-000065200000}"/>
    <cellStyle name="Normal 3 12 8 3 2 2" xfId="7991" xr:uid="{00000000-0005-0000-0000-000066200000}"/>
    <cellStyle name="Normal 3 12 9" xfId="7992" xr:uid="{00000000-0005-0000-0000-000067200000}"/>
    <cellStyle name="Normal 3 12 9 2" xfId="7993" xr:uid="{00000000-0005-0000-0000-000068200000}"/>
    <cellStyle name="Normal 3 12 9 2 2" xfId="7994" xr:uid="{00000000-0005-0000-0000-000069200000}"/>
    <cellStyle name="Normal 3 12 9 2 2 2" xfId="7995" xr:uid="{00000000-0005-0000-0000-00006A200000}"/>
    <cellStyle name="Normal 3 12 9 3" xfId="7996" xr:uid="{00000000-0005-0000-0000-00006B200000}"/>
    <cellStyle name="Normal 3 12 9 3 2" xfId="7997" xr:uid="{00000000-0005-0000-0000-00006C200000}"/>
    <cellStyle name="Normal 3 12 9 3 2 2" xfId="7998" xr:uid="{00000000-0005-0000-0000-00006D200000}"/>
    <cellStyle name="Normal 3 13" xfId="7999" xr:uid="{00000000-0005-0000-0000-00006E200000}"/>
    <cellStyle name="Normal 3 13 10" xfId="8000" xr:uid="{00000000-0005-0000-0000-00006F200000}"/>
    <cellStyle name="Normal 3 13 10 2" xfId="8001" xr:uid="{00000000-0005-0000-0000-000070200000}"/>
    <cellStyle name="Normal 3 13 10 2 2" xfId="8002" xr:uid="{00000000-0005-0000-0000-000071200000}"/>
    <cellStyle name="Normal 3 13 10 2 2 2" xfId="8003" xr:uid="{00000000-0005-0000-0000-000072200000}"/>
    <cellStyle name="Normal 3 13 10 3" xfId="8004" xr:uid="{00000000-0005-0000-0000-000073200000}"/>
    <cellStyle name="Normal 3 13 10 3 2" xfId="8005" xr:uid="{00000000-0005-0000-0000-000074200000}"/>
    <cellStyle name="Normal 3 13 10 3 2 2" xfId="8006" xr:uid="{00000000-0005-0000-0000-000075200000}"/>
    <cellStyle name="Normal 3 13 11" xfId="8007" xr:uid="{00000000-0005-0000-0000-000076200000}"/>
    <cellStyle name="Normal 3 13 11 2" xfId="8008" xr:uid="{00000000-0005-0000-0000-000077200000}"/>
    <cellStyle name="Normal 3 13 11 2 2" xfId="8009" xr:uid="{00000000-0005-0000-0000-000078200000}"/>
    <cellStyle name="Normal 3 13 11 2 2 2" xfId="8010" xr:uid="{00000000-0005-0000-0000-000079200000}"/>
    <cellStyle name="Normal 3 13 11 3" xfId="8011" xr:uid="{00000000-0005-0000-0000-00007A200000}"/>
    <cellStyle name="Normal 3 13 11 3 2" xfId="8012" xr:uid="{00000000-0005-0000-0000-00007B200000}"/>
    <cellStyle name="Normal 3 13 11 3 2 2" xfId="8013" xr:uid="{00000000-0005-0000-0000-00007C200000}"/>
    <cellStyle name="Normal 3 13 12" xfId="8014" xr:uid="{00000000-0005-0000-0000-00007D200000}"/>
    <cellStyle name="Normal 3 13 12 2" xfId="8015" xr:uid="{00000000-0005-0000-0000-00007E200000}"/>
    <cellStyle name="Normal 3 13 12 2 2" xfId="8016" xr:uid="{00000000-0005-0000-0000-00007F200000}"/>
    <cellStyle name="Normal 3 13 12 2 2 2" xfId="8017" xr:uid="{00000000-0005-0000-0000-000080200000}"/>
    <cellStyle name="Normal 3 13 12 3" xfId="8018" xr:uid="{00000000-0005-0000-0000-000081200000}"/>
    <cellStyle name="Normal 3 13 12 3 2" xfId="8019" xr:uid="{00000000-0005-0000-0000-000082200000}"/>
    <cellStyle name="Normal 3 13 12 3 2 2" xfId="8020" xr:uid="{00000000-0005-0000-0000-000083200000}"/>
    <cellStyle name="Normal 3 13 13" xfId="8021" xr:uid="{00000000-0005-0000-0000-000084200000}"/>
    <cellStyle name="Normal 3 13 13 2" xfId="8022" xr:uid="{00000000-0005-0000-0000-000085200000}"/>
    <cellStyle name="Normal 3 13 13 2 2" xfId="8023" xr:uid="{00000000-0005-0000-0000-000086200000}"/>
    <cellStyle name="Normal 3 13 13 2 2 2" xfId="8024" xr:uid="{00000000-0005-0000-0000-000087200000}"/>
    <cellStyle name="Normal 3 13 13 3" xfId="8025" xr:uid="{00000000-0005-0000-0000-000088200000}"/>
    <cellStyle name="Normal 3 13 13 3 2" xfId="8026" xr:uid="{00000000-0005-0000-0000-000089200000}"/>
    <cellStyle name="Normal 3 13 13 3 2 2" xfId="8027" xr:uid="{00000000-0005-0000-0000-00008A200000}"/>
    <cellStyle name="Normal 3 13 14" xfId="8028" xr:uid="{00000000-0005-0000-0000-00008B200000}"/>
    <cellStyle name="Normal 3 13 14 2" xfId="8029" xr:uid="{00000000-0005-0000-0000-00008C200000}"/>
    <cellStyle name="Normal 3 13 14 2 2" xfId="8030" xr:uid="{00000000-0005-0000-0000-00008D200000}"/>
    <cellStyle name="Normal 3 13 14 2 2 2" xfId="8031" xr:uid="{00000000-0005-0000-0000-00008E200000}"/>
    <cellStyle name="Normal 3 13 14 3" xfId="8032" xr:uid="{00000000-0005-0000-0000-00008F200000}"/>
    <cellStyle name="Normal 3 13 14 3 2" xfId="8033" xr:uid="{00000000-0005-0000-0000-000090200000}"/>
    <cellStyle name="Normal 3 13 14 3 2 2" xfId="8034" xr:uid="{00000000-0005-0000-0000-000091200000}"/>
    <cellStyle name="Normal 3 13 15" xfId="8035" xr:uid="{00000000-0005-0000-0000-000092200000}"/>
    <cellStyle name="Normal 3 13 15 2" xfId="8036" xr:uid="{00000000-0005-0000-0000-000093200000}"/>
    <cellStyle name="Normal 3 13 15 2 2" xfId="8037" xr:uid="{00000000-0005-0000-0000-000094200000}"/>
    <cellStyle name="Normal 3 13 15 2 2 2" xfId="8038" xr:uid="{00000000-0005-0000-0000-000095200000}"/>
    <cellStyle name="Normal 3 13 15 3" xfId="8039" xr:uid="{00000000-0005-0000-0000-000096200000}"/>
    <cellStyle name="Normal 3 13 15 3 2" xfId="8040" xr:uid="{00000000-0005-0000-0000-000097200000}"/>
    <cellStyle name="Normal 3 13 15 3 2 2" xfId="8041" xr:uid="{00000000-0005-0000-0000-000098200000}"/>
    <cellStyle name="Normal 3 13 16" xfId="8042" xr:uid="{00000000-0005-0000-0000-000099200000}"/>
    <cellStyle name="Normal 3 13 16 2" xfId="8043" xr:uid="{00000000-0005-0000-0000-00009A200000}"/>
    <cellStyle name="Normal 3 13 16 2 2" xfId="8044" xr:uid="{00000000-0005-0000-0000-00009B200000}"/>
    <cellStyle name="Normal 3 13 16 2 2 2" xfId="8045" xr:uid="{00000000-0005-0000-0000-00009C200000}"/>
    <cellStyle name="Normal 3 13 16 3" xfId="8046" xr:uid="{00000000-0005-0000-0000-00009D200000}"/>
    <cellStyle name="Normal 3 13 16 3 2" xfId="8047" xr:uid="{00000000-0005-0000-0000-00009E200000}"/>
    <cellStyle name="Normal 3 13 16 3 2 2" xfId="8048" xr:uid="{00000000-0005-0000-0000-00009F200000}"/>
    <cellStyle name="Normal 3 13 17" xfId="8049" xr:uid="{00000000-0005-0000-0000-0000A0200000}"/>
    <cellStyle name="Normal 3 13 17 2" xfId="8050" xr:uid="{00000000-0005-0000-0000-0000A1200000}"/>
    <cellStyle name="Normal 3 13 17 2 2" xfId="8051" xr:uid="{00000000-0005-0000-0000-0000A2200000}"/>
    <cellStyle name="Normal 3 13 17 2 2 2" xfId="8052" xr:uid="{00000000-0005-0000-0000-0000A3200000}"/>
    <cellStyle name="Normal 3 13 17 3" xfId="8053" xr:uid="{00000000-0005-0000-0000-0000A4200000}"/>
    <cellStyle name="Normal 3 13 17 3 2" xfId="8054" xr:uid="{00000000-0005-0000-0000-0000A5200000}"/>
    <cellStyle name="Normal 3 13 17 3 2 2" xfId="8055" xr:uid="{00000000-0005-0000-0000-0000A6200000}"/>
    <cellStyle name="Normal 3 13 18" xfId="8056" xr:uid="{00000000-0005-0000-0000-0000A7200000}"/>
    <cellStyle name="Normal 3 13 18 2" xfId="8057" xr:uid="{00000000-0005-0000-0000-0000A8200000}"/>
    <cellStyle name="Normal 3 13 18 2 2" xfId="8058" xr:uid="{00000000-0005-0000-0000-0000A9200000}"/>
    <cellStyle name="Normal 3 13 18 2 2 2" xfId="8059" xr:uid="{00000000-0005-0000-0000-0000AA200000}"/>
    <cellStyle name="Normal 3 13 18 3" xfId="8060" xr:uid="{00000000-0005-0000-0000-0000AB200000}"/>
    <cellStyle name="Normal 3 13 18 3 2" xfId="8061" xr:uid="{00000000-0005-0000-0000-0000AC200000}"/>
    <cellStyle name="Normal 3 13 18 3 2 2" xfId="8062" xr:uid="{00000000-0005-0000-0000-0000AD200000}"/>
    <cellStyle name="Normal 3 13 19" xfId="8063" xr:uid="{00000000-0005-0000-0000-0000AE200000}"/>
    <cellStyle name="Normal 3 13 19 2" xfId="8064" xr:uid="{00000000-0005-0000-0000-0000AF200000}"/>
    <cellStyle name="Normal 3 13 19 2 2" xfId="8065" xr:uid="{00000000-0005-0000-0000-0000B0200000}"/>
    <cellStyle name="Normal 3 13 19 2 2 2" xfId="8066" xr:uid="{00000000-0005-0000-0000-0000B1200000}"/>
    <cellStyle name="Normal 3 13 19 3" xfId="8067" xr:uid="{00000000-0005-0000-0000-0000B2200000}"/>
    <cellStyle name="Normal 3 13 19 3 2" xfId="8068" xr:uid="{00000000-0005-0000-0000-0000B3200000}"/>
    <cellStyle name="Normal 3 13 19 3 2 2" xfId="8069" xr:uid="{00000000-0005-0000-0000-0000B4200000}"/>
    <cellStyle name="Normal 3 13 2" xfId="8070" xr:uid="{00000000-0005-0000-0000-0000B5200000}"/>
    <cellStyle name="Normal 3 13 2 2" xfId="8071" xr:uid="{00000000-0005-0000-0000-0000B6200000}"/>
    <cellStyle name="Normal 3 13 2 2 2" xfId="8072" xr:uid="{00000000-0005-0000-0000-0000B7200000}"/>
    <cellStyle name="Normal 3 13 2 2 2 2" xfId="8073" xr:uid="{00000000-0005-0000-0000-0000B8200000}"/>
    <cellStyle name="Normal 3 13 2 3" xfId="8074" xr:uid="{00000000-0005-0000-0000-0000B9200000}"/>
    <cellStyle name="Normal 3 13 2 3 2" xfId="8075" xr:uid="{00000000-0005-0000-0000-0000BA200000}"/>
    <cellStyle name="Normal 3 13 2 3 2 2" xfId="8076" xr:uid="{00000000-0005-0000-0000-0000BB200000}"/>
    <cellStyle name="Normal 3 13 20" xfId="8077" xr:uid="{00000000-0005-0000-0000-0000BC200000}"/>
    <cellStyle name="Normal 3 13 20 2" xfId="8078" xr:uid="{00000000-0005-0000-0000-0000BD200000}"/>
    <cellStyle name="Normal 3 13 20 2 2" xfId="8079" xr:uid="{00000000-0005-0000-0000-0000BE200000}"/>
    <cellStyle name="Normal 3 13 20 2 2 2" xfId="8080" xr:uid="{00000000-0005-0000-0000-0000BF200000}"/>
    <cellStyle name="Normal 3 13 20 3" xfId="8081" xr:uid="{00000000-0005-0000-0000-0000C0200000}"/>
    <cellStyle name="Normal 3 13 20 3 2" xfId="8082" xr:uid="{00000000-0005-0000-0000-0000C1200000}"/>
    <cellStyle name="Normal 3 13 20 3 2 2" xfId="8083" xr:uid="{00000000-0005-0000-0000-0000C2200000}"/>
    <cellStyle name="Normal 3 13 21" xfId="8084" xr:uid="{00000000-0005-0000-0000-0000C3200000}"/>
    <cellStyle name="Normal 3 13 21 2" xfId="8085" xr:uid="{00000000-0005-0000-0000-0000C4200000}"/>
    <cellStyle name="Normal 3 13 21 2 2" xfId="8086" xr:uid="{00000000-0005-0000-0000-0000C5200000}"/>
    <cellStyle name="Normal 3 13 21 2 2 2" xfId="8087" xr:uid="{00000000-0005-0000-0000-0000C6200000}"/>
    <cellStyle name="Normal 3 13 21 3" xfId="8088" xr:uid="{00000000-0005-0000-0000-0000C7200000}"/>
    <cellStyle name="Normal 3 13 21 3 2" xfId="8089" xr:uid="{00000000-0005-0000-0000-0000C8200000}"/>
    <cellStyle name="Normal 3 13 21 3 2 2" xfId="8090" xr:uid="{00000000-0005-0000-0000-0000C9200000}"/>
    <cellStyle name="Normal 3 13 22" xfId="8091" xr:uid="{00000000-0005-0000-0000-0000CA200000}"/>
    <cellStyle name="Normal 3 13 22 2" xfId="8092" xr:uid="{00000000-0005-0000-0000-0000CB200000}"/>
    <cellStyle name="Normal 3 13 22 2 2" xfId="8093" xr:uid="{00000000-0005-0000-0000-0000CC200000}"/>
    <cellStyle name="Normal 3 13 22 2 2 2" xfId="8094" xr:uid="{00000000-0005-0000-0000-0000CD200000}"/>
    <cellStyle name="Normal 3 13 22 3" xfId="8095" xr:uid="{00000000-0005-0000-0000-0000CE200000}"/>
    <cellStyle name="Normal 3 13 22 3 2" xfId="8096" xr:uid="{00000000-0005-0000-0000-0000CF200000}"/>
    <cellStyle name="Normal 3 13 22 3 2 2" xfId="8097" xr:uid="{00000000-0005-0000-0000-0000D0200000}"/>
    <cellStyle name="Normal 3 13 23" xfId="8098" xr:uid="{00000000-0005-0000-0000-0000D1200000}"/>
    <cellStyle name="Normal 3 13 23 2" xfId="8099" xr:uid="{00000000-0005-0000-0000-0000D2200000}"/>
    <cellStyle name="Normal 3 13 23 2 2" xfId="8100" xr:uid="{00000000-0005-0000-0000-0000D3200000}"/>
    <cellStyle name="Normal 3 13 23 2 2 2" xfId="8101" xr:uid="{00000000-0005-0000-0000-0000D4200000}"/>
    <cellStyle name="Normal 3 13 23 3" xfId="8102" xr:uid="{00000000-0005-0000-0000-0000D5200000}"/>
    <cellStyle name="Normal 3 13 23 3 2" xfId="8103" xr:uid="{00000000-0005-0000-0000-0000D6200000}"/>
    <cellStyle name="Normal 3 13 23 3 2 2" xfId="8104" xr:uid="{00000000-0005-0000-0000-0000D7200000}"/>
    <cellStyle name="Normal 3 13 24" xfId="8105" xr:uid="{00000000-0005-0000-0000-0000D8200000}"/>
    <cellStyle name="Normal 3 13 24 2" xfId="8106" xr:uid="{00000000-0005-0000-0000-0000D9200000}"/>
    <cellStyle name="Normal 3 13 24 2 2" xfId="8107" xr:uid="{00000000-0005-0000-0000-0000DA200000}"/>
    <cellStyle name="Normal 3 13 25" xfId="8108" xr:uid="{00000000-0005-0000-0000-0000DB200000}"/>
    <cellStyle name="Normal 3 13 25 2" xfId="8109" xr:uid="{00000000-0005-0000-0000-0000DC200000}"/>
    <cellStyle name="Normal 3 13 25 2 2" xfId="8110" xr:uid="{00000000-0005-0000-0000-0000DD200000}"/>
    <cellStyle name="Normal 3 13 3" xfId="8111" xr:uid="{00000000-0005-0000-0000-0000DE200000}"/>
    <cellStyle name="Normal 3 13 3 2" xfId="8112" xr:uid="{00000000-0005-0000-0000-0000DF200000}"/>
    <cellStyle name="Normal 3 13 3 2 2" xfId="8113" xr:uid="{00000000-0005-0000-0000-0000E0200000}"/>
    <cellStyle name="Normal 3 13 3 2 2 2" xfId="8114" xr:uid="{00000000-0005-0000-0000-0000E1200000}"/>
    <cellStyle name="Normal 3 13 3 3" xfId="8115" xr:uid="{00000000-0005-0000-0000-0000E2200000}"/>
    <cellStyle name="Normal 3 13 3 3 2" xfId="8116" xr:uid="{00000000-0005-0000-0000-0000E3200000}"/>
    <cellStyle name="Normal 3 13 3 3 2 2" xfId="8117" xr:uid="{00000000-0005-0000-0000-0000E4200000}"/>
    <cellStyle name="Normal 3 13 4" xfId="8118" xr:uid="{00000000-0005-0000-0000-0000E5200000}"/>
    <cellStyle name="Normal 3 13 4 2" xfId="8119" xr:uid="{00000000-0005-0000-0000-0000E6200000}"/>
    <cellStyle name="Normal 3 13 4 2 2" xfId="8120" xr:uid="{00000000-0005-0000-0000-0000E7200000}"/>
    <cellStyle name="Normal 3 13 4 2 2 2" xfId="8121" xr:uid="{00000000-0005-0000-0000-0000E8200000}"/>
    <cellStyle name="Normal 3 13 4 3" xfId="8122" xr:uid="{00000000-0005-0000-0000-0000E9200000}"/>
    <cellStyle name="Normal 3 13 4 3 2" xfId="8123" xr:uid="{00000000-0005-0000-0000-0000EA200000}"/>
    <cellStyle name="Normal 3 13 4 3 2 2" xfId="8124" xr:uid="{00000000-0005-0000-0000-0000EB200000}"/>
    <cellStyle name="Normal 3 13 5" xfId="8125" xr:uid="{00000000-0005-0000-0000-0000EC200000}"/>
    <cellStyle name="Normal 3 13 5 2" xfId="8126" xr:uid="{00000000-0005-0000-0000-0000ED200000}"/>
    <cellStyle name="Normal 3 13 5 2 2" xfId="8127" xr:uid="{00000000-0005-0000-0000-0000EE200000}"/>
    <cellStyle name="Normal 3 13 5 2 2 2" xfId="8128" xr:uid="{00000000-0005-0000-0000-0000EF200000}"/>
    <cellStyle name="Normal 3 13 5 3" xfId="8129" xr:uid="{00000000-0005-0000-0000-0000F0200000}"/>
    <cellStyle name="Normal 3 13 5 3 2" xfId="8130" xr:uid="{00000000-0005-0000-0000-0000F1200000}"/>
    <cellStyle name="Normal 3 13 5 3 2 2" xfId="8131" xr:uid="{00000000-0005-0000-0000-0000F2200000}"/>
    <cellStyle name="Normal 3 13 6" xfId="8132" xr:uid="{00000000-0005-0000-0000-0000F3200000}"/>
    <cellStyle name="Normal 3 13 6 2" xfId="8133" xr:uid="{00000000-0005-0000-0000-0000F4200000}"/>
    <cellStyle name="Normal 3 13 6 2 2" xfId="8134" xr:uid="{00000000-0005-0000-0000-0000F5200000}"/>
    <cellStyle name="Normal 3 13 6 2 2 2" xfId="8135" xr:uid="{00000000-0005-0000-0000-0000F6200000}"/>
    <cellStyle name="Normal 3 13 6 3" xfId="8136" xr:uid="{00000000-0005-0000-0000-0000F7200000}"/>
    <cellStyle name="Normal 3 13 6 3 2" xfId="8137" xr:uid="{00000000-0005-0000-0000-0000F8200000}"/>
    <cellStyle name="Normal 3 13 6 3 2 2" xfId="8138" xr:uid="{00000000-0005-0000-0000-0000F9200000}"/>
    <cellStyle name="Normal 3 13 7" xfId="8139" xr:uid="{00000000-0005-0000-0000-0000FA200000}"/>
    <cellStyle name="Normal 3 13 7 2" xfId="8140" xr:uid="{00000000-0005-0000-0000-0000FB200000}"/>
    <cellStyle name="Normal 3 13 7 2 2" xfId="8141" xr:uid="{00000000-0005-0000-0000-0000FC200000}"/>
    <cellStyle name="Normal 3 13 7 2 2 2" xfId="8142" xr:uid="{00000000-0005-0000-0000-0000FD200000}"/>
    <cellStyle name="Normal 3 13 7 3" xfId="8143" xr:uid="{00000000-0005-0000-0000-0000FE200000}"/>
    <cellStyle name="Normal 3 13 7 3 2" xfId="8144" xr:uid="{00000000-0005-0000-0000-0000FF200000}"/>
    <cellStyle name="Normal 3 13 7 3 2 2" xfId="8145" xr:uid="{00000000-0005-0000-0000-000000210000}"/>
    <cellStyle name="Normal 3 13 8" xfId="8146" xr:uid="{00000000-0005-0000-0000-000001210000}"/>
    <cellStyle name="Normal 3 13 8 2" xfId="8147" xr:uid="{00000000-0005-0000-0000-000002210000}"/>
    <cellStyle name="Normal 3 13 8 2 2" xfId="8148" xr:uid="{00000000-0005-0000-0000-000003210000}"/>
    <cellStyle name="Normal 3 13 8 2 2 2" xfId="8149" xr:uid="{00000000-0005-0000-0000-000004210000}"/>
    <cellStyle name="Normal 3 13 8 3" xfId="8150" xr:uid="{00000000-0005-0000-0000-000005210000}"/>
    <cellStyle name="Normal 3 13 8 3 2" xfId="8151" xr:uid="{00000000-0005-0000-0000-000006210000}"/>
    <cellStyle name="Normal 3 13 8 3 2 2" xfId="8152" xr:uid="{00000000-0005-0000-0000-000007210000}"/>
    <cellStyle name="Normal 3 13 9" xfId="8153" xr:uid="{00000000-0005-0000-0000-000008210000}"/>
    <cellStyle name="Normal 3 13 9 2" xfId="8154" xr:uid="{00000000-0005-0000-0000-000009210000}"/>
    <cellStyle name="Normal 3 13 9 2 2" xfId="8155" xr:uid="{00000000-0005-0000-0000-00000A210000}"/>
    <cellStyle name="Normal 3 13 9 2 2 2" xfId="8156" xr:uid="{00000000-0005-0000-0000-00000B210000}"/>
    <cellStyle name="Normal 3 13 9 3" xfId="8157" xr:uid="{00000000-0005-0000-0000-00000C210000}"/>
    <cellStyle name="Normal 3 13 9 3 2" xfId="8158" xr:uid="{00000000-0005-0000-0000-00000D210000}"/>
    <cellStyle name="Normal 3 13 9 3 2 2" xfId="8159" xr:uid="{00000000-0005-0000-0000-00000E210000}"/>
    <cellStyle name="Normal 3 14" xfId="8160" xr:uid="{00000000-0005-0000-0000-00000F210000}"/>
    <cellStyle name="Normal 3 14 10" xfId="8161" xr:uid="{00000000-0005-0000-0000-000010210000}"/>
    <cellStyle name="Normal 3 14 10 2" xfId="8162" xr:uid="{00000000-0005-0000-0000-000011210000}"/>
    <cellStyle name="Normal 3 14 10 2 2" xfId="8163" xr:uid="{00000000-0005-0000-0000-000012210000}"/>
    <cellStyle name="Normal 3 14 10 2 2 2" xfId="8164" xr:uid="{00000000-0005-0000-0000-000013210000}"/>
    <cellStyle name="Normal 3 14 10 3" xfId="8165" xr:uid="{00000000-0005-0000-0000-000014210000}"/>
    <cellStyle name="Normal 3 14 10 3 2" xfId="8166" xr:uid="{00000000-0005-0000-0000-000015210000}"/>
    <cellStyle name="Normal 3 14 10 3 2 2" xfId="8167" xr:uid="{00000000-0005-0000-0000-000016210000}"/>
    <cellStyle name="Normal 3 14 11" xfId="8168" xr:uid="{00000000-0005-0000-0000-000017210000}"/>
    <cellStyle name="Normal 3 14 11 2" xfId="8169" xr:uid="{00000000-0005-0000-0000-000018210000}"/>
    <cellStyle name="Normal 3 14 11 2 2" xfId="8170" xr:uid="{00000000-0005-0000-0000-000019210000}"/>
    <cellStyle name="Normal 3 14 11 2 2 2" xfId="8171" xr:uid="{00000000-0005-0000-0000-00001A210000}"/>
    <cellStyle name="Normal 3 14 11 3" xfId="8172" xr:uid="{00000000-0005-0000-0000-00001B210000}"/>
    <cellStyle name="Normal 3 14 11 3 2" xfId="8173" xr:uid="{00000000-0005-0000-0000-00001C210000}"/>
    <cellStyle name="Normal 3 14 11 3 2 2" xfId="8174" xr:uid="{00000000-0005-0000-0000-00001D210000}"/>
    <cellStyle name="Normal 3 14 12" xfId="8175" xr:uid="{00000000-0005-0000-0000-00001E210000}"/>
    <cellStyle name="Normal 3 14 12 2" xfId="8176" xr:uid="{00000000-0005-0000-0000-00001F210000}"/>
    <cellStyle name="Normal 3 14 12 2 2" xfId="8177" xr:uid="{00000000-0005-0000-0000-000020210000}"/>
    <cellStyle name="Normal 3 14 12 2 2 2" xfId="8178" xr:uid="{00000000-0005-0000-0000-000021210000}"/>
    <cellStyle name="Normal 3 14 12 3" xfId="8179" xr:uid="{00000000-0005-0000-0000-000022210000}"/>
    <cellStyle name="Normal 3 14 12 3 2" xfId="8180" xr:uid="{00000000-0005-0000-0000-000023210000}"/>
    <cellStyle name="Normal 3 14 12 3 2 2" xfId="8181" xr:uid="{00000000-0005-0000-0000-000024210000}"/>
    <cellStyle name="Normal 3 14 13" xfId="8182" xr:uid="{00000000-0005-0000-0000-000025210000}"/>
    <cellStyle name="Normal 3 14 13 2" xfId="8183" xr:uid="{00000000-0005-0000-0000-000026210000}"/>
    <cellStyle name="Normal 3 14 13 2 2" xfId="8184" xr:uid="{00000000-0005-0000-0000-000027210000}"/>
    <cellStyle name="Normal 3 14 13 2 2 2" xfId="8185" xr:uid="{00000000-0005-0000-0000-000028210000}"/>
    <cellStyle name="Normal 3 14 13 3" xfId="8186" xr:uid="{00000000-0005-0000-0000-000029210000}"/>
    <cellStyle name="Normal 3 14 13 3 2" xfId="8187" xr:uid="{00000000-0005-0000-0000-00002A210000}"/>
    <cellStyle name="Normal 3 14 13 3 2 2" xfId="8188" xr:uid="{00000000-0005-0000-0000-00002B210000}"/>
    <cellStyle name="Normal 3 14 14" xfId="8189" xr:uid="{00000000-0005-0000-0000-00002C210000}"/>
    <cellStyle name="Normal 3 14 14 2" xfId="8190" xr:uid="{00000000-0005-0000-0000-00002D210000}"/>
    <cellStyle name="Normal 3 14 14 2 2" xfId="8191" xr:uid="{00000000-0005-0000-0000-00002E210000}"/>
    <cellStyle name="Normal 3 14 14 2 2 2" xfId="8192" xr:uid="{00000000-0005-0000-0000-00002F210000}"/>
    <cellStyle name="Normal 3 14 14 3" xfId="8193" xr:uid="{00000000-0005-0000-0000-000030210000}"/>
    <cellStyle name="Normal 3 14 14 3 2" xfId="8194" xr:uid="{00000000-0005-0000-0000-000031210000}"/>
    <cellStyle name="Normal 3 14 14 3 2 2" xfId="8195" xr:uid="{00000000-0005-0000-0000-000032210000}"/>
    <cellStyle name="Normal 3 14 15" xfId="8196" xr:uid="{00000000-0005-0000-0000-000033210000}"/>
    <cellStyle name="Normal 3 14 15 2" xfId="8197" xr:uid="{00000000-0005-0000-0000-000034210000}"/>
    <cellStyle name="Normal 3 14 15 2 2" xfId="8198" xr:uid="{00000000-0005-0000-0000-000035210000}"/>
    <cellStyle name="Normal 3 14 15 2 2 2" xfId="8199" xr:uid="{00000000-0005-0000-0000-000036210000}"/>
    <cellStyle name="Normal 3 14 15 3" xfId="8200" xr:uid="{00000000-0005-0000-0000-000037210000}"/>
    <cellStyle name="Normal 3 14 15 3 2" xfId="8201" xr:uid="{00000000-0005-0000-0000-000038210000}"/>
    <cellStyle name="Normal 3 14 15 3 2 2" xfId="8202" xr:uid="{00000000-0005-0000-0000-000039210000}"/>
    <cellStyle name="Normal 3 14 16" xfId="8203" xr:uid="{00000000-0005-0000-0000-00003A210000}"/>
    <cellStyle name="Normal 3 14 16 2" xfId="8204" xr:uid="{00000000-0005-0000-0000-00003B210000}"/>
    <cellStyle name="Normal 3 14 16 2 2" xfId="8205" xr:uid="{00000000-0005-0000-0000-00003C210000}"/>
    <cellStyle name="Normal 3 14 16 2 2 2" xfId="8206" xr:uid="{00000000-0005-0000-0000-00003D210000}"/>
    <cellStyle name="Normal 3 14 16 3" xfId="8207" xr:uid="{00000000-0005-0000-0000-00003E210000}"/>
    <cellStyle name="Normal 3 14 16 3 2" xfId="8208" xr:uid="{00000000-0005-0000-0000-00003F210000}"/>
    <cellStyle name="Normal 3 14 16 3 2 2" xfId="8209" xr:uid="{00000000-0005-0000-0000-000040210000}"/>
    <cellStyle name="Normal 3 14 17" xfId="8210" xr:uid="{00000000-0005-0000-0000-000041210000}"/>
    <cellStyle name="Normal 3 14 17 2" xfId="8211" xr:uid="{00000000-0005-0000-0000-000042210000}"/>
    <cellStyle name="Normal 3 14 17 2 2" xfId="8212" xr:uid="{00000000-0005-0000-0000-000043210000}"/>
    <cellStyle name="Normal 3 14 17 2 2 2" xfId="8213" xr:uid="{00000000-0005-0000-0000-000044210000}"/>
    <cellStyle name="Normal 3 14 17 3" xfId="8214" xr:uid="{00000000-0005-0000-0000-000045210000}"/>
    <cellStyle name="Normal 3 14 17 3 2" xfId="8215" xr:uid="{00000000-0005-0000-0000-000046210000}"/>
    <cellStyle name="Normal 3 14 17 3 2 2" xfId="8216" xr:uid="{00000000-0005-0000-0000-000047210000}"/>
    <cellStyle name="Normal 3 14 18" xfId="8217" xr:uid="{00000000-0005-0000-0000-000048210000}"/>
    <cellStyle name="Normal 3 14 18 2" xfId="8218" xr:uid="{00000000-0005-0000-0000-000049210000}"/>
    <cellStyle name="Normal 3 14 18 2 2" xfId="8219" xr:uid="{00000000-0005-0000-0000-00004A210000}"/>
    <cellStyle name="Normal 3 14 18 2 2 2" xfId="8220" xr:uid="{00000000-0005-0000-0000-00004B210000}"/>
    <cellStyle name="Normal 3 14 18 3" xfId="8221" xr:uid="{00000000-0005-0000-0000-00004C210000}"/>
    <cellStyle name="Normal 3 14 18 3 2" xfId="8222" xr:uid="{00000000-0005-0000-0000-00004D210000}"/>
    <cellStyle name="Normal 3 14 18 3 2 2" xfId="8223" xr:uid="{00000000-0005-0000-0000-00004E210000}"/>
    <cellStyle name="Normal 3 14 19" xfId="8224" xr:uid="{00000000-0005-0000-0000-00004F210000}"/>
    <cellStyle name="Normal 3 14 19 2" xfId="8225" xr:uid="{00000000-0005-0000-0000-000050210000}"/>
    <cellStyle name="Normal 3 14 19 2 2" xfId="8226" xr:uid="{00000000-0005-0000-0000-000051210000}"/>
    <cellStyle name="Normal 3 14 19 2 2 2" xfId="8227" xr:uid="{00000000-0005-0000-0000-000052210000}"/>
    <cellStyle name="Normal 3 14 19 3" xfId="8228" xr:uid="{00000000-0005-0000-0000-000053210000}"/>
    <cellStyle name="Normal 3 14 19 3 2" xfId="8229" xr:uid="{00000000-0005-0000-0000-000054210000}"/>
    <cellStyle name="Normal 3 14 19 3 2 2" xfId="8230" xr:uid="{00000000-0005-0000-0000-000055210000}"/>
    <cellStyle name="Normal 3 14 2" xfId="8231" xr:uid="{00000000-0005-0000-0000-000056210000}"/>
    <cellStyle name="Normal 3 14 2 2" xfId="8232" xr:uid="{00000000-0005-0000-0000-000057210000}"/>
    <cellStyle name="Normal 3 14 2 2 2" xfId="8233" xr:uid="{00000000-0005-0000-0000-000058210000}"/>
    <cellStyle name="Normal 3 14 2 2 2 2" xfId="8234" xr:uid="{00000000-0005-0000-0000-000059210000}"/>
    <cellStyle name="Normal 3 14 2 3" xfId="8235" xr:uid="{00000000-0005-0000-0000-00005A210000}"/>
    <cellStyle name="Normal 3 14 2 3 2" xfId="8236" xr:uid="{00000000-0005-0000-0000-00005B210000}"/>
    <cellStyle name="Normal 3 14 2 3 2 2" xfId="8237" xr:uid="{00000000-0005-0000-0000-00005C210000}"/>
    <cellStyle name="Normal 3 14 20" xfId="8238" xr:uid="{00000000-0005-0000-0000-00005D210000}"/>
    <cellStyle name="Normal 3 14 20 2" xfId="8239" xr:uid="{00000000-0005-0000-0000-00005E210000}"/>
    <cellStyle name="Normal 3 14 20 2 2" xfId="8240" xr:uid="{00000000-0005-0000-0000-00005F210000}"/>
    <cellStyle name="Normal 3 14 20 2 2 2" xfId="8241" xr:uid="{00000000-0005-0000-0000-000060210000}"/>
    <cellStyle name="Normal 3 14 20 3" xfId="8242" xr:uid="{00000000-0005-0000-0000-000061210000}"/>
    <cellStyle name="Normal 3 14 20 3 2" xfId="8243" xr:uid="{00000000-0005-0000-0000-000062210000}"/>
    <cellStyle name="Normal 3 14 20 3 2 2" xfId="8244" xr:uid="{00000000-0005-0000-0000-000063210000}"/>
    <cellStyle name="Normal 3 14 21" xfId="8245" xr:uid="{00000000-0005-0000-0000-000064210000}"/>
    <cellStyle name="Normal 3 14 21 2" xfId="8246" xr:uid="{00000000-0005-0000-0000-000065210000}"/>
    <cellStyle name="Normal 3 14 21 2 2" xfId="8247" xr:uid="{00000000-0005-0000-0000-000066210000}"/>
    <cellStyle name="Normal 3 14 21 2 2 2" xfId="8248" xr:uid="{00000000-0005-0000-0000-000067210000}"/>
    <cellStyle name="Normal 3 14 21 3" xfId="8249" xr:uid="{00000000-0005-0000-0000-000068210000}"/>
    <cellStyle name="Normal 3 14 21 3 2" xfId="8250" xr:uid="{00000000-0005-0000-0000-000069210000}"/>
    <cellStyle name="Normal 3 14 21 3 2 2" xfId="8251" xr:uid="{00000000-0005-0000-0000-00006A210000}"/>
    <cellStyle name="Normal 3 14 22" xfId="8252" xr:uid="{00000000-0005-0000-0000-00006B210000}"/>
    <cellStyle name="Normal 3 14 22 2" xfId="8253" xr:uid="{00000000-0005-0000-0000-00006C210000}"/>
    <cellStyle name="Normal 3 14 22 2 2" xfId="8254" xr:uid="{00000000-0005-0000-0000-00006D210000}"/>
    <cellStyle name="Normal 3 14 22 2 2 2" xfId="8255" xr:uid="{00000000-0005-0000-0000-00006E210000}"/>
    <cellStyle name="Normal 3 14 22 3" xfId="8256" xr:uid="{00000000-0005-0000-0000-00006F210000}"/>
    <cellStyle name="Normal 3 14 22 3 2" xfId="8257" xr:uid="{00000000-0005-0000-0000-000070210000}"/>
    <cellStyle name="Normal 3 14 22 3 2 2" xfId="8258" xr:uid="{00000000-0005-0000-0000-000071210000}"/>
    <cellStyle name="Normal 3 14 23" xfId="8259" xr:uid="{00000000-0005-0000-0000-000072210000}"/>
    <cellStyle name="Normal 3 14 23 2" xfId="8260" xr:uid="{00000000-0005-0000-0000-000073210000}"/>
    <cellStyle name="Normal 3 14 23 2 2" xfId="8261" xr:uid="{00000000-0005-0000-0000-000074210000}"/>
    <cellStyle name="Normal 3 14 23 2 2 2" xfId="8262" xr:uid="{00000000-0005-0000-0000-000075210000}"/>
    <cellStyle name="Normal 3 14 23 3" xfId="8263" xr:uid="{00000000-0005-0000-0000-000076210000}"/>
    <cellStyle name="Normal 3 14 23 3 2" xfId="8264" xr:uid="{00000000-0005-0000-0000-000077210000}"/>
    <cellStyle name="Normal 3 14 23 3 2 2" xfId="8265" xr:uid="{00000000-0005-0000-0000-000078210000}"/>
    <cellStyle name="Normal 3 14 24" xfId="8266" xr:uid="{00000000-0005-0000-0000-000079210000}"/>
    <cellStyle name="Normal 3 14 24 2" xfId="8267" xr:uid="{00000000-0005-0000-0000-00007A210000}"/>
    <cellStyle name="Normal 3 14 24 2 2" xfId="8268" xr:uid="{00000000-0005-0000-0000-00007B210000}"/>
    <cellStyle name="Normal 3 14 25" xfId="8269" xr:uid="{00000000-0005-0000-0000-00007C210000}"/>
    <cellStyle name="Normal 3 14 25 2" xfId="8270" xr:uid="{00000000-0005-0000-0000-00007D210000}"/>
    <cellStyle name="Normal 3 14 25 2 2" xfId="8271" xr:uid="{00000000-0005-0000-0000-00007E210000}"/>
    <cellStyle name="Normal 3 14 3" xfId="8272" xr:uid="{00000000-0005-0000-0000-00007F210000}"/>
    <cellStyle name="Normal 3 14 3 2" xfId="8273" xr:uid="{00000000-0005-0000-0000-000080210000}"/>
    <cellStyle name="Normal 3 14 3 2 2" xfId="8274" xr:uid="{00000000-0005-0000-0000-000081210000}"/>
    <cellStyle name="Normal 3 14 3 2 2 2" xfId="8275" xr:uid="{00000000-0005-0000-0000-000082210000}"/>
    <cellStyle name="Normal 3 14 3 3" xfId="8276" xr:uid="{00000000-0005-0000-0000-000083210000}"/>
    <cellStyle name="Normal 3 14 3 3 2" xfId="8277" xr:uid="{00000000-0005-0000-0000-000084210000}"/>
    <cellStyle name="Normal 3 14 3 3 2 2" xfId="8278" xr:uid="{00000000-0005-0000-0000-000085210000}"/>
    <cellStyle name="Normal 3 14 4" xfId="8279" xr:uid="{00000000-0005-0000-0000-000086210000}"/>
    <cellStyle name="Normal 3 14 4 2" xfId="8280" xr:uid="{00000000-0005-0000-0000-000087210000}"/>
    <cellStyle name="Normal 3 14 4 2 2" xfId="8281" xr:uid="{00000000-0005-0000-0000-000088210000}"/>
    <cellStyle name="Normal 3 14 4 2 2 2" xfId="8282" xr:uid="{00000000-0005-0000-0000-000089210000}"/>
    <cellStyle name="Normal 3 14 4 3" xfId="8283" xr:uid="{00000000-0005-0000-0000-00008A210000}"/>
    <cellStyle name="Normal 3 14 4 3 2" xfId="8284" xr:uid="{00000000-0005-0000-0000-00008B210000}"/>
    <cellStyle name="Normal 3 14 4 3 2 2" xfId="8285" xr:uid="{00000000-0005-0000-0000-00008C210000}"/>
    <cellStyle name="Normal 3 14 5" xfId="8286" xr:uid="{00000000-0005-0000-0000-00008D210000}"/>
    <cellStyle name="Normal 3 14 5 2" xfId="8287" xr:uid="{00000000-0005-0000-0000-00008E210000}"/>
    <cellStyle name="Normal 3 14 5 2 2" xfId="8288" xr:uid="{00000000-0005-0000-0000-00008F210000}"/>
    <cellStyle name="Normal 3 14 5 2 2 2" xfId="8289" xr:uid="{00000000-0005-0000-0000-000090210000}"/>
    <cellStyle name="Normal 3 14 5 3" xfId="8290" xr:uid="{00000000-0005-0000-0000-000091210000}"/>
    <cellStyle name="Normal 3 14 5 3 2" xfId="8291" xr:uid="{00000000-0005-0000-0000-000092210000}"/>
    <cellStyle name="Normal 3 14 5 3 2 2" xfId="8292" xr:uid="{00000000-0005-0000-0000-000093210000}"/>
    <cellStyle name="Normal 3 14 6" xfId="8293" xr:uid="{00000000-0005-0000-0000-000094210000}"/>
    <cellStyle name="Normal 3 14 6 2" xfId="8294" xr:uid="{00000000-0005-0000-0000-000095210000}"/>
    <cellStyle name="Normal 3 14 6 2 2" xfId="8295" xr:uid="{00000000-0005-0000-0000-000096210000}"/>
    <cellStyle name="Normal 3 14 6 2 2 2" xfId="8296" xr:uid="{00000000-0005-0000-0000-000097210000}"/>
    <cellStyle name="Normal 3 14 6 3" xfId="8297" xr:uid="{00000000-0005-0000-0000-000098210000}"/>
    <cellStyle name="Normal 3 14 6 3 2" xfId="8298" xr:uid="{00000000-0005-0000-0000-000099210000}"/>
    <cellStyle name="Normal 3 14 6 3 2 2" xfId="8299" xr:uid="{00000000-0005-0000-0000-00009A210000}"/>
    <cellStyle name="Normal 3 14 7" xfId="8300" xr:uid="{00000000-0005-0000-0000-00009B210000}"/>
    <cellStyle name="Normal 3 14 7 2" xfId="8301" xr:uid="{00000000-0005-0000-0000-00009C210000}"/>
    <cellStyle name="Normal 3 14 7 2 2" xfId="8302" xr:uid="{00000000-0005-0000-0000-00009D210000}"/>
    <cellStyle name="Normal 3 14 7 2 2 2" xfId="8303" xr:uid="{00000000-0005-0000-0000-00009E210000}"/>
    <cellStyle name="Normal 3 14 7 3" xfId="8304" xr:uid="{00000000-0005-0000-0000-00009F210000}"/>
    <cellStyle name="Normal 3 14 7 3 2" xfId="8305" xr:uid="{00000000-0005-0000-0000-0000A0210000}"/>
    <cellStyle name="Normal 3 14 7 3 2 2" xfId="8306" xr:uid="{00000000-0005-0000-0000-0000A1210000}"/>
    <cellStyle name="Normal 3 14 8" xfId="8307" xr:uid="{00000000-0005-0000-0000-0000A2210000}"/>
    <cellStyle name="Normal 3 14 8 2" xfId="8308" xr:uid="{00000000-0005-0000-0000-0000A3210000}"/>
    <cellStyle name="Normal 3 14 8 2 2" xfId="8309" xr:uid="{00000000-0005-0000-0000-0000A4210000}"/>
    <cellStyle name="Normal 3 14 8 2 2 2" xfId="8310" xr:uid="{00000000-0005-0000-0000-0000A5210000}"/>
    <cellStyle name="Normal 3 14 8 3" xfId="8311" xr:uid="{00000000-0005-0000-0000-0000A6210000}"/>
    <cellStyle name="Normal 3 14 8 3 2" xfId="8312" xr:uid="{00000000-0005-0000-0000-0000A7210000}"/>
    <cellStyle name="Normal 3 14 8 3 2 2" xfId="8313" xr:uid="{00000000-0005-0000-0000-0000A8210000}"/>
    <cellStyle name="Normal 3 14 9" xfId="8314" xr:uid="{00000000-0005-0000-0000-0000A9210000}"/>
    <cellStyle name="Normal 3 14 9 2" xfId="8315" xr:uid="{00000000-0005-0000-0000-0000AA210000}"/>
    <cellStyle name="Normal 3 14 9 2 2" xfId="8316" xr:uid="{00000000-0005-0000-0000-0000AB210000}"/>
    <cellStyle name="Normal 3 14 9 2 2 2" xfId="8317" xr:uid="{00000000-0005-0000-0000-0000AC210000}"/>
    <cellStyle name="Normal 3 14 9 3" xfId="8318" xr:uid="{00000000-0005-0000-0000-0000AD210000}"/>
    <cellStyle name="Normal 3 14 9 3 2" xfId="8319" xr:uid="{00000000-0005-0000-0000-0000AE210000}"/>
    <cellStyle name="Normal 3 14 9 3 2 2" xfId="8320" xr:uid="{00000000-0005-0000-0000-0000AF210000}"/>
    <cellStyle name="Normal 3 15" xfId="8321" xr:uid="{00000000-0005-0000-0000-0000B0210000}"/>
    <cellStyle name="Normal 3 15 10" xfId="8322" xr:uid="{00000000-0005-0000-0000-0000B1210000}"/>
    <cellStyle name="Normal 3 15 10 2" xfId="8323" xr:uid="{00000000-0005-0000-0000-0000B2210000}"/>
    <cellStyle name="Normal 3 15 10 2 2" xfId="8324" xr:uid="{00000000-0005-0000-0000-0000B3210000}"/>
    <cellStyle name="Normal 3 15 10 2 2 2" xfId="8325" xr:uid="{00000000-0005-0000-0000-0000B4210000}"/>
    <cellStyle name="Normal 3 15 10 3" xfId="8326" xr:uid="{00000000-0005-0000-0000-0000B5210000}"/>
    <cellStyle name="Normal 3 15 10 3 2" xfId="8327" xr:uid="{00000000-0005-0000-0000-0000B6210000}"/>
    <cellStyle name="Normal 3 15 10 3 2 2" xfId="8328" xr:uid="{00000000-0005-0000-0000-0000B7210000}"/>
    <cellStyle name="Normal 3 15 11" xfId="8329" xr:uid="{00000000-0005-0000-0000-0000B8210000}"/>
    <cellStyle name="Normal 3 15 11 2" xfId="8330" xr:uid="{00000000-0005-0000-0000-0000B9210000}"/>
    <cellStyle name="Normal 3 15 11 2 2" xfId="8331" xr:uid="{00000000-0005-0000-0000-0000BA210000}"/>
    <cellStyle name="Normal 3 15 11 2 2 2" xfId="8332" xr:uid="{00000000-0005-0000-0000-0000BB210000}"/>
    <cellStyle name="Normal 3 15 11 3" xfId="8333" xr:uid="{00000000-0005-0000-0000-0000BC210000}"/>
    <cellStyle name="Normal 3 15 11 3 2" xfId="8334" xr:uid="{00000000-0005-0000-0000-0000BD210000}"/>
    <cellStyle name="Normal 3 15 11 3 2 2" xfId="8335" xr:uid="{00000000-0005-0000-0000-0000BE210000}"/>
    <cellStyle name="Normal 3 15 12" xfId="8336" xr:uid="{00000000-0005-0000-0000-0000BF210000}"/>
    <cellStyle name="Normal 3 15 12 2" xfId="8337" xr:uid="{00000000-0005-0000-0000-0000C0210000}"/>
    <cellStyle name="Normal 3 15 12 2 2" xfId="8338" xr:uid="{00000000-0005-0000-0000-0000C1210000}"/>
    <cellStyle name="Normal 3 15 12 2 2 2" xfId="8339" xr:uid="{00000000-0005-0000-0000-0000C2210000}"/>
    <cellStyle name="Normal 3 15 12 3" xfId="8340" xr:uid="{00000000-0005-0000-0000-0000C3210000}"/>
    <cellStyle name="Normal 3 15 12 3 2" xfId="8341" xr:uid="{00000000-0005-0000-0000-0000C4210000}"/>
    <cellStyle name="Normal 3 15 12 3 2 2" xfId="8342" xr:uid="{00000000-0005-0000-0000-0000C5210000}"/>
    <cellStyle name="Normal 3 15 13" xfId="8343" xr:uid="{00000000-0005-0000-0000-0000C6210000}"/>
    <cellStyle name="Normal 3 15 13 2" xfId="8344" xr:uid="{00000000-0005-0000-0000-0000C7210000}"/>
    <cellStyle name="Normal 3 15 13 2 2" xfId="8345" xr:uid="{00000000-0005-0000-0000-0000C8210000}"/>
    <cellStyle name="Normal 3 15 13 2 2 2" xfId="8346" xr:uid="{00000000-0005-0000-0000-0000C9210000}"/>
    <cellStyle name="Normal 3 15 13 3" xfId="8347" xr:uid="{00000000-0005-0000-0000-0000CA210000}"/>
    <cellStyle name="Normal 3 15 13 3 2" xfId="8348" xr:uid="{00000000-0005-0000-0000-0000CB210000}"/>
    <cellStyle name="Normal 3 15 13 3 2 2" xfId="8349" xr:uid="{00000000-0005-0000-0000-0000CC210000}"/>
    <cellStyle name="Normal 3 15 14" xfId="8350" xr:uid="{00000000-0005-0000-0000-0000CD210000}"/>
    <cellStyle name="Normal 3 15 14 2" xfId="8351" xr:uid="{00000000-0005-0000-0000-0000CE210000}"/>
    <cellStyle name="Normal 3 15 14 2 2" xfId="8352" xr:uid="{00000000-0005-0000-0000-0000CF210000}"/>
    <cellStyle name="Normal 3 15 14 2 2 2" xfId="8353" xr:uid="{00000000-0005-0000-0000-0000D0210000}"/>
    <cellStyle name="Normal 3 15 14 3" xfId="8354" xr:uid="{00000000-0005-0000-0000-0000D1210000}"/>
    <cellStyle name="Normal 3 15 14 3 2" xfId="8355" xr:uid="{00000000-0005-0000-0000-0000D2210000}"/>
    <cellStyle name="Normal 3 15 14 3 2 2" xfId="8356" xr:uid="{00000000-0005-0000-0000-0000D3210000}"/>
    <cellStyle name="Normal 3 15 15" xfId="8357" xr:uid="{00000000-0005-0000-0000-0000D4210000}"/>
    <cellStyle name="Normal 3 15 15 2" xfId="8358" xr:uid="{00000000-0005-0000-0000-0000D5210000}"/>
    <cellStyle name="Normal 3 15 15 2 2" xfId="8359" xr:uid="{00000000-0005-0000-0000-0000D6210000}"/>
    <cellStyle name="Normal 3 15 15 2 2 2" xfId="8360" xr:uid="{00000000-0005-0000-0000-0000D7210000}"/>
    <cellStyle name="Normal 3 15 15 3" xfId="8361" xr:uid="{00000000-0005-0000-0000-0000D8210000}"/>
    <cellStyle name="Normal 3 15 15 3 2" xfId="8362" xr:uid="{00000000-0005-0000-0000-0000D9210000}"/>
    <cellStyle name="Normal 3 15 15 3 2 2" xfId="8363" xr:uid="{00000000-0005-0000-0000-0000DA210000}"/>
    <cellStyle name="Normal 3 15 16" xfId="8364" xr:uid="{00000000-0005-0000-0000-0000DB210000}"/>
    <cellStyle name="Normal 3 15 16 2" xfId="8365" xr:uid="{00000000-0005-0000-0000-0000DC210000}"/>
    <cellStyle name="Normal 3 15 16 2 2" xfId="8366" xr:uid="{00000000-0005-0000-0000-0000DD210000}"/>
    <cellStyle name="Normal 3 15 16 2 2 2" xfId="8367" xr:uid="{00000000-0005-0000-0000-0000DE210000}"/>
    <cellStyle name="Normal 3 15 16 3" xfId="8368" xr:uid="{00000000-0005-0000-0000-0000DF210000}"/>
    <cellStyle name="Normal 3 15 16 3 2" xfId="8369" xr:uid="{00000000-0005-0000-0000-0000E0210000}"/>
    <cellStyle name="Normal 3 15 16 3 2 2" xfId="8370" xr:uid="{00000000-0005-0000-0000-0000E1210000}"/>
    <cellStyle name="Normal 3 15 17" xfId="8371" xr:uid="{00000000-0005-0000-0000-0000E2210000}"/>
    <cellStyle name="Normal 3 15 17 2" xfId="8372" xr:uid="{00000000-0005-0000-0000-0000E3210000}"/>
    <cellStyle name="Normal 3 15 17 2 2" xfId="8373" xr:uid="{00000000-0005-0000-0000-0000E4210000}"/>
    <cellStyle name="Normal 3 15 17 2 2 2" xfId="8374" xr:uid="{00000000-0005-0000-0000-0000E5210000}"/>
    <cellStyle name="Normal 3 15 17 3" xfId="8375" xr:uid="{00000000-0005-0000-0000-0000E6210000}"/>
    <cellStyle name="Normal 3 15 17 3 2" xfId="8376" xr:uid="{00000000-0005-0000-0000-0000E7210000}"/>
    <cellStyle name="Normal 3 15 17 3 2 2" xfId="8377" xr:uid="{00000000-0005-0000-0000-0000E8210000}"/>
    <cellStyle name="Normal 3 15 18" xfId="8378" xr:uid="{00000000-0005-0000-0000-0000E9210000}"/>
    <cellStyle name="Normal 3 15 18 2" xfId="8379" xr:uid="{00000000-0005-0000-0000-0000EA210000}"/>
    <cellStyle name="Normal 3 15 18 2 2" xfId="8380" xr:uid="{00000000-0005-0000-0000-0000EB210000}"/>
    <cellStyle name="Normal 3 15 18 2 2 2" xfId="8381" xr:uid="{00000000-0005-0000-0000-0000EC210000}"/>
    <cellStyle name="Normal 3 15 18 3" xfId="8382" xr:uid="{00000000-0005-0000-0000-0000ED210000}"/>
    <cellStyle name="Normal 3 15 18 3 2" xfId="8383" xr:uid="{00000000-0005-0000-0000-0000EE210000}"/>
    <cellStyle name="Normal 3 15 18 3 2 2" xfId="8384" xr:uid="{00000000-0005-0000-0000-0000EF210000}"/>
    <cellStyle name="Normal 3 15 19" xfId="8385" xr:uid="{00000000-0005-0000-0000-0000F0210000}"/>
    <cellStyle name="Normal 3 15 19 2" xfId="8386" xr:uid="{00000000-0005-0000-0000-0000F1210000}"/>
    <cellStyle name="Normal 3 15 19 2 2" xfId="8387" xr:uid="{00000000-0005-0000-0000-0000F2210000}"/>
    <cellStyle name="Normal 3 15 19 2 2 2" xfId="8388" xr:uid="{00000000-0005-0000-0000-0000F3210000}"/>
    <cellStyle name="Normal 3 15 19 3" xfId="8389" xr:uid="{00000000-0005-0000-0000-0000F4210000}"/>
    <cellStyle name="Normal 3 15 19 3 2" xfId="8390" xr:uid="{00000000-0005-0000-0000-0000F5210000}"/>
    <cellStyle name="Normal 3 15 19 3 2 2" xfId="8391" xr:uid="{00000000-0005-0000-0000-0000F6210000}"/>
    <cellStyle name="Normal 3 15 2" xfId="8392" xr:uid="{00000000-0005-0000-0000-0000F7210000}"/>
    <cellStyle name="Normal 3 15 2 2" xfId="8393" xr:uid="{00000000-0005-0000-0000-0000F8210000}"/>
    <cellStyle name="Normal 3 15 2 2 2" xfId="8394" xr:uid="{00000000-0005-0000-0000-0000F9210000}"/>
    <cellStyle name="Normal 3 15 2 2 2 2" xfId="8395" xr:uid="{00000000-0005-0000-0000-0000FA210000}"/>
    <cellStyle name="Normal 3 15 2 3" xfId="8396" xr:uid="{00000000-0005-0000-0000-0000FB210000}"/>
    <cellStyle name="Normal 3 15 2 3 2" xfId="8397" xr:uid="{00000000-0005-0000-0000-0000FC210000}"/>
    <cellStyle name="Normal 3 15 2 3 2 2" xfId="8398" xr:uid="{00000000-0005-0000-0000-0000FD210000}"/>
    <cellStyle name="Normal 3 15 20" xfId="8399" xr:uid="{00000000-0005-0000-0000-0000FE210000}"/>
    <cellStyle name="Normal 3 15 20 2" xfId="8400" xr:uid="{00000000-0005-0000-0000-0000FF210000}"/>
    <cellStyle name="Normal 3 15 20 2 2" xfId="8401" xr:uid="{00000000-0005-0000-0000-000000220000}"/>
    <cellStyle name="Normal 3 15 20 2 2 2" xfId="8402" xr:uid="{00000000-0005-0000-0000-000001220000}"/>
    <cellStyle name="Normal 3 15 20 3" xfId="8403" xr:uid="{00000000-0005-0000-0000-000002220000}"/>
    <cellStyle name="Normal 3 15 20 3 2" xfId="8404" xr:uid="{00000000-0005-0000-0000-000003220000}"/>
    <cellStyle name="Normal 3 15 20 3 2 2" xfId="8405" xr:uid="{00000000-0005-0000-0000-000004220000}"/>
    <cellStyle name="Normal 3 15 21" xfId="8406" xr:uid="{00000000-0005-0000-0000-000005220000}"/>
    <cellStyle name="Normal 3 15 21 2" xfId="8407" xr:uid="{00000000-0005-0000-0000-000006220000}"/>
    <cellStyle name="Normal 3 15 21 2 2" xfId="8408" xr:uid="{00000000-0005-0000-0000-000007220000}"/>
    <cellStyle name="Normal 3 15 21 2 2 2" xfId="8409" xr:uid="{00000000-0005-0000-0000-000008220000}"/>
    <cellStyle name="Normal 3 15 21 3" xfId="8410" xr:uid="{00000000-0005-0000-0000-000009220000}"/>
    <cellStyle name="Normal 3 15 21 3 2" xfId="8411" xr:uid="{00000000-0005-0000-0000-00000A220000}"/>
    <cellStyle name="Normal 3 15 21 3 2 2" xfId="8412" xr:uid="{00000000-0005-0000-0000-00000B220000}"/>
    <cellStyle name="Normal 3 15 22" xfId="8413" xr:uid="{00000000-0005-0000-0000-00000C220000}"/>
    <cellStyle name="Normal 3 15 22 2" xfId="8414" xr:uid="{00000000-0005-0000-0000-00000D220000}"/>
    <cellStyle name="Normal 3 15 22 2 2" xfId="8415" xr:uid="{00000000-0005-0000-0000-00000E220000}"/>
    <cellStyle name="Normal 3 15 22 2 2 2" xfId="8416" xr:uid="{00000000-0005-0000-0000-00000F220000}"/>
    <cellStyle name="Normal 3 15 22 3" xfId="8417" xr:uid="{00000000-0005-0000-0000-000010220000}"/>
    <cellStyle name="Normal 3 15 22 3 2" xfId="8418" xr:uid="{00000000-0005-0000-0000-000011220000}"/>
    <cellStyle name="Normal 3 15 22 3 2 2" xfId="8419" xr:uid="{00000000-0005-0000-0000-000012220000}"/>
    <cellStyle name="Normal 3 15 23" xfId="8420" xr:uid="{00000000-0005-0000-0000-000013220000}"/>
    <cellStyle name="Normal 3 15 23 2" xfId="8421" xr:uid="{00000000-0005-0000-0000-000014220000}"/>
    <cellStyle name="Normal 3 15 23 2 2" xfId="8422" xr:uid="{00000000-0005-0000-0000-000015220000}"/>
    <cellStyle name="Normal 3 15 23 2 2 2" xfId="8423" xr:uid="{00000000-0005-0000-0000-000016220000}"/>
    <cellStyle name="Normal 3 15 23 3" xfId="8424" xr:uid="{00000000-0005-0000-0000-000017220000}"/>
    <cellStyle name="Normal 3 15 23 3 2" xfId="8425" xr:uid="{00000000-0005-0000-0000-000018220000}"/>
    <cellStyle name="Normal 3 15 23 3 2 2" xfId="8426" xr:uid="{00000000-0005-0000-0000-000019220000}"/>
    <cellStyle name="Normal 3 15 24" xfId="8427" xr:uid="{00000000-0005-0000-0000-00001A220000}"/>
    <cellStyle name="Normal 3 15 24 2" xfId="8428" xr:uid="{00000000-0005-0000-0000-00001B220000}"/>
    <cellStyle name="Normal 3 15 24 2 2" xfId="8429" xr:uid="{00000000-0005-0000-0000-00001C220000}"/>
    <cellStyle name="Normal 3 15 25" xfId="8430" xr:uid="{00000000-0005-0000-0000-00001D220000}"/>
    <cellStyle name="Normal 3 15 25 2" xfId="8431" xr:uid="{00000000-0005-0000-0000-00001E220000}"/>
    <cellStyle name="Normal 3 15 25 2 2" xfId="8432" xr:uid="{00000000-0005-0000-0000-00001F220000}"/>
    <cellStyle name="Normal 3 15 3" xfId="8433" xr:uid="{00000000-0005-0000-0000-000020220000}"/>
    <cellStyle name="Normal 3 15 3 2" xfId="8434" xr:uid="{00000000-0005-0000-0000-000021220000}"/>
    <cellStyle name="Normal 3 15 3 2 2" xfId="8435" xr:uid="{00000000-0005-0000-0000-000022220000}"/>
    <cellStyle name="Normal 3 15 3 2 2 2" xfId="8436" xr:uid="{00000000-0005-0000-0000-000023220000}"/>
    <cellStyle name="Normal 3 15 3 3" xfId="8437" xr:uid="{00000000-0005-0000-0000-000024220000}"/>
    <cellStyle name="Normal 3 15 3 3 2" xfId="8438" xr:uid="{00000000-0005-0000-0000-000025220000}"/>
    <cellStyle name="Normal 3 15 3 3 2 2" xfId="8439" xr:uid="{00000000-0005-0000-0000-000026220000}"/>
    <cellStyle name="Normal 3 15 4" xfId="8440" xr:uid="{00000000-0005-0000-0000-000027220000}"/>
    <cellStyle name="Normal 3 15 4 2" xfId="8441" xr:uid="{00000000-0005-0000-0000-000028220000}"/>
    <cellStyle name="Normal 3 15 4 2 2" xfId="8442" xr:uid="{00000000-0005-0000-0000-000029220000}"/>
    <cellStyle name="Normal 3 15 4 2 2 2" xfId="8443" xr:uid="{00000000-0005-0000-0000-00002A220000}"/>
    <cellStyle name="Normal 3 15 4 3" xfId="8444" xr:uid="{00000000-0005-0000-0000-00002B220000}"/>
    <cellStyle name="Normal 3 15 4 3 2" xfId="8445" xr:uid="{00000000-0005-0000-0000-00002C220000}"/>
    <cellStyle name="Normal 3 15 4 3 2 2" xfId="8446" xr:uid="{00000000-0005-0000-0000-00002D220000}"/>
    <cellStyle name="Normal 3 15 5" xfId="8447" xr:uid="{00000000-0005-0000-0000-00002E220000}"/>
    <cellStyle name="Normal 3 15 5 2" xfId="8448" xr:uid="{00000000-0005-0000-0000-00002F220000}"/>
    <cellStyle name="Normal 3 15 5 2 2" xfId="8449" xr:uid="{00000000-0005-0000-0000-000030220000}"/>
    <cellStyle name="Normal 3 15 5 2 2 2" xfId="8450" xr:uid="{00000000-0005-0000-0000-000031220000}"/>
    <cellStyle name="Normal 3 15 5 3" xfId="8451" xr:uid="{00000000-0005-0000-0000-000032220000}"/>
    <cellStyle name="Normal 3 15 5 3 2" xfId="8452" xr:uid="{00000000-0005-0000-0000-000033220000}"/>
    <cellStyle name="Normal 3 15 5 3 2 2" xfId="8453" xr:uid="{00000000-0005-0000-0000-000034220000}"/>
    <cellStyle name="Normal 3 15 6" xfId="8454" xr:uid="{00000000-0005-0000-0000-000035220000}"/>
    <cellStyle name="Normal 3 15 6 2" xfId="8455" xr:uid="{00000000-0005-0000-0000-000036220000}"/>
    <cellStyle name="Normal 3 15 6 2 2" xfId="8456" xr:uid="{00000000-0005-0000-0000-000037220000}"/>
    <cellStyle name="Normal 3 15 6 2 2 2" xfId="8457" xr:uid="{00000000-0005-0000-0000-000038220000}"/>
    <cellStyle name="Normal 3 15 6 3" xfId="8458" xr:uid="{00000000-0005-0000-0000-000039220000}"/>
    <cellStyle name="Normal 3 15 6 3 2" xfId="8459" xr:uid="{00000000-0005-0000-0000-00003A220000}"/>
    <cellStyle name="Normal 3 15 6 3 2 2" xfId="8460" xr:uid="{00000000-0005-0000-0000-00003B220000}"/>
    <cellStyle name="Normal 3 15 7" xfId="8461" xr:uid="{00000000-0005-0000-0000-00003C220000}"/>
    <cellStyle name="Normal 3 15 7 2" xfId="8462" xr:uid="{00000000-0005-0000-0000-00003D220000}"/>
    <cellStyle name="Normal 3 15 7 2 2" xfId="8463" xr:uid="{00000000-0005-0000-0000-00003E220000}"/>
    <cellStyle name="Normal 3 15 7 2 2 2" xfId="8464" xr:uid="{00000000-0005-0000-0000-00003F220000}"/>
    <cellStyle name="Normal 3 15 7 3" xfId="8465" xr:uid="{00000000-0005-0000-0000-000040220000}"/>
    <cellStyle name="Normal 3 15 7 3 2" xfId="8466" xr:uid="{00000000-0005-0000-0000-000041220000}"/>
    <cellStyle name="Normal 3 15 7 3 2 2" xfId="8467" xr:uid="{00000000-0005-0000-0000-000042220000}"/>
    <cellStyle name="Normal 3 15 8" xfId="8468" xr:uid="{00000000-0005-0000-0000-000043220000}"/>
    <cellStyle name="Normal 3 15 8 2" xfId="8469" xr:uid="{00000000-0005-0000-0000-000044220000}"/>
    <cellStyle name="Normal 3 15 8 2 2" xfId="8470" xr:uid="{00000000-0005-0000-0000-000045220000}"/>
    <cellStyle name="Normal 3 15 8 2 2 2" xfId="8471" xr:uid="{00000000-0005-0000-0000-000046220000}"/>
    <cellStyle name="Normal 3 15 8 3" xfId="8472" xr:uid="{00000000-0005-0000-0000-000047220000}"/>
    <cellStyle name="Normal 3 15 8 3 2" xfId="8473" xr:uid="{00000000-0005-0000-0000-000048220000}"/>
    <cellStyle name="Normal 3 15 8 3 2 2" xfId="8474" xr:uid="{00000000-0005-0000-0000-000049220000}"/>
    <cellStyle name="Normal 3 15 9" xfId="8475" xr:uid="{00000000-0005-0000-0000-00004A220000}"/>
    <cellStyle name="Normal 3 15 9 2" xfId="8476" xr:uid="{00000000-0005-0000-0000-00004B220000}"/>
    <cellStyle name="Normal 3 15 9 2 2" xfId="8477" xr:uid="{00000000-0005-0000-0000-00004C220000}"/>
    <cellStyle name="Normal 3 15 9 2 2 2" xfId="8478" xr:uid="{00000000-0005-0000-0000-00004D220000}"/>
    <cellStyle name="Normal 3 15 9 3" xfId="8479" xr:uid="{00000000-0005-0000-0000-00004E220000}"/>
    <cellStyle name="Normal 3 15 9 3 2" xfId="8480" xr:uid="{00000000-0005-0000-0000-00004F220000}"/>
    <cellStyle name="Normal 3 15 9 3 2 2" xfId="8481" xr:uid="{00000000-0005-0000-0000-000050220000}"/>
    <cellStyle name="Normal 3 16" xfId="8482" xr:uid="{00000000-0005-0000-0000-000051220000}"/>
    <cellStyle name="Normal 3 16 10" xfId="8483" xr:uid="{00000000-0005-0000-0000-000052220000}"/>
    <cellStyle name="Normal 3 16 10 2" xfId="8484" xr:uid="{00000000-0005-0000-0000-000053220000}"/>
    <cellStyle name="Normal 3 16 10 2 2" xfId="8485" xr:uid="{00000000-0005-0000-0000-000054220000}"/>
    <cellStyle name="Normal 3 16 10 2 2 2" xfId="8486" xr:uid="{00000000-0005-0000-0000-000055220000}"/>
    <cellStyle name="Normal 3 16 10 3" xfId="8487" xr:uid="{00000000-0005-0000-0000-000056220000}"/>
    <cellStyle name="Normal 3 16 10 3 2" xfId="8488" xr:uid="{00000000-0005-0000-0000-000057220000}"/>
    <cellStyle name="Normal 3 16 10 3 2 2" xfId="8489" xr:uid="{00000000-0005-0000-0000-000058220000}"/>
    <cellStyle name="Normal 3 16 11" xfId="8490" xr:uid="{00000000-0005-0000-0000-000059220000}"/>
    <cellStyle name="Normal 3 16 11 2" xfId="8491" xr:uid="{00000000-0005-0000-0000-00005A220000}"/>
    <cellStyle name="Normal 3 16 11 2 2" xfId="8492" xr:uid="{00000000-0005-0000-0000-00005B220000}"/>
    <cellStyle name="Normal 3 16 11 2 2 2" xfId="8493" xr:uid="{00000000-0005-0000-0000-00005C220000}"/>
    <cellStyle name="Normal 3 16 11 3" xfId="8494" xr:uid="{00000000-0005-0000-0000-00005D220000}"/>
    <cellStyle name="Normal 3 16 11 3 2" xfId="8495" xr:uid="{00000000-0005-0000-0000-00005E220000}"/>
    <cellStyle name="Normal 3 16 11 3 2 2" xfId="8496" xr:uid="{00000000-0005-0000-0000-00005F220000}"/>
    <cellStyle name="Normal 3 16 12" xfId="8497" xr:uid="{00000000-0005-0000-0000-000060220000}"/>
    <cellStyle name="Normal 3 16 12 2" xfId="8498" xr:uid="{00000000-0005-0000-0000-000061220000}"/>
    <cellStyle name="Normal 3 16 12 2 2" xfId="8499" xr:uid="{00000000-0005-0000-0000-000062220000}"/>
    <cellStyle name="Normal 3 16 12 2 2 2" xfId="8500" xr:uid="{00000000-0005-0000-0000-000063220000}"/>
    <cellStyle name="Normal 3 16 12 3" xfId="8501" xr:uid="{00000000-0005-0000-0000-000064220000}"/>
    <cellStyle name="Normal 3 16 12 3 2" xfId="8502" xr:uid="{00000000-0005-0000-0000-000065220000}"/>
    <cellStyle name="Normal 3 16 12 3 2 2" xfId="8503" xr:uid="{00000000-0005-0000-0000-000066220000}"/>
    <cellStyle name="Normal 3 16 13" xfId="8504" xr:uid="{00000000-0005-0000-0000-000067220000}"/>
    <cellStyle name="Normal 3 16 13 2" xfId="8505" xr:uid="{00000000-0005-0000-0000-000068220000}"/>
    <cellStyle name="Normal 3 16 13 2 2" xfId="8506" xr:uid="{00000000-0005-0000-0000-000069220000}"/>
    <cellStyle name="Normal 3 16 13 2 2 2" xfId="8507" xr:uid="{00000000-0005-0000-0000-00006A220000}"/>
    <cellStyle name="Normal 3 16 13 3" xfId="8508" xr:uid="{00000000-0005-0000-0000-00006B220000}"/>
    <cellStyle name="Normal 3 16 13 3 2" xfId="8509" xr:uid="{00000000-0005-0000-0000-00006C220000}"/>
    <cellStyle name="Normal 3 16 13 3 2 2" xfId="8510" xr:uid="{00000000-0005-0000-0000-00006D220000}"/>
    <cellStyle name="Normal 3 16 14" xfId="8511" xr:uid="{00000000-0005-0000-0000-00006E220000}"/>
    <cellStyle name="Normal 3 16 14 2" xfId="8512" xr:uid="{00000000-0005-0000-0000-00006F220000}"/>
    <cellStyle name="Normal 3 16 14 2 2" xfId="8513" xr:uid="{00000000-0005-0000-0000-000070220000}"/>
    <cellStyle name="Normal 3 16 14 2 2 2" xfId="8514" xr:uid="{00000000-0005-0000-0000-000071220000}"/>
    <cellStyle name="Normal 3 16 14 3" xfId="8515" xr:uid="{00000000-0005-0000-0000-000072220000}"/>
    <cellStyle name="Normal 3 16 14 3 2" xfId="8516" xr:uid="{00000000-0005-0000-0000-000073220000}"/>
    <cellStyle name="Normal 3 16 14 3 2 2" xfId="8517" xr:uid="{00000000-0005-0000-0000-000074220000}"/>
    <cellStyle name="Normal 3 16 15" xfId="8518" xr:uid="{00000000-0005-0000-0000-000075220000}"/>
    <cellStyle name="Normal 3 16 15 2" xfId="8519" xr:uid="{00000000-0005-0000-0000-000076220000}"/>
    <cellStyle name="Normal 3 16 15 2 2" xfId="8520" xr:uid="{00000000-0005-0000-0000-000077220000}"/>
    <cellStyle name="Normal 3 16 15 2 2 2" xfId="8521" xr:uid="{00000000-0005-0000-0000-000078220000}"/>
    <cellStyle name="Normal 3 16 15 3" xfId="8522" xr:uid="{00000000-0005-0000-0000-000079220000}"/>
    <cellStyle name="Normal 3 16 15 3 2" xfId="8523" xr:uid="{00000000-0005-0000-0000-00007A220000}"/>
    <cellStyle name="Normal 3 16 15 3 2 2" xfId="8524" xr:uid="{00000000-0005-0000-0000-00007B220000}"/>
    <cellStyle name="Normal 3 16 16" xfId="8525" xr:uid="{00000000-0005-0000-0000-00007C220000}"/>
    <cellStyle name="Normal 3 16 16 2" xfId="8526" xr:uid="{00000000-0005-0000-0000-00007D220000}"/>
    <cellStyle name="Normal 3 16 16 2 2" xfId="8527" xr:uid="{00000000-0005-0000-0000-00007E220000}"/>
    <cellStyle name="Normal 3 16 16 2 2 2" xfId="8528" xr:uid="{00000000-0005-0000-0000-00007F220000}"/>
    <cellStyle name="Normal 3 16 16 3" xfId="8529" xr:uid="{00000000-0005-0000-0000-000080220000}"/>
    <cellStyle name="Normal 3 16 16 3 2" xfId="8530" xr:uid="{00000000-0005-0000-0000-000081220000}"/>
    <cellStyle name="Normal 3 16 16 3 2 2" xfId="8531" xr:uid="{00000000-0005-0000-0000-000082220000}"/>
    <cellStyle name="Normal 3 16 17" xfId="8532" xr:uid="{00000000-0005-0000-0000-000083220000}"/>
    <cellStyle name="Normal 3 16 17 2" xfId="8533" xr:uid="{00000000-0005-0000-0000-000084220000}"/>
    <cellStyle name="Normal 3 16 17 2 2" xfId="8534" xr:uid="{00000000-0005-0000-0000-000085220000}"/>
    <cellStyle name="Normal 3 16 17 2 2 2" xfId="8535" xr:uid="{00000000-0005-0000-0000-000086220000}"/>
    <cellStyle name="Normal 3 16 17 3" xfId="8536" xr:uid="{00000000-0005-0000-0000-000087220000}"/>
    <cellStyle name="Normal 3 16 17 3 2" xfId="8537" xr:uid="{00000000-0005-0000-0000-000088220000}"/>
    <cellStyle name="Normal 3 16 17 3 2 2" xfId="8538" xr:uid="{00000000-0005-0000-0000-000089220000}"/>
    <cellStyle name="Normal 3 16 18" xfId="8539" xr:uid="{00000000-0005-0000-0000-00008A220000}"/>
    <cellStyle name="Normal 3 16 18 2" xfId="8540" xr:uid="{00000000-0005-0000-0000-00008B220000}"/>
    <cellStyle name="Normal 3 16 18 2 2" xfId="8541" xr:uid="{00000000-0005-0000-0000-00008C220000}"/>
    <cellStyle name="Normal 3 16 18 2 2 2" xfId="8542" xr:uid="{00000000-0005-0000-0000-00008D220000}"/>
    <cellStyle name="Normal 3 16 18 3" xfId="8543" xr:uid="{00000000-0005-0000-0000-00008E220000}"/>
    <cellStyle name="Normal 3 16 18 3 2" xfId="8544" xr:uid="{00000000-0005-0000-0000-00008F220000}"/>
    <cellStyle name="Normal 3 16 18 3 2 2" xfId="8545" xr:uid="{00000000-0005-0000-0000-000090220000}"/>
    <cellStyle name="Normal 3 16 19" xfId="8546" xr:uid="{00000000-0005-0000-0000-000091220000}"/>
    <cellStyle name="Normal 3 16 19 2" xfId="8547" xr:uid="{00000000-0005-0000-0000-000092220000}"/>
    <cellStyle name="Normal 3 16 19 2 2" xfId="8548" xr:uid="{00000000-0005-0000-0000-000093220000}"/>
    <cellStyle name="Normal 3 16 19 2 2 2" xfId="8549" xr:uid="{00000000-0005-0000-0000-000094220000}"/>
    <cellStyle name="Normal 3 16 19 3" xfId="8550" xr:uid="{00000000-0005-0000-0000-000095220000}"/>
    <cellStyle name="Normal 3 16 19 3 2" xfId="8551" xr:uid="{00000000-0005-0000-0000-000096220000}"/>
    <cellStyle name="Normal 3 16 19 3 2 2" xfId="8552" xr:uid="{00000000-0005-0000-0000-000097220000}"/>
    <cellStyle name="Normal 3 16 2" xfId="8553" xr:uid="{00000000-0005-0000-0000-000098220000}"/>
    <cellStyle name="Normal 3 16 2 2" xfId="8554" xr:uid="{00000000-0005-0000-0000-000099220000}"/>
    <cellStyle name="Normal 3 16 2 2 2" xfId="8555" xr:uid="{00000000-0005-0000-0000-00009A220000}"/>
    <cellStyle name="Normal 3 16 2 2 2 2" xfId="8556" xr:uid="{00000000-0005-0000-0000-00009B220000}"/>
    <cellStyle name="Normal 3 16 2 3" xfId="8557" xr:uid="{00000000-0005-0000-0000-00009C220000}"/>
    <cellStyle name="Normal 3 16 2 3 2" xfId="8558" xr:uid="{00000000-0005-0000-0000-00009D220000}"/>
    <cellStyle name="Normal 3 16 2 3 2 2" xfId="8559" xr:uid="{00000000-0005-0000-0000-00009E220000}"/>
    <cellStyle name="Normal 3 16 20" xfId="8560" xr:uid="{00000000-0005-0000-0000-00009F220000}"/>
    <cellStyle name="Normal 3 16 20 2" xfId="8561" xr:uid="{00000000-0005-0000-0000-0000A0220000}"/>
    <cellStyle name="Normal 3 16 20 2 2" xfId="8562" xr:uid="{00000000-0005-0000-0000-0000A1220000}"/>
    <cellStyle name="Normal 3 16 20 2 2 2" xfId="8563" xr:uid="{00000000-0005-0000-0000-0000A2220000}"/>
    <cellStyle name="Normal 3 16 20 3" xfId="8564" xr:uid="{00000000-0005-0000-0000-0000A3220000}"/>
    <cellStyle name="Normal 3 16 20 3 2" xfId="8565" xr:uid="{00000000-0005-0000-0000-0000A4220000}"/>
    <cellStyle name="Normal 3 16 20 3 2 2" xfId="8566" xr:uid="{00000000-0005-0000-0000-0000A5220000}"/>
    <cellStyle name="Normal 3 16 21" xfId="8567" xr:uid="{00000000-0005-0000-0000-0000A6220000}"/>
    <cellStyle name="Normal 3 16 21 2" xfId="8568" xr:uid="{00000000-0005-0000-0000-0000A7220000}"/>
    <cellStyle name="Normal 3 16 21 2 2" xfId="8569" xr:uid="{00000000-0005-0000-0000-0000A8220000}"/>
    <cellStyle name="Normal 3 16 21 2 2 2" xfId="8570" xr:uid="{00000000-0005-0000-0000-0000A9220000}"/>
    <cellStyle name="Normal 3 16 21 3" xfId="8571" xr:uid="{00000000-0005-0000-0000-0000AA220000}"/>
    <cellStyle name="Normal 3 16 21 3 2" xfId="8572" xr:uid="{00000000-0005-0000-0000-0000AB220000}"/>
    <cellStyle name="Normal 3 16 21 3 2 2" xfId="8573" xr:uid="{00000000-0005-0000-0000-0000AC220000}"/>
    <cellStyle name="Normal 3 16 22" xfId="8574" xr:uid="{00000000-0005-0000-0000-0000AD220000}"/>
    <cellStyle name="Normal 3 16 22 2" xfId="8575" xr:uid="{00000000-0005-0000-0000-0000AE220000}"/>
    <cellStyle name="Normal 3 16 22 2 2" xfId="8576" xr:uid="{00000000-0005-0000-0000-0000AF220000}"/>
    <cellStyle name="Normal 3 16 22 2 2 2" xfId="8577" xr:uid="{00000000-0005-0000-0000-0000B0220000}"/>
    <cellStyle name="Normal 3 16 22 3" xfId="8578" xr:uid="{00000000-0005-0000-0000-0000B1220000}"/>
    <cellStyle name="Normal 3 16 22 3 2" xfId="8579" xr:uid="{00000000-0005-0000-0000-0000B2220000}"/>
    <cellStyle name="Normal 3 16 22 3 2 2" xfId="8580" xr:uid="{00000000-0005-0000-0000-0000B3220000}"/>
    <cellStyle name="Normal 3 16 23" xfId="8581" xr:uid="{00000000-0005-0000-0000-0000B4220000}"/>
    <cellStyle name="Normal 3 16 23 2" xfId="8582" xr:uid="{00000000-0005-0000-0000-0000B5220000}"/>
    <cellStyle name="Normal 3 16 23 2 2" xfId="8583" xr:uid="{00000000-0005-0000-0000-0000B6220000}"/>
    <cellStyle name="Normal 3 16 23 2 2 2" xfId="8584" xr:uid="{00000000-0005-0000-0000-0000B7220000}"/>
    <cellStyle name="Normal 3 16 23 3" xfId="8585" xr:uid="{00000000-0005-0000-0000-0000B8220000}"/>
    <cellStyle name="Normal 3 16 23 3 2" xfId="8586" xr:uid="{00000000-0005-0000-0000-0000B9220000}"/>
    <cellStyle name="Normal 3 16 23 3 2 2" xfId="8587" xr:uid="{00000000-0005-0000-0000-0000BA220000}"/>
    <cellStyle name="Normal 3 16 24" xfId="8588" xr:uid="{00000000-0005-0000-0000-0000BB220000}"/>
    <cellStyle name="Normal 3 16 24 2" xfId="8589" xr:uid="{00000000-0005-0000-0000-0000BC220000}"/>
    <cellStyle name="Normal 3 16 24 2 2" xfId="8590" xr:uid="{00000000-0005-0000-0000-0000BD220000}"/>
    <cellStyle name="Normal 3 16 25" xfId="8591" xr:uid="{00000000-0005-0000-0000-0000BE220000}"/>
    <cellStyle name="Normal 3 16 25 2" xfId="8592" xr:uid="{00000000-0005-0000-0000-0000BF220000}"/>
    <cellStyle name="Normal 3 16 25 2 2" xfId="8593" xr:uid="{00000000-0005-0000-0000-0000C0220000}"/>
    <cellStyle name="Normal 3 16 3" xfId="8594" xr:uid="{00000000-0005-0000-0000-0000C1220000}"/>
    <cellStyle name="Normal 3 16 3 2" xfId="8595" xr:uid="{00000000-0005-0000-0000-0000C2220000}"/>
    <cellStyle name="Normal 3 16 3 2 2" xfId="8596" xr:uid="{00000000-0005-0000-0000-0000C3220000}"/>
    <cellStyle name="Normal 3 16 3 2 2 2" xfId="8597" xr:uid="{00000000-0005-0000-0000-0000C4220000}"/>
    <cellStyle name="Normal 3 16 3 3" xfId="8598" xr:uid="{00000000-0005-0000-0000-0000C5220000}"/>
    <cellStyle name="Normal 3 16 3 3 2" xfId="8599" xr:uid="{00000000-0005-0000-0000-0000C6220000}"/>
    <cellStyle name="Normal 3 16 3 3 2 2" xfId="8600" xr:uid="{00000000-0005-0000-0000-0000C7220000}"/>
    <cellStyle name="Normal 3 16 4" xfId="8601" xr:uid="{00000000-0005-0000-0000-0000C8220000}"/>
    <cellStyle name="Normal 3 16 4 2" xfId="8602" xr:uid="{00000000-0005-0000-0000-0000C9220000}"/>
    <cellStyle name="Normal 3 16 4 2 2" xfId="8603" xr:uid="{00000000-0005-0000-0000-0000CA220000}"/>
    <cellStyle name="Normal 3 16 4 2 2 2" xfId="8604" xr:uid="{00000000-0005-0000-0000-0000CB220000}"/>
    <cellStyle name="Normal 3 16 4 3" xfId="8605" xr:uid="{00000000-0005-0000-0000-0000CC220000}"/>
    <cellStyle name="Normal 3 16 4 3 2" xfId="8606" xr:uid="{00000000-0005-0000-0000-0000CD220000}"/>
    <cellStyle name="Normal 3 16 4 3 2 2" xfId="8607" xr:uid="{00000000-0005-0000-0000-0000CE220000}"/>
    <cellStyle name="Normal 3 16 5" xfId="8608" xr:uid="{00000000-0005-0000-0000-0000CF220000}"/>
    <cellStyle name="Normal 3 16 5 2" xfId="8609" xr:uid="{00000000-0005-0000-0000-0000D0220000}"/>
    <cellStyle name="Normal 3 16 5 2 2" xfId="8610" xr:uid="{00000000-0005-0000-0000-0000D1220000}"/>
    <cellStyle name="Normal 3 16 5 2 2 2" xfId="8611" xr:uid="{00000000-0005-0000-0000-0000D2220000}"/>
    <cellStyle name="Normal 3 16 5 3" xfId="8612" xr:uid="{00000000-0005-0000-0000-0000D3220000}"/>
    <cellStyle name="Normal 3 16 5 3 2" xfId="8613" xr:uid="{00000000-0005-0000-0000-0000D4220000}"/>
    <cellStyle name="Normal 3 16 5 3 2 2" xfId="8614" xr:uid="{00000000-0005-0000-0000-0000D5220000}"/>
    <cellStyle name="Normal 3 16 6" xfId="8615" xr:uid="{00000000-0005-0000-0000-0000D6220000}"/>
    <cellStyle name="Normal 3 16 6 2" xfId="8616" xr:uid="{00000000-0005-0000-0000-0000D7220000}"/>
    <cellStyle name="Normal 3 16 6 2 2" xfId="8617" xr:uid="{00000000-0005-0000-0000-0000D8220000}"/>
    <cellStyle name="Normal 3 16 6 2 2 2" xfId="8618" xr:uid="{00000000-0005-0000-0000-0000D9220000}"/>
    <cellStyle name="Normal 3 16 6 3" xfId="8619" xr:uid="{00000000-0005-0000-0000-0000DA220000}"/>
    <cellStyle name="Normal 3 16 6 3 2" xfId="8620" xr:uid="{00000000-0005-0000-0000-0000DB220000}"/>
    <cellStyle name="Normal 3 16 6 3 2 2" xfId="8621" xr:uid="{00000000-0005-0000-0000-0000DC220000}"/>
    <cellStyle name="Normal 3 16 7" xfId="8622" xr:uid="{00000000-0005-0000-0000-0000DD220000}"/>
    <cellStyle name="Normal 3 16 7 2" xfId="8623" xr:uid="{00000000-0005-0000-0000-0000DE220000}"/>
    <cellStyle name="Normal 3 16 7 2 2" xfId="8624" xr:uid="{00000000-0005-0000-0000-0000DF220000}"/>
    <cellStyle name="Normal 3 16 7 2 2 2" xfId="8625" xr:uid="{00000000-0005-0000-0000-0000E0220000}"/>
    <cellStyle name="Normal 3 16 7 3" xfId="8626" xr:uid="{00000000-0005-0000-0000-0000E1220000}"/>
    <cellStyle name="Normal 3 16 7 3 2" xfId="8627" xr:uid="{00000000-0005-0000-0000-0000E2220000}"/>
    <cellStyle name="Normal 3 16 7 3 2 2" xfId="8628" xr:uid="{00000000-0005-0000-0000-0000E3220000}"/>
    <cellStyle name="Normal 3 16 8" xfId="8629" xr:uid="{00000000-0005-0000-0000-0000E4220000}"/>
    <cellStyle name="Normal 3 16 8 2" xfId="8630" xr:uid="{00000000-0005-0000-0000-0000E5220000}"/>
    <cellStyle name="Normal 3 16 8 2 2" xfId="8631" xr:uid="{00000000-0005-0000-0000-0000E6220000}"/>
    <cellStyle name="Normal 3 16 8 2 2 2" xfId="8632" xr:uid="{00000000-0005-0000-0000-0000E7220000}"/>
    <cellStyle name="Normal 3 16 8 3" xfId="8633" xr:uid="{00000000-0005-0000-0000-0000E8220000}"/>
    <cellStyle name="Normal 3 16 8 3 2" xfId="8634" xr:uid="{00000000-0005-0000-0000-0000E9220000}"/>
    <cellStyle name="Normal 3 16 8 3 2 2" xfId="8635" xr:uid="{00000000-0005-0000-0000-0000EA220000}"/>
    <cellStyle name="Normal 3 16 9" xfId="8636" xr:uid="{00000000-0005-0000-0000-0000EB220000}"/>
    <cellStyle name="Normal 3 16 9 2" xfId="8637" xr:uid="{00000000-0005-0000-0000-0000EC220000}"/>
    <cellStyle name="Normal 3 16 9 2 2" xfId="8638" xr:uid="{00000000-0005-0000-0000-0000ED220000}"/>
    <cellStyle name="Normal 3 16 9 2 2 2" xfId="8639" xr:uid="{00000000-0005-0000-0000-0000EE220000}"/>
    <cellStyle name="Normal 3 16 9 3" xfId="8640" xr:uid="{00000000-0005-0000-0000-0000EF220000}"/>
    <cellStyle name="Normal 3 16 9 3 2" xfId="8641" xr:uid="{00000000-0005-0000-0000-0000F0220000}"/>
    <cellStyle name="Normal 3 16 9 3 2 2" xfId="8642" xr:uid="{00000000-0005-0000-0000-0000F1220000}"/>
    <cellStyle name="Normal 3 17" xfId="8643" xr:uid="{00000000-0005-0000-0000-0000F2220000}"/>
    <cellStyle name="Normal 3 17 10" xfId="8644" xr:uid="{00000000-0005-0000-0000-0000F3220000}"/>
    <cellStyle name="Normal 3 17 10 2" xfId="8645" xr:uid="{00000000-0005-0000-0000-0000F4220000}"/>
    <cellStyle name="Normal 3 17 10 2 2" xfId="8646" xr:uid="{00000000-0005-0000-0000-0000F5220000}"/>
    <cellStyle name="Normal 3 17 10 2 2 2" xfId="8647" xr:uid="{00000000-0005-0000-0000-0000F6220000}"/>
    <cellStyle name="Normal 3 17 10 3" xfId="8648" xr:uid="{00000000-0005-0000-0000-0000F7220000}"/>
    <cellStyle name="Normal 3 17 10 3 2" xfId="8649" xr:uid="{00000000-0005-0000-0000-0000F8220000}"/>
    <cellStyle name="Normal 3 17 10 3 2 2" xfId="8650" xr:uid="{00000000-0005-0000-0000-0000F9220000}"/>
    <cellStyle name="Normal 3 17 11" xfId="8651" xr:uid="{00000000-0005-0000-0000-0000FA220000}"/>
    <cellStyle name="Normal 3 17 11 2" xfId="8652" xr:uid="{00000000-0005-0000-0000-0000FB220000}"/>
    <cellStyle name="Normal 3 17 11 2 2" xfId="8653" xr:uid="{00000000-0005-0000-0000-0000FC220000}"/>
    <cellStyle name="Normal 3 17 11 2 2 2" xfId="8654" xr:uid="{00000000-0005-0000-0000-0000FD220000}"/>
    <cellStyle name="Normal 3 17 11 3" xfId="8655" xr:uid="{00000000-0005-0000-0000-0000FE220000}"/>
    <cellStyle name="Normal 3 17 11 3 2" xfId="8656" xr:uid="{00000000-0005-0000-0000-0000FF220000}"/>
    <cellStyle name="Normal 3 17 11 3 2 2" xfId="8657" xr:uid="{00000000-0005-0000-0000-000000230000}"/>
    <cellStyle name="Normal 3 17 12" xfId="8658" xr:uid="{00000000-0005-0000-0000-000001230000}"/>
    <cellStyle name="Normal 3 17 12 2" xfId="8659" xr:uid="{00000000-0005-0000-0000-000002230000}"/>
    <cellStyle name="Normal 3 17 12 2 2" xfId="8660" xr:uid="{00000000-0005-0000-0000-000003230000}"/>
    <cellStyle name="Normal 3 17 12 2 2 2" xfId="8661" xr:uid="{00000000-0005-0000-0000-000004230000}"/>
    <cellStyle name="Normal 3 17 12 3" xfId="8662" xr:uid="{00000000-0005-0000-0000-000005230000}"/>
    <cellStyle name="Normal 3 17 12 3 2" xfId="8663" xr:uid="{00000000-0005-0000-0000-000006230000}"/>
    <cellStyle name="Normal 3 17 12 3 2 2" xfId="8664" xr:uid="{00000000-0005-0000-0000-000007230000}"/>
    <cellStyle name="Normal 3 17 13" xfId="8665" xr:uid="{00000000-0005-0000-0000-000008230000}"/>
    <cellStyle name="Normal 3 17 13 2" xfId="8666" xr:uid="{00000000-0005-0000-0000-000009230000}"/>
    <cellStyle name="Normal 3 17 13 2 2" xfId="8667" xr:uid="{00000000-0005-0000-0000-00000A230000}"/>
    <cellStyle name="Normal 3 17 13 2 2 2" xfId="8668" xr:uid="{00000000-0005-0000-0000-00000B230000}"/>
    <cellStyle name="Normal 3 17 13 3" xfId="8669" xr:uid="{00000000-0005-0000-0000-00000C230000}"/>
    <cellStyle name="Normal 3 17 13 3 2" xfId="8670" xr:uid="{00000000-0005-0000-0000-00000D230000}"/>
    <cellStyle name="Normal 3 17 13 3 2 2" xfId="8671" xr:uid="{00000000-0005-0000-0000-00000E230000}"/>
    <cellStyle name="Normal 3 17 14" xfId="8672" xr:uid="{00000000-0005-0000-0000-00000F230000}"/>
    <cellStyle name="Normal 3 17 14 2" xfId="8673" xr:uid="{00000000-0005-0000-0000-000010230000}"/>
    <cellStyle name="Normal 3 17 14 2 2" xfId="8674" xr:uid="{00000000-0005-0000-0000-000011230000}"/>
    <cellStyle name="Normal 3 17 14 2 2 2" xfId="8675" xr:uid="{00000000-0005-0000-0000-000012230000}"/>
    <cellStyle name="Normal 3 17 14 3" xfId="8676" xr:uid="{00000000-0005-0000-0000-000013230000}"/>
    <cellStyle name="Normal 3 17 14 3 2" xfId="8677" xr:uid="{00000000-0005-0000-0000-000014230000}"/>
    <cellStyle name="Normal 3 17 14 3 2 2" xfId="8678" xr:uid="{00000000-0005-0000-0000-000015230000}"/>
    <cellStyle name="Normal 3 17 15" xfId="8679" xr:uid="{00000000-0005-0000-0000-000016230000}"/>
    <cellStyle name="Normal 3 17 15 2" xfId="8680" xr:uid="{00000000-0005-0000-0000-000017230000}"/>
    <cellStyle name="Normal 3 17 15 2 2" xfId="8681" xr:uid="{00000000-0005-0000-0000-000018230000}"/>
    <cellStyle name="Normal 3 17 15 2 2 2" xfId="8682" xr:uid="{00000000-0005-0000-0000-000019230000}"/>
    <cellStyle name="Normal 3 17 15 3" xfId="8683" xr:uid="{00000000-0005-0000-0000-00001A230000}"/>
    <cellStyle name="Normal 3 17 15 3 2" xfId="8684" xr:uid="{00000000-0005-0000-0000-00001B230000}"/>
    <cellStyle name="Normal 3 17 15 3 2 2" xfId="8685" xr:uid="{00000000-0005-0000-0000-00001C230000}"/>
    <cellStyle name="Normal 3 17 16" xfId="8686" xr:uid="{00000000-0005-0000-0000-00001D230000}"/>
    <cellStyle name="Normal 3 17 16 2" xfId="8687" xr:uid="{00000000-0005-0000-0000-00001E230000}"/>
    <cellStyle name="Normal 3 17 16 2 2" xfId="8688" xr:uid="{00000000-0005-0000-0000-00001F230000}"/>
    <cellStyle name="Normal 3 17 16 2 2 2" xfId="8689" xr:uid="{00000000-0005-0000-0000-000020230000}"/>
    <cellStyle name="Normal 3 17 16 3" xfId="8690" xr:uid="{00000000-0005-0000-0000-000021230000}"/>
    <cellStyle name="Normal 3 17 16 3 2" xfId="8691" xr:uid="{00000000-0005-0000-0000-000022230000}"/>
    <cellStyle name="Normal 3 17 16 3 2 2" xfId="8692" xr:uid="{00000000-0005-0000-0000-000023230000}"/>
    <cellStyle name="Normal 3 17 17" xfId="8693" xr:uid="{00000000-0005-0000-0000-000024230000}"/>
    <cellStyle name="Normal 3 17 17 2" xfId="8694" xr:uid="{00000000-0005-0000-0000-000025230000}"/>
    <cellStyle name="Normal 3 17 17 2 2" xfId="8695" xr:uid="{00000000-0005-0000-0000-000026230000}"/>
    <cellStyle name="Normal 3 17 17 2 2 2" xfId="8696" xr:uid="{00000000-0005-0000-0000-000027230000}"/>
    <cellStyle name="Normal 3 17 17 3" xfId="8697" xr:uid="{00000000-0005-0000-0000-000028230000}"/>
    <cellStyle name="Normal 3 17 17 3 2" xfId="8698" xr:uid="{00000000-0005-0000-0000-000029230000}"/>
    <cellStyle name="Normal 3 17 17 3 2 2" xfId="8699" xr:uid="{00000000-0005-0000-0000-00002A230000}"/>
    <cellStyle name="Normal 3 17 18" xfId="8700" xr:uid="{00000000-0005-0000-0000-00002B230000}"/>
    <cellStyle name="Normal 3 17 18 2" xfId="8701" xr:uid="{00000000-0005-0000-0000-00002C230000}"/>
    <cellStyle name="Normal 3 17 18 2 2" xfId="8702" xr:uid="{00000000-0005-0000-0000-00002D230000}"/>
    <cellStyle name="Normal 3 17 18 2 2 2" xfId="8703" xr:uid="{00000000-0005-0000-0000-00002E230000}"/>
    <cellStyle name="Normal 3 17 18 3" xfId="8704" xr:uid="{00000000-0005-0000-0000-00002F230000}"/>
    <cellStyle name="Normal 3 17 18 3 2" xfId="8705" xr:uid="{00000000-0005-0000-0000-000030230000}"/>
    <cellStyle name="Normal 3 17 18 3 2 2" xfId="8706" xr:uid="{00000000-0005-0000-0000-000031230000}"/>
    <cellStyle name="Normal 3 17 19" xfId="8707" xr:uid="{00000000-0005-0000-0000-000032230000}"/>
    <cellStyle name="Normal 3 17 19 2" xfId="8708" xr:uid="{00000000-0005-0000-0000-000033230000}"/>
    <cellStyle name="Normal 3 17 19 2 2" xfId="8709" xr:uid="{00000000-0005-0000-0000-000034230000}"/>
    <cellStyle name="Normal 3 17 19 2 2 2" xfId="8710" xr:uid="{00000000-0005-0000-0000-000035230000}"/>
    <cellStyle name="Normal 3 17 19 3" xfId="8711" xr:uid="{00000000-0005-0000-0000-000036230000}"/>
    <cellStyle name="Normal 3 17 19 3 2" xfId="8712" xr:uid="{00000000-0005-0000-0000-000037230000}"/>
    <cellStyle name="Normal 3 17 19 3 2 2" xfId="8713" xr:uid="{00000000-0005-0000-0000-000038230000}"/>
    <cellStyle name="Normal 3 17 2" xfId="8714" xr:uid="{00000000-0005-0000-0000-000039230000}"/>
    <cellStyle name="Normal 3 17 2 2" xfId="8715" xr:uid="{00000000-0005-0000-0000-00003A230000}"/>
    <cellStyle name="Normal 3 17 2 2 2" xfId="8716" xr:uid="{00000000-0005-0000-0000-00003B230000}"/>
    <cellStyle name="Normal 3 17 2 2 2 2" xfId="8717" xr:uid="{00000000-0005-0000-0000-00003C230000}"/>
    <cellStyle name="Normal 3 17 2 3" xfId="8718" xr:uid="{00000000-0005-0000-0000-00003D230000}"/>
    <cellStyle name="Normal 3 17 2 3 2" xfId="8719" xr:uid="{00000000-0005-0000-0000-00003E230000}"/>
    <cellStyle name="Normal 3 17 2 3 2 2" xfId="8720" xr:uid="{00000000-0005-0000-0000-00003F230000}"/>
    <cellStyle name="Normal 3 17 20" xfId="8721" xr:uid="{00000000-0005-0000-0000-000040230000}"/>
    <cellStyle name="Normal 3 17 20 2" xfId="8722" xr:uid="{00000000-0005-0000-0000-000041230000}"/>
    <cellStyle name="Normal 3 17 20 2 2" xfId="8723" xr:uid="{00000000-0005-0000-0000-000042230000}"/>
    <cellStyle name="Normal 3 17 20 2 2 2" xfId="8724" xr:uid="{00000000-0005-0000-0000-000043230000}"/>
    <cellStyle name="Normal 3 17 20 3" xfId="8725" xr:uid="{00000000-0005-0000-0000-000044230000}"/>
    <cellStyle name="Normal 3 17 20 3 2" xfId="8726" xr:uid="{00000000-0005-0000-0000-000045230000}"/>
    <cellStyle name="Normal 3 17 20 3 2 2" xfId="8727" xr:uid="{00000000-0005-0000-0000-000046230000}"/>
    <cellStyle name="Normal 3 17 21" xfId="8728" xr:uid="{00000000-0005-0000-0000-000047230000}"/>
    <cellStyle name="Normal 3 17 21 2" xfId="8729" xr:uid="{00000000-0005-0000-0000-000048230000}"/>
    <cellStyle name="Normal 3 17 21 2 2" xfId="8730" xr:uid="{00000000-0005-0000-0000-000049230000}"/>
    <cellStyle name="Normal 3 17 21 2 2 2" xfId="8731" xr:uid="{00000000-0005-0000-0000-00004A230000}"/>
    <cellStyle name="Normal 3 17 21 3" xfId="8732" xr:uid="{00000000-0005-0000-0000-00004B230000}"/>
    <cellStyle name="Normal 3 17 21 3 2" xfId="8733" xr:uid="{00000000-0005-0000-0000-00004C230000}"/>
    <cellStyle name="Normal 3 17 21 3 2 2" xfId="8734" xr:uid="{00000000-0005-0000-0000-00004D230000}"/>
    <cellStyle name="Normal 3 17 22" xfId="8735" xr:uid="{00000000-0005-0000-0000-00004E230000}"/>
    <cellStyle name="Normal 3 17 22 2" xfId="8736" xr:uid="{00000000-0005-0000-0000-00004F230000}"/>
    <cellStyle name="Normal 3 17 22 2 2" xfId="8737" xr:uid="{00000000-0005-0000-0000-000050230000}"/>
    <cellStyle name="Normal 3 17 22 2 2 2" xfId="8738" xr:uid="{00000000-0005-0000-0000-000051230000}"/>
    <cellStyle name="Normal 3 17 22 3" xfId="8739" xr:uid="{00000000-0005-0000-0000-000052230000}"/>
    <cellStyle name="Normal 3 17 22 3 2" xfId="8740" xr:uid="{00000000-0005-0000-0000-000053230000}"/>
    <cellStyle name="Normal 3 17 22 3 2 2" xfId="8741" xr:uid="{00000000-0005-0000-0000-000054230000}"/>
    <cellStyle name="Normal 3 17 23" xfId="8742" xr:uid="{00000000-0005-0000-0000-000055230000}"/>
    <cellStyle name="Normal 3 17 23 2" xfId="8743" xr:uid="{00000000-0005-0000-0000-000056230000}"/>
    <cellStyle name="Normal 3 17 23 2 2" xfId="8744" xr:uid="{00000000-0005-0000-0000-000057230000}"/>
    <cellStyle name="Normal 3 17 23 2 2 2" xfId="8745" xr:uid="{00000000-0005-0000-0000-000058230000}"/>
    <cellStyle name="Normal 3 17 23 3" xfId="8746" xr:uid="{00000000-0005-0000-0000-000059230000}"/>
    <cellStyle name="Normal 3 17 23 3 2" xfId="8747" xr:uid="{00000000-0005-0000-0000-00005A230000}"/>
    <cellStyle name="Normal 3 17 23 3 2 2" xfId="8748" xr:uid="{00000000-0005-0000-0000-00005B230000}"/>
    <cellStyle name="Normal 3 17 24" xfId="8749" xr:uid="{00000000-0005-0000-0000-00005C230000}"/>
    <cellStyle name="Normal 3 17 24 2" xfId="8750" xr:uid="{00000000-0005-0000-0000-00005D230000}"/>
    <cellStyle name="Normal 3 17 24 2 2" xfId="8751" xr:uid="{00000000-0005-0000-0000-00005E230000}"/>
    <cellStyle name="Normal 3 17 25" xfId="8752" xr:uid="{00000000-0005-0000-0000-00005F230000}"/>
    <cellStyle name="Normal 3 17 25 2" xfId="8753" xr:uid="{00000000-0005-0000-0000-000060230000}"/>
    <cellStyle name="Normal 3 17 25 2 2" xfId="8754" xr:uid="{00000000-0005-0000-0000-000061230000}"/>
    <cellStyle name="Normal 3 17 3" xfId="8755" xr:uid="{00000000-0005-0000-0000-000062230000}"/>
    <cellStyle name="Normal 3 17 3 2" xfId="8756" xr:uid="{00000000-0005-0000-0000-000063230000}"/>
    <cellStyle name="Normal 3 17 3 2 2" xfId="8757" xr:uid="{00000000-0005-0000-0000-000064230000}"/>
    <cellStyle name="Normal 3 17 3 2 2 2" xfId="8758" xr:uid="{00000000-0005-0000-0000-000065230000}"/>
    <cellStyle name="Normal 3 17 3 3" xfId="8759" xr:uid="{00000000-0005-0000-0000-000066230000}"/>
    <cellStyle name="Normal 3 17 3 3 2" xfId="8760" xr:uid="{00000000-0005-0000-0000-000067230000}"/>
    <cellStyle name="Normal 3 17 3 3 2 2" xfId="8761" xr:uid="{00000000-0005-0000-0000-000068230000}"/>
    <cellStyle name="Normal 3 17 4" xfId="8762" xr:uid="{00000000-0005-0000-0000-000069230000}"/>
    <cellStyle name="Normal 3 17 4 2" xfId="8763" xr:uid="{00000000-0005-0000-0000-00006A230000}"/>
    <cellStyle name="Normal 3 17 4 2 2" xfId="8764" xr:uid="{00000000-0005-0000-0000-00006B230000}"/>
    <cellStyle name="Normal 3 17 4 2 2 2" xfId="8765" xr:uid="{00000000-0005-0000-0000-00006C230000}"/>
    <cellStyle name="Normal 3 17 4 3" xfId="8766" xr:uid="{00000000-0005-0000-0000-00006D230000}"/>
    <cellStyle name="Normal 3 17 4 3 2" xfId="8767" xr:uid="{00000000-0005-0000-0000-00006E230000}"/>
    <cellStyle name="Normal 3 17 4 3 2 2" xfId="8768" xr:uid="{00000000-0005-0000-0000-00006F230000}"/>
    <cellStyle name="Normal 3 17 5" xfId="8769" xr:uid="{00000000-0005-0000-0000-000070230000}"/>
    <cellStyle name="Normal 3 17 5 2" xfId="8770" xr:uid="{00000000-0005-0000-0000-000071230000}"/>
    <cellStyle name="Normal 3 17 5 2 2" xfId="8771" xr:uid="{00000000-0005-0000-0000-000072230000}"/>
    <cellStyle name="Normal 3 17 5 2 2 2" xfId="8772" xr:uid="{00000000-0005-0000-0000-000073230000}"/>
    <cellStyle name="Normal 3 17 5 3" xfId="8773" xr:uid="{00000000-0005-0000-0000-000074230000}"/>
    <cellStyle name="Normal 3 17 5 3 2" xfId="8774" xr:uid="{00000000-0005-0000-0000-000075230000}"/>
    <cellStyle name="Normal 3 17 5 3 2 2" xfId="8775" xr:uid="{00000000-0005-0000-0000-000076230000}"/>
    <cellStyle name="Normal 3 17 6" xfId="8776" xr:uid="{00000000-0005-0000-0000-000077230000}"/>
    <cellStyle name="Normal 3 17 6 2" xfId="8777" xr:uid="{00000000-0005-0000-0000-000078230000}"/>
    <cellStyle name="Normal 3 17 6 2 2" xfId="8778" xr:uid="{00000000-0005-0000-0000-000079230000}"/>
    <cellStyle name="Normal 3 17 6 2 2 2" xfId="8779" xr:uid="{00000000-0005-0000-0000-00007A230000}"/>
    <cellStyle name="Normal 3 17 6 3" xfId="8780" xr:uid="{00000000-0005-0000-0000-00007B230000}"/>
    <cellStyle name="Normal 3 17 6 3 2" xfId="8781" xr:uid="{00000000-0005-0000-0000-00007C230000}"/>
    <cellStyle name="Normal 3 17 6 3 2 2" xfId="8782" xr:uid="{00000000-0005-0000-0000-00007D230000}"/>
    <cellStyle name="Normal 3 17 7" xfId="8783" xr:uid="{00000000-0005-0000-0000-00007E230000}"/>
    <cellStyle name="Normal 3 17 7 2" xfId="8784" xr:uid="{00000000-0005-0000-0000-00007F230000}"/>
    <cellStyle name="Normal 3 17 7 2 2" xfId="8785" xr:uid="{00000000-0005-0000-0000-000080230000}"/>
    <cellStyle name="Normal 3 17 7 2 2 2" xfId="8786" xr:uid="{00000000-0005-0000-0000-000081230000}"/>
    <cellStyle name="Normal 3 17 7 3" xfId="8787" xr:uid="{00000000-0005-0000-0000-000082230000}"/>
    <cellStyle name="Normal 3 17 7 3 2" xfId="8788" xr:uid="{00000000-0005-0000-0000-000083230000}"/>
    <cellStyle name="Normal 3 17 7 3 2 2" xfId="8789" xr:uid="{00000000-0005-0000-0000-000084230000}"/>
    <cellStyle name="Normal 3 17 8" xfId="8790" xr:uid="{00000000-0005-0000-0000-000085230000}"/>
    <cellStyle name="Normal 3 17 8 2" xfId="8791" xr:uid="{00000000-0005-0000-0000-000086230000}"/>
    <cellStyle name="Normal 3 17 8 2 2" xfId="8792" xr:uid="{00000000-0005-0000-0000-000087230000}"/>
    <cellStyle name="Normal 3 17 8 2 2 2" xfId="8793" xr:uid="{00000000-0005-0000-0000-000088230000}"/>
    <cellStyle name="Normal 3 17 8 3" xfId="8794" xr:uid="{00000000-0005-0000-0000-000089230000}"/>
    <cellStyle name="Normal 3 17 8 3 2" xfId="8795" xr:uid="{00000000-0005-0000-0000-00008A230000}"/>
    <cellStyle name="Normal 3 17 8 3 2 2" xfId="8796" xr:uid="{00000000-0005-0000-0000-00008B230000}"/>
    <cellStyle name="Normal 3 17 9" xfId="8797" xr:uid="{00000000-0005-0000-0000-00008C230000}"/>
    <cellStyle name="Normal 3 17 9 2" xfId="8798" xr:uid="{00000000-0005-0000-0000-00008D230000}"/>
    <cellStyle name="Normal 3 17 9 2 2" xfId="8799" xr:uid="{00000000-0005-0000-0000-00008E230000}"/>
    <cellStyle name="Normal 3 17 9 2 2 2" xfId="8800" xr:uid="{00000000-0005-0000-0000-00008F230000}"/>
    <cellStyle name="Normal 3 17 9 3" xfId="8801" xr:uid="{00000000-0005-0000-0000-000090230000}"/>
    <cellStyle name="Normal 3 17 9 3 2" xfId="8802" xr:uid="{00000000-0005-0000-0000-000091230000}"/>
    <cellStyle name="Normal 3 17 9 3 2 2" xfId="8803" xr:uid="{00000000-0005-0000-0000-000092230000}"/>
    <cellStyle name="Normal 3 18" xfId="8804" xr:uid="{00000000-0005-0000-0000-000093230000}"/>
    <cellStyle name="Normal 3 18 10" xfId="8805" xr:uid="{00000000-0005-0000-0000-000094230000}"/>
    <cellStyle name="Normal 3 18 10 2" xfId="8806" xr:uid="{00000000-0005-0000-0000-000095230000}"/>
    <cellStyle name="Normal 3 18 10 2 2" xfId="8807" xr:uid="{00000000-0005-0000-0000-000096230000}"/>
    <cellStyle name="Normal 3 18 10 2 2 2" xfId="8808" xr:uid="{00000000-0005-0000-0000-000097230000}"/>
    <cellStyle name="Normal 3 18 10 3" xfId="8809" xr:uid="{00000000-0005-0000-0000-000098230000}"/>
    <cellStyle name="Normal 3 18 10 3 2" xfId="8810" xr:uid="{00000000-0005-0000-0000-000099230000}"/>
    <cellStyle name="Normal 3 18 10 3 2 2" xfId="8811" xr:uid="{00000000-0005-0000-0000-00009A230000}"/>
    <cellStyle name="Normal 3 18 11" xfId="8812" xr:uid="{00000000-0005-0000-0000-00009B230000}"/>
    <cellStyle name="Normal 3 18 11 2" xfId="8813" xr:uid="{00000000-0005-0000-0000-00009C230000}"/>
    <cellStyle name="Normal 3 18 11 2 2" xfId="8814" xr:uid="{00000000-0005-0000-0000-00009D230000}"/>
    <cellStyle name="Normal 3 18 11 2 2 2" xfId="8815" xr:uid="{00000000-0005-0000-0000-00009E230000}"/>
    <cellStyle name="Normal 3 18 11 3" xfId="8816" xr:uid="{00000000-0005-0000-0000-00009F230000}"/>
    <cellStyle name="Normal 3 18 11 3 2" xfId="8817" xr:uid="{00000000-0005-0000-0000-0000A0230000}"/>
    <cellStyle name="Normal 3 18 11 3 2 2" xfId="8818" xr:uid="{00000000-0005-0000-0000-0000A1230000}"/>
    <cellStyle name="Normal 3 18 12" xfId="8819" xr:uid="{00000000-0005-0000-0000-0000A2230000}"/>
    <cellStyle name="Normal 3 18 12 2" xfId="8820" xr:uid="{00000000-0005-0000-0000-0000A3230000}"/>
    <cellStyle name="Normal 3 18 12 2 2" xfId="8821" xr:uid="{00000000-0005-0000-0000-0000A4230000}"/>
    <cellStyle name="Normal 3 18 12 2 2 2" xfId="8822" xr:uid="{00000000-0005-0000-0000-0000A5230000}"/>
    <cellStyle name="Normal 3 18 12 3" xfId="8823" xr:uid="{00000000-0005-0000-0000-0000A6230000}"/>
    <cellStyle name="Normal 3 18 12 3 2" xfId="8824" xr:uid="{00000000-0005-0000-0000-0000A7230000}"/>
    <cellStyle name="Normal 3 18 12 3 2 2" xfId="8825" xr:uid="{00000000-0005-0000-0000-0000A8230000}"/>
    <cellStyle name="Normal 3 18 13" xfId="8826" xr:uid="{00000000-0005-0000-0000-0000A9230000}"/>
    <cellStyle name="Normal 3 18 13 2" xfId="8827" xr:uid="{00000000-0005-0000-0000-0000AA230000}"/>
    <cellStyle name="Normal 3 18 13 2 2" xfId="8828" xr:uid="{00000000-0005-0000-0000-0000AB230000}"/>
    <cellStyle name="Normal 3 18 13 2 2 2" xfId="8829" xr:uid="{00000000-0005-0000-0000-0000AC230000}"/>
    <cellStyle name="Normal 3 18 13 3" xfId="8830" xr:uid="{00000000-0005-0000-0000-0000AD230000}"/>
    <cellStyle name="Normal 3 18 13 3 2" xfId="8831" xr:uid="{00000000-0005-0000-0000-0000AE230000}"/>
    <cellStyle name="Normal 3 18 13 3 2 2" xfId="8832" xr:uid="{00000000-0005-0000-0000-0000AF230000}"/>
    <cellStyle name="Normal 3 18 14" xfId="8833" xr:uid="{00000000-0005-0000-0000-0000B0230000}"/>
    <cellStyle name="Normal 3 18 14 2" xfId="8834" xr:uid="{00000000-0005-0000-0000-0000B1230000}"/>
    <cellStyle name="Normal 3 18 14 2 2" xfId="8835" xr:uid="{00000000-0005-0000-0000-0000B2230000}"/>
    <cellStyle name="Normal 3 18 14 2 2 2" xfId="8836" xr:uid="{00000000-0005-0000-0000-0000B3230000}"/>
    <cellStyle name="Normal 3 18 14 3" xfId="8837" xr:uid="{00000000-0005-0000-0000-0000B4230000}"/>
    <cellStyle name="Normal 3 18 14 3 2" xfId="8838" xr:uid="{00000000-0005-0000-0000-0000B5230000}"/>
    <cellStyle name="Normal 3 18 14 3 2 2" xfId="8839" xr:uid="{00000000-0005-0000-0000-0000B6230000}"/>
    <cellStyle name="Normal 3 18 15" xfId="8840" xr:uid="{00000000-0005-0000-0000-0000B7230000}"/>
    <cellStyle name="Normal 3 18 15 2" xfId="8841" xr:uid="{00000000-0005-0000-0000-0000B8230000}"/>
    <cellStyle name="Normal 3 18 15 2 2" xfId="8842" xr:uid="{00000000-0005-0000-0000-0000B9230000}"/>
    <cellStyle name="Normal 3 18 15 2 2 2" xfId="8843" xr:uid="{00000000-0005-0000-0000-0000BA230000}"/>
    <cellStyle name="Normal 3 18 15 3" xfId="8844" xr:uid="{00000000-0005-0000-0000-0000BB230000}"/>
    <cellStyle name="Normal 3 18 15 3 2" xfId="8845" xr:uid="{00000000-0005-0000-0000-0000BC230000}"/>
    <cellStyle name="Normal 3 18 15 3 2 2" xfId="8846" xr:uid="{00000000-0005-0000-0000-0000BD230000}"/>
    <cellStyle name="Normal 3 18 16" xfId="8847" xr:uid="{00000000-0005-0000-0000-0000BE230000}"/>
    <cellStyle name="Normal 3 18 16 2" xfId="8848" xr:uid="{00000000-0005-0000-0000-0000BF230000}"/>
    <cellStyle name="Normal 3 18 16 2 2" xfId="8849" xr:uid="{00000000-0005-0000-0000-0000C0230000}"/>
    <cellStyle name="Normal 3 18 16 2 2 2" xfId="8850" xr:uid="{00000000-0005-0000-0000-0000C1230000}"/>
    <cellStyle name="Normal 3 18 16 3" xfId="8851" xr:uid="{00000000-0005-0000-0000-0000C2230000}"/>
    <cellStyle name="Normal 3 18 16 3 2" xfId="8852" xr:uid="{00000000-0005-0000-0000-0000C3230000}"/>
    <cellStyle name="Normal 3 18 16 3 2 2" xfId="8853" xr:uid="{00000000-0005-0000-0000-0000C4230000}"/>
    <cellStyle name="Normal 3 18 17" xfId="8854" xr:uid="{00000000-0005-0000-0000-0000C5230000}"/>
    <cellStyle name="Normal 3 18 17 2" xfId="8855" xr:uid="{00000000-0005-0000-0000-0000C6230000}"/>
    <cellStyle name="Normal 3 18 17 2 2" xfId="8856" xr:uid="{00000000-0005-0000-0000-0000C7230000}"/>
    <cellStyle name="Normal 3 18 17 2 2 2" xfId="8857" xr:uid="{00000000-0005-0000-0000-0000C8230000}"/>
    <cellStyle name="Normal 3 18 17 3" xfId="8858" xr:uid="{00000000-0005-0000-0000-0000C9230000}"/>
    <cellStyle name="Normal 3 18 17 3 2" xfId="8859" xr:uid="{00000000-0005-0000-0000-0000CA230000}"/>
    <cellStyle name="Normal 3 18 17 3 2 2" xfId="8860" xr:uid="{00000000-0005-0000-0000-0000CB230000}"/>
    <cellStyle name="Normal 3 18 18" xfId="8861" xr:uid="{00000000-0005-0000-0000-0000CC230000}"/>
    <cellStyle name="Normal 3 18 18 2" xfId="8862" xr:uid="{00000000-0005-0000-0000-0000CD230000}"/>
    <cellStyle name="Normal 3 18 18 2 2" xfId="8863" xr:uid="{00000000-0005-0000-0000-0000CE230000}"/>
    <cellStyle name="Normal 3 18 18 2 2 2" xfId="8864" xr:uid="{00000000-0005-0000-0000-0000CF230000}"/>
    <cellStyle name="Normal 3 18 18 3" xfId="8865" xr:uid="{00000000-0005-0000-0000-0000D0230000}"/>
    <cellStyle name="Normal 3 18 18 3 2" xfId="8866" xr:uid="{00000000-0005-0000-0000-0000D1230000}"/>
    <cellStyle name="Normal 3 18 18 3 2 2" xfId="8867" xr:uid="{00000000-0005-0000-0000-0000D2230000}"/>
    <cellStyle name="Normal 3 18 19" xfId="8868" xr:uid="{00000000-0005-0000-0000-0000D3230000}"/>
    <cellStyle name="Normal 3 18 19 2" xfId="8869" xr:uid="{00000000-0005-0000-0000-0000D4230000}"/>
    <cellStyle name="Normal 3 18 19 2 2" xfId="8870" xr:uid="{00000000-0005-0000-0000-0000D5230000}"/>
    <cellStyle name="Normal 3 18 19 2 2 2" xfId="8871" xr:uid="{00000000-0005-0000-0000-0000D6230000}"/>
    <cellStyle name="Normal 3 18 19 3" xfId="8872" xr:uid="{00000000-0005-0000-0000-0000D7230000}"/>
    <cellStyle name="Normal 3 18 19 3 2" xfId="8873" xr:uid="{00000000-0005-0000-0000-0000D8230000}"/>
    <cellStyle name="Normal 3 18 19 3 2 2" xfId="8874" xr:uid="{00000000-0005-0000-0000-0000D9230000}"/>
    <cellStyle name="Normal 3 18 2" xfId="8875" xr:uid="{00000000-0005-0000-0000-0000DA230000}"/>
    <cellStyle name="Normal 3 18 2 2" xfId="8876" xr:uid="{00000000-0005-0000-0000-0000DB230000}"/>
    <cellStyle name="Normal 3 18 2 2 2" xfId="8877" xr:uid="{00000000-0005-0000-0000-0000DC230000}"/>
    <cellStyle name="Normal 3 18 2 2 2 2" xfId="8878" xr:uid="{00000000-0005-0000-0000-0000DD230000}"/>
    <cellStyle name="Normal 3 18 2 3" xfId="8879" xr:uid="{00000000-0005-0000-0000-0000DE230000}"/>
    <cellStyle name="Normal 3 18 2 3 2" xfId="8880" xr:uid="{00000000-0005-0000-0000-0000DF230000}"/>
    <cellStyle name="Normal 3 18 2 3 2 2" xfId="8881" xr:uid="{00000000-0005-0000-0000-0000E0230000}"/>
    <cellStyle name="Normal 3 18 20" xfId="8882" xr:uid="{00000000-0005-0000-0000-0000E1230000}"/>
    <cellStyle name="Normal 3 18 20 2" xfId="8883" xr:uid="{00000000-0005-0000-0000-0000E2230000}"/>
    <cellStyle name="Normal 3 18 20 2 2" xfId="8884" xr:uid="{00000000-0005-0000-0000-0000E3230000}"/>
    <cellStyle name="Normal 3 18 20 2 2 2" xfId="8885" xr:uid="{00000000-0005-0000-0000-0000E4230000}"/>
    <cellStyle name="Normal 3 18 20 3" xfId="8886" xr:uid="{00000000-0005-0000-0000-0000E5230000}"/>
    <cellStyle name="Normal 3 18 20 3 2" xfId="8887" xr:uid="{00000000-0005-0000-0000-0000E6230000}"/>
    <cellStyle name="Normal 3 18 20 3 2 2" xfId="8888" xr:uid="{00000000-0005-0000-0000-0000E7230000}"/>
    <cellStyle name="Normal 3 18 21" xfId="8889" xr:uid="{00000000-0005-0000-0000-0000E8230000}"/>
    <cellStyle name="Normal 3 18 21 2" xfId="8890" xr:uid="{00000000-0005-0000-0000-0000E9230000}"/>
    <cellStyle name="Normal 3 18 21 2 2" xfId="8891" xr:uid="{00000000-0005-0000-0000-0000EA230000}"/>
    <cellStyle name="Normal 3 18 21 2 2 2" xfId="8892" xr:uid="{00000000-0005-0000-0000-0000EB230000}"/>
    <cellStyle name="Normal 3 18 21 3" xfId="8893" xr:uid="{00000000-0005-0000-0000-0000EC230000}"/>
    <cellStyle name="Normal 3 18 21 3 2" xfId="8894" xr:uid="{00000000-0005-0000-0000-0000ED230000}"/>
    <cellStyle name="Normal 3 18 21 3 2 2" xfId="8895" xr:uid="{00000000-0005-0000-0000-0000EE230000}"/>
    <cellStyle name="Normal 3 18 22" xfId="8896" xr:uid="{00000000-0005-0000-0000-0000EF230000}"/>
    <cellStyle name="Normal 3 18 22 2" xfId="8897" xr:uid="{00000000-0005-0000-0000-0000F0230000}"/>
    <cellStyle name="Normal 3 18 22 2 2" xfId="8898" xr:uid="{00000000-0005-0000-0000-0000F1230000}"/>
    <cellStyle name="Normal 3 18 22 2 2 2" xfId="8899" xr:uid="{00000000-0005-0000-0000-0000F2230000}"/>
    <cellStyle name="Normal 3 18 22 3" xfId="8900" xr:uid="{00000000-0005-0000-0000-0000F3230000}"/>
    <cellStyle name="Normal 3 18 22 3 2" xfId="8901" xr:uid="{00000000-0005-0000-0000-0000F4230000}"/>
    <cellStyle name="Normal 3 18 22 3 2 2" xfId="8902" xr:uid="{00000000-0005-0000-0000-0000F5230000}"/>
    <cellStyle name="Normal 3 18 23" xfId="8903" xr:uid="{00000000-0005-0000-0000-0000F6230000}"/>
    <cellStyle name="Normal 3 18 23 2" xfId="8904" xr:uid="{00000000-0005-0000-0000-0000F7230000}"/>
    <cellStyle name="Normal 3 18 23 2 2" xfId="8905" xr:uid="{00000000-0005-0000-0000-0000F8230000}"/>
    <cellStyle name="Normal 3 18 23 2 2 2" xfId="8906" xr:uid="{00000000-0005-0000-0000-0000F9230000}"/>
    <cellStyle name="Normal 3 18 23 3" xfId="8907" xr:uid="{00000000-0005-0000-0000-0000FA230000}"/>
    <cellStyle name="Normal 3 18 23 3 2" xfId="8908" xr:uid="{00000000-0005-0000-0000-0000FB230000}"/>
    <cellStyle name="Normal 3 18 23 3 2 2" xfId="8909" xr:uid="{00000000-0005-0000-0000-0000FC230000}"/>
    <cellStyle name="Normal 3 18 24" xfId="8910" xr:uid="{00000000-0005-0000-0000-0000FD230000}"/>
    <cellStyle name="Normal 3 18 24 2" xfId="8911" xr:uid="{00000000-0005-0000-0000-0000FE230000}"/>
    <cellStyle name="Normal 3 18 24 2 2" xfId="8912" xr:uid="{00000000-0005-0000-0000-0000FF230000}"/>
    <cellStyle name="Normal 3 18 25" xfId="8913" xr:uid="{00000000-0005-0000-0000-000000240000}"/>
    <cellStyle name="Normal 3 18 25 2" xfId="8914" xr:uid="{00000000-0005-0000-0000-000001240000}"/>
    <cellStyle name="Normal 3 18 25 2 2" xfId="8915" xr:uid="{00000000-0005-0000-0000-000002240000}"/>
    <cellStyle name="Normal 3 18 3" xfId="8916" xr:uid="{00000000-0005-0000-0000-000003240000}"/>
    <cellStyle name="Normal 3 18 3 2" xfId="8917" xr:uid="{00000000-0005-0000-0000-000004240000}"/>
    <cellStyle name="Normal 3 18 3 2 2" xfId="8918" xr:uid="{00000000-0005-0000-0000-000005240000}"/>
    <cellStyle name="Normal 3 18 3 2 2 2" xfId="8919" xr:uid="{00000000-0005-0000-0000-000006240000}"/>
    <cellStyle name="Normal 3 18 3 3" xfId="8920" xr:uid="{00000000-0005-0000-0000-000007240000}"/>
    <cellStyle name="Normal 3 18 3 3 2" xfId="8921" xr:uid="{00000000-0005-0000-0000-000008240000}"/>
    <cellStyle name="Normal 3 18 3 3 2 2" xfId="8922" xr:uid="{00000000-0005-0000-0000-000009240000}"/>
    <cellStyle name="Normal 3 18 4" xfId="8923" xr:uid="{00000000-0005-0000-0000-00000A240000}"/>
    <cellStyle name="Normal 3 18 4 2" xfId="8924" xr:uid="{00000000-0005-0000-0000-00000B240000}"/>
    <cellStyle name="Normal 3 18 4 2 2" xfId="8925" xr:uid="{00000000-0005-0000-0000-00000C240000}"/>
    <cellStyle name="Normal 3 18 4 2 2 2" xfId="8926" xr:uid="{00000000-0005-0000-0000-00000D240000}"/>
    <cellStyle name="Normal 3 18 4 3" xfId="8927" xr:uid="{00000000-0005-0000-0000-00000E240000}"/>
    <cellStyle name="Normal 3 18 4 3 2" xfId="8928" xr:uid="{00000000-0005-0000-0000-00000F240000}"/>
    <cellStyle name="Normal 3 18 4 3 2 2" xfId="8929" xr:uid="{00000000-0005-0000-0000-000010240000}"/>
    <cellStyle name="Normal 3 18 5" xfId="8930" xr:uid="{00000000-0005-0000-0000-000011240000}"/>
    <cellStyle name="Normal 3 18 5 2" xfId="8931" xr:uid="{00000000-0005-0000-0000-000012240000}"/>
    <cellStyle name="Normal 3 18 5 2 2" xfId="8932" xr:uid="{00000000-0005-0000-0000-000013240000}"/>
    <cellStyle name="Normal 3 18 5 2 2 2" xfId="8933" xr:uid="{00000000-0005-0000-0000-000014240000}"/>
    <cellStyle name="Normal 3 18 5 3" xfId="8934" xr:uid="{00000000-0005-0000-0000-000015240000}"/>
    <cellStyle name="Normal 3 18 5 3 2" xfId="8935" xr:uid="{00000000-0005-0000-0000-000016240000}"/>
    <cellStyle name="Normal 3 18 5 3 2 2" xfId="8936" xr:uid="{00000000-0005-0000-0000-000017240000}"/>
    <cellStyle name="Normal 3 18 6" xfId="8937" xr:uid="{00000000-0005-0000-0000-000018240000}"/>
    <cellStyle name="Normal 3 18 6 2" xfId="8938" xr:uid="{00000000-0005-0000-0000-000019240000}"/>
    <cellStyle name="Normal 3 18 6 2 2" xfId="8939" xr:uid="{00000000-0005-0000-0000-00001A240000}"/>
    <cellStyle name="Normal 3 18 6 2 2 2" xfId="8940" xr:uid="{00000000-0005-0000-0000-00001B240000}"/>
    <cellStyle name="Normal 3 18 6 3" xfId="8941" xr:uid="{00000000-0005-0000-0000-00001C240000}"/>
    <cellStyle name="Normal 3 18 6 3 2" xfId="8942" xr:uid="{00000000-0005-0000-0000-00001D240000}"/>
    <cellStyle name="Normal 3 18 6 3 2 2" xfId="8943" xr:uid="{00000000-0005-0000-0000-00001E240000}"/>
    <cellStyle name="Normal 3 18 7" xfId="8944" xr:uid="{00000000-0005-0000-0000-00001F240000}"/>
    <cellStyle name="Normal 3 18 7 2" xfId="8945" xr:uid="{00000000-0005-0000-0000-000020240000}"/>
    <cellStyle name="Normal 3 18 7 2 2" xfId="8946" xr:uid="{00000000-0005-0000-0000-000021240000}"/>
    <cellStyle name="Normal 3 18 7 2 2 2" xfId="8947" xr:uid="{00000000-0005-0000-0000-000022240000}"/>
    <cellStyle name="Normal 3 18 7 3" xfId="8948" xr:uid="{00000000-0005-0000-0000-000023240000}"/>
    <cellStyle name="Normal 3 18 7 3 2" xfId="8949" xr:uid="{00000000-0005-0000-0000-000024240000}"/>
    <cellStyle name="Normal 3 18 7 3 2 2" xfId="8950" xr:uid="{00000000-0005-0000-0000-000025240000}"/>
    <cellStyle name="Normal 3 18 8" xfId="8951" xr:uid="{00000000-0005-0000-0000-000026240000}"/>
    <cellStyle name="Normal 3 18 8 2" xfId="8952" xr:uid="{00000000-0005-0000-0000-000027240000}"/>
    <cellStyle name="Normal 3 18 8 2 2" xfId="8953" xr:uid="{00000000-0005-0000-0000-000028240000}"/>
    <cellStyle name="Normal 3 18 8 2 2 2" xfId="8954" xr:uid="{00000000-0005-0000-0000-000029240000}"/>
    <cellStyle name="Normal 3 18 8 3" xfId="8955" xr:uid="{00000000-0005-0000-0000-00002A240000}"/>
    <cellStyle name="Normal 3 18 8 3 2" xfId="8956" xr:uid="{00000000-0005-0000-0000-00002B240000}"/>
    <cellStyle name="Normal 3 18 8 3 2 2" xfId="8957" xr:uid="{00000000-0005-0000-0000-00002C240000}"/>
    <cellStyle name="Normal 3 18 9" xfId="8958" xr:uid="{00000000-0005-0000-0000-00002D240000}"/>
    <cellStyle name="Normal 3 18 9 2" xfId="8959" xr:uid="{00000000-0005-0000-0000-00002E240000}"/>
    <cellStyle name="Normal 3 18 9 2 2" xfId="8960" xr:uid="{00000000-0005-0000-0000-00002F240000}"/>
    <cellStyle name="Normal 3 18 9 2 2 2" xfId="8961" xr:uid="{00000000-0005-0000-0000-000030240000}"/>
    <cellStyle name="Normal 3 18 9 3" xfId="8962" xr:uid="{00000000-0005-0000-0000-000031240000}"/>
    <cellStyle name="Normal 3 18 9 3 2" xfId="8963" xr:uid="{00000000-0005-0000-0000-000032240000}"/>
    <cellStyle name="Normal 3 18 9 3 2 2" xfId="8964" xr:uid="{00000000-0005-0000-0000-000033240000}"/>
    <cellStyle name="Normal 3 19" xfId="8965" xr:uid="{00000000-0005-0000-0000-000034240000}"/>
    <cellStyle name="Normal 3 19 10" xfId="8966" xr:uid="{00000000-0005-0000-0000-000035240000}"/>
    <cellStyle name="Normal 3 19 10 2" xfId="8967" xr:uid="{00000000-0005-0000-0000-000036240000}"/>
    <cellStyle name="Normal 3 19 10 2 2" xfId="8968" xr:uid="{00000000-0005-0000-0000-000037240000}"/>
    <cellStyle name="Normal 3 19 10 2 2 2" xfId="8969" xr:uid="{00000000-0005-0000-0000-000038240000}"/>
    <cellStyle name="Normal 3 19 10 3" xfId="8970" xr:uid="{00000000-0005-0000-0000-000039240000}"/>
    <cellStyle name="Normal 3 19 10 3 2" xfId="8971" xr:uid="{00000000-0005-0000-0000-00003A240000}"/>
    <cellStyle name="Normal 3 19 10 3 2 2" xfId="8972" xr:uid="{00000000-0005-0000-0000-00003B240000}"/>
    <cellStyle name="Normal 3 19 11" xfId="8973" xr:uid="{00000000-0005-0000-0000-00003C240000}"/>
    <cellStyle name="Normal 3 19 11 2" xfId="8974" xr:uid="{00000000-0005-0000-0000-00003D240000}"/>
    <cellStyle name="Normal 3 19 11 2 2" xfId="8975" xr:uid="{00000000-0005-0000-0000-00003E240000}"/>
    <cellStyle name="Normal 3 19 11 2 2 2" xfId="8976" xr:uid="{00000000-0005-0000-0000-00003F240000}"/>
    <cellStyle name="Normal 3 19 11 3" xfId="8977" xr:uid="{00000000-0005-0000-0000-000040240000}"/>
    <cellStyle name="Normal 3 19 11 3 2" xfId="8978" xr:uid="{00000000-0005-0000-0000-000041240000}"/>
    <cellStyle name="Normal 3 19 11 3 2 2" xfId="8979" xr:uid="{00000000-0005-0000-0000-000042240000}"/>
    <cellStyle name="Normal 3 19 12" xfId="8980" xr:uid="{00000000-0005-0000-0000-000043240000}"/>
    <cellStyle name="Normal 3 19 12 2" xfId="8981" xr:uid="{00000000-0005-0000-0000-000044240000}"/>
    <cellStyle name="Normal 3 19 12 2 2" xfId="8982" xr:uid="{00000000-0005-0000-0000-000045240000}"/>
    <cellStyle name="Normal 3 19 12 2 2 2" xfId="8983" xr:uid="{00000000-0005-0000-0000-000046240000}"/>
    <cellStyle name="Normal 3 19 12 3" xfId="8984" xr:uid="{00000000-0005-0000-0000-000047240000}"/>
    <cellStyle name="Normal 3 19 12 3 2" xfId="8985" xr:uid="{00000000-0005-0000-0000-000048240000}"/>
    <cellStyle name="Normal 3 19 12 3 2 2" xfId="8986" xr:uid="{00000000-0005-0000-0000-000049240000}"/>
    <cellStyle name="Normal 3 19 13" xfId="8987" xr:uid="{00000000-0005-0000-0000-00004A240000}"/>
    <cellStyle name="Normal 3 19 13 2" xfId="8988" xr:uid="{00000000-0005-0000-0000-00004B240000}"/>
    <cellStyle name="Normal 3 19 13 2 2" xfId="8989" xr:uid="{00000000-0005-0000-0000-00004C240000}"/>
    <cellStyle name="Normal 3 19 13 2 2 2" xfId="8990" xr:uid="{00000000-0005-0000-0000-00004D240000}"/>
    <cellStyle name="Normal 3 19 13 3" xfId="8991" xr:uid="{00000000-0005-0000-0000-00004E240000}"/>
    <cellStyle name="Normal 3 19 13 3 2" xfId="8992" xr:uid="{00000000-0005-0000-0000-00004F240000}"/>
    <cellStyle name="Normal 3 19 13 3 2 2" xfId="8993" xr:uid="{00000000-0005-0000-0000-000050240000}"/>
    <cellStyle name="Normal 3 19 14" xfId="8994" xr:uid="{00000000-0005-0000-0000-000051240000}"/>
    <cellStyle name="Normal 3 19 14 2" xfId="8995" xr:uid="{00000000-0005-0000-0000-000052240000}"/>
    <cellStyle name="Normal 3 19 14 2 2" xfId="8996" xr:uid="{00000000-0005-0000-0000-000053240000}"/>
    <cellStyle name="Normal 3 19 14 2 2 2" xfId="8997" xr:uid="{00000000-0005-0000-0000-000054240000}"/>
    <cellStyle name="Normal 3 19 14 3" xfId="8998" xr:uid="{00000000-0005-0000-0000-000055240000}"/>
    <cellStyle name="Normal 3 19 14 3 2" xfId="8999" xr:uid="{00000000-0005-0000-0000-000056240000}"/>
    <cellStyle name="Normal 3 19 14 3 2 2" xfId="9000" xr:uid="{00000000-0005-0000-0000-000057240000}"/>
    <cellStyle name="Normal 3 19 15" xfId="9001" xr:uid="{00000000-0005-0000-0000-000058240000}"/>
    <cellStyle name="Normal 3 19 15 2" xfId="9002" xr:uid="{00000000-0005-0000-0000-000059240000}"/>
    <cellStyle name="Normal 3 19 15 2 2" xfId="9003" xr:uid="{00000000-0005-0000-0000-00005A240000}"/>
    <cellStyle name="Normal 3 19 15 2 2 2" xfId="9004" xr:uid="{00000000-0005-0000-0000-00005B240000}"/>
    <cellStyle name="Normal 3 19 15 3" xfId="9005" xr:uid="{00000000-0005-0000-0000-00005C240000}"/>
    <cellStyle name="Normal 3 19 15 3 2" xfId="9006" xr:uid="{00000000-0005-0000-0000-00005D240000}"/>
    <cellStyle name="Normal 3 19 15 3 2 2" xfId="9007" xr:uid="{00000000-0005-0000-0000-00005E240000}"/>
    <cellStyle name="Normal 3 19 16" xfId="9008" xr:uid="{00000000-0005-0000-0000-00005F240000}"/>
    <cellStyle name="Normal 3 19 16 2" xfId="9009" xr:uid="{00000000-0005-0000-0000-000060240000}"/>
    <cellStyle name="Normal 3 19 16 2 2" xfId="9010" xr:uid="{00000000-0005-0000-0000-000061240000}"/>
    <cellStyle name="Normal 3 19 16 2 2 2" xfId="9011" xr:uid="{00000000-0005-0000-0000-000062240000}"/>
    <cellStyle name="Normal 3 19 16 3" xfId="9012" xr:uid="{00000000-0005-0000-0000-000063240000}"/>
    <cellStyle name="Normal 3 19 16 3 2" xfId="9013" xr:uid="{00000000-0005-0000-0000-000064240000}"/>
    <cellStyle name="Normal 3 19 16 3 2 2" xfId="9014" xr:uid="{00000000-0005-0000-0000-000065240000}"/>
    <cellStyle name="Normal 3 19 17" xfId="9015" xr:uid="{00000000-0005-0000-0000-000066240000}"/>
    <cellStyle name="Normal 3 19 17 2" xfId="9016" xr:uid="{00000000-0005-0000-0000-000067240000}"/>
    <cellStyle name="Normal 3 19 17 2 2" xfId="9017" xr:uid="{00000000-0005-0000-0000-000068240000}"/>
    <cellStyle name="Normal 3 19 17 2 2 2" xfId="9018" xr:uid="{00000000-0005-0000-0000-000069240000}"/>
    <cellStyle name="Normal 3 19 17 3" xfId="9019" xr:uid="{00000000-0005-0000-0000-00006A240000}"/>
    <cellStyle name="Normal 3 19 17 3 2" xfId="9020" xr:uid="{00000000-0005-0000-0000-00006B240000}"/>
    <cellStyle name="Normal 3 19 17 3 2 2" xfId="9021" xr:uid="{00000000-0005-0000-0000-00006C240000}"/>
    <cellStyle name="Normal 3 19 18" xfId="9022" xr:uid="{00000000-0005-0000-0000-00006D240000}"/>
    <cellStyle name="Normal 3 19 18 2" xfId="9023" xr:uid="{00000000-0005-0000-0000-00006E240000}"/>
    <cellStyle name="Normal 3 19 18 2 2" xfId="9024" xr:uid="{00000000-0005-0000-0000-00006F240000}"/>
    <cellStyle name="Normal 3 19 18 2 2 2" xfId="9025" xr:uid="{00000000-0005-0000-0000-000070240000}"/>
    <cellStyle name="Normal 3 19 18 3" xfId="9026" xr:uid="{00000000-0005-0000-0000-000071240000}"/>
    <cellStyle name="Normal 3 19 18 3 2" xfId="9027" xr:uid="{00000000-0005-0000-0000-000072240000}"/>
    <cellStyle name="Normal 3 19 18 3 2 2" xfId="9028" xr:uid="{00000000-0005-0000-0000-000073240000}"/>
    <cellStyle name="Normal 3 19 19" xfId="9029" xr:uid="{00000000-0005-0000-0000-000074240000}"/>
    <cellStyle name="Normal 3 19 19 2" xfId="9030" xr:uid="{00000000-0005-0000-0000-000075240000}"/>
    <cellStyle name="Normal 3 19 19 2 2" xfId="9031" xr:uid="{00000000-0005-0000-0000-000076240000}"/>
    <cellStyle name="Normal 3 19 19 2 2 2" xfId="9032" xr:uid="{00000000-0005-0000-0000-000077240000}"/>
    <cellStyle name="Normal 3 19 19 3" xfId="9033" xr:uid="{00000000-0005-0000-0000-000078240000}"/>
    <cellStyle name="Normal 3 19 19 3 2" xfId="9034" xr:uid="{00000000-0005-0000-0000-000079240000}"/>
    <cellStyle name="Normal 3 19 19 3 2 2" xfId="9035" xr:uid="{00000000-0005-0000-0000-00007A240000}"/>
    <cellStyle name="Normal 3 19 2" xfId="9036" xr:uid="{00000000-0005-0000-0000-00007B240000}"/>
    <cellStyle name="Normal 3 19 2 2" xfId="9037" xr:uid="{00000000-0005-0000-0000-00007C240000}"/>
    <cellStyle name="Normal 3 19 2 2 2" xfId="9038" xr:uid="{00000000-0005-0000-0000-00007D240000}"/>
    <cellStyle name="Normal 3 19 2 2 2 2" xfId="9039" xr:uid="{00000000-0005-0000-0000-00007E240000}"/>
    <cellStyle name="Normal 3 19 2 3" xfId="9040" xr:uid="{00000000-0005-0000-0000-00007F240000}"/>
    <cellStyle name="Normal 3 19 2 3 2" xfId="9041" xr:uid="{00000000-0005-0000-0000-000080240000}"/>
    <cellStyle name="Normal 3 19 2 3 2 2" xfId="9042" xr:uid="{00000000-0005-0000-0000-000081240000}"/>
    <cellStyle name="Normal 3 19 20" xfId="9043" xr:uid="{00000000-0005-0000-0000-000082240000}"/>
    <cellStyle name="Normal 3 19 20 2" xfId="9044" xr:uid="{00000000-0005-0000-0000-000083240000}"/>
    <cellStyle name="Normal 3 19 20 2 2" xfId="9045" xr:uid="{00000000-0005-0000-0000-000084240000}"/>
    <cellStyle name="Normal 3 19 20 2 2 2" xfId="9046" xr:uid="{00000000-0005-0000-0000-000085240000}"/>
    <cellStyle name="Normal 3 19 20 3" xfId="9047" xr:uid="{00000000-0005-0000-0000-000086240000}"/>
    <cellStyle name="Normal 3 19 20 3 2" xfId="9048" xr:uid="{00000000-0005-0000-0000-000087240000}"/>
    <cellStyle name="Normal 3 19 20 3 2 2" xfId="9049" xr:uid="{00000000-0005-0000-0000-000088240000}"/>
    <cellStyle name="Normal 3 19 21" xfId="9050" xr:uid="{00000000-0005-0000-0000-000089240000}"/>
    <cellStyle name="Normal 3 19 21 2" xfId="9051" xr:uid="{00000000-0005-0000-0000-00008A240000}"/>
    <cellStyle name="Normal 3 19 21 2 2" xfId="9052" xr:uid="{00000000-0005-0000-0000-00008B240000}"/>
    <cellStyle name="Normal 3 19 21 2 2 2" xfId="9053" xr:uid="{00000000-0005-0000-0000-00008C240000}"/>
    <cellStyle name="Normal 3 19 21 3" xfId="9054" xr:uid="{00000000-0005-0000-0000-00008D240000}"/>
    <cellStyle name="Normal 3 19 21 3 2" xfId="9055" xr:uid="{00000000-0005-0000-0000-00008E240000}"/>
    <cellStyle name="Normal 3 19 21 3 2 2" xfId="9056" xr:uid="{00000000-0005-0000-0000-00008F240000}"/>
    <cellStyle name="Normal 3 19 22" xfId="9057" xr:uid="{00000000-0005-0000-0000-000090240000}"/>
    <cellStyle name="Normal 3 19 22 2" xfId="9058" xr:uid="{00000000-0005-0000-0000-000091240000}"/>
    <cellStyle name="Normal 3 19 22 2 2" xfId="9059" xr:uid="{00000000-0005-0000-0000-000092240000}"/>
    <cellStyle name="Normal 3 19 22 2 2 2" xfId="9060" xr:uid="{00000000-0005-0000-0000-000093240000}"/>
    <cellStyle name="Normal 3 19 22 3" xfId="9061" xr:uid="{00000000-0005-0000-0000-000094240000}"/>
    <cellStyle name="Normal 3 19 22 3 2" xfId="9062" xr:uid="{00000000-0005-0000-0000-000095240000}"/>
    <cellStyle name="Normal 3 19 22 3 2 2" xfId="9063" xr:uid="{00000000-0005-0000-0000-000096240000}"/>
    <cellStyle name="Normal 3 19 23" xfId="9064" xr:uid="{00000000-0005-0000-0000-000097240000}"/>
    <cellStyle name="Normal 3 19 23 2" xfId="9065" xr:uid="{00000000-0005-0000-0000-000098240000}"/>
    <cellStyle name="Normal 3 19 23 2 2" xfId="9066" xr:uid="{00000000-0005-0000-0000-000099240000}"/>
    <cellStyle name="Normal 3 19 23 2 2 2" xfId="9067" xr:uid="{00000000-0005-0000-0000-00009A240000}"/>
    <cellStyle name="Normal 3 19 23 3" xfId="9068" xr:uid="{00000000-0005-0000-0000-00009B240000}"/>
    <cellStyle name="Normal 3 19 23 3 2" xfId="9069" xr:uid="{00000000-0005-0000-0000-00009C240000}"/>
    <cellStyle name="Normal 3 19 23 3 2 2" xfId="9070" xr:uid="{00000000-0005-0000-0000-00009D240000}"/>
    <cellStyle name="Normal 3 19 24" xfId="9071" xr:uid="{00000000-0005-0000-0000-00009E240000}"/>
    <cellStyle name="Normal 3 19 24 2" xfId="9072" xr:uid="{00000000-0005-0000-0000-00009F240000}"/>
    <cellStyle name="Normal 3 19 24 2 2" xfId="9073" xr:uid="{00000000-0005-0000-0000-0000A0240000}"/>
    <cellStyle name="Normal 3 19 25" xfId="9074" xr:uid="{00000000-0005-0000-0000-0000A1240000}"/>
    <cellStyle name="Normal 3 19 25 2" xfId="9075" xr:uid="{00000000-0005-0000-0000-0000A2240000}"/>
    <cellStyle name="Normal 3 19 25 2 2" xfId="9076" xr:uid="{00000000-0005-0000-0000-0000A3240000}"/>
    <cellStyle name="Normal 3 19 3" xfId="9077" xr:uid="{00000000-0005-0000-0000-0000A4240000}"/>
    <cellStyle name="Normal 3 19 3 2" xfId="9078" xr:uid="{00000000-0005-0000-0000-0000A5240000}"/>
    <cellStyle name="Normal 3 19 3 2 2" xfId="9079" xr:uid="{00000000-0005-0000-0000-0000A6240000}"/>
    <cellStyle name="Normal 3 19 3 2 2 2" xfId="9080" xr:uid="{00000000-0005-0000-0000-0000A7240000}"/>
    <cellStyle name="Normal 3 19 3 3" xfId="9081" xr:uid="{00000000-0005-0000-0000-0000A8240000}"/>
    <cellStyle name="Normal 3 19 3 3 2" xfId="9082" xr:uid="{00000000-0005-0000-0000-0000A9240000}"/>
    <cellStyle name="Normal 3 19 3 3 2 2" xfId="9083" xr:uid="{00000000-0005-0000-0000-0000AA240000}"/>
    <cellStyle name="Normal 3 19 4" xfId="9084" xr:uid="{00000000-0005-0000-0000-0000AB240000}"/>
    <cellStyle name="Normal 3 19 4 2" xfId="9085" xr:uid="{00000000-0005-0000-0000-0000AC240000}"/>
    <cellStyle name="Normal 3 19 4 2 2" xfId="9086" xr:uid="{00000000-0005-0000-0000-0000AD240000}"/>
    <cellStyle name="Normal 3 19 4 2 2 2" xfId="9087" xr:uid="{00000000-0005-0000-0000-0000AE240000}"/>
    <cellStyle name="Normal 3 19 4 3" xfId="9088" xr:uid="{00000000-0005-0000-0000-0000AF240000}"/>
    <cellStyle name="Normal 3 19 4 3 2" xfId="9089" xr:uid="{00000000-0005-0000-0000-0000B0240000}"/>
    <cellStyle name="Normal 3 19 4 3 2 2" xfId="9090" xr:uid="{00000000-0005-0000-0000-0000B1240000}"/>
    <cellStyle name="Normal 3 19 5" xfId="9091" xr:uid="{00000000-0005-0000-0000-0000B2240000}"/>
    <cellStyle name="Normal 3 19 5 2" xfId="9092" xr:uid="{00000000-0005-0000-0000-0000B3240000}"/>
    <cellStyle name="Normal 3 19 5 2 2" xfId="9093" xr:uid="{00000000-0005-0000-0000-0000B4240000}"/>
    <cellStyle name="Normal 3 19 5 2 2 2" xfId="9094" xr:uid="{00000000-0005-0000-0000-0000B5240000}"/>
    <cellStyle name="Normal 3 19 5 3" xfId="9095" xr:uid="{00000000-0005-0000-0000-0000B6240000}"/>
    <cellStyle name="Normal 3 19 5 3 2" xfId="9096" xr:uid="{00000000-0005-0000-0000-0000B7240000}"/>
    <cellStyle name="Normal 3 19 5 3 2 2" xfId="9097" xr:uid="{00000000-0005-0000-0000-0000B8240000}"/>
    <cellStyle name="Normal 3 19 6" xfId="9098" xr:uid="{00000000-0005-0000-0000-0000B9240000}"/>
    <cellStyle name="Normal 3 19 6 2" xfId="9099" xr:uid="{00000000-0005-0000-0000-0000BA240000}"/>
    <cellStyle name="Normal 3 19 6 2 2" xfId="9100" xr:uid="{00000000-0005-0000-0000-0000BB240000}"/>
    <cellStyle name="Normal 3 19 6 2 2 2" xfId="9101" xr:uid="{00000000-0005-0000-0000-0000BC240000}"/>
    <cellStyle name="Normal 3 19 6 3" xfId="9102" xr:uid="{00000000-0005-0000-0000-0000BD240000}"/>
    <cellStyle name="Normal 3 19 6 3 2" xfId="9103" xr:uid="{00000000-0005-0000-0000-0000BE240000}"/>
    <cellStyle name="Normal 3 19 6 3 2 2" xfId="9104" xr:uid="{00000000-0005-0000-0000-0000BF240000}"/>
    <cellStyle name="Normal 3 19 7" xfId="9105" xr:uid="{00000000-0005-0000-0000-0000C0240000}"/>
    <cellStyle name="Normal 3 19 7 2" xfId="9106" xr:uid="{00000000-0005-0000-0000-0000C1240000}"/>
    <cellStyle name="Normal 3 19 7 2 2" xfId="9107" xr:uid="{00000000-0005-0000-0000-0000C2240000}"/>
    <cellStyle name="Normal 3 19 7 2 2 2" xfId="9108" xr:uid="{00000000-0005-0000-0000-0000C3240000}"/>
    <cellStyle name="Normal 3 19 7 3" xfId="9109" xr:uid="{00000000-0005-0000-0000-0000C4240000}"/>
    <cellStyle name="Normal 3 19 7 3 2" xfId="9110" xr:uid="{00000000-0005-0000-0000-0000C5240000}"/>
    <cellStyle name="Normal 3 19 7 3 2 2" xfId="9111" xr:uid="{00000000-0005-0000-0000-0000C6240000}"/>
    <cellStyle name="Normal 3 19 8" xfId="9112" xr:uid="{00000000-0005-0000-0000-0000C7240000}"/>
    <cellStyle name="Normal 3 19 8 2" xfId="9113" xr:uid="{00000000-0005-0000-0000-0000C8240000}"/>
    <cellStyle name="Normal 3 19 8 2 2" xfId="9114" xr:uid="{00000000-0005-0000-0000-0000C9240000}"/>
    <cellStyle name="Normal 3 19 8 2 2 2" xfId="9115" xr:uid="{00000000-0005-0000-0000-0000CA240000}"/>
    <cellStyle name="Normal 3 19 8 3" xfId="9116" xr:uid="{00000000-0005-0000-0000-0000CB240000}"/>
    <cellStyle name="Normal 3 19 8 3 2" xfId="9117" xr:uid="{00000000-0005-0000-0000-0000CC240000}"/>
    <cellStyle name="Normal 3 19 8 3 2 2" xfId="9118" xr:uid="{00000000-0005-0000-0000-0000CD240000}"/>
    <cellStyle name="Normal 3 19 9" xfId="9119" xr:uid="{00000000-0005-0000-0000-0000CE240000}"/>
    <cellStyle name="Normal 3 19 9 2" xfId="9120" xr:uid="{00000000-0005-0000-0000-0000CF240000}"/>
    <cellStyle name="Normal 3 19 9 2 2" xfId="9121" xr:uid="{00000000-0005-0000-0000-0000D0240000}"/>
    <cellStyle name="Normal 3 19 9 2 2 2" xfId="9122" xr:uid="{00000000-0005-0000-0000-0000D1240000}"/>
    <cellStyle name="Normal 3 19 9 3" xfId="9123" xr:uid="{00000000-0005-0000-0000-0000D2240000}"/>
    <cellStyle name="Normal 3 19 9 3 2" xfId="9124" xr:uid="{00000000-0005-0000-0000-0000D3240000}"/>
    <cellStyle name="Normal 3 19 9 3 2 2" xfId="9125" xr:uid="{00000000-0005-0000-0000-0000D4240000}"/>
    <cellStyle name="Normal 3 2" xfId="9126" xr:uid="{00000000-0005-0000-0000-0000D5240000}"/>
    <cellStyle name="Normal 3 2 10" xfId="9127" xr:uid="{00000000-0005-0000-0000-0000D6240000}"/>
    <cellStyle name="Normal 3 2 10 2" xfId="9128" xr:uid="{00000000-0005-0000-0000-0000D7240000}"/>
    <cellStyle name="Normal 3 2 10 2 2" xfId="9129" xr:uid="{00000000-0005-0000-0000-0000D8240000}"/>
    <cellStyle name="Normal 3 2 10 2 2 2" xfId="9130" xr:uid="{00000000-0005-0000-0000-0000D9240000}"/>
    <cellStyle name="Normal 3 2 10 3" xfId="9131" xr:uid="{00000000-0005-0000-0000-0000DA240000}"/>
    <cellStyle name="Normal 3 2 10 3 2" xfId="9132" xr:uid="{00000000-0005-0000-0000-0000DB240000}"/>
    <cellStyle name="Normal 3 2 10 3 2 2" xfId="9133" xr:uid="{00000000-0005-0000-0000-0000DC240000}"/>
    <cellStyle name="Normal 3 2 11" xfId="9134" xr:uid="{00000000-0005-0000-0000-0000DD240000}"/>
    <cellStyle name="Normal 3 2 11 2" xfId="9135" xr:uid="{00000000-0005-0000-0000-0000DE240000}"/>
    <cellStyle name="Normal 3 2 11 2 2" xfId="9136" xr:uid="{00000000-0005-0000-0000-0000DF240000}"/>
    <cellStyle name="Normal 3 2 11 2 2 2" xfId="9137" xr:uid="{00000000-0005-0000-0000-0000E0240000}"/>
    <cellStyle name="Normal 3 2 11 3" xfId="9138" xr:uid="{00000000-0005-0000-0000-0000E1240000}"/>
    <cellStyle name="Normal 3 2 11 3 2" xfId="9139" xr:uid="{00000000-0005-0000-0000-0000E2240000}"/>
    <cellStyle name="Normal 3 2 11 3 2 2" xfId="9140" xr:uid="{00000000-0005-0000-0000-0000E3240000}"/>
    <cellStyle name="Normal 3 2 12" xfId="9141" xr:uid="{00000000-0005-0000-0000-0000E4240000}"/>
    <cellStyle name="Normal 3 2 12 2" xfId="9142" xr:uid="{00000000-0005-0000-0000-0000E5240000}"/>
    <cellStyle name="Normal 3 2 12 2 2" xfId="9143" xr:uid="{00000000-0005-0000-0000-0000E6240000}"/>
    <cellStyle name="Normal 3 2 12 2 2 2" xfId="9144" xr:uid="{00000000-0005-0000-0000-0000E7240000}"/>
    <cellStyle name="Normal 3 2 12 3" xfId="9145" xr:uid="{00000000-0005-0000-0000-0000E8240000}"/>
    <cellStyle name="Normal 3 2 12 3 2" xfId="9146" xr:uid="{00000000-0005-0000-0000-0000E9240000}"/>
    <cellStyle name="Normal 3 2 12 3 2 2" xfId="9147" xr:uid="{00000000-0005-0000-0000-0000EA240000}"/>
    <cellStyle name="Normal 3 2 13" xfId="9148" xr:uid="{00000000-0005-0000-0000-0000EB240000}"/>
    <cellStyle name="Normal 3 2 13 2" xfId="9149" xr:uid="{00000000-0005-0000-0000-0000EC240000}"/>
    <cellStyle name="Normal 3 2 13 2 2" xfId="9150" xr:uid="{00000000-0005-0000-0000-0000ED240000}"/>
    <cellStyle name="Normal 3 2 13 2 2 2" xfId="9151" xr:uid="{00000000-0005-0000-0000-0000EE240000}"/>
    <cellStyle name="Normal 3 2 13 3" xfId="9152" xr:uid="{00000000-0005-0000-0000-0000EF240000}"/>
    <cellStyle name="Normal 3 2 13 3 2" xfId="9153" xr:uid="{00000000-0005-0000-0000-0000F0240000}"/>
    <cellStyle name="Normal 3 2 13 3 2 2" xfId="9154" xr:uid="{00000000-0005-0000-0000-0000F1240000}"/>
    <cellStyle name="Normal 3 2 14" xfId="9155" xr:uid="{00000000-0005-0000-0000-0000F2240000}"/>
    <cellStyle name="Normal 3 2 14 2" xfId="9156" xr:uid="{00000000-0005-0000-0000-0000F3240000}"/>
    <cellStyle name="Normal 3 2 14 2 2" xfId="9157" xr:uid="{00000000-0005-0000-0000-0000F4240000}"/>
    <cellStyle name="Normal 3 2 14 2 2 2" xfId="9158" xr:uid="{00000000-0005-0000-0000-0000F5240000}"/>
    <cellStyle name="Normal 3 2 14 3" xfId="9159" xr:uid="{00000000-0005-0000-0000-0000F6240000}"/>
    <cellStyle name="Normal 3 2 14 3 2" xfId="9160" xr:uid="{00000000-0005-0000-0000-0000F7240000}"/>
    <cellStyle name="Normal 3 2 14 3 2 2" xfId="9161" xr:uid="{00000000-0005-0000-0000-0000F8240000}"/>
    <cellStyle name="Normal 3 2 15" xfId="9162" xr:uid="{00000000-0005-0000-0000-0000F9240000}"/>
    <cellStyle name="Normal 3 2 15 2" xfId="9163" xr:uid="{00000000-0005-0000-0000-0000FA240000}"/>
    <cellStyle name="Normal 3 2 15 2 2" xfId="9164" xr:uid="{00000000-0005-0000-0000-0000FB240000}"/>
    <cellStyle name="Normal 3 2 15 2 2 2" xfId="9165" xr:uid="{00000000-0005-0000-0000-0000FC240000}"/>
    <cellStyle name="Normal 3 2 15 3" xfId="9166" xr:uid="{00000000-0005-0000-0000-0000FD240000}"/>
    <cellStyle name="Normal 3 2 15 3 2" xfId="9167" xr:uid="{00000000-0005-0000-0000-0000FE240000}"/>
    <cellStyle name="Normal 3 2 15 3 2 2" xfId="9168" xr:uid="{00000000-0005-0000-0000-0000FF240000}"/>
    <cellStyle name="Normal 3 2 16" xfId="9169" xr:uid="{00000000-0005-0000-0000-000000250000}"/>
    <cellStyle name="Normal 3 2 16 2" xfId="9170" xr:uid="{00000000-0005-0000-0000-000001250000}"/>
    <cellStyle name="Normal 3 2 16 2 2" xfId="9171" xr:uid="{00000000-0005-0000-0000-000002250000}"/>
    <cellStyle name="Normal 3 2 16 2 2 2" xfId="9172" xr:uid="{00000000-0005-0000-0000-000003250000}"/>
    <cellStyle name="Normal 3 2 16 3" xfId="9173" xr:uid="{00000000-0005-0000-0000-000004250000}"/>
    <cellStyle name="Normal 3 2 16 3 2" xfId="9174" xr:uid="{00000000-0005-0000-0000-000005250000}"/>
    <cellStyle name="Normal 3 2 16 3 2 2" xfId="9175" xr:uid="{00000000-0005-0000-0000-000006250000}"/>
    <cellStyle name="Normal 3 2 17" xfId="9176" xr:uid="{00000000-0005-0000-0000-000007250000}"/>
    <cellStyle name="Normal 3 2 17 2" xfId="9177" xr:uid="{00000000-0005-0000-0000-000008250000}"/>
    <cellStyle name="Normal 3 2 17 2 2" xfId="9178" xr:uid="{00000000-0005-0000-0000-000009250000}"/>
    <cellStyle name="Normal 3 2 17 2 2 2" xfId="9179" xr:uid="{00000000-0005-0000-0000-00000A250000}"/>
    <cellStyle name="Normal 3 2 17 3" xfId="9180" xr:uid="{00000000-0005-0000-0000-00000B250000}"/>
    <cellStyle name="Normal 3 2 17 3 2" xfId="9181" xr:uid="{00000000-0005-0000-0000-00000C250000}"/>
    <cellStyle name="Normal 3 2 17 3 2 2" xfId="9182" xr:uid="{00000000-0005-0000-0000-00000D250000}"/>
    <cellStyle name="Normal 3 2 18" xfId="9183" xr:uid="{00000000-0005-0000-0000-00000E250000}"/>
    <cellStyle name="Normal 3 2 18 2" xfId="9184" xr:uid="{00000000-0005-0000-0000-00000F250000}"/>
    <cellStyle name="Normal 3 2 18 2 2" xfId="9185" xr:uid="{00000000-0005-0000-0000-000010250000}"/>
    <cellStyle name="Normal 3 2 18 2 2 2" xfId="9186" xr:uid="{00000000-0005-0000-0000-000011250000}"/>
    <cellStyle name="Normal 3 2 18 3" xfId="9187" xr:uid="{00000000-0005-0000-0000-000012250000}"/>
    <cellStyle name="Normal 3 2 18 3 2" xfId="9188" xr:uid="{00000000-0005-0000-0000-000013250000}"/>
    <cellStyle name="Normal 3 2 18 3 2 2" xfId="9189" xr:uid="{00000000-0005-0000-0000-000014250000}"/>
    <cellStyle name="Normal 3 2 19" xfId="9190" xr:uid="{00000000-0005-0000-0000-000015250000}"/>
    <cellStyle name="Normal 3 2 19 2" xfId="9191" xr:uid="{00000000-0005-0000-0000-000016250000}"/>
    <cellStyle name="Normal 3 2 19 2 2" xfId="9192" xr:uid="{00000000-0005-0000-0000-000017250000}"/>
    <cellStyle name="Normal 3 2 19 2 2 2" xfId="9193" xr:uid="{00000000-0005-0000-0000-000018250000}"/>
    <cellStyle name="Normal 3 2 19 3" xfId="9194" xr:uid="{00000000-0005-0000-0000-000019250000}"/>
    <cellStyle name="Normal 3 2 19 3 2" xfId="9195" xr:uid="{00000000-0005-0000-0000-00001A250000}"/>
    <cellStyle name="Normal 3 2 19 3 2 2" xfId="9196" xr:uid="{00000000-0005-0000-0000-00001B250000}"/>
    <cellStyle name="Normal 3 2 2" xfId="9197" xr:uid="{00000000-0005-0000-0000-00001C250000}"/>
    <cellStyle name="Normal 3 2 2 10" xfId="9198" xr:uid="{00000000-0005-0000-0000-00001D250000}"/>
    <cellStyle name="Normal 3 2 2 10 2" xfId="9199" xr:uid="{00000000-0005-0000-0000-00001E250000}"/>
    <cellStyle name="Normal 3 2 2 10 2 2" xfId="9200" xr:uid="{00000000-0005-0000-0000-00001F250000}"/>
    <cellStyle name="Normal 3 2 2 10 2 2 2" xfId="9201" xr:uid="{00000000-0005-0000-0000-000020250000}"/>
    <cellStyle name="Normal 3 2 2 10 3" xfId="9202" xr:uid="{00000000-0005-0000-0000-000021250000}"/>
    <cellStyle name="Normal 3 2 2 10 3 2" xfId="9203" xr:uid="{00000000-0005-0000-0000-000022250000}"/>
    <cellStyle name="Normal 3 2 2 10 3 2 2" xfId="9204" xr:uid="{00000000-0005-0000-0000-000023250000}"/>
    <cellStyle name="Normal 3 2 2 11" xfId="9205" xr:uid="{00000000-0005-0000-0000-000024250000}"/>
    <cellStyle name="Normal 3 2 2 11 2" xfId="9206" xr:uid="{00000000-0005-0000-0000-000025250000}"/>
    <cellStyle name="Normal 3 2 2 11 2 2" xfId="9207" xr:uid="{00000000-0005-0000-0000-000026250000}"/>
    <cellStyle name="Normal 3 2 2 11 2 2 2" xfId="9208" xr:uid="{00000000-0005-0000-0000-000027250000}"/>
    <cellStyle name="Normal 3 2 2 11 3" xfId="9209" xr:uid="{00000000-0005-0000-0000-000028250000}"/>
    <cellStyle name="Normal 3 2 2 11 3 2" xfId="9210" xr:uid="{00000000-0005-0000-0000-000029250000}"/>
    <cellStyle name="Normal 3 2 2 11 3 2 2" xfId="9211" xr:uid="{00000000-0005-0000-0000-00002A250000}"/>
    <cellStyle name="Normal 3 2 2 12" xfId="9212" xr:uid="{00000000-0005-0000-0000-00002B250000}"/>
    <cellStyle name="Normal 3 2 2 12 2" xfId="9213" xr:uid="{00000000-0005-0000-0000-00002C250000}"/>
    <cellStyle name="Normal 3 2 2 12 2 2" xfId="9214" xr:uid="{00000000-0005-0000-0000-00002D250000}"/>
    <cellStyle name="Normal 3 2 2 12 2 2 2" xfId="9215" xr:uid="{00000000-0005-0000-0000-00002E250000}"/>
    <cellStyle name="Normal 3 2 2 12 3" xfId="9216" xr:uid="{00000000-0005-0000-0000-00002F250000}"/>
    <cellStyle name="Normal 3 2 2 12 3 2" xfId="9217" xr:uid="{00000000-0005-0000-0000-000030250000}"/>
    <cellStyle name="Normal 3 2 2 12 3 2 2" xfId="9218" xr:uid="{00000000-0005-0000-0000-000031250000}"/>
    <cellStyle name="Normal 3 2 2 13" xfId="9219" xr:uid="{00000000-0005-0000-0000-000032250000}"/>
    <cellStyle name="Normal 3 2 2 13 2" xfId="9220" xr:uid="{00000000-0005-0000-0000-000033250000}"/>
    <cellStyle name="Normal 3 2 2 13 2 2" xfId="9221" xr:uid="{00000000-0005-0000-0000-000034250000}"/>
    <cellStyle name="Normal 3 2 2 13 2 2 2" xfId="9222" xr:uid="{00000000-0005-0000-0000-000035250000}"/>
    <cellStyle name="Normal 3 2 2 13 3" xfId="9223" xr:uid="{00000000-0005-0000-0000-000036250000}"/>
    <cellStyle name="Normal 3 2 2 13 3 2" xfId="9224" xr:uid="{00000000-0005-0000-0000-000037250000}"/>
    <cellStyle name="Normal 3 2 2 13 3 2 2" xfId="9225" xr:uid="{00000000-0005-0000-0000-000038250000}"/>
    <cellStyle name="Normal 3 2 2 14" xfId="9226" xr:uid="{00000000-0005-0000-0000-000039250000}"/>
    <cellStyle name="Normal 3 2 2 14 2" xfId="9227" xr:uid="{00000000-0005-0000-0000-00003A250000}"/>
    <cellStyle name="Normal 3 2 2 14 2 2" xfId="9228" xr:uid="{00000000-0005-0000-0000-00003B250000}"/>
    <cellStyle name="Normal 3 2 2 14 2 2 2" xfId="9229" xr:uid="{00000000-0005-0000-0000-00003C250000}"/>
    <cellStyle name="Normal 3 2 2 14 3" xfId="9230" xr:uid="{00000000-0005-0000-0000-00003D250000}"/>
    <cellStyle name="Normal 3 2 2 14 3 2" xfId="9231" xr:uid="{00000000-0005-0000-0000-00003E250000}"/>
    <cellStyle name="Normal 3 2 2 14 3 2 2" xfId="9232" xr:uid="{00000000-0005-0000-0000-00003F250000}"/>
    <cellStyle name="Normal 3 2 2 15" xfId="9233" xr:uid="{00000000-0005-0000-0000-000040250000}"/>
    <cellStyle name="Normal 3 2 2 15 2" xfId="9234" xr:uid="{00000000-0005-0000-0000-000041250000}"/>
    <cellStyle name="Normal 3 2 2 15 2 2" xfId="9235" xr:uid="{00000000-0005-0000-0000-000042250000}"/>
    <cellStyle name="Normal 3 2 2 15 2 2 2" xfId="9236" xr:uid="{00000000-0005-0000-0000-000043250000}"/>
    <cellStyle name="Normal 3 2 2 15 3" xfId="9237" xr:uid="{00000000-0005-0000-0000-000044250000}"/>
    <cellStyle name="Normal 3 2 2 15 3 2" xfId="9238" xr:uid="{00000000-0005-0000-0000-000045250000}"/>
    <cellStyle name="Normal 3 2 2 15 3 2 2" xfId="9239" xr:uid="{00000000-0005-0000-0000-000046250000}"/>
    <cellStyle name="Normal 3 2 2 16" xfId="9240" xr:uid="{00000000-0005-0000-0000-000047250000}"/>
    <cellStyle name="Normal 3 2 2 16 2" xfId="9241" xr:uid="{00000000-0005-0000-0000-000048250000}"/>
    <cellStyle name="Normal 3 2 2 16 2 2" xfId="9242" xr:uid="{00000000-0005-0000-0000-000049250000}"/>
    <cellStyle name="Normal 3 2 2 16 2 2 2" xfId="9243" xr:uid="{00000000-0005-0000-0000-00004A250000}"/>
    <cellStyle name="Normal 3 2 2 16 3" xfId="9244" xr:uid="{00000000-0005-0000-0000-00004B250000}"/>
    <cellStyle name="Normal 3 2 2 16 3 2" xfId="9245" xr:uid="{00000000-0005-0000-0000-00004C250000}"/>
    <cellStyle name="Normal 3 2 2 16 3 2 2" xfId="9246" xr:uid="{00000000-0005-0000-0000-00004D250000}"/>
    <cellStyle name="Normal 3 2 2 17" xfId="9247" xr:uid="{00000000-0005-0000-0000-00004E250000}"/>
    <cellStyle name="Normal 3 2 2 17 2" xfId="9248" xr:uid="{00000000-0005-0000-0000-00004F250000}"/>
    <cellStyle name="Normal 3 2 2 17 2 2" xfId="9249" xr:uid="{00000000-0005-0000-0000-000050250000}"/>
    <cellStyle name="Normal 3 2 2 17 2 2 2" xfId="9250" xr:uid="{00000000-0005-0000-0000-000051250000}"/>
    <cellStyle name="Normal 3 2 2 17 3" xfId="9251" xr:uid="{00000000-0005-0000-0000-000052250000}"/>
    <cellStyle name="Normal 3 2 2 17 3 2" xfId="9252" xr:uid="{00000000-0005-0000-0000-000053250000}"/>
    <cellStyle name="Normal 3 2 2 17 3 2 2" xfId="9253" xr:uid="{00000000-0005-0000-0000-000054250000}"/>
    <cellStyle name="Normal 3 2 2 18" xfId="9254" xr:uid="{00000000-0005-0000-0000-000055250000}"/>
    <cellStyle name="Normal 3 2 2 18 2" xfId="9255" xr:uid="{00000000-0005-0000-0000-000056250000}"/>
    <cellStyle name="Normal 3 2 2 18 2 2" xfId="9256" xr:uid="{00000000-0005-0000-0000-000057250000}"/>
    <cellStyle name="Normal 3 2 2 18 2 2 2" xfId="9257" xr:uid="{00000000-0005-0000-0000-000058250000}"/>
    <cellStyle name="Normal 3 2 2 18 3" xfId="9258" xr:uid="{00000000-0005-0000-0000-000059250000}"/>
    <cellStyle name="Normal 3 2 2 18 3 2" xfId="9259" xr:uid="{00000000-0005-0000-0000-00005A250000}"/>
    <cellStyle name="Normal 3 2 2 18 3 2 2" xfId="9260" xr:uid="{00000000-0005-0000-0000-00005B250000}"/>
    <cellStyle name="Normal 3 2 2 19" xfId="9261" xr:uid="{00000000-0005-0000-0000-00005C250000}"/>
    <cellStyle name="Normal 3 2 2 19 2" xfId="9262" xr:uid="{00000000-0005-0000-0000-00005D250000}"/>
    <cellStyle name="Normal 3 2 2 19 2 2" xfId="9263" xr:uid="{00000000-0005-0000-0000-00005E250000}"/>
    <cellStyle name="Normal 3 2 2 19 2 2 2" xfId="9264" xr:uid="{00000000-0005-0000-0000-00005F250000}"/>
    <cellStyle name="Normal 3 2 2 19 3" xfId="9265" xr:uid="{00000000-0005-0000-0000-000060250000}"/>
    <cellStyle name="Normal 3 2 2 19 3 2" xfId="9266" xr:uid="{00000000-0005-0000-0000-000061250000}"/>
    <cellStyle name="Normal 3 2 2 19 3 2 2" xfId="9267" xr:uid="{00000000-0005-0000-0000-000062250000}"/>
    <cellStyle name="Normal 3 2 2 2" xfId="9268" xr:uid="{00000000-0005-0000-0000-000063250000}"/>
    <cellStyle name="Normal 3 2 2 2 2" xfId="9269" xr:uid="{00000000-0005-0000-0000-000064250000}"/>
    <cellStyle name="Normal 3 2 2 2 2 2" xfId="9270" xr:uid="{00000000-0005-0000-0000-000065250000}"/>
    <cellStyle name="Normal 3 2 2 2 2 2 2" xfId="9271" xr:uid="{00000000-0005-0000-0000-000066250000}"/>
    <cellStyle name="Normal 3 2 2 2 3" xfId="9272" xr:uid="{00000000-0005-0000-0000-000067250000}"/>
    <cellStyle name="Normal 3 2 2 2 3 2" xfId="9273" xr:uid="{00000000-0005-0000-0000-000068250000}"/>
    <cellStyle name="Normal 3 2 2 2 3 2 2" xfId="9274" xr:uid="{00000000-0005-0000-0000-000069250000}"/>
    <cellStyle name="Normal 3 2 2 20" xfId="9275" xr:uid="{00000000-0005-0000-0000-00006A250000}"/>
    <cellStyle name="Normal 3 2 2 20 2" xfId="9276" xr:uid="{00000000-0005-0000-0000-00006B250000}"/>
    <cellStyle name="Normal 3 2 2 20 2 2" xfId="9277" xr:uid="{00000000-0005-0000-0000-00006C250000}"/>
    <cellStyle name="Normal 3 2 2 20 2 2 2" xfId="9278" xr:uid="{00000000-0005-0000-0000-00006D250000}"/>
    <cellStyle name="Normal 3 2 2 20 3" xfId="9279" xr:uid="{00000000-0005-0000-0000-00006E250000}"/>
    <cellStyle name="Normal 3 2 2 20 3 2" xfId="9280" xr:uid="{00000000-0005-0000-0000-00006F250000}"/>
    <cellStyle name="Normal 3 2 2 20 3 2 2" xfId="9281" xr:uid="{00000000-0005-0000-0000-000070250000}"/>
    <cellStyle name="Normal 3 2 2 21" xfId="9282" xr:uid="{00000000-0005-0000-0000-000071250000}"/>
    <cellStyle name="Normal 3 2 2 21 2" xfId="9283" xr:uid="{00000000-0005-0000-0000-000072250000}"/>
    <cellStyle name="Normal 3 2 2 21 2 2" xfId="9284" xr:uid="{00000000-0005-0000-0000-000073250000}"/>
    <cellStyle name="Normal 3 2 2 21 2 2 2" xfId="9285" xr:uid="{00000000-0005-0000-0000-000074250000}"/>
    <cellStyle name="Normal 3 2 2 21 3" xfId="9286" xr:uid="{00000000-0005-0000-0000-000075250000}"/>
    <cellStyle name="Normal 3 2 2 21 3 2" xfId="9287" xr:uid="{00000000-0005-0000-0000-000076250000}"/>
    <cellStyle name="Normal 3 2 2 21 3 2 2" xfId="9288" xr:uid="{00000000-0005-0000-0000-000077250000}"/>
    <cellStyle name="Normal 3 2 2 22" xfId="9289" xr:uid="{00000000-0005-0000-0000-000078250000}"/>
    <cellStyle name="Normal 3 2 2 22 2" xfId="9290" xr:uid="{00000000-0005-0000-0000-000079250000}"/>
    <cellStyle name="Normal 3 2 2 22 2 2" xfId="9291" xr:uid="{00000000-0005-0000-0000-00007A250000}"/>
    <cellStyle name="Normal 3 2 2 22 2 2 2" xfId="9292" xr:uid="{00000000-0005-0000-0000-00007B250000}"/>
    <cellStyle name="Normal 3 2 2 22 3" xfId="9293" xr:uid="{00000000-0005-0000-0000-00007C250000}"/>
    <cellStyle name="Normal 3 2 2 22 3 2" xfId="9294" xr:uid="{00000000-0005-0000-0000-00007D250000}"/>
    <cellStyle name="Normal 3 2 2 22 3 2 2" xfId="9295" xr:uid="{00000000-0005-0000-0000-00007E250000}"/>
    <cellStyle name="Normal 3 2 2 23" xfId="9296" xr:uid="{00000000-0005-0000-0000-00007F250000}"/>
    <cellStyle name="Normal 3 2 2 23 2" xfId="9297" xr:uid="{00000000-0005-0000-0000-000080250000}"/>
    <cellStyle name="Normal 3 2 2 23 2 2" xfId="9298" xr:uid="{00000000-0005-0000-0000-000081250000}"/>
    <cellStyle name="Normal 3 2 2 23 2 2 2" xfId="9299" xr:uid="{00000000-0005-0000-0000-000082250000}"/>
    <cellStyle name="Normal 3 2 2 23 3" xfId="9300" xr:uid="{00000000-0005-0000-0000-000083250000}"/>
    <cellStyle name="Normal 3 2 2 23 3 2" xfId="9301" xr:uid="{00000000-0005-0000-0000-000084250000}"/>
    <cellStyle name="Normal 3 2 2 23 3 2 2" xfId="9302" xr:uid="{00000000-0005-0000-0000-000085250000}"/>
    <cellStyle name="Normal 3 2 2 24" xfId="9303" xr:uid="{00000000-0005-0000-0000-000086250000}"/>
    <cellStyle name="Normal 3 2 2 24 2" xfId="9304" xr:uid="{00000000-0005-0000-0000-000087250000}"/>
    <cellStyle name="Normal 3 2 2 24 2 2" xfId="9305" xr:uid="{00000000-0005-0000-0000-000088250000}"/>
    <cellStyle name="Normal 3 2 2 24 2 2 2" xfId="9306" xr:uid="{00000000-0005-0000-0000-000089250000}"/>
    <cellStyle name="Normal 3 2 2 24 3" xfId="9307" xr:uid="{00000000-0005-0000-0000-00008A250000}"/>
    <cellStyle name="Normal 3 2 2 24 3 2" xfId="9308" xr:uid="{00000000-0005-0000-0000-00008B250000}"/>
    <cellStyle name="Normal 3 2 2 24 3 2 2" xfId="9309" xr:uid="{00000000-0005-0000-0000-00008C250000}"/>
    <cellStyle name="Normal 3 2 2 25" xfId="9310" xr:uid="{00000000-0005-0000-0000-00008D250000}"/>
    <cellStyle name="Normal 3 2 2 25 2" xfId="9311" xr:uid="{00000000-0005-0000-0000-00008E250000}"/>
    <cellStyle name="Normal 3 2 2 25 2 2" xfId="9312" xr:uid="{00000000-0005-0000-0000-00008F250000}"/>
    <cellStyle name="Normal 3 2 2 25 2 2 2" xfId="9313" xr:uid="{00000000-0005-0000-0000-000090250000}"/>
    <cellStyle name="Normal 3 2 2 25 3" xfId="9314" xr:uid="{00000000-0005-0000-0000-000091250000}"/>
    <cellStyle name="Normal 3 2 2 25 3 2" xfId="9315" xr:uid="{00000000-0005-0000-0000-000092250000}"/>
    <cellStyle name="Normal 3 2 2 25 3 2 2" xfId="9316" xr:uid="{00000000-0005-0000-0000-000093250000}"/>
    <cellStyle name="Normal 3 2 2 26" xfId="9317" xr:uid="{00000000-0005-0000-0000-000094250000}"/>
    <cellStyle name="Normal 3 2 2 26 2" xfId="9318" xr:uid="{00000000-0005-0000-0000-000095250000}"/>
    <cellStyle name="Normal 3 2 2 26 2 2" xfId="9319" xr:uid="{00000000-0005-0000-0000-000096250000}"/>
    <cellStyle name="Normal 3 2 2 26 2 2 2" xfId="9320" xr:uid="{00000000-0005-0000-0000-000097250000}"/>
    <cellStyle name="Normal 3 2 2 26 3" xfId="9321" xr:uid="{00000000-0005-0000-0000-000098250000}"/>
    <cellStyle name="Normal 3 2 2 26 3 2" xfId="9322" xr:uid="{00000000-0005-0000-0000-000099250000}"/>
    <cellStyle name="Normal 3 2 2 26 3 2 2" xfId="9323" xr:uid="{00000000-0005-0000-0000-00009A250000}"/>
    <cellStyle name="Normal 3 2 2 27" xfId="9324" xr:uid="{00000000-0005-0000-0000-00009B250000}"/>
    <cellStyle name="Normal 3 2 2 27 2" xfId="9325" xr:uid="{00000000-0005-0000-0000-00009C250000}"/>
    <cellStyle name="Normal 3 2 2 27 2 2" xfId="9326" xr:uid="{00000000-0005-0000-0000-00009D250000}"/>
    <cellStyle name="Normal 3 2 2 27 2 2 2" xfId="9327" xr:uid="{00000000-0005-0000-0000-00009E250000}"/>
    <cellStyle name="Normal 3 2 2 27 3" xfId="9328" xr:uid="{00000000-0005-0000-0000-00009F250000}"/>
    <cellStyle name="Normal 3 2 2 27 3 2" xfId="9329" xr:uid="{00000000-0005-0000-0000-0000A0250000}"/>
    <cellStyle name="Normal 3 2 2 27 3 2 2" xfId="9330" xr:uid="{00000000-0005-0000-0000-0000A1250000}"/>
    <cellStyle name="Normal 3 2 2 28" xfId="9331" xr:uid="{00000000-0005-0000-0000-0000A2250000}"/>
    <cellStyle name="Normal 3 2 2 28 2" xfId="9332" xr:uid="{00000000-0005-0000-0000-0000A3250000}"/>
    <cellStyle name="Normal 3 2 2 28 2 2" xfId="9333" xr:uid="{00000000-0005-0000-0000-0000A4250000}"/>
    <cellStyle name="Normal 3 2 2 28 2 2 2" xfId="9334" xr:uid="{00000000-0005-0000-0000-0000A5250000}"/>
    <cellStyle name="Normal 3 2 2 28 3" xfId="9335" xr:uid="{00000000-0005-0000-0000-0000A6250000}"/>
    <cellStyle name="Normal 3 2 2 28 3 2" xfId="9336" xr:uid="{00000000-0005-0000-0000-0000A7250000}"/>
    <cellStyle name="Normal 3 2 2 28 3 2 2" xfId="9337" xr:uid="{00000000-0005-0000-0000-0000A8250000}"/>
    <cellStyle name="Normal 3 2 2 29" xfId="9338" xr:uid="{00000000-0005-0000-0000-0000A9250000}"/>
    <cellStyle name="Normal 3 2 2 29 2" xfId="9339" xr:uid="{00000000-0005-0000-0000-0000AA250000}"/>
    <cellStyle name="Normal 3 2 2 29 2 2" xfId="9340" xr:uid="{00000000-0005-0000-0000-0000AB250000}"/>
    <cellStyle name="Normal 3 2 2 29 2 2 2" xfId="9341" xr:uid="{00000000-0005-0000-0000-0000AC250000}"/>
    <cellStyle name="Normal 3 2 2 29 3" xfId="9342" xr:uid="{00000000-0005-0000-0000-0000AD250000}"/>
    <cellStyle name="Normal 3 2 2 29 3 2" xfId="9343" xr:uid="{00000000-0005-0000-0000-0000AE250000}"/>
    <cellStyle name="Normal 3 2 2 29 3 2 2" xfId="9344" xr:uid="{00000000-0005-0000-0000-0000AF250000}"/>
    <cellStyle name="Normal 3 2 2 3" xfId="9345" xr:uid="{00000000-0005-0000-0000-0000B0250000}"/>
    <cellStyle name="Normal 3 2 2 3 2" xfId="9346" xr:uid="{00000000-0005-0000-0000-0000B1250000}"/>
    <cellStyle name="Normal 3 2 2 3 2 2" xfId="9347" xr:uid="{00000000-0005-0000-0000-0000B2250000}"/>
    <cellStyle name="Normal 3 2 2 3 2 2 2" xfId="9348" xr:uid="{00000000-0005-0000-0000-0000B3250000}"/>
    <cellStyle name="Normal 3 2 2 3 3" xfId="9349" xr:uid="{00000000-0005-0000-0000-0000B4250000}"/>
    <cellStyle name="Normal 3 2 2 3 3 2" xfId="9350" xr:uid="{00000000-0005-0000-0000-0000B5250000}"/>
    <cellStyle name="Normal 3 2 2 3 3 2 2" xfId="9351" xr:uid="{00000000-0005-0000-0000-0000B6250000}"/>
    <cellStyle name="Normal 3 2 2 30" xfId="9352" xr:uid="{00000000-0005-0000-0000-0000B7250000}"/>
    <cellStyle name="Normal 3 2 2 30 2" xfId="9353" xr:uid="{00000000-0005-0000-0000-0000B8250000}"/>
    <cellStyle name="Normal 3 2 2 30 2 2" xfId="9354" xr:uid="{00000000-0005-0000-0000-0000B9250000}"/>
    <cellStyle name="Normal 3 2 2 30 2 2 2" xfId="9355" xr:uid="{00000000-0005-0000-0000-0000BA250000}"/>
    <cellStyle name="Normal 3 2 2 30 3" xfId="9356" xr:uid="{00000000-0005-0000-0000-0000BB250000}"/>
    <cellStyle name="Normal 3 2 2 30 3 2" xfId="9357" xr:uid="{00000000-0005-0000-0000-0000BC250000}"/>
    <cellStyle name="Normal 3 2 2 30 3 2 2" xfId="9358" xr:uid="{00000000-0005-0000-0000-0000BD250000}"/>
    <cellStyle name="Normal 3 2 2 31" xfId="9359" xr:uid="{00000000-0005-0000-0000-0000BE250000}"/>
    <cellStyle name="Normal 3 2 2 31 2" xfId="9360" xr:uid="{00000000-0005-0000-0000-0000BF250000}"/>
    <cellStyle name="Normal 3 2 2 31 2 2" xfId="9361" xr:uid="{00000000-0005-0000-0000-0000C0250000}"/>
    <cellStyle name="Normal 3 2 2 31 2 2 2" xfId="9362" xr:uid="{00000000-0005-0000-0000-0000C1250000}"/>
    <cellStyle name="Normal 3 2 2 31 3" xfId="9363" xr:uid="{00000000-0005-0000-0000-0000C2250000}"/>
    <cellStyle name="Normal 3 2 2 31 3 2" xfId="9364" xr:uid="{00000000-0005-0000-0000-0000C3250000}"/>
    <cellStyle name="Normal 3 2 2 31 3 2 2" xfId="9365" xr:uid="{00000000-0005-0000-0000-0000C4250000}"/>
    <cellStyle name="Normal 3 2 2 32" xfId="9366" xr:uid="{00000000-0005-0000-0000-0000C5250000}"/>
    <cellStyle name="Normal 3 2 2 32 2" xfId="9367" xr:uid="{00000000-0005-0000-0000-0000C6250000}"/>
    <cellStyle name="Normal 3 2 2 32 2 2" xfId="9368" xr:uid="{00000000-0005-0000-0000-0000C7250000}"/>
    <cellStyle name="Normal 3 2 2 32 2 2 2" xfId="9369" xr:uid="{00000000-0005-0000-0000-0000C8250000}"/>
    <cellStyle name="Normal 3 2 2 32 3" xfId="9370" xr:uid="{00000000-0005-0000-0000-0000C9250000}"/>
    <cellStyle name="Normal 3 2 2 32 3 2" xfId="9371" xr:uid="{00000000-0005-0000-0000-0000CA250000}"/>
    <cellStyle name="Normal 3 2 2 32 3 2 2" xfId="9372" xr:uid="{00000000-0005-0000-0000-0000CB250000}"/>
    <cellStyle name="Normal 3 2 2 33" xfId="9373" xr:uid="{00000000-0005-0000-0000-0000CC250000}"/>
    <cellStyle name="Normal 3 2 2 33 2" xfId="9374" xr:uid="{00000000-0005-0000-0000-0000CD250000}"/>
    <cellStyle name="Normal 3 2 2 33 2 2" xfId="9375" xr:uid="{00000000-0005-0000-0000-0000CE250000}"/>
    <cellStyle name="Normal 3 2 2 33 2 2 2" xfId="9376" xr:uid="{00000000-0005-0000-0000-0000CF250000}"/>
    <cellStyle name="Normal 3 2 2 33 3" xfId="9377" xr:uid="{00000000-0005-0000-0000-0000D0250000}"/>
    <cellStyle name="Normal 3 2 2 33 3 2" xfId="9378" xr:uid="{00000000-0005-0000-0000-0000D1250000}"/>
    <cellStyle name="Normal 3 2 2 33 3 2 2" xfId="9379" xr:uid="{00000000-0005-0000-0000-0000D2250000}"/>
    <cellStyle name="Normal 3 2 2 34" xfId="9380" xr:uid="{00000000-0005-0000-0000-0000D3250000}"/>
    <cellStyle name="Normal 3 2 2 34 2" xfId="9381" xr:uid="{00000000-0005-0000-0000-0000D4250000}"/>
    <cellStyle name="Normal 3 2 2 34 2 2" xfId="9382" xr:uid="{00000000-0005-0000-0000-0000D5250000}"/>
    <cellStyle name="Normal 3 2 2 35" xfId="9383" xr:uid="{00000000-0005-0000-0000-0000D6250000}"/>
    <cellStyle name="Normal 3 2 2 35 2" xfId="9384" xr:uid="{00000000-0005-0000-0000-0000D7250000}"/>
    <cellStyle name="Normal 3 2 2 35 2 2" xfId="9385" xr:uid="{00000000-0005-0000-0000-0000D8250000}"/>
    <cellStyle name="Normal 3 2 2 4" xfId="9386" xr:uid="{00000000-0005-0000-0000-0000D9250000}"/>
    <cellStyle name="Normal 3 2 2 4 2" xfId="9387" xr:uid="{00000000-0005-0000-0000-0000DA250000}"/>
    <cellStyle name="Normal 3 2 2 4 2 2" xfId="9388" xr:uid="{00000000-0005-0000-0000-0000DB250000}"/>
    <cellStyle name="Normal 3 2 2 4 2 2 2" xfId="9389" xr:uid="{00000000-0005-0000-0000-0000DC250000}"/>
    <cellStyle name="Normal 3 2 2 4 3" xfId="9390" xr:uid="{00000000-0005-0000-0000-0000DD250000}"/>
    <cellStyle name="Normal 3 2 2 4 3 2" xfId="9391" xr:uid="{00000000-0005-0000-0000-0000DE250000}"/>
    <cellStyle name="Normal 3 2 2 4 3 2 2" xfId="9392" xr:uid="{00000000-0005-0000-0000-0000DF250000}"/>
    <cellStyle name="Normal 3 2 2 5" xfId="9393" xr:uid="{00000000-0005-0000-0000-0000E0250000}"/>
    <cellStyle name="Normal 3 2 2 5 2" xfId="9394" xr:uid="{00000000-0005-0000-0000-0000E1250000}"/>
    <cellStyle name="Normal 3 2 2 5 2 2" xfId="9395" xr:uid="{00000000-0005-0000-0000-0000E2250000}"/>
    <cellStyle name="Normal 3 2 2 5 2 2 2" xfId="9396" xr:uid="{00000000-0005-0000-0000-0000E3250000}"/>
    <cellStyle name="Normal 3 2 2 5 3" xfId="9397" xr:uid="{00000000-0005-0000-0000-0000E4250000}"/>
    <cellStyle name="Normal 3 2 2 5 3 2" xfId="9398" xr:uid="{00000000-0005-0000-0000-0000E5250000}"/>
    <cellStyle name="Normal 3 2 2 5 3 2 2" xfId="9399" xr:uid="{00000000-0005-0000-0000-0000E6250000}"/>
    <cellStyle name="Normal 3 2 2 6" xfId="9400" xr:uid="{00000000-0005-0000-0000-0000E7250000}"/>
    <cellStyle name="Normal 3 2 2 6 2" xfId="9401" xr:uid="{00000000-0005-0000-0000-0000E8250000}"/>
    <cellStyle name="Normal 3 2 2 6 2 2" xfId="9402" xr:uid="{00000000-0005-0000-0000-0000E9250000}"/>
    <cellStyle name="Normal 3 2 2 6 2 2 2" xfId="9403" xr:uid="{00000000-0005-0000-0000-0000EA250000}"/>
    <cellStyle name="Normal 3 2 2 6 3" xfId="9404" xr:uid="{00000000-0005-0000-0000-0000EB250000}"/>
    <cellStyle name="Normal 3 2 2 6 3 2" xfId="9405" xr:uid="{00000000-0005-0000-0000-0000EC250000}"/>
    <cellStyle name="Normal 3 2 2 6 3 2 2" xfId="9406" xr:uid="{00000000-0005-0000-0000-0000ED250000}"/>
    <cellStyle name="Normal 3 2 2 7" xfId="9407" xr:uid="{00000000-0005-0000-0000-0000EE250000}"/>
    <cellStyle name="Normal 3 2 2 7 2" xfId="9408" xr:uid="{00000000-0005-0000-0000-0000EF250000}"/>
    <cellStyle name="Normal 3 2 2 7 2 2" xfId="9409" xr:uid="{00000000-0005-0000-0000-0000F0250000}"/>
    <cellStyle name="Normal 3 2 2 7 2 2 2" xfId="9410" xr:uid="{00000000-0005-0000-0000-0000F1250000}"/>
    <cellStyle name="Normal 3 2 2 7 3" xfId="9411" xr:uid="{00000000-0005-0000-0000-0000F2250000}"/>
    <cellStyle name="Normal 3 2 2 7 3 2" xfId="9412" xr:uid="{00000000-0005-0000-0000-0000F3250000}"/>
    <cellStyle name="Normal 3 2 2 7 3 2 2" xfId="9413" xr:uid="{00000000-0005-0000-0000-0000F4250000}"/>
    <cellStyle name="Normal 3 2 2 8" xfId="9414" xr:uid="{00000000-0005-0000-0000-0000F5250000}"/>
    <cellStyle name="Normal 3 2 2 8 2" xfId="9415" xr:uid="{00000000-0005-0000-0000-0000F6250000}"/>
    <cellStyle name="Normal 3 2 2 8 2 2" xfId="9416" xr:uid="{00000000-0005-0000-0000-0000F7250000}"/>
    <cellStyle name="Normal 3 2 2 8 2 2 2" xfId="9417" xr:uid="{00000000-0005-0000-0000-0000F8250000}"/>
    <cellStyle name="Normal 3 2 2 8 3" xfId="9418" xr:uid="{00000000-0005-0000-0000-0000F9250000}"/>
    <cellStyle name="Normal 3 2 2 8 3 2" xfId="9419" xr:uid="{00000000-0005-0000-0000-0000FA250000}"/>
    <cellStyle name="Normal 3 2 2 8 3 2 2" xfId="9420" xr:uid="{00000000-0005-0000-0000-0000FB250000}"/>
    <cellStyle name="Normal 3 2 2 9" xfId="9421" xr:uid="{00000000-0005-0000-0000-0000FC250000}"/>
    <cellStyle name="Normal 3 2 2 9 2" xfId="9422" xr:uid="{00000000-0005-0000-0000-0000FD250000}"/>
    <cellStyle name="Normal 3 2 2 9 2 2" xfId="9423" xr:uid="{00000000-0005-0000-0000-0000FE250000}"/>
    <cellStyle name="Normal 3 2 2 9 2 2 2" xfId="9424" xr:uid="{00000000-0005-0000-0000-0000FF250000}"/>
    <cellStyle name="Normal 3 2 2 9 3" xfId="9425" xr:uid="{00000000-0005-0000-0000-000000260000}"/>
    <cellStyle name="Normal 3 2 2 9 3 2" xfId="9426" xr:uid="{00000000-0005-0000-0000-000001260000}"/>
    <cellStyle name="Normal 3 2 2 9 3 2 2" xfId="9427" xr:uid="{00000000-0005-0000-0000-000002260000}"/>
    <cellStyle name="Normal 3 2 20" xfId="9428" xr:uid="{00000000-0005-0000-0000-000003260000}"/>
    <cellStyle name="Normal 3 2 20 2" xfId="9429" xr:uid="{00000000-0005-0000-0000-000004260000}"/>
    <cellStyle name="Normal 3 2 20 2 2" xfId="9430" xr:uid="{00000000-0005-0000-0000-000005260000}"/>
    <cellStyle name="Normal 3 2 20 2 2 2" xfId="9431" xr:uid="{00000000-0005-0000-0000-000006260000}"/>
    <cellStyle name="Normal 3 2 20 3" xfId="9432" xr:uid="{00000000-0005-0000-0000-000007260000}"/>
    <cellStyle name="Normal 3 2 20 3 2" xfId="9433" xr:uid="{00000000-0005-0000-0000-000008260000}"/>
    <cellStyle name="Normal 3 2 20 3 2 2" xfId="9434" xr:uid="{00000000-0005-0000-0000-000009260000}"/>
    <cellStyle name="Normal 3 2 21" xfId="9435" xr:uid="{00000000-0005-0000-0000-00000A260000}"/>
    <cellStyle name="Normal 3 2 21 2" xfId="9436" xr:uid="{00000000-0005-0000-0000-00000B260000}"/>
    <cellStyle name="Normal 3 2 21 2 2" xfId="9437" xr:uid="{00000000-0005-0000-0000-00000C260000}"/>
    <cellStyle name="Normal 3 2 21 2 2 2" xfId="9438" xr:uid="{00000000-0005-0000-0000-00000D260000}"/>
    <cellStyle name="Normal 3 2 21 3" xfId="9439" xr:uid="{00000000-0005-0000-0000-00000E260000}"/>
    <cellStyle name="Normal 3 2 21 3 2" xfId="9440" xr:uid="{00000000-0005-0000-0000-00000F260000}"/>
    <cellStyle name="Normal 3 2 21 3 2 2" xfId="9441" xr:uid="{00000000-0005-0000-0000-000010260000}"/>
    <cellStyle name="Normal 3 2 22" xfId="9442" xr:uid="{00000000-0005-0000-0000-000011260000}"/>
    <cellStyle name="Normal 3 2 22 2" xfId="9443" xr:uid="{00000000-0005-0000-0000-000012260000}"/>
    <cellStyle name="Normal 3 2 22 2 2" xfId="9444" xr:uid="{00000000-0005-0000-0000-000013260000}"/>
    <cellStyle name="Normal 3 2 22 2 2 2" xfId="9445" xr:uid="{00000000-0005-0000-0000-000014260000}"/>
    <cellStyle name="Normal 3 2 22 3" xfId="9446" xr:uid="{00000000-0005-0000-0000-000015260000}"/>
    <cellStyle name="Normal 3 2 22 3 2" xfId="9447" xr:uid="{00000000-0005-0000-0000-000016260000}"/>
    <cellStyle name="Normal 3 2 22 3 2 2" xfId="9448" xr:uid="{00000000-0005-0000-0000-000017260000}"/>
    <cellStyle name="Normal 3 2 23" xfId="9449" xr:uid="{00000000-0005-0000-0000-000018260000}"/>
    <cellStyle name="Normal 3 2 23 2" xfId="9450" xr:uid="{00000000-0005-0000-0000-000019260000}"/>
    <cellStyle name="Normal 3 2 23 2 2" xfId="9451" xr:uid="{00000000-0005-0000-0000-00001A260000}"/>
    <cellStyle name="Normal 3 2 23 2 2 2" xfId="9452" xr:uid="{00000000-0005-0000-0000-00001B260000}"/>
    <cellStyle name="Normal 3 2 23 3" xfId="9453" xr:uid="{00000000-0005-0000-0000-00001C260000}"/>
    <cellStyle name="Normal 3 2 23 3 2" xfId="9454" xr:uid="{00000000-0005-0000-0000-00001D260000}"/>
    <cellStyle name="Normal 3 2 23 3 2 2" xfId="9455" xr:uid="{00000000-0005-0000-0000-00001E260000}"/>
    <cellStyle name="Normal 3 2 24" xfId="9456" xr:uid="{00000000-0005-0000-0000-00001F260000}"/>
    <cellStyle name="Normal 3 2 24 2" xfId="9457" xr:uid="{00000000-0005-0000-0000-000020260000}"/>
    <cellStyle name="Normal 3 2 24 2 2" xfId="9458" xr:uid="{00000000-0005-0000-0000-000021260000}"/>
    <cellStyle name="Normal 3 2 24 2 2 2" xfId="9459" xr:uid="{00000000-0005-0000-0000-000022260000}"/>
    <cellStyle name="Normal 3 2 24 3" xfId="9460" xr:uid="{00000000-0005-0000-0000-000023260000}"/>
    <cellStyle name="Normal 3 2 24 3 2" xfId="9461" xr:uid="{00000000-0005-0000-0000-000024260000}"/>
    <cellStyle name="Normal 3 2 24 3 2 2" xfId="9462" xr:uid="{00000000-0005-0000-0000-000025260000}"/>
    <cellStyle name="Normal 3 2 25" xfId="9463" xr:uid="{00000000-0005-0000-0000-000026260000}"/>
    <cellStyle name="Normal 3 2 25 2" xfId="9464" xr:uid="{00000000-0005-0000-0000-000027260000}"/>
    <cellStyle name="Normal 3 2 25 2 2" xfId="9465" xr:uid="{00000000-0005-0000-0000-000028260000}"/>
    <cellStyle name="Normal 3 2 25 2 2 2" xfId="9466" xr:uid="{00000000-0005-0000-0000-000029260000}"/>
    <cellStyle name="Normal 3 2 25 3" xfId="9467" xr:uid="{00000000-0005-0000-0000-00002A260000}"/>
    <cellStyle name="Normal 3 2 25 3 2" xfId="9468" xr:uid="{00000000-0005-0000-0000-00002B260000}"/>
    <cellStyle name="Normal 3 2 25 3 2 2" xfId="9469" xr:uid="{00000000-0005-0000-0000-00002C260000}"/>
    <cellStyle name="Normal 3 2 26" xfId="9470" xr:uid="{00000000-0005-0000-0000-00002D260000}"/>
    <cellStyle name="Normal 3 2 26 2" xfId="9471" xr:uid="{00000000-0005-0000-0000-00002E260000}"/>
    <cellStyle name="Normal 3 2 26 2 2" xfId="9472" xr:uid="{00000000-0005-0000-0000-00002F260000}"/>
    <cellStyle name="Normal 3 2 26 2 2 2" xfId="9473" xr:uid="{00000000-0005-0000-0000-000030260000}"/>
    <cellStyle name="Normal 3 2 26 3" xfId="9474" xr:uid="{00000000-0005-0000-0000-000031260000}"/>
    <cellStyle name="Normal 3 2 26 3 2" xfId="9475" xr:uid="{00000000-0005-0000-0000-000032260000}"/>
    <cellStyle name="Normal 3 2 26 3 2 2" xfId="9476" xr:uid="{00000000-0005-0000-0000-000033260000}"/>
    <cellStyle name="Normal 3 2 27" xfId="9477" xr:uid="{00000000-0005-0000-0000-000034260000}"/>
    <cellStyle name="Normal 3 2 27 2" xfId="9478" xr:uid="{00000000-0005-0000-0000-000035260000}"/>
    <cellStyle name="Normal 3 2 27 2 2" xfId="9479" xr:uid="{00000000-0005-0000-0000-000036260000}"/>
    <cellStyle name="Normal 3 2 27 2 2 2" xfId="9480" xr:uid="{00000000-0005-0000-0000-000037260000}"/>
    <cellStyle name="Normal 3 2 27 3" xfId="9481" xr:uid="{00000000-0005-0000-0000-000038260000}"/>
    <cellStyle name="Normal 3 2 27 3 2" xfId="9482" xr:uid="{00000000-0005-0000-0000-000039260000}"/>
    <cellStyle name="Normal 3 2 27 3 2 2" xfId="9483" xr:uid="{00000000-0005-0000-0000-00003A260000}"/>
    <cellStyle name="Normal 3 2 28" xfId="9484" xr:uid="{00000000-0005-0000-0000-00003B260000}"/>
    <cellStyle name="Normal 3 2 28 2" xfId="9485" xr:uid="{00000000-0005-0000-0000-00003C260000}"/>
    <cellStyle name="Normal 3 2 28 2 2" xfId="9486" xr:uid="{00000000-0005-0000-0000-00003D260000}"/>
    <cellStyle name="Normal 3 2 28 2 2 2" xfId="9487" xr:uid="{00000000-0005-0000-0000-00003E260000}"/>
    <cellStyle name="Normal 3 2 28 3" xfId="9488" xr:uid="{00000000-0005-0000-0000-00003F260000}"/>
    <cellStyle name="Normal 3 2 28 3 2" xfId="9489" xr:uid="{00000000-0005-0000-0000-000040260000}"/>
    <cellStyle name="Normal 3 2 28 3 2 2" xfId="9490" xr:uid="{00000000-0005-0000-0000-000041260000}"/>
    <cellStyle name="Normal 3 2 29" xfId="9491" xr:uid="{00000000-0005-0000-0000-000042260000}"/>
    <cellStyle name="Normal 3 2 29 2" xfId="9492" xr:uid="{00000000-0005-0000-0000-000043260000}"/>
    <cellStyle name="Normal 3 2 29 2 2" xfId="9493" xr:uid="{00000000-0005-0000-0000-000044260000}"/>
    <cellStyle name="Normal 3 2 29 2 2 2" xfId="9494" xr:uid="{00000000-0005-0000-0000-000045260000}"/>
    <cellStyle name="Normal 3 2 29 3" xfId="9495" xr:uid="{00000000-0005-0000-0000-000046260000}"/>
    <cellStyle name="Normal 3 2 29 3 2" xfId="9496" xr:uid="{00000000-0005-0000-0000-000047260000}"/>
    <cellStyle name="Normal 3 2 29 3 2 2" xfId="9497" xr:uid="{00000000-0005-0000-0000-000048260000}"/>
    <cellStyle name="Normal 3 2 3" xfId="9498" xr:uid="{00000000-0005-0000-0000-000049260000}"/>
    <cellStyle name="Normal 3 2 3 2" xfId="9499" xr:uid="{00000000-0005-0000-0000-00004A260000}"/>
    <cellStyle name="Normal 3 2 3 2 2" xfId="9500" xr:uid="{00000000-0005-0000-0000-00004B260000}"/>
    <cellStyle name="Normal 3 2 3 2 2 2" xfId="9501" xr:uid="{00000000-0005-0000-0000-00004C260000}"/>
    <cellStyle name="Normal 3 2 3 3" xfId="9502" xr:uid="{00000000-0005-0000-0000-00004D260000}"/>
    <cellStyle name="Normal 3 2 3 3 2" xfId="9503" xr:uid="{00000000-0005-0000-0000-00004E260000}"/>
    <cellStyle name="Normal 3 2 3 3 2 2" xfId="9504" xr:uid="{00000000-0005-0000-0000-00004F260000}"/>
    <cellStyle name="Normal 3 2 30" xfId="9505" xr:uid="{00000000-0005-0000-0000-000050260000}"/>
    <cellStyle name="Normal 3 2 30 2" xfId="9506" xr:uid="{00000000-0005-0000-0000-000051260000}"/>
    <cellStyle name="Normal 3 2 30 2 2" xfId="9507" xr:uid="{00000000-0005-0000-0000-000052260000}"/>
    <cellStyle name="Normal 3 2 30 2 2 2" xfId="9508" xr:uid="{00000000-0005-0000-0000-000053260000}"/>
    <cellStyle name="Normal 3 2 30 3" xfId="9509" xr:uid="{00000000-0005-0000-0000-000054260000}"/>
    <cellStyle name="Normal 3 2 30 3 2" xfId="9510" xr:uid="{00000000-0005-0000-0000-000055260000}"/>
    <cellStyle name="Normal 3 2 30 3 2 2" xfId="9511" xr:uid="{00000000-0005-0000-0000-000056260000}"/>
    <cellStyle name="Normal 3 2 31" xfId="9512" xr:uid="{00000000-0005-0000-0000-000057260000}"/>
    <cellStyle name="Normal 3 2 31 2" xfId="9513" xr:uid="{00000000-0005-0000-0000-000058260000}"/>
    <cellStyle name="Normal 3 2 31 2 2" xfId="9514" xr:uid="{00000000-0005-0000-0000-000059260000}"/>
    <cellStyle name="Normal 3 2 31 2 2 2" xfId="9515" xr:uid="{00000000-0005-0000-0000-00005A260000}"/>
    <cellStyle name="Normal 3 2 31 3" xfId="9516" xr:uid="{00000000-0005-0000-0000-00005B260000}"/>
    <cellStyle name="Normal 3 2 31 3 2" xfId="9517" xr:uid="{00000000-0005-0000-0000-00005C260000}"/>
    <cellStyle name="Normal 3 2 31 3 2 2" xfId="9518" xr:uid="{00000000-0005-0000-0000-00005D260000}"/>
    <cellStyle name="Normal 3 2 32" xfId="9519" xr:uid="{00000000-0005-0000-0000-00005E260000}"/>
    <cellStyle name="Normal 3 2 32 2" xfId="9520" xr:uid="{00000000-0005-0000-0000-00005F260000}"/>
    <cellStyle name="Normal 3 2 32 2 2" xfId="9521" xr:uid="{00000000-0005-0000-0000-000060260000}"/>
    <cellStyle name="Normal 3 2 32 2 2 2" xfId="9522" xr:uid="{00000000-0005-0000-0000-000061260000}"/>
    <cellStyle name="Normal 3 2 32 3" xfId="9523" xr:uid="{00000000-0005-0000-0000-000062260000}"/>
    <cellStyle name="Normal 3 2 32 3 2" xfId="9524" xr:uid="{00000000-0005-0000-0000-000063260000}"/>
    <cellStyle name="Normal 3 2 32 3 2 2" xfId="9525" xr:uid="{00000000-0005-0000-0000-000064260000}"/>
    <cellStyle name="Normal 3 2 33" xfId="9526" xr:uid="{00000000-0005-0000-0000-000065260000}"/>
    <cellStyle name="Normal 3 2 33 2" xfId="9527" xr:uid="{00000000-0005-0000-0000-000066260000}"/>
    <cellStyle name="Normal 3 2 33 2 2" xfId="9528" xr:uid="{00000000-0005-0000-0000-000067260000}"/>
    <cellStyle name="Normal 3 2 33 2 2 2" xfId="9529" xr:uid="{00000000-0005-0000-0000-000068260000}"/>
    <cellStyle name="Normal 3 2 33 3" xfId="9530" xr:uid="{00000000-0005-0000-0000-000069260000}"/>
    <cellStyle name="Normal 3 2 33 3 2" xfId="9531" xr:uid="{00000000-0005-0000-0000-00006A260000}"/>
    <cellStyle name="Normal 3 2 33 3 2 2" xfId="9532" xr:uid="{00000000-0005-0000-0000-00006B260000}"/>
    <cellStyle name="Normal 3 2 34" xfId="9533" xr:uid="{00000000-0005-0000-0000-00006C260000}"/>
    <cellStyle name="Normal 3 2 34 2" xfId="9534" xr:uid="{00000000-0005-0000-0000-00006D260000}"/>
    <cellStyle name="Normal 3 2 34 2 2" xfId="9535" xr:uid="{00000000-0005-0000-0000-00006E260000}"/>
    <cellStyle name="Normal 3 2 34 2 2 2" xfId="9536" xr:uid="{00000000-0005-0000-0000-00006F260000}"/>
    <cellStyle name="Normal 3 2 34 3" xfId="9537" xr:uid="{00000000-0005-0000-0000-000070260000}"/>
    <cellStyle name="Normal 3 2 34 3 2" xfId="9538" xr:uid="{00000000-0005-0000-0000-000071260000}"/>
    <cellStyle name="Normal 3 2 34 3 2 2" xfId="9539" xr:uid="{00000000-0005-0000-0000-000072260000}"/>
    <cellStyle name="Normal 3 2 35" xfId="9540" xr:uid="{00000000-0005-0000-0000-000073260000}"/>
    <cellStyle name="Normal 3 2 35 2" xfId="9541" xr:uid="{00000000-0005-0000-0000-000074260000}"/>
    <cellStyle name="Normal 3 2 35 2 2" xfId="9542" xr:uid="{00000000-0005-0000-0000-000075260000}"/>
    <cellStyle name="Normal 3 2 35 2 2 2" xfId="9543" xr:uid="{00000000-0005-0000-0000-000076260000}"/>
    <cellStyle name="Normal 3 2 35 3" xfId="9544" xr:uid="{00000000-0005-0000-0000-000077260000}"/>
    <cellStyle name="Normal 3 2 35 3 2" xfId="9545" xr:uid="{00000000-0005-0000-0000-000078260000}"/>
    <cellStyle name="Normal 3 2 35 3 2 2" xfId="9546" xr:uid="{00000000-0005-0000-0000-000079260000}"/>
    <cellStyle name="Normal 3 2 36" xfId="9547" xr:uid="{00000000-0005-0000-0000-00007A260000}"/>
    <cellStyle name="Normal 3 2 36 2" xfId="9548" xr:uid="{00000000-0005-0000-0000-00007B260000}"/>
    <cellStyle name="Normal 3 2 36 2 2" xfId="9549" xr:uid="{00000000-0005-0000-0000-00007C260000}"/>
    <cellStyle name="Normal 3 2 36 2 2 2" xfId="9550" xr:uid="{00000000-0005-0000-0000-00007D260000}"/>
    <cellStyle name="Normal 3 2 36 3" xfId="9551" xr:uid="{00000000-0005-0000-0000-00007E260000}"/>
    <cellStyle name="Normal 3 2 36 3 2" xfId="9552" xr:uid="{00000000-0005-0000-0000-00007F260000}"/>
    <cellStyle name="Normal 3 2 36 3 2 2" xfId="9553" xr:uid="{00000000-0005-0000-0000-000080260000}"/>
    <cellStyle name="Normal 3 2 37" xfId="9554" xr:uid="{00000000-0005-0000-0000-000081260000}"/>
    <cellStyle name="Normal 3 2 37 2" xfId="9555" xr:uid="{00000000-0005-0000-0000-000082260000}"/>
    <cellStyle name="Normal 3 2 37 2 2" xfId="9556" xr:uid="{00000000-0005-0000-0000-000083260000}"/>
    <cellStyle name="Normal 3 2 37 2 2 2" xfId="9557" xr:uid="{00000000-0005-0000-0000-000084260000}"/>
    <cellStyle name="Normal 3 2 37 3" xfId="9558" xr:uid="{00000000-0005-0000-0000-000085260000}"/>
    <cellStyle name="Normal 3 2 37 3 2" xfId="9559" xr:uid="{00000000-0005-0000-0000-000086260000}"/>
    <cellStyle name="Normal 3 2 37 3 2 2" xfId="9560" xr:uid="{00000000-0005-0000-0000-000087260000}"/>
    <cellStyle name="Normal 3 2 38" xfId="9561" xr:uid="{00000000-0005-0000-0000-000088260000}"/>
    <cellStyle name="Normal 3 2 38 2" xfId="9562" xr:uid="{00000000-0005-0000-0000-000089260000}"/>
    <cellStyle name="Normal 3 2 38 2 2" xfId="9563" xr:uid="{00000000-0005-0000-0000-00008A260000}"/>
    <cellStyle name="Normal 3 2 38 2 2 2" xfId="9564" xr:uid="{00000000-0005-0000-0000-00008B260000}"/>
    <cellStyle name="Normal 3 2 38 3" xfId="9565" xr:uid="{00000000-0005-0000-0000-00008C260000}"/>
    <cellStyle name="Normal 3 2 38 3 2" xfId="9566" xr:uid="{00000000-0005-0000-0000-00008D260000}"/>
    <cellStyle name="Normal 3 2 38 3 2 2" xfId="9567" xr:uid="{00000000-0005-0000-0000-00008E260000}"/>
    <cellStyle name="Normal 3 2 39" xfId="9568" xr:uid="{00000000-0005-0000-0000-00008F260000}"/>
    <cellStyle name="Normal 3 2 39 2" xfId="9569" xr:uid="{00000000-0005-0000-0000-000090260000}"/>
    <cellStyle name="Normal 3 2 39 2 2" xfId="9570" xr:uid="{00000000-0005-0000-0000-000091260000}"/>
    <cellStyle name="Normal 3 2 39 2 2 2" xfId="9571" xr:uid="{00000000-0005-0000-0000-000092260000}"/>
    <cellStyle name="Normal 3 2 39 3" xfId="9572" xr:uid="{00000000-0005-0000-0000-000093260000}"/>
    <cellStyle name="Normal 3 2 39 3 2" xfId="9573" xr:uid="{00000000-0005-0000-0000-000094260000}"/>
    <cellStyle name="Normal 3 2 39 3 2 2" xfId="9574" xr:uid="{00000000-0005-0000-0000-000095260000}"/>
    <cellStyle name="Normal 3 2 4" xfId="9575" xr:uid="{00000000-0005-0000-0000-000096260000}"/>
    <cellStyle name="Normal 3 2 4 2" xfId="9576" xr:uid="{00000000-0005-0000-0000-000097260000}"/>
    <cellStyle name="Normal 3 2 4 2 2" xfId="9577" xr:uid="{00000000-0005-0000-0000-000098260000}"/>
    <cellStyle name="Normal 3 2 4 2 2 2" xfId="9578" xr:uid="{00000000-0005-0000-0000-000099260000}"/>
    <cellStyle name="Normal 3 2 4 3" xfId="9579" xr:uid="{00000000-0005-0000-0000-00009A260000}"/>
    <cellStyle name="Normal 3 2 4 3 2" xfId="9580" xr:uid="{00000000-0005-0000-0000-00009B260000}"/>
    <cellStyle name="Normal 3 2 4 3 2 2" xfId="9581" xr:uid="{00000000-0005-0000-0000-00009C260000}"/>
    <cellStyle name="Normal 3 2 40" xfId="9582" xr:uid="{00000000-0005-0000-0000-00009D260000}"/>
    <cellStyle name="Normal 3 2 40 2" xfId="9583" xr:uid="{00000000-0005-0000-0000-00009E260000}"/>
    <cellStyle name="Normal 3 2 40 2 2" xfId="9584" xr:uid="{00000000-0005-0000-0000-00009F260000}"/>
    <cellStyle name="Normal 3 2 40 2 2 2" xfId="9585" xr:uid="{00000000-0005-0000-0000-0000A0260000}"/>
    <cellStyle name="Normal 3 2 40 3" xfId="9586" xr:uid="{00000000-0005-0000-0000-0000A1260000}"/>
    <cellStyle name="Normal 3 2 40 3 2" xfId="9587" xr:uid="{00000000-0005-0000-0000-0000A2260000}"/>
    <cellStyle name="Normal 3 2 40 3 2 2" xfId="9588" xr:uid="{00000000-0005-0000-0000-0000A3260000}"/>
    <cellStyle name="Normal 3 2 41" xfId="9589" xr:uid="{00000000-0005-0000-0000-0000A4260000}"/>
    <cellStyle name="Normal 3 2 41 2" xfId="9590" xr:uid="{00000000-0005-0000-0000-0000A5260000}"/>
    <cellStyle name="Normal 3 2 41 2 2" xfId="9591" xr:uid="{00000000-0005-0000-0000-0000A6260000}"/>
    <cellStyle name="Normal 3 2 41 2 2 2" xfId="9592" xr:uid="{00000000-0005-0000-0000-0000A7260000}"/>
    <cellStyle name="Normal 3 2 41 3" xfId="9593" xr:uid="{00000000-0005-0000-0000-0000A8260000}"/>
    <cellStyle name="Normal 3 2 41 3 2" xfId="9594" xr:uid="{00000000-0005-0000-0000-0000A9260000}"/>
    <cellStyle name="Normal 3 2 41 3 2 2" xfId="9595" xr:uid="{00000000-0005-0000-0000-0000AA260000}"/>
    <cellStyle name="Normal 3 2 42" xfId="9596" xr:uid="{00000000-0005-0000-0000-0000AB260000}"/>
    <cellStyle name="Normal 3 2 42 2" xfId="9597" xr:uid="{00000000-0005-0000-0000-0000AC260000}"/>
    <cellStyle name="Normal 3 2 42 2 2" xfId="9598" xr:uid="{00000000-0005-0000-0000-0000AD260000}"/>
    <cellStyle name="Normal 3 2 42 2 2 2" xfId="9599" xr:uid="{00000000-0005-0000-0000-0000AE260000}"/>
    <cellStyle name="Normal 3 2 42 3" xfId="9600" xr:uid="{00000000-0005-0000-0000-0000AF260000}"/>
    <cellStyle name="Normal 3 2 42 3 2" xfId="9601" xr:uid="{00000000-0005-0000-0000-0000B0260000}"/>
    <cellStyle name="Normal 3 2 42 3 2 2" xfId="9602" xr:uid="{00000000-0005-0000-0000-0000B1260000}"/>
    <cellStyle name="Normal 3 2 43" xfId="9603" xr:uid="{00000000-0005-0000-0000-0000B2260000}"/>
    <cellStyle name="Normal 3 2 43 2" xfId="9604" xr:uid="{00000000-0005-0000-0000-0000B3260000}"/>
    <cellStyle name="Normal 3 2 43 2 2" xfId="9605" xr:uid="{00000000-0005-0000-0000-0000B4260000}"/>
    <cellStyle name="Normal 3 2 43 2 2 2" xfId="9606" xr:uid="{00000000-0005-0000-0000-0000B5260000}"/>
    <cellStyle name="Normal 3 2 43 3" xfId="9607" xr:uid="{00000000-0005-0000-0000-0000B6260000}"/>
    <cellStyle name="Normal 3 2 43 3 2" xfId="9608" xr:uid="{00000000-0005-0000-0000-0000B7260000}"/>
    <cellStyle name="Normal 3 2 43 3 2 2" xfId="9609" xr:uid="{00000000-0005-0000-0000-0000B8260000}"/>
    <cellStyle name="Normal 3 2 44" xfId="9610" xr:uid="{00000000-0005-0000-0000-0000B9260000}"/>
    <cellStyle name="Normal 3 2 44 2" xfId="9611" xr:uid="{00000000-0005-0000-0000-0000BA260000}"/>
    <cellStyle name="Normal 3 2 44 2 2" xfId="9612" xr:uid="{00000000-0005-0000-0000-0000BB260000}"/>
    <cellStyle name="Normal 3 2 44 2 2 2" xfId="9613" xr:uid="{00000000-0005-0000-0000-0000BC260000}"/>
    <cellStyle name="Normal 3 2 44 3" xfId="9614" xr:uid="{00000000-0005-0000-0000-0000BD260000}"/>
    <cellStyle name="Normal 3 2 44 3 2" xfId="9615" xr:uid="{00000000-0005-0000-0000-0000BE260000}"/>
    <cellStyle name="Normal 3 2 44 3 2 2" xfId="9616" xr:uid="{00000000-0005-0000-0000-0000BF260000}"/>
    <cellStyle name="Normal 3 2 45" xfId="9617" xr:uid="{00000000-0005-0000-0000-0000C0260000}"/>
    <cellStyle name="Normal 3 2 45 2" xfId="9618" xr:uid="{00000000-0005-0000-0000-0000C1260000}"/>
    <cellStyle name="Normal 3 2 45 2 2" xfId="9619" xr:uid="{00000000-0005-0000-0000-0000C2260000}"/>
    <cellStyle name="Normal 3 2 45 2 2 2" xfId="9620" xr:uid="{00000000-0005-0000-0000-0000C3260000}"/>
    <cellStyle name="Normal 3 2 45 3" xfId="9621" xr:uid="{00000000-0005-0000-0000-0000C4260000}"/>
    <cellStyle name="Normal 3 2 45 3 2" xfId="9622" xr:uid="{00000000-0005-0000-0000-0000C5260000}"/>
    <cellStyle name="Normal 3 2 45 3 2 2" xfId="9623" xr:uid="{00000000-0005-0000-0000-0000C6260000}"/>
    <cellStyle name="Normal 3 2 46" xfId="9624" xr:uid="{00000000-0005-0000-0000-0000C7260000}"/>
    <cellStyle name="Normal 3 2 46 2" xfId="9625" xr:uid="{00000000-0005-0000-0000-0000C8260000}"/>
    <cellStyle name="Normal 3 2 46 2 2" xfId="9626" xr:uid="{00000000-0005-0000-0000-0000C9260000}"/>
    <cellStyle name="Normal 3 2 46 2 2 2" xfId="9627" xr:uid="{00000000-0005-0000-0000-0000CA260000}"/>
    <cellStyle name="Normal 3 2 46 3" xfId="9628" xr:uid="{00000000-0005-0000-0000-0000CB260000}"/>
    <cellStyle name="Normal 3 2 46 3 2" xfId="9629" xr:uid="{00000000-0005-0000-0000-0000CC260000}"/>
    <cellStyle name="Normal 3 2 46 3 2 2" xfId="9630" xr:uid="{00000000-0005-0000-0000-0000CD260000}"/>
    <cellStyle name="Normal 3 2 47" xfId="9631" xr:uid="{00000000-0005-0000-0000-0000CE260000}"/>
    <cellStyle name="Normal 3 2 47 2" xfId="9632" xr:uid="{00000000-0005-0000-0000-0000CF260000}"/>
    <cellStyle name="Normal 3 2 47 2 2" xfId="9633" xr:uid="{00000000-0005-0000-0000-0000D0260000}"/>
    <cellStyle name="Normal 3 2 47 2 2 2" xfId="9634" xr:uid="{00000000-0005-0000-0000-0000D1260000}"/>
    <cellStyle name="Normal 3 2 47 3" xfId="9635" xr:uid="{00000000-0005-0000-0000-0000D2260000}"/>
    <cellStyle name="Normal 3 2 47 3 2" xfId="9636" xr:uid="{00000000-0005-0000-0000-0000D3260000}"/>
    <cellStyle name="Normal 3 2 47 3 2 2" xfId="9637" xr:uid="{00000000-0005-0000-0000-0000D4260000}"/>
    <cellStyle name="Normal 3 2 48" xfId="9638" xr:uid="{00000000-0005-0000-0000-0000D5260000}"/>
    <cellStyle name="Normal 3 2 48 2" xfId="9639" xr:uid="{00000000-0005-0000-0000-0000D6260000}"/>
    <cellStyle name="Normal 3 2 48 2 2" xfId="9640" xr:uid="{00000000-0005-0000-0000-0000D7260000}"/>
    <cellStyle name="Normal 3 2 48 2 2 2" xfId="9641" xr:uid="{00000000-0005-0000-0000-0000D8260000}"/>
    <cellStyle name="Normal 3 2 48 3" xfId="9642" xr:uid="{00000000-0005-0000-0000-0000D9260000}"/>
    <cellStyle name="Normal 3 2 48 3 2" xfId="9643" xr:uid="{00000000-0005-0000-0000-0000DA260000}"/>
    <cellStyle name="Normal 3 2 48 3 2 2" xfId="9644" xr:uid="{00000000-0005-0000-0000-0000DB260000}"/>
    <cellStyle name="Normal 3 2 49" xfId="9645" xr:uid="{00000000-0005-0000-0000-0000DC260000}"/>
    <cellStyle name="Normal 3 2 49 2" xfId="9646" xr:uid="{00000000-0005-0000-0000-0000DD260000}"/>
    <cellStyle name="Normal 3 2 49 2 2" xfId="9647" xr:uid="{00000000-0005-0000-0000-0000DE260000}"/>
    <cellStyle name="Normal 3 2 49 2 2 2" xfId="9648" xr:uid="{00000000-0005-0000-0000-0000DF260000}"/>
    <cellStyle name="Normal 3 2 49 3" xfId="9649" xr:uid="{00000000-0005-0000-0000-0000E0260000}"/>
    <cellStyle name="Normal 3 2 49 3 2" xfId="9650" xr:uid="{00000000-0005-0000-0000-0000E1260000}"/>
    <cellStyle name="Normal 3 2 49 3 2 2" xfId="9651" xr:uid="{00000000-0005-0000-0000-0000E2260000}"/>
    <cellStyle name="Normal 3 2 5" xfId="9652" xr:uid="{00000000-0005-0000-0000-0000E3260000}"/>
    <cellStyle name="Normal 3 2 5 2" xfId="9653" xr:uid="{00000000-0005-0000-0000-0000E4260000}"/>
    <cellStyle name="Normal 3 2 5 2 2" xfId="9654" xr:uid="{00000000-0005-0000-0000-0000E5260000}"/>
    <cellStyle name="Normal 3 2 5 2 2 2" xfId="9655" xr:uid="{00000000-0005-0000-0000-0000E6260000}"/>
    <cellStyle name="Normal 3 2 5 3" xfId="9656" xr:uid="{00000000-0005-0000-0000-0000E7260000}"/>
    <cellStyle name="Normal 3 2 5 3 2" xfId="9657" xr:uid="{00000000-0005-0000-0000-0000E8260000}"/>
    <cellStyle name="Normal 3 2 5 3 2 2" xfId="9658" xr:uid="{00000000-0005-0000-0000-0000E9260000}"/>
    <cellStyle name="Normal 3 2 50" xfId="9659" xr:uid="{00000000-0005-0000-0000-0000EA260000}"/>
    <cellStyle name="Normal 3 2 50 2" xfId="9660" xr:uid="{00000000-0005-0000-0000-0000EB260000}"/>
    <cellStyle name="Normal 3 2 50 2 2" xfId="9661" xr:uid="{00000000-0005-0000-0000-0000EC260000}"/>
    <cellStyle name="Normal 3 2 50 2 2 2" xfId="9662" xr:uid="{00000000-0005-0000-0000-0000ED260000}"/>
    <cellStyle name="Normal 3 2 50 3" xfId="9663" xr:uid="{00000000-0005-0000-0000-0000EE260000}"/>
    <cellStyle name="Normal 3 2 50 3 2" xfId="9664" xr:uid="{00000000-0005-0000-0000-0000EF260000}"/>
    <cellStyle name="Normal 3 2 50 3 2 2" xfId="9665" xr:uid="{00000000-0005-0000-0000-0000F0260000}"/>
    <cellStyle name="Normal 3 2 51" xfId="9666" xr:uid="{00000000-0005-0000-0000-0000F1260000}"/>
    <cellStyle name="Normal 3 2 51 2" xfId="9667" xr:uid="{00000000-0005-0000-0000-0000F2260000}"/>
    <cellStyle name="Normal 3 2 51 2 2" xfId="9668" xr:uid="{00000000-0005-0000-0000-0000F3260000}"/>
    <cellStyle name="Normal 3 2 51 2 2 2" xfId="9669" xr:uid="{00000000-0005-0000-0000-0000F4260000}"/>
    <cellStyle name="Normal 3 2 51 3" xfId="9670" xr:uid="{00000000-0005-0000-0000-0000F5260000}"/>
    <cellStyle name="Normal 3 2 51 3 2" xfId="9671" xr:uid="{00000000-0005-0000-0000-0000F6260000}"/>
    <cellStyle name="Normal 3 2 51 3 2 2" xfId="9672" xr:uid="{00000000-0005-0000-0000-0000F7260000}"/>
    <cellStyle name="Normal 3 2 52" xfId="9673" xr:uid="{00000000-0005-0000-0000-0000F8260000}"/>
    <cellStyle name="Normal 3 2 52 2" xfId="9674" xr:uid="{00000000-0005-0000-0000-0000F9260000}"/>
    <cellStyle name="Normal 3 2 52 2 2" xfId="9675" xr:uid="{00000000-0005-0000-0000-0000FA260000}"/>
    <cellStyle name="Normal 3 2 52 2 2 2" xfId="9676" xr:uid="{00000000-0005-0000-0000-0000FB260000}"/>
    <cellStyle name="Normal 3 2 52 3" xfId="9677" xr:uid="{00000000-0005-0000-0000-0000FC260000}"/>
    <cellStyle name="Normal 3 2 52 3 2" xfId="9678" xr:uid="{00000000-0005-0000-0000-0000FD260000}"/>
    <cellStyle name="Normal 3 2 52 3 2 2" xfId="9679" xr:uid="{00000000-0005-0000-0000-0000FE260000}"/>
    <cellStyle name="Normal 3 2 53" xfId="9680" xr:uid="{00000000-0005-0000-0000-0000FF260000}"/>
    <cellStyle name="Normal 3 2 53 2" xfId="9681" xr:uid="{00000000-0005-0000-0000-000000270000}"/>
    <cellStyle name="Normal 3 2 53 2 2" xfId="9682" xr:uid="{00000000-0005-0000-0000-000001270000}"/>
    <cellStyle name="Normal 3 2 53 2 2 2" xfId="9683" xr:uid="{00000000-0005-0000-0000-000002270000}"/>
    <cellStyle name="Normal 3 2 53 3" xfId="9684" xr:uid="{00000000-0005-0000-0000-000003270000}"/>
    <cellStyle name="Normal 3 2 53 3 2" xfId="9685" xr:uid="{00000000-0005-0000-0000-000004270000}"/>
    <cellStyle name="Normal 3 2 53 3 2 2" xfId="9686" xr:uid="{00000000-0005-0000-0000-000005270000}"/>
    <cellStyle name="Normal 3 2 54" xfId="9687" xr:uid="{00000000-0005-0000-0000-000006270000}"/>
    <cellStyle name="Normal 3 2 54 2" xfId="9688" xr:uid="{00000000-0005-0000-0000-000007270000}"/>
    <cellStyle name="Normal 3 2 54 2 2" xfId="9689" xr:uid="{00000000-0005-0000-0000-000008270000}"/>
    <cellStyle name="Normal 3 2 54 2 2 2" xfId="9690" xr:uid="{00000000-0005-0000-0000-000009270000}"/>
    <cellStyle name="Normal 3 2 54 3" xfId="9691" xr:uid="{00000000-0005-0000-0000-00000A270000}"/>
    <cellStyle name="Normal 3 2 54 3 2" xfId="9692" xr:uid="{00000000-0005-0000-0000-00000B270000}"/>
    <cellStyle name="Normal 3 2 54 3 2 2" xfId="9693" xr:uid="{00000000-0005-0000-0000-00000C270000}"/>
    <cellStyle name="Normal 3 2 55" xfId="9694" xr:uid="{00000000-0005-0000-0000-00000D270000}"/>
    <cellStyle name="Normal 3 2 55 2" xfId="9695" xr:uid="{00000000-0005-0000-0000-00000E270000}"/>
    <cellStyle name="Normal 3 2 55 2 2" xfId="9696" xr:uid="{00000000-0005-0000-0000-00000F270000}"/>
    <cellStyle name="Normal 3 2 55 2 2 2" xfId="9697" xr:uid="{00000000-0005-0000-0000-000010270000}"/>
    <cellStyle name="Normal 3 2 55 3" xfId="9698" xr:uid="{00000000-0005-0000-0000-000011270000}"/>
    <cellStyle name="Normal 3 2 55 3 2" xfId="9699" xr:uid="{00000000-0005-0000-0000-000012270000}"/>
    <cellStyle name="Normal 3 2 55 3 2 2" xfId="9700" xr:uid="{00000000-0005-0000-0000-000013270000}"/>
    <cellStyle name="Normal 3 2 56" xfId="9701" xr:uid="{00000000-0005-0000-0000-000014270000}"/>
    <cellStyle name="Normal 3 2 56 2" xfId="9702" xr:uid="{00000000-0005-0000-0000-000015270000}"/>
    <cellStyle name="Normal 3 2 56 2 2" xfId="9703" xr:uid="{00000000-0005-0000-0000-000016270000}"/>
    <cellStyle name="Normal 3 2 57" xfId="9704" xr:uid="{00000000-0005-0000-0000-000017270000}"/>
    <cellStyle name="Normal 3 2 57 2" xfId="9705" xr:uid="{00000000-0005-0000-0000-000018270000}"/>
    <cellStyle name="Normal 3 2 57 2 2" xfId="9706" xr:uid="{00000000-0005-0000-0000-000019270000}"/>
    <cellStyle name="Normal 3 2 58" xfId="9707" xr:uid="{00000000-0005-0000-0000-00001A270000}"/>
    <cellStyle name="Normal 3 2 58 2" xfId="14557" xr:uid="{00000000-0005-0000-0000-00001B270000}"/>
    <cellStyle name="Normal 3 2 58 2 2" xfId="15000" xr:uid="{00000000-0005-0000-0000-00001C270000}"/>
    <cellStyle name="Normal 3 2 58 2 3" xfId="15318" xr:uid="{00000000-0005-0000-0000-00001D270000}"/>
    <cellStyle name="Normal 3 2 58 3" xfId="14849" xr:uid="{00000000-0005-0000-0000-00001E270000}"/>
    <cellStyle name="Normal 3 2 58 4" xfId="15159" xr:uid="{00000000-0005-0000-0000-00001F270000}"/>
    <cellStyle name="Normal 3 2 6" xfId="9708" xr:uid="{00000000-0005-0000-0000-000020270000}"/>
    <cellStyle name="Normal 3 2 6 2" xfId="9709" xr:uid="{00000000-0005-0000-0000-000021270000}"/>
    <cellStyle name="Normal 3 2 6 2 2" xfId="9710" xr:uid="{00000000-0005-0000-0000-000022270000}"/>
    <cellStyle name="Normal 3 2 6 2 2 2" xfId="9711" xr:uid="{00000000-0005-0000-0000-000023270000}"/>
    <cellStyle name="Normal 3 2 6 3" xfId="9712" xr:uid="{00000000-0005-0000-0000-000024270000}"/>
    <cellStyle name="Normal 3 2 6 3 2" xfId="9713" xr:uid="{00000000-0005-0000-0000-000025270000}"/>
    <cellStyle name="Normal 3 2 6 3 2 2" xfId="9714" xr:uid="{00000000-0005-0000-0000-000026270000}"/>
    <cellStyle name="Normal 3 2 7" xfId="9715" xr:uid="{00000000-0005-0000-0000-000027270000}"/>
    <cellStyle name="Normal 3 2 7 2" xfId="9716" xr:uid="{00000000-0005-0000-0000-000028270000}"/>
    <cellStyle name="Normal 3 2 7 2 2" xfId="9717" xr:uid="{00000000-0005-0000-0000-000029270000}"/>
    <cellStyle name="Normal 3 2 7 2 2 2" xfId="9718" xr:uid="{00000000-0005-0000-0000-00002A270000}"/>
    <cellStyle name="Normal 3 2 7 3" xfId="9719" xr:uid="{00000000-0005-0000-0000-00002B270000}"/>
    <cellStyle name="Normal 3 2 7 3 2" xfId="9720" xr:uid="{00000000-0005-0000-0000-00002C270000}"/>
    <cellStyle name="Normal 3 2 7 3 2 2" xfId="9721" xr:uid="{00000000-0005-0000-0000-00002D270000}"/>
    <cellStyle name="Normal 3 2 8" xfId="9722" xr:uid="{00000000-0005-0000-0000-00002E270000}"/>
    <cellStyle name="Normal 3 2 8 2" xfId="9723" xr:uid="{00000000-0005-0000-0000-00002F270000}"/>
    <cellStyle name="Normal 3 2 8 2 2" xfId="9724" xr:uid="{00000000-0005-0000-0000-000030270000}"/>
    <cellStyle name="Normal 3 2 8 2 2 2" xfId="9725" xr:uid="{00000000-0005-0000-0000-000031270000}"/>
    <cellStyle name="Normal 3 2 8 3" xfId="9726" xr:uid="{00000000-0005-0000-0000-000032270000}"/>
    <cellStyle name="Normal 3 2 8 3 2" xfId="9727" xr:uid="{00000000-0005-0000-0000-000033270000}"/>
    <cellStyle name="Normal 3 2 8 3 2 2" xfId="9728" xr:uid="{00000000-0005-0000-0000-000034270000}"/>
    <cellStyle name="Normal 3 2 9" xfId="9729" xr:uid="{00000000-0005-0000-0000-000035270000}"/>
    <cellStyle name="Normal 3 2 9 2" xfId="9730" xr:uid="{00000000-0005-0000-0000-000036270000}"/>
    <cellStyle name="Normal 3 2 9 2 2" xfId="9731" xr:uid="{00000000-0005-0000-0000-000037270000}"/>
    <cellStyle name="Normal 3 2 9 2 2 2" xfId="9732" xr:uid="{00000000-0005-0000-0000-000038270000}"/>
    <cellStyle name="Normal 3 2 9 3" xfId="9733" xr:uid="{00000000-0005-0000-0000-000039270000}"/>
    <cellStyle name="Normal 3 2 9 3 2" xfId="9734" xr:uid="{00000000-0005-0000-0000-00003A270000}"/>
    <cellStyle name="Normal 3 2 9 3 2 2" xfId="9735" xr:uid="{00000000-0005-0000-0000-00003B270000}"/>
    <cellStyle name="Normal 3 20" xfId="9736" xr:uid="{00000000-0005-0000-0000-00003C270000}"/>
    <cellStyle name="Normal 3 20 10" xfId="9737" xr:uid="{00000000-0005-0000-0000-00003D270000}"/>
    <cellStyle name="Normal 3 20 10 2" xfId="9738" xr:uid="{00000000-0005-0000-0000-00003E270000}"/>
    <cellStyle name="Normal 3 20 10 2 2" xfId="9739" xr:uid="{00000000-0005-0000-0000-00003F270000}"/>
    <cellStyle name="Normal 3 20 10 2 2 2" xfId="9740" xr:uid="{00000000-0005-0000-0000-000040270000}"/>
    <cellStyle name="Normal 3 20 10 3" xfId="9741" xr:uid="{00000000-0005-0000-0000-000041270000}"/>
    <cellStyle name="Normal 3 20 10 3 2" xfId="9742" xr:uid="{00000000-0005-0000-0000-000042270000}"/>
    <cellStyle name="Normal 3 20 10 3 2 2" xfId="9743" xr:uid="{00000000-0005-0000-0000-000043270000}"/>
    <cellStyle name="Normal 3 20 11" xfId="9744" xr:uid="{00000000-0005-0000-0000-000044270000}"/>
    <cellStyle name="Normal 3 20 11 2" xfId="9745" xr:uid="{00000000-0005-0000-0000-000045270000}"/>
    <cellStyle name="Normal 3 20 11 2 2" xfId="9746" xr:uid="{00000000-0005-0000-0000-000046270000}"/>
    <cellStyle name="Normal 3 20 11 2 2 2" xfId="9747" xr:uid="{00000000-0005-0000-0000-000047270000}"/>
    <cellStyle name="Normal 3 20 11 3" xfId="9748" xr:uid="{00000000-0005-0000-0000-000048270000}"/>
    <cellStyle name="Normal 3 20 11 3 2" xfId="9749" xr:uid="{00000000-0005-0000-0000-000049270000}"/>
    <cellStyle name="Normal 3 20 11 3 2 2" xfId="9750" xr:uid="{00000000-0005-0000-0000-00004A270000}"/>
    <cellStyle name="Normal 3 20 12" xfId="9751" xr:uid="{00000000-0005-0000-0000-00004B270000}"/>
    <cellStyle name="Normal 3 20 12 2" xfId="9752" xr:uid="{00000000-0005-0000-0000-00004C270000}"/>
    <cellStyle name="Normal 3 20 12 2 2" xfId="9753" xr:uid="{00000000-0005-0000-0000-00004D270000}"/>
    <cellStyle name="Normal 3 20 12 2 2 2" xfId="9754" xr:uid="{00000000-0005-0000-0000-00004E270000}"/>
    <cellStyle name="Normal 3 20 12 3" xfId="9755" xr:uid="{00000000-0005-0000-0000-00004F270000}"/>
    <cellStyle name="Normal 3 20 12 3 2" xfId="9756" xr:uid="{00000000-0005-0000-0000-000050270000}"/>
    <cellStyle name="Normal 3 20 12 3 2 2" xfId="9757" xr:uid="{00000000-0005-0000-0000-000051270000}"/>
    <cellStyle name="Normal 3 20 13" xfId="9758" xr:uid="{00000000-0005-0000-0000-000052270000}"/>
    <cellStyle name="Normal 3 20 13 2" xfId="9759" xr:uid="{00000000-0005-0000-0000-000053270000}"/>
    <cellStyle name="Normal 3 20 13 2 2" xfId="9760" xr:uid="{00000000-0005-0000-0000-000054270000}"/>
    <cellStyle name="Normal 3 20 13 2 2 2" xfId="9761" xr:uid="{00000000-0005-0000-0000-000055270000}"/>
    <cellStyle name="Normal 3 20 13 3" xfId="9762" xr:uid="{00000000-0005-0000-0000-000056270000}"/>
    <cellStyle name="Normal 3 20 13 3 2" xfId="9763" xr:uid="{00000000-0005-0000-0000-000057270000}"/>
    <cellStyle name="Normal 3 20 13 3 2 2" xfId="9764" xr:uid="{00000000-0005-0000-0000-000058270000}"/>
    <cellStyle name="Normal 3 20 14" xfId="9765" xr:uid="{00000000-0005-0000-0000-000059270000}"/>
    <cellStyle name="Normal 3 20 14 2" xfId="9766" xr:uid="{00000000-0005-0000-0000-00005A270000}"/>
    <cellStyle name="Normal 3 20 14 2 2" xfId="9767" xr:uid="{00000000-0005-0000-0000-00005B270000}"/>
    <cellStyle name="Normal 3 20 14 2 2 2" xfId="9768" xr:uid="{00000000-0005-0000-0000-00005C270000}"/>
    <cellStyle name="Normal 3 20 14 3" xfId="9769" xr:uid="{00000000-0005-0000-0000-00005D270000}"/>
    <cellStyle name="Normal 3 20 14 3 2" xfId="9770" xr:uid="{00000000-0005-0000-0000-00005E270000}"/>
    <cellStyle name="Normal 3 20 14 3 2 2" xfId="9771" xr:uid="{00000000-0005-0000-0000-00005F270000}"/>
    <cellStyle name="Normal 3 20 15" xfId="9772" xr:uid="{00000000-0005-0000-0000-000060270000}"/>
    <cellStyle name="Normal 3 20 15 2" xfId="9773" xr:uid="{00000000-0005-0000-0000-000061270000}"/>
    <cellStyle name="Normal 3 20 15 2 2" xfId="9774" xr:uid="{00000000-0005-0000-0000-000062270000}"/>
    <cellStyle name="Normal 3 20 15 2 2 2" xfId="9775" xr:uid="{00000000-0005-0000-0000-000063270000}"/>
    <cellStyle name="Normal 3 20 15 3" xfId="9776" xr:uid="{00000000-0005-0000-0000-000064270000}"/>
    <cellStyle name="Normal 3 20 15 3 2" xfId="9777" xr:uid="{00000000-0005-0000-0000-000065270000}"/>
    <cellStyle name="Normal 3 20 15 3 2 2" xfId="9778" xr:uid="{00000000-0005-0000-0000-000066270000}"/>
    <cellStyle name="Normal 3 20 16" xfId="9779" xr:uid="{00000000-0005-0000-0000-000067270000}"/>
    <cellStyle name="Normal 3 20 16 2" xfId="9780" xr:uid="{00000000-0005-0000-0000-000068270000}"/>
    <cellStyle name="Normal 3 20 16 2 2" xfId="9781" xr:uid="{00000000-0005-0000-0000-000069270000}"/>
    <cellStyle name="Normal 3 20 16 2 2 2" xfId="9782" xr:uid="{00000000-0005-0000-0000-00006A270000}"/>
    <cellStyle name="Normal 3 20 16 3" xfId="9783" xr:uid="{00000000-0005-0000-0000-00006B270000}"/>
    <cellStyle name="Normal 3 20 16 3 2" xfId="9784" xr:uid="{00000000-0005-0000-0000-00006C270000}"/>
    <cellStyle name="Normal 3 20 16 3 2 2" xfId="9785" xr:uid="{00000000-0005-0000-0000-00006D270000}"/>
    <cellStyle name="Normal 3 20 17" xfId="9786" xr:uid="{00000000-0005-0000-0000-00006E270000}"/>
    <cellStyle name="Normal 3 20 17 2" xfId="9787" xr:uid="{00000000-0005-0000-0000-00006F270000}"/>
    <cellStyle name="Normal 3 20 17 2 2" xfId="9788" xr:uid="{00000000-0005-0000-0000-000070270000}"/>
    <cellStyle name="Normal 3 20 17 2 2 2" xfId="9789" xr:uid="{00000000-0005-0000-0000-000071270000}"/>
    <cellStyle name="Normal 3 20 17 3" xfId="9790" xr:uid="{00000000-0005-0000-0000-000072270000}"/>
    <cellStyle name="Normal 3 20 17 3 2" xfId="9791" xr:uid="{00000000-0005-0000-0000-000073270000}"/>
    <cellStyle name="Normal 3 20 17 3 2 2" xfId="9792" xr:uid="{00000000-0005-0000-0000-000074270000}"/>
    <cellStyle name="Normal 3 20 18" xfId="9793" xr:uid="{00000000-0005-0000-0000-000075270000}"/>
    <cellStyle name="Normal 3 20 18 2" xfId="9794" xr:uid="{00000000-0005-0000-0000-000076270000}"/>
    <cellStyle name="Normal 3 20 18 2 2" xfId="9795" xr:uid="{00000000-0005-0000-0000-000077270000}"/>
    <cellStyle name="Normal 3 20 18 2 2 2" xfId="9796" xr:uid="{00000000-0005-0000-0000-000078270000}"/>
    <cellStyle name="Normal 3 20 18 3" xfId="9797" xr:uid="{00000000-0005-0000-0000-000079270000}"/>
    <cellStyle name="Normal 3 20 18 3 2" xfId="9798" xr:uid="{00000000-0005-0000-0000-00007A270000}"/>
    <cellStyle name="Normal 3 20 18 3 2 2" xfId="9799" xr:uid="{00000000-0005-0000-0000-00007B270000}"/>
    <cellStyle name="Normal 3 20 19" xfId="9800" xr:uid="{00000000-0005-0000-0000-00007C270000}"/>
    <cellStyle name="Normal 3 20 19 2" xfId="9801" xr:uid="{00000000-0005-0000-0000-00007D270000}"/>
    <cellStyle name="Normal 3 20 19 2 2" xfId="9802" xr:uid="{00000000-0005-0000-0000-00007E270000}"/>
    <cellStyle name="Normal 3 20 19 2 2 2" xfId="9803" xr:uid="{00000000-0005-0000-0000-00007F270000}"/>
    <cellStyle name="Normal 3 20 19 3" xfId="9804" xr:uid="{00000000-0005-0000-0000-000080270000}"/>
    <cellStyle name="Normal 3 20 19 3 2" xfId="9805" xr:uid="{00000000-0005-0000-0000-000081270000}"/>
    <cellStyle name="Normal 3 20 19 3 2 2" xfId="9806" xr:uid="{00000000-0005-0000-0000-000082270000}"/>
    <cellStyle name="Normal 3 20 2" xfId="9807" xr:uid="{00000000-0005-0000-0000-000083270000}"/>
    <cellStyle name="Normal 3 20 2 2" xfId="9808" xr:uid="{00000000-0005-0000-0000-000084270000}"/>
    <cellStyle name="Normal 3 20 2 2 2" xfId="9809" xr:uid="{00000000-0005-0000-0000-000085270000}"/>
    <cellStyle name="Normal 3 20 2 2 2 2" xfId="9810" xr:uid="{00000000-0005-0000-0000-000086270000}"/>
    <cellStyle name="Normal 3 20 2 3" xfId="9811" xr:uid="{00000000-0005-0000-0000-000087270000}"/>
    <cellStyle name="Normal 3 20 2 3 2" xfId="9812" xr:uid="{00000000-0005-0000-0000-000088270000}"/>
    <cellStyle name="Normal 3 20 2 3 2 2" xfId="9813" xr:uid="{00000000-0005-0000-0000-000089270000}"/>
    <cellStyle name="Normal 3 20 20" xfId="9814" xr:uid="{00000000-0005-0000-0000-00008A270000}"/>
    <cellStyle name="Normal 3 20 20 2" xfId="9815" xr:uid="{00000000-0005-0000-0000-00008B270000}"/>
    <cellStyle name="Normal 3 20 20 2 2" xfId="9816" xr:uid="{00000000-0005-0000-0000-00008C270000}"/>
    <cellStyle name="Normal 3 20 20 2 2 2" xfId="9817" xr:uid="{00000000-0005-0000-0000-00008D270000}"/>
    <cellStyle name="Normal 3 20 20 3" xfId="9818" xr:uid="{00000000-0005-0000-0000-00008E270000}"/>
    <cellStyle name="Normal 3 20 20 3 2" xfId="9819" xr:uid="{00000000-0005-0000-0000-00008F270000}"/>
    <cellStyle name="Normal 3 20 20 3 2 2" xfId="9820" xr:uid="{00000000-0005-0000-0000-000090270000}"/>
    <cellStyle name="Normal 3 20 21" xfId="9821" xr:uid="{00000000-0005-0000-0000-000091270000}"/>
    <cellStyle name="Normal 3 20 21 2" xfId="9822" xr:uid="{00000000-0005-0000-0000-000092270000}"/>
    <cellStyle name="Normal 3 20 21 2 2" xfId="9823" xr:uid="{00000000-0005-0000-0000-000093270000}"/>
    <cellStyle name="Normal 3 20 21 2 2 2" xfId="9824" xr:uid="{00000000-0005-0000-0000-000094270000}"/>
    <cellStyle name="Normal 3 20 21 3" xfId="9825" xr:uid="{00000000-0005-0000-0000-000095270000}"/>
    <cellStyle name="Normal 3 20 21 3 2" xfId="9826" xr:uid="{00000000-0005-0000-0000-000096270000}"/>
    <cellStyle name="Normal 3 20 21 3 2 2" xfId="9827" xr:uid="{00000000-0005-0000-0000-000097270000}"/>
    <cellStyle name="Normal 3 20 22" xfId="9828" xr:uid="{00000000-0005-0000-0000-000098270000}"/>
    <cellStyle name="Normal 3 20 22 2" xfId="9829" xr:uid="{00000000-0005-0000-0000-000099270000}"/>
    <cellStyle name="Normal 3 20 22 2 2" xfId="9830" xr:uid="{00000000-0005-0000-0000-00009A270000}"/>
    <cellStyle name="Normal 3 20 22 2 2 2" xfId="9831" xr:uid="{00000000-0005-0000-0000-00009B270000}"/>
    <cellStyle name="Normal 3 20 22 3" xfId="9832" xr:uid="{00000000-0005-0000-0000-00009C270000}"/>
    <cellStyle name="Normal 3 20 22 3 2" xfId="9833" xr:uid="{00000000-0005-0000-0000-00009D270000}"/>
    <cellStyle name="Normal 3 20 22 3 2 2" xfId="9834" xr:uid="{00000000-0005-0000-0000-00009E270000}"/>
    <cellStyle name="Normal 3 20 23" xfId="9835" xr:uid="{00000000-0005-0000-0000-00009F270000}"/>
    <cellStyle name="Normal 3 20 23 2" xfId="9836" xr:uid="{00000000-0005-0000-0000-0000A0270000}"/>
    <cellStyle name="Normal 3 20 23 2 2" xfId="9837" xr:uid="{00000000-0005-0000-0000-0000A1270000}"/>
    <cellStyle name="Normal 3 20 23 2 2 2" xfId="9838" xr:uid="{00000000-0005-0000-0000-0000A2270000}"/>
    <cellStyle name="Normal 3 20 23 3" xfId="9839" xr:uid="{00000000-0005-0000-0000-0000A3270000}"/>
    <cellStyle name="Normal 3 20 23 3 2" xfId="9840" xr:uid="{00000000-0005-0000-0000-0000A4270000}"/>
    <cellStyle name="Normal 3 20 23 3 2 2" xfId="9841" xr:uid="{00000000-0005-0000-0000-0000A5270000}"/>
    <cellStyle name="Normal 3 20 24" xfId="9842" xr:uid="{00000000-0005-0000-0000-0000A6270000}"/>
    <cellStyle name="Normal 3 20 24 2" xfId="9843" xr:uid="{00000000-0005-0000-0000-0000A7270000}"/>
    <cellStyle name="Normal 3 20 24 2 2" xfId="9844" xr:uid="{00000000-0005-0000-0000-0000A8270000}"/>
    <cellStyle name="Normal 3 20 25" xfId="9845" xr:uid="{00000000-0005-0000-0000-0000A9270000}"/>
    <cellStyle name="Normal 3 20 25 2" xfId="9846" xr:uid="{00000000-0005-0000-0000-0000AA270000}"/>
    <cellStyle name="Normal 3 20 25 2 2" xfId="9847" xr:uid="{00000000-0005-0000-0000-0000AB270000}"/>
    <cellStyle name="Normal 3 20 3" xfId="9848" xr:uid="{00000000-0005-0000-0000-0000AC270000}"/>
    <cellStyle name="Normal 3 20 3 2" xfId="9849" xr:uid="{00000000-0005-0000-0000-0000AD270000}"/>
    <cellStyle name="Normal 3 20 3 2 2" xfId="9850" xr:uid="{00000000-0005-0000-0000-0000AE270000}"/>
    <cellStyle name="Normal 3 20 3 2 2 2" xfId="9851" xr:uid="{00000000-0005-0000-0000-0000AF270000}"/>
    <cellStyle name="Normal 3 20 3 3" xfId="9852" xr:uid="{00000000-0005-0000-0000-0000B0270000}"/>
    <cellStyle name="Normal 3 20 3 3 2" xfId="9853" xr:uid="{00000000-0005-0000-0000-0000B1270000}"/>
    <cellStyle name="Normal 3 20 3 3 2 2" xfId="9854" xr:uid="{00000000-0005-0000-0000-0000B2270000}"/>
    <cellStyle name="Normal 3 20 4" xfId="9855" xr:uid="{00000000-0005-0000-0000-0000B3270000}"/>
    <cellStyle name="Normal 3 20 4 2" xfId="9856" xr:uid="{00000000-0005-0000-0000-0000B4270000}"/>
    <cellStyle name="Normal 3 20 4 2 2" xfId="9857" xr:uid="{00000000-0005-0000-0000-0000B5270000}"/>
    <cellStyle name="Normal 3 20 4 2 2 2" xfId="9858" xr:uid="{00000000-0005-0000-0000-0000B6270000}"/>
    <cellStyle name="Normal 3 20 4 3" xfId="9859" xr:uid="{00000000-0005-0000-0000-0000B7270000}"/>
    <cellStyle name="Normal 3 20 4 3 2" xfId="9860" xr:uid="{00000000-0005-0000-0000-0000B8270000}"/>
    <cellStyle name="Normal 3 20 4 3 2 2" xfId="9861" xr:uid="{00000000-0005-0000-0000-0000B9270000}"/>
    <cellStyle name="Normal 3 20 5" xfId="9862" xr:uid="{00000000-0005-0000-0000-0000BA270000}"/>
    <cellStyle name="Normal 3 20 5 2" xfId="9863" xr:uid="{00000000-0005-0000-0000-0000BB270000}"/>
    <cellStyle name="Normal 3 20 5 2 2" xfId="9864" xr:uid="{00000000-0005-0000-0000-0000BC270000}"/>
    <cellStyle name="Normal 3 20 5 2 2 2" xfId="9865" xr:uid="{00000000-0005-0000-0000-0000BD270000}"/>
    <cellStyle name="Normal 3 20 5 3" xfId="9866" xr:uid="{00000000-0005-0000-0000-0000BE270000}"/>
    <cellStyle name="Normal 3 20 5 3 2" xfId="9867" xr:uid="{00000000-0005-0000-0000-0000BF270000}"/>
    <cellStyle name="Normal 3 20 5 3 2 2" xfId="9868" xr:uid="{00000000-0005-0000-0000-0000C0270000}"/>
    <cellStyle name="Normal 3 20 6" xfId="9869" xr:uid="{00000000-0005-0000-0000-0000C1270000}"/>
    <cellStyle name="Normal 3 20 6 2" xfId="9870" xr:uid="{00000000-0005-0000-0000-0000C2270000}"/>
    <cellStyle name="Normal 3 20 6 2 2" xfId="9871" xr:uid="{00000000-0005-0000-0000-0000C3270000}"/>
    <cellStyle name="Normal 3 20 6 2 2 2" xfId="9872" xr:uid="{00000000-0005-0000-0000-0000C4270000}"/>
    <cellStyle name="Normal 3 20 6 3" xfId="9873" xr:uid="{00000000-0005-0000-0000-0000C5270000}"/>
    <cellStyle name="Normal 3 20 6 3 2" xfId="9874" xr:uid="{00000000-0005-0000-0000-0000C6270000}"/>
    <cellStyle name="Normal 3 20 6 3 2 2" xfId="9875" xr:uid="{00000000-0005-0000-0000-0000C7270000}"/>
    <cellStyle name="Normal 3 20 7" xfId="9876" xr:uid="{00000000-0005-0000-0000-0000C8270000}"/>
    <cellStyle name="Normal 3 20 7 2" xfId="9877" xr:uid="{00000000-0005-0000-0000-0000C9270000}"/>
    <cellStyle name="Normal 3 20 7 2 2" xfId="9878" xr:uid="{00000000-0005-0000-0000-0000CA270000}"/>
    <cellStyle name="Normal 3 20 7 2 2 2" xfId="9879" xr:uid="{00000000-0005-0000-0000-0000CB270000}"/>
    <cellStyle name="Normal 3 20 7 3" xfId="9880" xr:uid="{00000000-0005-0000-0000-0000CC270000}"/>
    <cellStyle name="Normal 3 20 7 3 2" xfId="9881" xr:uid="{00000000-0005-0000-0000-0000CD270000}"/>
    <cellStyle name="Normal 3 20 7 3 2 2" xfId="9882" xr:uid="{00000000-0005-0000-0000-0000CE270000}"/>
    <cellStyle name="Normal 3 20 8" xfId="9883" xr:uid="{00000000-0005-0000-0000-0000CF270000}"/>
    <cellStyle name="Normal 3 20 8 2" xfId="9884" xr:uid="{00000000-0005-0000-0000-0000D0270000}"/>
    <cellStyle name="Normal 3 20 8 2 2" xfId="9885" xr:uid="{00000000-0005-0000-0000-0000D1270000}"/>
    <cellStyle name="Normal 3 20 8 2 2 2" xfId="9886" xr:uid="{00000000-0005-0000-0000-0000D2270000}"/>
    <cellStyle name="Normal 3 20 8 3" xfId="9887" xr:uid="{00000000-0005-0000-0000-0000D3270000}"/>
    <cellStyle name="Normal 3 20 8 3 2" xfId="9888" xr:uid="{00000000-0005-0000-0000-0000D4270000}"/>
    <cellStyle name="Normal 3 20 8 3 2 2" xfId="9889" xr:uid="{00000000-0005-0000-0000-0000D5270000}"/>
    <cellStyle name="Normal 3 20 9" xfId="9890" xr:uid="{00000000-0005-0000-0000-0000D6270000}"/>
    <cellStyle name="Normal 3 20 9 2" xfId="9891" xr:uid="{00000000-0005-0000-0000-0000D7270000}"/>
    <cellStyle name="Normal 3 20 9 2 2" xfId="9892" xr:uid="{00000000-0005-0000-0000-0000D8270000}"/>
    <cellStyle name="Normal 3 20 9 2 2 2" xfId="9893" xr:uid="{00000000-0005-0000-0000-0000D9270000}"/>
    <cellStyle name="Normal 3 20 9 3" xfId="9894" xr:uid="{00000000-0005-0000-0000-0000DA270000}"/>
    <cellStyle name="Normal 3 20 9 3 2" xfId="9895" xr:uid="{00000000-0005-0000-0000-0000DB270000}"/>
    <cellStyle name="Normal 3 20 9 3 2 2" xfId="9896" xr:uid="{00000000-0005-0000-0000-0000DC270000}"/>
    <cellStyle name="Normal 3 21" xfId="9897" xr:uid="{00000000-0005-0000-0000-0000DD270000}"/>
    <cellStyle name="Normal 3 21 10" xfId="9898" xr:uid="{00000000-0005-0000-0000-0000DE270000}"/>
    <cellStyle name="Normal 3 21 10 2" xfId="9899" xr:uid="{00000000-0005-0000-0000-0000DF270000}"/>
    <cellStyle name="Normal 3 21 10 2 2" xfId="9900" xr:uid="{00000000-0005-0000-0000-0000E0270000}"/>
    <cellStyle name="Normal 3 21 10 2 2 2" xfId="9901" xr:uid="{00000000-0005-0000-0000-0000E1270000}"/>
    <cellStyle name="Normal 3 21 10 3" xfId="9902" xr:uid="{00000000-0005-0000-0000-0000E2270000}"/>
    <cellStyle name="Normal 3 21 10 3 2" xfId="9903" xr:uid="{00000000-0005-0000-0000-0000E3270000}"/>
    <cellStyle name="Normal 3 21 10 3 2 2" xfId="9904" xr:uid="{00000000-0005-0000-0000-0000E4270000}"/>
    <cellStyle name="Normal 3 21 11" xfId="9905" xr:uid="{00000000-0005-0000-0000-0000E5270000}"/>
    <cellStyle name="Normal 3 21 11 2" xfId="9906" xr:uid="{00000000-0005-0000-0000-0000E6270000}"/>
    <cellStyle name="Normal 3 21 11 2 2" xfId="9907" xr:uid="{00000000-0005-0000-0000-0000E7270000}"/>
    <cellStyle name="Normal 3 21 11 2 2 2" xfId="9908" xr:uid="{00000000-0005-0000-0000-0000E8270000}"/>
    <cellStyle name="Normal 3 21 11 3" xfId="9909" xr:uid="{00000000-0005-0000-0000-0000E9270000}"/>
    <cellStyle name="Normal 3 21 11 3 2" xfId="9910" xr:uid="{00000000-0005-0000-0000-0000EA270000}"/>
    <cellStyle name="Normal 3 21 11 3 2 2" xfId="9911" xr:uid="{00000000-0005-0000-0000-0000EB270000}"/>
    <cellStyle name="Normal 3 21 12" xfId="9912" xr:uid="{00000000-0005-0000-0000-0000EC270000}"/>
    <cellStyle name="Normal 3 21 12 2" xfId="9913" xr:uid="{00000000-0005-0000-0000-0000ED270000}"/>
    <cellStyle name="Normal 3 21 12 2 2" xfId="9914" xr:uid="{00000000-0005-0000-0000-0000EE270000}"/>
    <cellStyle name="Normal 3 21 12 2 2 2" xfId="9915" xr:uid="{00000000-0005-0000-0000-0000EF270000}"/>
    <cellStyle name="Normal 3 21 12 3" xfId="9916" xr:uid="{00000000-0005-0000-0000-0000F0270000}"/>
    <cellStyle name="Normal 3 21 12 3 2" xfId="9917" xr:uid="{00000000-0005-0000-0000-0000F1270000}"/>
    <cellStyle name="Normal 3 21 12 3 2 2" xfId="9918" xr:uid="{00000000-0005-0000-0000-0000F2270000}"/>
    <cellStyle name="Normal 3 21 13" xfId="9919" xr:uid="{00000000-0005-0000-0000-0000F3270000}"/>
    <cellStyle name="Normal 3 21 13 2" xfId="9920" xr:uid="{00000000-0005-0000-0000-0000F4270000}"/>
    <cellStyle name="Normal 3 21 13 2 2" xfId="9921" xr:uid="{00000000-0005-0000-0000-0000F5270000}"/>
    <cellStyle name="Normal 3 21 13 2 2 2" xfId="9922" xr:uid="{00000000-0005-0000-0000-0000F6270000}"/>
    <cellStyle name="Normal 3 21 13 3" xfId="9923" xr:uid="{00000000-0005-0000-0000-0000F7270000}"/>
    <cellStyle name="Normal 3 21 13 3 2" xfId="9924" xr:uid="{00000000-0005-0000-0000-0000F8270000}"/>
    <cellStyle name="Normal 3 21 13 3 2 2" xfId="9925" xr:uid="{00000000-0005-0000-0000-0000F9270000}"/>
    <cellStyle name="Normal 3 21 14" xfId="9926" xr:uid="{00000000-0005-0000-0000-0000FA270000}"/>
    <cellStyle name="Normal 3 21 14 2" xfId="9927" xr:uid="{00000000-0005-0000-0000-0000FB270000}"/>
    <cellStyle name="Normal 3 21 14 2 2" xfId="9928" xr:uid="{00000000-0005-0000-0000-0000FC270000}"/>
    <cellStyle name="Normal 3 21 14 2 2 2" xfId="9929" xr:uid="{00000000-0005-0000-0000-0000FD270000}"/>
    <cellStyle name="Normal 3 21 14 3" xfId="9930" xr:uid="{00000000-0005-0000-0000-0000FE270000}"/>
    <cellStyle name="Normal 3 21 14 3 2" xfId="9931" xr:uid="{00000000-0005-0000-0000-0000FF270000}"/>
    <cellStyle name="Normal 3 21 14 3 2 2" xfId="9932" xr:uid="{00000000-0005-0000-0000-000000280000}"/>
    <cellStyle name="Normal 3 21 15" xfId="9933" xr:uid="{00000000-0005-0000-0000-000001280000}"/>
    <cellStyle name="Normal 3 21 15 2" xfId="9934" xr:uid="{00000000-0005-0000-0000-000002280000}"/>
    <cellStyle name="Normal 3 21 15 2 2" xfId="9935" xr:uid="{00000000-0005-0000-0000-000003280000}"/>
    <cellStyle name="Normal 3 21 15 2 2 2" xfId="9936" xr:uid="{00000000-0005-0000-0000-000004280000}"/>
    <cellStyle name="Normal 3 21 15 3" xfId="9937" xr:uid="{00000000-0005-0000-0000-000005280000}"/>
    <cellStyle name="Normal 3 21 15 3 2" xfId="9938" xr:uid="{00000000-0005-0000-0000-000006280000}"/>
    <cellStyle name="Normal 3 21 15 3 2 2" xfId="9939" xr:uid="{00000000-0005-0000-0000-000007280000}"/>
    <cellStyle name="Normal 3 21 16" xfId="9940" xr:uid="{00000000-0005-0000-0000-000008280000}"/>
    <cellStyle name="Normal 3 21 16 2" xfId="9941" xr:uid="{00000000-0005-0000-0000-000009280000}"/>
    <cellStyle name="Normal 3 21 16 2 2" xfId="9942" xr:uid="{00000000-0005-0000-0000-00000A280000}"/>
    <cellStyle name="Normal 3 21 16 2 2 2" xfId="9943" xr:uid="{00000000-0005-0000-0000-00000B280000}"/>
    <cellStyle name="Normal 3 21 16 3" xfId="9944" xr:uid="{00000000-0005-0000-0000-00000C280000}"/>
    <cellStyle name="Normal 3 21 16 3 2" xfId="9945" xr:uid="{00000000-0005-0000-0000-00000D280000}"/>
    <cellStyle name="Normal 3 21 16 3 2 2" xfId="9946" xr:uid="{00000000-0005-0000-0000-00000E280000}"/>
    <cellStyle name="Normal 3 21 17" xfId="9947" xr:uid="{00000000-0005-0000-0000-00000F280000}"/>
    <cellStyle name="Normal 3 21 17 2" xfId="9948" xr:uid="{00000000-0005-0000-0000-000010280000}"/>
    <cellStyle name="Normal 3 21 17 2 2" xfId="9949" xr:uid="{00000000-0005-0000-0000-000011280000}"/>
    <cellStyle name="Normal 3 21 17 2 2 2" xfId="9950" xr:uid="{00000000-0005-0000-0000-000012280000}"/>
    <cellStyle name="Normal 3 21 17 3" xfId="9951" xr:uid="{00000000-0005-0000-0000-000013280000}"/>
    <cellStyle name="Normal 3 21 17 3 2" xfId="9952" xr:uid="{00000000-0005-0000-0000-000014280000}"/>
    <cellStyle name="Normal 3 21 17 3 2 2" xfId="9953" xr:uid="{00000000-0005-0000-0000-000015280000}"/>
    <cellStyle name="Normal 3 21 18" xfId="9954" xr:uid="{00000000-0005-0000-0000-000016280000}"/>
    <cellStyle name="Normal 3 21 18 2" xfId="9955" xr:uid="{00000000-0005-0000-0000-000017280000}"/>
    <cellStyle name="Normal 3 21 18 2 2" xfId="9956" xr:uid="{00000000-0005-0000-0000-000018280000}"/>
    <cellStyle name="Normal 3 21 18 2 2 2" xfId="9957" xr:uid="{00000000-0005-0000-0000-000019280000}"/>
    <cellStyle name="Normal 3 21 18 3" xfId="9958" xr:uid="{00000000-0005-0000-0000-00001A280000}"/>
    <cellStyle name="Normal 3 21 18 3 2" xfId="9959" xr:uid="{00000000-0005-0000-0000-00001B280000}"/>
    <cellStyle name="Normal 3 21 18 3 2 2" xfId="9960" xr:uid="{00000000-0005-0000-0000-00001C280000}"/>
    <cellStyle name="Normal 3 21 19" xfId="9961" xr:uid="{00000000-0005-0000-0000-00001D280000}"/>
    <cellStyle name="Normal 3 21 19 2" xfId="9962" xr:uid="{00000000-0005-0000-0000-00001E280000}"/>
    <cellStyle name="Normal 3 21 19 2 2" xfId="9963" xr:uid="{00000000-0005-0000-0000-00001F280000}"/>
    <cellStyle name="Normal 3 21 19 2 2 2" xfId="9964" xr:uid="{00000000-0005-0000-0000-000020280000}"/>
    <cellStyle name="Normal 3 21 19 3" xfId="9965" xr:uid="{00000000-0005-0000-0000-000021280000}"/>
    <cellStyle name="Normal 3 21 19 3 2" xfId="9966" xr:uid="{00000000-0005-0000-0000-000022280000}"/>
    <cellStyle name="Normal 3 21 19 3 2 2" xfId="9967" xr:uid="{00000000-0005-0000-0000-000023280000}"/>
    <cellStyle name="Normal 3 21 2" xfId="9968" xr:uid="{00000000-0005-0000-0000-000024280000}"/>
    <cellStyle name="Normal 3 21 2 2" xfId="9969" xr:uid="{00000000-0005-0000-0000-000025280000}"/>
    <cellStyle name="Normal 3 21 2 2 2" xfId="9970" xr:uid="{00000000-0005-0000-0000-000026280000}"/>
    <cellStyle name="Normal 3 21 2 2 2 2" xfId="9971" xr:uid="{00000000-0005-0000-0000-000027280000}"/>
    <cellStyle name="Normal 3 21 2 3" xfId="9972" xr:uid="{00000000-0005-0000-0000-000028280000}"/>
    <cellStyle name="Normal 3 21 2 3 2" xfId="9973" xr:uid="{00000000-0005-0000-0000-000029280000}"/>
    <cellStyle name="Normal 3 21 2 3 2 2" xfId="9974" xr:uid="{00000000-0005-0000-0000-00002A280000}"/>
    <cellStyle name="Normal 3 21 20" xfId="9975" xr:uid="{00000000-0005-0000-0000-00002B280000}"/>
    <cellStyle name="Normal 3 21 20 2" xfId="9976" xr:uid="{00000000-0005-0000-0000-00002C280000}"/>
    <cellStyle name="Normal 3 21 20 2 2" xfId="9977" xr:uid="{00000000-0005-0000-0000-00002D280000}"/>
    <cellStyle name="Normal 3 21 20 2 2 2" xfId="9978" xr:uid="{00000000-0005-0000-0000-00002E280000}"/>
    <cellStyle name="Normal 3 21 20 3" xfId="9979" xr:uid="{00000000-0005-0000-0000-00002F280000}"/>
    <cellStyle name="Normal 3 21 20 3 2" xfId="9980" xr:uid="{00000000-0005-0000-0000-000030280000}"/>
    <cellStyle name="Normal 3 21 20 3 2 2" xfId="9981" xr:uid="{00000000-0005-0000-0000-000031280000}"/>
    <cellStyle name="Normal 3 21 21" xfId="9982" xr:uid="{00000000-0005-0000-0000-000032280000}"/>
    <cellStyle name="Normal 3 21 21 2" xfId="9983" xr:uid="{00000000-0005-0000-0000-000033280000}"/>
    <cellStyle name="Normal 3 21 21 2 2" xfId="9984" xr:uid="{00000000-0005-0000-0000-000034280000}"/>
    <cellStyle name="Normal 3 21 21 2 2 2" xfId="9985" xr:uid="{00000000-0005-0000-0000-000035280000}"/>
    <cellStyle name="Normal 3 21 21 3" xfId="9986" xr:uid="{00000000-0005-0000-0000-000036280000}"/>
    <cellStyle name="Normal 3 21 21 3 2" xfId="9987" xr:uid="{00000000-0005-0000-0000-000037280000}"/>
    <cellStyle name="Normal 3 21 21 3 2 2" xfId="9988" xr:uid="{00000000-0005-0000-0000-000038280000}"/>
    <cellStyle name="Normal 3 21 22" xfId="9989" xr:uid="{00000000-0005-0000-0000-000039280000}"/>
    <cellStyle name="Normal 3 21 22 2" xfId="9990" xr:uid="{00000000-0005-0000-0000-00003A280000}"/>
    <cellStyle name="Normal 3 21 22 2 2" xfId="9991" xr:uid="{00000000-0005-0000-0000-00003B280000}"/>
    <cellStyle name="Normal 3 21 22 2 2 2" xfId="9992" xr:uid="{00000000-0005-0000-0000-00003C280000}"/>
    <cellStyle name="Normal 3 21 22 3" xfId="9993" xr:uid="{00000000-0005-0000-0000-00003D280000}"/>
    <cellStyle name="Normal 3 21 22 3 2" xfId="9994" xr:uid="{00000000-0005-0000-0000-00003E280000}"/>
    <cellStyle name="Normal 3 21 22 3 2 2" xfId="9995" xr:uid="{00000000-0005-0000-0000-00003F280000}"/>
    <cellStyle name="Normal 3 21 23" xfId="9996" xr:uid="{00000000-0005-0000-0000-000040280000}"/>
    <cellStyle name="Normal 3 21 23 2" xfId="9997" xr:uid="{00000000-0005-0000-0000-000041280000}"/>
    <cellStyle name="Normal 3 21 23 2 2" xfId="9998" xr:uid="{00000000-0005-0000-0000-000042280000}"/>
    <cellStyle name="Normal 3 21 23 2 2 2" xfId="9999" xr:uid="{00000000-0005-0000-0000-000043280000}"/>
    <cellStyle name="Normal 3 21 23 3" xfId="10000" xr:uid="{00000000-0005-0000-0000-000044280000}"/>
    <cellStyle name="Normal 3 21 23 3 2" xfId="10001" xr:uid="{00000000-0005-0000-0000-000045280000}"/>
    <cellStyle name="Normal 3 21 23 3 2 2" xfId="10002" xr:uid="{00000000-0005-0000-0000-000046280000}"/>
    <cellStyle name="Normal 3 21 24" xfId="10003" xr:uid="{00000000-0005-0000-0000-000047280000}"/>
    <cellStyle name="Normal 3 21 24 2" xfId="10004" xr:uid="{00000000-0005-0000-0000-000048280000}"/>
    <cellStyle name="Normal 3 21 24 2 2" xfId="10005" xr:uid="{00000000-0005-0000-0000-000049280000}"/>
    <cellStyle name="Normal 3 21 25" xfId="10006" xr:uid="{00000000-0005-0000-0000-00004A280000}"/>
    <cellStyle name="Normal 3 21 25 2" xfId="10007" xr:uid="{00000000-0005-0000-0000-00004B280000}"/>
    <cellStyle name="Normal 3 21 25 2 2" xfId="10008" xr:uid="{00000000-0005-0000-0000-00004C280000}"/>
    <cellStyle name="Normal 3 21 3" xfId="10009" xr:uid="{00000000-0005-0000-0000-00004D280000}"/>
    <cellStyle name="Normal 3 21 3 2" xfId="10010" xr:uid="{00000000-0005-0000-0000-00004E280000}"/>
    <cellStyle name="Normal 3 21 3 2 2" xfId="10011" xr:uid="{00000000-0005-0000-0000-00004F280000}"/>
    <cellStyle name="Normal 3 21 3 2 2 2" xfId="10012" xr:uid="{00000000-0005-0000-0000-000050280000}"/>
    <cellStyle name="Normal 3 21 3 3" xfId="10013" xr:uid="{00000000-0005-0000-0000-000051280000}"/>
    <cellStyle name="Normal 3 21 3 3 2" xfId="10014" xr:uid="{00000000-0005-0000-0000-000052280000}"/>
    <cellStyle name="Normal 3 21 3 3 2 2" xfId="10015" xr:uid="{00000000-0005-0000-0000-000053280000}"/>
    <cellStyle name="Normal 3 21 4" xfId="10016" xr:uid="{00000000-0005-0000-0000-000054280000}"/>
    <cellStyle name="Normal 3 21 4 2" xfId="10017" xr:uid="{00000000-0005-0000-0000-000055280000}"/>
    <cellStyle name="Normal 3 21 4 2 2" xfId="10018" xr:uid="{00000000-0005-0000-0000-000056280000}"/>
    <cellStyle name="Normal 3 21 4 2 2 2" xfId="10019" xr:uid="{00000000-0005-0000-0000-000057280000}"/>
    <cellStyle name="Normal 3 21 4 3" xfId="10020" xr:uid="{00000000-0005-0000-0000-000058280000}"/>
    <cellStyle name="Normal 3 21 4 3 2" xfId="10021" xr:uid="{00000000-0005-0000-0000-000059280000}"/>
    <cellStyle name="Normal 3 21 4 3 2 2" xfId="10022" xr:uid="{00000000-0005-0000-0000-00005A280000}"/>
    <cellStyle name="Normal 3 21 5" xfId="10023" xr:uid="{00000000-0005-0000-0000-00005B280000}"/>
    <cellStyle name="Normal 3 21 5 2" xfId="10024" xr:uid="{00000000-0005-0000-0000-00005C280000}"/>
    <cellStyle name="Normal 3 21 5 2 2" xfId="10025" xr:uid="{00000000-0005-0000-0000-00005D280000}"/>
    <cellStyle name="Normal 3 21 5 2 2 2" xfId="10026" xr:uid="{00000000-0005-0000-0000-00005E280000}"/>
    <cellStyle name="Normal 3 21 5 3" xfId="10027" xr:uid="{00000000-0005-0000-0000-00005F280000}"/>
    <cellStyle name="Normal 3 21 5 3 2" xfId="10028" xr:uid="{00000000-0005-0000-0000-000060280000}"/>
    <cellStyle name="Normal 3 21 5 3 2 2" xfId="10029" xr:uid="{00000000-0005-0000-0000-000061280000}"/>
    <cellStyle name="Normal 3 21 6" xfId="10030" xr:uid="{00000000-0005-0000-0000-000062280000}"/>
    <cellStyle name="Normal 3 21 6 2" xfId="10031" xr:uid="{00000000-0005-0000-0000-000063280000}"/>
    <cellStyle name="Normal 3 21 6 2 2" xfId="10032" xr:uid="{00000000-0005-0000-0000-000064280000}"/>
    <cellStyle name="Normal 3 21 6 2 2 2" xfId="10033" xr:uid="{00000000-0005-0000-0000-000065280000}"/>
    <cellStyle name="Normal 3 21 6 3" xfId="10034" xr:uid="{00000000-0005-0000-0000-000066280000}"/>
    <cellStyle name="Normal 3 21 6 3 2" xfId="10035" xr:uid="{00000000-0005-0000-0000-000067280000}"/>
    <cellStyle name="Normal 3 21 6 3 2 2" xfId="10036" xr:uid="{00000000-0005-0000-0000-000068280000}"/>
    <cellStyle name="Normal 3 21 7" xfId="10037" xr:uid="{00000000-0005-0000-0000-000069280000}"/>
    <cellStyle name="Normal 3 21 7 2" xfId="10038" xr:uid="{00000000-0005-0000-0000-00006A280000}"/>
    <cellStyle name="Normal 3 21 7 2 2" xfId="10039" xr:uid="{00000000-0005-0000-0000-00006B280000}"/>
    <cellStyle name="Normal 3 21 7 2 2 2" xfId="10040" xr:uid="{00000000-0005-0000-0000-00006C280000}"/>
    <cellStyle name="Normal 3 21 7 3" xfId="10041" xr:uid="{00000000-0005-0000-0000-00006D280000}"/>
    <cellStyle name="Normal 3 21 7 3 2" xfId="10042" xr:uid="{00000000-0005-0000-0000-00006E280000}"/>
    <cellStyle name="Normal 3 21 7 3 2 2" xfId="10043" xr:uid="{00000000-0005-0000-0000-00006F280000}"/>
    <cellStyle name="Normal 3 21 8" xfId="10044" xr:uid="{00000000-0005-0000-0000-000070280000}"/>
    <cellStyle name="Normal 3 21 8 2" xfId="10045" xr:uid="{00000000-0005-0000-0000-000071280000}"/>
    <cellStyle name="Normal 3 21 8 2 2" xfId="10046" xr:uid="{00000000-0005-0000-0000-000072280000}"/>
    <cellStyle name="Normal 3 21 8 2 2 2" xfId="10047" xr:uid="{00000000-0005-0000-0000-000073280000}"/>
    <cellStyle name="Normal 3 21 8 3" xfId="10048" xr:uid="{00000000-0005-0000-0000-000074280000}"/>
    <cellStyle name="Normal 3 21 8 3 2" xfId="10049" xr:uid="{00000000-0005-0000-0000-000075280000}"/>
    <cellStyle name="Normal 3 21 8 3 2 2" xfId="10050" xr:uid="{00000000-0005-0000-0000-000076280000}"/>
    <cellStyle name="Normal 3 21 9" xfId="10051" xr:uid="{00000000-0005-0000-0000-000077280000}"/>
    <cellStyle name="Normal 3 21 9 2" xfId="10052" xr:uid="{00000000-0005-0000-0000-000078280000}"/>
    <cellStyle name="Normal 3 21 9 2 2" xfId="10053" xr:uid="{00000000-0005-0000-0000-000079280000}"/>
    <cellStyle name="Normal 3 21 9 2 2 2" xfId="10054" xr:uid="{00000000-0005-0000-0000-00007A280000}"/>
    <cellStyle name="Normal 3 21 9 3" xfId="10055" xr:uid="{00000000-0005-0000-0000-00007B280000}"/>
    <cellStyle name="Normal 3 21 9 3 2" xfId="10056" xr:uid="{00000000-0005-0000-0000-00007C280000}"/>
    <cellStyle name="Normal 3 21 9 3 2 2" xfId="10057" xr:uid="{00000000-0005-0000-0000-00007D280000}"/>
    <cellStyle name="Normal 3 22" xfId="10058" xr:uid="{00000000-0005-0000-0000-00007E280000}"/>
    <cellStyle name="Normal 3 22 10" xfId="10059" xr:uid="{00000000-0005-0000-0000-00007F280000}"/>
    <cellStyle name="Normal 3 22 10 2" xfId="10060" xr:uid="{00000000-0005-0000-0000-000080280000}"/>
    <cellStyle name="Normal 3 22 10 2 2" xfId="10061" xr:uid="{00000000-0005-0000-0000-000081280000}"/>
    <cellStyle name="Normal 3 22 10 2 2 2" xfId="10062" xr:uid="{00000000-0005-0000-0000-000082280000}"/>
    <cellStyle name="Normal 3 22 10 3" xfId="10063" xr:uid="{00000000-0005-0000-0000-000083280000}"/>
    <cellStyle name="Normal 3 22 10 3 2" xfId="10064" xr:uid="{00000000-0005-0000-0000-000084280000}"/>
    <cellStyle name="Normal 3 22 10 3 2 2" xfId="10065" xr:uid="{00000000-0005-0000-0000-000085280000}"/>
    <cellStyle name="Normal 3 22 11" xfId="10066" xr:uid="{00000000-0005-0000-0000-000086280000}"/>
    <cellStyle name="Normal 3 22 11 2" xfId="10067" xr:uid="{00000000-0005-0000-0000-000087280000}"/>
    <cellStyle name="Normal 3 22 11 2 2" xfId="10068" xr:uid="{00000000-0005-0000-0000-000088280000}"/>
    <cellStyle name="Normal 3 22 11 2 2 2" xfId="10069" xr:uid="{00000000-0005-0000-0000-000089280000}"/>
    <cellStyle name="Normal 3 22 11 3" xfId="10070" xr:uid="{00000000-0005-0000-0000-00008A280000}"/>
    <cellStyle name="Normal 3 22 11 3 2" xfId="10071" xr:uid="{00000000-0005-0000-0000-00008B280000}"/>
    <cellStyle name="Normal 3 22 11 3 2 2" xfId="10072" xr:uid="{00000000-0005-0000-0000-00008C280000}"/>
    <cellStyle name="Normal 3 22 12" xfId="10073" xr:uid="{00000000-0005-0000-0000-00008D280000}"/>
    <cellStyle name="Normal 3 22 12 2" xfId="10074" xr:uid="{00000000-0005-0000-0000-00008E280000}"/>
    <cellStyle name="Normal 3 22 12 2 2" xfId="10075" xr:uid="{00000000-0005-0000-0000-00008F280000}"/>
    <cellStyle name="Normal 3 22 12 2 2 2" xfId="10076" xr:uid="{00000000-0005-0000-0000-000090280000}"/>
    <cellStyle name="Normal 3 22 12 3" xfId="10077" xr:uid="{00000000-0005-0000-0000-000091280000}"/>
    <cellStyle name="Normal 3 22 12 3 2" xfId="10078" xr:uid="{00000000-0005-0000-0000-000092280000}"/>
    <cellStyle name="Normal 3 22 12 3 2 2" xfId="10079" xr:uid="{00000000-0005-0000-0000-000093280000}"/>
    <cellStyle name="Normal 3 22 13" xfId="10080" xr:uid="{00000000-0005-0000-0000-000094280000}"/>
    <cellStyle name="Normal 3 22 13 2" xfId="10081" xr:uid="{00000000-0005-0000-0000-000095280000}"/>
    <cellStyle name="Normal 3 22 13 2 2" xfId="10082" xr:uid="{00000000-0005-0000-0000-000096280000}"/>
    <cellStyle name="Normal 3 22 13 2 2 2" xfId="10083" xr:uid="{00000000-0005-0000-0000-000097280000}"/>
    <cellStyle name="Normal 3 22 13 3" xfId="10084" xr:uid="{00000000-0005-0000-0000-000098280000}"/>
    <cellStyle name="Normal 3 22 13 3 2" xfId="10085" xr:uid="{00000000-0005-0000-0000-000099280000}"/>
    <cellStyle name="Normal 3 22 13 3 2 2" xfId="10086" xr:uid="{00000000-0005-0000-0000-00009A280000}"/>
    <cellStyle name="Normal 3 22 14" xfId="10087" xr:uid="{00000000-0005-0000-0000-00009B280000}"/>
    <cellStyle name="Normal 3 22 14 2" xfId="10088" xr:uid="{00000000-0005-0000-0000-00009C280000}"/>
    <cellStyle name="Normal 3 22 14 2 2" xfId="10089" xr:uid="{00000000-0005-0000-0000-00009D280000}"/>
    <cellStyle name="Normal 3 22 14 2 2 2" xfId="10090" xr:uid="{00000000-0005-0000-0000-00009E280000}"/>
    <cellStyle name="Normal 3 22 14 3" xfId="10091" xr:uid="{00000000-0005-0000-0000-00009F280000}"/>
    <cellStyle name="Normal 3 22 14 3 2" xfId="10092" xr:uid="{00000000-0005-0000-0000-0000A0280000}"/>
    <cellStyle name="Normal 3 22 14 3 2 2" xfId="10093" xr:uid="{00000000-0005-0000-0000-0000A1280000}"/>
    <cellStyle name="Normal 3 22 15" xfId="10094" xr:uid="{00000000-0005-0000-0000-0000A2280000}"/>
    <cellStyle name="Normal 3 22 15 2" xfId="10095" xr:uid="{00000000-0005-0000-0000-0000A3280000}"/>
    <cellStyle name="Normal 3 22 15 2 2" xfId="10096" xr:uid="{00000000-0005-0000-0000-0000A4280000}"/>
    <cellStyle name="Normal 3 22 15 2 2 2" xfId="10097" xr:uid="{00000000-0005-0000-0000-0000A5280000}"/>
    <cellStyle name="Normal 3 22 15 3" xfId="10098" xr:uid="{00000000-0005-0000-0000-0000A6280000}"/>
    <cellStyle name="Normal 3 22 15 3 2" xfId="10099" xr:uid="{00000000-0005-0000-0000-0000A7280000}"/>
    <cellStyle name="Normal 3 22 15 3 2 2" xfId="10100" xr:uid="{00000000-0005-0000-0000-0000A8280000}"/>
    <cellStyle name="Normal 3 22 16" xfId="10101" xr:uid="{00000000-0005-0000-0000-0000A9280000}"/>
    <cellStyle name="Normal 3 22 16 2" xfId="10102" xr:uid="{00000000-0005-0000-0000-0000AA280000}"/>
    <cellStyle name="Normal 3 22 16 2 2" xfId="10103" xr:uid="{00000000-0005-0000-0000-0000AB280000}"/>
    <cellStyle name="Normal 3 22 16 2 2 2" xfId="10104" xr:uid="{00000000-0005-0000-0000-0000AC280000}"/>
    <cellStyle name="Normal 3 22 16 3" xfId="10105" xr:uid="{00000000-0005-0000-0000-0000AD280000}"/>
    <cellStyle name="Normal 3 22 16 3 2" xfId="10106" xr:uid="{00000000-0005-0000-0000-0000AE280000}"/>
    <cellStyle name="Normal 3 22 16 3 2 2" xfId="10107" xr:uid="{00000000-0005-0000-0000-0000AF280000}"/>
    <cellStyle name="Normal 3 22 17" xfId="10108" xr:uid="{00000000-0005-0000-0000-0000B0280000}"/>
    <cellStyle name="Normal 3 22 17 2" xfId="10109" xr:uid="{00000000-0005-0000-0000-0000B1280000}"/>
    <cellStyle name="Normal 3 22 17 2 2" xfId="10110" xr:uid="{00000000-0005-0000-0000-0000B2280000}"/>
    <cellStyle name="Normal 3 22 17 2 2 2" xfId="10111" xr:uid="{00000000-0005-0000-0000-0000B3280000}"/>
    <cellStyle name="Normal 3 22 17 3" xfId="10112" xr:uid="{00000000-0005-0000-0000-0000B4280000}"/>
    <cellStyle name="Normal 3 22 17 3 2" xfId="10113" xr:uid="{00000000-0005-0000-0000-0000B5280000}"/>
    <cellStyle name="Normal 3 22 17 3 2 2" xfId="10114" xr:uid="{00000000-0005-0000-0000-0000B6280000}"/>
    <cellStyle name="Normal 3 22 18" xfId="10115" xr:uid="{00000000-0005-0000-0000-0000B7280000}"/>
    <cellStyle name="Normal 3 22 18 2" xfId="10116" xr:uid="{00000000-0005-0000-0000-0000B8280000}"/>
    <cellStyle name="Normal 3 22 18 2 2" xfId="10117" xr:uid="{00000000-0005-0000-0000-0000B9280000}"/>
    <cellStyle name="Normal 3 22 18 2 2 2" xfId="10118" xr:uid="{00000000-0005-0000-0000-0000BA280000}"/>
    <cellStyle name="Normal 3 22 18 3" xfId="10119" xr:uid="{00000000-0005-0000-0000-0000BB280000}"/>
    <cellStyle name="Normal 3 22 18 3 2" xfId="10120" xr:uid="{00000000-0005-0000-0000-0000BC280000}"/>
    <cellStyle name="Normal 3 22 18 3 2 2" xfId="10121" xr:uid="{00000000-0005-0000-0000-0000BD280000}"/>
    <cellStyle name="Normal 3 22 19" xfId="10122" xr:uid="{00000000-0005-0000-0000-0000BE280000}"/>
    <cellStyle name="Normal 3 22 19 2" xfId="10123" xr:uid="{00000000-0005-0000-0000-0000BF280000}"/>
    <cellStyle name="Normal 3 22 19 2 2" xfId="10124" xr:uid="{00000000-0005-0000-0000-0000C0280000}"/>
    <cellStyle name="Normal 3 22 19 2 2 2" xfId="10125" xr:uid="{00000000-0005-0000-0000-0000C1280000}"/>
    <cellStyle name="Normal 3 22 19 3" xfId="10126" xr:uid="{00000000-0005-0000-0000-0000C2280000}"/>
    <cellStyle name="Normal 3 22 19 3 2" xfId="10127" xr:uid="{00000000-0005-0000-0000-0000C3280000}"/>
    <cellStyle name="Normal 3 22 19 3 2 2" xfId="10128" xr:uid="{00000000-0005-0000-0000-0000C4280000}"/>
    <cellStyle name="Normal 3 22 2" xfId="10129" xr:uid="{00000000-0005-0000-0000-0000C5280000}"/>
    <cellStyle name="Normal 3 22 2 2" xfId="10130" xr:uid="{00000000-0005-0000-0000-0000C6280000}"/>
    <cellStyle name="Normal 3 22 2 2 2" xfId="10131" xr:uid="{00000000-0005-0000-0000-0000C7280000}"/>
    <cellStyle name="Normal 3 22 2 2 2 2" xfId="10132" xr:uid="{00000000-0005-0000-0000-0000C8280000}"/>
    <cellStyle name="Normal 3 22 2 3" xfId="10133" xr:uid="{00000000-0005-0000-0000-0000C9280000}"/>
    <cellStyle name="Normal 3 22 2 3 2" xfId="10134" xr:uid="{00000000-0005-0000-0000-0000CA280000}"/>
    <cellStyle name="Normal 3 22 2 3 2 2" xfId="10135" xr:uid="{00000000-0005-0000-0000-0000CB280000}"/>
    <cellStyle name="Normal 3 22 20" xfId="10136" xr:uid="{00000000-0005-0000-0000-0000CC280000}"/>
    <cellStyle name="Normal 3 22 20 2" xfId="10137" xr:uid="{00000000-0005-0000-0000-0000CD280000}"/>
    <cellStyle name="Normal 3 22 20 2 2" xfId="10138" xr:uid="{00000000-0005-0000-0000-0000CE280000}"/>
    <cellStyle name="Normal 3 22 20 2 2 2" xfId="10139" xr:uid="{00000000-0005-0000-0000-0000CF280000}"/>
    <cellStyle name="Normal 3 22 20 3" xfId="10140" xr:uid="{00000000-0005-0000-0000-0000D0280000}"/>
    <cellStyle name="Normal 3 22 20 3 2" xfId="10141" xr:uid="{00000000-0005-0000-0000-0000D1280000}"/>
    <cellStyle name="Normal 3 22 20 3 2 2" xfId="10142" xr:uid="{00000000-0005-0000-0000-0000D2280000}"/>
    <cellStyle name="Normal 3 22 21" xfId="10143" xr:uid="{00000000-0005-0000-0000-0000D3280000}"/>
    <cellStyle name="Normal 3 22 21 2" xfId="10144" xr:uid="{00000000-0005-0000-0000-0000D4280000}"/>
    <cellStyle name="Normal 3 22 21 2 2" xfId="10145" xr:uid="{00000000-0005-0000-0000-0000D5280000}"/>
    <cellStyle name="Normal 3 22 21 2 2 2" xfId="10146" xr:uid="{00000000-0005-0000-0000-0000D6280000}"/>
    <cellStyle name="Normal 3 22 21 3" xfId="10147" xr:uid="{00000000-0005-0000-0000-0000D7280000}"/>
    <cellStyle name="Normal 3 22 21 3 2" xfId="10148" xr:uid="{00000000-0005-0000-0000-0000D8280000}"/>
    <cellStyle name="Normal 3 22 21 3 2 2" xfId="10149" xr:uid="{00000000-0005-0000-0000-0000D9280000}"/>
    <cellStyle name="Normal 3 22 22" xfId="10150" xr:uid="{00000000-0005-0000-0000-0000DA280000}"/>
    <cellStyle name="Normal 3 22 22 2" xfId="10151" xr:uid="{00000000-0005-0000-0000-0000DB280000}"/>
    <cellStyle name="Normal 3 22 22 2 2" xfId="10152" xr:uid="{00000000-0005-0000-0000-0000DC280000}"/>
    <cellStyle name="Normal 3 22 22 2 2 2" xfId="10153" xr:uid="{00000000-0005-0000-0000-0000DD280000}"/>
    <cellStyle name="Normal 3 22 22 3" xfId="10154" xr:uid="{00000000-0005-0000-0000-0000DE280000}"/>
    <cellStyle name="Normal 3 22 22 3 2" xfId="10155" xr:uid="{00000000-0005-0000-0000-0000DF280000}"/>
    <cellStyle name="Normal 3 22 22 3 2 2" xfId="10156" xr:uid="{00000000-0005-0000-0000-0000E0280000}"/>
    <cellStyle name="Normal 3 22 23" xfId="10157" xr:uid="{00000000-0005-0000-0000-0000E1280000}"/>
    <cellStyle name="Normal 3 22 23 2" xfId="10158" xr:uid="{00000000-0005-0000-0000-0000E2280000}"/>
    <cellStyle name="Normal 3 22 23 2 2" xfId="10159" xr:uid="{00000000-0005-0000-0000-0000E3280000}"/>
    <cellStyle name="Normal 3 22 23 2 2 2" xfId="10160" xr:uid="{00000000-0005-0000-0000-0000E4280000}"/>
    <cellStyle name="Normal 3 22 23 3" xfId="10161" xr:uid="{00000000-0005-0000-0000-0000E5280000}"/>
    <cellStyle name="Normal 3 22 23 3 2" xfId="10162" xr:uid="{00000000-0005-0000-0000-0000E6280000}"/>
    <cellStyle name="Normal 3 22 23 3 2 2" xfId="10163" xr:uid="{00000000-0005-0000-0000-0000E7280000}"/>
    <cellStyle name="Normal 3 22 24" xfId="10164" xr:uid="{00000000-0005-0000-0000-0000E8280000}"/>
    <cellStyle name="Normal 3 22 24 2" xfId="10165" xr:uid="{00000000-0005-0000-0000-0000E9280000}"/>
    <cellStyle name="Normal 3 22 24 2 2" xfId="10166" xr:uid="{00000000-0005-0000-0000-0000EA280000}"/>
    <cellStyle name="Normal 3 22 25" xfId="10167" xr:uid="{00000000-0005-0000-0000-0000EB280000}"/>
    <cellStyle name="Normal 3 22 25 2" xfId="10168" xr:uid="{00000000-0005-0000-0000-0000EC280000}"/>
    <cellStyle name="Normal 3 22 25 2 2" xfId="10169" xr:uid="{00000000-0005-0000-0000-0000ED280000}"/>
    <cellStyle name="Normal 3 22 3" xfId="10170" xr:uid="{00000000-0005-0000-0000-0000EE280000}"/>
    <cellStyle name="Normal 3 22 3 2" xfId="10171" xr:uid="{00000000-0005-0000-0000-0000EF280000}"/>
    <cellStyle name="Normal 3 22 3 2 2" xfId="10172" xr:uid="{00000000-0005-0000-0000-0000F0280000}"/>
    <cellStyle name="Normal 3 22 3 2 2 2" xfId="10173" xr:uid="{00000000-0005-0000-0000-0000F1280000}"/>
    <cellStyle name="Normal 3 22 3 3" xfId="10174" xr:uid="{00000000-0005-0000-0000-0000F2280000}"/>
    <cellStyle name="Normal 3 22 3 3 2" xfId="10175" xr:uid="{00000000-0005-0000-0000-0000F3280000}"/>
    <cellStyle name="Normal 3 22 3 3 2 2" xfId="10176" xr:uid="{00000000-0005-0000-0000-0000F4280000}"/>
    <cellStyle name="Normal 3 22 4" xfId="10177" xr:uid="{00000000-0005-0000-0000-0000F5280000}"/>
    <cellStyle name="Normal 3 22 4 2" xfId="10178" xr:uid="{00000000-0005-0000-0000-0000F6280000}"/>
    <cellStyle name="Normal 3 22 4 2 2" xfId="10179" xr:uid="{00000000-0005-0000-0000-0000F7280000}"/>
    <cellStyle name="Normal 3 22 4 2 2 2" xfId="10180" xr:uid="{00000000-0005-0000-0000-0000F8280000}"/>
    <cellStyle name="Normal 3 22 4 3" xfId="10181" xr:uid="{00000000-0005-0000-0000-0000F9280000}"/>
    <cellStyle name="Normal 3 22 4 3 2" xfId="10182" xr:uid="{00000000-0005-0000-0000-0000FA280000}"/>
    <cellStyle name="Normal 3 22 4 3 2 2" xfId="10183" xr:uid="{00000000-0005-0000-0000-0000FB280000}"/>
    <cellStyle name="Normal 3 22 5" xfId="10184" xr:uid="{00000000-0005-0000-0000-0000FC280000}"/>
    <cellStyle name="Normal 3 22 5 2" xfId="10185" xr:uid="{00000000-0005-0000-0000-0000FD280000}"/>
    <cellStyle name="Normal 3 22 5 2 2" xfId="10186" xr:uid="{00000000-0005-0000-0000-0000FE280000}"/>
    <cellStyle name="Normal 3 22 5 2 2 2" xfId="10187" xr:uid="{00000000-0005-0000-0000-0000FF280000}"/>
    <cellStyle name="Normal 3 22 5 3" xfId="10188" xr:uid="{00000000-0005-0000-0000-000000290000}"/>
    <cellStyle name="Normal 3 22 5 3 2" xfId="10189" xr:uid="{00000000-0005-0000-0000-000001290000}"/>
    <cellStyle name="Normal 3 22 5 3 2 2" xfId="10190" xr:uid="{00000000-0005-0000-0000-000002290000}"/>
    <cellStyle name="Normal 3 22 6" xfId="10191" xr:uid="{00000000-0005-0000-0000-000003290000}"/>
    <cellStyle name="Normal 3 22 6 2" xfId="10192" xr:uid="{00000000-0005-0000-0000-000004290000}"/>
    <cellStyle name="Normal 3 22 6 2 2" xfId="10193" xr:uid="{00000000-0005-0000-0000-000005290000}"/>
    <cellStyle name="Normal 3 22 6 2 2 2" xfId="10194" xr:uid="{00000000-0005-0000-0000-000006290000}"/>
    <cellStyle name="Normal 3 22 6 3" xfId="10195" xr:uid="{00000000-0005-0000-0000-000007290000}"/>
    <cellStyle name="Normal 3 22 6 3 2" xfId="10196" xr:uid="{00000000-0005-0000-0000-000008290000}"/>
    <cellStyle name="Normal 3 22 6 3 2 2" xfId="10197" xr:uid="{00000000-0005-0000-0000-000009290000}"/>
    <cellStyle name="Normal 3 22 7" xfId="10198" xr:uid="{00000000-0005-0000-0000-00000A290000}"/>
    <cellStyle name="Normal 3 22 7 2" xfId="10199" xr:uid="{00000000-0005-0000-0000-00000B290000}"/>
    <cellStyle name="Normal 3 22 7 2 2" xfId="10200" xr:uid="{00000000-0005-0000-0000-00000C290000}"/>
    <cellStyle name="Normal 3 22 7 2 2 2" xfId="10201" xr:uid="{00000000-0005-0000-0000-00000D290000}"/>
    <cellStyle name="Normal 3 22 7 3" xfId="10202" xr:uid="{00000000-0005-0000-0000-00000E290000}"/>
    <cellStyle name="Normal 3 22 7 3 2" xfId="10203" xr:uid="{00000000-0005-0000-0000-00000F290000}"/>
    <cellStyle name="Normal 3 22 7 3 2 2" xfId="10204" xr:uid="{00000000-0005-0000-0000-000010290000}"/>
    <cellStyle name="Normal 3 22 8" xfId="10205" xr:uid="{00000000-0005-0000-0000-000011290000}"/>
    <cellStyle name="Normal 3 22 8 2" xfId="10206" xr:uid="{00000000-0005-0000-0000-000012290000}"/>
    <cellStyle name="Normal 3 22 8 2 2" xfId="10207" xr:uid="{00000000-0005-0000-0000-000013290000}"/>
    <cellStyle name="Normal 3 22 8 2 2 2" xfId="10208" xr:uid="{00000000-0005-0000-0000-000014290000}"/>
    <cellStyle name="Normal 3 22 8 3" xfId="10209" xr:uid="{00000000-0005-0000-0000-000015290000}"/>
    <cellStyle name="Normal 3 22 8 3 2" xfId="10210" xr:uid="{00000000-0005-0000-0000-000016290000}"/>
    <cellStyle name="Normal 3 22 8 3 2 2" xfId="10211" xr:uid="{00000000-0005-0000-0000-000017290000}"/>
    <cellStyle name="Normal 3 22 9" xfId="10212" xr:uid="{00000000-0005-0000-0000-000018290000}"/>
    <cellStyle name="Normal 3 22 9 2" xfId="10213" xr:uid="{00000000-0005-0000-0000-000019290000}"/>
    <cellStyle name="Normal 3 22 9 2 2" xfId="10214" xr:uid="{00000000-0005-0000-0000-00001A290000}"/>
    <cellStyle name="Normal 3 22 9 2 2 2" xfId="10215" xr:uid="{00000000-0005-0000-0000-00001B290000}"/>
    <cellStyle name="Normal 3 22 9 3" xfId="10216" xr:uid="{00000000-0005-0000-0000-00001C290000}"/>
    <cellStyle name="Normal 3 22 9 3 2" xfId="10217" xr:uid="{00000000-0005-0000-0000-00001D290000}"/>
    <cellStyle name="Normal 3 22 9 3 2 2" xfId="10218" xr:uid="{00000000-0005-0000-0000-00001E290000}"/>
    <cellStyle name="Normal 3 23" xfId="10219" xr:uid="{00000000-0005-0000-0000-00001F290000}"/>
    <cellStyle name="Normal 3 23 10" xfId="10220" xr:uid="{00000000-0005-0000-0000-000020290000}"/>
    <cellStyle name="Normal 3 23 10 2" xfId="10221" xr:uid="{00000000-0005-0000-0000-000021290000}"/>
    <cellStyle name="Normal 3 23 10 2 2" xfId="10222" xr:uid="{00000000-0005-0000-0000-000022290000}"/>
    <cellStyle name="Normal 3 23 10 2 2 2" xfId="10223" xr:uid="{00000000-0005-0000-0000-000023290000}"/>
    <cellStyle name="Normal 3 23 10 3" xfId="10224" xr:uid="{00000000-0005-0000-0000-000024290000}"/>
    <cellStyle name="Normal 3 23 10 3 2" xfId="10225" xr:uid="{00000000-0005-0000-0000-000025290000}"/>
    <cellStyle name="Normal 3 23 10 3 2 2" xfId="10226" xr:uid="{00000000-0005-0000-0000-000026290000}"/>
    <cellStyle name="Normal 3 23 11" xfId="10227" xr:uid="{00000000-0005-0000-0000-000027290000}"/>
    <cellStyle name="Normal 3 23 11 2" xfId="10228" xr:uid="{00000000-0005-0000-0000-000028290000}"/>
    <cellStyle name="Normal 3 23 11 2 2" xfId="10229" xr:uid="{00000000-0005-0000-0000-000029290000}"/>
    <cellStyle name="Normal 3 23 11 2 2 2" xfId="10230" xr:uid="{00000000-0005-0000-0000-00002A290000}"/>
    <cellStyle name="Normal 3 23 11 3" xfId="10231" xr:uid="{00000000-0005-0000-0000-00002B290000}"/>
    <cellStyle name="Normal 3 23 11 3 2" xfId="10232" xr:uid="{00000000-0005-0000-0000-00002C290000}"/>
    <cellStyle name="Normal 3 23 11 3 2 2" xfId="10233" xr:uid="{00000000-0005-0000-0000-00002D290000}"/>
    <cellStyle name="Normal 3 23 12" xfId="10234" xr:uid="{00000000-0005-0000-0000-00002E290000}"/>
    <cellStyle name="Normal 3 23 12 2" xfId="10235" xr:uid="{00000000-0005-0000-0000-00002F290000}"/>
    <cellStyle name="Normal 3 23 12 2 2" xfId="10236" xr:uid="{00000000-0005-0000-0000-000030290000}"/>
    <cellStyle name="Normal 3 23 12 2 2 2" xfId="10237" xr:uid="{00000000-0005-0000-0000-000031290000}"/>
    <cellStyle name="Normal 3 23 12 3" xfId="10238" xr:uid="{00000000-0005-0000-0000-000032290000}"/>
    <cellStyle name="Normal 3 23 12 3 2" xfId="10239" xr:uid="{00000000-0005-0000-0000-000033290000}"/>
    <cellStyle name="Normal 3 23 12 3 2 2" xfId="10240" xr:uid="{00000000-0005-0000-0000-000034290000}"/>
    <cellStyle name="Normal 3 23 13" xfId="10241" xr:uid="{00000000-0005-0000-0000-000035290000}"/>
    <cellStyle name="Normal 3 23 13 2" xfId="10242" xr:uid="{00000000-0005-0000-0000-000036290000}"/>
    <cellStyle name="Normal 3 23 13 2 2" xfId="10243" xr:uid="{00000000-0005-0000-0000-000037290000}"/>
    <cellStyle name="Normal 3 23 13 2 2 2" xfId="10244" xr:uid="{00000000-0005-0000-0000-000038290000}"/>
    <cellStyle name="Normal 3 23 13 3" xfId="10245" xr:uid="{00000000-0005-0000-0000-000039290000}"/>
    <cellStyle name="Normal 3 23 13 3 2" xfId="10246" xr:uid="{00000000-0005-0000-0000-00003A290000}"/>
    <cellStyle name="Normal 3 23 13 3 2 2" xfId="10247" xr:uid="{00000000-0005-0000-0000-00003B290000}"/>
    <cellStyle name="Normal 3 23 14" xfId="10248" xr:uid="{00000000-0005-0000-0000-00003C290000}"/>
    <cellStyle name="Normal 3 23 14 2" xfId="10249" xr:uid="{00000000-0005-0000-0000-00003D290000}"/>
    <cellStyle name="Normal 3 23 14 2 2" xfId="10250" xr:uid="{00000000-0005-0000-0000-00003E290000}"/>
    <cellStyle name="Normal 3 23 14 2 2 2" xfId="10251" xr:uid="{00000000-0005-0000-0000-00003F290000}"/>
    <cellStyle name="Normal 3 23 14 3" xfId="10252" xr:uid="{00000000-0005-0000-0000-000040290000}"/>
    <cellStyle name="Normal 3 23 14 3 2" xfId="10253" xr:uid="{00000000-0005-0000-0000-000041290000}"/>
    <cellStyle name="Normal 3 23 14 3 2 2" xfId="10254" xr:uid="{00000000-0005-0000-0000-000042290000}"/>
    <cellStyle name="Normal 3 23 15" xfId="10255" xr:uid="{00000000-0005-0000-0000-000043290000}"/>
    <cellStyle name="Normal 3 23 15 2" xfId="10256" xr:uid="{00000000-0005-0000-0000-000044290000}"/>
    <cellStyle name="Normal 3 23 15 2 2" xfId="10257" xr:uid="{00000000-0005-0000-0000-000045290000}"/>
    <cellStyle name="Normal 3 23 15 2 2 2" xfId="10258" xr:uid="{00000000-0005-0000-0000-000046290000}"/>
    <cellStyle name="Normal 3 23 15 3" xfId="10259" xr:uid="{00000000-0005-0000-0000-000047290000}"/>
    <cellStyle name="Normal 3 23 15 3 2" xfId="10260" xr:uid="{00000000-0005-0000-0000-000048290000}"/>
    <cellStyle name="Normal 3 23 15 3 2 2" xfId="10261" xr:uid="{00000000-0005-0000-0000-000049290000}"/>
    <cellStyle name="Normal 3 23 16" xfId="10262" xr:uid="{00000000-0005-0000-0000-00004A290000}"/>
    <cellStyle name="Normal 3 23 16 2" xfId="10263" xr:uid="{00000000-0005-0000-0000-00004B290000}"/>
    <cellStyle name="Normal 3 23 16 2 2" xfId="10264" xr:uid="{00000000-0005-0000-0000-00004C290000}"/>
    <cellStyle name="Normal 3 23 16 2 2 2" xfId="10265" xr:uid="{00000000-0005-0000-0000-00004D290000}"/>
    <cellStyle name="Normal 3 23 16 3" xfId="10266" xr:uid="{00000000-0005-0000-0000-00004E290000}"/>
    <cellStyle name="Normal 3 23 16 3 2" xfId="10267" xr:uid="{00000000-0005-0000-0000-00004F290000}"/>
    <cellStyle name="Normal 3 23 16 3 2 2" xfId="10268" xr:uid="{00000000-0005-0000-0000-000050290000}"/>
    <cellStyle name="Normal 3 23 17" xfId="10269" xr:uid="{00000000-0005-0000-0000-000051290000}"/>
    <cellStyle name="Normal 3 23 17 2" xfId="10270" xr:uid="{00000000-0005-0000-0000-000052290000}"/>
    <cellStyle name="Normal 3 23 17 2 2" xfId="10271" xr:uid="{00000000-0005-0000-0000-000053290000}"/>
    <cellStyle name="Normal 3 23 17 2 2 2" xfId="10272" xr:uid="{00000000-0005-0000-0000-000054290000}"/>
    <cellStyle name="Normal 3 23 17 3" xfId="10273" xr:uid="{00000000-0005-0000-0000-000055290000}"/>
    <cellStyle name="Normal 3 23 17 3 2" xfId="10274" xr:uid="{00000000-0005-0000-0000-000056290000}"/>
    <cellStyle name="Normal 3 23 17 3 2 2" xfId="10275" xr:uid="{00000000-0005-0000-0000-000057290000}"/>
    <cellStyle name="Normal 3 23 18" xfId="10276" xr:uid="{00000000-0005-0000-0000-000058290000}"/>
    <cellStyle name="Normal 3 23 18 2" xfId="10277" xr:uid="{00000000-0005-0000-0000-000059290000}"/>
    <cellStyle name="Normal 3 23 18 2 2" xfId="10278" xr:uid="{00000000-0005-0000-0000-00005A290000}"/>
    <cellStyle name="Normal 3 23 18 2 2 2" xfId="10279" xr:uid="{00000000-0005-0000-0000-00005B290000}"/>
    <cellStyle name="Normal 3 23 18 3" xfId="10280" xr:uid="{00000000-0005-0000-0000-00005C290000}"/>
    <cellStyle name="Normal 3 23 18 3 2" xfId="10281" xr:uid="{00000000-0005-0000-0000-00005D290000}"/>
    <cellStyle name="Normal 3 23 18 3 2 2" xfId="10282" xr:uid="{00000000-0005-0000-0000-00005E290000}"/>
    <cellStyle name="Normal 3 23 19" xfId="10283" xr:uid="{00000000-0005-0000-0000-00005F290000}"/>
    <cellStyle name="Normal 3 23 19 2" xfId="10284" xr:uid="{00000000-0005-0000-0000-000060290000}"/>
    <cellStyle name="Normal 3 23 19 2 2" xfId="10285" xr:uid="{00000000-0005-0000-0000-000061290000}"/>
    <cellStyle name="Normal 3 23 19 2 2 2" xfId="10286" xr:uid="{00000000-0005-0000-0000-000062290000}"/>
    <cellStyle name="Normal 3 23 19 3" xfId="10287" xr:uid="{00000000-0005-0000-0000-000063290000}"/>
    <cellStyle name="Normal 3 23 19 3 2" xfId="10288" xr:uid="{00000000-0005-0000-0000-000064290000}"/>
    <cellStyle name="Normal 3 23 19 3 2 2" xfId="10289" xr:uid="{00000000-0005-0000-0000-000065290000}"/>
    <cellStyle name="Normal 3 23 2" xfId="10290" xr:uid="{00000000-0005-0000-0000-000066290000}"/>
    <cellStyle name="Normal 3 23 2 2" xfId="10291" xr:uid="{00000000-0005-0000-0000-000067290000}"/>
    <cellStyle name="Normal 3 23 2 2 2" xfId="10292" xr:uid="{00000000-0005-0000-0000-000068290000}"/>
    <cellStyle name="Normal 3 23 2 2 2 2" xfId="10293" xr:uid="{00000000-0005-0000-0000-000069290000}"/>
    <cellStyle name="Normal 3 23 2 3" xfId="10294" xr:uid="{00000000-0005-0000-0000-00006A290000}"/>
    <cellStyle name="Normal 3 23 2 3 2" xfId="10295" xr:uid="{00000000-0005-0000-0000-00006B290000}"/>
    <cellStyle name="Normal 3 23 2 3 2 2" xfId="10296" xr:uid="{00000000-0005-0000-0000-00006C290000}"/>
    <cellStyle name="Normal 3 23 20" xfId="10297" xr:uid="{00000000-0005-0000-0000-00006D290000}"/>
    <cellStyle name="Normal 3 23 20 2" xfId="10298" xr:uid="{00000000-0005-0000-0000-00006E290000}"/>
    <cellStyle name="Normal 3 23 20 2 2" xfId="10299" xr:uid="{00000000-0005-0000-0000-00006F290000}"/>
    <cellStyle name="Normal 3 23 20 2 2 2" xfId="10300" xr:uid="{00000000-0005-0000-0000-000070290000}"/>
    <cellStyle name="Normal 3 23 20 3" xfId="10301" xr:uid="{00000000-0005-0000-0000-000071290000}"/>
    <cellStyle name="Normal 3 23 20 3 2" xfId="10302" xr:uid="{00000000-0005-0000-0000-000072290000}"/>
    <cellStyle name="Normal 3 23 20 3 2 2" xfId="10303" xr:uid="{00000000-0005-0000-0000-000073290000}"/>
    <cellStyle name="Normal 3 23 21" xfId="10304" xr:uid="{00000000-0005-0000-0000-000074290000}"/>
    <cellStyle name="Normal 3 23 21 2" xfId="10305" xr:uid="{00000000-0005-0000-0000-000075290000}"/>
    <cellStyle name="Normal 3 23 21 2 2" xfId="10306" xr:uid="{00000000-0005-0000-0000-000076290000}"/>
    <cellStyle name="Normal 3 23 21 2 2 2" xfId="10307" xr:uid="{00000000-0005-0000-0000-000077290000}"/>
    <cellStyle name="Normal 3 23 21 3" xfId="10308" xr:uid="{00000000-0005-0000-0000-000078290000}"/>
    <cellStyle name="Normal 3 23 21 3 2" xfId="10309" xr:uid="{00000000-0005-0000-0000-000079290000}"/>
    <cellStyle name="Normal 3 23 21 3 2 2" xfId="10310" xr:uid="{00000000-0005-0000-0000-00007A290000}"/>
    <cellStyle name="Normal 3 23 22" xfId="10311" xr:uid="{00000000-0005-0000-0000-00007B290000}"/>
    <cellStyle name="Normal 3 23 22 2" xfId="10312" xr:uid="{00000000-0005-0000-0000-00007C290000}"/>
    <cellStyle name="Normal 3 23 22 2 2" xfId="10313" xr:uid="{00000000-0005-0000-0000-00007D290000}"/>
    <cellStyle name="Normal 3 23 22 2 2 2" xfId="10314" xr:uid="{00000000-0005-0000-0000-00007E290000}"/>
    <cellStyle name="Normal 3 23 22 3" xfId="10315" xr:uid="{00000000-0005-0000-0000-00007F290000}"/>
    <cellStyle name="Normal 3 23 22 3 2" xfId="10316" xr:uid="{00000000-0005-0000-0000-000080290000}"/>
    <cellStyle name="Normal 3 23 22 3 2 2" xfId="10317" xr:uid="{00000000-0005-0000-0000-000081290000}"/>
    <cellStyle name="Normal 3 23 23" xfId="10318" xr:uid="{00000000-0005-0000-0000-000082290000}"/>
    <cellStyle name="Normal 3 23 23 2" xfId="10319" xr:uid="{00000000-0005-0000-0000-000083290000}"/>
    <cellStyle name="Normal 3 23 23 2 2" xfId="10320" xr:uid="{00000000-0005-0000-0000-000084290000}"/>
    <cellStyle name="Normal 3 23 23 2 2 2" xfId="10321" xr:uid="{00000000-0005-0000-0000-000085290000}"/>
    <cellStyle name="Normal 3 23 23 3" xfId="10322" xr:uid="{00000000-0005-0000-0000-000086290000}"/>
    <cellStyle name="Normal 3 23 23 3 2" xfId="10323" xr:uid="{00000000-0005-0000-0000-000087290000}"/>
    <cellStyle name="Normal 3 23 23 3 2 2" xfId="10324" xr:uid="{00000000-0005-0000-0000-000088290000}"/>
    <cellStyle name="Normal 3 23 24" xfId="10325" xr:uid="{00000000-0005-0000-0000-000089290000}"/>
    <cellStyle name="Normal 3 23 24 2" xfId="10326" xr:uid="{00000000-0005-0000-0000-00008A290000}"/>
    <cellStyle name="Normal 3 23 24 2 2" xfId="10327" xr:uid="{00000000-0005-0000-0000-00008B290000}"/>
    <cellStyle name="Normal 3 23 25" xfId="10328" xr:uid="{00000000-0005-0000-0000-00008C290000}"/>
    <cellStyle name="Normal 3 23 25 2" xfId="10329" xr:uid="{00000000-0005-0000-0000-00008D290000}"/>
    <cellStyle name="Normal 3 23 25 2 2" xfId="10330" xr:uid="{00000000-0005-0000-0000-00008E290000}"/>
    <cellStyle name="Normal 3 23 3" xfId="10331" xr:uid="{00000000-0005-0000-0000-00008F290000}"/>
    <cellStyle name="Normal 3 23 3 2" xfId="10332" xr:uid="{00000000-0005-0000-0000-000090290000}"/>
    <cellStyle name="Normal 3 23 3 2 2" xfId="10333" xr:uid="{00000000-0005-0000-0000-000091290000}"/>
    <cellStyle name="Normal 3 23 3 2 2 2" xfId="10334" xr:uid="{00000000-0005-0000-0000-000092290000}"/>
    <cellStyle name="Normal 3 23 3 3" xfId="10335" xr:uid="{00000000-0005-0000-0000-000093290000}"/>
    <cellStyle name="Normal 3 23 3 3 2" xfId="10336" xr:uid="{00000000-0005-0000-0000-000094290000}"/>
    <cellStyle name="Normal 3 23 3 3 2 2" xfId="10337" xr:uid="{00000000-0005-0000-0000-000095290000}"/>
    <cellStyle name="Normal 3 23 4" xfId="10338" xr:uid="{00000000-0005-0000-0000-000096290000}"/>
    <cellStyle name="Normal 3 23 4 2" xfId="10339" xr:uid="{00000000-0005-0000-0000-000097290000}"/>
    <cellStyle name="Normal 3 23 4 2 2" xfId="10340" xr:uid="{00000000-0005-0000-0000-000098290000}"/>
    <cellStyle name="Normal 3 23 4 2 2 2" xfId="10341" xr:uid="{00000000-0005-0000-0000-000099290000}"/>
    <cellStyle name="Normal 3 23 4 3" xfId="10342" xr:uid="{00000000-0005-0000-0000-00009A290000}"/>
    <cellStyle name="Normal 3 23 4 3 2" xfId="10343" xr:uid="{00000000-0005-0000-0000-00009B290000}"/>
    <cellStyle name="Normal 3 23 4 3 2 2" xfId="10344" xr:uid="{00000000-0005-0000-0000-00009C290000}"/>
    <cellStyle name="Normal 3 23 5" xfId="10345" xr:uid="{00000000-0005-0000-0000-00009D290000}"/>
    <cellStyle name="Normal 3 23 5 2" xfId="10346" xr:uid="{00000000-0005-0000-0000-00009E290000}"/>
    <cellStyle name="Normal 3 23 5 2 2" xfId="10347" xr:uid="{00000000-0005-0000-0000-00009F290000}"/>
    <cellStyle name="Normal 3 23 5 2 2 2" xfId="10348" xr:uid="{00000000-0005-0000-0000-0000A0290000}"/>
    <cellStyle name="Normal 3 23 5 3" xfId="10349" xr:uid="{00000000-0005-0000-0000-0000A1290000}"/>
    <cellStyle name="Normal 3 23 5 3 2" xfId="10350" xr:uid="{00000000-0005-0000-0000-0000A2290000}"/>
    <cellStyle name="Normal 3 23 5 3 2 2" xfId="10351" xr:uid="{00000000-0005-0000-0000-0000A3290000}"/>
    <cellStyle name="Normal 3 23 6" xfId="10352" xr:uid="{00000000-0005-0000-0000-0000A4290000}"/>
    <cellStyle name="Normal 3 23 6 2" xfId="10353" xr:uid="{00000000-0005-0000-0000-0000A5290000}"/>
    <cellStyle name="Normal 3 23 6 2 2" xfId="10354" xr:uid="{00000000-0005-0000-0000-0000A6290000}"/>
    <cellStyle name="Normal 3 23 6 2 2 2" xfId="10355" xr:uid="{00000000-0005-0000-0000-0000A7290000}"/>
    <cellStyle name="Normal 3 23 6 3" xfId="10356" xr:uid="{00000000-0005-0000-0000-0000A8290000}"/>
    <cellStyle name="Normal 3 23 6 3 2" xfId="10357" xr:uid="{00000000-0005-0000-0000-0000A9290000}"/>
    <cellStyle name="Normal 3 23 6 3 2 2" xfId="10358" xr:uid="{00000000-0005-0000-0000-0000AA290000}"/>
    <cellStyle name="Normal 3 23 7" xfId="10359" xr:uid="{00000000-0005-0000-0000-0000AB290000}"/>
    <cellStyle name="Normal 3 23 7 2" xfId="10360" xr:uid="{00000000-0005-0000-0000-0000AC290000}"/>
    <cellStyle name="Normal 3 23 7 2 2" xfId="10361" xr:uid="{00000000-0005-0000-0000-0000AD290000}"/>
    <cellStyle name="Normal 3 23 7 2 2 2" xfId="10362" xr:uid="{00000000-0005-0000-0000-0000AE290000}"/>
    <cellStyle name="Normal 3 23 7 3" xfId="10363" xr:uid="{00000000-0005-0000-0000-0000AF290000}"/>
    <cellStyle name="Normal 3 23 7 3 2" xfId="10364" xr:uid="{00000000-0005-0000-0000-0000B0290000}"/>
    <cellStyle name="Normal 3 23 7 3 2 2" xfId="10365" xr:uid="{00000000-0005-0000-0000-0000B1290000}"/>
    <cellStyle name="Normal 3 23 8" xfId="10366" xr:uid="{00000000-0005-0000-0000-0000B2290000}"/>
    <cellStyle name="Normal 3 23 8 2" xfId="10367" xr:uid="{00000000-0005-0000-0000-0000B3290000}"/>
    <cellStyle name="Normal 3 23 8 2 2" xfId="10368" xr:uid="{00000000-0005-0000-0000-0000B4290000}"/>
    <cellStyle name="Normal 3 23 8 2 2 2" xfId="10369" xr:uid="{00000000-0005-0000-0000-0000B5290000}"/>
    <cellStyle name="Normal 3 23 8 3" xfId="10370" xr:uid="{00000000-0005-0000-0000-0000B6290000}"/>
    <cellStyle name="Normal 3 23 8 3 2" xfId="10371" xr:uid="{00000000-0005-0000-0000-0000B7290000}"/>
    <cellStyle name="Normal 3 23 8 3 2 2" xfId="10372" xr:uid="{00000000-0005-0000-0000-0000B8290000}"/>
    <cellStyle name="Normal 3 23 9" xfId="10373" xr:uid="{00000000-0005-0000-0000-0000B9290000}"/>
    <cellStyle name="Normal 3 23 9 2" xfId="10374" xr:uid="{00000000-0005-0000-0000-0000BA290000}"/>
    <cellStyle name="Normal 3 23 9 2 2" xfId="10375" xr:uid="{00000000-0005-0000-0000-0000BB290000}"/>
    <cellStyle name="Normal 3 23 9 2 2 2" xfId="10376" xr:uid="{00000000-0005-0000-0000-0000BC290000}"/>
    <cellStyle name="Normal 3 23 9 3" xfId="10377" xr:uid="{00000000-0005-0000-0000-0000BD290000}"/>
    <cellStyle name="Normal 3 23 9 3 2" xfId="10378" xr:uid="{00000000-0005-0000-0000-0000BE290000}"/>
    <cellStyle name="Normal 3 23 9 3 2 2" xfId="10379" xr:uid="{00000000-0005-0000-0000-0000BF290000}"/>
    <cellStyle name="Normal 3 24" xfId="10380" xr:uid="{00000000-0005-0000-0000-0000C0290000}"/>
    <cellStyle name="Normal 3 24 10" xfId="10381" xr:uid="{00000000-0005-0000-0000-0000C1290000}"/>
    <cellStyle name="Normal 3 24 10 2" xfId="10382" xr:uid="{00000000-0005-0000-0000-0000C2290000}"/>
    <cellStyle name="Normal 3 24 10 2 2" xfId="10383" xr:uid="{00000000-0005-0000-0000-0000C3290000}"/>
    <cellStyle name="Normal 3 24 10 2 2 2" xfId="10384" xr:uid="{00000000-0005-0000-0000-0000C4290000}"/>
    <cellStyle name="Normal 3 24 10 3" xfId="10385" xr:uid="{00000000-0005-0000-0000-0000C5290000}"/>
    <cellStyle name="Normal 3 24 10 3 2" xfId="10386" xr:uid="{00000000-0005-0000-0000-0000C6290000}"/>
    <cellStyle name="Normal 3 24 10 3 2 2" xfId="10387" xr:uid="{00000000-0005-0000-0000-0000C7290000}"/>
    <cellStyle name="Normal 3 24 11" xfId="10388" xr:uid="{00000000-0005-0000-0000-0000C8290000}"/>
    <cellStyle name="Normal 3 24 11 2" xfId="10389" xr:uid="{00000000-0005-0000-0000-0000C9290000}"/>
    <cellStyle name="Normal 3 24 11 2 2" xfId="10390" xr:uid="{00000000-0005-0000-0000-0000CA290000}"/>
    <cellStyle name="Normal 3 24 11 2 2 2" xfId="10391" xr:uid="{00000000-0005-0000-0000-0000CB290000}"/>
    <cellStyle name="Normal 3 24 11 3" xfId="10392" xr:uid="{00000000-0005-0000-0000-0000CC290000}"/>
    <cellStyle name="Normal 3 24 11 3 2" xfId="10393" xr:uid="{00000000-0005-0000-0000-0000CD290000}"/>
    <cellStyle name="Normal 3 24 11 3 2 2" xfId="10394" xr:uid="{00000000-0005-0000-0000-0000CE290000}"/>
    <cellStyle name="Normal 3 24 12" xfId="10395" xr:uid="{00000000-0005-0000-0000-0000CF290000}"/>
    <cellStyle name="Normal 3 24 12 2" xfId="10396" xr:uid="{00000000-0005-0000-0000-0000D0290000}"/>
    <cellStyle name="Normal 3 24 12 2 2" xfId="10397" xr:uid="{00000000-0005-0000-0000-0000D1290000}"/>
    <cellStyle name="Normal 3 24 12 2 2 2" xfId="10398" xr:uid="{00000000-0005-0000-0000-0000D2290000}"/>
    <cellStyle name="Normal 3 24 12 3" xfId="10399" xr:uid="{00000000-0005-0000-0000-0000D3290000}"/>
    <cellStyle name="Normal 3 24 12 3 2" xfId="10400" xr:uid="{00000000-0005-0000-0000-0000D4290000}"/>
    <cellStyle name="Normal 3 24 12 3 2 2" xfId="10401" xr:uid="{00000000-0005-0000-0000-0000D5290000}"/>
    <cellStyle name="Normal 3 24 13" xfId="10402" xr:uid="{00000000-0005-0000-0000-0000D6290000}"/>
    <cellStyle name="Normal 3 24 13 2" xfId="10403" xr:uid="{00000000-0005-0000-0000-0000D7290000}"/>
    <cellStyle name="Normal 3 24 13 2 2" xfId="10404" xr:uid="{00000000-0005-0000-0000-0000D8290000}"/>
    <cellStyle name="Normal 3 24 13 2 2 2" xfId="10405" xr:uid="{00000000-0005-0000-0000-0000D9290000}"/>
    <cellStyle name="Normal 3 24 13 3" xfId="10406" xr:uid="{00000000-0005-0000-0000-0000DA290000}"/>
    <cellStyle name="Normal 3 24 13 3 2" xfId="10407" xr:uid="{00000000-0005-0000-0000-0000DB290000}"/>
    <cellStyle name="Normal 3 24 13 3 2 2" xfId="10408" xr:uid="{00000000-0005-0000-0000-0000DC290000}"/>
    <cellStyle name="Normal 3 24 14" xfId="10409" xr:uid="{00000000-0005-0000-0000-0000DD290000}"/>
    <cellStyle name="Normal 3 24 14 2" xfId="10410" xr:uid="{00000000-0005-0000-0000-0000DE290000}"/>
    <cellStyle name="Normal 3 24 14 2 2" xfId="10411" xr:uid="{00000000-0005-0000-0000-0000DF290000}"/>
    <cellStyle name="Normal 3 24 14 2 2 2" xfId="10412" xr:uid="{00000000-0005-0000-0000-0000E0290000}"/>
    <cellStyle name="Normal 3 24 14 3" xfId="10413" xr:uid="{00000000-0005-0000-0000-0000E1290000}"/>
    <cellStyle name="Normal 3 24 14 3 2" xfId="10414" xr:uid="{00000000-0005-0000-0000-0000E2290000}"/>
    <cellStyle name="Normal 3 24 14 3 2 2" xfId="10415" xr:uid="{00000000-0005-0000-0000-0000E3290000}"/>
    <cellStyle name="Normal 3 24 15" xfId="10416" xr:uid="{00000000-0005-0000-0000-0000E4290000}"/>
    <cellStyle name="Normal 3 24 15 2" xfId="10417" xr:uid="{00000000-0005-0000-0000-0000E5290000}"/>
    <cellStyle name="Normal 3 24 15 2 2" xfId="10418" xr:uid="{00000000-0005-0000-0000-0000E6290000}"/>
    <cellStyle name="Normal 3 24 15 2 2 2" xfId="10419" xr:uid="{00000000-0005-0000-0000-0000E7290000}"/>
    <cellStyle name="Normal 3 24 15 3" xfId="10420" xr:uid="{00000000-0005-0000-0000-0000E8290000}"/>
    <cellStyle name="Normal 3 24 15 3 2" xfId="10421" xr:uid="{00000000-0005-0000-0000-0000E9290000}"/>
    <cellStyle name="Normal 3 24 15 3 2 2" xfId="10422" xr:uid="{00000000-0005-0000-0000-0000EA290000}"/>
    <cellStyle name="Normal 3 24 16" xfId="10423" xr:uid="{00000000-0005-0000-0000-0000EB290000}"/>
    <cellStyle name="Normal 3 24 16 2" xfId="10424" xr:uid="{00000000-0005-0000-0000-0000EC290000}"/>
    <cellStyle name="Normal 3 24 16 2 2" xfId="10425" xr:uid="{00000000-0005-0000-0000-0000ED290000}"/>
    <cellStyle name="Normal 3 24 16 2 2 2" xfId="10426" xr:uid="{00000000-0005-0000-0000-0000EE290000}"/>
    <cellStyle name="Normal 3 24 16 3" xfId="10427" xr:uid="{00000000-0005-0000-0000-0000EF290000}"/>
    <cellStyle name="Normal 3 24 16 3 2" xfId="10428" xr:uid="{00000000-0005-0000-0000-0000F0290000}"/>
    <cellStyle name="Normal 3 24 16 3 2 2" xfId="10429" xr:uid="{00000000-0005-0000-0000-0000F1290000}"/>
    <cellStyle name="Normal 3 24 17" xfId="10430" xr:uid="{00000000-0005-0000-0000-0000F2290000}"/>
    <cellStyle name="Normal 3 24 17 2" xfId="10431" xr:uid="{00000000-0005-0000-0000-0000F3290000}"/>
    <cellStyle name="Normal 3 24 17 2 2" xfId="10432" xr:uid="{00000000-0005-0000-0000-0000F4290000}"/>
    <cellStyle name="Normal 3 24 17 2 2 2" xfId="10433" xr:uid="{00000000-0005-0000-0000-0000F5290000}"/>
    <cellStyle name="Normal 3 24 17 3" xfId="10434" xr:uid="{00000000-0005-0000-0000-0000F6290000}"/>
    <cellStyle name="Normal 3 24 17 3 2" xfId="10435" xr:uid="{00000000-0005-0000-0000-0000F7290000}"/>
    <cellStyle name="Normal 3 24 17 3 2 2" xfId="10436" xr:uid="{00000000-0005-0000-0000-0000F8290000}"/>
    <cellStyle name="Normal 3 24 18" xfId="10437" xr:uid="{00000000-0005-0000-0000-0000F9290000}"/>
    <cellStyle name="Normal 3 24 18 2" xfId="10438" xr:uid="{00000000-0005-0000-0000-0000FA290000}"/>
    <cellStyle name="Normal 3 24 18 2 2" xfId="10439" xr:uid="{00000000-0005-0000-0000-0000FB290000}"/>
    <cellStyle name="Normal 3 24 18 2 2 2" xfId="10440" xr:uid="{00000000-0005-0000-0000-0000FC290000}"/>
    <cellStyle name="Normal 3 24 18 3" xfId="10441" xr:uid="{00000000-0005-0000-0000-0000FD290000}"/>
    <cellStyle name="Normal 3 24 18 3 2" xfId="10442" xr:uid="{00000000-0005-0000-0000-0000FE290000}"/>
    <cellStyle name="Normal 3 24 18 3 2 2" xfId="10443" xr:uid="{00000000-0005-0000-0000-0000FF290000}"/>
    <cellStyle name="Normal 3 24 19" xfId="10444" xr:uid="{00000000-0005-0000-0000-0000002A0000}"/>
    <cellStyle name="Normal 3 24 19 2" xfId="10445" xr:uid="{00000000-0005-0000-0000-0000012A0000}"/>
    <cellStyle name="Normal 3 24 19 2 2" xfId="10446" xr:uid="{00000000-0005-0000-0000-0000022A0000}"/>
    <cellStyle name="Normal 3 24 19 2 2 2" xfId="10447" xr:uid="{00000000-0005-0000-0000-0000032A0000}"/>
    <cellStyle name="Normal 3 24 19 3" xfId="10448" xr:uid="{00000000-0005-0000-0000-0000042A0000}"/>
    <cellStyle name="Normal 3 24 19 3 2" xfId="10449" xr:uid="{00000000-0005-0000-0000-0000052A0000}"/>
    <cellStyle name="Normal 3 24 19 3 2 2" xfId="10450" xr:uid="{00000000-0005-0000-0000-0000062A0000}"/>
    <cellStyle name="Normal 3 24 2" xfId="10451" xr:uid="{00000000-0005-0000-0000-0000072A0000}"/>
    <cellStyle name="Normal 3 24 2 2" xfId="10452" xr:uid="{00000000-0005-0000-0000-0000082A0000}"/>
    <cellStyle name="Normal 3 24 2 2 2" xfId="10453" xr:uid="{00000000-0005-0000-0000-0000092A0000}"/>
    <cellStyle name="Normal 3 24 2 2 2 2" xfId="10454" xr:uid="{00000000-0005-0000-0000-00000A2A0000}"/>
    <cellStyle name="Normal 3 24 2 3" xfId="10455" xr:uid="{00000000-0005-0000-0000-00000B2A0000}"/>
    <cellStyle name="Normal 3 24 2 3 2" xfId="10456" xr:uid="{00000000-0005-0000-0000-00000C2A0000}"/>
    <cellStyle name="Normal 3 24 2 3 2 2" xfId="10457" xr:uid="{00000000-0005-0000-0000-00000D2A0000}"/>
    <cellStyle name="Normal 3 24 20" xfId="10458" xr:uid="{00000000-0005-0000-0000-00000E2A0000}"/>
    <cellStyle name="Normal 3 24 20 2" xfId="10459" xr:uid="{00000000-0005-0000-0000-00000F2A0000}"/>
    <cellStyle name="Normal 3 24 20 2 2" xfId="10460" xr:uid="{00000000-0005-0000-0000-0000102A0000}"/>
    <cellStyle name="Normal 3 24 20 2 2 2" xfId="10461" xr:uid="{00000000-0005-0000-0000-0000112A0000}"/>
    <cellStyle name="Normal 3 24 20 3" xfId="10462" xr:uid="{00000000-0005-0000-0000-0000122A0000}"/>
    <cellStyle name="Normal 3 24 20 3 2" xfId="10463" xr:uid="{00000000-0005-0000-0000-0000132A0000}"/>
    <cellStyle name="Normal 3 24 20 3 2 2" xfId="10464" xr:uid="{00000000-0005-0000-0000-0000142A0000}"/>
    <cellStyle name="Normal 3 24 21" xfId="10465" xr:uid="{00000000-0005-0000-0000-0000152A0000}"/>
    <cellStyle name="Normal 3 24 21 2" xfId="10466" xr:uid="{00000000-0005-0000-0000-0000162A0000}"/>
    <cellStyle name="Normal 3 24 21 2 2" xfId="10467" xr:uid="{00000000-0005-0000-0000-0000172A0000}"/>
    <cellStyle name="Normal 3 24 21 2 2 2" xfId="10468" xr:uid="{00000000-0005-0000-0000-0000182A0000}"/>
    <cellStyle name="Normal 3 24 21 3" xfId="10469" xr:uid="{00000000-0005-0000-0000-0000192A0000}"/>
    <cellStyle name="Normal 3 24 21 3 2" xfId="10470" xr:uid="{00000000-0005-0000-0000-00001A2A0000}"/>
    <cellStyle name="Normal 3 24 21 3 2 2" xfId="10471" xr:uid="{00000000-0005-0000-0000-00001B2A0000}"/>
    <cellStyle name="Normal 3 24 22" xfId="10472" xr:uid="{00000000-0005-0000-0000-00001C2A0000}"/>
    <cellStyle name="Normal 3 24 22 2" xfId="10473" xr:uid="{00000000-0005-0000-0000-00001D2A0000}"/>
    <cellStyle name="Normal 3 24 22 2 2" xfId="10474" xr:uid="{00000000-0005-0000-0000-00001E2A0000}"/>
    <cellStyle name="Normal 3 24 22 2 2 2" xfId="10475" xr:uid="{00000000-0005-0000-0000-00001F2A0000}"/>
    <cellStyle name="Normal 3 24 22 3" xfId="10476" xr:uid="{00000000-0005-0000-0000-0000202A0000}"/>
    <cellStyle name="Normal 3 24 22 3 2" xfId="10477" xr:uid="{00000000-0005-0000-0000-0000212A0000}"/>
    <cellStyle name="Normal 3 24 22 3 2 2" xfId="10478" xr:uid="{00000000-0005-0000-0000-0000222A0000}"/>
    <cellStyle name="Normal 3 24 23" xfId="10479" xr:uid="{00000000-0005-0000-0000-0000232A0000}"/>
    <cellStyle name="Normal 3 24 23 2" xfId="10480" xr:uid="{00000000-0005-0000-0000-0000242A0000}"/>
    <cellStyle name="Normal 3 24 23 2 2" xfId="10481" xr:uid="{00000000-0005-0000-0000-0000252A0000}"/>
    <cellStyle name="Normal 3 24 23 2 2 2" xfId="10482" xr:uid="{00000000-0005-0000-0000-0000262A0000}"/>
    <cellStyle name="Normal 3 24 23 3" xfId="10483" xr:uid="{00000000-0005-0000-0000-0000272A0000}"/>
    <cellStyle name="Normal 3 24 23 3 2" xfId="10484" xr:uid="{00000000-0005-0000-0000-0000282A0000}"/>
    <cellStyle name="Normal 3 24 23 3 2 2" xfId="10485" xr:uid="{00000000-0005-0000-0000-0000292A0000}"/>
    <cellStyle name="Normal 3 24 24" xfId="10486" xr:uid="{00000000-0005-0000-0000-00002A2A0000}"/>
    <cellStyle name="Normal 3 24 24 2" xfId="10487" xr:uid="{00000000-0005-0000-0000-00002B2A0000}"/>
    <cellStyle name="Normal 3 24 24 2 2" xfId="10488" xr:uid="{00000000-0005-0000-0000-00002C2A0000}"/>
    <cellStyle name="Normal 3 24 25" xfId="10489" xr:uid="{00000000-0005-0000-0000-00002D2A0000}"/>
    <cellStyle name="Normal 3 24 25 2" xfId="10490" xr:uid="{00000000-0005-0000-0000-00002E2A0000}"/>
    <cellStyle name="Normal 3 24 25 2 2" xfId="10491" xr:uid="{00000000-0005-0000-0000-00002F2A0000}"/>
    <cellStyle name="Normal 3 24 3" xfId="10492" xr:uid="{00000000-0005-0000-0000-0000302A0000}"/>
    <cellStyle name="Normal 3 24 3 2" xfId="10493" xr:uid="{00000000-0005-0000-0000-0000312A0000}"/>
    <cellStyle name="Normal 3 24 3 2 2" xfId="10494" xr:uid="{00000000-0005-0000-0000-0000322A0000}"/>
    <cellStyle name="Normal 3 24 3 2 2 2" xfId="10495" xr:uid="{00000000-0005-0000-0000-0000332A0000}"/>
    <cellStyle name="Normal 3 24 3 3" xfId="10496" xr:uid="{00000000-0005-0000-0000-0000342A0000}"/>
    <cellStyle name="Normal 3 24 3 3 2" xfId="10497" xr:uid="{00000000-0005-0000-0000-0000352A0000}"/>
    <cellStyle name="Normal 3 24 3 3 2 2" xfId="10498" xr:uid="{00000000-0005-0000-0000-0000362A0000}"/>
    <cellStyle name="Normal 3 24 4" xfId="10499" xr:uid="{00000000-0005-0000-0000-0000372A0000}"/>
    <cellStyle name="Normal 3 24 4 2" xfId="10500" xr:uid="{00000000-0005-0000-0000-0000382A0000}"/>
    <cellStyle name="Normal 3 24 4 2 2" xfId="10501" xr:uid="{00000000-0005-0000-0000-0000392A0000}"/>
    <cellStyle name="Normal 3 24 4 2 2 2" xfId="10502" xr:uid="{00000000-0005-0000-0000-00003A2A0000}"/>
    <cellStyle name="Normal 3 24 4 3" xfId="10503" xr:uid="{00000000-0005-0000-0000-00003B2A0000}"/>
    <cellStyle name="Normal 3 24 4 3 2" xfId="10504" xr:uid="{00000000-0005-0000-0000-00003C2A0000}"/>
    <cellStyle name="Normal 3 24 4 3 2 2" xfId="10505" xr:uid="{00000000-0005-0000-0000-00003D2A0000}"/>
    <cellStyle name="Normal 3 24 5" xfId="10506" xr:uid="{00000000-0005-0000-0000-00003E2A0000}"/>
    <cellStyle name="Normal 3 24 5 2" xfId="10507" xr:uid="{00000000-0005-0000-0000-00003F2A0000}"/>
    <cellStyle name="Normal 3 24 5 2 2" xfId="10508" xr:uid="{00000000-0005-0000-0000-0000402A0000}"/>
    <cellStyle name="Normal 3 24 5 2 2 2" xfId="10509" xr:uid="{00000000-0005-0000-0000-0000412A0000}"/>
    <cellStyle name="Normal 3 24 5 3" xfId="10510" xr:uid="{00000000-0005-0000-0000-0000422A0000}"/>
    <cellStyle name="Normal 3 24 5 3 2" xfId="10511" xr:uid="{00000000-0005-0000-0000-0000432A0000}"/>
    <cellStyle name="Normal 3 24 5 3 2 2" xfId="10512" xr:uid="{00000000-0005-0000-0000-0000442A0000}"/>
    <cellStyle name="Normal 3 24 6" xfId="10513" xr:uid="{00000000-0005-0000-0000-0000452A0000}"/>
    <cellStyle name="Normal 3 24 6 2" xfId="10514" xr:uid="{00000000-0005-0000-0000-0000462A0000}"/>
    <cellStyle name="Normal 3 24 6 2 2" xfId="10515" xr:uid="{00000000-0005-0000-0000-0000472A0000}"/>
    <cellStyle name="Normal 3 24 6 2 2 2" xfId="10516" xr:uid="{00000000-0005-0000-0000-0000482A0000}"/>
    <cellStyle name="Normal 3 24 6 3" xfId="10517" xr:uid="{00000000-0005-0000-0000-0000492A0000}"/>
    <cellStyle name="Normal 3 24 6 3 2" xfId="10518" xr:uid="{00000000-0005-0000-0000-00004A2A0000}"/>
    <cellStyle name="Normal 3 24 6 3 2 2" xfId="10519" xr:uid="{00000000-0005-0000-0000-00004B2A0000}"/>
    <cellStyle name="Normal 3 24 7" xfId="10520" xr:uid="{00000000-0005-0000-0000-00004C2A0000}"/>
    <cellStyle name="Normal 3 24 7 2" xfId="10521" xr:uid="{00000000-0005-0000-0000-00004D2A0000}"/>
    <cellStyle name="Normal 3 24 7 2 2" xfId="10522" xr:uid="{00000000-0005-0000-0000-00004E2A0000}"/>
    <cellStyle name="Normal 3 24 7 2 2 2" xfId="10523" xr:uid="{00000000-0005-0000-0000-00004F2A0000}"/>
    <cellStyle name="Normal 3 24 7 3" xfId="10524" xr:uid="{00000000-0005-0000-0000-0000502A0000}"/>
    <cellStyle name="Normal 3 24 7 3 2" xfId="10525" xr:uid="{00000000-0005-0000-0000-0000512A0000}"/>
    <cellStyle name="Normal 3 24 7 3 2 2" xfId="10526" xr:uid="{00000000-0005-0000-0000-0000522A0000}"/>
    <cellStyle name="Normal 3 24 8" xfId="10527" xr:uid="{00000000-0005-0000-0000-0000532A0000}"/>
    <cellStyle name="Normal 3 24 8 2" xfId="10528" xr:uid="{00000000-0005-0000-0000-0000542A0000}"/>
    <cellStyle name="Normal 3 24 8 2 2" xfId="10529" xr:uid="{00000000-0005-0000-0000-0000552A0000}"/>
    <cellStyle name="Normal 3 24 8 2 2 2" xfId="10530" xr:uid="{00000000-0005-0000-0000-0000562A0000}"/>
    <cellStyle name="Normal 3 24 8 3" xfId="10531" xr:uid="{00000000-0005-0000-0000-0000572A0000}"/>
    <cellStyle name="Normal 3 24 8 3 2" xfId="10532" xr:uid="{00000000-0005-0000-0000-0000582A0000}"/>
    <cellStyle name="Normal 3 24 8 3 2 2" xfId="10533" xr:uid="{00000000-0005-0000-0000-0000592A0000}"/>
    <cellStyle name="Normal 3 24 9" xfId="10534" xr:uid="{00000000-0005-0000-0000-00005A2A0000}"/>
    <cellStyle name="Normal 3 24 9 2" xfId="10535" xr:uid="{00000000-0005-0000-0000-00005B2A0000}"/>
    <cellStyle name="Normal 3 24 9 2 2" xfId="10536" xr:uid="{00000000-0005-0000-0000-00005C2A0000}"/>
    <cellStyle name="Normal 3 24 9 2 2 2" xfId="10537" xr:uid="{00000000-0005-0000-0000-00005D2A0000}"/>
    <cellStyle name="Normal 3 24 9 3" xfId="10538" xr:uid="{00000000-0005-0000-0000-00005E2A0000}"/>
    <cellStyle name="Normal 3 24 9 3 2" xfId="10539" xr:uid="{00000000-0005-0000-0000-00005F2A0000}"/>
    <cellStyle name="Normal 3 24 9 3 2 2" xfId="10540" xr:uid="{00000000-0005-0000-0000-0000602A0000}"/>
    <cellStyle name="Normal 3 25" xfId="10541" xr:uid="{00000000-0005-0000-0000-0000612A0000}"/>
    <cellStyle name="Normal 3 25 10" xfId="10542" xr:uid="{00000000-0005-0000-0000-0000622A0000}"/>
    <cellStyle name="Normal 3 25 10 2" xfId="10543" xr:uid="{00000000-0005-0000-0000-0000632A0000}"/>
    <cellStyle name="Normal 3 25 10 2 2" xfId="10544" xr:uid="{00000000-0005-0000-0000-0000642A0000}"/>
    <cellStyle name="Normal 3 25 10 2 2 2" xfId="10545" xr:uid="{00000000-0005-0000-0000-0000652A0000}"/>
    <cellStyle name="Normal 3 25 10 3" xfId="10546" xr:uid="{00000000-0005-0000-0000-0000662A0000}"/>
    <cellStyle name="Normal 3 25 10 3 2" xfId="10547" xr:uid="{00000000-0005-0000-0000-0000672A0000}"/>
    <cellStyle name="Normal 3 25 10 3 2 2" xfId="10548" xr:uid="{00000000-0005-0000-0000-0000682A0000}"/>
    <cellStyle name="Normal 3 25 11" xfId="10549" xr:uid="{00000000-0005-0000-0000-0000692A0000}"/>
    <cellStyle name="Normal 3 25 11 2" xfId="10550" xr:uid="{00000000-0005-0000-0000-00006A2A0000}"/>
    <cellStyle name="Normal 3 25 11 2 2" xfId="10551" xr:uid="{00000000-0005-0000-0000-00006B2A0000}"/>
    <cellStyle name="Normal 3 25 11 2 2 2" xfId="10552" xr:uid="{00000000-0005-0000-0000-00006C2A0000}"/>
    <cellStyle name="Normal 3 25 11 3" xfId="10553" xr:uid="{00000000-0005-0000-0000-00006D2A0000}"/>
    <cellStyle name="Normal 3 25 11 3 2" xfId="10554" xr:uid="{00000000-0005-0000-0000-00006E2A0000}"/>
    <cellStyle name="Normal 3 25 11 3 2 2" xfId="10555" xr:uid="{00000000-0005-0000-0000-00006F2A0000}"/>
    <cellStyle name="Normal 3 25 12" xfId="10556" xr:uid="{00000000-0005-0000-0000-0000702A0000}"/>
    <cellStyle name="Normal 3 25 12 2" xfId="10557" xr:uid="{00000000-0005-0000-0000-0000712A0000}"/>
    <cellStyle name="Normal 3 25 12 2 2" xfId="10558" xr:uid="{00000000-0005-0000-0000-0000722A0000}"/>
    <cellStyle name="Normal 3 25 12 2 2 2" xfId="10559" xr:uid="{00000000-0005-0000-0000-0000732A0000}"/>
    <cellStyle name="Normal 3 25 12 3" xfId="10560" xr:uid="{00000000-0005-0000-0000-0000742A0000}"/>
    <cellStyle name="Normal 3 25 12 3 2" xfId="10561" xr:uid="{00000000-0005-0000-0000-0000752A0000}"/>
    <cellStyle name="Normal 3 25 12 3 2 2" xfId="10562" xr:uid="{00000000-0005-0000-0000-0000762A0000}"/>
    <cellStyle name="Normal 3 25 13" xfId="10563" xr:uid="{00000000-0005-0000-0000-0000772A0000}"/>
    <cellStyle name="Normal 3 25 13 2" xfId="10564" xr:uid="{00000000-0005-0000-0000-0000782A0000}"/>
    <cellStyle name="Normal 3 25 13 2 2" xfId="10565" xr:uid="{00000000-0005-0000-0000-0000792A0000}"/>
    <cellStyle name="Normal 3 25 13 2 2 2" xfId="10566" xr:uid="{00000000-0005-0000-0000-00007A2A0000}"/>
    <cellStyle name="Normal 3 25 13 3" xfId="10567" xr:uid="{00000000-0005-0000-0000-00007B2A0000}"/>
    <cellStyle name="Normal 3 25 13 3 2" xfId="10568" xr:uid="{00000000-0005-0000-0000-00007C2A0000}"/>
    <cellStyle name="Normal 3 25 13 3 2 2" xfId="10569" xr:uid="{00000000-0005-0000-0000-00007D2A0000}"/>
    <cellStyle name="Normal 3 25 14" xfId="10570" xr:uid="{00000000-0005-0000-0000-00007E2A0000}"/>
    <cellStyle name="Normal 3 25 14 2" xfId="10571" xr:uid="{00000000-0005-0000-0000-00007F2A0000}"/>
    <cellStyle name="Normal 3 25 14 2 2" xfId="10572" xr:uid="{00000000-0005-0000-0000-0000802A0000}"/>
    <cellStyle name="Normal 3 25 14 2 2 2" xfId="10573" xr:uid="{00000000-0005-0000-0000-0000812A0000}"/>
    <cellStyle name="Normal 3 25 14 3" xfId="10574" xr:uid="{00000000-0005-0000-0000-0000822A0000}"/>
    <cellStyle name="Normal 3 25 14 3 2" xfId="10575" xr:uid="{00000000-0005-0000-0000-0000832A0000}"/>
    <cellStyle name="Normal 3 25 14 3 2 2" xfId="10576" xr:uid="{00000000-0005-0000-0000-0000842A0000}"/>
    <cellStyle name="Normal 3 25 15" xfId="10577" xr:uid="{00000000-0005-0000-0000-0000852A0000}"/>
    <cellStyle name="Normal 3 25 15 2" xfId="10578" xr:uid="{00000000-0005-0000-0000-0000862A0000}"/>
    <cellStyle name="Normal 3 25 15 2 2" xfId="10579" xr:uid="{00000000-0005-0000-0000-0000872A0000}"/>
    <cellStyle name="Normal 3 25 15 2 2 2" xfId="10580" xr:uid="{00000000-0005-0000-0000-0000882A0000}"/>
    <cellStyle name="Normal 3 25 15 3" xfId="10581" xr:uid="{00000000-0005-0000-0000-0000892A0000}"/>
    <cellStyle name="Normal 3 25 15 3 2" xfId="10582" xr:uid="{00000000-0005-0000-0000-00008A2A0000}"/>
    <cellStyle name="Normal 3 25 15 3 2 2" xfId="10583" xr:uid="{00000000-0005-0000-0000-00008B2A0000}"/>
    <cellStyle name="Normal 3 25 16" xfId="10584" xr:uid="{00000000-0005-0000-0000-00008C2A0000}"/>
    <cellStyle name="Normal 3 25 16 2" xfId="10585" xr:uid="{00000000-0005-0000-0000-00008D2A0000}"/>
    <cellStyle name="Normal 3 25 16 2 2" xfId="10586" xr:uid="{00000000-0005-0000-0000-00008E2A0000}"/>
    <cellStyle name="Normal 3 25 16 2 2 2" xfId="10587" xr:uid="{00000000-0005-0000-0000-00008F2A0000}"/>
    <cellStyle name="Normal 3 25 16 3" xfId="10588" xr:uid="{00000000-0005-0000-0000-0000902A0000}"/>
    <cellStyle name="Normal 3 25 16 3 2" xfId="10589" xr:uid="{00000000-0005-0000-0000-0000912A0000}"/>
    <cellStyle name="Normal 3 25 16 3 2 2" xfId="10590" xr:uid="{00000000-0005-0000-0000-0000922A0000}"/>
    <cellStyle name="Normal 3 25 17" xfId="10591" xr:uid="{00000000-0005-0000-0000-0000932A0000}"/>
    <cellStyle name="Normal 3 25 17 2" xfId="10592" xr:uid="{00000000-0005-0000-0000-0000942A0000}"/>
    <cellStyle name="Normal 3 25 17 2 2" xfId="10593" xr:uid="{00000000-0005-0000-0000-0000952A0000}"/>
    <cellStyle name="Normal 3 25 17 2 2 2" xfId="10594" xr:uid="{00000000-0005-0000-0000-0000962A0000}"/>
    <cellStyle name="Normal 3 25 17 3" xfId="10595" xr:uid="{00000000-0005-0000-0000-0000972A0000}"/>
    <cellStyle name="Normal 3 25 17 3 2" xfId="10596" xr:uid="{00000000-0005-0000-0000-0000982A0000}"/>
    <cellStyle name="Normal 3 25 17 3 2 2" xfId="10597" xr:uid="{00000000-0005-0000-0000-0000992A0000}"/>
    <cellStyle name="Normal 3 25 18" xfId="10598" xr:uid="{00000000-0005-0000-0000-00009A2A0000}"/>
    <cellStyle name="Normal 3 25 18 2" xfId="10599" xr:uid="{00000000-0005-0000-0000-00009B2A0000}"/>
    <cellStyle name="Normal 3 25 18 2 2" xfId="10600" xr:uid="{00000000-0005-0000-0000-00009C2A0000}"/>
    <cellStyle name="Normal 3 25 18 2 2 2" xfId="10601" xr:uid="{00000000-0005-0000-0000-00009D2A0000}"/>
    <cellStyle name="Normal 3 25 18 3" xfId="10602" xr:uid="{00000000-0005-0000-0000-00009E2A0000}"/>
    <cellStyle name="Normal 3 25 18 3 2" xfId="10603" xr:uid="{00000000-0005-0000-0000-00009F2A0000}"/>
    <cellStyle name="Normal 3 25 18 3 2 2" xfId="10604" xr:uid="{00000000-0005-0000-0000-0000A02A0000}"/>
    <cellStyle name="Normal 3 25 19" xfId="10605" xr:uid="{00000000-0005-0000-0000-0000A12A0000}"/>
    <cellStyle name="Normal 3 25 19 2" xfId="10606" xr:uid="{00000000-0005-0000-0000-0000A22A0000}"/>
    <cellStyle name="Normal 3 25 19 2 2" xfId="10607" xr:uid="{00000000-0005-0000-0000-0000A32A0000}"/>
    <cellStyle name="Normal 3 25 19 2 2 2" xfId="10608" xr:uid="{00000000-0005-0000-0000-0000A42A0000}"/>
    <cellStyle name="Normal 3 25 19 3" xfId="10609" xr:uid="{00000000-0005-0000-0000-0000A52A0000}"/>
    <cellStyle name="Normal 3 25 19 3 2" xfId="10610" xr:uid="{00000000-0005-0000-0000-0000A62A0000}"/>
    <cellStyle name="Normal 3 25 19 3 2 2" xfId="10611" xr:uid="{00000000-0005-0000-0000-0000A72A0000}"/>
    <cellStyle name="Normal 3 25 2" xfId="10612" xr:uid="{00000000-0005-0000-0000-0000A82A0000}"/>
    <cellStyle name="Normal 3 25 2 2" xfId="10613" xr:uid="{00000000-0005-0000-0000-0000A92A0000}"/>
    <cellStyle name="Normal 3 25 2 2 2" xfId="10614" xr:uid="{00000000-0005-0000-0000-0000AA2A0000}"/>
    <cellStyle name="Normal 3 25 2 2 2 2" xfId="10615" xr:uid="{00000000-0005-0000-0000-0000AB2A0000}"/>
    <cellStyle name="Normal 3 25 2 3" xfId="10616" xr:uid="{00000000-0005-0000-0000-0000AC2A0000}"/>
    <cellStyle name="Normal 3 25 2 3 2" xfId="10617" xr:uid="{00000000-0005-0000-0000-0000AD2A0000}"/>
    <cellStyle name="Normal 3 25 2 3 2 2" xfId="10618" xr:uid="{00000000-0005-0000-0000-0000AE2A0000}"/>
    <cellStyle name="Normal 3 25 20" xfId="10619" xr:uid="{00000000-0005-0000-0000-0000AF2A0000}"/>
    <cellStyle name="Normal 3 25 20 2" xfId="10620" xr:uid="{00000000-0005-0000-0000-0000B02A0000}"/>
    <cellStyle name="Normal 3 25 20 2 2" xfId="10621" xr:uid="{00000000-0005-0000-0000-0000B12A0000}"/>
    <cellStyle name="Normal 3 25 20 2 2 2" xfId="10622" xr:uid="{00000000-0005-0000-0000-0000B22A0000}"/>
    <cellStyle name="Normal 3 25 20 3" xfId="10623" xr:uid="{00000000-0005-0000-0000-0000B32A0000}"/>
    <cellStyle name="Normal 3 25 20 3 2" xfId="10624" xr:uid="{00000000-0005-0000-0000-0000B42A0000}"/>
    <cellStyle name="Normal 3 25 20 3 2 2" xfId="10625" xr:uid="{00000000-0005-0000-0000-0000B52A0000}"/>
    <cellStyle name="Normal 3 25 21" xfId="10626" xr:uid="{00000000-0005-0000-0000-0000B62A0000}"/>
    <cellStyle name="Normal 3 25 21 2" xfId="10627" xr:uid="{00000000-0005-0000-0000-0000B72A0000}"/>
    <cellStyle name="Normal 3 25 21 2 2" xfId="10628" xr:uid="{00000000-0005-0000-0000-0000B82A0000}"/>
    <cellStyle name="Normal 3 25 21 2 2 2" xfId="10629" xr:uid="{00000000-0005-0000-0000-0000B92A0000}"/>
    <cellStyle name="Normal 3 25 21 3" xfId="10630" xr:uid="{00000000-0005-0000-0000-0000BA2A0000}"/>
    <cellStyle name="Normal 3 25 21 3 2" xfId="10631" xr:uid="{00000000-0005-0000-0000-0000BB2A0000}"/>
    <cellStyle name="Normal 3 25 21 3 2 2" xfId="10632" xr:uid="{00000000-0005-0000-0000-0000BC2A0000}"/>
    <cellStyle name="Normal 3 25 22" xfId="10633" xr:uid="{00000000-0005-0000-0000-0000BD2A0000}"/>
    <cellStyle name="Normal 3 25 22 2" xfId="10634" xr:uid="{00000000-0005-0000-0000-0000BE2A0000}"/>
    <cellStyle name="Normal 3 25 22 2 2" xfId="10635" xr:uid="{00000000-0005-0000-0000-0000BF2A0000}"/>
    <cellStyle name="Normal 3 25 22 2 2 2" xfId="10636" xr:uid="{00000000-0005-0000-0000-0000C02A0000}"/>
    <cellStyle name="Normal 3 25 22 3" xfId="10637" xr:uid="{00000000-0005-0000-0000-0000C12A0000}"/>
    <cellStyle name="Normal 3 25 22 3 2" xfId="10638" xr:uid="{00000000-0005-0000-0000-0000C22A0000}"/>
    <cellStyle name="Normal 3 25 22 3 2 2" xfId="10639" xr:uid="{00000000-0005-0000-0000-0000C32A0000}"/>
    <cellStyle name="Normal 3 25 23" xfId="10640" xr:uid="{00000000-0005-0000-0000-0000C42A0000}"/>
    <cellStyle name="Normal 3 25 23 2" xfId="10641" xr:uid="{00000000-0005-0000-0000-0000C52A0000}"/>
    <cellStyle name="Normal 3 25 23 2 2" xfId="10642" xr:uid="{00000000-0005-0000-0000-0000C62A0000}"/>
    <cellStyle name="Normal 3 25 23 2 2 2" xfId="10643" xr:uid="{00000000-0005-0000-0000-0000C72A0000}"/>
    <cellStyle name="Normal 3 25 23 3" xfId="10644" xr:uid="{00000000-0005-0000-0000-0000C82A0000}"/>
    <cellStyle name="Normal 3 25 23 3 2" xfId="10645" xr:uid="{00000000-0005-0000-0000-0000C92A0000}"/>
    <cellStyle name="Normal 3 25 23 3 2 2" xfId="10646" xr:uid="{00000000-0005-0000-0000-0000CA2A0000}"/>
    <cellStyle name="Normal 3 25 24" xfId="10647" xr:uid="{00000000-0005-0000-0000-0000CB2A0000}"/>
    <cellStyle name="Normal 3 25 24 2" xfId="10648" xr:uid="{00000000-0005-0000-0000-0000CC2A0000}"/>
    <cellStyle name="Normal 3 25 24 2 2" xfId="10649" xr:uid="{00000000-0005-0000-0000-0000CD2A0000}"/>
    <cellStyle name="Normal 3 25 25" xfId="10650" xr:uid="{00000000-0005-0000-0000-0000CE2A0000}"/>
    <cellStyle name="Normal 3 25 25 2" xfId="10651" xr:uid="{00000000-0005-0000-0000-0000CF2A0000}"/>
    <cellStyle name="Normal 3 25 25 2 2" xfId="10652" xr:uid="{00000000-0005-0000-0000-0000D02A0000}"/>
    <cellStyle name="Normal 3 25 3" xfId="10653" xr:uid="{00000000-0005-0000-0000-0000D12A0000}"/>
    <cellStyle name="Normal 3 25 3 2" xfId="10654" xr:uid="{00000000-0005-0000-0000-0000D22A0000}"/>
    <cellStyle name="Normal 3 25 3 2 2" xfId="10655" xr:uid="{00000000-0005-0000-0000-0000D32A0000}"/>
    <cellStyle name="Normal 3 25 3 2 2 2" xfId="10656" xr:uid="{00000000-0005-0000-0000-0000D42A0000}"/>
    <cellStyle name="Normal 3 25 3 3" xfId="10657" xr:uid="{00000000-0005-0000-0000-0000D52A0000}"/>
    <cellStyle name="Normal 3 25 3 3 2" xfId="10658" xr:uid="{00000000-0005-0000-0000-0000D62A0000}"/>
    <cellStyle name="Normal 3 25 3 3 2 2" xfId="10659" xr:uid="{00000000-0005-0000-0000-0000D72A0000}"/>
    <cellStyle name="Normal 3 25 4" xfId="10660" xr:uid="{00000000-0005-0000-0000-0000D82A0000}"/>
    <cellStyle name="Normal 3 25 4 2" xfId="10661" xr:uid="{00000000-0005-0000-0000-0000D92A0000}"/>
    <cellStyle name="Normal 3 25 4 2 2" xfId="10662" xr:uid="{00000000-0005-0000-0000-0000DA2A0000}"/>
    <cellStyle name="Normal 3 25 4 2 2 2" xfId="10663" xr:uid="{00000000-0005-0000-0000-0000DB2A0000}"/>
    <cellStyle name="Normal 3 25 4 3" xfId="10664" xr:uid="{00000000-0005-0000-0000-0000DC2A0000}"/>
    <cellStyle name="Normal 3 25 4 3 2" xfId="10665" xr:uid="{00000000-0005-0000-0000-0000DD2A0000}"/>
    <cellStyle name="Normal 3 25 4 3 2 2" xfId="10666" xr:uid="{00000000-0005-0000-0000-0000DE2A0000}"/>
    <cellStyle name="Normal 3 25 5" xfId="10667" xr:uid="{00000000-0005-0000-0000-0000DF2A0000}"/>
    <cellStyle name="Normal 3 25 5 2" xfId="10668" xr:uid="{00000000-0005-0000-0000-0000E02A0000}"/>
    <cellStyle name="Normal 3 25 5 2 2" xfId="10669" xr:uid="{00000000-0005-0000-0000-0000E12A0000}"/>
    <cellStyle name="Normal 3 25 5 2 2 2" xfId="10670" xr:uid="{00000000-0005-0000-0000-0000E22A0000}"/>
    <cellStyle name="Normal 3 25 5 3" xfId="10671" xr:uid="{00000000-0005-0000-0000-0000E32A0000}"/>
    <cellStyle name="Normal 3 25 5 3 2" xfId="10672" xr:uid="{00000000-0005-0000-0000-0000E42A0000}"/>
    <cellStyle name="Normal 3 25 5 3 2 2" xfId="10673" xr:uid="{00000000-0005-0000-0000-0000E52A0000}"/>
    <cellStyle name="Normal 3 25 6" xfId="10674" xr:uid="{00000000-0005-0000-0000-0000E62A0000}"/>
    <cellStyle name="Normal 3 25 6 2" xfId="10675" xr:uid="{00000000-0005-0000-0000-0000E72A0000}"/>
    <cellStyle name="Normal 3 25 6 2 2" xfId="10676" xr:uid="{00000000-0005-0000-0000-0000E82A0000}"/>
    <cellStyle name="Normal 3 25 6 2 2 2" xfId="10677" xr:uid="{00000000-0005-0000-0000-0000E92A0000}"/>
    <cellStyle name="Normal 3 25 6 3" xfId="10678" xr:uid="{00000000-0005-0000-0000-0000EA2A0000}"/>
    <cellStyle name="Normal 3 25 6 3 2" xfId="10679" xr:uid="{00000000-0005-0000-0000-0000EB2A0000}"/>
    <cellStyle name="Normal 3 25 6 3 2 2" xfId="10680" xr:uid="{00000000-0005-0000-0000-0000EC2A0000}"/>
    <cellStyle name="Normal 3 25 7" xfId="10681" xr:uid="{00000000-0005-0000-0000-0000ED2A0000}"/>
    <cellStyle name="Normal 3 25 7 2" xfId="10682" xr:uid="{00000000-0005-0000-0000-0000EE2A0000}"/>
    <cellStyle name="Normal 3 25 7 2 2" xfId="10683" xr:uid="{00000000-0005-0000-0000-0000EF2A0000}"/>
    <cellStyle name="Normal 3 25 7 2 2 2" xfId="10684" xr:uid="{00000000-0005-0000-0000-0000F02A0000}"/>
    <cellStyle name="Normal 3 25 7 3" xfId="10685" xr:uid="{00000000-0005-0000-0000-0000F12A0000}"/>
    <cellStyle name="Normal 3 25 7 3 2" xfId="10686" xr:uid="{00000000-0005-0000-0000-0000F22A0000}"/>
    <cellStyle name="Normal 3 25 7 3 2 2" xfId="10687" xr:uid="{00000000-0005-0000-0000-0000F32A0000}"/>
    <cellStyle name="Normal 3 25 8" xfId="10688" xr:uid="{00000000-0005-0000-0000-0000F42A0000}"/>
    <cellStyle name="Normal 3 25 8 2" xfId="10689" xr:uid="{00000000-0005-0000-0000-0000F52A0000}"/>
    <cellStyle name="Normal 3 25 8 2 2" xfId="10690" xr:uid="{00000000-0005-0000-0000-0000F62A0000}"/>
    <cellStyle name="Normal 3 25 8 2 2 2" xfId="10691" xr:uid="{00000000-0005-0000-0000-0000F72A0000}"/>
    <cellStyle name="Normal 3 25 8 3" xfId="10692" xr:uid="{00000000-0005-0000-0000-0000F82A0000}"/>
    <cellStyle name="Normal 3 25 8 3 2" xfId="10693" xr:uid="{00000000-0005-0000-0000-0000F92A0000}"/>
    <cellStyle name="Normal 3 25 8 3 2 2" xfId="10694" xr:uid="{00000000-0005-0000-0000-0000FA2A0000}"/>
    <cellStyle name="Normal 3 25 9" xfId="10695" xr:uid="{00000000-0005-0000-0000-0000FB2A0000}"/>
    <cellStyle name="Normal 3 25 9 2" xfId="10696" xr:uid="{00000000-0005-0000-0000-0000FC2A0000}"/>
    <cellStyle name="Normal 3 25 9 2 2" xfId="10697" xr:uid="{00000000-0005-0000-0000-0000FD2A0000}"/>
    <cellStyle name="Normal 3 25 9 2 2 2" xfId="10698" xr:uid="{00000000-0005-0000-0000-0000FE2A0000}"/>
    <cellStyle name="Normal 3 25 9 3" xfId="10699" xr:uid="{00000000-0005-0000-0000-0000FF2A0000}"/>
    <cellStyle name="Normal 3 25 9 3 2" xfId="10700" xr:uid="{00000000-0005-0000-0000-0000002B0000}"/>
    <cellStyle name="Normal 3 25 9 3 2 2" xfId="10701" xr:uid="{00000000-0005-0000-0000-0000012B0000}"/>
    <cellStyle name="Normal 3 26" xfId="10702" xr:uid="{00000000-0005-0000-0000-0000022B0000}"/>
    <cellStyle name="Normal 3 26 10" xfId="10703" xr:uid="{00000000-0005-0000-0000-0000032B0000}"/>
    <cellStyle name="Normal 3 26 10 2" xfId="10704" xr:uid="{00000000-0005-0000-0000-0000042B0000}"/>
    <cellStyle name="Normal 3 26 10 2 2" xfId="10705" xr:uid="{00000000-0005-0000-0000-0000052B0000}"/>
    <cellStyle name="Normal 3 26 10 2 2 2" xfId="10706" xr:uid="{00000000-0005-0000-0000-0000062B0000}"/>
    <cellStyle name="Normal 3 26 10 3" xfId="10707" xr:uid="{00000000-0005-0000-0000-0000072B0000}"/>
    <cellStyle name="Normal 3 26 10 3 2" xfId="10708" xr:uid="{00000000-0005-0000-0000-0000082B0000}"/>
    <cellStyle name="Normal 3 26 10 3 2 2" xfId="10709" xr:uid="{00000000-0005-0000-0000-0000092B0000}"/>
    <cellStyle name="Normal 3 26 11" xfId="10710" xr:uid="{00000000-0005-0000-0000-00000A2B0000}"/>
    <cellStyle name="Normal 3 26 11 2" xfId="10711" xr:uid="{00000000-0005-0000-0000-00000B2B0000}"/>
    <cellStyle name="Normal 3 26 11 2 2" xfId="10712" xr:uid="{00000000-0005-0000-0000-00000C2B0000}"/>
    <cellStyle name="Normal 3 26 11 2 2 2" xfId="10713" xr:uid="{00000000-0005-0000-0000-00000D2B0000}"/>
    <cellStyle name="Normal 3 26 11 3" xfId="10714" xr:uid="{00000000-0005-0000-0000-00000E2B0000}"/>
    <cellStyle name="Normal 3 26 11 3 2" xfId="10715" xr:uid="{00000000-0005-0000-0000-00000F2B0000}"/>
    <cellStyle name="Normal 3 26 11 3 2 2" xfId="10716" xr:uid="{00000000-0005-0000-0000-0000102B0000}"/>
    <cellStyle name="Normal 3 26 12" xfId="10717" xr:uid="{00000000-0005-0000-0000-0000112B0000}"/>
    <cellStyle name="Normal 3 26 12 2" xfId="10718" xr:uid="{00000000-0005-0000-0000-0000122B0000}"/>
    <cellStyle name="Normal 3 26 12 2 2" xfId="10719" xr:uid="{00000000-0005-0000-0000-0000132B0000}"/>
    <cellStyle name="Normal 3 26 12 2 2 2" xfId="10720" xr:uid="{00000000-0005-0000-0000-0000142B0000}"/>
    <cellStyle name="Normal 3 26 12 3" xfId="10721" xr:uid="{00000000-0005-0000-0000-0000152B0000}"/>
    <cellStyle name="Normal 3 26 12 3 2" xfId="10722" xr:uid="{00000000-0005-0000-0000-0000162B0000}"/>
    <cellStyle name="Normal 3 26 12 3 2 2" xfId="10723" xr:uid="{00000000-0005-0000-0000-0000172B0000}"/>
    <cellStyle name="Normal 3 26 13" xfId="10724" xr:uid="{00000000-0005-0000-0000-0000182B0000}"/>
    <cellStyle name="Normal 3 26 13 2" xfId="10725" xr:uid="{00000000-0005-0000-0000-0000192B0000}"/>
    <cellStyle name="Normal 3 26 13 2 2" xfId="10726" xr:uid="{00000000-0005-0000-0000-00001A2B0000}"/>
    <cellStyle name="Normal 3 26 13 2 2 2" xfId="10727" xr:uid="{00000000-0005-0000-0000-00001B2B0000}"/>
    <cellStyle name="Normal 3 26 13 3" xfId="10728" xr:uid="{00000000-0005-0000-0000-00001C2B0000}"/>
    <cellStyle name="Normal 3 26 13 3 2" xfId="10729" xr:uid="{00000000-0005-0000-0000-00001D2B0000}"/>
    <cellStyle name="Normal 3 26 13 3 2 2" xfId="10730" xr:uid="{00000000-0005-0000-0000-00001E2B0000}"/>
    <cellStyle name="Normal 3 26 14" xfId="10731" xr:uid="{00000000-0005-0000-0000-00001F2B0000}"/>
    <cellStyle name="Normal 3 26 14 2" xfId="10732" xr:uid="{00000000-0005-0000-0000-0000202B0000}"/>
    <cellStyle name="Normal 3 26 14 2 2" xfId="10733" xr:uid="{00000000-0005-0000-0000-0000212B0000}"/>
    <cellStyle name="Normal 3 26 14 2 2 2" xfId="10734" xr:uid="{00000000-0005-0000-0000-0000222B0000}"/>
    <cellStyle name="Normal 3 26 14 3" xfId="10735" xr:uid="{00000000-0005-0000-0000-0000232B0000}"/>
    <cellStyle name="Normal 3 26 14 3 2" xfId="10736" xr:uid="{00000000-0005-0000-0000-0000242B0000}"/>
    <cellStyle name="Normal 3 26 14 3 2 2" xfId="10737" xr:uid="{00000000-0005-0000-0000-0000252B0000}"/>
    <cellStyle name="Normal 3 26 15" xfId="10738" xr:uid="{00000000-0005-0000-0000-0000262B0000}"/>
    <cellStyle name="Normal 3 26 15 2" xfId="10739" xr:uid="{00000000-0005-0000-0000-0000272B0000}"/>
    <cellStyle name="Normal 3 26 15 2 2" xfId="10740" xr:uid="{00000000-0005-0000-0000-0000282B0000}"/>
    <cellStyle name="Normal 3 26 15 2 2 2" xfId="10741" xr:uid="{00000000-0005-0000-0000-0000292B0000}"/>
    <cellStyle name="Normal 3 26 15 3" xfId="10742" xr:uid="{00000000-0005-0000-0000-00002A2B0000}"/>
    <cellStyle name="Normal 3 26 15 3 2" xfId="10743" xr:uid="{00000000-0005-0000-0000-00002B2B0000}"/>
    <cellStyle name="Normal 3 26 15 3 2 2" xfId="10744" xr:uid="{00000000-0005-0000-0000-00002C2B0000}"/>
    <cellStyle name="Normal 3 26 16" xfId="10745" xr:uid="{00000000-0005-0000-0000-00002D2B0000}"/>
    <cellStyle name="Normal 3 26 16 2" xfId="10746" xr:uid="{00000000-0005-0000-0000-00002E2B0000}"/>
    <cellStyle name="Normal 3 26 16 2 2" xfId="10747" xr:uid="{00000000-0005-0000-0000-00002F2B0000}"/>
    <cellStyle name="Normal 3 26 16 2 2 2" xfId="10748" xr:uid="{00000000-0005-0000-0000-0000302B0000}"/>
    <cellStyle name="Normal 3 26 16 3" xfId="10749" xr:uid="{00000000-0005-0000-0000-0000312B0000}"/>
    <cellStyle name="Normal 3 26 16 3 2" xfId="10750" xr:uid="{00000000-0005-0000-0000-0000322B0000}"/>
    <cellStyle name="Normal 3 26 16 3 2 2" xfId="10751" xr:uid="{00000000-0005-0000-0000-0000332B0000}"/>
    <cellStyle name="Normal 3 26 17" xfId="10752" xr:uid="{00000000-0005-0000-0000-0000342B0000}"/>
    <cellStyle name="Normal 3 26 17 2" xfId="10753" xr:uid="{00000000-0005-0000-0000-0000352B0000}"/>
    <cellStyle name="Normal 3 26 17 2 2" xfId="10754" xr:uid="{00000000-0005-0000-0000-0000362B0000}"/>
    <cellStyle name="Normal 3 26 17 2 2 2" xfId="10755" xr:uid="{00000000-0005-0000-0000-0000372B0000}"/>
    <cellStyle name="Normal 3 26 17 3" xfId="10756" xr:uid="{00000000-0005-0000-0000-0000382B0000}"/>
    <cellStyle name="Normal 3 26 17 3 2" xfId="10757" xr:uid="{00000000-0005-0000-0000-0000392B0000}"/>
    <cellStyle name="Normal 3 26 17 3 2 2" xfId="10758" xr:uid="{00000000-0005-0000-0000-00003A2B0000}"/>
    <cellStyle name="Normal 3 26 18" xfId="10759" xr:uid="{00000000-0005-0000-0000-00003B2B0000}"/>
    <cellStyle name="Normal 3 26 18 2" xfId="10760" xr:uid="{00000000-0005-0000-0000-00003C2B0000}"/>
    <cellStyle name="Normal 3 26 18 2 2" xfId="10761" xr:uid="{00000000-0005-0000-0000-00003D2B0000}"/>
    <cellStyle name="Normal 3 26 18 2 2 2" xfId="10762" xr:uid="{00000000-0005-0000-0000-00003E2B0000}"/>
    <cellStyle name="Normal 3 26 18 3" xfId="10763" xr:uid="{00000000-0005-0000-0000-00003F2B0000}"/>
    <cellStyle name="Normal 3 26 18 3 2" xfId="10764" xr:uid="{00000000-0005-0000-0000-0000402B0000}"/>
    <cellStyle name="Normal 3 26 18 3 2 2" xfId="10765" xr:uid="{00000000-0005-0000-0000-0000412B0000}"/>
    <cellStyle name="Normal 3 26 19" xfId="10766" xr:uid="{00000000-0005-0000-0000-0000422B0000}"/>
    <cellStyle name="Normal 3 26 19 2" xfId="10767" xr:uid="{00000000-0005-0000-0000-0000432B0000}"/>
    <cellStyle name="Normal 3 26 19 2 2" xfId="10768" xr:uid="{00000000-0005-0000-0000-0000442B0000}"/>
    <cellStyle name="Normal 3 26 19 2 2 2" xfId="10769" xr:uid="{00000000-0005-0000-0000-0000452B0000}"/>
    <cellStyle name="Normal 3 26 19 3" xfId="10770" xr:uid="{00000000-0005-0000-0000-0000462B0000}"/>
    <cellStyle name="Normal 3 26 19 3 2" xfId="10771" xr:uid="{00000000-0005-0000-0000-0000472B0000}"/>
    <cellStyle name="Normal 3 26 19 3 2 2" xfId="10772" xr:uid="{00000000-0005-0000-0000-0000482B0000}"/>
    <cellStyle name="Normal 3 26 2" xfId="10773" xr:uid="{00000000-0005-0000-0000-0000492B0000}"/>
    <cellStyle name="Normal 3 26 2 2" xfId="10774" xr:uid="{00000000-0005-0000-0000-00004A2B0000}"/>
    <cellStyle name="Normal 3 26 2 2 2" xfId="10775" xr:uid="{00000000-0005-0000-0000-00004B2B0000}"/>
    <cellStyle name="Normal 3 26 2 2 2 2" xfId="10776" xr:uid="{00000000-0005-0000-0000-00004C2B0000}"/>
    <cellStyle name="Normal 3 26 2 3" xfId="10777" xr:uid="{00000000-0005-0000-0000-00004D2B0000}"/>
    <cellStyle name="Normal 3 26 2 3 2" xfId="10778" xr:uid="{00000000-0005-0000-0000-00004E2B0000}"/>
    <cellStyle name="Normal 3 26 2 3 2 2" xfId="10779" xr:uid="{00000000-0005-0000-0000-00004F2B0000}"/>
    <cellStyle name="Normal 3 26 20" xfId="10780" xr:uid="{00000000-0005-0000-0000-0000502B0000}"/>
    <cellStyle name="Normal 3 26 20 2" xfId="10781" xr:uid="{00000000-0005-0000-0000-0000512B0000}"/>
    <cellStyle name="Normal 3 26 20 2 2" xfId="10782" xr:uid="{00000000-0005-0000-0000-0000522B0000}"/>
    <cellStyle name="Normal 3 26 20 2 2 2" xfId="10783" xr:uid="{00000000-0005-0000-0000-0000532B0000}"/>
    <cellStyle name="Normal 3 26 20 3" xfId="10784" xr:uid="{00000000-0005-0000-0000-0000542B0000}"/>
    <cellStyle name="Normal 3 26 20 3 2" xfId="10785" xr:uid="{00000000-0005-0000-0000-0000552B0000}"/>
    <cellStyle name="Normal 3 26 20 3 2 2" xfId="10786" xr:uid="{00000000-0005-0000-0000-0000562B0000}"/>
    <cellStyle name="Normal 3 26 21" xfId="10787" xr:uid="{00000000-0005-0000-0000-0000572B0000}"/>
    <cellStyle name="Normal 3 26 21 2" xfId="10788" xr:uid="{00000000-0005-0000-0000-0000582B0000}"/>
    <cellStyle name="Normal 3 26 21 2 2" xfId="10789" xr:uid="{00000000-0005-0000-0000-0000592B0000}"/>
    <cellStyle name="Normal 3 26 21 2 2 2" xfId="10790" xr:uid="{00000000-0005-0000-0000-00005A2B0000}"/>
    <cellStyle name="Normal 3 26 21 3" xfId="10791" xr:uid="{00000000-0005-0000-0000-00005B2B0000}"/>
    <cellStyle name="Normal 3 26 21 3 2" xfId="10792" xr:uid="{00000000-0005-0000-0000-00005C2B0000}"/>
    <cellStyle name="Normal 3 26 21 3 2 2" xfId="10793" xr:uid="{00000000-0005-0000-0000-00005D2B0000}"/>
    <cellStyle name="Normal 3 26 22" xfId="10794" xr:uid="{00000000-0005-0000-0000-00005E2B0000}"/>
    <cellStyle name="Normal 3 26 22 2" xfId="10795" xr:uid="{00000000-0005-0000-0000-00005F2B0000}"/>
    <cellStyle name="Normal 3 26 22 2 2" xfId="10796" xr:uid="{00000000-0005-0000-0000-0000602B0000}"/>
    <cellStyle name="Normal 3 26 22 2 2 2" xfId="10797" xr:uid="{00000000-0005-0000-0000-0000612B0000}"/>
    <cellStyle name="Normal 3 26 22 3" xfId="10798" xr:uid="{00000000-0005-0000-0000-0000622B0000}"/>
    <cellStyle name="Normal 3 26 22 3 2" xfId="10799" xr:uid="{00000000-0005-0000-0000-0000632B0000}"/>
    <cellStyle name="Normal 3 26 22 3 2 2" xfId="10800" xr:uid="{00000000-0005-0000-0000-0000642B0000}"/>
    <cellStyle name="Normal 3 26 23" xfId="10801" xr:uid="{00000000-0005-0000-0000-0000652B0000}"/>
    <cellStyle name="Normal 3 26 23 2" xfId="10802" xr:uid="{00000000-0005-0000-0000-0000662B0000}"/>
    <cellStyle name="Normal 3 26 23 2 2" xfId="10803" xr:uid="{00000000-0005-0000-0000-0000672B0000}"/>
    <cellStyle name="Normal 3 26 23 2 2 2" xfId="10804" xr:uid="{00000000-0005-0000-0000-0000682B0000}"/>
    <cellStyle name="Normal 3 26 23 3" xfId="10805" xr:uid="{00000000-0005-0000-0000-0000692B0000}"/>
    <cellStyle name="Normal 3 26 23 3 2" xfId="10806" xr:uid="{00000000-0005-0000-0000-00006A2B0000}"/>
    <cellStyle name="Normal 3 26 23 3 2 2" xfId="10807" xr:uid="{00000000-0005-0000-0000-00006B2B0000}"/>
    <cellStyle name="Normal 3 26 24" xfId="10808" xr:uid="{00000000-0005-0000-0000-00006C2B0000}"/>
    <cellStyle name="Normal 3 26 24 2" xfId="10809" xr:uid="{00000000-0005-0000-0000-00006D2B0000}"/>
    <cellStyle name="Normal 3 26 24 2 2" xfId="10810" xr:uid="{00000000-0005-0000-0000-00006E2B0000}"/>
    <cellStyle name="Normal 3 26 25" xfId="10811" xr:uid="{00000000-0005-0000-0000-00006F2B0000}"/>
    <cellStyle name="Normal 3 26 25 2" xfId="10812" xr:uid="{00000000-0005-0000-0000-0000702B0000}"/>
    <cellStyle name="Normal 3 26 25 2 2" xfId="10813" xr:uid="{00000000-0005-0000-0000-0000712B0000}"/>
    <cellStyle name="Normal 3 26 3" xfId="10814" xr:uid="{00000000-0005-0000-0000-0000722B0000}"/>
    <cellStyle name="Normal 3 26 3 2" xfId="10815" xr:uid="{00000000-0005-0000-0000-0000732B0000}"/>
    <cellStyle name="Normal 3 26 3 2 2" xfId="10816" xr:uid="{00000000-0005-0000-0000-0000742B0000}"/>
    <cellStyle name="Normal 3 26 3 2 2 2" xfId="10817" xr:uid="{00000000-0005-0000-0000-0000752B0000}"/>
    <cellStyle name="Normal 3 26 3 3" xfId="10818" xr:uid="{00000000-0005-0000-0000-0000762B0000}"/>
    <cellStyle name="Normal 3 26 3 3 2" xfId="10819" xr:uid="{00000000-0005-0000-0000-0000772B0000}"/>
    <cellStyle name="Normal 3 26 3 3 2 2" xfId="10820" xr:uid="{00000000-0005-0000-0000-0000782B0000}"/>
    <cellStyle name="Normal 3 26 4" xfId="10821" xr:uid="{00000000-0005-0000-0000-0000792B0000}"/>
    <cellStyle name="Normal 3 26 4 2" xfId="10822" xr:uid="{00000000-0005-0000-0000-00007A2B0000}"/>
    <cellStyle name="Normal 3 26 4 2 2" xfId="10823" xr:uid="{00000000-0005-0000-0000-00007B2B0000}"/>
    <cellStyle name="Normal 3 26 4 2 2 2" xfId="10824" xr:uid="{00000000-0005-0000-0000-00007C2B0000}"/>
    <cellStyle name="Normal 3 26 4 3" xfId="10825" xr:uid="{00000000-0005-0000-0000-00007D2B0000}"/>
    <cellStyle name="Normal 3 26 4 3 2" xfId="10826" xr:uid="{00000000-0005-0000-0000-00007E2B0000}"/>
    <cellStyle name="Normal 3 26 4 3 2 2" xfId="10827" xr:uid="{00000000-0005-0000-0000-00007F2B0000}"/>
    <cellStyle name="Normal 3 26 5" xfId="10828" xr:uid="{00000000-0005-0000-0000-0000802B0000}"/>
    <cellStyle name="Normal 3 26 5 2" xfId="10829" xr:uid="{00000000-0005-0000-0000-0000812B0000}"/>
    <cellStyle name="Normal 3 26 5 2 2" xfId="10830" xr:uid="{00000000-0005-0000-0000-0000822B0000}"/>
    <cellStyle name="Normal 3 26 5 2 2 2" xfId="10831" xr:uid="{00000000-0005-0000-0000-0000832B0000}"/>
    <cellStyle name="Normal 3 26 5 3" xfId="10832" xr:uid="{00000000-0005-0000-0000-0000842B0000}"/>
    <cellStyle name="Normal 3 26 5 3 2" xfId="10833" xr:uid="{00000000-0005-0000-0000-0000852B0000}"/>
    <cellStyle name="Normal 3 26 5 3 2 2" xfId="10834" xr:uid="{00000000-0005-0000-0000-0000862B0000}"/>
    <cellStyle name="Normal 3 26 6" xfId="10835" xr:uid="{00000000-0005-0000-0000-0000872B0000}"/>
    <cellStyle name="Normal 3 26 6 2" xfId="10836" xr:uid="{00000000-0005-0000-0000-0000882B0000}"/>
    <cellStyle name="Normal 3 26 6 2 2" xfId="10837" xr:uid="{00000000-0005-0000-0000-0000892B0000}"/>
    <cellStyle name="Normal 3 26 6 2 2 2" xfId="10838" xr:uid="{00000000-0005-0000-0000-00008A2B0000}"/>
    <cellStyle name="Normal 3 26 6 3" xfId="10839" xr:uid="{00000000-0005-0000-0000-00008B2B0000}"/>
    <cellStyle name="Normal 3 26 6 3 2" xfId="10840" xr:uid="{00000000-0005-0000-0000-00008C2B0000}"/>
    <cellStyle name="Normal 3 26 6 3 2 2" xfId="10841" xr:uid="{00000000-0005-0000-0000-00008D2B0000}"/>
    <cellStyle name="Normal 3 26 7" xfId="10842" xr:uid="{00000000-0005-0000-0000-00008E2B0000}"/>
    <cellStyle name="Normal 3 26 7 2" xfId="10843" xr:uid="{00000000-0005-0000-0000-00008F2B0000}"/>
    <cellStyle name="Normal 3 26 7 2 2" xfId="10844" xr:uid="{00000000-0005-0000-0000-0000902B0000}"/>
    <cellStyle name="Normal 3 26 7 2 2 2" xfId="10845" xr:uid="{00000000-0005-0000-0000-0000912B0000}"/>
    <cellStyle name="Normal 3 26 7 3" xfId="10846" xr:uid="{00000000-0005-0000-0000-0000922B0000}"/>
    <cellStyle name="Normal 3 26 7 3 2" xfId="10847" xr:uid="{00000000-0005-0000-0000-0000932B0000}"/>
    <cellStyle name="Normal 3 26 7 3 2 2" xfId="10848" xr:uid="{00000000-0005-0000-0000-0000942B0000}"/>
    <cellStyle name="Normal 3 26 8" xfId="10849" xr:uid="{00000000-0005-0000-0000-0000952B0000}"/>
    <cellStyle name="Normal 3 26 8 2" xfId="10850" xr:uid="{00000000-0005-0000-0000-0000962B0000}"/>
    <cellStyle name="Normal 3 26 8 2 2" xfId="10851" xr:uid="{00000000-0005-0000-0000-0000972B0000}"/>
    <cellStyle name="Normal 3 26 8 2 2 2" xfId="10852" xr:uid="{00000000-0005-0000-0000-0000982B0000}"/>
    <cellStyle name="Normal 3 26 8 3" xfId="10853" xr:uid="{00000000-0005-0000-0000-0000992B0000}"/>
    <cellStyle name="Normal 3 26 8 3 2" xfId="10854" xr:uid="{00000000-0005-0000-0000-00009A2B0000}"/>
    <cellStyle name="Normal 3 26 8 3 2 2" xfId="10855" xr:uid="{00000000-0005-0000-0000-00009B2B0000}"/>
    <cellStyle name="Normal 3 26 9" xfId="10856" xr:uid="{00000000-0005-0000-0000-00009C2B0000}"/>
    <cellStyle name="Normal 3 26 9 2" xfId="10857" xr:uid="{00000000-0005-0000-0000-00009D2B0000}"/>
    <cellStyle name="Normal 3 26 9 2 2" xfId="10858" xr:uid="{00000000-0005-0000-0000-00009E2B0000}"/>
    <cellStyle name="Normal 3 26 9 2 2 2" xfId="10859" xr:uid="{00000000-0005-0000-0000-00009F2B0000}"/>
    <cellStyle name="Normal 3 26 9 3" xfId="10860" xr:uid="{00000000-0005-0000-0000-0000A02B0000}"/>
    <cellStyle name="Normal 3 26 9 3 2" xfId="10861" xr:uid="{00000000-0005-0000-0000-0000A12B0000}"/>
    <cellStyle name="Normal 3 26 9 3 2 2" xfId="10862" xr:uid="{00000000-0005-0000-0000-0000A22B0000}"/>
    <cellStyle name="Normal 3 27" xfId="10863" xr:uid="{00000000-0005-0000-0000-0000A32B0000}"/>
    <cellStyle name="Normal 3 27 10" xfId="10864" xr:uid="{00000000-0005-0000-0000-0000A42B0000}"/>
    <cellStyle name="Normal 3 27 10 2" xfId="10865" xr:uid="{00000000-0005-0000-0000-0000A52B0000}"/>
    <cellStyle name="Normal 3 27 10 2 2" xfId="10866" xr:uid="{00000000-0005-0000-0000-0000A62B0000}"/>
    <cellStyle name="Normal 3 27 10 2 2 2" xfId="10867" xr:uid="{00000000-0005-0000-0000-0000A72B0000}"/>
    <cellStyle name="Normal 3 27 10 3" xfId="10868" xr:uid="{00000000-0005-0000-0000-0000A82B0000}"/>
    <cellStyle name="Normal 3 27 10 3 2" xfId="10869" xr:uid="{00000000-0005-0000-0000-0000A92B0000}"/>
    <cellStyle name="Normal 3 27 10 3 2 2" xfId="10870" xr:uid="{00000000-0005-0000-0000-0000AA2B0000}"/>
    <cellStyle name="Normal 3 27 11" xfId="10871" xr:uid="{00000000-0005-0000-0000-0000AB2B0000}"/>
    <cellStyle name="Normal 3 27 11 2" xfId="10872" xr:uid="{00000000-0005-0000-0000-0000AC2B0000}"/>
    <cellStyle name="Normal 3 27 11 2 2" xfId="10873" xr:uid="{00000000-0005-0000-0000-0000AD2B0000}"/>
    <cellStyle name="Normal 3 27 11 2 2 2" xfId="10874" xr:uid="{00000000-0005-0000-0000-0000AE2B0000}"/>
    <cellStyle name="Normal 3 27 11 3" xfId="10875" xr:uid="{00000000-0005-0000-0000-0000AF2B0000}"/>
    <cellStyle name="Normal 3 27 11 3 2" xfId="10876" xr:uid="{00000000-0005-0000-0000-0000B02B0000}"/>
    <cellStyle name="Normal 3 27 11 3 2 2" xfId="10877" xr:uid="{00000000-0005-0000-0000-0000B12B0000}"/>
    <cellStyle name="Normal 3 27 12" xfId="10878" xr:uid="{00000000-0005-0000-0000-0000B22B0000}"/>
    <cellStyle name="Normal 3 27 12 2" xfId="10879" xr:uid="{00000000-0005-0000-0000-0000B32B0000}"/>
    <cellStyle name="Normal 3 27 12 2 2" xfId="10880" xr:uid="{00000000-0005-0000-0000-0000B42B0000}"/>
    <cellStyle name="Normal 3 27 12 2 2 2" xfId="10881" xr:uid="{00000000-0005-0000-0000-0000B52B0000}"/>
    <cellStyle name="Normal 3 27 12 3" xfId="10882" xr:uid="{00000000-0005-0000-0000-0000B62B0000}"/>
    <cellStyle name="Normal 3 27 12 3 2" xfId="10883" xr:uid="{00000000-0005-0000-0000-0000B72B0000}"/>
    <cellStyle name="Normal 3 27 12 3 2 2" xfId="10884" xr:uid="{00000000-0005-0000-0000-0000B82B0000}"/>
    <cellStyle name="Normal 3 27 13" xfId="10885" xr:uid="{00000000-0005-0000-0000-0000B92B0000}"/>
    <cellStyle name="Normal 3 27 13 2" xfId="10886" xr:uid="{00000000-0005-0000-0000-0000BA2B0000}"/>
    <cellStyle name="Normal 3 27 13 2 2" xfId="10887" xr:uid="{00000000-0005-0000-0000-0000BB2B0000}"/>
    <cellStyle name="Normal 3 27 13 2 2 2" xfId="10888" xr:uid="{00000000-0005-0000-0000-0000BC2B0000}"/>
    <cellStyle name="Normal 3 27 13 3" xfId="10889" xr:uid="{00000000-0005-0000-0000-0000BD2B0000}"/>
    <cellStyle name="Normal 3 27 13 3 2" xfId="10890" xr:uid="{00000000-0005-0000-0000-0000BE2B0000}"/>
    <cellStyle name="Normal 3 27 13 3 2 2" xfId="10891" xr:uid="{00000000-0005-0000-0000-0000BF2B0000}"/>
    <cellStyle name="Normal 3 27 14" xfId="10892" xr:uid="{00000000-0005-0000-0000-0000C02B0000}"/>
    <cellStyle name="Normal 3 27 14 2" xfId="10893" xr:uid="{00000000-0005-0000-0000-0000C12B0000}"/>
    <cellStyle name="Normal 3 27 14 2 2" xfId="10894" xr:uid="{00000000-0005-0000-0000-0000C22B0000}"/>
    <cellStyle name="Normal 3 27 14 2 2 2" xfId="10895" xr:uid="{00000000-0005-0000-0000-0000C32B0000}"/>
    <cellStyle name="Normal 3 27 14 3" xfId="10896" xr:uid="{00000000-0005-0000-0000-0000C42B0000}"/>
    <cellStyle name="Normal 3 27 14 3 2" xfId="10897" xr:uid="{00000000-0005-0000-0000-0000C52B0000}"/>
    <cellStyle name="Normal 3 27 14 3 2 2" xfId="10898" xr:uid="{00000000-0005-0000-0000-0000C62B0000}"/>
    <cellStyle name="Normal 3 27 15" xfId="10899" xr:uid="{00000000-0005-0000-0000-0000C72B0000}"/>
    <cellStyle name="Normal 3 27 15 2" xfId="10900" xr:uid="{00000000-0005-0000-0000-0000C82B0000}"/>
    <cellStyle name="Normal 3 27 15 2 2" xfId="10901" xr:uid="{00000000-0005-0000-0000-0000C92B0000}"/>
    <cellStyle name="Normal 3 27 15 2 2 2" xfId="10902" xr:uid="{00000000-0005-0000-0000-0000CA2B0000}"/>
    <cellStyle name="Normal 3 27 15 3" xfId="10903" xr:uid="{00000000-0005-0000-0000-0000CB2B0000}"/>
    <cellStyle name="Normal 3 27 15 3 2" xfId="10904" xr:uid="{00000000-0005-0000-0000-0000CC2B0000}"/>
    <cellStyle name="Normal 3 27 15 3 2 2" xfId="10905" xr:uid="{00000000-0005-0000-0000-0000CD2B0000}"/>
    <cellStyle name="Normal 3 27 16" xfId="10906" xr:uid="{00000000-0005-0000-0000-0000CE2B0000}"/>
    <cellStyle name="Normal 3 27 16 2" xfId="10907" xr:uid="{00000000-0005-0000-0000-0000CF2B0000}"/>
    <cellStyle name="Normal 3 27 16 2 2" xfId="10908" xr:uid="{00000000-0005-0000-0000-0000D02B0000}"/>
    <cellStyle name="Normal 3 27 16 2 2 2" xfId="10909" xr:uid="{00000000-0005-0000-0000-0000D12B0000}"/>
    <cellStyle name="Normal 3 27 16 3" xfId="10910" xr:uid="{00000000-0005-0000-0000-0000D22B0000}"/>
    <cellStyle name="Normal 3 27 16 3 2" xfId="10911" xr:uid="{00000000-0005-0000-0000-0000D32B0000}"/>
    <cellStyle name="Normal 3 27 16 3 2 2" xfId="10912" xr:uid="{00000000-0005-0000-0000-0000D42B0000}"/>
    <cellStyle name="Normal 3 27 17" xfId="10913" xr:uid="{00000000-0005-0000-0000-0000D52B0000}"/>
    <cellStyle name="Normal 3 27 17 2" xfId="10914" xr:uid="{00000000-0005-0000-0000-0000D62B0000}"/>
    <cellStyle name="Normal 3 27 17 2 2" xfId="10915" xr:uid="{00000000-0005-0000-0000-0000D72B0000}"/>
    <cellStyle name="Normal 3 27 17 2 2 2" xfId="10916" xr:uid="{00000000-0005-0000-0000-0000D82B0000}"/>
    <cellStyle name="Normal 3 27 17 3" xfId="10917" xr:uid="{00000000-0005-0000-0000-0000D92B0000}"/>
    <cellStyle name="Normal 3 27 17 3 2" xfId="10918" xr:uid="{00000000-0005-0000-0000-0000DA2B0000}"/>
    <cellStyle name="Normal 3 27 17 3 2 2" xfId="10919" xr:uid="{00000000-0005-0000-0000-0000DB2B0000}"/>
    <cellStyle name="Normal 3 27 18" xfId="10920" xr:uid="{00000000-0005-0000-0000-0000DC2B0000}"/>
    <cellStyle name="Normal 3 27 18 2" xfId="10921" xr:uid="{00000000-0005-0000-0000-0000DD2B0000}"/>
    <cellStyle name="Normal 3 27 18 2 2" xfId="10922" xr:uid="{00000000-0005-0000-0000-0000DE2B0000}"/>
    <cellStyle name="Normal 3 27 18 2 2 2" xfId="10923" xr:uid="{00000000-0005-0000-0000-0000DF2B0000}"/>
    <cellStyle name="Normal 3 27 18 3" xfId="10924" xr:uid="{00000000-0005-0000-0000-0000E02B0000}"/>
    <cellStyle name="Normal 3 27 18 3 2" xfId="10925" xr:uid="{00000000-0005-0000-0000-0000E12B0000}"/>
    <cellStyle name="Normal 3 27 18 3 2 2" xfId="10926" xr:uid="{00000000-0005-0000-0000-0000E22B0000}"/>
    <cellStyle name="Normal 3 27 19" xfId="10927" xr:uid="{00000000-0005-0000-0000-0000E32B0000}"/>
    <cellStyle name="Normal 3 27 19 2" xfId="10928" xr:uid="{00000000-0005-0000-0000-0000E42B0000}"/>
    <cellStyle name="Normal 3 27 19 2 2" xfId="10929" xr:uid="{00000000-0005-0000-0000-0000E52B0000}"/>
    <cellStyle name="Normal 3 27 19 2 2 2" xfId="10930" xr:uid="{00000000-0005-0000-0000-0000E62B0000}"/>
    <cellStyle name="Normal 3 27 19 3" xfId="10931" xr:uid="{00000000-0005-0000-0000-0000E72B0000}"/>
    <cellStyle name="Normal 3 27 19 3 2" xfId="10932" xr:uid="{00000000-0005-0000-0000-0000E82B0000}"/>
    <cellStyle name="Normal 3 27 19 3 2 2" xfId="10933" xr:uid="{00000000-0005-0000-0000-0000E92B0000}"/>
    <cellStyle name="Normal 3 27 2" xfId="10934" xr:uid="{00000000-0005-0000-0000-0000EA2B0000}"/>
    <cellStyle name="Normal 3 27 2 2" xfId="10935" xr:uid="{00000000-0005-0000-0000-0000EB2B0000}"/>
    <cellStyle name="Normal 3 27 2 2 2" xfId="10936" xr:uid="{00000000-0005-0000-0000-0000EC2B0000}"/>
    <cellStyle name="Normal 3 27 2 2 2 2" xfId="10937" xr:uid="{00000000-0005-0000-0000-0000ED2B0000}"/>
    <cellStyle name="Normal 3 27 2 3" xfId="10938" xr:uid="{00000000-0005-0000-0000-0000EE2B0000}"/>
    <cellStyle name="Normal 3 27 2 3 2" xfId="10939" xr:uid="{00000000-0005-0000-0000-0000EF2B0000}"/>
    <cellStyle name="Normal 3 27 2 3 2 2" xfId="10940" xr:uid="{00000000-0005-0000-0000-0000F02B0000}"/>
    <cellStyle name="Normal 3 27 20" xfId="10941" xr:uid="{00000000-0005-0000-0000-0000F12B0000}"/>
    <cellStyle name="Normal 3 27 20 2" xfId="10942" xr:uid="{00000000-0005-0000-0000-0000F22B0000}"/>
    <cellStyle name="Normal 3 27 20 2 2" xfId="10943" xr:uid="{00000000-0005-0000-0000-0000F32B0000}"/>
    <cellStyle name="Normal 3 27 20 2 2 2" xfId="10944" xr:uid="{00000000-0005-0000-0000-0000F42B0000}"/>
    <cellStyle name="Normal 3 27 20 3" xfId="10945" xr:uid="{00000000-0005-0000-0000-0000F52B0000}"/>
    <cellStyle name="Normal 3 27 20 3 2" xfId="10946" xr:uid="{00000000-0005-0000-0000-0000F62B0000}"/>
    <cellStyle name="Normal 3 27 20 3 2 2" xfId="10947" xr:uid="{00000000-0005-0000-0000-0000F72B0000}"/>
    <cellStyle name="Normal 3 27 21" xfId="10948" xr:uid="{00000000-0005-0000-0000-0000F82B0000}"/>
    <cellStyle name="Normal 3 27 21 2" xfId="10949" xr:uid="{00000000-0005-0000-0000-0000F92B0000}"/>
    <cellStyle name="Normal 3 27 21 2 2" xfId="10950" xr:uid="{00000000-0005-0000-0000-0000FA2B0000}"/>
    <cellStyle name="Normal 3 27 21 2 2 2" xfId="10951" xr:uid="{00000000-0005-0000-0000-0000FB2B0000}"/>
    <cellStyle name="Normal 3 27 21 3" xfId="10952" xr:uid="{00000000-0005-0000-0000-0000FC2B0000}"/>
    <cellStyle name="Normal 3 27 21 3 2" xfId="10953" xr:uid="{00000000-0005-0000-0000-0000FD2B0000}"/>
    <cellStyle name="Normal 3 27 21 3 2 2" xfId="10954" xr:uid="{00000000-0005-0000-0000-0000FE2B0000}"/>
    <cellStyle name="Normal 3 27 22" xfId="10955" xr:uid="{00000000-0005-0000-0000-0000FF2B0000}"/>
    <cellStyle name="Normal 3 27 22 2" xfId="10956" xr:uid="{00000000-0005-0000-0000-0000002C0000}"/>
    <cellStyle name="Normal 3 27 22 2 2" xfId="10957" xr:uid="{00000000-0005-0000-0000-0000012C0000}"/>
    <cellStyle name="Normal 3 27 22 2 2 2" xfId="10958" xr:uid="{00000000-0005-0000-0000-0000022C0000}"/>
    <cellStyle name="Normal 3 27 22 3" xfId="10959" xr:uid="{00000000-0005-0000-0000-0000032C0000}"/>
    <cellStyle name="Normal 3 27 22 3 2" xfId="10960" xr:uid="{00000000-0005-0000-0000-0000042C0000}"/>
    <cellStyle name="Normal 3 27 22 3 2 2" xfId="10961" xr:uid="{00000000-0005-0000-0000-0000052C0000}"/>
    <cellStyle name="Normal 3 27 23" xfId="10962" xr:uid="{00000000-0005-0000-0000-0000062C0000}"/>
    <cellStyle name="Normal 3 27 23 2" xfId="10963" xr:uid="{00000000-0005-0000-0000-0000072C0000}"/>
    <cellStyle name="Normal 3 27 23 2 2" xfId="10964" xr:uid="{00000000-0005-0000-0000-0000082C0000}"/>
    <cellStyle name="Normal 3 27 23 2 2 2" xfId="10965" xr:uid="{00000000-0005-0000-0000-0000092C0000}"/>
    <cellStyle name="Normal 3 27 23 3" xfId="10966" xr:uid="{00000000-0005-0000-0000-00000A2C0000}"/>
    <cellStyle name="Normal 3 27 23 3 2" xfId="10967" xr:uid="{00000000-0005-0000-0000-00000B2C0000}"/>
    <cellStyle name="Normal 3 27 23 3 2 2" xfId="10968" xr:uid="{00000000-0005-0000-0000-00000C2C0000}"/>
    <cellStyle name="Normal 3 27 24" xfId="10969" xr:uid="{00000000-0005-0000-0000-00000D2C0000}"/>
    <cellStyle name="Normal 3 27 24 2" xfId="10970" xr:uid="{00000000-0005-0000-0000-00000E2C0000}"/>
    <cellStyle name="Normal 3 27 24 2 2" xfId="10971" xr:uid="{00000000-0005-0000-0000-00000F2C0000}"/>
    <cellStyle name="Normal 3 27 25" xfId="10972" xr:uid="{00000000-0005-0000-0000-0000102C0000}"/>
    <cellStyle name="Normal 3 27 25 2" xfId="10973" xr:uid="{00000000-0005-0000-0000-0000112C0000}"/>
    <cellStyle name="Normal 3 27 25 2 2" xfId="10974" xr:uid="{00000000-0005-0000-0000-0000122C0000}"/>
    <cellStyle name="Normal 3 27 3" xfId="10975" xr:uid="{00000000-0005-0000-0000-0000132C0000}"/>
    <cellStyle name="Normal 3 27 3 2" xfId="10976" xr:uid="{00000000-0005-0000-0000-0000142C0000}"/>
    <cellStyle name="Normal 3 27 3 2 2" xfId="10977" xr:uid="{00000000-0005-0000-0000-0000152C0000}"/>
    <cellStyle name="Normal 3 27 3 2 2 2" xfId="10978" xr:uid="{00000000-0005-0000-0000-0000162C0000}"/>
    <cellStyle name="Normal 3 27 3 3" xfId="10979" xr:uid="{00000000-0005-0000-0000-0000172C0000}"/>
    <cellStyle name="Normal 3 27 3 3 2" xfId="10980" xr:uid="{00000000-0005-0000-0000-0000182C0000}"/>
    <cellStyle name="Normal 3 27 3 3 2 2" xfId="10981" xr:uid="{00000000-0005-0000-0000-0000192C0000}"/>
    <cellStyle name="Normal 3 27 4" xfId="10982" xr:uid="{00000000-0005-0000-0000-00001A2C0000}"/>
    <cellStyle name="Normal 3 27 4 2" xfId="10983" xr:uid="{00000000-0005-0000-0000-00001B2C0000}"/>
    <cellStyle name="Normal 3 27 4 2 2" xfId="10984" xr:uid="{00000000-0005-0000-0000-00001C2C0000}"/>
    <cellStyle name="Normal 3 27 4 2 2 2" xfId="10985" xr:uid="{00000000-0005-0000-0000-00001D2C0000}"/>
    <cellStyle name="Normal 3 27 4 3" xfId="10986" xr:uid="{00000000-0005-0000-0000-00001E2C0000}"/>
    <cellStyle name="Normal 3 27 4 3 2" xfId="10987" xr:uid="{00000000-0005-0000-0000-00001F2C0000}"/>
    <cellStyle name="Normal 3 27 4 3 2 2" xfId="10988" xr:uid="{00000000-0005-0000-0000-0000202C0000}"/>
    <cellStyle name="Normal 3 27 5" xfId="10989" xr:uid="{00000000-0005-0000-0000-0000212C0000}"/>
    <cellStyle name="Normal 3 27 5 2" xfId="10990" xr:uid="{00000000-0005-0000-0000-0000222C0000}"/>
    <cellStyle name="Normal 3 27 5 2 2" xfId="10991" xr:uid="{00000000-0005-0000-0000-0000232C0000}"/>
    <cellStyle name="Normal 3 27 5 2 2 2" xfId="10992" xr:uid="{00000000-0005-0000-0000-0000242C0000}"/>
    <cellStyle name="Normal 3 27 5 3" xfId="10993" xr:uid="{00000000-0005-0000-0000-0000252C0000}"/>
    <cellStyle name="Normal 3 27 5 3 2" xfId="10994" xr:uid="{00000000-0005-0000-0000-0000262C0000}"/>
    <cellStyle name="Normal 3 27 5 3 2 2" xfId="10995" xr:uid="{00000000-0005-0000-0000-0000272C0000}"/>
    <cellStyle name="Normal 3 27 6" xfId="10996" xr:uid="{00000000-0005-0000-0000-0000282C0000}"/>
    <cellStyle name="Normal 3 27 6 2" xfId="10997" xr:uid="{00000000-0005-0000-0000-0000292C0000}"/>
    <cellStyle name="Normal 3 27 6 2 2" xfId="10998" xr:uid="{00000000-0005-0000-0000-00002A2C0000}"/>
    <cellStyle name="Normal 3 27 6 2 2 2" xfId="10999" xr:uid="{00000000-0005-0000-0000-00002B2C0000}"/>
    <cellStyle name="Normal 3 27 6 3" xfId="11000" xr:uid="{00000000-0005-0000-0000-00002C2C0000}"/>
    <cellStyle name="Normal 3 27 6 3 2" xfId="11001" xr:uid="{00000000-0005-0000-0000-00002D2C0000}"/>
    <cellStyle name="Normal 3 27 6 3 2 2" xfId="11002" xr:uid="{00000000-0005-0000-0000-00002E2C0000}"/>
    <cellStyle name="Normal 3 27 7" xfId="11003" xr:uid="{00000000-0005-0000-0000-00002F2C0000}"/>
    <cellStyle name="Normal 3 27 7 2" xfId="11004" xr:uid="{00000000-0005-0000-0000-0000302C0000}"/>
    <cellStyle name="Normal 3 27 7 2 2" xfId="11005" xr:uid="{00000000-0005-0000-0000-0000312C0000}"/>
    <cellStyle name="Normal 3 27 7 2 2 2" xfId="11006" xr:uid="{00000000-0005-0000-0000-0000322C0000}"/>
    <cellStyle name="Normal 3 27 7 3" xfId="11007" xr:uid="{00000000-0005-0000-0000-0000332C0000}"/>
    <cellStyle name="Normal 3 27 7 3 2" xfId="11008" xr:uid="{00000000-0005-0000-0000-0000342C0000}"/>
    <cellStyle name="Normal 3 27 7 3 2 2" xfId="11009" xr:uid="{00000000-0005-0000-0000-0000352C0000}"/>
    <cellStyle name="Normal 3 27 8" xfId="11010" xr:uid="{00000000-0005-0000-0000-0000362C0000}"/>
    <cellStyle name="Normal 3 27 8 2" xfId="11011" xr:uid="{00000000-0005-0000-0000-0000372C0000}"/>
    <cellStyle name="Normal 3 27 8 2 2" xfId="11012" xr:uid="{00000000-0005-0000-0000-0000382C0000}"/>
    <cellStyle name="Normal 3 27 8 2 2 2" xfId="11013" xr:uid="{00000000-0005-0000-0000-0000392C0000}"/>
    <cellStyle name="Normal 3 27 8 3" xfId="11014" xr:uid="{00000000-0005-0000-0000-00003A2C0000}"/>
    <cellStyle name="Normal 3 27 8 3 2" xfId="11015" xr:uid="{00000000-0005-0000-0000-00003B2C0000}"/>
    <cellStyle name="Normal 3 27 8 3 2 2" xfId="11016" xr:uid="{00000000-0005-0000-0000-00003C2C0000}"/>
    <cellStyle name="Normal 3 27 9" xfId="11017" xr:uid="{00000000-0005-0000-0000-00003D2C0000}"/>
    <cellStyle name="Normal 3 27 9 2" xfId="11018" xr:uid="{00000000-0005-0000-0000-00003E2C0000}"/>
    <cellStyle name="Normal 3 27 9 2 2" xfId="11019" xr:uid="{00000000-0005-0000-0000-00003F2C0000}"/>
    <cellStyle name="Normal 3 27 9 2 2 2" xfId="11020" xr:uid="{00000000-0005-0000-0000-0000402C0000}"/>
    <cellStyle name="Normal 3 27 9 3" xfId="11021" xr:uid="{00000000-0005-0000-0000-0000412C0000}"/>
    <cellStyle name="Normal 3 27 9 3 2" xfId="11022" xr:uid="{00000000-0005-0000-0000-0000422C0000}"/>
    <cellStyle name="Normal 3 27 9 3 2 2" xfId="11023" xr:uid="{00000000-0005-0000-0000-0000432C0000}"/>
    <cellStyle name="Normal 3 28" xfId="11024" xr:uid="{00000000-0005-0000-0000-0000442C0000}"/>
    <cellStyle name="Normal 3 28 10" xfId="11025" xr:uid="{00000000-0005-0000-0000-0000452C0000}"/>
    <cellStyle name="Normal 3 28 10 2" xfId="11026" xr:uid="{00000000-0005-0000-0000-0000462C0000}"/>
    <cellStyle name="Normal 3 28 10 2 2" xfId="11027" xr:uid="{00000000-0005-0000-0000-0000472C0000}"/>
    <cellStyle name="Normal 3 28 10 2 2 2" xfId="11028" xr:uid="{00000000-0005-0000-0000-0000482C0000}"/>
    <cellStyle name="Normal 3 28 10 3" xfId="11029" xr:uid="{00000000-0005-0000-0000-0000492C0000}"/>
    <cellStyle name="Normal 3 28 10 3 2" xfId="11030" xr:uid="{00000000-0005-0000-0000-00004A2C0000}"/>
    <cellStyle name="Normal 3 28 10 3 2 2" xfId="11031" xr:uid="{00000000-0005-0000-0000-00004B2C0000}"/>
    <cellStyle name="Normal 3 28 11" xfId="11032" xr:uid="{00000000-0005-0000-0000-00004C2C0000}"/>
    <cellStyle name="Normal 3 28 11 2" xfId="11033" xr:uid="{00000000-0005-0000-0000-00004D2C0000}"/>
    <cellStyle name="Normal 3 28 11 2 2" xfId="11034" xr:uid="{00000000-0005-0000-0000-00004E2C0000}"/>
    <cellStyle name="Normal 3 28 11 2 2 2" xfId="11035" xr:uid="{00000000-0005-0000-0000-00004F2C0000}"/>
    <cellStyle name="Normal 3 28 11 3" xfId="11036" xr:uid="{00000000-0005-0000-0000-0000502C0000}"/>
    <cellStyle name="Normal 3 28 11 3 2" xfId="11037" xr:uid="{00000000-0005-0000-0000-0000512C0000}"/>
    <cellStyle name="Normal 3 28 11 3 2 2" xfId="11038" xr:uid="{00000000-0005-0000-0000-0000522C0000}"/>
    <cellStyle name="Normal 3 28 12" xfId="11039" xr:uid="{00000000-0005-0000-0000-0000532C0000}"/>
    <cellStyle name="Normal 3 28 12 2" xfId="11040" xr:uid="{00000000-0005-0000-0000-0000542C0000}"/>
    <cellStyle name="Normal 3 28 12 2 2" xfId="11041" xr:uid="{00000000-0005-0000-0000-0000552C0000}"/>
    <cellStyle name="Normal 3 28 12 2 2 2" xfId="11042" xr:uid="{00000000-0005-0000-0000-0000562C0000}"/>
    <cellStyle name="Normal 3 28 12 3" xfId="11043" xr:uid="{00000000-0005-0000-0000-0000572C0000}"/>
    <cellStyle name="Normal 3 28 12 3 2" xfId="11044" xr:uid="{00000000-0005-0000-0000-0000582C0000}"/>
    <cellStyle name="Normal 3 28 12 3 2 2" xfId="11045" xr:uid="{00000000-0005-0000-0000-0000592C0000}"/>
    <cellStyle name="Normal 3 28 13" xfId="11046" xr:uid="{00000000-0005-0000-0000-00005A2C0000}"/>
    <cellStyle name="Normal 3 28 13 2" xfId="11047" xr:uid="{00000000-0005-0000-0000-00005B2C0000}"/>
    <cellStyle name="Normal 3 28 13 2 2" xfId="11048" xr:uid="{00000000-0005-0000-0000-00005C2C0000}"/>
    <cellStyle name="Normal 3 28 13 2 2 2" xfId="11049" xr:uid="{00000000-0005-0000-0000-00005D2C0000}"/>
    <cellStyle name="Normal 3 28 13 3" xfId="11050" xr:uid="{00000000-0005-0000-0000-00005E2C0000}"/>
    <cellStyle name="Normal 3 28 13 3 2" xfId="11051" xr:uid="{00000000-0005-0000-0000-00005F2C0000}"/>
    <cellStyle name="Normal 3 28 13 3 2 2" xfId="11052" xr:uid="{00000000-0005-0000-0000-0000602C0000}"/>
    <cellStyle name="Normal 3 28 14" xfId="11053" xr:uid="{00000000-0005-0000-0000-0000612C0000}"/>
    <cellStyle name="Normal 3 28 14 2" xfId="11054" xr:uid="{00000000-0005-0000-0000-0000622C0000}"/>
    <cellStyle name="Normal 3 28 14 2 2" xfId="11055" xr:uid="{00000000-0005-0000-0000-0000632C0000}"/>
    <cellStyle name="Normal 3 28 14 2 2 2" xfId="11056" xr:uid="{00000000-0005-0000-0000-0000642C0000}"/>
    <cellStyle name="Normal 3 28 14 3" xfId="11057" xr:uid="{00000000-0005-0000-0000-0000652C0000}"/>
    <cellStyle name="Normal 3 28 14 3 2" xfId="11058" xr:uid="{00000000-0005-0000-0000-0000662C0000}"/>
    <cellStyle name="Normal 3 28 14 3 2 2" xfId="11059" xr:uid="{00000000-0005-0000-0000-0000672C0000}"/>
    <cellStyle name="Normal 3 28 15" xfId="11060" xr:uid="{00000000-0005-0000-0000-0000682C0000}"/>
    <cellStyle name="Normal 3 28 15 2" xfId="11061" xr:uid="{00000000-0005-0000-0000-0000692C0000}"/>
    <cellStyle name="Normal 3 28 15 2 2" xfId="11062" xr:uid="{00000000-0005-0000-0000-00006A2C0000}"/>
    <cellStyle name="Normal 3 28 15 2 2 2" xfId="11063" xr:uid="{00000000-0005-0000-0000-00006B2C0000}"/>
    <cellStyle name="Normal 3 28 15 3" xfId="11064" xr:uid="{00000000-0005-0000-0000-00006C2C0000}"/>
    <cellStyle name="Normal 3 28 15 3 2" xfId="11065" xr:uid="{00000000-0005-0000-0000-00006D2C0000}"/>
    <cellStyle name="Normal 3 28 15 3 2 2" xfId="11066" xr:uid="{00000000-0005-0000-0000-00006E2C0000}"/>
    <cellStyle name="Normal 3 28 16" xfId="11067" xr:uid="{00000000-0005-0000-0000-00006F2C0000}"/>
    <cellStyle name="Normal 3 28 16 2" xfId="11068" xr:uid="{00000000-0005-0000-0000-0000702C0000}"/>
    <cellStyle name="Normal 3 28 16 2 2" xfId="11069" xr:uid="{00000000-0005-0000-0000-0000712C0000}"/>
    <cellStyle name="Normal 3 28 16 2 2 2" xfId="11070" xr:uid="{00000000-0005-0000-0000-0000722C0000}"/>
    <cellStyle name="Normal 3 28 16 3" xfId="11071" xr:uid="{00000000-0005-0000-0000-0000732C0000}"/>
    <cellStyle name="Normal 3 28 16 3 2" xfId="11072" xr:uid="{00000000-0005-0000-0000-0000742C0000}"/>
    <cellStyle name="Normal 3 28 16 3 2 2" xfId="11073" xr:uid="{00000000-0005-0000-0000-0000752C0000}"/>
    <cellStyle name="Normal 3 28 17" xfId="11074" xr:uid="{00000000-0005-0000-0000-0000762C0000}"/>
    <cellStyle name="Normal 3 28 17 2" xfId="11075" xr:uid="{00000000-0005-0000-0000-0000772C0000}"/>
    <cellStyle name="Normal 3 28 17 2 2" xfId="11076" xr:uid="{00000000-0005-0000-0000-0000782C0000}"/>
    <cellStyle name="Normal 3 28 17 2 2 2" xfId="11077" xr:uid="{00000000-0005-0000-0000-0000792C0000}"/>
    <cellStyle name="Normal 3 28 17 3" xfId="11078" xr:uid="{00000000-0005-0000-0000-00007A2C0000}"/>
    <cellStyle name="Normal 3 28 17 3 2" xfId="11079" xr:uid="{00000000-0005-0000-0000-00007B2C0000}"/>
    <cellStyle name="Normal 3 28 17 3 2 2" xfId="11080" xr:uid="{00000000-0005-0000-0000-00007C2C0000}"/>
    <cellStyle name="Normal 3 28 18" xfId="11081" xr:uid="{00000000-0005-0000-0000-00007D2C0000}"/>
    <cellStyle name="Normal 3 28 18 2" xfId="11082" xr:uid="{00000000-0005-0000-0000-00007E2C0000}"/>
    <cellStyle name="Normal 3 28 18 2 2" xfId="11083" xr:uid="{00000000-0005-0000-0000-00007F2C0000}"/>
    <cellStyle name="Normal 3 28 18 2 2 2" xfId="11084" xr:uid="{00000000-0005-0000-0000-0000802C0000}"/>
    <cellStyle name="Normal 3 28 18 3" xfId="11085" xr:uid="{00000000-0005-0000-0000-0000812C0000}"/>
    <cellStyle name="Normal 3 28 18 3 2" xfId="11086" xr:uid="{00000000-0005-0000-0000-0000822C0000}"/>
    <cellStyle name="Normal 3 28 18 3 2 2" xfId="11087" xr:uid="{00000000-0005-0000-0000-0000832C0000}"/>
    <cellStyle name="Normal 3 28 19" xfId="11088" xr:uid="{00000000-0005-0000-0000-0000842C0000}"/>
    <cellStyle name="Normal 3 28 19 2" xfId="11089" xr:uid="{00000000-0005-0000-0000-0000852C0000}"/>
    <cellStyle name="Normal 3 28 19 2 2" xfId="11090" xr:uid="{00000000-0005-0000-0000-0000862C0000}"/>
    <cellStyle name="Normal 3 28 19 2 2 2" xfId="11091" xr:uid="{00000000-0005-0000-0000-0000872C0000}"/>
    <cellStyle name="Normal 3 28 19 3" xfId="11092" xr:uid="{00000000-0005-0000-0000-0000882C0000}"/>
    <cellStyle name="Normal 3 28 19 3 2" xfId="11093" xr:uid="{00000000-0005-0000-0000-0000892C0000}"/>
    <cellStyle name="Normal 3 28 19 3 2 2" xfId="11094" xr:uid="{00000000-0005-0000-0000-00008A2C0000}"/>
    <cellStyle name="Normal 3 28 2" xfId="11095" xr:uid="{00000000-0005-0000-0000-00008B2C0000}"/>
    <cellStyle name="Normal 3 28 2 2" xfId="11096" xr:uid="{00000000-0005-0000-0000-00008C2C0000}"/>
    <cellStyle name="Normal 3 28 2 2 2" xfId="11097" xr:uid="{00000000-0005-0000-0000-00008D2C0000}"/>
    <cellStyle name="Normal 3 28 2 2 2 2" xfId="11098" xr:uid="{00000000-0005-0000-0000-00008E2C0000}"/>
    <cellStyle name="Normal 3 28 2 3" xfId="11099" xr:uid="{00000000-0005-0000-0000-00008F2C0000}"/>
    <cellStyle name="Normal 3 28 2 3 2" xfId="11100" xr:uid="{00000000-0005-0000-0000-0000902C0000}"/>
    <cellStyle name="Normal 3 28 2 3 2 2" xfId="11101" xr:uid="{00000000-0005-0000-0000-0000912C0000}"/>
    <cellStyle name="Normal 3 28 20" xfId="11102" xr:uid="{00000000-0005-0000-0000-0000922C0000}"/>
    <cellStyle name="Normal 3 28 20 2" xfId="11103" xr:uid="{00000000-0005-0000-0000-0000932C0000}"/>
    <cellStyle name="Normal 3 28 20 2 2" xfId="11104" xr:uid="{00000000-0005-0000-0000-0000942C0000}"/>
    <cellStyle name="Normal 3 28 20 2 2 2" xfId="11105" xr:uid="{00000000-0005-0000-0000-0000952C0000}"/>
    <cellStyle name="Normal 3 28 20 3" xfId="11106" xr:uid="{00000000-0005-0000-0000-0000962C0000}"/>
    <cellStyle name="Normal 3 28 20 3 2" xfId="11107" xr:uid="{00000000-0005-0000-0000-0000972C0000}"/>
    <cellStyle name="Normal 3 28 20 3 2 2" xfId="11108" xr:uid="{00000000-0005-0000-0000-0000982C0000}"/>
    <cellStyle name="Normal 3 28 21" xfId="11109" xr:uid="{00000000-0005-0000-0000-0000992C0000}"/>
    <cellStyle name="Normal 3 28 21 2" xfId="11110" xr:uid="{00000000-0005-0000-0000-00009A2C0000}"/>
    <cellStyle name="Normal 3 28 21 2 2" xfId="11111" xr:uid="{00000000-0005-0000-0000-00009B2C0000}"/>
    <cellStyle name="Normal 3 28 21 2 2 2" xfId="11112" xr:uid="{00000000-0005-0000-0000-00009C2C0000}"/>
    <cellStyle name="Normal 3 28 21 3" xfId="11113" xr:uid="{00000000-0005-0000-0000-00009D2C0000}"/>
    <cellStyle name="Normal 3 28 21 3 2" xfId="11114" xr:uid="{00000000-0005-0000-0000-00009E2C0000}"/>
    <cellStyle name="Normal 3 28 21 3 2 2" xfId="11115" xr:uid="{00000000-0005-0000-0000-00009F2C0000}"/>
    <cellStyle name="Normal 3 28 22" xfId="11116" xr:uid="{00000000-0005-0000-0000-0000A02C0000}"/>
    <cellStyle name="Normal 3 28 22 2" xfId="11117" xr:uid="{00000000-0005-0000-0000-0000A12C0000}"/>
    <cellStyle name="Normal 3 28 22 2 2" xfId="11118" xr:uid="{00000000-0005-0000-0000-0000A22C0000}"/>
    <cellStyle name="Normal 3 28 22 2 2 2" xfId="11119" xr:uid="{00000000-0005-0000-0000-0000A32C0000}"/>
    <cellStyle name="Normal 3 28 22 3" xfId="11120" xr:uid="{00000000-0005-0000-0000-0000A42C0000}"/>
    <cellStyle name="Normal 3 28 22 3 2" xfId="11121" xr:uid="{00000000-0005-0000-0000-0000A52C0000}"/>
    <cellStyle name="Normal 3 28 22 3 2 2" xfId="11122" xr:uid="{00000000-0005-0000-0000-0000A62C0000}"/>
    <cellStyle name="Normal 3 28 23" xfId="11123" xr:uid="{00000000-0005-0000-0000-0000A72C0000}"/>
    <cellStyle name="Normal 3 28 23 2" xfId="11124" xr:uid="{00000000-0005-0000-0000-0000A82C0000}"/>
    <cellStyle name="Normal 3 28 23 2 2" xfId="11125" xr:uid="{00000000-0005-0000-0000-0000A92C0000}"/>
    <cellStyle name="Normal 3 28 23 2 2 2" xfId="11126" xr:uid="{00000000-0005-0000-0000-0000AA2C0000}"/>
    <cellStyle name="Normal 3 28 23 3" xfId="11127" xr:uid="{00000000-0005-0000-0000-0000AB2C0000}"/>
    <cellStyle name="Normal 3 28 23 3 2" xfId="11128" xr:uid="{00000000-0005-0000-0000-0000AC2C0000}"/>
    <cellStyle name="Normal 3 28 23 3 2 2" xfId="11129" xr:uid="{00000000-0005-0000-0000-0000AD2C0000}"/>
    <cellStyle name="Normal 3 28 24" xfId="11130" xr:uid="{00000000-0005-0000-0000-0000AE2C0000}"/>
    <cellStyle name="Normal 3 28 24 2" xfId="11131" xr:uid="{00000000-0005-0000-0000-0000AF2C0000}"/>
    <cellStyle name="Normal 3 28 24 2 2" xfId="11132" xr:uid="{00000000-0005-0000-0000-0000B02C0000}"/>
    <cellStyle name="Normal 3 28 25" xfId="11133" xr:uid="{00000000-0005-0000-0000-0000B12C0000}"/>
    <cellStyle name="Normal 3 28 25 2" xfId="11134" xr:uid="{00000000-0005-0000-0000-0000B22C0000}"/>
    <cellStyle name="Normal 3 28 25 2 2" xfId="11135" xr:uid="{00000000-0005-0000-0000-0000B32C0000}"/>
    <cellStyle name="Normal 3 28 3" xfId="11136" xr:uid="{00000000-0005-0000-0000-0000B42C0000}"/>
    <cellStyle name="Normal 3 28 3 2" xfId="11137" xr:uid="{00000000-0005-0000-0000-0000B52C0000}"/>
    <cellStyle name="Normal 3 28 3 2 2" xfId="11138" xr:uid="{00000000-0005-0000-0000-0000B62C0000}"/>
    <cellStyle name="Normal 3 28 3 2 2 2" xfId="11139" xr:uid="{00000000-0005-0000-0000-0000B72C0000}"/>
    <cellStyle name="Normal 3 28 3 3" xfId="11140" xr:uid="{00000000-0005-0000-0000-0000B82C0000}"/>
    <cellStyle name="Normal 3 28 3 3 2" xfId="11141" xr:uid="{00000000-0005-0000-0000-0000B92C0000}"/>
    <cellStyle name="Normal 3 28 3 3 2 2" xfId="11142" xr:uid="{00000000-0005-0000-0000-0000BA2C0000}"/>
    <cellStyle name="Normal 3 28 4" xfId="11143" xr:uid="{00000000-0005-0000-0000-0000BB2C0000}"/>
    <cellStyle name="Normal 3 28 4 2" xfId="11144" xr:uid="{00000000-0005-0000-0000-0000BC2C0000}"/>
    <cellStyle name="Normal 3 28 4 2 2" xfId="11145" xr:uid="{00000000-0005-0000-0000-0000BD2C0000}"/>
    <cellStyle name="Normal 3 28 4 2 2 2" xfId="11146" xr:uid="{00000000-0005-0000-0000-0000BE2C0000}"/>
    <cellStyle name="Normal 3 28 4 3" xfId="11147" xr:uid="{00000000-0005-0000-0000-0000BF2C0000}"/>
    <cellStyle name="Normal 3 28 4 3 2" xfId="11148" xr:uid="{00000000-0005-0000-0000-0000C02C0000}"/>
    <cellStyle name="Normal 3 28 4 3 2 2" xfId="11149" xr:uid="{00000000-0005-0000-0000-0000C12C0000}"/>
    <cellStyle name="Normal 3 28 5" xfId="11150" xr:uid="{00000000-0005-0000-0000-0000C22C0000}"/>
    <cellStyle name="Normal 3 28 5 2" xfId="11151" xr:uid="{00000000-0005-0000-0000-0000C32C0000}"/>
    <cellStyle name="Normal 3 28 5 2 2" xfId="11152" xr:uid="{00000000-0005-0000-0000-0000C42C0000}"/>
    <cellStyle name="Normal 3 28 5 2 2 2" xfId="11153" xr:uid="{00000000-0005-0000-0000-0000C52C0000}"/>
    <cellStyle name="Normal 3 28 5 3" xfId="11154" xr:uid="{00000000-0005-0000-0000-0000C62C0000}"/>
    <cellStyle name="Normal 3 28 5 3 2" xfId="11155" xr:uid="{00000000-0005-0000-0000-0000C72C0000}"/>
    <cellStyle name="Normal 3 28 5 3 2 2" xfId="11156" xr:uid="{00000000-0005-0000-0000-0000C82C0000}"/>
    <cellStyle name="Normal 3 28 6" xfId="11157" xr:uid="{00000000-0005-0000-0000-0000C92C0000}"/>
    <cellStyle name="Normal 3 28 6 2" xfId="11158" xr:uid="{00000000-0005-0000-0000-0000CA2C0000}"/>
    <cellStyle name="Normal 3 28 6 2 2" xfId="11159" xr:uid="{00000000-0005-0000-0000-0000CB2C0000}"/>
    <cellStyle name="Normal 3 28 6 2 2 2" xfId="11160" xr:uid="{00000000-0005-0000-0000-0000CC2C0000}"/>
    <cellStyle name="Normal 3 28 6 3" xfId="11161" xr:uid="{00000000-0005-0000-0000-0000CD2C0000}"/>
    <cellStyle name="Normal 3 28 6 3 2" xfId="11162" xr:uid="{00000000-0005-0000-0000-0000CE2C0000}"/>
    <cellStyle name="Normal 3 28 6 3 2 2" xfId="11163" xr:uid="{00000000-0005-0000-0000-0000CF2C0000}"/>
    <cellStyle name="Normal 3 28 7" xfId="11164" xr:uid="{00000000-0005-0000-0000-0000D02C0000}"/>
    <cellStyle name="Normal 3 28 7 2" xfId="11165" xr:uid="{00000000-0005-0000-0000-0000D12C0000}"/>
    <cellStyle name="Normal 3 28 7 2 2" xfId="11166" xr:uid="{00000000-0005-0000-0000-0000D22C0000}"/>
    <cellStyle name="Normal 3 28 7 2 2 2" xfId="11167" xr:uid="{00000000-0005-0000-0000-0000D32C0000}"/>
    <cellStyle name="Normal 3 28 7 3" xfId="11168" xr:uid="{00000000-0005-0000-0000-0000D42C0000}"/>
    <cellStyle name="Normal 3 28 7 3 2" xfId="11169" xr:uid="{00000000-0005-0000-0000-0000D52C0000}"/>
    <cellStyle name="Normal 3 28 7 3 2 2" xfId="11170" xr:uid="{00000000-0005-0000-0000-0000D62C0000}"/>
    <cellStyle name="Normal 3 28 8" xfId="11171" xr:uid="{00000000-0005-0000-0000-0000D72C0000}"/>
    <cellStyle name="Normal 3 28 8 2" xfId="11172" xr:uid="{00000000-0005-0000-0000-0000D82C0000}"/>
    <cellStyle name="Normal 3 28 8 2 2" xfId="11173" xr:uid="{00000000-0005-0000-0000-0000D92C0000}"/>
    <cellStyle name="Normal 3 28 8 2 2 2" xfId="11174" xr:uid="{00000000-0005-0000-0000-0000DA2C0000}"/>
    <cellStyle name="Normal 3 28 8 3" xfId="11175" xr:uid="{00000000-0005-0000-0000-0000DB2C0000}"/>
    <cellStyle name="Normal 3 28 8 3 2" xfId="11176" xr:uid="{00000000-0005-0000-0000-0000DC2C0000}"/>
    <cellStyle name="Normal 3 28 8 3 2 2" xfId="11177" xr:uid="{00000000-0005-0000-0000-0000DD2C0000}"/>
    <cellStyle name="Normal 3 28 9" xfId="11178" xr:uid="{00000000-0005-0000-0000-0000DE2C0000}"/>
    <cellStyle name="Normal 3 28 9 2" xfId="11179" xr:uid="{00000000-0005-0000-0000-0000DF2C0000}"/>
    <cellStyle name="Normal 3 28 9 2 2" xfId="11180" xr:uid="{00000000-0005-0000-0000-0000E02C0000}"/>
    <cellStyle name="Normal 3 28 9 2 2 2" xfId="11181" xr:uid="{00000000-0005-0000-0000-0000E12C0000}"/>
    <cellStyle name="Normal 3 28 9 3" xfId="11182" xr:uid="{00000000-0005-0000-0000-0000E22C0000}"/>
    <cellStyle name="Normal 3 28 9 3 2" xfId="11183" xr:uid="{00000000-0005-0000-0000-0000E32C0000}"/>
    <cellStyle name="Normal 3 28 9 3 2 2" xfId="11184" xr:uid="{00000000-0005-0000-0000-0000E42C0000}"/>
    <cellStyle name="Normal 3 29" xfId="11185" xr:uid="{00000000-0005-0000-0000-0000E52C0000}"/>
    <cellStyle name="Normal 3 29 10" xfId="11186" xr:uid="{00000000-0005-0000-0000-0000E62C0000}"/>
    <cellStyle name="Normal 3 29 10 2" xfId="11187" xr:uid="{00000000-0005-0000-0000-0000E72C0000}"/>
    <cellStyle name="Normal 3 29 10 2 2" xfId="11188" xr:uid="{00000000-0005-0000-0000-0000E82C0000}"/>
    <cellStyle name="Normal 3 29 10 2 2 2" xfId="11189" xr:uid="{00000000-0005-0000-0000-0000E92C0000}"/>
    <cellStyle name="Normal 3 29 10 3" xfId="11190" xr:uid="{00000000-0005-0000-0000-0000EA2C0000}"/>
    <cellStyle name="Normal 3 29 10 3 2" xfId="11191" xr:uid="{00000000-0005-0000-0000-0000EB2C0000}"/>
    <cellStyle name="Normal 3 29 10 3 2 2" xfId="11192" xr:uid="{00000000-0005-0000-0000-0000EC2C0000}"/>
    <cellStyle name="Normal 3 29 11" xfId="11193" xr:uid="{00000000-0005-0000-0000-0000ED2C0000}"/>
    <cellStyle name="Normal 3 29 11 2" xfId="11194" xr:uid="{00000000-0005-0000-0000-0000EE2C0000}"/>
    <cellStyle name="Normal 3 29 11 2 2" xfId="11195" xr:uid="{00000000-0005-0000-0000-0000EF2C0000}"/>
    <cellStyle name="Normal 3 29 11 2 2 2" xfId="11196" xr:uid="{00000000-0005-0000-0000-0000F02C0000}"/>
    <cellStyle name="Normal 3 29 11 3" xfId="11197" xr:uid="{00000000-0005-0000-0000-0000F12C0000}"/>
    <cellStyle name="Normal 3 29 11 3 2" xfId="11198" xr:uid="{00000000-0005-0000-0000-0000F22C0000}"/>
    <cellStyle name="Normal 3 29 11 3 2 2" xfId="11199" xr:uid="{00000000-0005-0000-0000-0000F32C0000}"/>
    <cellStyle name="Normal 3 29 12" xfId="11200" xr:uid="{00000000-0005-0000-0000-0000F42C0000}"/>
    <cellStyle name="Normal 3 29 12 2" xfId="11201" xr:uid="{00000000-0005-0000-0000-0000F52C0000}"/>
    <cellStyle name="Normal 3 29 12 2 2" xfId="11202" xr:uid="{00000000-0005-0000-0000-0000F62C0000}"/>
    <cellStyle name="Normal 3 29 12 2 2 2" xfId="11203" xr:uid="{00000000-0005-0000-0000-0000F72C0000}"/>
    <cellStyle name="Normal 3 29 12 3" xfId="11204" xr:uid="{00000000-0005-0000-0000-0000F82C0000}"/>
    <cellStyle name="Normal 3 29 12 3 2" xfId="11205" xr:uid="{00000000-0005-0000-0000-0000F92C0000}"/>
    <cellStyle name="Normal 3 29 12 3 2 2" xfId="11206" xr:uid="{00000000-0005-0000-0000-0000FA2C0000}"/>
    <cellStyle name="Normal 3 29 13" xfId="11207" xr:uid="{00000000-0005-0000-0000-0000FB2C0000}"/>
    <cellStyle name="Normal 3 29 13 2" xfId="11208" xr:uid="{00000000-0005-0000-0000-0000FC2C0000}"/>
    <cellStyle name="Normal 3 29 13 2 2" xfId="11209" xr:uid="{00000000-0005-0000-0000-0000FD2C0000}"/>
    <cellStyle name="Normal 3 29 13 2 2 2" xfId="11210" xr:uid="{00000000-0005-0000-0000-0000FE2C0000}"/>
    <cellStyle name="Normal 3 29 13 3" xfId="11211" xr:uid="{00000000-0005-0000-0000-0000FF2C0000}"/>
    <cellStyle name="Normal 3 29 13 3 2" xfId="11212" xr:uid="{00000000-0005-0000-0000-0000002D0000}"/>
    <cellStyle name="Normal 3 29 13 3 2 2" xfId="11213" xr:uid="{00000000-0005-0000-0000-0000012D0000}"/>
    <cellStyle name="Normal 3 29 14" xfId="11214" xr:uid="{00000000-0005-0000-0000-0000022D0000}"/>
    <cellStyle name="Normal 3 29 14 2" xfId="11215" xr:uid="{00000000-0005-0000-0000-0000032D0000}"/>
    <cellStyle name="Normal 3 29 14 2 2" xfId="11216" xr:uid="{00000000-0005-0000-0000-0000042D0000}"/>
    <cellStyle name="Normal 3 29 14 2 2 2" xfId="11217" xr:uid="{00000000-0005-0000-0000-0000052D0000}"/>
    <cellStyle name="Normal 3 29 14 3" xfId="11218" xr:uid="{00000000-0005-0000-0000-0000062D0000}"/>
    <cellStyle name="Normal 3 29 14 3 2" xfId="11219" xr:uid="{00000000-0005-0000-0000-0000072D0000}"/>
    <cellStyle name="Normal 3 29 14 3 2 2" xfId="11220" xr:uid="{00000000-0005-0000-0000-0000082D0000}"/>
    <cellStyle name="Normal 3 29 15" xfId="11221" xr:uid="{00000000-0005-0000-0000-0000092D0000}"/>
    <cellStyle name="Normal 3 29 15 2" xfId="11222" xr:uid="{00000000-0005-0000-0000-00000A2D0000}"/>
    <cellStyle name="Normal 3 29 15 2 2" xfId="11223" xr:uid="{00000000-0005-0000-0000-00000B2D0000}"/>
    <cellStyle name="Normal 3 29 15 2 2 2" xfId="11224" xr:uid="{00000000-0005-0000-0000-00000C2D0000}"/>
    <cellStyle name="Normal 3 29 15 3" xfId="11225" xr:uid="{00000000-0005-0000-0000-00000D2D0000}"/>
    <cellStyle name="Normal 3 29 15 3 2" xfId="11226" xr:uid="{00000000-0005-0000-0000-00000E2D0000}"/>
    <cellStyle name="Normal 3 29 15 3 2 2" xfId="11227" xr:uid="{00000000-0005-0000-0000-00000F2D0000}"/>
    <cellStyle name="Normal 3 29 16" xfId="11228" xr:uid="{00000000-0005-0000-0000-0000102D0000}"/>
    <cellStyle name="Normal 3 29 16 2" xfId="11229" xr:uid="{00000000-0005-0000-0000-0000112D0000}"/>
    <cellStyle name="Normal 3 29 16 2 2" xfId="11230" xr:uid="{00000000-0005-0000-0000-0000122D0000}"/>
    <cellStyle name="Normal 3 29 16 2 2 2" xfId="11231" xr:uid="{00000000-0005-0000-0000-0000132D0000}"/>
    <cellStyle name="Normal 3 29 16 3" xfId="11232" xr:uid="{00000000-0005-0000-0000-0000142D0000}"/>
    <cellStyle name="Normal 3 29 16 3 2" xfId="11233" xr:uid="{00000000-0005-0000-0000-0000152D0000}"/>
    <cellStyle name="Normal 3 29 16 3 2 2" xfId="11234" xr:uid="{00000000-0005-0000-0000-0000162D0000}"/>
    <cellStyle name="Normal 3 29 17" xfId="11235" xr:uid="{00000000-0005-0000-0000-0000172D0000}"/>
    <cellStyle name="Normal 3 29 17 2" xfId="11236" xr:uid="{00000000-0005-0000-0000-0000182D0000}"/>
    <cellStyle name="Normal 3 29 17 2 2" xfId="11237" xr:uid="{00000000-0005-0000-0000-0000192D0000}"/>
    <cellStyle name="Normal 3 29 17 2 2 2" xfId="11238" xr:uid="{00000000-0005-0000-0000-00001A2D0000}"/>
    <cellStyle name="Normal 3 29 17 3" xfId="11239" xr:uid="{00000000-0005-0000-0000-00001B2D0000}"/>
    <cellStyle name="Normal 3 29 17 3 2" xfId="11240" xr:uid="{00000000-0005-0000-0000-00001C2D0000}"/>
    <cellStyle name="Normal 3 29 17 3 2 2" xfId="11241" xr:uid="{00000000-0005-0000-0000-00001D2D0000}"/>
    <cellStyle name="Normal 3 29 18" xfId="11242" xr:uid="{00000000-0005-0000-0000-00001E2D0000}"/>
    <cellStyle name="Normal 3 29 18 2" xfId="11243" xr:uid="{00000000-0005-0000-0000-00001F2D0000}"/>
    <cellStyle name="Normal 3 29 18 2 2" xfId="11244" xr:uid="{00000000-0005-0000-0000-0000202D0000}"/>
    <cellStyle name="Normal 3 29 18 2 2 2" xfId="11245" xr:uid="{00000000-0005-0000-0000-0000212D0000}"/>
    <cellStyle name="Normal 3 29 18 3" xfId="11246" xr:uid="{00000000-0005-0000-0000-0000222D0000}"/>
    <cellStyle name="Normal 3 29 18 3 2" xfId="11247" xr:uid="{00000000-0005-0000-0000-0000232D0000}"/>
    <cellStyle name="Normal 3 29 18 3 2 2" xfId="11248" xr:uid="{00000000-0005-0000-0000-0000242D0000}"/>
    <cellStyle name="Normal 3 29 19" xfId="11249" xr:uid="{00000000-0005-0000-0000-0000252D0000}"/>
    <cellStyle name="Normal 3 29 19 2" xfId="11250" xr:uid="{00000000-0005-0000-0000-0000262D0000}"/>
    <cellStyle name="Normal 3 29 19 2 2" xfId="11251" xr:uid="{00000000-0005-0000-0000-0000272D0000}"/>
    <cellStyle name="Normal 3 29 19 2 2 2" xfId="11252" xr:uid="{00000000-0005-0000-0000-0000282D0000}"/>
    <cellStyle name="Normal 3 29 19 3" xfId="11253" xr:uid="{00000000-0005-0000-0000-0000292D0000}"/>
    <cellStyle name="Normal 3 29 19 3 2" xfId="11254" xr:uid="{00000000-0005-0000-0000-00002A2D0000}"/>
    <cellStyle name="Normal 3 29 19 3 2 2" xfId="11255" xr:uid="{00000000-0005-0000-0000-00002B2D0000}"/>
    <cellStyle name="Normal 3 29 2" xfId="11256" xr:uid="{00000000-0005-0000-0000-00002C2D0000}"/>
    <cellStyle name="Normal 3 29 2 2" xfId="11257" xr:uid="{00000000-0005-0000-0000-00002D2D0000}"/>
    <cellStyle name="Normal 3 29 2 2 2" xfId="11258" xr:uid="{00000000-0005-0000-0000-00002E2D0000}"/>
    <cellStyle name="Normal 3 29 2 2 2 2" xfId="11259" xr:uid="{00000000-0005-0000-0000-00002F2D0000}"/>
    <cellStyle name="Normal 3 29 2 3" xfId="11260" xr:uid="{00000000-0005-0000-0000-0000302D0000}"/>
    <cellStyle name="Normal 3 29 2 3 2" xfId="11261" xr:uid="{00000000-0005-0000-0000-0000312D0000}"/>
    <cellStyle name="Normal 3 29 2 3 2 2" xfId="11262" xr:uid="{00000000-0005-0000-0000-0000322D0000}"/>
    <cellStyle name="Normal 3 29 20" xfId="11263" xr:uid="{00000000-0005-0000-0000-0000332D0000}"/>
    <cellStyle name="Normal 3 29 20 2" xfId="11264" xr:uid="{00000000-0005-0000-0000-0000342D0000}"/>
    <cellStyle name="Normal 3 29 20 2 2" xfId="11265" xr:uid="{00000000-0005-0000-0000-0000352D0000}"/>
    <cellStyle name="Normal 3 29 20 2 2 2" xfId="11266" xr:uid="{00000000-0005-0000-0000-0000362D0000}"/>
    <cellStyle name="Normal 3 29 20 3" xfId="11267" xr:uid="{00000000-0005-0000-0000-0000372D0000}"/>
    <cellStyle name="Normal 3 29 20 3 2" xfId="11268" xr:uid="{00000000-0005-0000-0000-0000382D0000}"/>
    <cellStyle name="Normal 3 29 20 3 2 2" xfId="11269" xr:uid="{00000000-0005-0000-0000-0000392D0000}"/>
    <cellStyle name="Normal 3 29 21" xfId="11270" xr:uid="{00000000-0005-0000-0000-00003A2D0000}"/>
    <cellStyle name="Normal 3 29 21 2" xfId="11271" xr:uid="{00000000-0005-0000-0000-00003B2D0000}"/>
    <cellStyle name="Normal 3 29 21 2 2" xfId="11272" xr:uid="{00000000-0005-0000-0000-00003C2D0000}"/>
    <cellStyle name="Normal 3 29 21 2 2 2" xfId="11273" xr:uid="{00000000-0005-0000-0000-00003D2D0000}"/>
    <cellStyle name="Normal 3 29 21 3" xfId="11274" xr:uid="{00000000-0005-0000-0000-00003E2D0000}"/>
    <cellStyle name="Normal 3 29 21 3 2" xfId="11275" xr:uid="{00000000-0005-0000-0000-00003F2D0000}"/>
    <cellStyle name="Normal 3 29 21 3 2 2" xfId="11276" xr:uid="{00000000-0005-0000-0000-0000402D0000}"/>
    <cellStyle name="Normal 3 29 22" xfId="11277" xr:uid="{00000000-0005-0000-0000-0000412D0000}"/>
    <cellStyle name="Normal 3 29 22 2" xfId="11278" xr:uid="{00000000-0005-0000-0000-0000422D0000}"/>
    <cellStyle name="Normal 3 29 22 2 2" xfId="11279" xr:uid="{00000000-0005-0000-0000-0000432D0000}"/>
    <cellStyle name="Normal 3 29 22 2 2 2" xfId="11280" xr:uid="{00000000-0005-0000-0000-0000442D0000}"/>
    <cellStyle name="Normal 3 29 22 3" xfId="11281" xr:uid="{00000000-0005-0000-0000-0000452D0000}"/>
    <cellStyle name="Normal 3 29 22 3 2" xfId="11282" xr:uid="{00000000-0005-0000-0000-0000462D0000}"/>
    <cellStyle name="Normal 3 29 22 3 2 2" xfId="11283" xr:uid="{00000000-0005-0000-0000-0000472D0000}"/>
    <cellStyle name="Normal 3 29 23" xfId="11284" xr:uid="{00000000-0005-0000-0000-0000482D0000}"/>
    <cellStyle name="Normal 3 29 23 2" xfId="11285" xr:uid="{00000000-0005-0000-0000-0000492D0000}"/>
    <cellStyle name="Normal 3 29 23 2 2" xfId="11286" xr:uid="{00000000-0005-0000-0000-00004A2D0000}"/>
    <cellStyle name="Normal 3 29 23 2 2 2" xfId="11287" xr:uid="{00000000-0005-0000-0000-00004B2D0000}"/>
    <cellStyle name="Normal 3 29 23 3" xfId="11288" xr:uid="{00000000-0005-0000-0000-00004C2D0000}"/>
    <cellStyle name="Normal 3 29 23 3 2" xfId="11289" xr:uid="{00000000-0005-0000-0000-00004D2D0000}"/>
    <cellStyle name="Normal 3 29 23 3 2 2" xfId="11290" xr:uid="{00000000-0005-0000-0000-00004E2D0000}"/>
    <cellStyle name="Normal 3 29 24" xfId="11291" xr:uid="{00000000-0005-0000-0000-00004F2D0000}"/>
    <cellStyle name="Normal 3 29 24 2" xfId="11292" xr:uid="{00000000-0005-0000-0000-0000502D0000}"/>
    <cellStyle name="Normal 3 29 24 2 2" xfId="11293" xr:uid="{00000000-0005-0000-0000-0000512D0000}"/>
    <cellStyle name="Normal 3 29 25" xfId="11294" xr:uid="{00000000-0005-0000-0000-0000522D0000}"/>
    <cellStyle name="Normal 3 29 25 2" xfId="11295" xr:uid="{00000000-0005-0000-0000-0000532D0000}"/>
    <cellStyle name="Normal 3 29 25 2 2" xfId="11296" xr:uid="{00000000-0005-0000-0000-0000542D0000}"/>
    <cellStyle name="Normal 3 29 3" xfId="11297" xr:uid="{00000000-0005-0000-0000-0000552D0000}"/>
    <cellStyle name="Normal 3 29 3 2" xfId="11298" xr:uid="{00000000-0005-0000-0000-0000562D0000}"/>
    <cellStyle name="Normal 3 29 3 2 2" xfId="11299" xr:uid="{00000000-0005-0000-0000-0000572D0000}"/>
    <cellStyle name="Normal 3 29 3 2 2 2" xfId="11300" xr:uid="{00000000-0005-0000-0000-0000582D0000}"/>
    <cellStyle name="Normal 3 29 3 3" xfId="11301" xr:uid="{00000000-0005-0000-0000-0000592D0000}"/>
    <cellStyle name="Normal 3 29 3 3 2" xfId="11302" xr:uid="{00000000-0005-0000-0000-00005A2D0000}"/>
    <cellStyle name="Normal 3 29 3 3 2 2" xfId="11303" xr:uid="{00000000-0005-0000-0000-00005B2D0000}"/>
    <cellStyle name="Normal 3 29 4" xfId="11304" xr:uid="{00000000-0005-0000-0000-00005C2D0000}"/>
    <cellStyle name="Normal 3 29 4 2" xfId="11305" xr:uid="{00000000-0005-0000-0000-00005D2D0000}"/>
    <cellStyle name="Normal 3 29 4 2 2" xfId="11306" xr:uid="{00000000-0005-0000-0000-00005E2D0000}"/>
    <cellStyle name="Normal 3 29 4 2 2 2" xfId="11307" xr:uid="{00000000-0005-0000-0000-00005F2D0000}"/>
    <cellStyle name="Normal 3 29 4 3" xfId="11308" xr:uid="{00000000-0005-0000-0000-0000602D0000}"/>
    <cellStyle name="Normal 3 29 4 3 2" xfId="11309" xr:uid="{00000000-0005-0000-0000-0000612D0000}"/>
    <cellStyle name="Normal 3 29 4 3 2 2" xfId="11310" xr:uid="{00000000-0005-0000-0000-0000622D0000}"/>
    <cellStyle name="Normal 3 29 5" xfId="11311" xr:uid="{00000000-0005-0000-0000-0000632D0000}"/>
    <cellStyle name="Normal 3 29 5 2" xfId="11312" xr:uid="{00000000-0005-0000-0000-0000642D0000}"/>
    <cellStyle name="Normal 3 29 5 2 2" xfId="11313" xr:uid="{00000000-0005-0000-0000-0000652D0000}"/>
    <cellStyle name="Normal 3 29 5 2 2 2" xfId="11314" xr:uid="{00000000-0005-0000-0000-0000662D0000}"/>
    <cellStyle name="Normal 3 29 5 3" xfId="11315" xr:uid="{00000000-0005-0000-0000-0000672D0000}"/>
    <cellStyle name="Normal 3 29 5 3 2" xfId="11316" xr:uid="{00000000-0005-0000-0000-0000682D0000}"/>
    <cellStyle name="Normal 3 29 5 3 2 2" xfId="11317" xr:uid="{00000000-0005-0000-0000-0000692D0000}"/>
    <cellStyle name="Normal 3 29 6" xfId="11318" xr:uid="{00000000-0005-0000-0000-00006A2D0000}"/>
    <cellStyle name="Normal 3 29 6 2" xfId="11319" xr:uid="{00000000-0005-0000-0000-00006B2D0000}"/>
    <cellStyle name="Normal 3 29 6 2 2" xfId="11320" xr:uid="{00000000-0005-0000-0000-00006C2D0000}"/>
    <cellStyle name="Normal 3 29 6 2 2 2" xfId="11321" xr:uid="{00000000-0005-0000-0000-00006D2D0000}"/>
    <cellStyle name="Normal 3 29 6 3" xfId="11322" xr:uid="{00000000-0005-0000-0000-00006E2D0000}"/>
    <cellStyle name="Normal 3 29 6 3 2" xfId="11323" xr:uid="{00000000-0005-0000-0000-00006F2D0000}"/>
    <cellStyle name="Normal 3 29 6 3 2 2" xfId="11324" xr:uid="{00000000-0005-0000-0000-0000702D0000}"/>
    <cellStyle name="Normal 3 29 7" xfId="11325" xr:uid="{00000000-0005-0000-0000-0000712D0000}"/>
    <cellStyle name="Normal 3 29 7 2" xfId="11326" xr:uid="{00000000-0005-0000-0000-0000722D0000}"/>
    <cellStyle name="Normal 3 29 7 2 2" xfId="11327" xr:uid="{00000000-0005-0000-0000-0000732D0000}"/>
    <cellStyle name="Normal 3 29 7 2 2 2" xfId="11328" xr:uid="{00000000-0005-0000-0000-0000742D0000}"/>
    <cellStyle name="Normal 3 29 7 3" xfId="11329" xr:uid="{00000000-0005-0000-0000-0000752D0000}"/>
    <cellStyle name="Normal 3 29 7 3 2" xfId="11330" xr:uid="{00000000-0005-0000-0000-0000762D0000}"/>
    <cellStyle name="Normal 3 29 7 3 2 2" xfId="11331" xr:uid="{00000000-0005-0000-0000-0000772D0000}"/>
    <cellStyle name="Normal 3 29 8" xfId="11332" xr:uid="{00000000-0005-0000-0000-0000782D0000}"/>
    <cellStyle name="Normal 3 29 8 2" xfId="11333" xr:uid="{00000000-0005-0000-0000-0000792D0000}"/>
    <cellStyle name="Normal 3 29 8 2 2" xfId="11334" xr:uid="{00000000-0005-0000-0000-00007A2D0000}"/>
    <cellStyle name="Normal 3 29 8 2 2 2" xfId="11335" xr:uid="{00000000-0005-0000-0000-00007B2D0000}"/>
    <cellStyle name="Normal 3 29 8 3" xfId="11336" xr:uid="{00000000-0005-0000-0000-00007C2D0000}"/>
    <cellStyle name="Normal 3 29 8 3 2" xfId="11337" xr:uid="{00000000-0005-0000-0000-00007D2D0000}"/>
    <cellStyle name="Normal 3 29 8 3 2 2" xfId="11338" xr:uid="{00000000-0005-0000-0000-00007E2D0000}"/>
    <cellStyle name="Normal 3 29 9" xfId="11339" xr:uid="{00000000-0005-0000-0000-00007F2D0000}"/>
    <cellStyle name="Normal 3 29 9 2" xfId="11340" xr:uid="{00000000-0005-0000-0000-0000802D0000}"/>
    <cellStyle name="Normal 3 29 9 2 2" xfId="11341" xr:uid="{00000000-0005-0000-0000-0000812D0000}"/>
    <cellStyle name="Normal 3 29 9 2 2 2" xfId="11342" xr:uid="{00000000-0005-0000-0000-0000822D0000}"/>
    <cellStyle name="Normal 3 29 9 3" xfId="11343" xr:uid="{00000000-0005-0000-0000-0000832D0000}"/>
    <cellStyle name="Normal 3 29 9 3 2" xfId="11344" xr:uid="{00000000-0005-0000-0000-0000842D0000}"/>
    <cellStyle name="Normal 3 29 9 3 2 2" xfId="11345" xr:uid="{00000000-0005-0000-0000-0000852D0000}"/>
    <cellStyle name="Normal 3 3" xfId="11346" xr:uid="{00000000-0005-0000-0000-0000862D0000}"/>
    <cellStyle name="Normal 3 3 10" xfId="11347" xr:uid="{00000000-0005-0000-0000-0000872D0000}"/>
    <cellStyle name="Normal 3 3 10 2" xfId="11348" xr:uid="{00000000-0005-0000-0000-0000882D0000}"/>
    <cellStyle name="Normal 3 3 10 2 2" xfId="11349" xr:uid="{00000000-0005-0000-0000-0000892D0000}"/>
    <cellStyle name="Normal 3 3 10 2 2 2" xfId="11350" xr:uid="{00000000-0005-0000-0000-00008A2D0000}"/>
    <cellStyle name="Normal 3 3 10 3" xfId="11351" xr:uid="{00000000-0005-0000-0000-00008B2D0000}"/>
    <cellStyle name="Normal 3 3 10 3 2" xfId="11352" xr:uid="{00000000-0005-0000-0000-00008C2D0000}"/>
    <cellStyle name="Normal 3 3 10 3 2 2" xfId="11353" xr:uid="{00000000-0005-0000-0000-00008D2D0000}"/>
    <cellStyle name="Normal 3 3 11" xfId="11354" xr:uid="{00000000-0005-0000-0000-00008E2D0000}"/>
    <cellStyle name="Normal 3 3 11 2" xfId="11355" xr:uid="{00000000-0005-0000-0000-00008F2D0000}"/>
    <cellStyle name="Normal 3 3 11 2 2" xfId="11356" xr:uid="{00000000-0005-0000-0000-0000902D0000}"/>
    <cellStyle name="Normal 3 3 11 2 2 2" xfId="11357" xr:uid="{00000000-0005-0000-0000-0000912D0000}"/>
    <cellStyle name="Normal 3 3 11 3" xfId="11358" xr:uid="{00000000-0005-0000-0000-0000922D0000}"/>
    <cellStyle name="Normal 3 3 11 3 2" xfId="11359" xr:uid="{00000000-0005-0000-0000-0000932D0000}"/>
    <cellStyle name="Normal 3 3 11 3 2 2" xfId="11360" xr:uid="{00000000-0005-0000-0000-0000942D0000}"/>
    <cellStyle name="Normal 3 3 12" xfId="11361" xr:uid="{00000000-0005-0000-0000-0000952D0000}"/>
    <cellStyle name="Normal 3 3 12 2" xfId="11362" xr:uid="{00000000-0005-0000-0000-0000962D0000}"/>
    <cellStyle name="Normal 3 3 12 2 2" xfId="11363" xr:uid="{00000000-0005-0000-0000-0000972D0000}"/>
    <cellStyle name="Normal 3 3 12 2 2 2" xfId="11364" xr:uid="{00000000-0005-0000-0000-0000982D0000}"/>
    <cellStyle name="Normal 3 3 12 3" xfId="11365" xr:uid="{00000000-0005-0000-0000-0000992D0000}"/>
    <cellStyle name="Normal 3 3 12 3 2" xfId="11366" xr:uid="{00000000-0005-0000-0000-00009A2D0000}"/>
    <cellStyle name="Normal 3 3 12 3 2 2" xfId="11367" xr:uid="{00000000-0005-0000-0000-00009B2D0000}"/>
    <cellStyle name="Normal 3 3 13" xfId="11368" xr:uid="{00000000-0005-0000-0000-00009C2D0000}"/>
    <cellStyle name="Normal 3 3 13 2" xfId="11369" xr:uid="{00000000-0005-0000-0000-00009D2D0000}"/>
    <cellStyle name="Normal 3 3 13 2 2" xfId="11370" xr:uid="{00000000-0005-0000-0000-00009E2D0000}"/>
    <cellStyle name="Normal 3 3 13 2 2 2" xfId="11371" xr:uid="{00000000-0005-0000-0000-00009F2D0000}"/>
    <cellStyle name="Normal 3 3 13 3" xfId="11372" xr:uid="{00000000-0005-0000-0000-0000A02D0000}"/>
    <cellStyle name="Normal 3 3 13 3 2" xfId="11373" xr:uid="{00000000-0005-0000-0000-0000A12D0000}"/>
    <cellStyle name="Normal 3 3 13 3 2 2" xfId="11374" xr:uid="{00000000-0005-0000-0000-0000A22D0000}"/>
    <cellStyle name="Normal 3 3 14" xfId="11375" xr:uid="{00000000-0005-0000-0000-0000A32D0000}"/>
    <cellStyle name="Normal 3 3 14 2" xfId="11376" xr:uid="{00000000-0005-0000-0000-0000A42D0000}"/>
    <cellStyle name="Normal 3 3 14 2 2" xfId="11377" xr:uid="{00000000-0005-0000-0000-0000A52D0000}"/>
    <cellStyle name="Normal 3 3 14 2 2 2" xfId="11378" xr:uid="{00000000-0005-0000-0000-0000A62D0000}"/>
    <cellStyle name="Normal 3 3 14 3" xfId="11379" xr:uid="{00000000-0005-0000-0000-0000A72D0000}"/>
    <cellStyle name="Normal 3 3 14 3 2" xfId="11380" xr:uid="{00000000-0005-0000-0000-0000A82D0000}"/>
    <cellStyle name="Normal 3 3 14 3 2 2" xfId="11381" xr:uid="{00000000-0005-0000-0000-0000A92D0000}"/>
    <cellStyle name="Normal 3 3 15" xfId="11382" xr:uid="{00000000-0005-0000-0000-0000AA2D0000}"/>
    <cellStyle name="Normal 3 3 15 2" xfId="11383" xr:uid="{00000000-0005-0000-0000-0000AB2D0000}"/>
    <cellStyle name="Normal 3 3 15 2 2" xfId="11384" xr:uid="{00000000-0005-0000-0000-0000AC2D0000}"/>
    <cellStyle name="Normal 3 3 15 2 2 2" xfId="11385" xr:uid="{00000000-0005-0000-0000-0000AD2D0000}"/>
    <cellStyle name="Normal 3 3 15 3" xfId="11386" xr:uid="{00000000-0005-0000-0000-0000AE2D0000}"/>
    <cellStyle name="Normal 3 3 15 3 2" xfId="11387" xr:uid="{00000000-0005-0000-0000-0000AF2D0000}"/>
    <cellStyle name="Normal 3 3 15 3 2 2" xfId="11388" xr:uid="{00000000-0005-0000-0000-0000B02D0000}"/>
    <cellStyle name="Normal 3 3 16" xfId="11389" xr:uid="{00000000-0005-0000-0000-0000B12D0000}"/>
    <cellStyle name="Normal 3 3 16 2" xfId="11390" xr:uid="{00000000-0005-0000-0000-0000B22D0000}"/>
    <cellStyle name="Normal 3 3 16 2 2" xfId="11391" xr:uid="{00000000-0005-0000-0000-0000B32D0000}"/>
    <cellStyle name="Normal 3 3 16 2 2 2" xfId="11392" xr:uid="{00000000-0005-0000-0000-0000B42D0000}"/>
    <cellStyle name="Normal 3 3 16 3" xfId="11393" xr:uid="{00000000-0005-0000-0000-0000B52D0000}"/>
    <cellStyle name="Normal 3 3 16 3 2" xfId="11394" xr:uid="{00000000-0005-0000-0000-0000B62D0000}"/>
    <cellStyle name="Normal 3 3 16 3 2 2" xfId="11395" xr:uid="{00000000-0005-0000-0000-0000B72D0000}"/>
    <cellStyle name="Normal 3 3 17" xfId="11396" xr:uid="{00000000-0005-0000-0000-0000B82D0000}"/>
    <cellStyle name="Normal 3 3 17 2" xfId="11397" xr:uid="{00000000-0005-0000-0000-0000B92D0000}"/>
    <cellStyle name="Normal 3 3 17 2 2" xfId="11398" xr:uid="{00000000-0005-0000-0000-0000BA2D0000}"/>
    <cellStyle name="Normal 3 3 17 2 2 2" xfId="11399" xr:uid="{00000000-0005-0000-0000-0000BB2D0000}"/>
    <cellStyle name="Normal 3 3 17 3" xfId="11400" xr:uid="{00000000-0005-0000-0000-0000BC2D0000}"/>
    <cellStyle name="Normal 3 3 17 3 2" xfId="11401" xr:uid="{00000000-0005-0000-0000-0000BD2D0000}"/>
    <cellStyle name="Normal 3 3 17 3 2 2" xfId="11402" xr:uid="{00000000-0005-0000-0000-0000BE2D0000}"/>
    <cellStyle name="Normal 3 3 18" xfId="11403" xr:uid="{00000000-0005-0000-0000-0000BF2D0000}"/>
    <cellStyle name="Normal 3 3 18 2" xfId="11404" xr:uid="{00000000-0005-0000-0000-0000C02D0000}"/>
    <cellStyle name="Normal 3 3 18 2 2" xfId="11405" xr:uid="{00000000-0005-0000-0000-0000C12D0000}"/>
    <cellStyle name="Normal 3 3 18 2 2 2" xfId="11406" xr:uid="{00000000-0005-0000-0000-0000C22D0000}"/>
    <cellStyle name="Normal 3 3 18 3" xfId="11407" xr:uid="{00000000-0005-0000-0000-0000C32D0000}"/>
    <cellStyle name="Normal 3 3 18 3 2" xfId="11408" xr:uid="{00000000-0005-0000-0000-0000C42D0000}"/>
    <cellStyle name="Normal 3 3 18 3 2 2" xfId="11409" xr:uid="{00000000-0005-0000-0000-0000C52D0000}"/>
    <cellStyle name="Normal 3 3 19" xfId="11410" xr:uid="{00000000-0005-0000-0000-0000C62D0000}"/>
    <cellStyle name="Normal 3 3 19 2" xfId="11411" xr:uid="{00000000-0005-0000-0000-0000C72D0000}"/>
    <cellStyle name="Normal 3 3 19 2 2" xfId="11412" xr:uid="{00000000-0005-0000-0000-0000C82D0000}"/>
    <cellStyle name="Normal 3 3 19 2 2 2" xfId="11413" xr:uid="{00000000-0005-0000-0000-0000C92D0000}"/>
    <cellStyle name="Normal 3 3 19 3" xfId="11414" xr:uid="{00000000-0005-0000-0000-0000CA2D0000}"/>
    <cellStyle name="Normal 3 3 19 3 2" xfId="11415" xr:uid="{00000000-0005-0000-0000-0000CB2D0000}"/>
    <cellStyle name="Normal 3 3 19 3 2 2" xfId="11416" xr:uid="{00000000-0005-0000-0000-0000CC2D0000}"/>
    <cellStyle name="Normal 3 3 2" xfId="11417" xr:uid="{00000000-0005-0000-0000-0000CD2D0000}"/>
    <cellStyle name="Normal 3 3 2 2" xfId="11418" xr:uid="{00000000-0005-0000-0000-0000CE2D0000}"/>
    <cellStyle name="Normal 3 3 2 2 2" xfId="11419" xr:uid="{00000000-0005-0000-0000-0000CF2D0000}"/>
    <cellStyle name="Normal 3 3 2 2 2 2" xfId="11420" xr:uid="{00000000-0005-0000-0000-0000D02D0000}"/>
    <cellStyle name="Normal 3 3 2 3" xfId="11421" xr:uid="{00000000-0005-0000-0000-0000D12D0000}"/>
    <cellStyle name="Normal 3 3 2 3 2" xfId="11422" xr:uid="{00000000-0005-0000-0000-0000D22D0000}"/>
    <cellStyle name="Normal 3 3 2 3 2 2" xfId="11423" xr:uid="{00000000-0005-0000-0000-0000D32D0000}"/>
    <cellStyle name="Normal 3 3 20" xfId="11424" xr:uid="{00000000-0005-0000-0000-0000D42D0000}"/>
    <cellStyle name="Normal 3 3 20 2" xfId="11425" xr:uid="{00000000-0005-0000-0000-0000D52D0000}"/>
    <cellStyle name="Normal 3 3 20 2 2" xfId="11426" xr:uid="{00000000-0005-0000-0000-0000D62D0000}"/>
    <cellStyle name="Normal 3 3 20 2 2 2" xfId="11427" xr:uid="{00000000-0005-0000-0000-0000D72D0000}"/>
    <cellStyle name="Normal 3 3 20 3" xfId="11428" xr:uid="{00000000-0005-0000-0000-0000D82D0000}"/>
    <cellStyle name="Normal 3 3 20 3 2" xfId="11429" xr:uid="{00000000-0005-0000-0000-0000D92D0000}"/>
    <cellStyle name="Normal 3 3 20 3 2 2" xfId="11430" xr:uid="{00000000-0005-0000-0000-0000DA2D0000}"/>
    <cellStyle name="Normal 3 3 21" xfId="11431" xr:uid="{00000000-0005-0000-0000-0000DB2D0000}"/>
    <cellStyle name="Normal 3 3 21 2" xfId="11432" xr:uid="{00000000-0005-0000-0000-0000DC2D0000}"/>
    <cellStyle name="Normal 3 3 21 2 2" xfId="11433" xr:uid="{00000000-0005-0000-0000-0000DD2D0000}"/>
    <cellStyle name="Normal 3 3 21 2 2 2" xfId="11434" xr:uid="{00000000-0005-0000-0000-0000DE2D0000}"/>
    <cellStyle name="Normal 3 3 21 3" xfId="11435" xr:uid="{00000000-0005-0000-0000-0000DF2D0000}"/>
    <cellStyle name="Normal 3 3 21 3 2" xfId="11436" xr:uid="{00000000-0005-0000-0000-0000E02D0000}"/>
    <cellStyle name="Normal 3 3 21 3 2 2" xfId="11437" xr:uid="{00000000-0005-0000-0000-0000E12D0000}"/>
    <cellStyle name="Normal 3 3 22" xfId="11438" xr:uid="{00000000-0005-0000-0000-0000E22D0000}"/>
    <cellStyle name="Normal 3 3 22 2" xfId="11439" xr:uid="{00000000-0005-0000-0000-0000E32D0000}"/>
    <cellStyle name="Normal 3 3 22 2 2" xfId="11440" xr:uid="{00000000-0005-0000-0000-0000E42D0000}"/>
    <cellStyle name="Normal 3 3 22 2 2 2" xfId="11441" xr:uid="{00000000-0005-0000-0000-0000E52D0000}"/>
    <cellStyle name="Normal 3 3 22 3" xfId="11442" xr:uid="{00000000-0005-0000-0000-0000E62D0000}"/>
    <cellStyle name="Normal 3 3 22 3 2" xfId="11443" xr:uid="{00000000-0005-0000-0000-0000E72D0000}"/>
    <cellStyle name="Normal 3 3 22 3 2 2" xfId="11444" xr:uid="{00000000-0005-0000-0000-0000E82D0000}"/>
    <cellStyle name="Normal 3 3 23" xfId="11445" xr:uid="{00000000-0005-0000-0000-0000E92D0000}"/>
    <cellStyle name="Normal 3 3 23 2" xfId="11446" xr:uid="{00000000-0005-0000-0000-0000EA2D0000}"/>
    <cellStyle name="Normal 3 3 23 2 2" xfId="11447" xr:uid="{00000000-0005-0000-0000-0000EB2D0000}"/>
    <cellStyle name="Normal 3 3 23 2 2 2" xfId="11448" xr:uid="{00000000-0005-0000-0000-0000EC2D0000}"/>
    <cellStyle name="Normal 3 3 23 3" xfId="11449" xr:uid="{00000000-0005-0000-0000-0000ED2D0000}"/>
    <cellStyle name="Normal 3 3 23 3 2" xfId="11450" xr:uid="{00000000-0005-0000-0000-0000EE2D0000}"/>
    <cellStyle name="Normal 3 3 23 3 2 2" xfId="11451" xr:uid="{00000000-0005-0000-0000-0000EF2D0000}"/>
    <cellStyle name="Normal 3 3 24" xfId="11452" xr:uid="{00000000-0005-0000-0000-0000F02D0000}"/>
    <cellStyle name="Normal 3 3 24 2" xfId="11453" xr:uid="{00000000-0005-0000-0000-0000F12D0000}"/>
    <cellStyle name="Normal 3 3 24 2 2" xfId="11454" xr:uid="{00000000-0005-0000-0000-0000F22D0000}"/>
    <cellStyle name="Normal 3 3 25" xfId="11455" xr:uid="{00000000-0005-0000-0000-0000F32D0000}"/>
    <cellStyle name="Normal 3 3 25 2" xfId="11456" xr:uid="{00000000-0005-0000-0000-0000F42D0000}"/>
    <cellStyle name="Normal 3 3 25 2 2" xfId="11457" xr:uid="{00000000-0005-0000-0000-0000F52D0000}"/>
    <cellStyle name="Normal 3 3 3" xfId="11458" xr:uid="{00000000-0005-0000-0000-0000F62D0000}"/>
    <cellStyle name="Normal 3 3 3 2" xfId="11459" xr:uid="{00000000-0005-0000-0000-0000F72D0000}"/>
    <cellStyle name="Normal 3 3 3 2 2" xfId="11460" xr:uid="{00000000-0005-0000-0000-0000F82D0000}"/>
    <cellStyle name="Normal 3 3 3 2 2 2" xfId="11461" xr:uid="{00000000-0005-0000-0000-0000F92D0000}"/>
    <cellStyle name="Normal 3 3 3 3" xfId="11462" xr:uid="{00000000-0005-0000-0000-0000FA2D0000}"/>
    <cellStyle name="Normal 3 3 3 3 2" xfId="11463" xr:uid="{00000000-0005-0000-0000-0000FB2D0000}"/>
    <cellStyle name="Normal 3 3 3 3 2 2" xfId="11464" xr:uid="{00000000-0005-0000-0000-0000FC2D0000}"/>
    <cellStyle name="Normal 3 3 4" xfId="11465" xr:uid="{00000000-0005-0000-0000-0000FD2D0000}"/>
    <cellStyle name="Normal 3 3 4 2" xfId="11466" xr:uid="{00000000-0005-0000-0000-0000FE2D0000}"/>
    <cellStyle name="Normal 3 3 4 2 2" xfId="11467" xr:uid="{00000000-0005-0000-0000-0000FF2D0000}"/>
    <cellStyle name="Normal 3 3 4 2 2 2" xfId="11468" xr:uid="{00000000-0005-0000-0000-0000002E0000}"/>
    <cellStyle name="Normal 3 3 4 3" xfId="11469" xr:uid="{00000000-0005-0000-0000-0000012E0000}"/>
    <cellStyle name="Normal 3 3 4 3 2" xfId="11470" xr:uid="{00000000-0005-0000-0000-0000022E0000}"/>
    <cellStyle name="Normal 3 3 4 3 2 2" xfId="11471" xr:uid="{00000000-0005-0000-0000-0000032E0000}"/>
    <cellStyle name="Normal 3 3 5" xfId="11472" xr:uid="{00000000-0005-0000-0000-0000042E0000}"/>
    <cellStyle name="Normal 3 3 5 2" xfId="11473" xr:uid="{00000000-0005-0000-0000-0000052E0000}"/>
    <cellStyle name="Normal 3 3 5 2 2" xfId="11474" xr:uid="{00000000-0005-0000-0000-0000062E0000}"/>
    <cellStyle name="Normal 3 3 5 2 2 2" xfId="11475" xr:uid="{00000000-0005-0000-0000-0000072E0000}"/>
    <cellStyle name="Normal 3 3 5 3" xfId="11476" xr:uid="{00000000-0005-0000-0000-0000082E0000}"/>
    <cellStyle name="Normal 3 3 5 3 2" xfId="11477" xr:uid="{00000000-0005-0000-0000-0000092E0000}"/>
    <cellStyle name="Normal 3 3 5 3 2 2" xfId="11478" xr:uid="{00000000-0005-0000-0000-00000A2E0000}"/>
    <cellStyle name="Normal 3 3 6" xfId="11479" xr:uid="{00000000-0005-0000-0000-00000B2E0000}"/>
    <cellStyle name="Normal 3 3 6 2" xfId="11480" xr:uid="{00000000-0005-0000-0000-00000C2E0000}"/>
    <cellStyle name="Normal 3 3 6 2 2" xfId="11481" xr:uid="{00000000-0005-0000-0000-00000D2E0000}"/>
    <cellStyle name="Normal 3 3 6 2 2 2" xfId="11482" xr:uid="{00000000-0005-0000-0000-00000E2E0000}"/>
    <cellStyle name="Normal 3 3 6 3" xfId="11483" xr:uid="{00000000-0005-0000-0000-00000F2E0000}"/>
    <cellStyle name="Normal 3 3 6 3 2" xfId="11484" xr:uid="{00000000-0005-0000-0000-0000102E0000}"/>
    <cellStyle name="Normal 3 3 6 3 2 2" xfId="11485" xr:uid="{00000000-0005-0000-0000-0000112E0000}"/>
    <cellStyle name="Normal 3 3 7" xfId="11486" xr:uid="{00000000-0005-0000-0000-0000122E0000}"/>
    <cellStyle name="Normal 3 3 7 2" xfId="11487" xr:uid="{00000000-0005-0000-0000-0000132E0000}"/>
    <cellStyle name="Normal 3 3 7 2 2" xfId="11488" xr:uid="{00000000-0005-0000-0000-0000142E0000}"/>
    <cellStyle name="Normal 3 3 7 2 2 2" xfId="11489" xr:uid="{00000000-0005-0000-0000-0000152E0000}"/>
    <cellStyle name="Normal 3 3 7 3" xfId="11490" xr:uid="{00000000-0005-0000-0000-0000162E0000}"/>
    <cellStyle name="Normal 3 3 7 3 2" xfId="11491" xr:uid="{00000000-0005-0000-0000-0000172E0000}"/>
    <cellStyle name="Normal 3 3 7 3 2 2" xfId="11492" xr:uid="{00000000-0005-0000-0000-0000182E0000}"/>
    <cellStyle name="Normal 3 3 8" xfId="11493" xr:uid="{00000000-0005-0000-0000-0000192E0000}"/>
    <cellStyle name="Normal 3 3 8 2" xfId="11494" xr:uid="{00000000-0005-0000-0000-00001A2E0000}"/>
    <cellStyle name="Normal 3 3 8 2 2" xfId="11495" xr:uid="{00000000-0005-0000-0000-00001B2E0000}"/>
    <cellStyle name="Normal 3 3 8 2 2 2" xfId="11496" xr:uid="{00000000-0005-0000-0000-00001C2E0000}"/>
    <cellStyle name="Normal 3 3 8 3" xfId="11497" xr:uid="{00000000-0005-0000-0000-00001D2E0000}"/>
    <cellStyle name="Normal 3 3 8 3 2" xfId="11498" xr:uid="{00000000-0005-0000-0000-00001E2E0000}"/>
    <cellStyle name="Normal 3 3 8 3 2 2" xfId="11499" xr:uid="{00000000-0005-0000-0000-00001F2E0000}"/>
    <cellStyle name="Normal 3 3 9" xfId="11500" xr:uid="{00000000-0005-0000-0000-0000202E0000}"/>
    <cellStyle name="Normal 3 3 9 2" xfId="11501" xr:uid="{00000000-0005-0000-0000-0000212E0000}"/>
    <cellStyle name="Normal 3 3 9 2 2" xfId="11502" xr:uid="{00000000-0005-0000-0000-0000222E0000}"/>
    <cellStyle name="Normal 3 3 9 2 2 2" xfId="11503" xr:uid="{00000000-0005-0000-0000-0000232E0000}"/>
    <cellStyle name="Normal 3 3 9 3" xfId="11504" xr:uid="{00000000-0005-0000-0000-0000242E0000}"/>
    <cellStyle name="Normal 3 3 9 3 2" xfId="11505" xr:uid="{00000000-0005-0000-0000-0000252E0000}"/>
    <cellStyle name="Normal 3 3 9 3 2 2" xfId="11506" xr:uid="{00000000-0005-0000-0000-0000262E0000}"/>
    <cellStyle name="Normal 3 30" xfId="11507" xr:uid="{00000000-0005-0000-0000-0000272E0000}"/>
    <cellStyle name="Normal 3 30 10" xfId="11508" xr:uid="{00000000-0005-0000-0000-0000282E0000}"/>
    <cellStyle name="Normal 3 30 10 2" xfId="11509" xr:uid="{00000000-0005-0000-0000-0000292E0000}"/>
    <cellStyle name="Normal 3 30 10 2 2" xfId="11510" xr:uid="{00000000-0005-0000-0000-00002A2E0000}"/>
    <cellStyle name="Normal 3 30 10 2 2 2" xfId="11511" xr:uid="{00000000-0005-0000-0000-00002B2E0000}"/>
    <cellStyle name="Normal 3 30 10 3" xfId="11512" xr:uid="{00000000-0005-0000-0000-00002C2E0000}"/>
    <cellStyle name="Normal 3 30 10 3 2" xfId="11513" xr:uid="{00000000-0005-0000-0000-00002D2E0000}"/>
    <cellStyle name="Normal 3 30 10 3 2 2" xfId="11514" xr:uid="{00000000-0005-0000-0000-00002E2E0000}"/>
    <cellStyle name="Normal 3 30 11" xfId="11515" xr:uid="{00000000-0005-0000-0000-00002F2E0000}"/>
    <cellStyle name="Normal 3 30 11 2" xfId="11516" xr:uid="{00000000-0005-0000-0000-0000302E0000}"/>
    <cellStyle name="Normal 3 30 11 2 2" xfId="11517" xr:uid="{00000000-0005-0000-0000-0000312E0000}"/>
    <cellStyle name="Normal 3 30 11 2 2 2" xfId="11518" xr:uid="{00000000-0005-0000-0000-0000322E0000}"/>
    <cellStyle name="Normal 3 30 11 3" xfId="11519" xr:uid="{00000000-0005-0000-0000-0000332E0000}"/>
    <cellStyle name="Normal 3 30 11 3 2" xfId="11520" xr:uid="{00000000-0005-0000-0000-0000342E0000}"/>
    <cellStyle name="Normal 3 30 11 3 2 2" xfId="11521" xr:uid="{00000000-0005-0000-0000-0000352E0000}"/>
    <cellStyle name="Normal 3 30 12" xfId="11522" xr:uid="{00000000-0005-0000-0000-0000362E0000}"/>
    <cellStyle name="Normal 3 30 12 2" xfId="11523" xr:uid="{00000000-0005-0000-0000-0000372E0000}"/>
    <cellStyle name="Normal 3 30 12 2 2" xfId="11524" xr:uid="{00000000-0005-0000-0000-0000382E0000}"/>
    <cellStyle name="Normal 3 30 12 2 2 2" xfId="11525" xr:uid="{00000000-0005-0000-0000-0000392E0000}"/>
    <cellStyle name="Normal 3 30 12 3" xfId="11526" xr:uid="{00000000-0005-0000-0000-00003A2E0000}"/>
    <cellStyle name="Normal 3 30 12 3 2" xfId="11527" xr:uid="{00000000-0005-0000-0000-00003B2E0000}"/>
    <cellStyle name="Normal 3 30 12 3 2 2" xfId="11528" xr:uid="{00000000-0005-0000-0000-00003C2E0000}"/>
    <cellStyle name="Normal 3 30 13" xfId="11529" xr:uid="{00000000-0005-0000-0000-00003D2E0000}"/>
    <cellStyle name="Normal 3 30 13 2" xfId="11530" xr:uid="{00000000-0005-0000-0000-00003E2E0000}"/>
    <cellStyle name="Normal 3 30 13 2 2" xfId="11531" xr:uid="{00000000-0005-0000-0000-00003F2E0000}"/>
    <cellStyle name="Normal 3 30 13 2 2 2" xfId="11532" xr:uid="{00000000-0005-0000-0000-0000402E0000}"/>
    <cellStyle name="Normal 3 30 13 3" xfId="11533" xr:uid="{00000000-0005-0000-0000-0000412E0000}"/>
    <cellStyle name="Normal 3 30 13 3 2" xfId="11534" xr:uid="{00000000-0005-0000-0000-0000422E0000}"/>
    <cellStyle name="Normal 3 30 13 3 2 2" xfId="11535" xr:uid="{00000000-0005-0000-0000-0000432E0000}"/>
    <cellStyle name="Normal 3 30 14" xfId="11536" xr:uid="{00000000-0005-0000-0000-0000442E0000}"/>
    <cellStyle name="Normal 3 30 14 2" xfId="11537" xr:uid="{00000000-0005-0000-0000-0000452E0000}"/>
    <cellStyle name="Normal 3 30 14 2 2" xfId="11538" xr:uid="{00000000-0005-0000-0000-0000462E0000}"/>
    <cellStyle name="Normal 3 30 14 2 2 2" xfId="11539" xr:uid="{00000000-0005-0000-0000-0000472E0000}"/>
    <cellStyle name="Normal 3 30 14 3" xfId="11540" xr:uid="{00000000-0005-0000-0000-0000482E0000}"/>
    <cellStyle name="Normal 3 30 14 3 2" xfId="11541" xr:uid="{00000000-0005-0000-0000-0000492E0000}"/>
    <cellStyle name="Normal 3 30 14 3 2 2" xfId="11542" xr:uid="{00000000-0005-0000-0000-00004A2E0000}"/>
    <cellStyle name="Normal 3 30 15" xfId="11543" xr:uid="{00000000-0005-0000-0000-00004B2E0000}"/>
    <cellStyle name="Normal 3 30 15 2" xfId="11544" xr:uid="{00000000-0005-0000-0000-00004C2E0000}"/>
    <cellStyle name="Normal 3 30 15 2 2" xfId="11545" xr:uid="{00000000-0005-0000-0000-00004D2E0000}"/>
    <cellStyle name="Normal 3 30 15 2 2 2" xfId="11546" xr:uid="{00000000-0005-0000-0000-00004E2E0000}"/>
    <cellStyle name="Normal 3 30 15 3" xfId="11547" xr:uid="{00000000-0005-0000-0000-00004F2E0000}"/>
    <cellStyle name="Normal 3 30 15 3 2" xfId="11548" xr:uid="{00000000-0005-0000-0000-0000502E0000}"/>
    <cellStyle name="Normal 3 30 15 3 2 2" xfId="11549" xr:uid="{00000000-0005-0000-0000-0000512E0000}"/>
    <cellStyle name="Normal 3 30 16" xfId="11550" xr:uid="{00000000-0005-0000-0000-0000522E0000}"/>
    <cellStyle name="Normal 3 30 16 2" xfId="11551" xr:uid="{00000000-0005-0000-0000-0000532E0000}"/>
    <cellStyle name="Normal 3 30 16 2 2" xfId="11552" xr:uid="{00000000-0005-0000-0000-0000542E0000}"/>
    <cellStyle name="Normal 3 30 16 2 2 2" xfId="11553" xr:uid="{00000000-0005-0000-0000-0000552E0000}"/>
    <cellStyle name="Normal 3 30 16 3" xfId="11554" xr:uid="{00000000-0005-0000-0000-0000562E0000}"/>
    <cellStyle name="Normal 3 30 16 3 2" xfId="11555" xr:uid="{00000000-0005-0000-0000-0000572E0000}"/>
    <cellStyle name="Normal 3 30 16 3 2 2" xfId="11556" xr:uid="{00000000-0005-0000-0000-0000582E0000}"/>
    <cellStyle name="Normal 3 30 17" xfId="11557" xr:uid="{00000000-0005-0000-0000-0000592E0000}"/>
    <cellStyle name="Normal 3 30 17 2" xfId="11558" xr:uid="{00000000-0005-0000-0000-00005A2E0000}"/>
    <cellStyle name="Normal 3 30 17 2 2" xfId="11559" xr:uid="{00000000-0005-0000-0000-00005B2E0000}"/>
    <cellStyle name="Normal 3 30 17 2 2 2" xfId="11560" xr:uid="{00000000-0005-0000-0000-00005C2E0000}"/>
    <cellStyle name="Normal 3 30 17 3" xfId="11561" xr:uid="{00000000-0005-0000-0000-00005D2E0000}"/>
    <cellStyle name="Normal 3 30 17 3 2" xfId="11562" xr:uid="{00000000-0005-0000-0000-00005E2E0000}"/>
    <cellStyle name="Normal 3 30 17 3 2 2" xfId="11563" xr:uid="{00000000-0005-0000-0000-00005F2E0000}"/>
    <cellStyle name="Normal 3 30 18" xfId="11564" xr:uid="{00000000-0005-0000-0000-0000602E0000}"/>
    <cellStyle name="Normal 3 30 18 2" xfId="11565" xr:uid="{00000000-0005-0000-0000-0000612E0000}"/>
    <cellStyle name="Normal 3 30 18 2 2" xfId="11566" xr:uid="{00000000-0005-0000-0000-0000622E0000}"/>
    <cellStyle name="Normal 3 30 18 2 2 2" xfId="11567" xr:uid="{00000000-0005-0000-0000-0000632E0000}"/>
    <cellStyle name="Normal 3 30 18 3" xfId="11568" xr:uid="{00000000-0005-0000-0000-0000642E0000}"/>
    <cellStyle name="Normal 3 30 18 3 2" xfId="11569" xr:uid="{00000000-0005-0000-0000-0000652E0000}"/>
    <cellStyle name="Normal 3 30 18 3 2 2" xfId="11570" xr:uid="{00000000-0005-0000-0000-0000662E0000}"/>
    <cellStyle name="Normal 3 30 19" xfId="11571" xr:uid="{00000000-0005-0000-0000-0000672E0000}"/>
    <cellStyle name="Normal 3 30 19 2" xfId="11572" xr:uid="{00000000-0005-0000-0000-0000682E0000}"/>
    <cellStyle name="Normal 3 30 19 2 2" xfId="11573" xr:uid="{00000000-0005-0000-0000-0000692E0000}"/>
    <cellStyle name="Normal 3 30 19 2 2 2" xfId="11574" xr:uid="{00000000-0005-0000-0000-00006A2E0000}"/>
    <cellStyle name="Normal 3 30 19 3" xfId="11575" xr:uid="{00000000-0005-0000-0000-00006B2E0000}"/>
    <cellStyle name="Normal 3 30 19 3 2" xfId="11576" xr:uid="{00000000-0005-0000-0000-00006C2E0000}"/>
    <cellStyle name="Normal 3 30 19 3 2 2" xfId="11577" xr:uid="{00000000-0005-0000-0000-00006D2E0000}"/>
    <cellStyle name="Normal 3 30 2" xfId="11578" xr:uid="{00000000-0005-0000-0000-00006E2E0000}"/>
    <cellStyle name="Normal 3 30 2 2" xfId="11579" xr:uid="{00000000-0005-0000-0000-00006F2E0000}"/>
    <cellStyle name="Normal 3 30 2 2 2" xfId="11580" xr:uid="{00000000-0005-0000-0000-0000702E0000}"/>
    <cellStyle name="Normal 3 30 2 2 2 2" xfId="11581" xr:uid="{00000000-0005-0000-0000-0000712E0000}"/>
    <cellStyle name="Normal 3 30 2 3" xfId="11582" xr:uid="{00000000-0005-0000-0000-0000722E0000}"/>
    <cellStyle name="Normal 3 30 2 3 2" xfId="11583" xr:uid="{00000000-0005-0000-0000-0000732E0000}"/>
    <cellStyle name="Normal 3 30 2 3 2 2" xfId="11584" xr:uid="{00000000-0005-0000-0000-0000742E0000}"/>
    <cellStyle name="Normal 3 30 20" xfId="11585" xr:uid="{00000000-0005-0000-0000-0000752E0000}"/>
    <cellStyle name="Normal 3 30 20 2" xfId="11586" xr:uid="{00000000-0005-0000-0000-0000762E0000}"/>
    <cellStyle name="Normal 3 30 20 2 2" xfId="11587" xr:uid="{00000000-0005-0000-0000-0000772E0000}"/>
    <cellStyle name="Normal 3 30 20 2 2 2" xfId="11588" xr:uid="{00000000-0005-0000-0000-0000782E0000}"/>
    <cellStyle name="Normal 3 30 20 3" xfId="11589" xr:uid="{00000000-0005-0000-0000-0000792E0000}"/>
    <cellStyle name="Normal 3 30 20 3 2" xfId="11590" xr:uid="{00000000-0005-0000-0000-00007A2E0000}"/>
    <cellStyle name="Normal 3 30 20 3 2 2" xfId="11591" xr:uid="{00000000-0005-0000-0000-00007B2E0000}"/>
    <cellStyle name="Normal 3 30 21" xfId="11592" xr:uid="{00000000-0005-0000-0000-00007C2E0000}"/>
    <cellStyle name="Normal 3 30 21 2" xfId="11593" xr:uid="{00000000-0005-0000-0000-00007D2E0000}"/>
    <cellStyle name="Normal 3 30 21 2 2" xfId="11594" xr:uid="{00000000-0005-0000-0000-00007E2E0000}"/>
    <cellStyle name="Normal 3 30 21 2 2 2" xfId="11595" xr:uid="{00000000-0005-0000-0000-00007F2E0000}"/>
    <cellStyle name="Normal 3 30 21 3" xfId="11596" xr:uid="{00000000-0005-0000-0000-0000802E0000}"/>
    <cellStyle name="Normal 3 30 21 3 2" xfId="11597" xr:uid="{00000000-0005-0000-0000-0000812E0000}"/>
    <cellStyle name="Normal 3 30 21 3 2 2" xfId="11598" xr:uid="{00000000-0005-0000-0000-0000822E0000}"/>
    <cellStyle name="Normal 3 30 22" xfId="11599" xr:uid="{00000000-0005-0000-0000-0000832E0000}"/>
    <cellStyle name="Normal 3 30 22 2" xfId="11600" xr:uid="{00000000-0005-0000-0000-0000842E0000}"/>
    <cellStyle name="Normal 3 30 22 2 2" xfId="11601" xr:uid="{00000000-0005-0000-0000-0000852E0000}"/>
    <cellStyle name="Normal 3 30 22 2 2 2" xfId="11602" xr:uid="{00000000-0005-0000-0000-0000862E0000}"/>
    <cellStyle name="Normal 3 30 22 3" xfId="11603" xr:uid="{00000000-0005-0000-0000-0000872E0000}"/>
    <cellStyle name="Normal 3 30 22 3 2" xfId="11604" xr:uid="{00000000-0005-0000-0000-0000882E0000}"/>
    <cellStyle name="Normal 3 30 22 3 2 2" xfId="11605" xr:uid="{00000000-0005-0000-0000-0000892E0000}"/>
    <cellStyle name="Normal 3 30 23" xfId="11606" xr:uid="{00000000-0005-0000-0000-00008A2E0000}"/>
    <cellStyle name="Normal 3 30 23 2" xfId="11607" xr:uid="{00000000-0005-0000-0000-00008B2E0000}"/>
    <cellStyle name="Normal 3 30 23 2 2" xfId="11608" xr:uid="{00000000-0005-0000-0000-00008C2E0000}"/>
    <cellStyle name="Normal 3 30 23 2 2 2" xfId="11609" xr:uid="{00000000-0005-0000-0000-00008D2E0000}"/>
    <cellStyle name="Normal 3 30 23 3" xfId="11610" xr:uid="{00000000-0005-0000-0000-00008E2E0000}"/>
    <cellStyle name="Normal 3 30 23 3 2" xfId="11611" xr:uid="{00000000-0005-0000-0000-00008F2E0000}"/>
    <cellStyle name="Normal 3 30 23 3 2 2" xfId="11612" xr:uid="{00000000-0005-0000-0000-0000902E0000}"/>
    <cellStyle name="Normal 3 30 24" xfId="11613" xr:uid="{00000000-0005-0000-0000-0000912E0000}"/>
    <cellStyle name="Normal 3 30 24 2" xfId="11614" xr:uid="{00000000-0005-0000-0000-0000922E0000}"/>
    <cellStyle name="Normal 3 30 24 2 2" xfId="11615" xr:uid="{00000000-0005-0000-0000-0000932E0000}"/>
    <cellStyle name="Normal 3 30 25" xfId="11616" xr:uid="{00000000-0005-0000-0000-0000942E0000}"/>
    <cellStyle name="Normal 3 30 25 2" xfId="11617" xr:uid="{00000000-0005-0000-0000-0000952E0000}"/>
    <cellStyle name="Normal 3 30 25 2 2" xfId="11618" xr:uid="{00000000-0005-0000-0000-0000962E0000}"/>
    <cellStyle name="Normal 3 30 3" xfId="11619" xr:uid="{00000000-0005-0000-0000-0000972E0000}"/>
    <cellStyle name="Normal 3 30 3 2" xfId="11620" xr:uid="{00000000-0005-0000-0000-0000982E0000}"/>
    <cellStyle name="Normal 3 30 3 2 2" xfId="11621" xr:uid="{00000000-0005-0000-0000-0000992E0000}"/>
    <cellStyle name="Normal 3 30 3 2 2 2" xfId="11622" xr:uid="{00000000-0005-0000-0000-00009A2E0000}"/>
    <cellStyle name="Normal 3 30 3 3" xfId="11623" xr:uid="{00000000-0005-0000-0000-00009B2E0000}"/>
    <cellStyle name="Normal 3 30 3 3 2" xfId="11624" xr:uid="{00000000-0005-0000-0000-00009C2E0000}"/>
    <cellStyle name="Normal 3 30 3 3 2 2" xfId="11625" xr:uid="{00000000-0005-0000-0000-00009D2E0000}"/>
    <cellStyle name="Normal 3 30 4" xfId="11626" xr:uid="{00000000-0005-0000-0000-00009E2E0000}"/>
    <cellStyle name="Normal 3 30 4 2" xfId="11627" xr:uid="{00000000-0005-0000-0000-00009F2E0000}"/>
    <cellStyle name="Normal 3 30 4 2 2" xfId="11628" xr:uid="{00000000-0005-0000-0000-0000A02E0000}"/>
    <cellStyle name="Normal 3 30 4 2 2 2" xfId="11629" xr:uid="{00000000-0005-0000-0000-0000A12E0000}"/>
    <cellStyle name="Normal 3 30 4 3" xfId="11630" xr:uid="{00000000-0005-0000-0000-0000A22E0000}"/>
    <cellStyle name="Normal 3 30 4 3 2" xfId="11631" xr:uid="{00000000-0005-0000-0000-0000A32E0000}"/>
    <cellStyle name="Normal 3 30 4 3 2 2" xfId="11632" xr:uid="{00000000-0005-0000-0000-0000A42E0000}"/>
    <cellStyle name="Normal 3 30 5" xfId="11633" xr:uid="{00000000-0005-0000-0000-0000A52E0000}"/>
    <cellStyle name="Normal 3 30 5 2" xfId="11634" xr:uid="{00000000-0005-0000-0000-0000A62E0000}"/>
    <cellStyle name="Normal 3 30 5 2 2" xfId="11635" xr:uid="{00000000-0005-0000-0000-0000A72E0000}"/>
    <cellStyle name="Normal 3 30 5 2 2 2" xfId="11636" xr:uid="{00000000-0005-0000-0000-0000A82E0000}"/>
    <cellStyle name="Normal 3 30 5 3" xfId="11637" xr:uid="{00000000-0005-0000-0000-0000A92E0000}"/>
    <cellStyle name="Normal 3 30 5 3 2" xfId="11638" xr:uid="{00000000-0005-0000-0000-0000AA2E0000}"/>
    <cellStyle name="Normal 3 30 5 3 2 2" xfId="11639" xr:uid="{00000000-0005-0000-0000-0000AB2E0000}"/>
    <cellStyle name="Normal 3 30 6" xfId="11640" xr:uid="{00000000-0005-0000-0000-0000AC2E0000}"/>
    <cellStyle name="Normal 3 30 6 2" xfId="11641" xr:uid="{00000000-0005-0000-0000-0000AD2E0000}"/>
    <cellStyle name="Normal 3 30 6 2 2" xfId="11642" xr:uid="{00000000-0005-0000-0000-0000AE2E0000}"/>
    <cellStyle name="Normal 3 30 6 2 2 2" xfId="11643" xr:uid="{00000000-0005-0000-0000-0000AF2E0000}"/>
    <cellStyle name="Normal 3 30 6 3" xfId="11644" xr:uid="{00000000-0005-0000-0000-0000B02E0000}"/>
    <cellStyle name="Normal 3 30 6 3 2" xfId="11645" xr:uid="{00000000-0005-0000-0000-0000B12E0000}"/>
    <cellStyle name="Normal 3 30 6 3 2 2" xfId="11646" xr:uid="{00000000-0005-0000-0000-0000B22E0000}"/>
    <cellStyle name="Normal 3 30 7" xfId="11647" xr:uid="{00000000-0005-0000-0000-0000B32E0000}"/>
    <cellStyle name="Normal 3 30 7 2" xfId="11648" xr:uid="{00000000-0005-0000-0000-0000B42E0000}"/>
    <cellStyle name="Normal 3 30 7 2 2" xfId="11649" xr:uid="{00000000-0005-0000-0000-0000B52E0000}"/>
    <cellStyle name="Normal 3 30 7 2 2 2" xfId="11650" xr:uid="{00000000-0005-0000-0000-0000B62E0000}"/>
    <cellStyle name="Normal 3 30 7 3" xfId="11651" xr:uid="{00000000-0005-0000-0000-0000B72E0000}"/>
    <cellStyle name="Normal 3 30 7 3 2" xfId="11652" xr:uid="{00000000-0005-0000-0000-0000B82E0000}"/>
    <cellStyle name="Normal 3 30 7 3 2 2" xfId="11653" xr:uid="{00000000-0005-0000-0000-0000B92E0000}"/>
    <cellStyle name="Normal 3 30 8" xfId="11654" xr:uid="{00000000-0005-0000-0000-0000BA2E0000}"/>
    <cellStyle name="Normal 3 30 8 2" xfId="11655" xr:uid="{00000000-0005-0000-0000-0000BB2E0000}"/>
    <cellStyle name="Normal 3 30 8 2 2" xfId="11656" xr:uid="{00000000-0005-0000-0000-0000BC2E0000}"/>
    <cellStyle name="Normal 3 30 8 2 2 2" xfId="11657" xr:uid="{00000000-0005-0000-0000-0000BD2E0000}"/>
    <cellStyle name="Normal 3 30 8 3" xfId="11658" xr:uid="{00000000-0005-0000-0000-0000BE2E0000}"/>
    <cellStyle name="Normal 3 30 8 3 2" xfId="11659" xr:uid="{00000000-0005-0000-0000-0000BF2E0000}"/>
    <cellStyle name="Normal 3 30 8 3 2 2" xfId="11660" xr:uid="{00000000-0005-0000-0000-0000C02E0000}"/>
    <cellStyle name="Normal 3 30 9" xfId="11661" xr:uid="{00000000-0005-0000-0000-0000C12E0000}"/>
    <cellStyle name="Normal 3 30 9 2" xfId="11662" xr:uid="{00000000-0005-0000-0000-0000C22E0000}"/>
    <cellStyle name="Normal 3 30 9 2 2" xfId="11663" xr:uid="{00000000-0005-0000-0000-0000C32E0000}"/>
    <cellStyle name="Normal 3 30 9 2 2 2" xfId="11664" xr:uid="{00000000-0005-0000-0000-0000C42E0000}"/>
    <cellStyle name="Normal 3 30 9 3" xfId="11665" xr:uid="{00000000-0005-0000-0000-0000C52E0000}"/>
    <cellStyle name="Normal 3 30 9 3 2" xfId="11666" xr:uid="{00000000-0005-0000-0000-0000C62E0000}"/>
    <cellStyle name="Normal 3 30 9 3 2 2" xfId="11667" xr:uid="{00000000-0005-0000-0000-0000C72E0000}"/>
    <cellStyle name="Normal 3 31" xfId="11668" xr:uid="{00000000-0005-0000-0000-0000C82E0000}"/>
    <cellStyle name="Normal 3 31 10" xfId="11669" xr:uid="{00000000-0005-0000-0000-0000C92E0000}"/>
    <cellStyle name="Normal 3 31 10 2" xfId="11670" xr:uid="{00000000-0005-0000-0000-0000CA2E0000}"/>
    <cellStyle name="Normal 3 31 10 2 2" xfId="11671" xr:uid="{00000000-0005-0000-0000-0000CB2E0000}"/>
    <cellStyle name="Normal 3 31 10 2 2 2" xfId="11672" xr:uid="{00000000-0005-0000-0000-0000CC2E0000}"/>
    <cellStyle name="Normal 3 31 10 3" xfId="11673" xr:uid="{00000000-0005-0000-0000-0000CD2E0000}"/>
    <cellStyle name="Normal 3 31 10 3 2" xfId="11674" xr:uid="{00000000-0005-0000-0000-0000CE2E0000}"/>
    <cellStyle name="Normal 3 31 10 3 2 2" xfId="11675" xr:uid="{00000000-0005-0000-0000-0000CF2E0000}"/>
    <cellStyle name="Normal 3 31 11" xfId="11676" xr:uid="{00000000-0005-0000-0000-0000D02E0000}"/>
    <cellStyle name="Normal 3 31 11 2" xfId="11677" xr:uid="{00000000-0005-0000-0000-0000D12E0000}"/>
    <cellStyle name="Normal 3 31 11 2 2" xfId="11678" xr:uid="{00000000-0005-0000-0000-0000D22E0000}"/>
    <cellStyle name="Normal 3 31 11 2 2 2" xfId="11679" xr:uid="{00000000-0005-0000-0000-0000D32E0000}"/>
    <cellStyle name="Normal 3 31 11 3" xfId="11680" xr:uid="{00000000-0005-0000-0000-0000D42E0000}"/>
    <cellStyle name="Normal 3 31 11 3 2" xfId="11681" xr:uid="{00000000-0005-0000-0000-0000D52E0000}"/>
    <cellStyle name="Normal 3 31 11 3 2 2" xfId="11682" xr:uid="{00000000-0005-0000-0000-0000D62E0000}"/>
    <cellStyle name="Normal 3 31 12" xfId="11683" xr:uid="{00000000-0005-0000-0000-0000D72E0000}"/>
    <cellStyle name="Normal 3 31 12 2" xfId="11684" xr:uid="{00000000-0005-0000-0000-0000D82E0000}"/>
    <cellStyle name="Normal 3 31 12 2 2" xfId="11685" xr:uid="{00000000-0005-0000-0000-0000D92E0000}"/>
    <cellStyle name="Normal 3 31 12 2 2 2" xfId="11686" xr:uid="{00000000-0005-0000-0000-0000DA2E0000}"/>
    <cellStyle name="Normal 3 31 12 3" xfId="11687" xr:uid="{00000000-0005-0000-0000-0000DB2E0000}"/>
    <cellStyle name="Normal 3 31 12 3 2" xfId="11688" xr:uid="{00000000-0005-0000-0000-0000DC2E0000}"/>
    <cellStyle name="Normal 3 31 12 3 2 2" xfId="11689" xr:uid="{00000000-0005-0000-0000-0000DD2E0000}"/>
    <cellStyle name="Normal 3 31 13" xfId="11690" xr:uid="{00000000-0005-0000-0000-0000DE2E0000}"/>
    <cellStyle name="Normal 3 31 13 2" xfId="11691" xr:uid="{00000000-0005-0000-0000-0000DF2E0000}"/>
    <cellStyle name="Normal 3 31 13 2 2" xfId="11692" xr:uid="{00000000-0005-0000-0000-0000E02E0000}"/>
    <cellStyle name="Normal 3 31 13 2 2 2" xfId="11693" xr:uid="{00000000-0005-0000-0000-0000E12E0000}"/>
    <cellStyle name="Normal 3 31 13 3" xfId="11694" xr:uid="{00000000-0005-0000-0000-0000E22E0000}"/>
    <cellStyle name="Normal 3 31 13 3 2" xfId="11695" xr:uid="{00000000-0005-0000-0000-0000E32E0000}"/>
    <cellStyle name="Normal 3 31 13 3 2 2" xfId="11696" xr:uid="{00000000-0005-0000-0000-0000E42E0000}"/>
    <cellStyle name="Normal 3 31 14" xfId="11697" xr:uid="{00000000-0005-0000-0000-0000E52E0000}"/>
    <cellStyle name="Normal 3 31 14 2" xfId="11698" xr:uid="{00000000-0005-0000-0000-0000E62E0000}"/>
    <cellStyle name="Normal 3 31 14 2 2" xfId="11699" xr:uid="{00000000-0005-0000-0000-0000E72E0000}"/>
    <cellStyle name="Normal 3 31 14 2 2 2" xfId="11700" xr:uid="{00000000-0005-0000-0000-0000E82E0000}"/>
    <cellStyle name="Normal 3 31 14 3" xfId="11701" xr:uid="{00000000-0005-0000-0000-0000E92E0000}"/>
    <cellStyle name="Normal 3 31 14 3 2" xfId="11702" xr:uid="{00000000-0005-0000-0000-0000EA2E0000}"/>
    <cellStyle name="Normal 3 31 14 3 2 2" xfId="11703" xr:uid="{00000000-0005-0000-0000-0000EB2E0000}"/>
    <cellStyle name="Normal 3 31 15" xfId="11704" xr:uid="{00000000-0005-0000-0000-0000EC2E0000}"/>
    <cellStyle name="Normal 3 31 15 2" xfId="11705" xr:uid="{00000000-0005-0000-0000-0000ED2E0000}"/>
    <cellStyle name="Normal 3 31 15 2 2" xfId="11706" xr:uid="{00000000-0005-0000-0000-0000EE2E0000}"/>
    <cellStyle name="Normal 3 31 15 2 2 2" xfId="11707" xr:uid="{00000000-0005-0000-0000-0000EF2E0000}"/>
    <cellStyle name="Normal 3 31 15 3" xfId="11708" xr:uid="{00000000-0005-0000-0000-0000F02E0000}"/>
    <cellStyle name="Normal 3 31 15 3 2" xfId="11709" xr:uid="{00000000-0005-0000-0000-0000F12E0000}"/>
    <cellStyle name="Normal 3 31 15 3 2 2" xfId="11710" xr:uid="{00000000-0005-0000-0000-0000F22E0000}"/>
    <cellStyle name="Normal 3 31 16" xfId="11711" xr:uid="{00000000-0005-0000-0000-0000F32E0000}"/>
    <cellStyle name="Normal 3 31 16 2" xfId="11712" xr:uid="{00000000-0005-0000-0000-0000F42E0000}"/>
    <cellStyle name="Normal 3 31 16 2 2" xfId="11713" xr:uid="{00000000-0005-0000-0000-0000F52E0000}"/>
    <cellStyle name="Normal 3 31 16 2 2 2" xfId="11714" xr:uid="{00000000-0005-0000-0000-0000F62E0000}"/>
    <cellStyle name="Normal 3 31 16 3" xfId="11715" xr:uid="{00000000-0005-0000-0000-0000F72E0000}"/>
    <cellStyle name="Normal 3 31 16 3 2" xfId="11716" xr:uid="{00000000-0005-0000-0000-0000F82E0000}"/>
    <cellStyle name="Normal 3 31 16 3 2 2" xfId="11717" xr:uid="{00000000-0005-0000-0000-0000F92E0000}"/>
    <cellStyle name="Normal 3 31 17" xfId="11718" xr:uid="{00000000-0005-0000-0000-0000FA2E0000}"/>
    <cellStyle name="Normal 3 31 17 2" xfId="11719" xr:uid="{00000000-0005-0000-0000-0000FB2E0000}"/>
    <cellStyle name="Normal 3 31 17 2 2" xfId="11720" xr:uid="{00000000-0005-0000-0000-0000FC2E0000}"/>
    <cellStyle name="Normal 3 31 17 2 2 2" xfId="11721" xr:uid="{00000000-0005-0000-0000-0000FD2E0000}"/>
    <cellStyle name="Normal 3 31 17 3" xfId="11722" xr:uid="{00000000-0005-0000-0000-0000FE2E0000}"/>
    <cellStyle name="Normal 3 31 17 3 2" xfId="11723" xr:uid="{00000000-0005-0000-0000-0000FF2E0000}"/>
    <cellStyle name="Normal 3 31 17 3 2 2" xfId="11724" xr:uid="{00000000-0005-0000-0000-0000002F0000}"/>
    <cellStyle name="Normal 3 31 18" xfId="11725" xr:uid="{00000000-0005-0000-0000-0000012F0000}"/>
    <cellStyle name="Normal 3 31 18 2" xfId="11726" xr:uid="{00000000-0005-0000-0000-0000022F0000}"/>
    <cellStyle name="Normal 3 31 18 2 2" xfId="11727" xr:uid="{00000000-0005-0000-0000-0000032F0000}"/>
    <cellStyle name="Normal 3 31 18 2 2 2" xfId="11728" xr:uid="{00000000-0005-0000-0000-0000042F0000}"/>
    <cellStyle name="Normal 3 31 18 3" xfId="11729" xr:uid="{00000000-0005-0000-0000-0000052F0000}"/>
    <cellStyle name="Normal 3 31 18 3 2" xfId="11730" xr:uid="{00000000-0005-0000-0000-0000062F0000}"/>
    <cellStyle name="Normal 3 31 18 3 2 2" xfId="11731" xr:uid="{00000000-0005-0000-0000-0000072F0000}"/>
    <cellStyle name="Normal 3 31 19" xfId="11732" xr:uid="{00000000-0005-0000-0000-0000082F0000}"/>
    <cellStyle name="Normal 3 31 19 2" xfId="11733" xr:uid="{00000000-0005-0000-0000-0000092F0000}"/>
    <cellStyle name="Normal 3 31 19 2 2" xfId="11734" xr:uid="{00000000-0005-0000-0000-00000A2F0000}"/>
    <cellStyle name="Normal 3 31 19 2 2 2" xfId="11735" xr:uid="{00000000-0005-0000-0000-00000B2F0000}"/>
    <cellStyle name="Normal 3 31 19 3" xfId="11736" xr:uid="{00000000-0005-0000-0000-00000C2F0000}"/>
    <cellStyle name="Normal 3 31 19 3 2" xfId="11737" xr:uid="{00000000-0005-0000-0000-00000D2F0000}"/>
    <cellStyle name="Normal 3 31 19 3 2 2" xfId="11738" xr:uid="{00000000-0005-0000-0000-00000E2F0000}"/>
    <cellStyle name="Normal 3 31 2" xfId="11739" xr:uid="{00000000-0005-0000-0000-00000F2F0000}"/>
    <cellStyle name="Normal 3 31 2 2" xfId="11740" xr:uid="{00000000-0005-0000-0000-0000102F0000}"/>
    <cellStyle name="Normal 3 31 2 2 2" xfId="11741" xr:uid="{00000000-0005-0000-0000-0000112F0000}"/>
    <cellStyle name="Normal 3 31 2 2 2 2" xfId="11742" xr:uid="{00000000-0005-0000-0000-0000122F0000}"/>
    <cellStyle name="Normal 3 31 2 3" xfId="11743" xr:uid="{00000000-0005-0000-0000-0000132F0000}"/>
    <cellStyle name="Normal 3 31 2 3 2" xfId="11744" xr:uid="{00000000-0005-0000-0000-0000142F0000}"/>
    <cellStyle name="Normal 3 31 2 3 2 2" xfId="11745" xr:uid="{00000000-0005-0000-0000-0000152F0000}"/>
    <cellStyle name="Normal 3 31 20" xfId="11746" xr:uid="{00000000-0005-0000-0000-0000162F0000}"/>
    <cellStyle name="Normal 3 31 20 2" xfId="11747" xr:uid="{00000000-0005-0000-0000-0000172F0000}"/>
    <cellStyle name="Normal 3 31 20 2 2" xfId="11748" xr:uid="{00000000-0005-0000-0000-0000182F0000}"/>
    <cellStyle name="Normal 3 31 20 2 2 2" xfId="11749" xr:uid="{00000000-0005-0000-0000-0000192F0000}"/>
    <cellStyle name="Normal 3 31 20 3" xfId="11750" xr:uid="{00000000-0005-0000-0000-00001A2F0000}"/>
    <cellStyle name="Normal 3 31 20 3 2" xfId="11751" xr:uid="{00000000-0005-0000-0000-00001B2F0000}"/>
    <cellStyle name="Normal 3 31 20 3 2 2" xfId="11752" xr:uid="{00000000-0005-0000-0000-00001C2F0000}"/>
    <cellStyle name="Normal 3 31 21" xfId="11753" xr:uid="{00000000-0005-0000-0000-00001D2F0000}"/>
    <cellStyle name="Normal 3 31 21 2" xfId="11754" xr:uid="{00000000-0005-0000-0000-00001E2F0000}"/>
    <cellStyle name="Normal 3 31 21 2 2" xfId="11755" xr:uid="{00000000-0005-0000-0000-00001F2F0000}"/>
    <cellStyle name="Normal 3 31 21 2 2 2" xfId="11756" xr:uid="{00000000-0005-0000-0000-0000202F0000}"/>
    <cellStyle name="Normal 3 31 21 3" xfId="11757" xr:uid="{00000000-0005-0000-0000-0000212F0000}"/>
    <cellStyle name="Normal 3 31 21 3 2" xfId="11758" xr:uid="{00000000-0005-0000-0000-0000222F0000}"/>
    <cellStyle name="Normal 3 31 21 3 2 2" xfId="11759" xr:uid="{00000000-0005-0000-0000-0000232F0000}"/>
    <cellStyle name="Normal 3 31 22" xfId="11760" xr:uid="{00000000-0005-0000-0000-0000242F0000}"/>
    <cellStyle name="Normal 3 31 22 2" xfId="11761" xr:uid="{00000000-0005-0000-0000-0000252F0000}"/>
    <cellStyle name="Normal 3 31 22 2 2" xfId="11762" xr:uid="{00000000-0005-0000-0000-0000262F0000}"/>
    <cellStyle name="Normal 3 31 22 2 2 2" xfId="11763" xr:uid="{00000000-0005-0000-0000-0000272F0000}"/>
    <cellStyle name="Normal 3 31 22 3" xfId="11764" xr:uid="{00000000-0005-0000-0000-0000282F0000}"/>
    <cellStyle name="Normal 3 31 22 3 2" xfId="11765" xr:uid="{00000000-0005-0000-0000-0000292F0000}"/>
    <cellStyle name="Normal 3 31 22 3 2 2" xfId="11766" xr:uid="{00000000-0005-0000-0000-00002A2F0000}"/>
    <cellStyle name="Normal 3 31 23" xfId="11767" xr:uid="{00000000-0005-0000-0000-00002B2F0000}"/>
    <cellStyle name="Normal 3 31 23 2" xfId="11768" xr:uid="{00000000-0005-0000-0000-00002C2F0000}"/>
    <cellStyle name="Normal 3 31 23 2 2" xfId="11769" xr:uid="{00000000-0005-0000-0000-00002D2F0000}"/>
    <cellStyle name="Normal 3 31 23 2 2 2" xfId="11770" xr:uid="{00000000-0005-0000-0000-00002E2F0000}"/>
    <cellStyle name="Normal 3 31 23 3" xfId="11771" xr:uid="{00000000-0005-0000-0000-00002F2F0000}"/>
    <cellStyle name="Normal 3 31 23 3 2" xfId="11772" xr:uid="{00000000-0005-0000-0000-0000302F0000}"/>
    <cellStyle name="Normal 3 31 23 3 2 2" xfId="11773" xr:uid="{00000000-0005-0000-0000-0000312F0000}"/>
    <cellStyle name="Normal 3 31 24" xfId="11774" xr:uid="{00000000-0005-0000-0000-0000322F0000}"/>
    <cellStyle name="Normal 3 31 24 2" xfId="11775" xr:uid="{00000000-0005-0000-0000-0000332F0000}"/>
    <cellStyle name="Normal 3 31 24 2 2" xfId="11776" xr:uid="{00000000-0005-0000-0000-0000342F0000}"/>
    <cellStyle name="Normal 3 31 25" xfId="11777" xr:uid="{00000000-0005-0000-0000-0000352F0000}"/>
    <cellStyle name="Normal 3 31 25 2" xfId="11778" xr:uid="{00000000-0005-0000-0000-0000362F0000}"/>
    <cellStyle name="Normal 3 31 25 2 2" xfId="11779" xr:uid="{00000000-0005-0000-0000-0000372F0000}"/>
    <cellStyle name="Normal 3 31 3" xfId="11780" xr:uid="{00000000-0005-0000-0000-0000382F0000}"/>
    <cellStyle name="Normal 3 31 3 2" xfId="11781" xr:uid="{00000000-0005-0000-0000-0000392F0000}"/>
    <cellStyle name="Normal 3 31 3 2 2" xfId="11782" xr:uid="{00000000-0005-0000-0000-00003A2F0000}"/>
    <cellStyle name="Normal 3 31 3 2 2 2" xfId="11783" xr:uid="{00000000-0005-0000-0000-00003B2F0000}"/>
    <cellStyle name="Normal 3 31 3 3" xfId="11784" xr:uid="{00000000-0005-0000-0000-00003C2F0000}"/>
    <cellStyle name="Normal 3 31 3 3 2" xfId="11785" xr:uid="{00000000-0005-0000-0000-00003D2F0000}"/>
    <cellStyle name="Normal 3 31 3 3 2 2" xfId="11786" xr:uid="{00000000-0005-0000-0000-00003E2F0000}"/>
    <cellStyle name="Normal 3 31 4" xfId="11787" xr:uid="{00000000-0005-0000-0000-00003F2F0000}"/>
    <cellStyle name="Normal 3 31 4 2" xfId="11788" xr:uid="{00000000-0005-0000-0000-0000402F0000}"/>
    <cellStyle name="Normal 3 31 4 2 2" xfId="11789" xr:uid="{00000000-0005-0000-0000-0000412F0000}"/>
    <cellStyle name="Normal 3 31 4 2 2 2" xfId="11790" xr:uid="{00000000-0005-0000-0000-0000422F0000}"/>
    <cellStyle name="Normal 3 31 4 3" xfId="11791" xr:uid="{00000000-0005-0000-0000-0000432F0000}"/>
    <cellStyle name="Normal 3 31 4 3 2" xfId="11792" xr:uid="{00000000-0005-0000-0000-0000442F0000}"/>
    <cellStyle name="Normal 3 31 4 3 2 2" xfId="11793" xr:uid="{00000000-0005-0000-0000-0000452F0000}"/>
    <cellStyle name="Normal 3 31 5" xfId="11794" xr:uid="{00000000-0005-0000-0000-0000462F0000}"/>
    <cellStyle name="Normal 3 31 5 2" xfId="11795" xr:uid="{00000000-0005-0000-0000-0000472F0000}"/>
    <cellStyle name="Normal 3 31 5 2 2" xfId="11796" xr:uid="{00000000-0005-0000-0000-0000482F0000}"/>
    <cellStyle name="Normal 3 31 5 2 2 2" xfId="11797" xr:uid="{00000000-0005-0000-0000-0000492F0000}"/>
    <cellStyle name="Normal 3 31 5 3" xfId="11798" xr:uid="{00000000-0005-0000-0000-00004A2F0000}"/>
    <cellStyle name="Normal 3 31 5 3 2" xfId="11799" xr:uid="{00000000-0005-0000-0000-00004B2F0000}"/>
    <cellStyle name="Normal 3 31 5 3 2 2" xfId="11800" xr:uid="{00000000-0005-0000-0000-00004C2F0000}"/>
    <cellStyle name="Normal 3 31 6" xfId="11801" xr:uid="{00000000-0005-0000-0000-00004D2F0000}"/>
    <cellStyle name="Normal 3 31 6 2" xfId="11802" xr:uid="{00000000-0005-0000-0000-00004E2F0000}"/>
    <cellStyle name="Normal 3 31 6 2 2" xfId="11803" xr:uid="{00000000-0005-0000-0000-00004F2F0000}"/>
    <cellStyle name="Normal 3 31 6 2 2 2" xfId="11804" xr:uid="{00000000-0005-0000-0000-0000502F0000}"/>
    <cellStyle name="Normal 3 31 6 3" xfId="11805" xr:uid="{00000000-0005-0000-0000-0000512F0000}"/>
    <cellStyle name="Normal 3 31 6 3 2" xfId="11806" xr:uid="{00000000-0005-0000-0000-0000522F0000}"/>
    <cellStyle name="Normal 3 31 6 3 2 2" xfId="11807" xr:uid="{00000000-0005-0000-0000-0000532F0000}"/>
    <cellStyle name="Normal 3 31 7" xfId="11808" xr:uid="{00000000-0005-0000-0000-0000542F0000}"/>
    <cellStyle name="Normal 3 31 7 2" xfId="11809" xr:uid="{00000000-0005-0000-0000-0000552F0000}"/>
    <cellStyle name="Normal 3 31 7 2 2" xfId="11810" xr:uid="{00000000-0005-0000-0000-0000562F0000}"/>
    <cellStyle name="Normal 3 31 7 2 2 2" xfId="11811" xr:uid="{00000000-0005-0000-0000-0000572F0000}"/>
    <cellStyle name="Normal 3 31 7 3" xfId="11812" xr:uid="{00000000-0005-0000-0000-0000582F0000}"/>
    <cellStyle name="Normal 3 31 7 3 2" xfId="11813" xr:uid="{00000000-0005-0000-0000-0000592F0000}"/>
    <cellStyle name="Normal 3 31 7 3 2 2" xfId="11814" xr:uid="{00000000-0005-0000-0000-00005A2F0000}"/>
    <cellStyle name="Normal 3 31 8" xfId="11815" xr:uid="{00000000-0005-0000-0000-00005B2F0000}"/>
    <cellStyle name="Normal 3 31 8 2" xfId="11816" xr:uid="{00000000-0005-0000-0000-00005C2F0000}"/>
    <cellStyle name="Normal 3 31 8 2 2" xfId="11817" xr:uid="{00000000-0005-0000-0000-00005D2F0000}"/>
    <cellStyle name="Normal 3 31 8 2 2 2" xfId="11818" xr:uid="{00000000-0005-0000-0000-00005E2F0000}"/>
    <cellStyle name="Normal 3 31 8 3" xfId="11819" xr:uid="{00000000-0005-0000-0000-00005F2F0000}"/>
    <cellStyle name="Normal 3 31 8 3 2" xfId="11820" xr:uid="{00000000-0005-0000-0000-0000602F0000}"/>
    <cellStyle name="Normal 3 31 8 3 2 2" xfId="11821" xr:uid="{00000000-0005-0000-0000-0000612F0000}"/>
    <cellStyle name="Normal 3 31 9" xfId="11822" xr:uid="{00000000-0005-0000-0000-0000622F0000}"/>
    <cellStyle name="Normal 3 31 9 2" xfId="11823" xr:uid="{00000000-0005-0000-0000-0000632F0000}"/>
    <cellStyle name="Normal 3 31 9 2 2" xfId="11824" xr:uid="{00000000-0005-0000-0000-0000642F0000}"/>
    <cellStyle name="Normal 3 31 9 2 2 2" xfId="11825" xr:uid="{00000000-0005-0000-0000-0000652F0000}"/>
    <cellStyle name="Normal 3 31 9 3" xfId="11826" xr:uid="{00000000-0005-0000-0000-0000662F0000}"/>
    <cellStyle name="Normal 3 31 9 3 2" xfId="11827" xr:uid="{00000000-0005-0000-0000-0000672F0000}"/>
    <cellStyle name="Normal 3 31 9 3 2 2" xfId="11828" xr:uid="{00000000-0005-0000-0000-0000682F0000}"/>
    <cellStyle name="Normal 3 32" xfId="11829" xr:uid="{00000000-0005-0000-0000-0000692F0000}"/>
    <cellStyle name="Normal 3 32 10" xfId="11830" xr:uid="{00000000-0005-0000-0000-00006A2F0000}"/>
    <cellStyle name="Normal 3 32 10 2" xfId="11831" xr:uid="{00000000-0005-0000-0000-00006B2F0000}"/>
    <cellStyle name="Normal 3 32 10 2 2" xfId="11832" xr:uid="{00000000-0005-0000-0000-00006C2F0000}"/>
    <cellStyle name="Normal 3 32 10 2 2 2" xfId="11833" xr:uid="{00000000-0005-0000-0000-00006D2F0000}"/>
    <cellStyle name="Normal 3 32 10 3" xfId="11834" xr:uid="{00000000-0005-0000-0000-00006E2F0000}"/>
    <cellStyle name="Normal 3 32 10 3 2" xfId="11835" xr:uid="{00000000-0005-0000-0000-00006F2F0000}"/>
    <cellStyle name="Normal 3 32 10 3 2 2" xfId="11836" xr:uid="{00000000-0005-0000-0000-0000702F0000}"/>
    <cellStyle name="Normal 3 32 11" xfId="11837" xr:uid="{00000000-0005-0000-0000-0000712F0000}"/>
    <cellStyle name="Normal 3 32 11 2" xfId="11838" xr:uid="{00000000-0005-0000-0000-0000722F0000}"/>
    <cellStyle name="Normal 3 32 11 2 2" xfId="11839" xr:uid="{00000000-0005-0000-0000-0000732F0000}"/>
    <cellStyle name="Normal 3 32 11 2 2 2" xfId="11840" xr:uid="{00000000-0005-0000-0000-0000742F0000}"/>
    <cellStyle name="Normal 3 32 11 3" xfId="11841" xr:uid="{00000000-0005-0000-0000-0000752F0000}"/>
    <cellStyle name="Normal 3 32 11 3 2" xfId="11842" xr:uid="{00000000-0005-0000-0000-0000762F0000}"/>
    <cellStyle name="Normal 3 32 11 3 2 2" xfId="11843" xr:uid="{00000000-0005-0000-0000-0000772F0000}"/>
    <cellStyle name="Normal 3 32 12" xfId="11844" xr:uid="{00000000-0005-0000-0000-0000782F0000}"/>
    <cellStyle name="Normal 3 32 12 2" xfId="11845" xr:uid="{00000000-0005-0000-0000-0000792F0000}"/>
    <cellStyle name="Normal 3 32 12 2 2" xfId="11846" xr:uid="{00000000-0005-0000-0000-00007A2F0000}"/>
    <cellStyle name="Normal 3 32 12 2 2 2" xfId="11847" xr:uid="{00000000-0005-0000-0000-00007B2F0000}"/>
    <cellStyle name="Normal 3 32 12 3" xfId="11848" xr:uid="{00000000-0005-0000-0000-00007C2F0000}"/>
    <cellStyle name="Normal 3 32 12 3 2" xfId="11849" xr:uid="{00000000-0005-0000-0000-00007D2F0000}"/>
    <cellStyle name="Normal 3 32 12 3 2 2" xfId="11850" xr:uid="{00000000-0005-0000-0000-00007E2F0000}"/>
    <cellStyle name="Normal 3 32 13" xfId="11851" xr:uid="{00000000-0005-0000-0000-00007F2F0000}"/>
    <cellStyle name="Normal 3 32 13 2" xfId="11852" xr:uid="{00000000-0005-0000-0000-0000802F0000}"/>
    <cellStyle name="Normal 3 32 13 2 2" xfId="11853" xr:uid="{00000000-0005-0000-0000-0000812F0000}"/>
    <cellStyle name="Normal 3 32 13 2 2 2" xfId="11854" xr:uid="{00000000-0005-0000-0000-0000822F0000}"/>
    <cellStyle name="Normal 3 32 13 3" xfId="11855" xr:uid="{00000000-0005-0000-0000-0000832F0000}"/>
    <cellStyle name="Normal 3 32 13 3 2" xfId="11856" xr:uid="{00000000-0005-0000-0000-0000842F0000}"/>
    <cellStyle name="Normal 3 32 13 3 2 2" xfId="11857" xr:uid="{00000000-0005-0000-0000-0000852F0000}"/>
    <cellStyle name="Normal 3 32 14" xfId="11858" xr:uid="{00000000-0005-0000-0000-0000862F0000}"/>
    <cellStyle name="Normal 3 32 14 2" xfId="11859" xr:uid="{00000000-0005-0000-0000-0000872F0000}"/>
    <cellStyle name="Normal 3 32 14 2 2" xfId="11860" xr:uid="{00000000-0005-0000-0000-0000882F0000}"/>
    <cellStyle name="Normal 3 32 14 2 2 2" xfId="11861" xr:uid="{00000000-0005-0000-0000-0000892F0000}"/>
    <cellStyle name="Normal 3 32 14 3" xfId="11862" xr:uid="{00000000-0005-0000-0000-00008A2F0000}"/>
    <cellStyle name="Normal 3 32 14 3 2" xfId="11863" xr:uid="{00000000-0005-0000-0000-00008B2F0000}"/>
    <cellStyle name="Normal 3 32 14 3 2 2" xfId="11864" xr:uid="{00000000-0005-0000-0000-00008C2F0000}"/>
    <cellStyle name="Normal 3 32 15" xfId="11865" xr:uid="{00000000-0005-0000-0000-00008D2F0000}"/>
    <cellStyle name="Normal 3 32 15 2" xfId="11866" xr:uid="{00000000-0005-0000-0000-00008E2F0000}"/>
    <cellStyle name="Normal 3 32 15 2 2" xfId="11867" xr:uid="{00000000-0005-0000-0000-00008F2F0000}"/>
    <cellStyle name="Normal 3 32 15 2 2 2" xfId="11868" xr:uid="{00000000-0005-0000-0000-0000902F0000}"/>
    <cellStyle name="Normal 3 32 15 3" xfId="11869" xr:uid="{00000000-0005-0000-0000-0000912F0000}"/>
    <cellStyle name="Normal 3 32 15 3 2" xfId="11870" xr:uid="{00000000-0005-0000-0000-0000922F0000}"/>
    <cellStyle name="Normal 3 32 15 3 2 2" xfId="11871" xr:uid="{00000000-0005-0000-0000-0000932F0000}"/>
    <cellStyle name="Normal 3 32 16" xfId="11872" xr:uid="{00000000-0005-0000-0000-0000942F0000}"/>
    <cellStyle name="Normal 3 32 16 2" xfId="11873" xr:uid="{00000000-0005-0000-0000-0000952F0000}"/>
    <cellStyle name="Normal 3 32 16 2 2" xfId="11874" xr:uid="{00000000-0005-0000-0000-0000962F0000}"/>
    <cellStyle name="Normal 3 32 16 2 2 2" xfId="11875" xr:uid="{00000000-0005-0000-0000-0000972F0000}"/>
    <cellStyle name="Normal 3 32 16 3" xfId="11876" xr:uid="{00000000-0005-0000-0000-0000982F0000}"/>
    <cellStyle name="Normal 3 32 16 3 2" xfId="11877" xr:uid="{00000000-0005-0000-0000-0000992F0000}"/>
    <cellStyle name="Normal 3 32 16 3 2 2" xfId="11878" xr:uid="{00000000-0005-0000-0000-00009A2F0000}"/>
    <cellStyle name="Normal 3 32 17" xfId="11879" xr:uid="{00000000-0005-0000-0000-00009B2F0000}"/>
    <cellStyle name="Normal 3 32 17 2" xfId="11880" xr:uid="{00000000-0005-0000-0000-00009C2F0000}"/>
    <cellStyle name="Normal 3 32 17 2 2" xfId="11881" xr:uid="{00000000-0005-0000-0000-00009D2F0000}"/>
    <cellStyle name="Normal 3 32 17 2 2 2" xfId="11882" xr:uid="{00000000-0005-0000-0000-00009E2F0000}"/>
    <cellStyle name="Normal 3 32 17 3" xfId="11883" xr:uid="{00000000-0005-0000-0000-00009F2F0000}"/>
    <cellStyle name="Normal 3 32 17 3 2" xfId="11884" xr:uid="{00000000-0005-0000-0000-0000A02F0000}"/>
    <cellStyle name="Normal 3 32 17 3 2 2" xfId="11885" xr:uid="{00000000-0005-0000-0000-0000A12F0000}"/>
    <cellStyle name="Normal 3 32 18" xfId="11886" xr:uid="{00000000-0005-0000-0000-0000A22F0000}"/>
    <cellStyle name="Normal 3 32 18 2" xfId="11887" xr:uid="{00000000-0005-0000-0000-0000A32F0000}"/>
    <cellStyle name="Normal 3 32 18 2 2" xfId="11888" xr:uid="{00000000-0005-0000-0000-0000A42F0000}"/>
    <cellStyle name="Normal 3 32 18 2 2 2" xfId="11889" xr:uid="{00000000-0005-0000-0000-0000A52F0000}"/>
    <cellStyle name="Normal 3 32 18 3" xfId="11890" xr:uid="{00000000-0005-0000-0000-0000A62F0000}"/>
    <cellStyle name="Normal 3 32 18 3 2" xfId="11891" xr:uid="{00000000-0005-0000-0000-0000A72F0000}"/>
    <cellStyle name="Normal 3 32 18 3 2 2" xfId="11892" xr:uid="{00000000-0005-0000-0000-0000A82F0000}"/>
    <cellStyle name="Normal 3 32 19" xfId="11893" xr:uid="{00000000-0005-0000-0000-0000A92F0000}"/>
    <cellStyle name="Normal 3 32 19 2" xfId="11894" xr:uid="{00000000-0005-0000-0000-0000AA2F0000}"/>
    <cellStyle name="Normal 3 32 19 2 2" xfId="11895" xr:uid="{00000000-0005-0000-0000-0000AB2F0000}"/>
    <cellStyle name="Normal 3 32 19 2 2 2" xfId="11896" xr:uid="{00000000-0005-0000-0000-0000AC2F0000}"/>
    <cellStyle name="Normal 3 32 19 3" xfId="11897" xr:uid="{00000000-0005-0000-0000-0000AD2F0000}"/>
    <cellStyle name="Normal 3 32 19 3 2" xfId="11898" xr:uid="{00000000-0005-0000-0000-0000AE2F0000}"/>
    <cellStyle name="Normal 3 32 19 3 2 2" xfId="11899" xr:uid="{00000000-0005-0000-0000-0000AF2F0000}"/>
    <cellStyle name="Normal 3 32 2" xfId="11900" xr:uid="{00000000-0005-0000-0000-0000B02F0000}"/>
    <cellStyle name="Normal 3 32 2 2" xfId="11901" xr:uid="{00000000-0005-0000-0000-0000B12F0000}"/>
    <cellStyle name="Normal 3 32 2 2 2" xfId="11902" xr:uid="{00000000-0005-0000-0000-0000B22F0000}"/>
    <cellStyle name="Normal 3 32 2 2 2 2" xfId="11903" xr:uid="{00000000-0005-0000-0000-0000B32F0000}"/>
    <cellStyle name="Normal 3 32 2 3" xfId="11904" xr:uid="{00000000-0005-0000-0000-0000B42F0000}"/>
    <cellStyle name="Normal 3 32 2 3 2" xfId="11905" xr:uid="{00000000-0005-0000-0000-0000B52F0000}"/>
    <cellStyle name="Normal 3 32 2 3 2 2" xfId="11906" xr:uid="{00000000-0005-0000-0000-0000B62F0000}"/>
    <cellStyle name="Normal 3 32 20" xfId="11907" xr:uid="{00000000-0005-0000-0000-0000B72F0000}"/>
    <cellStyle name="Normal 3 32 20 2" xfId="11908" xr:uid="{00000000-0005-0000-0000-0000B82F0000}"/>
    <cellStyle name="Normal 3 32 20 2 2" xfId="11909" xr:uid="{00000000-0005-0000-0000-0000B92F0000}"/>
    <cellStyle name="Normal 3 32 20 2 2 2" xfId="11910" xr:uid="{00000000-0005-0000-0000-0000BA2F0000}"/>
    <cellStyle name="Normal 3 32 20 3" xfId="11911" xr:uid="{00000000-0005-0000-0000-0000BB2F0000}"/>
    <cellStyle name="Normal 3 32 20 3 2" xfId="11912" xr:uid="{00000000-0005-0000-0000-0000BC2F0000}"/>
    <cellStyle name="Normal 3 32 20 3 2 2" xfId="11913" xr:uid="{00000000-0005-0000-0000-0000BD2F0000}"/>
    <cellStyle name="Normal 3 32 21" xfId="11914" xr:uid="{00000000-0005-0000-0000-0000BE2F0000}"/>
    <cellStyle name="Normal 3 32 21 2" xfId="11915" xr:uid="{00000000-0005-0000-0000-0000BF2F0000}"/>
    <cellStyle name="Normal 3 32 21 2 2" xfId="11916" xr:uid="{00000000-0005-0000-0000-0000C02F0000}"/>
    <cellStyle name="Normal 3 32 21 2 2 2" xfId="11917" xr:uid="{00000000-0005-0000-0000-0000C12F0000}"/>
    <cellStyle name="Normal 3 32 21 3" xfId="11918" xr:uid="{00000000-0005-0000-0000-0000C22F0000}"/>
    <cellStyle name="Normal 3 32 21 3 2" xfId="11919" xr:uid="{00000000-0005-0000-0000-0000C32F0000}"/>
    <cellStyle name="Normal 3 32 21 3 2 2" xfId="11920" xr:uid="{00000000-0005-0000-0000-0000C42F0000}"/>
    <cellStyle name="Normal 3 32 22" xfId="11921" xr:uid="{00000000-0005-0000-0000-0000C52F0000}"/>
    <cellStyle name="Normal 3 32 22 2" xfId="11922" xr:uid="{00000000-0005-0000-0000-0000C62F0000}"/>
    <cellStyle name="Normal 3 32 22 2 2" xfId="11923" xr:uid="{00000000-0005-0000-0000-0000C72F0000}"/>
    <cellStyle name="Normal 3 32 22 2 2 2" xfId="11924" xr:uid="{00000000-0005-0000-0000-0000C82F0000}"/>
    <cellStyle name="Normal 3 32 22 3" xfId="11925" xr:uid="{00000000-0005-0000-0000-0000C92F0000}"/>
    <cellStyle name="Normal 3 32 22 3 2" xfId="11926" xr:uid="{00000000-0005-0000-0000-0000CA2F0000}"/>
    <cellStyle name="Normal 3 32 22 3 2 2" xfId="11927" xr:uid="{00000000-0005-0000-0000-0000CB2F0000}"/>
    <cellStyle name="Normal 3 32 23" xfId="11928" xr:uid="{00000000-0005-0000-0000-0000CC2F0000}"/>
    <cellStyle name="Normal 3 32 23 2" xfId="11929" xr:uid="{00000000-0005-0000-0000-0000CD2F0000}"/>
    <cellStyle name="Normal 3 32 23 2 2" xfId="11930" xr:uid="{00000000-0005-0000-0000-0000CE2F0000}"/>
    <cellStyle name="Normal 3 32 23 2 2 2" xfId="11931" xr:uid="{00000000-0005-0000-0000-0000CF2F0000}"/>
    <cellStyle name="Normal 3 32 23 3" xfId="11932" xr:uid="{00000000-0005-0000-0000-0000D02F0000}"/>
    <cellStyle name="Normal 3 32 23 3 2" xfId="11933" xr:uid="{00000000-0005-0000-0000-0000D12F0000}"/>
    <cellStyle name="Normal 3 32 23 3 2 2" xfId="11934" xr:uid="{00000000-0005-0000-0000-0000D22F0000}"/>
    <cellStyle name="Normal 3 32 24" xfId="11935" xr:uid="{00000000-0005-0000-0000-0000D32F0000}"/>
    <cellStyle name="Normal 3 32 24 2" xfId="11936" xr:uid="{00000000-0005-0000-0000-0000D42F0000}"/>
    <cellStyle name="Normal 3 32 24 2 2" xfId="11937" xr:uid="{00000000-0005-0000-0000-0000D52F0000}"/>
    <cellStyle name="Normal 3 32 25" xfId="11938" xr:uid="{00000000-0005-0000-0000-0000D62F0000}"/>
    <cellStyle name="Normal 3 32 25 2" xfId="11939" xr:uid="{00000000-0005-0000-0000-0000D72F0000}"/>
    <cellStyle name="Normal 3 32 25 2 2" xfId="11940" xr:uid="{00000000-0005-0000-0000-0000D82F0000}"/>
    <cellStyle name="Normal 3 32 3" xfId="11941" xr:uid="{00000000-0005-0000-0000-0000D92F0000}"/>
    <cellStyle name="Normal 3 32 3 2" xfId="11942" xr:uid="{00000000-0005-0000-0000-0000DA2F0000}"/>
    <cellStyle name="Normal 3 32 3 2 2" xfId="11943" xr:uid="{00000000-0005-0000-0000-0000DB2F0000}"/>
    <cellStyle name="Normal 3 32 3 2 2 2" xfId="11944" xr:uid="{00000000-0005-0000-0000-0000DC2F0000}"/>
    <cellStyle name="Normal 3 32 3 3" xfId="11945" xr:uid="{00000000-0005-0000-0000-0000DD2F0000}"/>
    <cellStyle name="Normal 3 32 3 3 2" xfId="11946" xr:uid="{00000000-0005-0000-0000-0000DE2F0000}"/>
    <cellStyle name="Normal 3 32 3 3 2 2" xfId="11947" xr:uid="{00000000-0005-0000-0000-0000DF2F0000}"/>
    <cellStyle name="Normal 3 32 4" xfId="11948" xr:uid="{00000000-0005-0000-0000-0000E02F0000}"/>
    <cellStyle name="Normal 3 32 4 2" xfId="11949" xr:uid="{00000000-0005-0000-0000-0000E12F0000}"/>
    <cellStyle name="Normal 3 32 4 2 2" xfId="11950" xr:uid="{00000000-0005-0000-0000-0000E22F0000}"/>
    <cellStyle name="Normal 3 32 4 2 2 2" xfId="11951" xr:uid="{00000000-0005-0000-0000-0000E32F0000}"/>
    <cellStyle name="Normal 3 32 4 3" xfId="11952" xr:uid="{00000000-0005-0000-0000-0000E42F0000}"/>
    <cellStyle name="Normal 3 32 4 3 2" xfId="11953" xr:uid="{00000000-0005-0000-0000-0000E52F0000}"/>
    <cellStyle name="Normal 3 32 4 3 2 2" xfId="11954" xr:uid="{00000000-0005-0000-0000-0000E62F0000}"/>
    <cellStyle name="Normal 3 32 5" xfId="11955" xr:uid="{00000000-0005-0000-0000-0000E72F0000}"/>
    <cellStyle name="Normal 3 32 5 2" xfId="11956" xr:uid="{00000000-0005-0000-0000-0000E82F0000}"/>
    <cellStyle name="Normal 3 32 5 2 2" xfId="11957" xr:uid="{00000000-0005-0000-0000-0000E92F0000}"/>
    <cellStyle name="Normal 3 32 5 2 2 2" xfId="11958" xr:uid="{00000000-0005-0000-0000-0000EA2F0000}"/>
    <cellStyle name="Normal 3 32 5 3" xfId="11959" xr:uid="{00000000-0005-0000-0000-0000EB2F0000}"/>
    <cellStyle name="Normal 3 32 5 3 2" xfId="11960" xr:uid="{00000000-0005-0000-0000-0000EC2F0000}"/>
    <cellStyle name="Normal 3 32 5 3 2 2" xfId="11961" xr:uid="{00000000-0005-0000-0000-0000ED2F0000}"/>
    <cellStyle name="Normal 3 32 6" xfId="11962" xr:uid="{00000000-0005-0000-0000-0000EE2F0000}"/>
    <cellStyle name="Normal 3 32 6 2" xfId="11963" xr:uid="{00000000-0005-0000-0000-0000EF2F0000}"/>
    <cellStyle name="Normal 3 32 6 2 2" xfId="11964" xr:uid="{00000000-0005-0000-0000-0000F02F0000}"/>
    <cellStyle name="Normal 3 32 6 2 2 2" xfId="11965" xr:uid="{00000000-0005-0000-0000-0000F12F0000}"/>
    <cellStyle name="Normal 3 32 6 3" xfId="11966" xr:uid="{00000000-0005-0000-0000-0000F22F0000}"/>
    <cellStyle name="Normal 3 32 6 3 2" xfId="11967" xr:uid="{00000000-0005-0000-0000-0000F32F0000}"/>
    <cellStyle name="Normal 3 32 6 3 2 2" xfId="11968" xr:uid="{00000000-0005-0000-0000-0000F42F0000}"/>
    <cellStyle name="Normal 3 32 7" xfId="11969" xr:uid="{00000000-0005-0000-0000-0000F52F0000}"/>
    <cellStyle name="Normal 3 32 7 2" xfId="11970" xr:uid="{00000000-0005-0000-0000-0000F62F0000}"/>
    <cellStyle name="Normal 3 32 7 2 2" xfId="11971" xr:uid="{00000000-0005-0000-0000-0000F72F0000}"/>
    <cellStyle name="Normal 3 32 7 2 2 2" xfId="11972" xr:uid="{00000000-0005-0000-0000-0000F82F0000}"/>
    <cellStyle name="Normal 3 32 7 3" xfId="11973" xr:uid="{00000000-0005-0000-0000-0000F92F0000}"/>
    <cellStyle name="Normal 3 32 7 3 2" xfId="11974" xr:uid="{00000000-0005-0000-0000-0000FA2F0000}"/>
    <cellStyle name="Normal 3 32 7 3 2 2" xfId="11975" xr:uid="{00000000-0005-0000-0000-0000FB2F0000}"/>
    <cellStyle name="Normal 3 32 8" xfId="11976" xr:uid="{00000000-0005-0000-0000-0000FC2F0000}"/>
    <cellStyle name="Normal 3 32 8 2" xfId="11977" xr:uid="{00000000-0005-0000-0000-0000FD2F0000}"/>
    <cellStyle name="Normal 3 32 8 2 2" xfId="11978" xr:uid="{00000000-0005-0000-0000-0000FE2F0000}"/>
    <cellStyle name="Normal 3 32 8 2 2 2" xfId="11979" xr:uid="{00000000-0005-0000-0000-0000FF2F0000}"/>
    <cellStyle name="Normal 3 32 8 3" xfId="11980" xr:uid="{00000000-0005-0000-0000-000000300000}"/>
    <cellStyle name="Normal 3 32 8 3 2" xfId="11981" xr:uid="{00000000-0005-0000-0000-000001300000}"/>
    <cellStyle name="Normal 3 32 8 3 2 2" xfId="11982" xr:uid="{00000000-0005-0000-0000-000002300000}"/>
    <cellStyle name="Normal 3 32 9" xfId="11983" xr:uid="{00000000-0005-0000-0000-000003300000}"/>
    <cellStyle name="Normal 3 32 9 2" xfId="11984" xr:uid="{00000000-0005-0000-0000-000004300000}"/>
    <cellStyle name="Normal 3 32 9 2 2" xfId="11985" xr:uid="{00000000-0005-0000-0000-000005300000}"/>
    <cellStyle name="Normal 3 32 9 2 2 2" xfId="11986" xr:uid="{00000000-0005-0000-0000-000006300000}"/>
    <cellStyle name="Normal 3 32 9 3" xfId="11987" xr:uid="{00000000-0005-0000-0000-000007300000}"/>
    <cellStyle name="Normal 3 32 9 3 2" xfId="11988" xr:uid="{00000000-0005-0000-0000-000008300000}"/>
    <cellStyle name="Normal 3 32 9 3 2 2" xfId="11989" xr:uid="{00000000-0005-0000-0000-000009300000}"/>
    <cellStyle name="Normal 3 33" xfId="11990" xr:uid="{00000000-0005-0000-0000-00000A300000}"/>
    <cellStyle name="Normal 3 33 10" xfId="11991" xr:uid="{00000000-0005-0000-0000-00000B300000}"/>
    <cellStyle name="Normal 3 33 10 2" xfId="11992" xr:uid="{00000000-0005-0000-0000-00000C300000}"/>
    <cellStyle name="Normal 3 33 10 2 2" xfId="11993" xr:uid="{00000000-0005-0000-0000-00000D300000}"/>
    <cellStyle name="Normal 3 33 10 2 2 2" xfId="11994" xr:uid="{00000000-0005-0000-0000-00000E300000}"/>
    <cellStyle name="Normal 3 33 10 3" xfId="11995" xr:uid="{00000000-0005-0000-0000-00000F300000}"/>
    <cellStyle name="Normal 3 33 10 3 2" xfId="11996" xr:uid="{00000000-0005-0000-0000-000010300000}"/>
    <cellStyle name="Normal 3 33 10 3 2 2" xfId="11997" xr:uid="{00000000-0005-0000-0000-000011300000}"/>
    <cellStyle name="Normal 3 33 11" xfId="11998" xr:uid="{00000000-0005-0000-0000-000012300000}"/>
    <cellStyle name="Normal 3 33 11 2" xfId="11999" xr:uid="{00000000-0005-0000-0000-000013300000}"/>
    <cellStyle name="Normal 3 33 11 2 2" xfId="12000" xr:uid="{00000000-0005-0000-0000-000014300000}"/>
    <cellStyle name="Normal 3 33 11 2 2 2" xfId="12001" xr:uid="{00000000-0005-0000-0000-000015300000}"/>
    <cellStyle name="Normal 3 33 11 3" xfId="12002" xr:uid="{00000000-0005-0000-0000-000016300000}"/>
    <cellStyle name="Normal 3 33 11 3 2" xfId="12003" xr:uid="{00000000-0005-0000-0000-000017300000}"/>
    <cellStyle name="Normal 3 33 11 3 2 2" xfId="12004" xr:uid="{00000000-0005-0000-0000-000018300000}"/>
    <cellStyle name="Normal 3 33 12" xfId="12005" xr:uid="{00000000-0005-0000-0000-000019300000}"/>
    <cellStyle name="Normal 3 33 12 2" xfId="12006" xr:uid="{00000000-0005-0000-0000-00001A300000}"/>
    <cellStyle name="Normal 3 33 12 2 2" xfId="12007" xr:uid="{00000000-0005-0000-0000-00001B300000}"/>
    <cellStyle name="Normal 3 33 12 2 2 2" xfId="12008" xr:uid="{00000000-0005-0000-0000-00001C300000}"/>
    <cellStyle name="Normal 3 33 12 3" xfId="12009" xr:uid="{00000000-0005-0000-0000-00001D300000}"/>
    <cellStyle name="Normal 3 33 12 3 2" xfId="12010" xr:uid="{00000000-0005-0000-0000-00001E300000}"/>
    <cellStyle name="Normal 3 33 12 3 2 2" xfId="12011" xr:uid="{00000000-0005-0000-0000-00001F300000}"/>
    <cellStyle name="Normal 3 33 13" xfId="12012" xr:uid="{00000000-0005-0000-0000-000020300000}"/>
    <cellStyle name="Normal 3 33 13 2" xfId="12013" xr:uid="{00000000-0005-0000-0000-000021300000}"/>
    <cellStyle name="Normal 3 33 13 2 2" xfId="12014" xr:uid="{00000000-0005-0000-0000-000022300000}"/>
    <cellStyle name="Normal 3 33 13 2 2 2" xfId="12015" xr:uid="{00000000-0005-0000-0000-000023300000}"/>
    <cellStyle name="Normal 3 33 13 3" xfId="12016" xr:uid="{00000000-0005-0000-0000-000024300000}"/>
    <cellStyle name="Normal 3 33 13 3 2" xfId="12017" xr:uid="{00000000-0005-0000-0000-000025300000}"/>
    <cellStyle name="Normal 3 33 13 3 2 2" xfId="12018" xr:uid="{00000000-0005-0000-0000-000026300000}"/>
    <cellStyle name="Normal 3 33 14" xfId="12019" xr:uid="{00000000-0005-0000-0000-000027300000}"/>
    <cellStyle name="Normal 3 33 14 2" xfId="12020" xr:uid="{00000000-0005-0000-0000-000028300000}"/>
    <cellStyle name="Normal 3 33 14 2 2" xfId="12021" xr:uid="{00000000-0005-0000-0000-000029300000}"/>
    <cellStyle name="Normal 3 33 14 2 2 2" xfId="12022" xr:uid="{00000000-0005-0000-0000-00002A300000}"/>
    <cellStyle name="Normal 3 33 14 3" xfId="12023" xr:uid="{00000000-0005-0000-0000-00002B300000}"/>
    <cellStyle name="Normal 3 33 14 3 2" xfId="12024" xr:uid="{00000000-0005-0000-0000-00002C300000}"/>
    <cellStyle name="Normal 3 33 14 3 2 2" xfId="12025" xr:uid="{00000000-0005-0000-0000-00002D300000}"/>
    <cellStyle name="Normal 3 33 15" xfId="12026" xr:uid="{00000000-0005-0000-0000-00002E300000}"/>
    <cellStyle name="Normal 3 33 15 2" xfId="12027" xr:uid="{00000000-0005-0000-0000-00002F300000}"/>
    <cellStyle name="Normal 3 33 15 2 2" xfId="12028" xr:uid="{00000000-0005-0000-0000-000030300000}"/>
    <cellStyle name="Normal 3 33 15 2 2 2" xfId="12029" xr:uid="{00000000-0005-0000-0000-000031300000}"/>
    <cellStyle name="Normal 3 33 15 3" xfId="12030" xr:uid="{00000000-0005-0000-0000-000032300000}"/>
    <cellStyle name="Normal 3 33 15 3 2" xfId="12031" xr:uid="{00000000-0005-0000-0000-000033300000}"/>
    <cellStyle name="Normal 3 33 15 3 2 2" xfId="12032" xr:uid="{00000000-0005-0000-0000-000034300000}"/>
    <cellStyle name="Normal 3 33 16" xfId="12033" xr:uid="{00000000-0005-0000-0000-000035300000}"/>
    <cellStyle name="Normal 3 33 16 2" xfId="12034" xr:uid="{00000000-0005-0000-0000-000036300000}"/>
    <cellStyle name="Normal 3 33 16 2 2" xfId="12035" xr:uid="{00000000-0005-0000-0000-000037300000}"/>
    <cellStyle name="Normal 3 33 16 2 2 2" xfId="12036" xr:uid="{00000000-0005-0000-0000-000038300000}"/>
    <cellStyle name="Normal 3 33 16 3" xfId="12037" xr:uid="{00000000-0005-0000-0000-000039300000}"/>
    <cellStyle name="Normal 3 33 16 3 2" xfId="12038" xr:uid="{00000000-0005-0000-0000-00003A300000}"/>
    <cellStyle name="Normal 3 33 16 3 2 2" xfId="12039" xr:uid="{00000000-0005-0000-0000-00003B300000}"/>
    <cellStyle name="Normal 3 33 17" xfId="12040" xr:uid="{00000000-0005-0000-0000-00003C300000}"/>
    <cellStyle name="Normal 3 33 17 2" xfId="12041" xr:uid="{00000000-0005-0000-0000-00003D300000}"/>
    <cellStyle name="Normal 3 33 17 2 2" xfId="12042" xr:uid="{00000000-0005-0000-0000-00003E300000}"/>
    <cellStyle name="Normal 3 33 17 2 2 2" xfId="12043" xr:uid="{00000000-0005-0000-0000-00003F300000}"/>
    <cellStyle name="Normal 3 33 17 3" xfId="12044" xr:uid="{00000000-0005-0000-0000-000040300000}"/>
    <cellStyle name="Normal 3 33 17 3 2" xfId="12045" xr:uid="{00000000-0005-0000-0000-000041300000}"/>
    <cellStyle name="Normal 3 33 17 3 2 2" xfId="12046" xr:uid="{00000000-0005-0000-0000-000042300000}"/>
    <cellStyle name="Normal 3 33 18" xfId="12047" xr:uid="{00000000-0005-0000-0000-000043300000}"/>
    <cellStyle name="Normal 3 33 18 2" xfId="12048" xr:uid="{00000000-0005-0000-0000-000044300000}"/>
    <cellStyle name="Normal 3 33 18 2 2" xfId="12049" xr:uid="{00000000-0005-0000-0000-000045300000}"/>
    <cellStyle name="Normal 3 33 18 2 2 2" xfId="12050" xr:uid="{00000000-0005-0000-0000-000046300000}"/>
    <cellStyle name="Normal 3 33 18 3" xfId="12051" xr:uid="{00000000-0005-0000-0000-000047300000}"/>
    <cellStyle name="Normal 3 33 18 3 2" xfId="12052" xr:uid="{00000000-0005-0000-0000-000048300000}"/>
    <cellStyle name="Normal 3 33 18 3 2 2" xfId="12053" xr:uid="{00000000-0005-0000-0000-000049300000}"/>
    <cellStyle name="Normal 3 33 19" xfId="12054" xr:uid="{00000000-0005-0000-0000-00004A300000}"/>
    <cellStyle name="Normal 3 33 19 2" xfId="12055" xr:uid="{00000000-0005-0000-0000-00004B300000}"/>
    <cellStyle name="Normal 3 33 19 2 2" xfId="12056" xr:uid="{00000000-0005-0000-0000-00004C300000}"/>
    <cellStyle name="Normal 3 33 19 2 2 2" xfId="12057" xr:uid="{00000000-0005-0000-0000-00004D300000}"/>
    <cellStyle name="Normal 3 33 19 3" xfId="12058" xr:uid="{00000000-0005-0000-0000-00004E300000}"/>
    <cellStyle name="Normal 3 33 19 3 2" xfId="12059" xr:uid="{00000000-0005-0000-0000-00004F300000}"/>
    <cellStyle name="Normal 3 33 19 3 2 2" xfId="12060" xr:uid="{00000000-0005-0000-0000-000050300000}"/>
    <cellStyle name="Normal 3 33 2" xfId="12061" xr:uid="{00000000-0005-0000-0000-000051300000}"/>
    <cellStyle name="Normal 3 33 2 2" xfId="12062" xr:uid="{00000000-0005-0000-0000-000052300000}"/>
    <cellStyle name="Normal 3 33 2 2 2" xfId="12063" xr:uid="{00000000-0005-0000-0000-000053300000}"/>
    <cellStyle name="Normal 3 33 2 2 2 2" xfId="12064" xr:uid="{00000000-0005-0000-0000-000054300000}"/>
    <cellStyle name="Normal 3 33 2 3" xfId="12065" xr:uid="{00000000-0005-0000-0000-000055300000}"/>
    <cellStyle name="Normal 3 33 2 3 2" xfId="12066" xr:uid="{00000000-0005-0000-0000-000056300000}"/>
    <cellStyle name="Normal 3 33 2 3 2 2" xfId="12067" xr:uid="{00000000-0005-0000-0000-000057300000}"/>
    <cellStyle name="Normal 3 33 20" xfId="12068" xr:uid="{00000000-0005-0000-0000-000058300000}"/>
    <cellStyle name="Normal 3 33 20 2" xfId="12069" xr:uid="{00000000-0005-0000-0000-000059300000}"/>
    <cellStyle name="Normal 3 33 20 2 2" xfId="12070" xr:uid="{00000000-0005-0000-0000-00005A300000}"/>
    <cellStyle name="Normal 3 33 20 2 2 2" xfId="12071" xr:uid="{00000000-0005-0000-0000-00005B300000}"/>
    <cellStyle name="Normal 3 33 20 3" xfId="12072" xr:uid="{00000000-0005-0000-0000-00005C300000}"/>
    <cellStyle name="Normal 3 33 20 3 2" xfId="12073" xr:uid="{00000000-0005-0000-0000-00005D300000}"/>
    <cellStyle name="Normal 3 33 20 3 2 2" xfId="12074" xr:uid="{00000000-0005-0000-0000-00005E300000}"/>
    <cellStyle name="Normal 3 33 21" xfId="12075" xr:uid="{00000000-0005-0000-0000-00005F300000}"/>
    <cellStyle name="Normal 3 33 21 2" xfId="12076" xr:uid="{00000000-0005-0000-0000-000060300000}"/>
    <cellStyle name="Normal 3 33 21 2 2" xfId="12077" xr:uid="{00000000-0005-0000-0000-000061300000}"/>
    <cellStyle name="Normal 3 33 21 2 2 2" xfId="12078" xr:uid="{00000000-0005-0000-0000-000062300000}"/>
    <cellStyle name="Normal 3 33 21 3" xfId="12079" xr:uid="{00000000-0005-0000-0000-000063300000}"/>
    <cellStyle name="Normal 3 33 21 3 2" xfId="12080" xr:uid="{00000000-0005-0000-0000-000064300000}"/>
    <cellStyle name="Normal 3 33 21 3 2 2" xfId="12081" xr:uid="{00000000-0005-0000-0000-000065300000}"/>
    <cellStyle name="Normal 3 33 22" xfId="12082" xr:uid="{00000000-0005-0000-0000-000066300000}"/>
    <cellStyle name="Normal 3 33 22 2" xfId="12083" xr:uid="{00000000-0005-0000-0000-000067300000}"/>
    <cellStyle name="Normal 3 33 22 2 2" xfId="12084" xr:uid="{00000000-0005-0000-0000-000068300000}"/>
    <cellStyle name="Normal 3 33 22 2 2 2" xfId="12085" xr:uid="{00000000-0005-0000-0000-000069300000}"/>
    <cellStyle name="Normal 3 33 22 3" xfId="12086" xr:uid="{00000000-0005-0000-0000-00006A300000}"/>
    <cellStyle name="Normal 3 33 22 3 2" xfId="12087" xr:uid="{00000000-0005-0000-0000-00006B300000}"/>
    <cellStyle name="Normal 3 33 22 3 2 2" xfId="12088" xr:uid="{00000000-0005-0000-0000-00006C300000}"/>
    <cellStyle name="Normal 3 33 23" xfId="12089" xr:uid="{00000000-0005-0000-0000-00006D300000}"/>
    <cellStyle name="Normal 3 33 23 2" xfId="12090" xr:uid="{00000000-0005-0000-0000-00006E300000}"/>
    <cellStyle name="Normal 3 33 23 2 2" xfId="12091" xr:uid="{00000000-0005-0000-0000-00006F300000}"/>
    <cellStyle name="Normal 3 33 23 2 2 2" xfId="12092" xr:uid="{00000000-0005-0000-0000-000070300000}"/>
    <cellStyle name="Normal 3 33 23 3" xfId="12093" xr:uid="{00000000-0005-0000-0000-000071300000}"/>
    <cellStyle name="Normal 3 33 23 3 2" xfId="12094" xr:uid="{00000000-0005-0000-0000-000072300000}"/>
    <cellStyle name="Normal 3 33 23 3 2 2" xfId="12095" xr:uid="{00000000-0005-0000-0000-000073300000}"/>
    <cellStyle name="Normal 3 33 24" xfId="12096" xr:uid="{00000000-0005-0000-0000-000074300000}"/>
    <cellStyle name="Normal 3 33 24 2" xfId="12097" xr:uid="{00000000-0005-0000-0000-000075300000}"/>
    <cellStyle name="Normal 3 33 24 2 2" xfId="12098" xr:uid="{00000000-0005-0000-0000-000076300000}"/>
    <cellStyle name="Normal 3 33 25" xfId="12099" xr:uid="{00000000-0005-0000-0000-000077300000}"/>
    <cellStyle name="Normal 3 33 25 2" xfId="12100" xr:uid="{00000000-0005-0000-0000-000078300000}"/>
    <cellStyle name="Normal 3 33 25 2 2" xfId="12101" xr:uid="{00000000-0005-0000-0000-000079300000}"/>
    <cellStyle name="Normal 3 33 3" xfId="12102" xr:uid="{00000000-0005-0000-0000-00007A300000}"/>
    <cellStyle name="Normal 3 33 3 2" xfId="12103" xr:uid="{00000000-0005-0000-0000-00007B300000}"/>
    <cellStyle name="Normal 3 33 3 2 2" xfId="12104" xr:uid="{00000000-0005-0000-0000-00007C300000}"/>
    <cellStyle name="Normal 3 33 3 2 2 2" xfId="12105" xr:uid="{00000000-0005-0000-0000-00007D300000}"/>
    <cellStyle name="Normal 3 33 3 3" xfId="12106" xr:uid="{00000000-0005-0000-0000-00007E300000}"/>
    <cellStyle name="Normal 3 33 3 3 2" xfId="12107" xr:uid="{00000000-0005-0000-0000-00007F300000}"/>
    <cellStyle name="Normal 3 33 3 3 2 2" xfId="12108" xr:uid="{00000000-0005-0000-0000-000080300000}"/>
    <cellStyle name="Normal 3 33 4" xfId="12109" xr:uid="{00000000-0005-0000-0000-000081300000}"/>
    <cellStyle name="Normal 3 33 4 2" xfId="12110" xr:uid="{00000000-0005-0000-0000-000082300000}"/>
    <cellStyle name="Normal 3 33 4 2 2" xfId="12111" xr:uid="{00000000-0005-0000-0000-000083300000}"/>
    <cellStyle name="Normal 3 33 4 2 2 2" xfId="12112" xr:uid="{00000000-0005-0000-0000-000084300000}"/>
    <cellStyle name="Normal 3 33 4 3" xfId="12113" xr:uid="{00000000-0005-0000-0000-000085300000}"/>
    <cellStyle name="Normal 3 33 4 3 2" xfId="12114" xr:uid="{00000000-0005-0000-0000-000086300000}"/>
    <cellStyle name="Normal 3 33 4 3 2 2" xfId="12115" xr:uid="{00000000-0005-0000-0000-000087300000}"/>
    <cellStyle name="Normal 3 33 5" xfId="12116" xr:uid="{00000000-0005-0000-0000-000088300000}"/>
    <cellStyle name="Normal 3 33 5 2" xfId="12117" xr:uid="{00000000-0005-0000-0000-000089300000}"/>
    <cellStyle name="Normal 3 33 5 2 2" xfId="12118" xr:uid="{00000000-0005-0000-0000-00008A300000}"/>
    <cellStyle name="Normal 3 33 5 2 2 2" xfId="12119" xr:uid="{00000000-0005-0000-0000-00008B300000}"/>
    <cellStyle name="Normal 3 33 5 3" xfId="12120" xr:uid="{00000000-0005-0000-0000-00008C300000}"/>
    <cellStyle name="Normal 3 33 5 3 2" xfId="12121" xr:uid="{00000000-0005-0000-0000-00008D300000}"/>
    <cellStyle name="Normal 3 33 5 3 2 2" xfId="12122" xr:uid="{00000000-0005-0000-0000-00008E300000}"/>
    <cellStyle name="Normal 3 33 6" xfId="12123" xr:uid="{00000000-0005-0000-0000-00008F300000}"/>
    <cellStyle name="Normal 3 33 6 2" xfId="12124" xr:uid="{00000000-0005-0000-0000-000090300000}"/>
    <cellStyle name="Normal 3 33 6 2 2" xfId="12125" xr:uid="{00000000-0005-0000-0000-000091300000}"/>
    <cellStyle name="Normal 3 33 6 2 2 2" xfId="12126" xr:uid="{00000000-0005-0000-0000-000092300000}"/>
    <cellStyle name="Normal 3 33 6 3" xfId="12127" xr:uid="{00000000-0005-0000-0000-000093300000}"/>
    <cellStyle name="Normal 3 33 6 3 2" xfId="12128" xr:uid="{00000000-0005-0000-0000-000094300000}"/>
    <cellStyle name="Normal 3 33 6 3 2 2" xfId="12129" xr:uid="{00000000-0005-0000-0000-000095300000}"/>
    <cellStyle name="Normal 3 33 7" xfId="12130" xr:uid="{00000000-0005-0000-0000-000096300000}"/>
    <cellStyle name="Normal 3 33 7 2" xfId="12131" xr:uid="{00000000-0005-0000-0000-000097300000}"/>
    <cellStyle name="Normal 3 33 7 2 2" xfId="12132" xr:uid="{00000000-0005-0000-0000-000098300000}"/>
    <cellStyle name="Normal 3 33 7 2 2 2" xfId="12133" xr:uid="{00000000-0005-0000-0000-000099300000}"/>
    <cellStyle name="Normal 3 33 7 3" xfId="12134" xr:uid="{00000000-0005-0000-0000-00009A300000}"/>
    <cellStyle name="Normal 3 33 7 3 2" xfId="12135" xr:uid="{00000000-0005-0000-0000-00009B300000}"/>
    <cellStyle name="Normal 3 33 7 3 2 2" xfId="12136" xr:uid="{00000000-0005-0000-0000-00009C300000}"/>
    <cellStyle name="Normal 3 33 8" xfId="12137" xr:uid="{00000000-0005-0000-0000-00009D300000}"/>
    <cellStyle name="Normal 3 33 8 2" xfId="12138" xr:uid="{00000000-0005-0000-0000-00009E300000}"/>
    <cellStyle name="Normal 3 33 8 2 2" xfId="12139" xr:uid="{00000000-0005-0000-0000-00009F300000}"/>
    <cellStyle name="Normal 3 33 8 2 2 2" xfId="12140" xr:uid="{00000000-0005-0000-0000-0000A0300000}"/>
    <cellStyle name="Normal 3 33 8 3" xfId="12141" xr:uid="{00000000-0005-0000-0000-0000A1300000}"/>
    <cellStyle name="Normal 3 33 8 3 2" xfId="12142" xr:uid="{00000000-0005-0000-0000-0000A2300000}"/>
    <cellStyle name="Normal 3 33 8 3 2 2" xfId="12143" xr:uid="{00000000-0005-0000-0000-0000A3300000}"/>
    <cellStyle name="Normal 3 33 9" xfId="12144" xr:uid="{00000000-0005-0000-0000-0000A4300000}"/>
    <cellStyle name="Normal 3 33 9 2" xfId="12145" xr:uid="{00000000-0005-0000-0000-0000A5300000}"/>
    <cellStyle name="Normal 3 33 9 2 2" xfId="12146" xr:uid="{00000000-0005-0000-0000-0000A6300000}"/>
    <cellStyle name="Normal 3 33 9 2 2 2" xfId="12147" xr:uid="{00000000-0005-0000-0000-0000A7300000}"/>
    <cellStyle name="Normal 3 33 9 3" xfId="12148" xr:uid="{00000000-0005-0000-0000-0000A8300000}"/>
    <cellStyle name="Normal 3 33 9 3 2" xfId="12149" xr:uid="{00000000-0005-0000-0000-0000A9300000}"/>
    <cellStyle name="Normal 3 33 9 3 2 2" xfId="12150" xr:uid="{00000000-0005-0000-0000-0000AA300000}"/>
    <cellStyle name="Normal 3 34" xfId="12151" xr:uid="{00000000-0005-0000-0000-0000AB300000}"/>
    <cellStyle name="Normal 3 34 2" xfId="12152" xr:uid="{00000000-0005-0000-0000-0000AC300000}"/>
    <cellStyle name="Normal 3 34 2 2" xfId="12153" xr:uid="{00000000-0005-0000-0000-0000AD300000}"/>
    <cellStyle name="Normal 3 34 2 2 2" xfId="12154" xr:uid="{00000000-0005-0000-0000-0000AE300000}"/>
    <cellStyle name="Normal 3 34 3" xfId="12155" xr:uid="{00000000-0005-0000-0000-0000AF300000}"/>
    <cellStyle name="Normal 3 34 3 2" xfId="12156" xr:uid="{00000000-0005-0000-0000-0000B0300000}"/>
    <cellStyle name="Normal 3 34 3 2 2" xfId="12157" xr:uid="{00000000-0005-0000-0000-0000B1300000}"/>
    <cellStyle name="Normal 3 35" xfId="12158" xr:uid="{00000000-0005-0000-0000-0000B2300000}"/>
    <cellStyle name="Normal 3 35 2" xfId="12159" xr:uid="{00000000-0005-0000-0000-0000B3300000}"/>
    <cellStyle name="Normal 3 35 2 2" xfId="12160" xr:uid="{00000000-0005-0000-0000-0000B4300000}"/>
    <cellStyle name="Normal 3 35 2 2 2" xfId="12161" xr:uid="{00000000-0005-0000-0000-0000B5300000}"/>
    <cellStyle name="Normal 3 35 3" xfId="12162" xr:uid="{00000000-0005-0000-0000-0000B6300000}"/>
    <cellStyle name="Normal 3 35 3 2" xfId="12163" xr:uid="{00000000-0005-0000-0000-0000B7300000}"/>
    <cellStyle name="Normal 3 35 3 2 2" xfId="12164" xr:uid="{00000000-0005-0000-0000-0000B8300000}"/>
    <cellStyle name="Normal 3 36" xfId="12165" xr:uid="{00000000-0005-0000-0000-0000B9300000}"/>
    <cellStyle name="Normal 3 36 2" xfId="12166" xr:uid="{00000000-0005-0000-0000-0000BA300000}"/>
    <cellStyle name="Normal 3 36 2 2" xfId="12167" xr:uid="{00000000-0005-0000-0000-0000BB300000}"/>
    <cellStyle name="Normal 3 36 2 2 2" xfId="12168" xr:uid="{00000000-0005-0000-0000-0000BC300000}"/>
    <cellStyle name="Normal 3 36 3" xfId="12169" xr:uid="{00000000-0005-0000-0000-0000BD300000}"/>
    <cellStyle name="Normal 3 36 3 2" xfId="12170" xr:uid="{00000000-0005-0000-0000-0000BE300000}"/>
    <cellStyle name="Normal 3 36 3 2 2" xfId="12171" xr:uid="{00000000-0005-0000-0000-0000BF300000}"/>
    <cellStyle name="Normal 3 37" xfId="12172" xr:uid="{00000000-0005-0000-0000-0000C0300000}"/>
    <cellStyle name="Normal 3 37 2" xfId="12173" xr:uid="{00000000-0005-0000-0000-0000C1300000}"/>
    <cellStyle name="Normal 3 37 2 2" xfId="12174" xr:uid="{00000000-0005-0000-0000-0000C2300000}"/>
    <cellStyle name="Normal 3 37 2 2 2" xfId="12175" xr:uid="{00000000-0005-0000-0000-0000C3300000}"/>
    <cellStyle name="Normal 3 37 3" xfId="12176" xr:uid="{00000000-0005-0000-0000-0000C4300000}"/>
    <cellStyle name="Normal 3 37 3 2" xfId="12177" xr:uid="{00000000-0005-0000-0000-0000C5300000}"/>
    <cellStyle name="Normal 3 37 3 2 2" xfId="12178" xr:uid="{00000000-0005-0000-0000-0000C6300000}"/>
    <cellStyle name="Normal 3 38" xfId="12179" xr:uid="{00000000-0005-0000-0000-0000C7300000}"/>
    <cellStyle name="Normal 3 38 2" xfId="12180" xr:uid="{00000000-0005-0000-0000-0000C8300000}"/>
    <cellStyle name="Normal 3 38 2 2" xfId="12181" xr:uid="{00000000-0005-0000-0000-0000C9300000}"/>
    <cellStyle name="Normal 3 38 2 2 2" xfId="12182" xr:uid="{00000000-0005-0000-0000-0000CA300000}"/>
    <cellStyle name="Normal 3 38 3" xfId="12183" xr:uid="{00000000-0005-0000-0000-0000CB300000}"/>
    <cellStyle name="Normal 3 38 3 2" xfId="12184" xr:uid="{00000000-0005-0000-0000-0000CC300000}"/>
    <cellStyle name="Normal 3 38 3 2 2" xfId="12185" xr:uid="{00000000-0005-0000-0000-0000CD300000}"/>
    <cellStyle name="Normal 3 39" xfId="12186" xr:uid="{00000000-0005-0000-0000-0000CE300000}"/>
    <cellStyle name="Normal 3 39 2" xfId="12187" xr:uid="{00000000-0005-0000-0000-0000CF300000}"/>
    <cellStyle name="Normal 3 39 2 2" xfId="12188" xr:uid="{00000000-0005-0000-0000-0000D0300000}"/>
    <cellStyle name="Normal 3 39 2 2 2" xfId="12189" xr:uid="{00000000-0005-0000-0000-0000D1300000}"/>
    <cellStyle name="Normal 3 39 3" xfId="12190" xr:uid="{00000000-0005-0000-0000-0000D2300000}"/>
    <cellStyle name="Normal 3 39 3 2" xfId="12191" xr:uid="{00000000-0005-0000-0000-0000D3300000}"/>
    <cellStyle name="Normal 3 39 3 2 2" xfId="12192" xr:uid="{00000000-0005-0000-0000-0000D4300000}"/>
    <cellStyle name="Normal 3 4" xfId="12193" xr:uid="{00000000-0005-0000-0000-0000D5300000}"/>
    <cellStyle name="Normal 3 4 10" xfId="12194" xr:uid="{00000000-0005-0000-0000-0000D6300000}"/>
    <cellStyle name="Normal 3 4 10 2" xfId="12195" xr:uid="{00000000-0005-0000-0000-0000D7300000}"/>
    <cellStyle name="Normal 3 4 10 2 2" xfId="12196" xr:uid="{00000000-0005-0000-0000-0000D8300000}"/>
    <cellStyle name="Normal 3 4 10 2 2 2" xfId="12197" xr:uid="{00000000-0005-0000-0000-0000D9300000}"/>
    <cellStyle name="Normal 3 4 10 3" xfId="12198" xr:uid="{00000000-0005-0000-0000-0000DA300000}"/>
    <cellStyle name="Normal 3 4 10 3 2" xfId="12199" xr:uid="{00000000-0005-0000-0000-0000DB300000}"/>
    <cellStyle name="Normal 3 4 10 3 2 2" xfId="12200" xr:uid="{00000000-0005-0000-0000-0000DC300000}"/>
    <cellStyle name="Normal 3 4 11" xfId="12201" xr:uid="{00000000-0005-0000-0000-0000DD300000}"/>
    <cellStyle name="Normal 3 4 11 2" xfId="12202" xr:uid="{00000000-0005-0000-0000-0000DE300000}"/>
    <cellStyle name="Normal 3 4 11 2 2" xfId="12203" xr:uid="{00000000-0005-0000-0000-0000DF300000}"/>
    <cellStyle name="Normal 3 4 11 2 2 2" xfId="12204" xr:uid="{00000000-0005-0000-0000-0000E0300000}"/>
    <cellStyle name="Normal 3 4 11 3" xfId="12205" xr:uid="{00000000-0005-0000-0000-0000E1300000}"/>
    <cellStyle name="Normal 3 4 11 3 2" xfId="12206" xr:uid="{00000000-0005-0000-0000-0000E2300000}"/>
    <cellStyle name="Normal 3 4 11 3 2 2" xfId="12207" xr:uid="{00000000-0005-0000-0000-0000E3300000}"/>
    <cellStyle name="Normal 3 4 12" xfId="12208" xr:uid="{00000000-0005-0000-0000-0000E4300000}"/>
    <cellStyle name="Normal 3 4 12 2" xfId="12209" xr:uid="{00000000-0005-0000-0000-0000E5300000}"/>
    <cellStyle name="Normal 3 4 12 2 2" xfId="12210" xr:uid="{00000000-0005-0000-0000-0000E6300000}"/>
    <cellStyle name="Normal 3 4 12 2 2 2" xfId="12211" xr:uid="{00000000-0005-0000-0000-0000E7300000}"/>
    <cellStyle name="Normal 3 4 12 3" xfId="12212" xr:uid="{00000000-0005-0000-0000-0000E8300000}"/>
    <cellStyle name="Normal 3 4 12 3 2" xfId="12213" xr:uid="{00000000-0005-0000-0000-0000E9300000}"/>
    <cellStyle name="Normal 3 4 12 3 2 2" xfId="12214" xr:uid="{00000000-0005-0000-0000-0000EA300000}"/>
    <cellStyle name="Normal 3 4 13" xfId="12215" xr:uid="{00000000-0005-0000-0000-0000EB300000}"/>
    <cellStyle name="Normal 3 4 13 2" xfId="12216" xr:uid="{00000000-0005-0000-0000-0000EC300000}"/>
    <cellStyle name="Normal 3 4 13 2 2" xfId="12217" xr:uid="{00000000-0005-0000-0000-0000ED300000}"/>
    <cellStyle name="Normal 3 4 13 2 2 2" xfId="12218" xr:uid="{00000000-0005-0000-0000-0000EE300000}"/>
    <cellStyle name="Normal 3 4 13 3" xfId="12219" xr:uid="{00000000-0005-0000-0000-0000EF300000}"/>
    <cellStyle name="Normal 3 4 13 3 2" xfId="12220" xr:uid="{00000000-0005-0000-0000-0000F0300000}"/>
    <cellStyle name="Normal 3 4 13 3 2 2" xfId="12221" xr:uid="{00000000-0005-0000-0000-0000F1300000}"/>
    <cellStyle name="Normal 3 4 14" xfId="12222" xr:uid="{00000000-0005-0000-0000-0000F2300000}"/>
    <cellStyle name="Normal 3 4 14 2" xfId="12223" xr:uid="{00000000-0005-0000-0000-0000F3300000}"/>
    <cellStyle name="Normal 3 4 14 2 2" xfId="12224" xr:uid="{00000000-0005-0000-0000-0000F4300000}"/>
    <cellStyle name="Normal 3 4 14 2 2 2" xfId="12225" xr:uid="{00000000-0005-0000-0000-0000F5300000}"/>
    <cellStyle name="Normal 3 4 14 3" xfId="12226" xr:uid="{00000000-0005-0000-0000-0000F6300000}"/>
    <cellStyle name="Normal 3 4 14 3 2" xfId="12227" xr:uid="{00000000-0005-0000-0000-0000F7300000}"/>
    <cellStyle name="Normal 3 4 14 3 2 2" xfId="12228" xr:uid="{00000000-0005-0000-0000-0000F8300000}"/>
    <cellStyle name="Normal 3 4 15" xfId="12229" xr:uid="{00000000-0005-0000-0000-0000F9300000}"/>
    <cellStyle name="Normal 3 4 15 2" xfId="12230" xr:uid="{00000000-0005-0000-0000-0000FA300000}"/>
    <cellStyle name="Normal 3 4 15 2 2" xfId="12231" xr:uid="{00000000-0005-0000-0000-0000FB300000}"/>
    <cellStyle name="Normal 3 4 15 2 2 2" xfId="12232" xr:uid="{00000000-0005-0000-0000-0000FC300000}"/>
    <cellStyle name="Normal 3 4 15 3" xfId="12233" xr:uid="{00000000-0005-0000-0000-0000FD300000}"/>
    <cellStyle name="Normal 3 4 15 3 2" xfId="12234" xr:uid="{00000000-0005-0000-0000-0000FE300000}"/>
    <cellStyle name="Normal 3 4 15 3 2 2" xfId="12235" xr:uid="{00000000-0005-0000-0000-0000FF300000}"/>
    <cellStyle name="Normal 3 4 16" xfId="12236" xr:uid="{00000000-0005-0000-0000-000000310000}"/>
    <cellStyle name="Normal 3 4 16 2" xfId="12237" xr:uid="{00000000-0005-0000-0000-000001310000}"/>
    <cellStyle name="Normal 3 4 16 2 2" xfId="12238" xr:uid="{00000000-0005-0000-0000-000002310000}"/>
    <cellStyle name="Normal 3 4 16 2 2 2" xfId="12239" xr:uid="{00000000-0005-0000-0000-000003310000}"/>
    <cellStyle name="Normal 3 4 16 3" xfId="12240" xr:uid="{00000000-0005-0000-0000-000004310000}"/>
    <cellStyle name="Normal 3 4 16 3 2" xfId="12241" xr:uid="{00000000-0005-0000-0000-000005310000}"/>
    <cellStyle name="Normal 3 4 16 3 2 2" xfId="12242" xr:uid="{00000000-0005-0000-0000-000006310000}"/>
    <cellStyle name="Normal 3 4 17" xfId="12243" xr:uid="{00000000-0005-0000-0000-000007310000}"/>
    <cellStyle name="Normal 3 4 17 2" xfId="12244" xr:uid="{00000000-0005-0000-0000-000008310000}"/>
    <cellStyle name="Normal 3 4 17 2 2" xfId="12245" xr:uid="{00000000-0005-0000-0000-000009310000}"/>
    <cellStyle name="Normal 3 4 17 2 2 2" xfId="12246" xr:uid="{00000000-0005-0000-0000-00000A310000}"/>
    <cellStyle name="Normal 3 4 17 3" xfId="12247" xr:uid="{00000000-0005-0000-0000-00000B310000}"/>
    <cellStyle name="Normal 3 4 17 3 2" xfId="12248" xr:uid="{00000000-0005-0000-0000-00000C310000}"/>
    <cellStyle name="Normal 3 4 17 3 2 2" xfId="12249" xr:uid="{00000000-0005-0000-0000-00000D310000}"/>
    <cellStyle name="Normal 3 4 18" xfId="12250" xr:uid="{00000000-0005-0000-0000-00000E310000}"/>
    <cellStyle name="Normal 3 4 18 2" xfId="12251" xr:uid="{00000000-0005-0000-0000-00000F310000}"/>
    <cellStyle name="Normal 3 4 18 2 2" xfId="12252" xr:uid="{00000000-0005-0000-0000-000010310000}"/>
    <cellStyle name="Normal 3 4 18 2 2 2" xfId="12253" xr:uid="{00000000-0005-0000-0000-000011310000}"/>
    <cellStyle name="Normal 3 4 18 3" xfId="12254" xr:uid="{00000000-0005-0000-0000-000012310000}"/>
    <cellStyle name="Normal 3 4 18 3 2" xfId="12255" xr:uid="{00000000-0005-0000-0000-000013310000}"/>
    <cellStyle name="Normal 3 4 18 3 2 2" xfId="12256" xr:uid="{00000000-0005-0000-0000-000014310000}"/>
    <cellStyle name="Normal 3 4 19" xfId="12257" xr:uid="{00000000-0005-0000-0000-000015310000}"/>
    <cellStyle name="Normal 3 4 19 2" xfId="12258" xr:uid="{00000000-0005-0000-0000-000016310000}"/>
    <cellStyle name="Normal 3 4 19 2 2" xfId="12259" xr:uid="{00000000-0005-0000-0000-000017310000}"/>
    <cellStyle name="Normal 3 4 19 2 2 2" xfId="12260" xr:uid="{00000000-0005-0000-0000-000018310000}"/>
    <cellStyle name="Normal 3 4 19 3" xfId="12261" xr:uid="{00000000-0005-0000-0000-000019310000}"/>
    <cellStyle name="Normal 3 4 19 3 2" xfId="12262" xr:uid="{00000000-0005-0000-0000-00001A310000}"/>
    <cellStyle name="Normal 3 4 19 3 2 2" xfId="12263" xr:uid="{00000000-0005-0000-0000-00001B310000}"/>
    <cellStyle name="Normal 3 4 2" xfId="12264" xr:uid="{00000000-0005-0000-0000-00001C310000}"/>
    <cellStyle name="Normal 3 4 2 2" xfId="12265" xr:uid="{00000000-0005-0000-0000-00001D310000}"/>
    <cellStyle name="Normal 3 4 2 2 2" xfId="12266" xr:uid="{00000000-0005-0000-0000-00001E310000}"/>
    <cellStyle name="Normal 3 4 2 2 2 2" xfId="12267" xr:uid="{00000000-0005-0000-0000-00001F310000}"/>
    <cellStyle name="Normal 3 4 2 3" xfId="12268" xr:uid="{00000000-0005-0000-0000-000020310000}"/>
    <cellStyle name="Normal 3 4 2 3 2" xfId="12269" xr:uid="{00000000-0005-0000-0000-000021310000}"/>
    <cellStyle name="Normal 3 4 2 3 2 2" xfId="12270" xr:uid="{00000000-0005-0000-0000-000022310000}"/>
    <cellStyle name="Normal 3 4 20" xfId="12271" xr:uid="{00000000-0005-0000-0000-000023310000}"/>
    <cellStyle name="Normal 3 4 20 2" xfId="12272" xr:uid="{00000000-0005-0000-0000-000024310000}"/>
    <cellStyle name="Normal 3 4 20 2 2" xfId="12273" xr:uid="{00000000-0005-0000-0000-000025310000}"/>
    <cellStyle name="Normal 3 4 20 2 2 2" xfId="12274" xr:uid="{00000000-0005-0000-0000-000026310000}"/>
    <cellStyle name="Normal 3 4 20 3" xfId="12275" xr:uid="{00000000-0005-0000-0000-000027310000}"/>
    <cellStyle name="Normal 3 4 20 3 2" xfId="12276" xr:uid="{00000000-0005-0000-0000-000028310000}"/>
    <cellStyle name="Normal 3 4 20 3 2 2" xfId="12277" xr:uid="{00000000-0005-0000-0000-000029310000}"/>
    <cellStyle name="Normal 3 4 21" xfId="12278" xr:uid="{00000000-0005-0000-0000-00002A310000}"/>
    <cellStyle name="Normal 3 4 21 2" xfId="12279" xr:uid="{00000000-0005-0000-0000-00002B310000}"/>
    <cellStyle name="Normal 3 4 21 2 2" xfId="12280" xr:uid="{00000000-0005-0000-0000-00002C310000}"/>
    <cellStyle name="Normal 3 4 21 2 2 2" xfId="12281" xr:uid="{00000000-0005-0000-0000-00002D310000}"/>
    <cellStyle name="Normal 3 4 21 3" xfId="12282" xr:uid="{00000000-0005-0000-0000-00002E310000}"/>
    <cellStyle name="Normal 3 4 21 3 2" xfId="12283" xr:uid="{00000000-0005-0000-0000-00002F310000}"/>
    <cellStyle name="Normal 3 4 21 3 2 2" xfId="12284" xr:uid="{00000000-0005-0000-0000-000030310000}"/>
    <cellStyle name="Normal 3 4 22" xfId="12285" xr:uid="{00000000-0005-0000-0000-000031310000}"/>
    <cellStyle name="Normal 3 4 22 2" xfId="12286" xr:uid="{00000000-0005-0000-0000-000032310000}"/>
    <cellStyle name="Normal 3 4 22 2 2" xfId="12287" xr:uid="{00000000-0005-0000-0000-000033310000}"/>
    <cellStyle name="Normal 3 4 22 2 2 2" xfId="12288" xr:uid="{00000000-0005-0000-0000-000034310000}"/>
    <cellStyle name="Normal 3 4 22 3" xfId="12289" xr:uid="{00000000-0005-0000-0000-000035310000}"/>
    <cellStyle name="Normal 3 4 22 3 2" xfId="12290" xr:uid="{00000000-0005-0000-0000-000036310000}"/>
    <cellStyle name="Normal 3 4 22 3 2 2" xfId="12291" xr:uid="{00000000-0005-0000-0000-000037310000}"/>
    <cellStyle name="Normal 3 4 23" xfId="12292" xr:uid="{00000000-0005-0000-0000-000038310000}"/>
    <cellStyle name="Normal 3 4 23 2" xfId="12293" xr:uid="{00000000-0005-0000-0000-000039310000}"/>
    <cellStyle name="Normal 3 4 23 2 2" xfId="12294" xr:uid="{00000000-0005-0000-0000-00003A310000}"/>
    <cellStyle name="Normal 3 4 23 2 2 2" xfId="12295" xr:uid="{00000000-0005-0000-0000-00003B310000}"/>
    <cellStyle name="Normal 3 4 23 3" xfId="12296" xr:uid="{00000000-0005-0000-0000-00003C310000}"/>
    <cellStyle name="Normal 3 4 23 3 2" xfId="12297" xr:uid="{00000000-0005-0000-0000-00003D310000}"/>
    <cellStyle name="Normal 3 4 23 3 2 2" xfId="12298" xr:uid="{00000000-0005-0000-0000-00003E310000}"/>
    <cellStyle name="Normal 3 4 24" xfId="12299" xr:uid="{00000000-0005-0000-0000-00003F310000}"/>
    <cellStyle name="Normal 3 4 24 2" xfId="12300" xr:uid="{00000000-0005-0000-0000-000040310000}"/>
    <cellStyle name="Normal 3 4 24 2 2" xfId="12301" xr:uid="{00000000-0005-0000-0000-000041310000}"/>
    <cellStyle name="Normal 3 4 25" xfId="12302" xr:uid="{00000000-0005-0000-0000-000042310000}"/>
    <cellStyle name="Normal 3 4 25 2" xfId="12303" xr:uid="{00000000-0005-0000-0000-000043310000}"/>
    <cellStyle name="Normal 3 4 25 2 2" xfId="12304" xr:uid="{00000000-0005-0000-0000-000044310000}"/>
    <cellStyle name="Normal 3 4 3" xfId="12305" xr:uid="{00000000-0005-0000-0000-000045310000}"/>
    <cellStyle name="Normal 3 4 3 2" xfId="12306" xr:uid="{00000000-0005-0000-0000-000046310000}"/>
    <cellStyle name="Normal 3 4 3 2 2" xfId="12307" xr:uid="{00000000-0005-0000-0000-000047310000}"/>
    <cellStyle name="Normal 3 4 3 2 2 2" xfId="12308" xr:uid="{00000000-0005-0000-0000-000048310000}"/>
    <cellStyle name="Normal 3 4 3 3" xfId="12309" xr:uid="{00000000-0005-0000-0000-000049310000}"/>
    <cellStyle name="Normal 3 4 3 3 2" xfId="12310" xr:uid="{00000000-0005-0000-0000-00004A310000}"/>
    <cellStyle name="Normal 3 4 3 3 2 2" xfId="12311" xr:uid="{00000000-0005-0000-0000-00004B310000}"/>
    <cellStyle name="Normal 3 4 4" xfId="12312" xr:uid="{00000000-0005-0000-0000-00004C310000}"/>
    <cellStyle name="Normal 3 4 4 2" xfId="12313" xr:uid="{00000000-0005-0000-0000-00004D310000}"/>
    <cellStyle name="Normal 3 4 4 2 2" xfId="12314" xr:uid="{00000000-0005-0000-0000-00004E310000}"/>
    <cellStyle name="Normal 3 4 4 2 2 2" xfId="12315" xr:uid="{00000000-0005-0000-0000-00004F310000}"/>
    <cellStyle name="Normal 3 4 4 3" xfId="12316" xr:uid="{00000000-0005-0000-0000-000050310000}"/>
    <cellStyle name="Normal 3 4 4 3 2" xfId="12317" xr:uid="{00000000-0005-0000-0000-000051310000}"/>
    <cellStyle name="Normal 3 4 4 3 2 2" xfId="12318" xr:uid="{00000000-0005-0000-0000-000052310000}"/>
    <cellStyle name="Normal 3 4 5" xfId="12319" xr:uid="{00000000-0005-0000-0000-000053310000}"/>
    <cellStyle name="Normal 3 4 5 2" xfId="12320" xr:uid="{00000000-0005-0000-0000-000054310000}"/>
    <cellStyle name="Normal 3 4 5 2 2" xfId="12321" xr:uid="{00000000-0005-0000-0000-000055310000}"/>
    <cellStyle name="Normal 3 4 5 2 2 2" xfId="12322" xr:uid="{00000000-0005-0000-0000-000056310000}"/>
    <cellStyle name="Normal 3 4 5 3" xfId="12323" xr:uid="{00000000-0005-0000-0000-000057310000}"/>
    <cellStyle name="Normal 3 4 5 3 2" xfId="12324" xr:uid="{00000000-0005-0000-0000-000058310000}"/>
    <cellStyle name="Normal 3 4 5 3 2 2" xfId="12325" xr:uid="{00000000-0005-0000-0000-000059310000}"/>
    <cellStyle name="Normal 3 4 6" xfId="12326" xr:uid="{00000000-0005-0000-0000-00005A310000}"/>
    <cellStyle name="Normal 3 4 6 2" xfId="12327" xr:uid="{00000000-0005-0000-0000-00005B310000}"/>
    <cellStyle name="Normal 3 4 6 2 2" xfId="12328" xr:uid="{00000000-0005-0000-0000-00005C310000}"/>
    <cellStyle name="Normal 3 4 6 2 2 2" xfId="12329" xr:uid="{00000000-0005-0000-0000-00005D310000}"/>
    <cellStyle name="Normal 3 4 6 3" xfId="12330" xr:uid="{00000000-0005-0000-0000-00005E310000}"/>
    <cellStyle name="Normal 3 4 6 3 2" xfId="12331" xr:uid="{00000000-0005-0000-0000-00005F310000}"/>
    <cellStyle name="Normal 3 4 6 3 2 2" xfId="12332" xr:uid="{00000000-0005-0000-0000-000060310000}"/>
    <cellStyle name="Normal 3 4 7" xfId="12333" xr:uid="{00000000-0005-0000-0000-000061310000}"/>
    <cellStyle name="Normal 3 4 7 2" xfId="12334" xr:uid="{00000000-0005-0000-0000-000062310000}"/>
    <cellStyle name="Normal 3 4 7 2 2" xfId="12335" xr:uid="{00000000-0005-0000-0000-000063310000}"/>
    <cellStyle name="Normal 3 4 7 2 2 2" xfId="12336" xr:uid="{00000000-0005-0000-0000-000064310000}"/>
    <cellStyle name="Normal 3 4 7 3" xfId="12337" xr:uid="{00000000-0005-0000-0000-000065310000}"/>
    <cellStyle name="Normal 3 4 7 3 2" xfId="12338" xr:uid="{00000000-0005-0000-0000-000066310000}"/>
    <cellStyle name="Normal 3 4 7 3 2 2" xfId="12339" xr:uid="{00000000-0005-0000-0000-000067310000}"/>
    <cellStyle name="Normal 3 4 8" xfId="12340" xr:uid="{00000000-0005-0000-0000-000068310000}"/>
    <cellStyle name="Normal 3 4 8 2" xfId="12341" xr:uid="{00000000-0005-0000-0000-000069310000}"/>
    <cellStyle name="Normal 3 4 8 2 2" xfId="12342" xr:uid="{00000000-0005-0000-0000-00006A310000}"/>
    <cellStyle name="Normal 3 4 8 2 2 2" xfId="12343" xr:uid="{00000000-0005-0000-0000-00006B310000}"/>
    <cellStyle name="Normal 3 4 8 3" xfId="12344" xr:uid="{00000000-0005-0000-0000-00006C310000}"/>
    <cellStyle name="Normal 3 4 8 3 2" xfId="12345" xr:uid="{00000000-0005-0000-0000-00006D310000}"/>
    <cellStyle name="Normal 3 4 8 3 2 2" xfId="12346" xr:uid="{00000000-0005-0000-0000-00006E310000}"/>
    <cellStyle name="Normal 3 4 9" xfId="12347" xr:uid="{00000000-0005-0000-0000-00006F310000}"/>
    <cellStyle name="Normal 3 4 9 2" xfId="12348" xr:uid="{00000000-0005-0000-0000-000070310000}"/>
    <cellStyle name="Normal 3 4 9 2 2" xfId="12349" xr:uid="{00000000-0005-0000-0000-000071310000}"/>
    <cellStyle name="Normal 3 4 9 2 2 2" xfId="12350" xr:uid="{00000000-0005-0000-0000-000072310000}"/>
    <cellStyle name="Normal 3 4 9 3" xfId="12351" xr:uid="{00000000-0005-0000-0000-000073310000}"/>
    <cellStyle name="Normal 3 4 9 3 2" xfId="12352" xr:uid="{00000000-0005-0000-0000-000074310000}"/>
    <cellStyle name="Normal 3 4 9 3 2 2" xfId="12353" xr:uid="{00000000-0005-0000-0000-000075310000}"/>
    <cellStyle name="Normal 3 40" xfId="12354" xr:uid="{00000000-0005-0000-0000-000076310000}"/>
    <cellStyle name="Normal 3 40 2" xfId="12355" xr:uid="{00000000-0005-0000-0000-000077310000}"/>
    <cellStyle name="Normal 3 40 2 2" xfId="12356" xr:uid="{00000000-0005-0000-0000-000078310000}"/>
    <cellStyle name="Normal 3 40 2 2 2" xfId="12357" xr:uid="{00000000-0005-0000-0000-000079310000}"/>
    <cellStyle name="Normal 3 40 3" xfId="12358" xr:uid="{00000000-0005-0000-0000-00007A310000}"/>
    <cellStyle name="Normal 3 40 3 2" xfId="12359" xr:uid="{00000000-0005-0000-0000-00007B310000}"/>
    <cellStyle name="Normal 3 40 3 2 2" xfId="12360" xr:uid="{00000000-0005-0000-0000-00007C310000}"/>
    <cellStyle name="Normal 3 41" xfId="12361" xr:uid="{00000000-0005-0000-0000-00007D310000}"/>
    <cellStyle name="Normal 3 41 2" xfId="12362" xr:uid="{00000000-0005-0000-0000-00007E310000}"/>
    <cellStyle name="Normal 3 41 2 2" xfId="12363" xr:uid="{00000000-0005-0000-0000-00007F310000}"/>
    <cellStyle name="Normal 3 41 2 2 2" xfId="12364" xr:uid="{00000000-0005-0000-0000-000080310000}"/>
    <cellStyle name="Normal 3 41 3" xfId="12365" xr:uid="{00000000-0005-0000-0000-000081310000}"/>
    <cellStyle name="Normal 3 41 3 2" xfId="12366" xr:uid="{00000000-0005-0000-0000-000082310000}"/>
    <cellStyle name="Normal 3 41 3 2 2" xfId="12367" xr:uid="{00000000-0005-0000-0000-000083310000}"/>
    <cellStyle name="Normal 3 42" xfId="12368" xr:uid="{00000000-0005-0000-0000-000084310000}"/>
    <cellStyle name="Normal 3 42 2" xfId="12369" xr:uid="{00000000-0005-0000-0000-000085310000}"/>
    <cellStyle name="Normal 3 42 2 2" xfId="12370" xr:uid="{00000000-0005-0000-0000-000086310000}"/>
    <cellStyle name="Normal 3 42 2 2 2" xfId="12371" xr:uid="{00000000-0005-0000-0000-000087310000}"/>
    <cellStyle name="Normal 3 42 3" xfId="12372" xr:uid="{00000000-0005-0000-0000-000088310000}"/>
    <cellStyle name="Normal 3 42 3 2" xfId="12373" xr:uid="{00000000-0005-0000-0000-000089310000}"/>
    <cellStyle name="Normal 3 42 3 2 2" xfId="12374" xr:uid="{00000000-0005-0000-0000-00008A310000}"/>
    <cellStyle name="Normal 3 43" xfId="12375" xr:uid="{00000000-0005-0000-0000-00008B310000}"/>
    <cellStyle name="Normal 3 43 2" xfId="12376" xr:uid="{00000000-0005-0000-0000-00008C310000}"/>
    <cellStyle name="Normal 3 43 2 2" xfId="12377" xr:uid="{00000000-0005-0000-0000-00008D310000}"/>
    <cellStyle name="Normal 3 43 2 2 2" xfId="12378" xr:uid="{00000000-0005-0000-0000-00008E310000}"/>
    <cellStyle name="Normal 3 43 3" xfId="12379" xr:uid="{00000000-0005-0000-0000-00008F310000}"/>
    <cellStyle name="Normal 3 43 3 2" xfId="12380" xr:uid="{00000000-0005-0000-0000-000090310000}"/>
    <cellStyle name="Normal 3 43 3 2 2" xfId="12381" xr:uid="{00000000-0005-0000-0000-000091310000}"/>
    <cellStyle name="Normal 3 44" xfId="12382" xr:uid="{00000000-0005-0000-0000-000092310000}"/>
    <cellStyle name="Normal 3 44 2" xfId="12383" xr:uid="{00000000-0005-0000-0000-000093310000}"/>
    <cellStyle name="Normal 3 44 2 2" xfId="12384" xr:uid="{00000000-0005-0000-0000-000094310000}"/>
    <cellStyle name="Normal 3 44 2 2 2" xfId="12385" xr:uid="{00000000-0005-0000-0000-000095310000}"/>
    <cellStyle name="Normal 3 44 3" xfId="12386" xr:uid="{00000000-0005-0000-0000-000096310000}"/>
    <cellStyle name="Normal 3 44 3 2" xfId="12387" xr:uid="{00000000-0005-0000-0000-000097310000}"/>
    <cellStyle name="Normal 3 44 3 2 2" xfId="12388" xr:uid="{00000000-0005-0000-0000-000098310000}"/>
    <cellStyle name="Normal 3 45" xfId="12389" xr:uid="{00000000-0005-0000-0000-000099310000}"/>
    <cellStyle name="Normal 3 45 2" xfId="12390" xr:uid="{00000000-0005-0000-0000-00009A310000}"/>
    <cellStyle name="Normal 3 45 2 2" xfId="12391" xr:uid="{00000000-0005-0000-0000-00009B310000}"/>
    <cellStyle name="Normal 3 45 2 2 2" xfId="12392" xr:uid="{00000000-0005-0000-0000-00009C310000}"/>
    <cellStyle name="Normal 3 45 3" xfId="12393" xr:uid="{00000000-0005-0000-0000-00009D310000}"/>
    <cellStyle name="Normal 3 45 3 2" xfId="12394" xr:uid="{00000000-0005-0000-0000-00009E310000}"/>
    <cellStyle name="Normal 3 45 3 2 2" xfId="12395" xr:uid="{00000000-0005-0000-0000-00009F310000}"/>
    <cellStyle name="Normal 3 46" xfId="12396" xr:uid="{00000000-0005-0000-0000-0000A0310000}"/>
    <cellStyle name="Normal 3 46 2" xfId="12397" xr:uid="{00000000-0005-0000-0000-0000A1310000}"/>
    <cellStyle name="Normal 3 46 2 2" xfId="12398" xr:uid="{00000000-0005-0000-0000-0000A2310000}"/>
    <cellStyle name="Normal 3 46 2 2 2" xfId="12399" xr:uid="{00000000-0005-0000-0000-0000A3310000}"/>
    <cellStyle name="Normal 3 46 3" xfId="12400" xr:uid="{00000000-0005-0000-0000-0000A4310000}"/>
    <cellStyle name="Normal 3 46 3 2" xfId="12401" xr:uid="{00000000-0005-0000-0000-0000A5310000}"/>
    <cellStyle name="Normal 3 46 3 2 2" xfId="12402" xr:uid="{00000000-0005-0000-0000-0000A6310000}"/>
    <cellStyle name="Normal 3 47" xfId="12403" xr:uid="{00000000-0005-0000-0000-0000A7310000}"/>
    <cellStyle name="Normal 3 47 2" xfId="12404" xr:uid="{00000000-0005-0000-0000-0000A8310000}"/>
    <cellStyle name="Normal 3 47 2 2" xfId="12405" xr:uid="{00000000-0005-0000-0000-0000A9310000}"/>
    <cellStyle name="Normal 3 47 2 2 2" xfId="12406" xr:uid="{00000000-0005-0000-0000-0000AA310000}"/>
    <cellStyle name="Normal 3 47 3" xfId="12407" xr:uid="{00000000-0005-0000-0000-0000AB310000}"/>
    <cellStyle name="Normal 3 47 3 2" xfId="12408" xr:uid="{00000000-0005-0000-0000-0000AC310000}"/>
    <cellStyle name="Normal 3 47 3 2 2" xfId="12409" xr:uid="{00000000-0005-0000-0000-0000AD310000}"/>
    <cellStyle name="Normal 3 48" xfId="12410" xr:uid="{00000000-0005-0000-0000-0000AE310000}"/>
    <cellStyle name="Normal 3 48 2" xfId="12411" xr:uid="{00000000-0005-0000-0000-0000AF310000}"/>
    <cellStyle name="Normal 3 48 2 2" xfId="12412" xr:uid="{00000000-0005-0000-0000-0000B0310000}"/>
    <cellStyle name="Normal 3 48 2 2 2" xfId="12413" xr:uid="{00000000-0005-0000-0000-0000B1310000}"/>
    <cellStyle name="Normal 3 48 3" xfId="12414" xr:uid="{00000000-0005-0000-0000-0000B2310000}"/>
    <cellStyle name="Normal 3 48 3 2" xfId="12415" xr:uid="{00000000-0005-0000-0000-0000B3310000}"/>
    <cellStyle name="Normal 3 48 3 2 2" xfId="12416" xr:uid="{00000000-0005-0000-0000-0000B4310000}"/>
    <cellStyle name="Normal 3 49" xfId="12417" xr:uid="{00000000-0005-0000-0000-0000B5310000}"/>
    <cellStyle name="Normal 3 49 2" xfId="12418" xr:uid="{00000000-0005-0000-0000-0000B6310000}"/>
    <cellStyle name="Normal 3 49 2 2" xfId="12419" xr:uid="{00000000-0005-0000-0000-0000B7310000}"/>
    <cellStyle name="Normal 3 49 2 2 2" xfId="12420" xr:uid="{00000000-0005-0000-0000-0000B8310000}"/>
    <cellStyle name="Normal 3 49 3" xfId="12421" xr:uid="{00000000-0005-0000-0000-0000B9310000}"/>
    <cellStyle name="Normal 3 49 3 2" xfId="12422" xr:uid="{00000000-0005-0000-0000-0000BA310000}"/>
    <cellStyle name="Normal 3 49 3 2 2" xfId="12423" xr:uid="{00000000-0005-0000-0000-0000BB310000}"/>
    <cellStyle name="Normal 3 5" xfId="12424" xr:uid="{00000000-0005-0000-0000-0000BC310000}"/>
    <cellStyle name="Normal 3 5 10" xfId="12425" xr:uid="{00000000-0005-0000-0000-0000BD310000}"/>
    <cellStyle name="Normal 3 5 10 2" xfId="12426" xr:uid="{00000000-0005-0000-0000-0000BE310000}"/>
    <cellStyle name="Normal 3 5 10 2 2" xfId="12427" xr:uid="{00000000-0005-0000-0000-0000BF310000}"/>
    <cellStyle name="Normal 3 5 10 2 2 2" xfId="12428" xr:uid="{00000000-0005-0000-0000-0000C0310000}"/>
    <cellStyle name="Normal 3 5 10 3" xfId="12429" xr:uid="{00000000-0005-0000-0000-0000C1310000}"/>
    <cellStyle name="Normal 3 5 10 3 2" xfId="12430" xr:uid="{00000000-0005-0000-0000-0000C2310000}"/>
    <cellStyle name="Normal 3 5 10 3 2 2" xfId="12431" xr:uid="{00000000-0005-0000-0000-0000C3310000}"/>
    <cellStyle name="Normal 3 5 11" xfId="12432" xr:uid="{00000000-0005-0000-0000-0000C4310000}"/>
    <cellStyle name="Normal 3 5 11 2" xfId="12433" xr:uid="{00000000-0005-0000-0000-0000C5310000}"/>
    <cellStyle name="Normal 3 5 11 2 2" xfId="12434" xr:uid="{00000000-0005-0000-0000-0000C6310000}"/>
    <cellStyle name="Normal 3 5 11 2 2 2" xfId="12435" xr:uid="{00000000-0005-0000-0000-0000C7310000}"/>
    <cellStyle name="Normal 3 5 11 3" xfId="12436" xr:uid="{00000000-0005-0000-0000-0000C8310000}"/>
    <cellStyle name="Normal 3 5 11 3 2" xfId="12437" xr:uid="{00000000-0005-0000-0000-0000C9310000}"/>
    <cellStyle name="Normal 3 5 11 3 2 2" xfId="12438" xr:uid="{00000000-0005-0000-0000-0000CA310000}"/>
    <cellStyle name="Normal 3 5 12" xfId="12439" xr:uid="{00000000-0005-0000-0000-0000CB310000}"/>
    <cellStyle name="Normal 3 5 12 2" xfId="12440" xr:uid="{00000000-0005-0000-0000-0000CC310000}"/>
    <cellStyle name="Normal 3 5 12 2 2" xfId="12441" xr:uid="{00000000-0005-0000-0000-0000CD310000}"/>
    <cellStyle name="Normal 3 5 12 2 2 2" xfId="12442" xr:uid="{00000000-0005-0000-0000-0000CE310000}"/>
    <cellStyle name="Normal 3 5 12 3" xfId="12443" xr:uid="{00000000-0005-0000-0000-0000CF310000}"/>
    <cellStyle name="Normal 3 5 12 3 2" xfId="12444" xr:uid="{00000000-0005-0000-0000-0000D0310000}"/>
    <cellStyle name="Normal 3 5 12 3 2 2" xfId="12445" xr:uid="{00000000-0005-0000-0000-0000D1310000}"/>
    <cellStyle name="Normal 3 5 13" xfId="12446" xr:uid="{00000000-0005-0000-0000-0000D2310000}"/>
    <cellStyle name="Normal 3 5 13 2" xfId="12447" xr:uid="{00000000-0005-0000-0000-0000D3310000}"/>
    <cellStyle name="Normal 3 5 13 2 2" xfId="12448" xr:uid="{00000000-0005-0000-0000-0000D4310000}"/>
    <cellStyle name="Normal 3 5 13 2 2 2" xfId="12449" xr:uid="{00000000-0005-0000-0000-0000D5310000}"/>
    <cellStyle name="Normal 3 5 13 3" xfId="12450" xr:uid="{00000000-0005-0000-0000-0000D6310000}"/>
    <cellStyle name="Normal 3 5 13 3 2" xfId="12451" xr:uid="{00000000-0005-0000-0000-0000D7310000}"/>
    <cellStyle name="Normal 3 5 13 3 2 2" xfId="12452" xr:uid="{00000000-0005-0000-0000-0000D8310000}"/>
    <cellStyle name="Normal 3 5 14" xfId="12453" xr:uid="{00000000-0005-0000-0000-0000D9310000}"/>
    <cellStyle name="Normal 3 5 14 2" xfId="12454" xr:uid="{00000000-0005-0000-0000-0000DA310000}"/>
    <cellStyle name="Normal 3 5 14 2 2" xfId="12455" xr:uid="{00000000-0005-0000-0000-0000DB310000}"/>
    <cellStyle name="Normal 3 5 14 2 2 2" xfId="12456" xr:uid="{00000000-0005-0000-0000-0000DC310000}"/>
    <cellStyle name="Normal 3 5 14 3" xfId="12457" xr:uid="{00000000-0005-0000-0000-0000DD310000}"/>
    <cellStyle name="Normal 3 5 14 3 2" xfId="12458" xr:uid="{00000000-0005-0000-0000-0000DE310000}"/>
    <cellStyle name="Normal 3 5 14 3 2 2" xfId="12459" xr:uid="{00000000-0005-0000-0000-0000DF310000}"/>
    <cellStyle name="Normal 3 5 15" xfId="12460" xr:uid="{00000000-0005-0000-0000-0000E0310000}"/>
    <cellStyle name="Normal 3 5 15 2" xfId="12461" xr:uid="{00000000-0005-0000-0000-0000E1310000}"/>
    <cellStyle name="Normal 3 5 15 2 2" xfId="12462" xr:uid="{00000000-0005-0000-0000-0000E2310000}"/>
    <cellStyle name="Normal 3 5 15 2 2 2" xfId="12463" xr:uid="{00000000-0005-0000-0000-0000E3310000}"/>
    <cellStyle name="Normal 3 5 15 3" xfId="12464" xr:uid="{00000000-0005-0000-0000-0000E4310000}"/>
    <cellStyle name="Normal 3 5 15 3 2" xfId="12465" xr:uid="{00000000-0005-0000-0000-0000E5310000}"/>
    <cellStyle name="Normal 3 5 15 3 2 2" xfId="12466" xr:uid="{00000000-0005-0000-0000-0000E6310000}"/>
    <cellStyle name="Normal 3 5 16" xfId="12467" xr:uid="{00000000-0005-0000-0000-0000E7310000}"/>
    <cellStyle name="Normal 3 5 16 2" xfId="12468" xr:uid="{00000000-0005-0000-0000-0000E8310000}"/>
    <cellStyle name="Normal 3 5 16 2 2" xfId="12469" xr:uid="{00000000-0005-0000-0000-0000E9310000}"/>
    <cellStyle name="Normal 3 5 16 2 2 2" xfId="12470" xr:uid="{00000000-0005-0000-0000-0000EA310000}"/>
    <cellStyle name="Normal 3 5 16 3" xfId="12471" xr:uid="{00000000-0005-0000-0000-0000EB310000}"/>
    <cellStyle name="Normal 3 5 16 3 2" xfId="12472" xr:uid="{00000000-0005-0000-0000-0000EC310000}"/>
    <cellStyle name="Normal 3 5 16 3 2 2" xfId="12473" xr:uid="{00000000-0005-0000-0000-0000ED310000}"/>
    <cellStyle name="Normal 3 5 17" xfId="12474" xr:uid="{00000000-0005-0000-0000-0000EE310000}"/>
    <cellStyle name="Normal 3 5 17 2" xfId="12475" xr:uid="{00000000-0005-0000-0000-0000EF310000}"/>
    <cellStyle name="Normal 3 5 17 2 2" xfId="12476" xr:uid="{00000000-0005-0000-0000-0000F0310000}"/>
    <cellStyle name="Normal 3 5 17 2 2 2" xfId="12477" xr:uid="{00000000-0005-0000-0000-0000F1310000}"/>
    <cellStyle name="Normal 3 5 17 3" xfId="12478" xr:uid="{00000000-0005-0000-0000-0000F2310000}"/>
    <cellStyle name="Normal 3 5 17 3 2" xfId="12479" xr:uid="{00000000-0005-0000-0000-0000F3310000}"/>
    <cellStyle name="Normal 3 5 17 3 2 2" xfId="12480" xr:uid="{00000000-0005-0000-0000-0000F4310000}"/>
    <cellStyle name="Normal 3 5 18" xfId="12481" xr:uid="{00000000-0005-0000-0000-0000F5310000}"/>
    <cellStyle name="Normal 3 5 18 2" xfId="12482" xr:uid="{00000000-0005-0000-0000-0000F6310000}"/>
    <cellStyle name="Normal 3 5 18 2 2" xfId="12483" xr:uid="{00000000-0005-0000-0000-0000F7310000}"/>
    <cellStyle name="Normal 3 5 18 2 2 2" xfId="12484" xr:uid="{00000000-0005-0000-0000-0000F8310000}"/>
    <cellStyle name="Normal 3 5 18 3" xfId="12485" xr:uid="{00000000-0005-0000-0000-0000F9310000}"/>
    <cellStyle name="Normal 3 5 18 3 2" xfId="12486" xr:uid="{00000000-0005-0000-0000-0000FA310000}"/>
    <cellStyle name="Normal 3 5 18 3 2 2" xfId="12487" xr:uid="{00000000-0005-0000-0000-0000FB310000}"/>
    <cellStyle name="Normal 3 5 19" xfId="12488" xr:uid="{00000000-0005-0000-0000-0000FC310000}"/>
    <cellStyle name="Normal 3 5 19 2" xfId="12489" xr:uid="{00000000-0005-0000-0000-0000FD310000}"/>
    <cellStyle name="Normal 3 5 19 2 2" xfId="12490" xr:uid="{00000000-0005-0000-0000-0000FE310000}"/>
    <cellStyle name="Normal 3 5 19 2 2 2" xfId="12491" xr:uid="{00000000-0005-0000-0000-0000FF310000}"/>
    <cellStyle name="Normal 3 5 19 3" xfId="12492" xr:uid="{00000000-0005-0000-0000-000000320000}"/>
    <cellStyle name="Normal 3 5 19 3 2" xfId="12493" xr:uid="{00000000-0005-0000-0000-000001320000}"/>
    <cellStyle name="Normal 3 5 19 3 2 2" xfId="12494" xr:uid="{00000000-0005-0000-0000-000002320000}"/>
    <cellStyle name="Normal 3 5 2" xfId="12495" xr:uid="{00000000-0005-0000-0000-000003320000}"/>
    <cellStyle name="Normal 3 5 2 2" xfId="12496" xr:uid="{00000000-0005-0000-0000-000004320000}"/>
    <cellStyle name="Normal 3 5 2 2 2" xfId="12497" xr:uid="{00000000-0005-0000-0000-000005320000}"/>
    <cellStyle name="Normal 3 5 2 2 2 2" xfId="12498" xr:uid="{00000000-0005-0000-0000-000006320000}"/>
    <cellStyle name="Normal 3 5 2 3" xfId="12499" xr:uid="{00000000-0005-0000-0000-000007320000}"/>
    <cellStyle name="Normal 3 5 2 3 2" xfId="12500" xr:uid="{00000000-0005-0000-0000-000008320000}"/>
    <cellStyle name="Normal 3 5 2 3 2 2" xfId="12501" xr:uid="{00000000-0005-0000-0000-000009320000}"/>
    <cellStyle name="Normal 3 5 20" xfId="12502" xr:uid="{00000000-0005-0000-0000-00000A320000}"/>
    <cellStyle name="Normal 3 5 20 2" xfId="12503" xr:uid="{00000000-0005-0000-0000-00000B320000}"/>
    <cellStyle name="Normal 3 5 20 2 2" xfId="12504" xr:uid="{00000000-0005-0000-0000-00000C320000}"/>
    <cellStyle name="Normal 3 5 20 2 2 2" xfId="12505" xr:uid="{00000000-0005-0000-0000-00000D320000}"/>
    <cellStyle name="Normal 3 5 20 3" xfId="12506" xr:uid="{00000000-0005-0000-0000-00000E320000}"/>
    <cellStyle name="Normal 3 5 20 3 2" xfId="12507" xr:uid="{00000000-0005-0000-0000-00000F320000}"/>
    <cellStyle name="Normal 3 5 20 3 2 2" xfId="12508" xr:uid="{00000000-0005-0000-0000-000010320000}"/>
    <cellStyle name="Normal 3 5 21" xfId="12509" xr:uid="{00000000-0005-0000-0000-000011320000}"/>
    <cellStyle name="Normal 3 5 21 2" xfId="12510" xr:uid="{00000000-0005-0000-0000-000012320000}"/>
    <cellStyle name="Normal 3 5 21 2 2" xfId="12511" xr:uid="{00000000-0005-0000-0000-000013320000}"/>
    <cellStyle name="Normal 3 5 21 2 2 2" xfId="12512" xr:uid="{00000000-0005-0000-0000-000014320000}"/>
    <cellStyle name="Normal 3 5 21 3" xfId="12513" xr:uid="{00000000-0005-0000-0000-000015320000}"/>
    <cellStyle name="Normal 3 5 21 3 2" xfId="12514" xr:uid="{00000000-0005-0000-0000-000016320000}"/>
    <cellStyle name="Normal 3 5 21 3 2 2" xfId="12515" xr:uid="{00000000-0005-0000-0000-000017320000}"/>
    <cellStyle name="Normal 3 5 22" xfId="12516" xr:uid="{00000000-0005-0000-0000-000018320000}"/>
    <cellStyle name="Normal 3 5 22 2" xfId="12517" xr:uid="{00000000-0005-0000-0000-000019320000}"/>
    <cellStyle name="Normal 3 5 22 2 2" xfId="12518" xr:uid="{00000000-0005-0000-0000-00001A320000}"/>
    <cellStyle name="Normal 3 5 22 2 2 2" xfId="12519" xr:uid="{00000000-0005-0000-0000-00001B320000}"/>
    <cellStyle name="Normal 3 5 22 3" xfId="12520" xr:uid="{00000000-0005-0000-0000-00001C320000}"/>
    <cellStyle name="Normal 3 5 22 3 2" xfId="12521" xr:uid="{00000000-0005-0000-0000-00001D320000}"/>
    <cellStyle name="Normal 3 5 22 3 2 2" xfId="12522" xr:uid="{00000000-0005-0000-0000-00001E320000}"/>
    <cellStyle name="Normal 3 5 23" xfId="12523" xr:uid="{00000000-0005-0000-0000-00001F320000}"/>
    <cellStyle name="Normal 3 5 23 2" xfId="12524" xr:uid="{00000000-0005-0000-0000-000020320000}"/>
    <cellStyle name="Normal 3 5 23 2 2" xfId="12525" xr:uid="{00000000-0005-0000-0000-000021320000}"/>
    <cellStyle name="Normal 3 5 23 2 2 2" xfId="12526" xr:uid="{00000000-0005-0000-0000-000022320000}"/>
    <cellStyle name="Normal 3 5 23 3" xfId="12527" xr:uid="{00000000-0005-0000-0000-000023320000}"/>
    <cellStyle name="Normal 3 5 23 3 2" xfId="12528" xr:uid="{00000000-0005-0000-0000-000024320000}"/>
    <cellStyle name="Normal 3 5 23 3 2 2" xfId="12529" xr:uid="{00000000-0005-0000-0000-000025320000}"/>
    <cellStyle name="Normal 3 5 24" xfId="12530" xr:uid="{00000000-0005-0000-0000-000026320000}"/>
    <cellStyle name="Normal 3 5 24 2" xfId="12531" xr:uid="{00000000-0005-0000-0000-000027320000}"/>
    <cellStyle name="Normal 3 5 24 2 2" xfId="12532" xr:uid="{00000000-0005-0000-0000-000028320000}"/>
    <cellStyle name="Normal 3 5 25" xfId="12533" xr:uid="{00000000-0005-0000-0000-000029320000}"/>
    <cellStyle name="Normal 3 5 25 2" xfId="12534" xr:uid="{00000000-0005-0000-0000-00002A320000}"/>
    <cellStyle name="Normal 3 5 25 2 2" xfId="12535" xr:uid="{00000000-0005-0000-0000-00002B320000}"/>
    <cellStyle name="Normal 3 5 3" xfId="12536" xr:uid="{00000000-0005-0000-0000-00002C320000}"/>
    <cellStyle name="Normal 3 5 3 2" xfId="12537" xr:uid="{00000000-0005-0000-0000-00002D320000}"/>
    <cellStyle name="Normal 3 5 3 2 2" xfId="12538" xr:uid="{00000000-0005-0000-0000-00002E320000}"/>
    <cellStyle name="Normal 3 5 3 2 2 2" xfId="12539" xr:uid="{00000000-0005-0000-0000-00002F320000}"/>
    <cellStyle name="Normal 3 5 3 3" xfId="12540" xr:uid="{00000000-0005-0000-0000-000030320000}"/>
    <cellStyle name="Normal 3 5 3 3 2" xfId="12541" xr:uid="{00000000-0005-0000-0000-000031320000}"/>
    <cellStyle name="Normal 3 5 3 3 2 2" xfId="12542" xr:uid="{00000000-0005-0000-0000-000032320000}"/>
    <cellStyle name="Normal 3 5 4" xfId="12543" xr:uid="{00000000-0005-0000-0000-000033320000}"/>
    <cellStyle name="Normal 3 5 4 2" xfId="12544" xr:uid="{00000000-0005-0000-0000-000034320000}"/>
    <cellStyle name="Normal 3 5 4 2 2" xfId="12545" xr:uid="{00000000-0005-0000-0000-000035320000}"/>
    <cellStyle name="Normal 3 5 4 2 2 2" xfId="12546" xr:uid="{00000000-0005-0000-0000-000036320000}"/>
    <cellStyle name="Normal 3 5 4 3" xfId="12547" xr:uid="{00000000-0005-0000-0000-000037320000}"/>
    <cellStyle name="Normal 3 5 4 3 2" xfId="12548" xr:uid="{00000000-0005-0000-0000-000038320000}"/>
    <cellStyle name="Normal 3 5 4 3 2 2" xfId="12549" xr:uid="{00000000-0005-0000-0000-000039320000}"/>
    <cellStyle name="Normal 3 5 5" xfId="12550" xr:uid="{00000000-0005-0000-0000-00003A320000}"/>
    <cellStyle name="Normal 3 5 5 2" xfId="12551" xr:uid="{00000000-0005-0000-0000-00003B320000}"/>
    <cellStyle name="Normal 3 5 5 2 2" xfId="12552" xr:uid="{00000000-0005-0000-0000-00003C320000}"/>
    <cellStyle name="Normal 3 5 5 2 2 2" xfId="12553" xr:uid="{00000000-0005-0000-0000-00003D320000}"/>
    <cellStyle name="Normal 3 5 5 3" xfId="12554" xr:uid="{00000000-0005-0000-0000-00003E320000}"/>
    <cellStyle name="Normal 3 5 5 3 2" xfId="12555" xr:uid="{00000000-0005-0000-0000-00003F320000}"/>
    <cellStyle name="Normal 3 5 5 3 2 2" xfId="12556" xr:uid="{00000000-0005-0000-0000-000040320000}"/>
    <cellStyle name="Normal 3 5 6" xfId="12557" xr:uid="{00000000-0005-0000-0000-000041320000}"/>
    <cellStyle name="Normal 3 5 6 2" xfId="12558" xr:uid="{00000000-0005-0000-0000-000042320000}"/>
    <cellStyle name="Normal 3 5 6 2 2" xfId="12559" xr:uid="{00000000-0005-0000-0000-000043320000}"/>
    <cellStyle name="Normal 3 5 6 2 2 2" xfId="12560" xr:uid="{00000000-0005-0000-0000-000044320000}"/>
    <cellStyle name="Normal 3 5 6 3" xfId="12561" xr:uid="{00000000-0005-0000-0000-000045320000}"/>
    <cellStyle name="Normal 3 5 6 3 2" xfId="12562" xr:uid="{00000000-0005-0000-0000-000046320000}"/>
    <cellStyle name="Normal 3 5 6 3 2 2" xfId="12563" xr:uid="{00000000-0005-0000-0000-000047320000}"/>
    <cellStyle name="Normal 3 5 7" xfId="12564" xr:uid="{00000000-0005-0000-0000-000048320000}"/>
    <cellStyle name="Normal 3 5 7 2" xfId="12565" xr:uid="{00000000-0005-0000-0000-000049320000}"/>
    <cellStyle name="Normal 3 5 7 2 2" xfId="12566" xr:uid="{00000000-0005-0000-0000-00004A320000}"/>
    <cellStyle name="Normal 3 5 7 2 2 2" xfId="12567" xr:uid="{00000000-0005-0000-0000-00004B320000}"/>
    <cellStyle name="Normal 3 5 7 3" xfId="12568" xr:uid="{00000000-0005-0000-0000-00004C320000}"/>
    <cellStyle name="Normal 3 5 7 3 2" xfId="12569" xr:uid="{00000000-0005-0000-0000-00004D320000}"/>
    <cellStyle name="Normal 3 5 7 3 2 2" xfId="12570" xr:uid="{00000000-0005-0000-0000-00004E320000}"/>
    <cellStyle name="Normal 3 5 8" xfId="12571" xr:uid="{00000000-0005-0000-0000-00004F320000}"/>
    <cellStyle name="Normal 3 5 8 2" xfId="12572" xr:uid="{00000000-0005-0000-0000-000050320000}"/>
    <cellStyle name="Normal 3 5 8 2 2" xfId="12573" xr:uid="{00000000-0005-0000-0000-000051320000}"/>
    <cellStyle name="Normal 3 5 8 2 2 2" xfId="12574" xr:uid="{00000000-0005-0000-0000-000052320000}"/>
    <cellStyle name="Normal 3 5 8 3" xfId="12575" xr:uid="{00000000-0005-0000-0000-000053320000}"/>
    <cellStyle name="Normal 3 5 8 3 2" xfId="12576" xr:uid="{00000000-0005-0000-0000-000054320000}"/>
    <cellStyle name="Normal 3 5 8 3 2 2" xfId="12577" xr:uid="{00000000-0005-0000-0000-000055320000}"/>
    <cellStyle name="Normal 3 5 9" xfId="12578" xr:uid="{00000000-0005-0000-0000-000056320000}"/>
    <cellStyle name="Normal 3 5 9 2" xfId="12579" xr:uid="{00000000-0005-0000-0000-000057320000}"/>
    <cellStyle name="Normal 3 5 9 2 2" xfId="12580" xr:uid="{00000000-0005-0000-0000-000058320000}"/>
    <cellStyle name="Normal 3 5 9 2 2 2" xfId="12581" xr:uid="{00000000-0005-0000-0000-000059320000}"/>
    <cellStyle name="Normal 3 5 9 3" xfId="12582" xr:uid="{00000000-0005-0000-0000-00005A320000}"/>
    <cellStyle name="Normal 3 5 9 3 2" xfId="12583" xr:uid="{00000000-0005-0000-0000-00005B320000}"/>
    <cellStyle name="Normal 3 5 9 3 2 2" xfId="12584" xr:uid="{00000000-0005-0000-0000-00005C320000}"/>
    <cellStyle name="Normal 3 50" xfId="12585" xr:uid="{00000000-0005-0000-0000-00005D320000}"/>
    <cellStyle name="Normal 3 50 2" xfId="12586" xr:uid="{00000000-0005-0000-0000-00005E320000}"/>
    <cellStyle name="Normal 3 50 2 2" xfId="12587" xr:uid="{00000000-0005-0000-0000-00005F320000}"/>
    <cellStyle name="Normal 3 50 2 2 2" xfId="12588" xr:uid="{00000000-0005-0000-0000-000060320000}"/>
    <cellStyle name="Normal 3 50 3" xfId="12589" xr:uid="{00000000-0005-0000-0000-000061320000}"/>
    <cellStyle name="Normal 3 50 3 2" xfId="12590" xr:uid="{00000000-0005-0000-0000-000062320000}"/>
    <cellStyle name="Normal 3 50 3 2 2" xfId="12591" xr:uid="{00000000-0005-0000-0000-000063320000}"/>
    <cellStyle name="Normal 3 51" xfId="12592" xr:uid="{00000000-0005-0000-0000-000064320000}"/>
    <cellStyle name="Normal 3 51 2" xfId="12593" xr:uid="{00000000-0005-0000-0000-000065320000}"/>
    <cellStyle name="Normal 3 51 2 2" xfId="12594" xr:uid="{00000000-0005-0000-0000-000066320000}"/>
    <cellStyle name="Normal 3 51 2 2 2" xfId="12595" xr:uid="{00000000-0005-0000-0000-000067320000}"/>
    <cellStyle name="Normal 3 51 3" xfId="12596" xr:uid="{00000000-0005-0000-0000-000068320000}"/>
    <cellStyle name="Normal 3 51 3 2" xfId="12597" xr:uid="{00000000-0005-0000-0000-000069320000}"/>
    <cellStyle name="Normal 3 51 3 2 2" xfId="12598" xr:uid="{00000000-0005-0000-0000-00006A320000}"/>
    <cellStyle name="Normal 3 52" xfId="12599" xr:uid="{00000000-0005-0000-0000-00006B320000}"/>
    <cellStyle name="Normal 3 52 2" xfId="12600" xr:uid="{00000000-0005-0000-0000-00006C320000}"/>
    <cellStyle name="Normal 3 52 2 2" xfId="12601" xr:uid="{00000000-0005-0000-0000-00006D320000}"/>
    <cellStyle name="Normal 3 52 2 2 2" xfId="12602" xr:uid="{00000000-0005-0000-0000-00006E320000}"/>
    <cellStyle name="Normal 3 52 3" xfId="12603" xr:uid="{00000000-0005-0000-0000-00006F320000}"/>
    <cellStyle name="Normal 3 52 3 2" xfId="12604" xr:uid="{00000000-0005-0000-0000-000070320000}"/>
    <cellStyle name="Normal 3 52 3 2 2" xfId="12605" xr:uid="{00000000-0005-0000-0000-000071320000}"/>
    <cellStyle name="Normal 3 53" xfId="12606" xr:uid="{00000000-0005-0000-0000-000072320000}"/>
    <cellStyle name="Normal 3 53 2" xfId="12607" xr:uid="{00000000-0005-0000-0000-000073320000}"/>
    <cellStyle name="Normal 3 53 2 2" xfId="12608" xr:uid="{00000000-0005-0000-0000-000074320000}"/>
    <cellStyle name="Normal 3 53 2 2 2" xfId="12609" xr:uid="{00000000-0005-0000-0000-000075320000}"/>
    <cellStyle name="Normal 3 53 3" xfId="12610" xr:uid="{00000000-0005-0000-0000-000076320000}"/>
    <cellStyle name="Normal 3 53 3 2" xfId="12611" xr:uid="{00000000-0005-0000-0000-000077320000}"/>
    <cellStyle name="Normal 3 53 3 2 2" xfId="12612" xr:uid="{00000000-0005-0000-0000-000078320000}"/>
    <cellStyle name="Normal 3 54" xfId="12613" xr:uid="{00000000-0005-0000-0000-000079320000}"/>
    <cellStyle name="Normal 3 54 2" xfId="12614" xr:uid="{00000000-0005-0000-0000-00007A320000}"/>
    <cellStyle name="Normal 3 54 2 2" xfId="12615" xr:uid="{00000000-0005-0000-0000-00007B320000}"/>
    <cellStyle name="Normal 3 54 2 2 2" xfId="12616" xr:uid="{00000000-0005-0000-0000-00007C320000}"/>
    <cellStyle name="Normal 3 54 3" xfId="12617" xr:uid="{00000000-0005-0000-0000-00007D320000}"/>
    <cellStyle name="Normal 3 54 3 2" xfId="12618" xr:uid="{00000000-0005-0000-0000-00007E320000}"/>
    <cellStyle name="Normal 3 54 3 2 2" xfId="12619" xr:uid="{00000000-0005-0000-0000-00007F320000}"/>
    <cellStyle name="Normal 3 55" xfId="12620" xr:uid="{00000000-0005-0000-0000-000080320000}"/>
    <cellStyle name="Normal 3 55 2" xfId="12621" xr:uid="{00000000-0005-0000-0000-000081320000}"/>
    <cellStyle name="Normal 3 55 2 2" xfId="12622" xr:uid="{00000000-0005-0000-0000-000082320000}"/>
    <cellStyle name="Normal 3 55 2 2 2" xfId="12623" xr:uid="{00000000-0005-0000-0000-000083320000}"/>
    <cellStyle name="Normal 3 55 3" xfId="12624" xr:uid="{00000000-0005-0000-0000-000084320000}"/>
    <cellStyle name="Normal 3 55 3 2" xfId="12625" xr:uid="{00000000-0005-0000-0000-000085320000}"/>
    <cellStyle name="Normal 3 55 3 2 2" xfId="12626" xr:uid="{00000000-0005-0000-0000-000086320000}"/>
    <cellStyle name="Normal 3 56" xfId="12627" xr:uid="{00000000-0005-0000-0000-000087320000}"/>
    <cellStyle name="Normal 3 56 2" xfId="12628" xr:uid="{00000000-0005-0000-0000-000088320000}"/>
    <cellStyle name="Normal 3 56 2 2" xfId="12629" xr:uid="{00000000-0005-0000-0000-000089320000}"/>
    <cellStyle name="Normal 3 56 2 2 2" xfId="12630" xr:uid="{00000000-0005-0000-0000-00008A320000}"/>
    <cellStyle name="Normal 3 56 3" xfId="12631" xr:uid="{00000000-0005-0000-0000-00008B320000}"/>
    <cellStyle name="Normal 3 56 3 2" xfId="12632" xr:uid="{00000000-0005-0000-0000-00008C320000}"/>
    <cellStyle name="Normal 3 56 3 2 2" xfId="12633" xr:uid="{00000000-0005-0000-0000-00008D320000}"/>
    <cellStyle name="Normal 3 57" xfId="12634" xr:uid="{00000000-0005-0000-0000-00008E320000}"/>
    <cellStyle name="Normal 3 57 2" xfId="12635" xr:uid="{00000000-0005-0000-0000-00008F320000}"/>
    <cellStyle name="Normal 3 57 2 2" xfId="12636" xr:uid="{00000000-0005-0000-0000-000090320000}"/>
    <cellStyle name="Normal 3 57 2 2 2" xfId="12637" xr:uid="{00000000-0005-0000-0000-000091320000}"/>
    <cellStyle name="Normal 3 57 3" xfId="12638" xr:uid="{00000000-0005-0000-0000-000092320000}"/>
    <cellStyle name="Normal 3 57 3 2" xfId="12639" xr:uid="{00000000-0005-0000-0000-000093320000}"/>
    <cellStyle name="Normal 3 57 3 2 2" xfId="12640" xr:uid="{00000000-0005-0000-0000-000094320000}"/>
    <cellStyle name="Normal 3 58" xfId="12641" xr:uid="{00000000-0005-0000-0000-000095320000}"/>
    <cellStyle name="Normal 3 58 2" xfId="12642" xr:uid="{00000000-0005-0000-0000-000096320000}"/>
    <cellStyle name="Normal 3 58 2 2" xfId="12643" xr:uid="{00000000-0005-0000-0000-000097320000}"/>
    <cellStyle name="Normal 3 58 2 2 2" xfId="12644" xr:uid="{00000000-0005-0000-0000-000098320000}"/>
    <cellStyle name="Normal 3 58 3" xfId="12645" xr:uid="{00000000-0005-0000-0000-000099320000}"/>
    <cellStyle name="Normal 3 58 3 2" xfId="12646" xr:uid="{00000000-0005-0000-0000-00009A320000}"/>
    <cellStyle name="Normal 3 58 3 2 2" xfId="12647" xr:uid="{00000000-0005-0000-0000-00009B320000}"/>
    <cellStyle name="Normal 3 59" xfId="12648" xr:uid="{00000000-0005-0000-0000-00009C320000}"/>
    <cellStyle name="Normal 3 59 2" xfId="12649" xr:uid="{00000000-0005-0000-0000-00009D320000}"/>
    <cellStyle name="Normal 3 59 2 2" xfId="12650" xr:uid="{00000000-0005-0000-0000-00009E320000}"/>
    <cellStyle name="Normal 3 59 2 2 2" xfId="12651" xr:uid="{00000000-0005-0000-0000-00009F320000}"/>
    <cellStyle name="Normal 3 59 3" xfId="12652" xr:uid="{00000000-0005-0000-0000-0000A0320000}"/>
    <cellStyle name="Normal 3 59 3 2" xfId="12653" xr:uid="{00000000-0005-0000-0000-0000A1320000}"/>
    <cellStyle name="Normal 3 59 3 2 2" xfId="12654" xr:uid="{00000000-0005-0000-0000-0000A2320000}"/>
    <cellStyle name="Normal 3 6" xfId="12655" xr:uid="{00000000-0005-0000-0000-0000A3320000}"/>
    <cellStyle name="Normal 3 6 10" xfId="12656" xr:uid="{00000000-0005-0000-0000-0000A4320000}"/>
    <cellStyle name="Normal 3 6 10 2" xfId="12657" xr:uid="{00000000-0005-0000-0000-0000A5320000}"/>
    <cellStyle name="Normal 3 6 10 2 2" xfId="12658" xr:uid="{00000000-0005-0000-0000-0000A6320000}"/>
    <cellStyle name="Normal 3 6 10 2 2 2" xfId="12659" xr:uid="{00000000-0005-0000-0000-0000A7320000}"/>
    <cellStyle name="Normal 3 6 10 3" xfId="12660" xr:uid="{00000000-0005-0000-0000-0000A8320000}"/>
    <cellStyle name="Normal 3 6 10 3 2" xfId="12661" xr:uid="{00000000-0005-0000-0000-0000A9320000}"/>
    <cellStyle name="Normal 3 6 10 3 2 2" xfId="12662" xr:uid="{00000000-0005-0000-0000-0000AA320000}"/>
    <cellStyle name="Normal 3 6 11" xfId="12663" xr:uid="{00000000-0005-0000-0000-0000AB320000}"/>
    <cellStyle name="Normal 3 6 11 2" xfId="12664" xr:uid="{00000000-0005-0000-0000-0000AC320000}"/>
    <cellStyle name="Normal 3 6 11 2 2" xfId="12665" xr:uid="{00000000-0005-0000-0000-0000AD320000}"/>
    <cellStyle name="Normal 3 6 11 2 2 2" xfId="12666" xr:uid="{00000000-0005-0000-0000-0000AE320000}"/>
    <cellStyle name="Normal 3 6 11 3" xfId="12667" xr:uid="{00000000-0005-0000-0000-0000AF320000}"/>
    <cellStyle name="Normal 3 6 11 3 2" xfId="12668" xr:uid="{00000000-0005-0000-0000-0000B0320000}"/>
    <cellStyle name="Normal 3 6 11 3 2 2" xfId="12669" xr:uid="{00000000-0005-0000-0000-0000B1320000}"/>
    <cellStyle name="Normal 3 6 12" xfId="12670" xr:uid="{00000000-0005-0000-0000-0000B2320000}"/>
    <cellStyle name="Normal 3 6 12 2" xfId="12671" xr:uid="{00000000-0005-0000-0000-0000B3320000}"/>
    <cellStyle name="Normal 3 6 12 2 2" xfId="12672" xr:uid="{00000000-0005-0000-0000-0000B4320000}"/>
    <cellStyle name="Normal 3 6 12 2 2 2" xfId="12673" xr:uid="{00000000-0005-0000-0000-0000B5320000}"/>
    <cellStyle name="Normal 3 6 12 3" xfId="12674" xr:uid="{00000000-0005-0000-0000-0000B6320000}"/>
    <cellStyle name="Normal 3 6 12 3 2" xfId="12675" xr:uid="{00000000-0005-0000-0000-0000B7320000}"/>
    <cellStyle name="Normal 3 6 12 3 2 2" xfId="12676" xr:uid="{00000000-0005-0000-0000-0000B8320000}"/>
    <cellStyle name="Normal 3 6 13" xfId="12677" xr:uid="{00000000-0005-0000-0000-0000B9320000}"/>
    <cellStyle name="Normal 3 6 13 2" xfId="12678" xr:uid="{00000000-0005-0000-0000-0000BA320000}"/>
    <cellStyle name="Normal 3 6 13 2 2" xfId="12679" xr:uid="{00000000-0005-0000-0000-0000BB320000}"/>
    <cellStyle name="Normal 3 6 13 2 2 2" xfId="12680" xr:uid="{00000000-0005-0000-0000-0000BC320000}"/>
    <cellStyle name="Normal 3 6 13 3" xfId="12681" xr:uid="{00000000-0005-0000-0000-0000BD320000}"/>
    <cellStyle name="Normal 3 6 13 3 2" xfId="12682" xr:uid="{00000000-0005-0000-0000-0000BE320000}"/>
    <cellStyle name="Normal 3 6 13 3 2 2" xfId="12683" xr:uid="{00000000-0005-0000-0000-0000BF320000}"/>
    <cellStyle name="Normal 3 6 14" xfId="12684" xr:uid="{00000000-0005-0000-0000-0000C0320000}"/>
    <cellStyle name="Normal 3 6 14 2" xfId="12685" xr:uid="{00000000-0005-0000-0000-0000C1320000}"/>
    <cellStyle name="Normal 3 6 14 2 2" xfId="12686" xr:uid="{00000000-0005-0000-0000-0000C2320000}"/>
    <cellStyle name="Normal 3 6 14 2 2 2" xfId="12687" xr:uid="{00000000-0005-0000-0000-0000C3320000}"/>
    <cellStyle name="Normal 3 6 14 3" xfId="12688" xr:uid="{00000000-0005-0000-0000-0000C4320000}"/>
    <cellStyle name="Normal 3 6 14 3 2" xfId="12689" xr:uid="{00000000-0005-0000-0000-0000C5320000}"/>
    <cellStyle name="Normal 3 6 14 3 2 2" xfId="12690" xr:uid="{00000000-0005-0000-0000-0000C6320000}"/>
    <cellStyle name="Normal 3 6 15" xfId="12691" xr:uid="{00000000-0005-0000-0000-0000C7320000}"/>
    <cellStyle name="Normal 3 6 15 2" xfId="12692" xr:uid="{00000000-0005-0000-0000-0000C8320000}"/>
    <cellStyle name="Normal 3 6 15 2 2" xfId="12693" xr:uid="{00000000-0005-0000-0000-0000C9320000}"/>
    <cellStyle name="Normal 3 6 15 2 2 2" xfId="12694" xr:uid="{00000000-0005-0000-0000-0000CA320000}"/>
    <cellStyle name="Normal 3 6 15 3" xfId="12695" xr:uid="{00000000-0005-0000-0000-0000CB320000}"/>
    <cellStyle name="Normal 3 6 15 3 2" xfId="12696" xr:uid="{00000000-0005-0000-0000-0000CC320000}"/>
    <cellStyle name="Normal 3 6 15 3 2 2" xfId="12697" xr:uid="{00000000-0005-0000-0000-0000CD320000}"/>
    <cellStyle name="Normal 3 6 16" xfId="12698" xr:uid="{00000000-0005-0000-0000-0000CE320000}"/>
    <cellStyle name="Normal 3 6 16 2" xfId="12699" xr:uid="{00000000-0005-0000-0000-0000CF320000}"/>
    <cellStyle name="Normal 3 6 16 2 2" xfId="12700" xr:uid="{00000000-0005-0000-0000-0000D0320000}"/>
    <cellStyle name="Normal 3 6 16 2 2 2" xfId="12701" xr:uid="{00000000-0005-0000-0000-0000D1320000}"/>
    <cellStyle name="Normal 3 6 16 3" xfId="12702" xr:uid="{00000000-0005-0000-0000-0000D2320000}"/>
    <cellStyle name="Normal 3 6 16 3 2" xfId="12703" xr:uid="{00000000-0005-0000-0000-0000D3320000}"/>
    <cellStyle name="Normal 3 6 16 3 2 2" xfId="12704" xr:uid="{00000000-0005-0000-0000-0000D4320000}"/>
    <cellStyle name="Normal 3 6 17" xfId="12705" xr:uid="{00000000-0005-0000-0000-0000D5320000}"/>
    <cellStyle name="Normal 3 6 17 2" xfId="12706" xr:uid="{00000000-0005-0000-0000-0000D6320000}"/>
    <cellStyle name="Normal 3 6 17 2 2" xfId="12707" xr:uid="{00000000-0005-0000-0000-0000D7320000}"/>
    <cellStyle name="Normal 3 6 17 2 2 2" xfId="12708" xr:uid="{00000000-0005-0000-0000-0000D8320000}"/>
    <cellStyle name="Normal 3 6 17 3" xfId="12709" xr:uid="{00000000-0005-0000-0000-0000D9320000}"/>
    <cellStyle name="Normal 3 6 17 3 2" xfId="12710" xr:uid="{00000000-0005-0000-0000-0000DA320000}"/>
    <cellStyle name="Normal 3 6 17 3 2 2" xfId="12711" xr:uid="{00000000-0005-0000-0000-0000DB320000}"/>
    <cellStyle name="Normal 3 6 18" xfId="12712" xr:uid="{00000000-0005-0000-0000-0000DC320000}"/>
    <cellStyle name="Normal 3 6 18 2" xfId="12713" xr:uid="{00000000-0005-0000-0000-0000DD320000}"/>
    <cellStyle name="Normal 3 6 18 2 2" xfId="12714" xr:uid="{00000000-0005-0000-0000-0000DE320000}"/>
    <cellStyle name="Normal 3 6 18 2 2 2" xfId="12715" xr:uid="{00000000-0005-0000-0000-0000DF320000}"/>
    <cellStyle name="Normal 3 6 18 3" xfId="12716" xr:uid="{00000000-0005-0000-0000-0000E0320000}"/>
    <cellStyle name="Normal 3 6 18 3 2" xfId="12717" xr:uid="{00000000-0005-0000-0000-0000E1320000}"/>
    <cellStyle name="Normal 3 6 18 3 2 2" xfId="12718" xr:uid="{00000000-0005-0000-0000-0000E2320000}"/>
    <cellStyle name="Normal 3 6 19" xfId="12719" xr:uid="{00000000-0005-0000-0000-0000E3320000}"/>
    <cellStyle name="Normal 3 6 19 2" xfId="12720" xr:uid="{00000000-0005-0000-0000-0000E4320000}"/>
    <cellStyle name="Normal 3 6 19 2 2" xfId="12721" xr:uid="{00000000-0005-0000-0000-0000E5320000}"/>
    <cellStyle name="Normal 3 6 19 2 2 2" xfId="12722" xr:uid="{00000000-0005-0000-0000-0000E6320000}"/>
    <cellStyle name="Normal 3 6 19 3" xfId="12723" xr:uid="{00000000-0005-0000-0000-0000E7320000}"/>
    <cellStyle name="Normal 3 6 19 3 2" xfId="12724" xr:uid="{00000000-0005-0000-0000-0000E8320000}"/>
    <cellStyle name="Normal 3 6 19 3 2 2" xfId="12725" xr:uid="{00000000-0005-0000-0000-0000E9320000}"/>
    <cellStyle name="Normal 3 6 2" xfId="12726" xr:uid="{00000000-0005-0000-0000-0000EA320000}"/>
    <cellStyle name="Normal 3 6 2 2" xfId="12727" xr:uid="{00000000-0005-0000-0000-0000EB320000}"/>
    <cellStyle name="Normal 3 6 2 2 2" xfId="12728" xr:uid="{00000000-0005-0000-0000-0000EC320000}"/>
    <cellStyle name="Normal 3 6 2 2 2 2" xfId="12729" xr:uid="{00000000-0005-0000-0000-0000ED320000}"/>
    <cellStyle name="Normal 3 6 2 3" xfId="12730" xr:uid="{00000000-0005-0000-0000-0000EE320000}"/>
    <cellStyle name="Normal 3 6 2 3 2" xfId="12731" xr:uid="{00000000-0005-0000-0000-0000EF320000}"/>
    <cellStyle name="Normal 3 6 2 3 2 2" xfId="12732" xr:uid="{00000000-0005-0000-0000-0000F0320000}"/>
    <cellStyle name="Normal 3 6 20" xfId="12733" xr:uid="{00000000-0005-0000-0000-0000F1320000}"/>
    <cellStyle name="Normal 3 6 20 2" xfId="12734" xr:uid="{00000000-0005-0000-0000-0000F2320000}"/>
    <cellStyle name="Normal 3 6 20 2 2" xfId="12735" xr:uid="{00000000-0005-0000-0000-0000F3320000}"/>
    <cellStyle name="Normal 3 6 20 2 2 2" xfId="12736" xr:uid="{00000000-0005-0000-0000-0000F4320000}"/>
    <cellStyle name="Normal 3 6 20 3" xfId="12737" xr:uid="{00000000-0005-0000-0000-0000F5320000}"/>
    <cellStyle name="Normal 3 6 20 3 2" xfId="12738" xr:uid="{00000000-0005-0000-0000-0000F6320000}"/>
    <cellStyle name="Normal 3 6 20 3 2 2" xfId="12739" xr:uid="{00000000-0005-0000-0000-0000F7320000}"/>
    <cellStyle name="Normal 3 6 21" xfId="12740" xr:uid="{00000000-0005-0000-0000-0000F8320000}"/>
    <cellStyle name="Normal 3 6 21 2" xfId="12741" xr:uid="{00000000-0005-0000-0000-0000F9320000}"/>
    <cellStyle name="Normal 3 6 21 2 2" xfId="12742" xr:uid="{00000000-0005-0000-0000-0000FA320000}"/>
    <cellStyle name="Normal 3 6 21 2 2 2" xfId="12743" xr:uid="{00000000-0005-0000-0000-0000FB320000}"/>
    <cellStyle name="Normal 3 6 21 3" xfId="12744" xr:uid="{00000000-0005-0000-0000-0000FC320000}"/>
    <cellStyle name="Normal 3 6 21 3 2" xfId="12745" xr:uid="{00000000-0005-0000-0000-0000FD320000}"/>
    <cellStyle name="Normal 3 6 21 3 2 2" xfId="12746" xr:uid="{00000000-0005-0000-0000-0000FE320000}"/>
    <cellStyle name="Normal 3 6 22" xfId="12747" xr:uid="{00000000-0005-0000-0000-0000FF320000}"/>
    <cellStyle name="Normal 3 6 22 2" xfId="12748" xr:uid="{00000000-0005-0000-0000-000000330000}"/>
    <cellStyle name="Normal 3 6 22 2 2" xfId="12749" xr:uid="{00000000-0005-0000-0000-000001330000}"/>
    <cellStyle name="Normal 3 6 22 2 2 2" xfId="12750" xr:uid="{00000000-0005-0000-0000-000002330000}"/>
    <cellStyle name="Normal 3 6 22 3" xfId="12751" xr:uid="{00000000-0005-0000-0000-000003330000}"/>
    <cellStyle name="Normal 3 6 22 3 2" xfId="12752" xr:uid="{00000000-0005-0000-0000-000004330000}"/>
    <cellStyle name="Normal 3 6 22 3 2 2" xfId="12753" xr:uid="{00000000-0005-0000-0000-000005330000}"/>
    <cellStyle name="Normal 3 6 23" xfId="12754" xr:uid="{00000000-0005-0000-0000-000006330000}"/>
    <cellStyle name="Normal 3 6 23 2" xfId="12755" xr:uid="{00000000-0005-0000-0000-000007330000}"/>
    <cellStyle name="Normal 3 6 23 2 2" xfId="12756" xr:uid="{00000000-0005-0000-0000-000008330000}"/>
    <cellStyle name="Normal 3 6 23 2 2 2" xfId="12757" xr:uid="{00000000-0005-0000-0000-000009330000}"/>
    <cellStyle name="Normal 3 6 23 3" xfId="12758" xr:uid="{00000000-0005-0000-0000-00000A330000}"/>
    <cellStyle name="Normal 3 6 23 3 2" xfId="12759" xr:uid="{00000000-0005-0000-0000-00000B330000}"/>
    <cellStyle name="Normal 3 6 23 3 2 2" xfId="12760" xr:uid="{00000000-0005-0000-0000-00000C330000}"/>
    <cellStyle name="Normal 3 6 24" xfId="12761" xr:uid="{00000000-0005-0000-0000-00000D330000}"/>
    <cellStyle name="Normal 3 6 24 2" xfId="12762" xr:uid="{00000000-0005-0000-0000-00000E330000}"/>
    <cellStyle name="Normal 3 6 24 2 2" xfId="12763" xr:uid="{00000000-0005-0000-0000-00000F330000}"/>
    <cellStyle name="Normal 3 6 25" xfId="12764" xr:uid="{00000000-0005-0000-0000-000010330000}"/>
    <cellStyle name="Normal 3 6 25 2" xfId="12765" xr:uid="{00000000-0005-0000-0000-000011330000}"/>
    <cellStyle name="Normal 3 6 25 2 2" xfId="12766" xr:uid="{00000000-0005-0000-0000-000012330000}"/>
    <cellStyle name="Normal 3 6 3" xfId="12767" xr:uid="{00000000-0005-0000-0000-000013330000}"/>
    <cellStyle name="Normal 3 6 3 2" xfId="12768" xr:uid="{00000000-0005-0000-0000-000014330000}"/>
    <cellStyle name="Normal 3 6 3 2 2" xfId="12769" xr:uid="{00000000-0005-0000-0000-000015330000}"/>
    <cellStyle name="Normal 3 6 3 2 2 2" xfId="12770" xr:uid="{00000000-0005-0000-0000-000016330000}"/>
    <cellStyle name="Normal 3 6 3 3" xfId="12771" xr:uid="{00000000-0005-0000-0000-000017330000}"/>
    <cellStyle name="Normal 3 6 3 3 2" xfId="12772" xr:uid="{00000000-0005-0000-0000-000018330000}"/>
    <cellStyle name="Normal 3 6 3 3 2 2" xfId="12773" xr:uid="{00000000-0005-0000-0000-000019330000}"/>
    <cellStyle name="Normal 3 6 4" xfId="12774" xr:uid="{00000000-0005-0000-0000-00001A330000}"/>
    <cellStyle name="Normal 3 6 4 2" xfId="12775" xr:uid="{00000000-0005-0000-0000-00001B330000}"/>
    <cellStyle name="Normal 3 6 4 2 2" xfId="12776" xr:uid="{00000000-0005-0000-0000-00001C330000}"/>
    <cellStyle name="Normal 3 6 4 2 2 2" xfId="12777" xr:uid="{00000000-0005-0000-0000-00001D330000}"/>
    <cellStyle name="Normal 3 6 4 3" xfId="12778" xr:uid="{00000000-0005-0000-0000-00001E330000}"/>
    <cellStyle name="Normal 3 6 4 3 2" xfId="12779" xr:uid="{00000000-0005-0000-0000-00001F330000}"/>
    <cellStyle name="Normal 3 6 4 3 2 2" xfId="12780" xr:uid="{00000000-0005-0000-0000-000020330000}"/>
    <cellStyle name="Normal 3 6 5" xfId="12781" xr:uid="{00000000-0005-0000-0000-000021330000}"/>
    <cellStyle name="Normal 3 6 5 2" xfId="12782" xr:uid="{00000000-0005-0000-0000-000022330000}"/>
    <cellStyle name="Normal 3 6 5 2 2" xfId="12783" xr:uid="{00000000-0005-0000-0000-000023330000}"/>
    <cellStyle name="Normal 3 6 5 2 2 2" xfId="12784" xr:uid="{00000000-0005-0000-0000-000024330000}"/>
    <cellStyle name="Normal 3 6 5 3" xfId="12785" xr:uid="{00000000-0005-0000-0000-000025330000}"/>
    <cellStyle name="Normal 3 6 5 3 2" xfId="12786" xr:uid="{00000000-0005-0000-0000-000026330000}"/>
    <cellStyle name="Normal 3 6 5 3 2 2" xfId="12787" xr:uid="{00000000-0005-0000-0000-000027330000}"/>
    <cellStyle name="Normal 3 6 6" xfId="12788" xr:uid="{00000000-0005-0000-0000-000028330000}"/>
    <cellStyle name="Normal 3 6 6 2" xfId="12789" xr:uid="{00000000-0005-0000-0000-000029330000}"/>
    <cellStyle name="Normal 3 6 6 2 2" xfId="12790" xr:uid="{00000000-0005-0000-0000-00002A330000}"/>
    <cellStyle name="Normal 3 6 6 2 2 2" xfId="12791" xr:uid="{00000000-0005-0000-0000-00002B330000}"/>
    <cellStyle name="Normal 3 6 6 3" xfId="12792" xr:uid="{00000000-0005-0000-0000-00002C330000}"/>
    <cellStyle name="Normal 3 6 6 3 2" xfId="12793" xr:uid="{00000000-0005-0000-0000-00002D330000}"/>
    <cellStyle name="Normal 3 6 6 3 2 2" xfId="12794" xr:uid="{00000000-0005-0000-0000-00002E330000}"/>
    <cellStyle name="Normal 3 6 7" xfId="12795" xr:uid="{00000000-0005-0000-0000-00002F330000}"/>
    <cellStyle name="Normal 3 6 7 2" xfId="12796" xr:uid="{00000000-0005-0000-0000-000030330000}"/>
    <cellStyle name="Normal 3 6 7 2 2" xfId="12797" xr:uid="{00000000-0005-0000-0000-000031330000}"/>
    <cellStyle name="Normal 3 6 7 2 2 2" xfId="12798" xr:uid="{00000000-0005-0000-0000-000032330000}"/>
    <cellStyle name="Normal 3 6 7 3" xfId="12799" xr:uid="{00000000-0005-0000-0000-000033330000}"/>
    <cellStyle name="Normal 3 6 7 3 2" xfId="12800" xr:uid="{00000000-0005-0000-0000-000034330000}"/>
    <cellStyle name="Normal 3 6 7 3 2 2" xfId="12801" xr:uid="{00000000-0005-0000-0000-000035330000}"/>
    <cellStyle name="Normal 3 6 8" xfId="12802" xr:uid="{00000000-0005-0000-0000-000036330000}"/>
    <cellStyle name="Normal 3 6 8 2" xfId="12803" xr:uid="{00000000-0005-0000-0000-000037330000}"/>
    <cellStyle name="Normal 3 6 8 2 2" xfId="12804" xr:uid="{00000000-0005-0000-0000-000038330000}"/>
    <cellStyle name="Normal 3 6 8 2 2 2" xfId="12805" xr:uid="{00000000-0005-0000-0000-000039330000}"/>
    <cellStyle name="Normal 3 6 8 3" xfId="12806" xr:uid="{00000000-0005-0000-0000-00003A330000}"/>
    <cellStyle name="Normal 3 6 8 3 2" xfId="12807" xr:uid="{00000000-0005-0000-0000-00003B330000}"/>
    <cellStyle name="Normal 3 6 8 3 2 2" xfId="12808" xr:uid="{00000000-0005-0000-0000-00003C330000}"/>
    <cellStyle name="Normal 3 6 9" xfId="12809" xr:uid="{00000000-0005-0000-0000-00003D330000}"/>
    <cellStyle name="Normal 3 6 9 2" xfId="12810" xr:uid="{00000000-0005-0000-0000-00003E330000}"/>
    <cellStyle name="Normal 3 6 9 2 2" xfId="12811" xr:uid="{00000000-0005-0000-0000-00003F330000}"/>
    <cellStyle name="Normal 3 6 9 2 2 2" xfId="12812" xr:uid="{00000000-0005-0000-0000-000040330000}"/>
    <cellStyle name="Normal 3 6 9 3" xfId="12813" xr:uid="{00000000-0005-0000-0000-000041330000}"/>
    <cellStyle name="Normal 3 6 9 3 2" xfId="12814" xr:uid="{00000000-0005-0000-0000-000042330000}"/>
    <cellStyle name="Normal 3 6 9 3 2 2" xfId="12815" xr:uid="{00000000-0005-0000-0000-000043330000}"/>
    <cellStyle name="Normal 3 60" xfId="12816" xr:uid="{00000000-0005-0000-0000-000044330000}"/>
    <cellStyle name="Normal 3 60 2" xfId="12817" xr:uid="{00000000-0005-0000-0000-000045330000}"/>
    <cellStyle name="Normal 3 60 2 2" xfId="12818" xr:uid="{00000000-0005-0000-0000-000046330000}"/>
    <cellStyle name="Normal 3 60 2 2 2" xfId="12819" xr:uid="{00000000-0005-0000-0000-000047330000}"/>
    <cellStyle name="Normal 3 60 3" xfId="12820" xr:uid="{00000000-0005-0000-0000-000048330000}"/>
    <cellStyle name="Normal 3 60 3 2" xfId="12821" xr:uid="{00000000-0005-0000-0000-000049330000}"/>
    <cellStyle name="Normal 3 60 3 2 2" xfId="12822" xr:uid="{00000000-0005-0000-0000-00004A330000}"/>
    <cellStyle name="Normal 3 61" xfId="12823" xr:uid="{00000000-0005-0000-0000-00004B330000}"/>
    <cellStyle name="Normal 3 61 2" xfId="12824" xr:uid="{00000000-0005-0000-0000-00004C330000}"/>
    <cellStyle name="Normal 3 61 2 2" xfId="12825" xr:uid="{00000000-0005-0000-0000-00004D330000}"/>
    <cellStyle name="Normal 3 61 2 2 2" xfId="12826" xr:uid="{00000000-0005-0000-0000-00004E330000}"/>
    <cellStyle name="Normal 3 61 3" xfId="12827" xr:uid="{00000000-0005-0000-0000-00004F330000}"/>
    <cellStyle name="Normal 3 61 3 2" xfId="12828" xr:uid="{00000000-0005-0000-0000-000050330000}"/>
    <cellStyle name="Normal 3 61 3 2 2" xfId="12829" xr:uid="{00000000-0005-0000-0000-000051330000}"/>
    <cellStyle name="Normal 3 62" xfId="12830" xr:uid="{00000000-0005-0000-0000-000052330000}"/>
    <cellStyle name="Normal 3 62 2" xfId="12831" xr:uid="{00000000-0005-0000-0000-000053330000}"/>
    <cellStyle name="Normal 3 62 2 2" xfId="12832" xr:uid="{00000000-0005-0000-0000-000054330000}"/>
    <cellStyle name="Normal 3 62 2 2 2" xfId="12833" xr:uid="{00000000-0005-0000-0000-000055330000}"/>
    <cellStyle name="Normal 3 62 3" xfId="12834" xr:uid="{00000000-0005-0000-0000-000056330000}"/>
    <cellStyle name="Normal 3 62 3 2" xfId="12835" xr:uid="{00000000-0005-0000-0000-000057330000}"/>
    <cellStyle name="Normal 3 62 3 2 2" xfId="12836" xr:uid="{00000000-0005-0000-0000-000058330000}"/>
    <cellStyle name="Normal 3 63" xfId="12837" xr:uid="{00000000-0005-0000-0000-000059330000}"/>
    <cellStyle name="Normal 3 63 2" xfId="12838" xr:uid="{00000000-0005-0000-0000-00005A330000}"/>
    <cellStyle name="Normal 3 63 2 2" xfId="12839" xr:uid="{00000000-0005-0000-0000-00005B330000}"/>
    <cellStyle name="Normal 3 63 2 2 2" xfId="12840" xr:uid="{00000000-0005-0000-0000-00005C330000}"/>
    <cellStyle name="Normal 3 63 3" xfId="12841" xr:uid="{00000000-0005-0000-0000-00005D330000}"/>
    <cellStyle name="Normal 3 63 3 2" xfId="12842" xr:uid="{00000000-0005-0000-0000-00005E330000}"/>
    <cellStyle name="Normal 3 63 3 2 2" xfId="12843" xr:uid="{00000000-0005-0000-0000-00005F330000}"/>
    <cellStyle name="Normal 3 64" xfId="12844" xr:uid="{00000000-0005-0000-0000-000060330000}"/>
    <cellStyle name="Normal 3 64 2" xfId="12845" xr:uid="{00000000-0005-0000-0000-000061330000}"/>
    <cellStyle name="Normal 3 64 2 2" xfId="12846" xr:uid="{00000000-0005-0000-0000-000062330000}"/>
    <cellStyle name="Normal 3 64 2 2 2" xfId="12847" xr:uid="{00000000-0005-0000-0000-000063330000}"/>
    <cellStyle name="Normal 3 64 3" xfId="12848" xr:uid="{00000000-0005-0000-0000-000064330000}"/>
    <cellStyle name="Normal 3 64 3 2" xfId="12849" xr:uid="{00000000-0005-0000-0000-000065330000}"/>
    <cellStyle name="Normal 3 64 3 2 2" xfId="12850" xr:uid="{00000000-0005-0000-0000-000066330000}"/>
    <cellStyle name="Normal 3 65" xfId="12851" xr:uid="{00000000-0005-0000-0000-000067330000}"/>
    <cellStyle name="Normal 3 65 2" xfId="12852" xr:uid="{00000000-0005-0000-0000-000068330000}"/>
    <cellStyle name="Normal 3 65 2 2" xfId="12853" xr:uid="{00000000-0005-0000-0000-000069330000}"/>
    <cellStyle name="Normal 3 65 2 2 2" xfId="12854" xr:uid="{00000000-0005-0000-0000-00006A330000}"/>
    <cellStyle name="Normal 3 65 3" xfId="12855" xr:uid="{00000000-0005-0000-0000-00006B330000}"/>
    <cellStyle name="Normal 3 65 3 2" xfId="12856" xr:uid="{00000000-0005-0000-0000-00006C330000}"/>
    <cellStyle name="Normal 3 65 3 2 2" xfId="12857" xr:uid="{00000000-0005-0000-0000-00006D330000}"/>
    <cellStyle name="Normal 3 66" xfId="12858" xr:uid="{00000000-0005-0000-0000-00006E330000}"/>
    <cellStyle name="Normal 3 66 2" xfId="12859" xr:uid="{00000000-0005-0000-0000-00006F330000}"/>
    <cellStyle name="Normal 3 66 2 2" xfId="12860" xr:uid="{00000000-0005-0000-0000-000070330000}"/>
    <cellStyle name="Normal 3 66 3" xfId="12861" xr:uid="{00000000-0005-0000-0000-000071330000}"/>
    <cellStyle name="Normal 3 66 3 2" xfId="14558" xr:uid="{00000000-0005-0000-0000-000072330000}"/>
    <cellStyle name="Normal 3 66 3 2 2" xfId="15001" xr:uid="{00000000-0005-0000-0000-000073330000}"/>
    <cellStyle name="Normal 3 66 3 2 3" xfId="15319" xr:uid="{00000000-0005-0000-0000-000074330000}"/>
    <cellStyle name="Normal 3 66 3 3" xfId="14850" xr:uid="{00000000-0005-0000-0000-000075330000}"/>
    <cellStyle name="Normal 3 66 3 4" xfId="15160" xr:uid="{00000000-0005-0000-0000-000076330000}"/>
    <cellStyle name="Normal 3 66 4" xfId="14776" xr:uid="{00000000-0005-0000-0000-000077330000}"/>
    <cellStyle name="Normal 3 67" xfId="12862" xr:uid="{00000000-0005-0000-0000-000078330000}"/>
    <cellStyle name="Normal 3 67 2" xfId="12863" xr:uid="{00000000-0005-0000-0000-000079330000}"/>
    <cellStyle name="Normal 3 67 3" xfId="12864" xr:uid="{00000000-0005-0000-0000-00007A330000}"/>
    <cellStyle name="Normal 3 67 4" xfId="12865" xr:uid="{00000000-0005-0000-0000-00007B330000}"/>
    <cellStyle name="Normal 3 68" xfId="12866" xr:uid="{00000000-0005-0000-0000-00007C330000}"/>
    <cellStyle name="Normal 3 69" xfId="14516" xr:uid="{00000000-0005-0000-0000-00007D330000}"/>
    <cellStyle name="Normal 3 69 2" xfId="14959" xr:uid="{00000000-0005-0000-0000-00007E330000}"/>
    <cellStyle name="Normal 3 69 3" xfId="15277" xr:uid="{00000000-0005-0000-0000-00007F330000}"/>
    <cellStyle name="Normal 3 7" xfId="12867" xr:uid="{00000000-0005-0000-0000-000080330000}"/>
    <cellStyle name="Normal 3 7 10" xfId="12868" xr:uid="{00000000-0005-0000-0000-000081330000}"/>
    <cellStyle name="Normal 3 7 10 2" xfId="12869" xr:uid="{00000000-0005-0000-0000-000082330000}"/>
    <cellStyle name="Normal 3 7 10 2 2" xfId="12870" xr:uid="{00000000-0005-0000-0000-000083330000}"/>
    <cellStyle name="Normal 3 7 10 2 2 2" xfId="12871" xr:uid="{00000000-0005-0000-0000-000084330000}"/>
    <cellStyle name="Normal 3 7 10 3" xfId="12872" xr:uid="{00000000-0005-0000-0000-000085330000}"/>
    <cellStyle name="Normal 3 7 10 3 2" xfId="12873" xr:uid="{00000000-0005-0000-0000-000086330000}"/>
    <cellStyle name="Normal 3 7 10 3 2 2" xfId="12874" xr:uid="{00000000-0005-0000-0000-000087330000}"/>
    <cellStyle name="Normal 3 7 11" xfId="12875" xr:uid="{00000000-0005-0000-0000-000088330000}"/>
    <cellStyle name="Normal 3 7 11 2" xfId="12876" xr:uid="{00000000-0005-0000-0000-000089330000}"/>
    <cellStyle name="Normal 3 7 11 2 2" xfId="12877" xr:uid="{00000000-0005-0000-0000-00008A330000}"/>
    <cellStyle name="Normal 3 7 11 2 2 2" xfId="12878" xr:uid="{00000000-0005-0000-0000-00008B330000}"/>
    <cellStyle name="Normal 3 7 11 3" xfId="12879" xr:uid="{00000000-0005-0000-0000-00008C330000}"/>
    <cellStyle name="Normal 3 7 11 3 2" xfId="12880" xr:uid="{00000000-0005-0000-0000-00008D330000}"/>
    <cellStyle name="Normal 3 7 11 3 2 2" xfId="12881" xr:uid="{00000000-0005-0000-0000-00008E330000}"/>
    <cellStyle name="Normal 3 7 12" xfId="12882" xr:uid="{00000000-0005-0000-0000-00008F330000}"/>
    <cellStyle name="Normal 3 7 12 2" xfId="12883" xr:uid="{00000000-0005-0000-0000-000090330000}"/>
    <cellStyle name="Normal 3 7 12 2 2" xfId="12884" xr:uid="{00000000-0005-0000-0000-000091330000}"/>
    <cellStyle name="Normal 3 7 12 2 2 2" xfId="12885" xr:uid="{00000000-0005-0000-0000-000092330000}"/>
    <cellStyle name="Normal 3 7 12 3" xfId="12886" xr:uid="{00000000-0005-0000-0000-000093330000}"/>
    <cellStyle name="Normal 3 7 12 3 2" xfId="12887" xr:uid="{00000000-0005-0000-0000-000094330000}"/>
    <cellStyle name="Normal 3 7 12 3 2 2" xfId="12888" xr:uid="{00000000-0005-0000-0000-000095330000}"/>
    <cellStyle name="Normal 3 7 13" xfId="12889" xr:uid="{00000000-0005-0000-0000-000096330000}"/>
    <cellStyle name="Normal 3 7 13 2" xfId="12890" xr:uid="{00000000-0005-0000-0000-000097330000}"/>
    <cellStyle name="Normal 3 7 13 2 2" xfId="12891" xr:uid="{00000000-0005-0000-0000-000098330000}"/>
    <cellStyle name="Normal 3 7 13 2 2 2" xfId="12892" xr:uid="{00000000-0005-0000-0000-000099330000}"/>
    <cellStyle name="Normal 3 7 13 3" xfId="12893" xr:uid="{00000000-0005-0000-0000-00009A330000}"/>
    <cellStyle name="Normal 3 7 13 3 2" xfId="12894" xr:uid="{00000000-0005-0000-0000-00009B330000}"/>
    <cellStyle name="Normal 3 7 13 3 2 2" xfId="12895" xr:uid="{00000000-0005-0000-0000-00009C330000}"/>
    <cellStyle name="Normal 3 7 14" xfId="12896" xr:uid="{00000000-0005-0000-0000-00009D330000}"/>
    <cellStyle name="Normal 3 7 14 2" xfId="12897" xr:uid="{00000000-0005-0000-0000-00009E330000}"/>
    <cellStyle name="Normal 3 7 14 2 2" xfId="12898" xr:uid="{00000000-0005-0000-0000-00009F330000}"/>
    <cellStyle name="Normal 3 7 14 2 2 2" xfId="12899" xr:uid="{00000000-0005-0000-0000-0000A0330000}"/>
    <cellStyle name="Normal 3 7 14 3" xfId="12900" xr:uid="{00000000-0005-0000-0000-0000A1330000}"/>
    <cellStyle name="Normal 3 7 14 3 2" xfId="12901" xr:uid="{00000000-0005-0000-0000-0000A2330000}"/>
    <cellStyle name="Normal 3 7 14 3 2 2" xfId="12902" xr:uid="{00000000-0005-0000-0000-0000A3330000}"/>
    <cellStyle name="Normal 3 7 15" xfId="12903" xr:uid="{00000000-0005-0000-0000-0000A4330000}"/>
    <cellStyle name="Normal 3 7 15 2" xfId="12904" xr:uid="{00000000-0005-0000-0000-0000A5330000}"/>
    <cellStyle name="Normal 3 7 15 2 2" xfId="12905" xr:uid="{00000000-0005-0000-0000-0000A6330000}"/>
    <cellStyle name="Normal 3 7 15 2 2 2" xfId="12906" xr:uid="{00000000-0005-0000-0000-0000A7330000}"/>
    <cellStyle name="Normal 3 7 15 3" xfId="12907" xr:uid="{00000000-0005-0000-0000-0000A8330000}"/>
    <cellStyle name="Normal 3 7 15 3 2" xfId="12908" xr:uid="{00000000-0005-0000-0000-0000A9330000}"/>
    <cellStyle name="Normal 3 7 15 3 2 2" xfId="12909" xr:uid="{00000000-0005-0000-0000-0000AA330000}"/>
    <cellStyle name="Normal 3 7 16" xfId="12910" xr:uid="{00000000-0005-0000-0000-0000AB330000}"/>
    <cellStyle name="Normal 3 7 16 2" xfId="12911" xr:uid="{00000000-0005-0000-0000-0000AC330000}"/>
    <cellStyle name="Normal 3 7 16 2 2" xfId="12912" xr:uid="{00000000-0005-0000-0000-0000AD330000}"/>
    <cellStyle name="Normal 3 7 16 2 2 2" xfId="12913" xr:uid="{00000000-0005-0000-0000-0000AE330000}"/>
    <cellStyle name="Normal 3 7 16 3" xfId="12914" xr:uid="{00000000-0005-0000-0000-0000AF330000}"/>
    <cellStyle name="Normal 3 7 16 3 2" xfId="12915" xr:uid="{00000000-0005-0000-0000-0000B0330000}"/>
    <cellStyle name="Normal 3 7 16 3 2 2" xfId="12916" xr:uid="{00000000-0005-0000-0000-0000B1330000}"/>
    <cellStyle name="Normal 3 7 17" xfId="12917" xr:uid="{00000000-0005-0000-0000-0000B2330000}"/>
    <cellStyle name="Normal 3 7 17 2" xfId="12918" xr:uid="{00000000-0005-0000-0000-0000B3330000}"/>
    <cellStyle name="Normal 3 7 17 2 2" xfId="12919" xr:uid="{00000000-0005-0000-0000-0000B4330000}"/>
    <cellStyle name="Normal 3 7 17 2 2 2" xfId="12920" xr:uid="{00000000-0005-0000-0000-0000B5330000}"/>
    <cellStyle name="Normal 3 7 17 3" xfId="12921" xr:uid="{00000000-0005-0000-0000-0000B6330000}"/>
    <cellStyle name="Normal 3 7 17 3 2" xfId="12922" xr:uid="{00000000-0005-0000-0000-0000B7330000}"/>
    <cellStyle name="Normal 3 7 17 3 2 2" xfId="12923" xr:uid="{00000000-0005-0000-0000-0000B8330000}"/>
    <cellStyle name="Normal 3 7 18" xfId="12924" xr:uid="{00000000-0005-0000-0000-0000B9330000}"/>
    <cellStyle name="Normal 3 7 18 2" xfId="12925" xr:uid="{00000000-0005-0000-0000-0000BA330000}"/>
    <cellStyle name="Normal 3 7 18 2 2" xfId="12926" xr:uid="{00000000-0005-0000-0000-0000BB330000}"/>
    <cellStyle name="Normal 3 7 18 2 2 2" xfId="12927" xr:uid="{00000000-0005-0000-0000-0000BC330000}"/>
    <cellStyle name="Normal 3 7 18 3" xfId="12928" xr:uid="{00000000-0005-0000-0000-0000BD330000}"/>
    <cellStyle name="Normal 3 7 18 3 2" xfId="12929" xr:uid="{00000000-0005-0000-0000-0000BE330000}"/>
    <cellStyle name="Normal 3 7 18 3 2 2" xfId="12930" xr:uid="{00000000-0005-0000-0000-0000BF330000}"/>
    <cellStyle name="Normal 3 7 19" xfId="12931" xr:uid="{00000000-0005-0000-0000-0000C0330000}"/>
    <cellStyle name="Normal 3 7 19 2" xfId="12932" xr:uid="{00000000-0005-0000-0000-0000C1330000}"/>
    <cellStyle name="Normal 3 7 19 2 2" xfId="12933" xr:uid="{00000000-0005-0000-0000-0000C2330000}"/>
    <cellStyle name="Normal 3 7 19 2 2 2" xfId="12934" xr:uid="{00000000-0005-0000-0000-0000C3330000}"/>
    <cellStyle name="Normal 3 7 19 3" xfId="12935" xr:uid="{00000000-0005-0000-0000-0000C4330000}"/>
    <cellStyle name="Normal 3 7 19 3 2" xfId="12936" xr:uid="{00000000-0005-0000-0000-0000C5330000}"/>
    <cellStyle name="Normal 3 7 19 3 2 2" xfId="12937" xr:uid="{00000000-0005-0000-0000-0000C6330000}"/>
    <cellStyle name="Normal 3 7 2" xfId="12938" xr:uid="{00000000-0005-0000-0000-0000C7330000}"/>
    <cellStyle name="Normal 3 7 2 2" xfId="12939" xr:uid="{00000000-0005-0000-0000-0000C8330000}"/>
    <cellStyle name="Normal 3 7 2 2 2" xfId="12940" xr:uid="{00000000-0005-0000-0000-0000C9330000}"/>
    <cellStyle name="Normal 3 7 2 2 2 2" xfId="12941" xr:uid="{00000000-0005-0000-0000-0000CA330000}"/>
    <cellStyle name="Normal 3 7 2 3" xfId="12942" xr:uid="{00000000-0005-0000-0000-0000CB330000}"/>
    <cellStyle name="Normal 3 7 2 3 2" xfId="12943" xr:uid="{00000000-0005-0000-0000-0000CC330000}"/>
    <cellStyle name="Normal 3 7 2 3 2 2" xfId="12944" xr:uid="{00000000-0005-0000-0000-0000CD330000}"/>
    <cellStyle name="Normal 3 7 20" xfId="12945" xr:uid="{00000000-0005-0000-0000-0000CE330000}"/>
    <cellStyle name="Normal 3 7 20 2" xfId="12946" xr:uid="{00000000-0005-0000-0000-0000CF330000}"/>
    <cellStyle name="Normal 3 7 20 2 2" xfId="12947" xr:uid="{00000000-0005-0000-0000-0000D0330000}"/>
    <cellStyle name="Normal 3 7 20 2 2 2" xfId="12948" xr:uid="{00000000-0005-0000-0000-0000D1330000}"/>
    <cellStyle name="Normal 3 7 20 3" xfId="12949" xr:uid="{00000000-0005-0000-0000-0000D2330000}"/>
    <cellStyle name="Normal 3 7 20 3 2" xfId="12950" xr:uid="{00000000-0005-0000-0000-0000D3330000}"/>
    <cellStyle name="Normal 3 7 20 3 2 2" xfId="12951" xr:uid="{00000000-0005-0000-0000-0000D4330000}"/>
    <cellStyle name="Normal 3 7 21" xfId="12952" xr:uid="{00000000-0005-0000-0000-0000D5330000}"/>
    <cellStyle name="Normal 3 7 21 2" xfId="12953" xr:uid="{00000000-0005-0000-0000-0000D6330000}"/>
    <cellStyle name="Normal 3 7 21 2 2" xfId="12954" xr:uid="{00000000-0005-0000-0000-0000D7330000}"/>
    <cellStyle name="Normal 3 7 21 2 2 2" xfId="12955" xr:uid="{00000000-0005-0000-0000-0000D8330000}"/>
    <cellStyle name="Normal 3 7 21 3" xfId="12956" xr:uid="{00000000-0005-0000-0000-0000D9330000}"/>
    <cellStyle name="Normal 3 7 21 3 2" xfId="12957" xr:uid="{00000000-0005-0000-0000-0000DA330000}"/>
    <cellStyle name="Normal 3 7 21 3 2 2" xfId="12958" xr:uid="{00000000-0005-0000-0000-0000DB330000}"/>
    <cellStyle name="Normal 3 7 22" xfId="12959" xr:uid="{00000000-0005-0000-0000-0000DC330000}"/>
    <cellStyle name="Normal 3 7 22 2" xfId="12960" xr:uid="{00000000-0005-0000-0000-0000DD330000}"/>
    <cellStyle name="Normal 3 7 22 2 2" xfId="12961" xr:uid="{00000000-0005-0000-0000-0000DE330000}"/>
    <cellStyle name="Normal 3 7 22 2 2 2" xfId="12962" xr:uid="{00000000-0005-0000-0000-0000DF330000}"/>
    <cellStyle name="Normal 3 7 22 3" xfId="12963" xr:uid="{00000000-0005-0000-0000-0000E0330000}"/>
    <cellStyle name="Normal 3 7 22 3 2" xfId="12964" xr:uid="{00000000-0005-0000-0000-0000E1330000}"/>
    <cellStyle name="Normal 3 7 22 3 2 2" xfId="12965" xr:uid="{00000000-0005-0000-0000-0000E2330000}"/>
    <cellStyle name="Normal 3 7 23" xfId="12966" xr:uid="{00000000-0005-0000-0000-0000E3330000}"/>
    <cellStyle name="Normal 3 7 23 2" xfId="12967" xr:uid="{00000000-0005-0000-0000-0000E4330000}"/>
    <cellStyle name="Normal 3 7 23 2 2" xfId="12968" xr:uid="{00000000-0005-0000-0000-0000E5330000}"/>
    <cellStyle name="Normal 3 7 23 2 2 2" xfId="12969" xr:uid="{00000000-0005-0000-0000-0000E6330000}"/>
    <cellStyle name="Normal 3 7 23 3" xfId="12970" xr:uid="{00000000-0005-0000-0000-0000E7330000}"/>
    <cellStyle name="Normal 3 7 23 3 2" xfId="12971" xr:uid="{00000000-0005-0000-0000-0000E8330000}"/>
    <cellStyle name="Normal 3 7 23 3 2 2" xfId="12972" xr:uid="{00000000-0005-0000-0000-0000E9330000}"/>
    <cellStyle name="Normal 3 7 24" xfId="12973" xr:uid="{00000000-0005-0000-0000-0000EA330000}"/>
    <cellStyle name="Normal 3 7 24 2" xfId="12974" xr:uid="{00000000-0005-0000-0000-0000EB330000}"/>
    <cellStyle name="Normal 3 7 24 2 2" xfId="12975" xr:uid="{00000000-0005-0000-0000-0000EC330000}"/>
    <cellStyle name="Normal 3 7 25" xfId="12976" xr:uid="{00000000-0005-0000-0000-0000ED330000}"/>
    <cellStyle name="Normal 3 7 25 2" xfId="12977" xr:uid="{00000000-0005-0000-0000-0000EE330000}"/>
    <cellStyle name="Normal 3 7 25 2 2" xfId="12978" xr:uid="{00000000-0005-0000-0000-0000EF330000}"/>
    <cellStyle name="Normal 3 7 3" xfId="12979" xr:uid="{00000000-0005-0000-0000-0000F0330000}"/>
    <cellStyle name="Normal 3 7 3 2" xfId="12980" xr:uid="{00000000-0005-0000-0000-0000F1330000}"/>
    <cellStyle name="Normal 3 7 3 2 2" xfId="12981" xr:uid="{00000000-0005-0000-0000-0000F2330000}"/>
    <cellStyle name="Normal 3 7 3 2 2 2" xfId="12982" xr:uid="{00000000-0005-0000-0000-0000F3330000}"/>
    <cellStyle name="Normal 3 7 3 3" xfId="12983" xr:uid="{00000000-0005-0000-0000-0000F4330000}"/>
    <cellStyle name="Normal 3 7 3 3 2" xfId="12984" xr:uid="{00000000-0005-0000-0000-0000F5330000}"/>
    <cellStyle name="Normal 3 7 3 3 2 2" xfId="12985" xr:uid="{00000000-0005-0000-0000-0000F6330000}"/>
    <cellStyle name="Normal 3 7 4" xfId="12986" xr:uid="{00000000-0005-0000-0000-0000F7330000}"/>
    <cellStyle name="Normal 3 7 4 2" xfId="12987" xr:uid="{00000000-0005-0000-0000-0000F8330000}"/>
    <cellStyle name="Normal 3 7 4 2 2" xfId="12988" xr:uid="{00000000-0005-0000-0000-0000F9330000}"/>
    <cellStyle name="Normal 3 7 4 2 2 2" xfId="12989" xr:uid="{00000000-0005-0000-0000-0000FA330000}"/>
    <cellStyle name="Normal 3 7 4 3" xfId="12990" xr:uid="{00000000-0005-0000-0000-0000FB330000}"/>
    <cellStyle name="Normal 3 7 4 3 2" xfId="12991" xr:uid="{00000000-0005-0000-0000-0000FC330000}"/>
    <cellStyle name="Normal 3 7 4 3 2 2" xfId="12992" xr:uid="{00000000-0005-0000-0000-0000FD330000}"/>
    <cellStyle name="Normal 3 7 5" xfId="12993" xr:uid="{00000000-0005-0000-0000-0000FE330000}"/>
    <cellStyle name="Normal 3 7 5 2" xfId="12994" xr:uid="{00000000-0005-0000-0000-0000FF330000}"/>
    <cellStyle name="Normal 3 7 5 2 2" xfId="12995" xr:uid="{00000000-0005-0000-0000-000000340000}"/>
    <cellStyle name="Normal 3 7 5 2 2 2" xfId="12996" xr:uid="{00000000-0005-0000-0000-000001340000}"/>
    <cellStyle name="Normal 3 7 5 3" xfId="12997" xr:uid="{00000000-0005-0000-0000-000002340000}"/>
    <cellStyle name="Normal 3 7 5 3 2" xfId="12998" xr:uid="{00000000-0005-0000-0000-000003340000}"/>
    <cellStyle name="Normal 3 7 5 3 2 2" xfId="12999" xr:uid="{00000000-0005-0000-0000-000004340000}"/>
    <cellStyle name="Normal 3 7 6" xfId="13000" xr:uid="{00000000-0005-0000-0000-000005340000}"/>
    <cellStyle name="Normal 3 7 6 2" xfId="13001" xr:uid="{00000000-0005-0000-0000-000006340000}"/>
    <cellStyle name="Normal 3 7 6 2 2" xfId="13002" xr:uid="{00000000-0005-0000-0000-000007340000}"/>
    <cellStyle name="Normal 3 7 6 2 2 2" xfId="13003" xr:uid="{00000000-0005-0000-0000-000008340000}"/>
    <cellStyle name="Normal 3 7 6 3" xfId="13004" xr:uid="{00000000-0005-0000-0000-000009340000}"/>
    <cellStyle name="Normal 3 7 6 3 2" xfId="13005" xr:uid="{00000000-0005-0000-0000-00000A340000}"/>
    <cellStyle name="Normal 3 7 6 3 2 2" xfId="13006" xr:uid="{00000000-0005-0000-0000-00000B340000}"/>
    <cellStyle name="Normal 3 7 7" xfId="13007" xr:uid="{00000000-0005-0000-0000-00000C340000}"/>
    <cellStyle name="Normal 3 7 7 2" xfId="13008" xr:uid="{00000000-0005-0000-0000-00000D340000}"/>
    <cellStyle name="Normal 3 7 7 2 2" xfId="13009" xr:uid="{00000000-0005-0000-0000-00000E340000}"/>
    <cellStyle name="Normal 3 7 7 2 2 2" xfId="13010" xr:uid="{00000000-0005-0000-0000-00000F340000}"/>
    <cellStyle name="Normal 3 7 7 3" xfId="13011" xr:uid="{00000000-0005-0000-0000-000010340000}"/>
    <cellStyle name="Normal 3 7 7 3 2" xfId="13012" xr:uid="{00000000-0005-0000-0000-000011340000}"/>
    <cellStyle name="Normal 3 7 7 3 2 2" xfId="13013" xr:uid="{00000000-0005-0000-0000-000012340000}"/>
    <cellStyle name="Normal 3 7 8" xfId="13014" xr:uid="{00000000-0005-0000-0000-000013340000}"/>
    <cellStyle name="Normal 3 7 8 2" xfId="13015" xr:uid="{00000000-0005-0000-0000-000014340000}"/>
    <cellStyle name="Normal 3 7 8 2 2" xfId="13016" xr:uid="{00000000-0005-0000-0000-000015340000}"/>
    <cellStyle name="Normal 3 7 8 2 2 2" xfId="13017" xr:uid="{00000000-0005-0000-0000-000016340000}"/>
    <cellStyle name="Normal 3 7 8 3" xfId="13018" xr:uid="{00000000-0005-0000-0000-000017340000}"/>
    <cellStyle name="Normal 3 7 8 3 2" xfId="13019" xr:uid="{00000000-0005-0000-0000-000018340000}"/>
    <cellStyle name="Normal 3 7 8 3 2 2" xfId="13020" xr:uid="{00000000-0005-0000-0000-000019340000}"/>
    <cellStyle name="Normal 3 7 9" xfId="13021" xr:uid="{00000000-0005-0000-0000-00001A340000}"/>
    <cellStyle name="Normal 3 7 9 2" xfId="13022" xr:uid="{00000000-0005-0000-0000-00001B340000}"/>
    <cellStyle name="Normal 3 7 9 2 2" xfId="13023" xr:uid="{00000000-0005-0000-0000-00001C340000}"/>
    <cellStyle name="Normal 3 7 9 2 2 2" xfId="13024" xr:uid="{00000000-0005-0000-0000-00001D340000}"/>
    <cellStyle name="Normal 3 7 9 3" xfId="13025" xr:uid="{00000000-0005-0000-0000-00001E340000}"/>
    <cellStyle name="Normal 3 7 9 3 2" xfId="13026" xr:uid="{00000000-0005-0000-0000-00001F340000}"/>
    <cellStyle name="Normal 3 7 9 3 2 2" xfId="13027" xr:uid="{00000000-0005-0000-0000-000020340000}"/>
    <cellStyle name="Normal 3 70" xfId="15118" xr:uid="{00000000-0005-0000-0000-000021340000}"/>
    <cellStyle name="Normal 3 71" xfId="15437" xr:uid="{00000000-0005-0000-0000-000022340000}"/>
    <cellStyle name="Normal 3 8" xfId="13028" xr:uid="{00000000-0005-0000-0000-000023340000}"/>
    <cellStyle name="Normal 3 8 10" xfId="13029" xr:uid="{00000000-0005-0000-0000-000024340000}"/>
    <cellStyle name="Normal 3 8 10 2" xfId="13030" xr:uid="{00000000-0005-0000-0000-000025340000}"/>
    <cellStyle name="Normal 3 8 10 2 2" xfId="13031" xr:uid="{00000000-0005-0000-0000-000026340000}"/>
    <cellStyle name="Normal 3 8 10 2 2 2" xfId="13032" xr:uid="{00000000-0005-0000-0000-000027340000}"/>
    <cellStyle name="Normal 3 8 10 3" xfId="13033" xr:uid="{00000000-0005-0000-0000-000028340000}"/>
    <cellStyle name="Normal 3 8 10 3 2" xfId="13034" xr:uid="{00000000-0005-0000-0000-000029340000}"/>
    <cellStyle name="Normal 3 8 10 3 2 2" xfId="13035" xr:uid="{00000000-0005-0000-0000-00002A340000}"/>
    <cellStyle name="Normal 3 8 11" xfId="13036" xr:uid="{00000000-0005-0000-0000-00002B340000}"/>
    <cellStyle name="Normal 3 8 11 2" xfId="13037" xr:uid="{00000000-0005-0000-0000-00002C340000}"/>
    <cellStyle name="Normal 3 8 11 2 2" xfId="13038" xr:uid="{00000000-0005-0000-0000-00002D340000}"/>
    <cellStyle name="Normal 3 8 11 2 2 2" xfId="13039" xr:uid="{00000000-0005-0000-0000-00002E340000}"/>
    <cellStyle name="Normal 3 8 11 3" xfId="13040" xr:uid="{00000000-0005-0000-0000-00002F340000}"/>
    <cellStyle name="Normal 3 8 11 3 2" xfId="13041" xr:uid="{00000000-0005-0000-0000-000030340000}"/>
    <cellStyle name="Normal 3 8 11 3 2 2" xfId="13042" xr:uid="{00000000-0005-0000-0000-000031340000}"/>
    <cellStyle name="Normal 3 8 12" xfId="13043" xr:uid="{00000000-0005-0000-0000-000032340000}"/>
    <cellStyle name="Normal 3 8 12 2" xfId="13044" xr:uid="{00000000-0005-0000-0000-000033340000}"/>
    <cellStyle name="Normal 3 8 12 2 2" xfId="13045" xr:uid="{00000000-0005-0000-0000-000034340000}"/>
    <cellStyle name="Normal 3 8 12 2 2 2" xfId="13046" xr:uid="{00000000-0005-0000-0000-000035340000}"/>
    <cellStyle name="Normal 3 8 12 3" xfId="13047" xr:uid="{00000000-0005-0000-0000-000036340000}"/>
    <cellStyle name="Normal 3 8 12 3 2" xfId="13048" xr:uid="{00000000-0005-0000-0000-000037340000}"/>
    <cellStyle name="Normal 3 8 12 3 2 2" xfId="13049" xr:uid="{00000000-0005-0000-0000-000038340000}"/>
    <cellStyle name="Normal 3 8 13" xfId="13050" xr:uid="{00000000-0005-0000-0000-000039340000}"/>
    <cellStyle name="Normal 3 8 13 2" xfId="13051" xr:uid="{00000000-0005-0000-0000-00003A340000}"/>
    <cellStyle name="Normal 3 8 13 2 2" xfId="13052" xr:uid="{00000000-0005-0000-0000-00003B340000}"/>
    <cellStyle name="Normal 3 8 13 2 2 2" xfId="13053" xr:uid="{00000000-0005-0000-0000-00003C340000}"/>
    <cellStyle name="Normal 3 8 13 3" xfId="13054" xr:uid="{00000000-0005-0000-0000-00003D340000}"/>
    <cellStyle name="Normal 3 8 13 3 2" xfId="13055" xr:uid="{00000000-0005-0000-0000-00003E340000}"/>
    <cellStyle name="Normal 3 8 13 3 2 2" xfId="13056" xr:uid="{00000000-0005-0000-0000-00003F340000}"/>
    <cellStyle name="Normal 3 8 14" xfId="13057" xr:uid="{00000000-0005-0000-0000-000040340000}"/>
    <cellStyle name="Normal 3 8 14 2" xfId="13058" xr:uid="{00000000-0005-0000-0000-000041340000}"/>
    <cellStyle name="Normal 3 8 14 2 2" xfId="13059" xr:uid="{00000000-0005-0000-0000-000042340000}"/>
    <cellStyle name="Normal 3 8 14 2 2 2" xfId="13060" xr:uid="{00000000-0005-0000-0000-000043340000}"/>
    <cellStyle name="Normal 3 8 14 3" xfId="13061" xr:uid="{00000000-0005-0000-0000-000044340000}"/>
    <cellStyle name="Normal 3 8 14 3 2" xfId="13062" xr:uid="{00000000-0005-0000-0000-000045340000}"/>
    <cellStyle name="Normal 3 8 14 3 2 2" xfId="13063" xr:uid="{00000000-0005-0000-0000-000046340000}"/>
    <cellStyle name="Normal 3 8 15" xfId="13064" xr:uid="{00000000-0005-0000-0000-000047340000}"/>
    <cellStyle name="Normal 3 8 15 2" xfId="13065" xr:uid="{00000000-0005-0000-0000-000048340000}"/>
    <cellStyle name="Normal 3 8 15 2 2" xfId="13066" xr:uid="{00000000-0005-0000-0000-000049340000}"/>
    <cellStyle name="Normal 3 8 15 2 2 2" xfId="13067" xr:uid="{00000000-0005-0000-0000-00004A340000}"/>
    <cellStyle name="Normal 3 8 15 3" xfId="13068" xr:uid="{00000000-0005-0000-0000-00004B340000}"/>
    <cellStyle name="Normal 3 8 15 3 2" xfId="13069" xr:uid="{00000000-0005-0000-0000-00004C340000}"/>
    <cellStyle name="Normal 3 8 15 3 2 2" xfId="13070" xr:uid="{00000000-0005-0000-0000-00004D340000}"/>
    <cellStyle name="Normal 3 8 16" xfId="13071" xr:uid="{00000000-0005-0000-0000-00004E340000}"/>
    <cellStyle name="Normal 3 8 16 2" xfId="13072" xr:uid="{00000000-0005-0000-0000-00004F340000}"/>
    <cellStyle name="Normal 3 8 16 2 2" xfId="13073" xr:uid="{00000000-0005-0000-0000-000050340000}"/>
    <cellStyle name="Normal 3 8 16 2 2 2" xfId="13074" xr:uid="{00000000-0005-0000-0000-000051340000}"/>
    <cellStyle name="Normal 3 8 16 3" xfId="13075" xr:uid="{00000000-0005-0000-0000-000052340000}"/>
    <cellStyle name="Normal 3 8 16 3 2" xfId="13076" xr:uid="{00000000-0005-0000-0000-000053340000}"/>
    <cellStyle name="Normal 3 8 16 3 2 2" xfId="13077" xr:uid="{00000000-0005-0000-0000-000054340000}"/>
    <cellStyle name="Normal 3 8 17" xfId="13078" xr:uid="{00000000-0005-0000-0000-000055340000}"/>
    <cellStyle name="Normal 3 8 17 2" xfId="13079" xr:uid="{00000000-0005-0000-0000-000056340000}"/>
    <cellStyle name="Normal 3 8 17 2 2" xfId="13080" xr:uid="{00000000-0005-0000-0000-000057340000}"/>
    <cellStyle name="Normal 3 8 17 2 2 2" xfId="13081" xr:uid="{00000000-0005-0000-0000-000058340000}"/>
    <cellStyle name="Normal 3 8 17 3" xfId="13082" xr:uid="{00000000-0005-0000-0000-000059340000}"/>
    <cellStyle name="Normal 3 8 17 3 2" xfId="13083" xr:uid="{00000000-0005-0000-0000-00005A340000}"/>
    <cellStyle name="Normal 3 8 17 3 2 2" xfId="13084" xr:uid="{00000000-0005-0000-0000-00005B340000}"/>
    <cellStyle name="Normal 3 8 18" xfId="13085" xr:uid="{00000000-0005-0000-0000-00005C340000}"/>
    <cellStyle name="Normal 3 8 18 2" xfId="13086" xr:uid="{00000000-0005-0000-0000-00005D340000}"/>
    <cellStyle name="Normal 3 8 18 2 2" xfId="13087" xr:uid="{00000000-0005-0000-0000-00005E340000}"/>
    <cellStyle name="Normal 3 8 18 2 2 2" xfId="13088" xr:uid="{00000000-0005-0000-0000-00005F340000}"/>
    <cellStyle name="Normal 3 8 18 3" xfId="13089" xr:uid="{00000000-0005-0000-0000-000060340000}"/>
    <cellStyle name="Normal 3 8 18 3 2" xfId="13090" xr:uid="{00000000-0005-0000-0000-000061340000}"/>
    <cellStyle name="Normal 3 8 18 3 2 2" xfId="13091" xr:uid="{00000000-0005-0000-0000-000062340000}"/>
    <cellStyle name="Normal 3 8 19" xfId="13092" xr:uid="{00000000-0005-0000-0000-000063340000}"/>
    <cellStyle name="Normal 3 8 19 2" xfId="13093" xr:uid="{00000000-0005-0000-0000-000064340000}"/>
    <cellStyle name="Normal 3 8 19 2 2" xfId="13094" xr:uid="{00000000-0005-0000-0000-000065340000}"/>
    <cellStyle name="Normal 3 8 19 2 2 2" xfId="13095" xr:uid="{00000000-0005-0000-0000-000066340000}"/>
    <cellStyle name="Normal 3 8 19 3" xfId="13096" xr:uid="{00000000-0005-0000-0000-000067340000}"/>
    <cellStyle name="Normal 3 8 19 3 2" xfId="13097" xr:uid="{00000000-0005-0000-0000-000068340000}"/>
    <cellStyle name="Normal 3 8 19 3 2 2" xfId="13098" xr:uid="{00000000-0005-0000-0000-000069340000}"/>
    <cellStyle name="Normal 3 8 2" xfId="13099" xr:uid="{00000000-0005-0000-0000-00006A340000}"/>
    <cellStyle name="Normal 3 8 2 2" xfId="13100" xr:uid="{00000000-0005-0000-0000-00006B340000}"/>
    <cellStyle name="Normal 3 8 2 2 2" xfId="13101" xr:uid="{00000000-0005-0000-0000-00006C340000}"/>
    <cellStyle name="Normal 3 8 2 2 2 2" xfId="13102" xr:uid="{00000000-0005-0000-0000-00006D340000}"/>
    <cellStyle name="Normal 3 8 2 3" xfId="13103" xr:uid="{00000000-0005-0000-0000-00006E340000}"/>
    <cellStyle name="Normal 3 8 2 3 2" xfId="13104" xr:uid="{00000000-0005-0000-0000-00006F340000}"/>
    <cellStyle name="Normal 3 8 2 3 2 2" xfId="13105" xr:uid="{00000000-0005-0000-0000-000070340000}"/>
    <cellStyle name="Normal 3 8 20" xfId="13106" xr:uid="{00000000-0005-0000-0000-000071340000}"/>
    <cellStyle name="Normal 3 8 20 2" xfId="13107" xr:uid="{00000000-0005-0000-0000-000072340000}"/>
    <cellStyle name="Normal 3 8 20 2 2" xfId="13108" xr:uid="{00000000-0005-0000-0000-000073340000}"/>
    <cellStyle name="Normal 3 8 20 2 2 2" xfId="13109" xr:uid="{00000000-0005-0000-0000-000074340000}"/>
    <cellStyle name="Normal 3 8 20 3" xfId="13110" xr:uid="{00000000-0005-0000-0000-000075340000}"/>
    <cellStyle name="Normal 3 8 20 3 2" xfId="13111" xr:uid="{00000000-0005-0000-0000-000076340000}"/>
    <cellStyle name="Normal 3 8 20 3 2 2" xfId="13112" xr:uid="{00000000-0005-0000-0000-000077340000}"/>
    <cellStyle name="Normal 3 8 21" xfId="13113" xr:uid="{00000000-0005-0000-0000-000078340000}"/>
    <cellStyle name="Normal 3 8 21 2" xfId="13114" xr:uid="{00000000-0005-0000-0000-000079340000}"/>
    <cellStyle name="Normal 3 8 21 2 2" xfId="13115" xr:uid="{00000000-0005-0000-0000-00007A340000}"/>
    <cellStyle name="Normal 3 8 21 2 2 2" xfId="13116" xr:uid="{00000000-0005-0000-0000-00007B340000}"/>
    <cellStyle name="Normal 3 8 21 3" xfId="13117" xr:uid="{00000000-0005-0000-0000-00007C340000}"/>
    <cellStyle name="Normal 3 8 21 3 2" xfId="13118" xr:uid="{00000000-0005-0000-0000-00007D340000}"/>
    <cellStyle name="Normal 3 8 21 3 2 2" xfId="13119" xr:uid="{00000000-0005-0000-0000-00007E340000}"/>
    <cellStyle name="Normal 3 8 22" xfId="13120" xr:uid="{00000000-0005-0000-0000-00007F340000}"/>
    <cellStyle name="Normal 3 8 22 2" xfId="13121" xr:uid="{00000000-0005-0000-0000-000080340000}"/>
    <cellStyle name="Normal 3 8 22 2 2" xfId="13122" xr:uid="{00000000-0005-0000-0000-000081340000}"/>
    <cellStyle name="Normal 3 8 22 2 2 2" xfId="13123" xr:uid="{00000000-0005-0000-0000-000082340000}"/>
    <cellStyle name="Normal 3 8 22 3" xfId="13124" xr:uid="{00000000-0005-0000-0000-000083340000}"/>
    <cellStyle name="Normal 3 8 22 3 2" xfId="13125" xr:uid="{00000000-0005-0000-0000-000084340000}"/>
    <cellStyle name="Normal 3 8 22 3 2 2" xfId="13126" xr:uid="{00000000-0005-0000-0000-000085340000}"/>
    <cellStyle name="Normal 3 8 23" xfId="13127" xr:uid="{00000000-0005-0000-0000-000086340000}"/>
    <cellStyle name="Normal 3 8 23 2" xfId="13128" xr:uid="{00000000-0005-0000-0000-000087340000}"/>
    <cellStyle name="Normal 3 8 23 2 2" xfId="13129" xr:uid="{00000000-0005-0000-0000-000088340000}"/>
    <cellStyle name="Normal 3 8 23 2 2 2" xfId="13130" xr:uid="{00000000-0005-0000-0000-000089340000}"/>
    <cellStyle name="Normal 3 8 23 3" xfId="13131" xr:uid="{00000000-0005-0000-0000-00008A340000}"/>
    <cellStyle name="Normal 3 8 23 3 2" xfId="13132" xr:uid="{00000000-0005-0000-0000-00008B340000}"/>
    <cellStyle name="Normal 3 8 23 3 2 2" xfId="13133" xr:uid="{00000000-0005-0000-0000-00008C340000}"/>
    <cellStyle name="Normal 3 8 24" xfId="13134" xr:uid="{00000000-0005-0000-0000-00008D340000}"/>
    <cellStyle name="Normal 3 8 24 2" xfId="13135" xr:uid="{00000000-0005-0000-0000-00008E340000}"/>
    <cellStyle name="Normal 3 8 24 2 2" xfId="13136" xr:uid="{00000000-0005-0000-0000-00008F340000}"/>
    <cellStyle name="Normal 3 8 25" xfId="13137" xr:uid="{00000000-0005-0000-0000-000090340000}"/>
    <cellStyle name="Normal 3 8 25 2" xfId="13138" xr:uid="{00000000-0005-0000-0000-000091340000}"/>
    <cellStyle name="Normal 3 8 25 2 2" xfId="13139" xr:uid="{00000000-0005-0000-0000-000092340000}"/>
    <cellStyle name="Normal 3 8 3" xfId="13140" xr:uid="{00000000-0005-0000-0000-000093340000}"/>
    <cellStyle name="Normal 3 8 3 2" xfId="13141" xr:uid="{00000000-0005-0000-0000-000094340000}"/>
    <cellStyle name="Normal 3 8 3 2 2" xfId="13142" xr:uid="{00000000-0005-0000-0000-000095340000}"/>
    <cellStyle name="Normal 3 8 3 2 2 2" xfId="13143" xr:uid="{00000000-0005-0000-0000-000096340000}"/>
    <cellStyle name="Normal 3 8 3 3" xfId="13144" xr:uid="{00000000-0005-0000-0000-000097340000}"/>
    <cellStyle name="Normal 3 8 3 3 2" xfId="13145" xr:uid="{00000000-0005-0000-0000-000098340000}"/>
    <cellStyle name="Normal 3 8 3 3 2 2" xfId="13146" xr:uid="{00000000-0005-0000-0000-000099340000}"/>
    <cellStyle name="Normal 3 8 4" xfId="13147" xr:uid="{00000000-0005-0000-0000-00009A340000}"/>
    <cellStyle name="Normal 3 8 4 2" xfId="13148" xr:uid="{00000000-0005-0000-0000-00009B340000}"/>
    <cellStyle name="Normal 3 8 4 2 2" xfId="13149" xr:uid="{00000000-0005-0000-0000-00009C340000}"/>
    <cellStyle name="Normal 3 8 4 2 2 2" xfId="13150" xr:uid="{00000000-0005-0000-0000-00009D340000}"/>
    <cellStyle name="Normal 3 8 4 3" xfId="13151" xr:uid="{00000000-0005-0000-0000-00009E340000}"/>
    <cellStyle name="Normal 3 8 4 3 2" xfId="13152" xr:uid="{00000000-0005-0000-0000-00009F340000}"/>
    <cellStyle name="Normal 3 8 4 3 2 2" xfId="13153" xr:uid="{00000000-0005-0000-0000-0000A0340000}"/>
    <cellStyle name="Normal 3 8 5" xfId="13154" xr:uid="{00000000-0005-0000-0000-0000A1340000}"/>
    <cellStyle name="Normal 3 8 5 2" xfId="13155" xr:uid="{00000000-0005-0000-0000-0000A2340000}"/>
    <cellStyle name="Normal 3 8 5 2 2" xfId="13156" xr:uid="{00000000-0005-0000-0000-0000A3340000}"/>
    <cellStyle name="Normal 3 8 5 2 2 2" xfId="13157" xr:uid="{00000000-0005-0000-0000-0000A4340000}"/>
    <cellStyle name="Normal 3 8 5 3" xfId="13158" xr:uid="{00000000-0005-0000-0000-0000A5340000}"/>
    <cellStyle name="Normal 3 8 5 3 2" xfId="13159" xr:uid="{00000000-0005-0000-0000-0000A6340000}"/>
    <cellStyle name="Normal 3 8 5 3 2 2" xfId="13160" xr:uid="{00000000-0005-0000-0000-0000A7340000}"/>
    <cellStyle name="Normal 3 8 6" xfId="13161" xr:uid="{00000000-0005-0000-0000-0000A8340000}"/>
    <cellStyle name="Normal 3 8 6 2" xfId="13162" xr:uid="{00000000-0005-0000-0000-0000A9340000}"/>
    <cellStyle name="Normal 3 8 6 2 2" xfId="13163" xr:uid="{00000000-0005-0000-0000-0000AA340000}"/>
    <cellStyle name="Normal 3 8 6 2 2 2" xfId="13164" xr:uid="{00000000-0005-0000-0000-0000AB340000}"/>
    <cellStyle name="Normal 3 8 6 3" xfId="13165" xr:uid="{00000000-0005-0000-0000-0000AC340000}"/>
    <cellStyle name="Normal 3 8 6 3 2" xfId="13166" xr:uid="{00000000-0005-0000-0000-0000AD340000}"/>
    <cellStyle name="Normal 3 8 6 3 2 2" xfId="13167" xr:uid="{00000000-0005-0000-0000-0000AE340000}"/>
    <cellStyle name="Normal 3 8 7" xfId="13168" xr:uid="{00000000-0005-0000-0000-0000AF340000}"/>
    <cellStyle name="Normal 3 8 7 2" xfId="13169" xr:uid="{00000000-0005-0000-0000-0000B0340000}"/>
    <cellStyle name="Normal 3 8 7 2 2" xfId="13170" xr:uid="{00000000-0005-0000-0000-0000B1340000}"/>
    <cellStyle name="Normal 3 8 7 2 2 2" xfId="13171" xr:uid="{00000000-0005-0000-0000-0000B2340000}"/>
    <cellStyle name="Normal 3 8 7 3" xfId="13172" xr:uid="{00000000-0005-0000-0000-0000B3340000}"/>
    <cellStyle name="Normal 3 8 7 3 2" xfId="13173" xr:uid="{00000000-0005-0000-0000-0000B4340000}"/>
    <cellStyle name="Normal 3 8 7 3 2 2" xfId="13174" xr:uid="{00000000-0005-0000-0000-0000B5340000}"/>
    <cellStyle name="Normal 3 8 8" xfId="13175" xr:uid="{00000000-0005-0000-0000-0000B6340000}"/>
    <cellStyle name="Normal 3 8 8 2" xfId="13176" xr:uid="{00000000-0005-0000-0000-0000B7340000}"/>
    <cellStyle name="Normal 3 8 8 2 2" xfId="13177" xr:uid="{00000000-0005-0000-0000-0000B8340000}"/>
    <cellStyle name="Normal 3 8 8 2 2 2" xfId="13178" xr:uid="{00000000-0005-0000-0000-0000B9340000}"/>
    <cellStyle name="Normal 3 8 8 3" xfId="13179" xr:uid="{00000000-0005-0000-0000-0000BA340000}"/>
    <cellStyle name="Normal 3 8 8 3 2" xfId="13180" xr:uid="{00000000-0005-0000-0000-0000BB340000}"/>
    <cellStyle name="Normal 3 8 8 3 2 2" xfId="13181" xr:uid="{00000000-0005-0000-0000-0000BC340000}"/>
    <cellStyle name="Normal 3 8 9" xfId="13182" xr:uid="{00000000-0005-0000-0000-0000BD340000}"/>
    <cellStyle name="Normal 3 8 9 2" xfId="13183" xr:uid="{00000000-0005-0000-0000-0000BE340000}"/>
    <cellStyle name="Normal 3 8 9 2 2" xfId="13184" xr:uid="{00000000-0005-0000-0000-0000BF340000}"/>
    <cellStyle name="Normal 3 8 9 2 2 2" xfId="13185" xr:uid="{00000000-0005-0000-0000-0000C0340000}"/>
    <cellStyle name="Normal 3 8 9 3" xfId="13186" xr:uid="{00000000-0005-0000-0000-0000C1340000}"/>
    <cellStyle name="Normal 3 8 9 3 2" xfId="13187" xr:uid="{00000000-0005-0000-0000-0000C2340000}"/>
    <cellStyle name="Normal 3 8 9 3 2 2" xfId="13188" xr:uid="{00000000-0005-0000-0000-0000C3340000}"/>
    <cellStyle name="Normal 3 9" xfId="13189" xr:uid="{00000000-0005-0000-0000-0000C4340000}"/>
    <cellStyle name="Normal 3 9 10" xfId="13190" xr:uid="{00000000-0005-0000-0000-0000C5340000}"/>
    <cellStyle name="Normal 3 9 10 2" xfId="13191" xr:uid="{00000000-0005-0000-0000-0000C6340000}"/>
    <cellStyle name="Normal 3 9 10 2 2" xfId="13192" xr:uid="{00000000-0005-0000-0000-0000C7340000}"/>
    <cellStyle name="Normal 3 9 10 2 2 2" xfId="13193" xr:uid="{00000000-0005-0000-0000-0000C8340000}"/>
    <cellStyle name="Normal 3 9 10 3" xfId="13194" xr:uid="{00000000-0005-0000-0000-0000C9340000}"/>
    <cellStyle name="Normal 3 9 10 3 2" xfId="13195" xr:uid="{00000000-0005-0000-0000-0000CA340000}"/>
    <cellStyle name="Normal 3 9 10 3 2 2" xfId="13196" xr:uid="{00000000-0005-0000-0000-0000CB340000}"/>
    <cellStyle name="Normal 3 9 11" xfId="13197" xr:uid="{00000000-0005-0000-0000-0000CC340000}"/>
    <cellStyle name="Normal 3 9 11 2" xfId="13198" xr:uid="{00000000-0005-0000-0000-0000CD340000}"/>
    <cellStyle name="Normal 3 9 11 2 2" xfId="13199" xr:uid="{00000000-0005-0000-0000-0000CE340000}"/>
    <cellStyle name="Normal 3 9 11 2 2 2" xfId="13200" xr:uid="{00000000-0005-0000-0000-0000CF340000}"/>
    <cellStyle name="Normal 3 9 11 3" xfId="13201" xr:uid="{00000000-0005-0000-0000-0000D0340000}"/>
    <cellStyle name="Normal 3 9 11 3 2" xfId="13202" xr:uid="{00000000-0005-0000-0000-0000D1340000}"/>
    <cellStyle name="Normal 3 9 11 3 2 2" xfId="13203" xr:uid="{00000000-0005-0000-0000-0000D2340000}"/>
    <cellStyle name="Normal 3 9 12" xfId="13204" xr:uid="{00000000-0005-0000-0000-0000D3340000}"/>
    <cellStyle name="Normal 3 9 12 2" xfId="13205" xr:uid="{00000000-0005-0000-0000-0000D4340000}"/>
    <cellStyle name="Normal 3 9 12 2 2" xfId="13206" xr:uid="{00000000-0005-0000-0000-0000D5340000}"/>
    <cellStyle name="Normal 3 9 12 2 2 2" xfId="13207" xr:uid="{00000000-0005-0000-0000-0000D6340000}"/>
    <cellStyle name="Normal 3 9 12 3" xfId="13208" xr:uid="{00000000-0005-0000-0000-0000D7340000}"/>
    <cellStyle name="Normal 3 9 12 3 2" xfId="13209" xr:uid="{00000000-0005-0000-0000-0000D8340000}"/>
    <cellStyle name="Normal 3 9 12 3 2 2" xfId="13210" xr:uid="{00000000-0005-0000-0000-0000D9340000}"/>
    <cellStyle name="Normal 3 9 13" xfId="13211" xr:uid="{00000000-0005-0000-0000-0000DA340000}"/>
    <cellStyle name="Normal 3 9 13 2" xfId="13212" xr:uid="{00000000-0005-0000-0000-0000DB340000}"/>
    <cellStyle name="Normal 3 9 13 2 2" xfId="13213" xr:uid="{00000000-0005-0000-0000-0000DC340000}"/>
    <cellStyle name="Normal 3 9 13 2 2 2" xfId="13214" xr:uid="{00000000-0005-0000-0000-0000DD340000}"/>
    <cellStyle name="Normal 3 9 13 3" xfId="13215" xr:uid="{00000000-0005-0000-0000-0000DE340000}"/>
    <cellStyle name="Normal 3 9 13 3 2" xfId="13216" xr:uid="{00000000-0005-0000-0000-0000DF340000}"/>
    <cellStyle name="Normal 3 9 13 3 2 2" xfId="13217" xr:uid="{00000000-0005-0000-0000-0000E0340000}"/>
    <cellStyle name="Normal 3 9 14" xfId="13218" xr:uid="{00000000-0005-0000-0000-0000E1340000}"/>
    <cellStyle name="Normal 3 9 14 2" xfId="13219" xr:uid="{00000000-0005-0000-0000-0000E2340000}"/>
    <cellStyle name="Normal 3 9 14 2 2" xfId="13220" xr:uid="{00000000-0005-0000-0000-0000E3340000}"/>
    <cellStyle name="Normal 3 9 14 2 2 2" xfId="13221" xr:uid="{00000000-0005-0000-0000-0000E4340000}"/>
    <cellStyle name="Normal 3 9 14 3" xfId="13222" xr:uid="{00000000-0005-0000-0000-0000E5340000}"/>
    <cellStyle name="Normal 3 9 14 3 2" xfId="13223" xr:uid="{00000000-0005-0000-0000-0000E6340000}"/>
    <cellStyle name="Normal 3 9 14 3 2 2" xfId="13224" xr:uid="{00000000-0005-0000-0000-0000E7340000}"/>
    <cellStyle name="Normal 3 9 15" xfId="13225" xr:uid="{00000000-0005-0000-0000-0000E8340000}"/>
    <cellStyle name="Normal 3 9 15 2" xfId="13226" xr:uid="{00000000-0005-0000-0000-0000E9340000}"/>
    <cellStyle name="Normal 3 9 15 2 2" xfId="13227" xr:uid="{00000000-0005-0000-0000-0000EA340000}"/>
    <cellStyle name="Normal 3 9 15 2 2 2" xfId="13228" xr:uid="{00000000-0005-0000-0000-0000EB340000}"/>
    <cellStyle name="Normal 3 9 15 3" xfId="13229" xr:uid="{00000000-0005-0000-0000-0000EC340000}"/>
    <cellStyle name="Normal 3 9 15 3 2" xfId="13230" xr:uid="{00000000-0005-0000-0000-0000ED340000}"/>
    <cellStyle name="Normal 3 9 15 3 2 2" xfId="13231" xr:uid="{00000000-0005-0000-0000-0000EE340000}"/>
    <cellStyle name="Normal 3 9 16" xfId="13232" xr:uid="{00000000-0005-0000-0000-0000EF340000}"/>
    <cellStyle name="Normal 3 9 16 2" xfId="13233" xr:uid="{00000000-0005-0000-0000-0000F0340000}"/>
    <cellStyle name="Normal 3 9 16 2 2" xfId="13234" xr:uid="{00000000-0005-0000-0000-0000F1340000}"/>
    <cellStyle name="Normal 3 9 16 2 2 2" xfId="13235" xr:uid="{00000000-0005-0000-0000-0000F2340000}"/>
    <cellStyle name="Normal 3 9 16 3" xfId="13236" xr:uid="{00000000-0005-0000-0000-0000F3340000}"/>
    <cellStyle name="Normal 3 9 16 3 2" xfId="13237" xr:uid="{00000000-0005-0000-0000-0000F4340000}"/>
    <cellStyle name="Normal 3 9 16 3 2 2" xfId="13238" xr:uid="{00000000-0005-0000-0000-0000F5340000}"/>
    <cellStyle name="Normal 3 9 17" xfId="13239" xr:uid="{00000000-0005-0000-0000-0000F6340000}"/>
    <cellStyle name="Normal 3 9 17 2" xfId="13240" xr:uid="{00000000-0005-0000-0000-0000F7340000}"/>
    <cellStyle name="Normal 3 9 17 2 2" xfId="13241" xr:uid="{00000000-0005-0000-0000-0000F8340000}"/>
    <cellStyle name="Normal 3 9 17 2 2 2" xfId="13242" xr:uid="{00000000-0005-0000-0000-0000F9340000}"/>
    <cellStyle name="Normal 3 9 17 3" xfId="13243" xr:uid="{00000000-0005-0000-0000-0000FA340000}"/>
    <cellStyle name="Normal 3 9 17 3 2" xfId="13244" xr:uid="{00000000-0005-0000-0000-0000FB340000}"/>
    <cellStyle name="Normal 3 9 17 3 2 2" xfId="13245" xr:uid="{00000000-0005-0000-0000-0000FC340000}"/>
    <cellStyle name="Normal 3 9 18" xfId="13246" xr:uid="{00000000-0005-0000-0000-0000FD340000}"/>
    <cellStyle name="Normal 3 9 18 2" xfId="13247" xr:uid="{00000000-0005-0000-0000-0000FE340000}"/>
    <cellStyle name="Normal 3 9 18 2 2" xfId="13248" xr:uid="{00000000-0005-0000-0000-0000FF340000}"/>
    <cellStyle name="Normal 3 9 18 2 2 2" xfId="13249" xr:uid="{00000000-0005-0000-0000-000000350000}"/>
    <cellStyle name="Normal 3 9 18 3" xfId="13250" xr:uid="{00000000-0005-0000-0000-000001350000}"/>
    <cellStyle name="Normal 3 9 18 3 2" xfId="13251" xr:uid="{00000000-0005-0000-0000-000002350000}"/>
    <cellStyle name="Normal 3 9 18 3 2 2" xfId="13252" xr:uid="{00000000-0005-0000-0000-000003350000}"/>
    <cellStyle name="Normal 3 9 19" xfId="13253" xr:uid="{00000000-0005-0000-0000-000004350000}"/>
    <cellStyle name="Normal 3 9 19 2" xfId="13254" xr:uid="{00000000-0005-0000-0000-000005350000}"/>
    <cellStyle name="Normal 3 9 19 2 2" xfId="13255" xr:uid="{00000000-0005-0000-0000-000006350000}"/>
    <cellStyle name="Normal 3 9 19 2 2 2" xfId="13256" xr:uid="{00000000-0005-0000-0000-000007350000}"/>
    <cellStyle name="Normal 3 9 19 3" xfId="13257" xr:uid="{00000000-0005-0000-0000-000008350000}"/>
    <cellStyle name="Normal 3 9 19 3 2" xfId="13258" xr:uid="{00000000-0005-0000-0000-000009350000}"/>
    <cellStyle name="Normal 3 9 19 3 2 2" xfId="13259" xr:uid="{00000000-0005-0000-0000-00000A350000}"/>
    <cellStyle name="Normal 3 9 2" xfId="13260" xr:uid="{00000000-0005-0000-0000-00000B350000}"/>
    <cellStyle name="Normal 3 9 2 2" xfId="13261" xr:uid="{00000000-0005-0000-0000-00000C350000}"/>
    <cellStyle name="Normal 3 9 2 2 2" xfId="13262" xr:uid="{00000000-0005-0000-0000-00000D350000}"/>
    <cellStyle name="Normal 3 9 2 2 2 2" xfId="13263" xr:uid="{00000000-0005-0000-0000-00000E350000}"/>
    <cellStyle name="Normal 3 9 2 3" xfId="13264" xr:uid="{00000000-0005-0000-0000-00000F350000}"/>
    <cellStyle name="Normal 3 9 2 3 2" xfId="13265" xr:uid="{00000000-0005-0000-0000-000010350000}"/>
    <cellStyle name="Normal 3 9 2 3 2 2" xfId="13266" xr:uid="{00000000-0005-0000-0000-000011350000}"/>
    <cellStyle name="Normal 3 9 20" xfId="13267" xr:uid="{00000000-0005-0000-0000-000012350000}"/>
    <cellStyle name="Normal 3 9 20 2" xfId="13268" xr:uid="{00000000-0005-0000-0000-000013350000}"/>
    <cellStyle name="Normal 3 9 20 2 2" xfId="13269" xr:uid="{00000000-0005-0000-0000-000014350000}"/>
    <cellStyle name="Normal 3 9 20 2 2 2" xfId="13270" xr:uid="{00000000-0005-0000-0000-000015350000}"/>
    <cellStyle name="Normal 3 9 20 3" xfId="13271" xr:uid="{00000000-0005-0000-0000-000016350000}"/>
    <cellStyle name="Normal 3 9 20 3 2" xfId="13272" xr:uid="{00000000-0005-0000-0000-000017350000}"/>
    <cellStyle name="Normal 3 9 20 3 2 2" xfId="13273" xr:uid="{00000000-0005-0000-0000-000018350000}"/>
    <cellStyle name="Normal 3 9 21" xfId="13274" xr:uid="{00000000-0005-0000-0000-000019350000}"/>
    <cellStyle name="Normal 3 9 21 2" xfId="13275" xr:uid="{00000000-0005-0000-0000-00001A350000}"/>
    <cellStyle name="Normal 3 9 21 2 2" xfId="13276" xr:uid="{00000000-0005-0000-0000-00001B350000}"/>
    <cellStyle name="Normal 3 9 21 2 2 2" xfId="13277" xr:uid="{00000000-0005-0000-0000-00001C350000}"/>
    <cellStyle name="Normal 3 9 21 3" xfId="13278" xr:uid="{00000000-0005-0000-0000-00001D350000}"/>
    <cellStyle name="Normal 3 9 21 3 2" xfId="13279" xr:uid="{00000000-0005-0000-0000-00001E350000}"/>
    <cellStyle name="Normal 3 9 21 3 2 2" xfId="13280" xr:uid="{00000000-0005-0000-0000-00001F350000}"/>
    <cellStyle name="Normal 3 9 22" xfId="13281" xr:uid="{00000000-0005-0000-0000-000020350000}"/>
    <cellStyle name="Normal 3 9 22 2" xfId="13282" xr:uid="{00000000-0005-0000-0000-000021350000}"/>
    <cellStyle name="Normal 3 9 22 2 2" xfId="13283" xr:uid="{00000000-0005-0000-0000-000022350000}"/>
    <cellStyle name="Normal 3 9 22 2 2 2" xfId="13284" xr:uid="{00000000-0005-0000-0000-000023350000}"/>
    <cellStyle name="Normal 3 9 22 3" xfId="13285" xr:uid="{00000000-0005-0000-0000-000024350000}"/>
    <cellStyle name="Normal 3 9 22 3 2" xfId="13286" xr:uid="{00000000-0005-0000-0000-000025350000}"/>
    <cellStyle name="Normal 3 9 22 3 2 2" xfId="13287" xr:uid="{00000000-0005-0000-0000-000026350000}"/>
    <cellStyle name="Normal 3 9 23" xfId="13288" xr:uid="{00000000-0005-0000-0000-000027350000}"/>
    <cellStyle name="Normal 3 9 23 2" xfId="13289" xr:uid="{00000000-0005-0000-0000-000028350000}"/>
    <cellStyle name="Normal 3 9 23 2 2" xfId="13290" xr:uid="{00000000-0005-0000-0000-000029350000}"/>
    <cellStyle name="Normal 3 9 23 2 2 2" xfId="13291" xr:uid="{00000000-0005-0000-0000-00002A350000}"/>
    <cellStyle name="Normal 3 9 23 3" xfId="13292" xr:uid="{00000000-0005-0000-0000-00002B350000}"/>
    <cellStyle name="Normal 3 9 23 3 2" xfId="13293" xr:uid="{00000000-0005-0000-0000-00002C350000}"/>
    <cellStyle name="Normal 3 9 23 3 2 2" xfId="13294" xr:uid="{00000000-0005-0000-0000-00002D350000}"/>
    <cellStyle name="Normal 3 9 24" xfId="13295" xr:uid="{00000000-0005-0000-0000-00002E350000}"/>
    <cellStyle name="Normal 3 9 24 2" xfId="13296" xr:uid="{00000000-0005-0000-0000-00002F350000}"/>
    <cellStyle name="Normal 3 9 24 2 2" xfId="13297" xr:uid="{00000000-0005-0000-0000-000030350000}"/>
    <cellStyle name="Normal 3 9 25" xfId="13298" xr:uid="{00000000-0005-0000-0000-000031350000}"/>
    <cellStyle name="Normal 3 9 25 2" xfId="13299" xr:uid="{00000000-0005-0000-0000-000032350000}"/>
    <cellStyle name="Normal 3 9 25 2 2" xfId="13300" xr:uid="{00000000-0005-0000-0000-000033350000}"/>
    <cellStyle name="Normal 3 9 3" xfId="13301" xr:uid="{00000000-0005-0000-0000-000034350000}"/>
    <cellStyle name="Normal 3 9 3 2" xfId="13302" xr:uid="{00000000-0005-0000-0000-000035350000}"/>
    <cellStyle name="Normal 3 9 3 2 2" xfId="13303" xr:uid="{00000000-0005-0000-0000-000036350000}"/>
    <cellStyle name="Normal 3 9 3 2 2 2" xfId="13304" xr:uid="{00000000-0005-0000-0000-000037350000}"/>
    <cellStyle name="Normal 3 9 3 3" xfId="13305" xr:uid="{00000000-0005-0000-0000-000038350000}"/>
    <cellStyle name="Normal 3 9 3 3 2" xfId="13306" xr:uid="{00000000-0005-0000-0000-000039350000}"/>
    <cellStyle name="Normal 3 9 3 3 2 2" xfId="13307" xr:uid="{00000000-0005-0000-0000-00003A350000}"/>
    <cellStyle name="Normal 3 9 4" xfId="13308" xr:uid="{00000000-0005-0000-0000-00003B350000}"/>
    <cellStyle name="Normal 3 9 4 2" xfId="13309" xr:uid="{00000000-0005-0000-0000-00003C350000}"/>
    <cellStyle name="Normal 3 9 4 2 2" xfId="13310" xr:uid="{00000000-0005-0000-0000-00003D350000}"/>
    <cellStyle name="Normal 3 9 4 2 2 2" xfId="13311" xr:uid="{00000000-0005-0000-0000-00003E350000}"/>
    <cellStyle name="Normal 3 9 4 3" xfId="13312" xr:uid="{00000000-0005-0000-0000-00003F350000}"/>
    <cellStyle name="Normal 3 9 4 3 2" xfId="13313" xr:uid="{00000000-0005-0000-0000-000040350000}"/>
    <cellStyle name="Normal 3 9 4 3 2 2" xfId="13314" xr:uid="{00000000-0005-0000-0000-000041350000}"/>
    <cellStyle name="Normal 3 9 5" xfId="13315" xr:uid="{00000000-0005-0000-0000-000042350000}"/>
    <cellStyle name="Normal 3 9 5 2" xfId="13316" xr:uid="{00000000-0005-0000-0000-000043350000}"/>
    <cellStyle name="Normal 3 9 5 2 2" xfId="13317" xr:uid="{00000000-0005-0000-0000-000044350000}"/>
    <cellStyle name="Normal 3 9 5 2 2 2" xfId="13318" xr:uid="{00000000-0005-0000-0000-000045350000}"/>
    <cellStyle name="Normal 3 9 5 3" xfId="13319" xr:uid="{00000000-0005-0000-0000-000046350000}"/>
    <cellStyle name="Normal 3 9 5 3 2" xfId="13320" xr:uid="{00000000-0005-0000-0000-000047350000}"/>
    <cellStyle name="Normal 3 9 5 3 2 2" xfId="13321" xr:uid="{00000000-0005-0000-0000-000048350000}"/>
    <cellStyle name="Normal 3 9 6" xfId="13322" xr:uid="{00000000-0005-0000-0000-000049350000}"/>
    <cellStyle name="Normal 3 9 6 2" xfId="13323" xr:uid="{00000000-0005-0000-0000-00004A350000}"/>
    <cellStyle name="Normal 3 9 6 2 2" xfId="13324" xr:uid="{00000000-0005-0000-0000-00004B350000}"/>
    <cellStyle name="Normal 3 9 6 2 2 2" xfId="13325" xr:uid="{00000000-0005-0000-0000-00004C350000}"/>
    <cellStyle name="Normal 3 9 6 3" xfId="13326" xr:uid="{00000000-0005-0000-0000-00004D350000}"/>
    <cellStyle name="Normal 3 9 6 3 2" xfId="13327" xr:uid="{00000000-0005-0000-0000-00004E350000}"/>
    <cellStyle name="Normal 3 9 6 3 2 2" xfId="13328" xr:uid="{00000000-0005-0000-0000-00004F350000}"/>
    <cellStyle name="Normal 3 9 7" xfId="13329" xr:uid="{00000000-0005-0000-0000-000050350000}"/>
    <cellStyle name="Normal 3 9 7 2" xfId="13330" xr:uid="{00000000-0005-0000-0000-000051350000}"/>
    <cellStyle name="Normal 3 9 7 2 2" xfId="13331" xr:uid="{00000000-0005-0000-0000-000052350000}"/>
    <cellStyle name="Normal 3 9 7 2 2 2" xfId="13332" xr:uid="{00000000-0005-0000-0000-000053350000}"/>
    <cellStyle name="Normal 3 9 7 3" xfId="13333" xr:uid="{00000000-0005-0000-0000-000054350000}"/>
    <cellStyle name="Normal 3 9 7 3 2" xfId="13334" xr:uid="{00000000-0005-0000-0000-000055350000}"/>
    <cellStyle name="Normal 3 9 7 3 2 2" xfId="13335" xr:uid="{00000000-0005-0000-0000-000056350000}"/>
    <cellStyle name="Normal 3 9 8" xfId="13336" xr:uid="{00000000-0005-0000-0000-000057350000}"/>
    <cellStyle name="Normal 3 9 8 2" xfId="13337" xr:uid="{00000000-0005-0000-0000-000058350000}"/>
    <cellStyle name="Normal 3 9 8 2 2" xfId="13338" xr:uid="{00000000-0005-0000-0000-000059350000}"/>
    <cellStyle name="Normal 3 9 8 2 2 2" xfId="13339" xr:uid="{00000000-0005-0000-0000-00005A350000}"/>
    <cellStyle name="Normal 3 9 8 3" xfId="13340" xr:uid="{00000000-0005-0000-0000-00005B350000}"/>
    <cellStyle name="Normal 3 9 8 3 2" xfId="13341" xr:uid="{00000000-0005-0000-0000-00005C350000}"/>
    <cellStyle name="Normal 3 9 8 3 2 2" xfId="13342" xr:uid="{00000000-0005-0000-0000-00005D350000}"/>
    <cellStyle name="Normal 3 9 9" xfId="13343" xr:uid="{00000000-0005-0000-0000-00005E350000}"/>
    <cellStyle name="Normal 3 9 9 2" xfId="13344" xr:uid="{00000000-0005-0000-0000-00005F350000}"/>
    <cellStyle name="Normal 3 9 9 2 2" xfId="13345" xr:uid="{00000000-0005-0000-0000-000060350000}"/>
    <cellStyle name="Normal 3 9 9 2 2 2" xfId="13346" xr:uid="{00000000-0005-0000-0000-000061350000}"/>
    <cellStyle name="Normal 3 9 9 3" xfId="13347" xr:uid="{00000000-0005-0000-0000-000062350000}"/>
    <cellStyle name="Normal 3 9 9 3 2" xfId="13348" xr:uid="{00000000-0005-0000-0000-000063350000}"/>
    <cellStyle name="Normal 3 9 9 3 2 2" xfId="13349" xr:uid="{00000000-0005-0000-0000-000064350000}"/>
    <cellStyle name="Normal 30" xfId="13350" xr:uid="{00000000-0005-0000-0000-000065350000}"/>
    <cellStyle name="Normal 30 2" xfId="13351" xr:uid="{00000000-0005-0000-0000-000066350000}"/>
    <cellStyle name="Normal 30 3" xfId="13352" xr:uid="{00000000-0005-0000-0000-000067350000}"/>
    <cellStyle name="Normal 30 4" xfId="13353" xr:uid="{00000000-0005-0000-0000-000068350000}"/>
    <cellStyle name="Normal 30 4 2" xfId="14559" xr:uid="{00000000-0005-0000-0000-000069350000}"/>
    <cellStyle name="Normal 30 4 2 2" xfId="15002" xr:uid="{00000000-0005-0000-0000-00006A350000}"/>
    <cellStyle name="Normal 30 4 2 3" xfId="15320" xr:uid="{00000000-0005-0000-0000-00006B350000}"/>
    <cellStyle name="Normal 30 4 3" xfId="14851" xr:uid="{00000000-0005-0000-0000-00006C350000}"/>
    <cellStyle name="Normal 30 4 4" xfId="15161" xr:uid="{00000000-0005-0000-0000-00006D350000}"/>
    <cellStyle name="Normal 30 5" xfId="13354" xr:uid="{00000000-0005-0000-0000-00006E350000}"/>
    <cellStyle name="Normal 31" xfId="13355" xr:uid="{00000000-0005-0000-0000-00006F350000}"/>
    <cellStyle name="Normal 31 2" xfId="13356" xr:uid="{00000000-0005-0000-0000-000070350000}"/>
    <cellStyle name="Normal 31 3" xfId="13357" xr:uid="{00000000-0005-0000-0000-000071350000}"/>
    <cellStyle name="Normal 31 4" xfId="13358" xr:uid="{00000000-0005-0000-0000-000072350000}"/>
    <cellStyle name="Normal 31 5" xfId="13359" xr:uid="{00000000-0005-0000-0000-000073350000}"/>
    <cellStyle name="Normal 31 5 2" xfId="14560" xr:uid="{00000000-0005-0000-0000-000074350000}"/>
    <cellStyle name="Normal 31 5 2 2" xfId="15003" xr:uid="{00000000-0005-0000-0000-000075350000}"/>
    <cellStyle name="Normal 31 5 2 3" xfId="15321" xr:uid="{00000000-0005-0000-0000-000076350000}"/>
    <cellStyle name="Normal 31 5 3" xfId="14852" xr:uid="{00000000-0005-0000-0000-000077350000}"/>
    <cellStyle name="Normal 31 5 4" xfId="15162" xr:uid="{00000000-0005-0000-0000-000078350000}"/>
    <cellStyle name="Normal 31 6" xfId="13360" xr:uid="{00000000-0005-0000-0000-000079350000}"/>
    <cellStyle name="Normal 32" xfId="13361" xr:uid="{00000000-0005-0000-0000-00007A350000}"/>
    <cellStyle name="Normal 32 2" xfId="13362" xr:uid="{00000000-0005-0000-0000-00007B350000}"/>
    <cellStyle name="Normal 32 2 2" xfId="13363" xr:uid="{00000000-0005-0000-0000-00007C350000}"/>
    <cellStyle name="Normal 32 3" xfId="13364" xr:uid="{00000000-0005-0000-0000-00007D350000}"/>
    <cellStyle name="Normal 33" xfId="13365" xr:uid="{00000000-0005-0000-0000-00007E350000}"/>
    <cellStyle name="Normal 33 2" xfId="13366" xr:uid="{00000000-0005-0000-0000-00007F350000}"/>
    <cellStyle name="Normal 33 2 2" xfId="13367" xr:uid="{00000000-0005-0000-0000-000080350000}"/>
    <cellStyle name="Normal 33 3" xfId="13368" xr:uid="{00000000-0005-0000-0000-000081350000}"/>
    <cellStyle name="Normal 34" xfId="13369" xr:uid="{00000000-0005-0000-0000-000082350000}"/>
    <cellStyle name="Normal 34 2" xfId="13370" xr:uid="{00000000-0005-0000-0000-000083350000}"/>
    <cellStyle name="Normal 34 2 2" xfId="13371" xr:uid="{00000000-0005-0000-0000-000084350000}"/>
    <cellStyle name="Normal 34 3" xfId="13372" xr:uid="{00000000-0005-0000-0000-000085350000}"/>
    <cellStyle name="Normal 35" xfId="13373" xr:uid="{00000000-0005-0000-0000-000086350000}"/>
    <cellStyle name="Normal 35 2" xfId="13374" xr:uid="{00000000-0005-0000-0000-000087350000}"/>
    <cellStyle name="Normal 35 2 2" xfId="13375" xr:uid="{00000000-0005-0000-0000-000088350000}"/>
    <cellStyle name="Normal 35 3" xfId="13376" xr:uid="{00000000-0005-0000-0000-000089350000}"/>
    <cellStyle name="Normal 36" xfId="13377" xr:uid="{00000000-0005-0000-0000-00008A350000}"/>
    <cellStyle name="Normal 36 2" xfId="13378" xr:uid="{00000000-0005-0000-0000-00008B350000}"/>
    <cellStyle name="Normal 36 3" xfId="13379" xr:uid="{00000000-0005-0000-0000-00008C350000}"/>
    <cellStyle name="Normal 36 4" xfId="13380" xr:uid="{00000000-0005-0000-0000-00008D350000}"/>
    <cellStyle name="Normal 36 5" xfId="13381" xr:uid="{00000000-0005-0000-0000-00008E350000}"/>
    <cellStyle name="Normal 36 5 2" xfId="14561" xr:uid="{00000000-0005-0000-0000-00008F350000}"/>
    <cellStyle name="Normal 36 5 2 2" xfId="15004" xr:uid="{00000000-0005-0000-0000-000090350000}"/>
    <cellStyle name="Normal 36 5 2 3" xfId="15322" xr:uid="{00000000-0005-0000-0000-000091350000}"/>
    <cellStyle name="Normal 36 5 3" xfId="14853" xr:uid="{00000000-0005-0000-0000-000092350000}"/>
    <cellStyle name="Normal 36 5 4" xfId="15163" xr:uid="{00000000-0005-0000-0000-000093350000}"/>
    <cellStyle name="Normal 36 6" xfId="13382" xr:uid="{00000000-0005-0000-0000-000094350000}"/>
    <cellStyle name="Normal 37" xfId="13383" xr:uid="{00000000-0005-0000-0000-000095350000}"/>
    <cellStyle name="Normal 37 2" xfId="13384" xr:uid="{00000000-0005-0000-0000-000096350000}"/>
    <cellStyle name="Normal 37 2 2" xfId="13385" xr:uid="{00000000-0005-0000-0000-000097350000}"/>
    <cellStyle name="Normal 37 3" xfId="13386" xr:uid="{00000000-0005-0000-0000-000098350000}"/>
    <cellStyle name="Normal 38" xfId="13387" xr:uid="{00000000-0005-0000-0000-000099350000}"/>
    <cellStyle name="Normal 38 2" xfId="13388" xr:uid="{00000000-0005-0000-0000-00009A350000}"/>
    <cellStyle name="Normal 38 2 2" xfId="13389" xr:uid="{00000000-0005-0000-0000-00009B350000}"/>
    <cellStyle name="Normal 38 3" xfId="13390" xr:uid="{00000000-0005-0000-0000-00009C350000}"/>
    <cellStyle name="Normal 39" xfId="13391" xr:uid="{00000000-0005-0000-0000-00009D350000}"/>
    <cellStyle name="Normal 39 2" xfId="13392" xr:uid="{00000000-0005-0000-0000-00009E350000}"/>
    <cellStyle name="Normal 39 2 2" xfId="13393" xr:uid="{00000000-0005-0000-0000-00009F350000}"/>
    <cellStyle name="Normal 39 3" xfId="13394" xr:uid="{00000000-0005-0000-0000-0000A0350000}"/>
    <cellStyle name="Normal 4" xfId="13395" xr:uid="{00000000-0005-0000-0000-0000A1350000}"/>
    <cellStyle name="Normal 4 2" xfId="13396" xr:uid="{00000000-0005-0000-0000-0000A2350000}"/>
    <cellStyle name="Normal 4 2 2" xfId="13397" xr:uid="{00000000-0005-0000-0000-0000A3350000}"/>
    <cellStyle name="Normal 4 2 2 2" xfId="13398" xr:uid="{00000000-0005-0000-0000-0000A4350000}"/>
    <cellStyle name="Normal 4 2 2 2 2" xfId="13399" xr:uid="{00000000-0005-0000-0000-0000A5350000}"/>
    <cellStyle name="Normal 4 2 3" xfId="13400" xr:uid="{00000000-0005-0000-0000-0000A6350000}"/>
    <cellStyle name="Normal 4 2 3 2" xfId="13401" xr:uid="{00000000-0005-0000-0000-0000A7350000}"/>
    <cellStyle name="Normal 4 2 3 2 2" xfId="13402" xr:uid="{00000000-0005-0000-0000-0000A8350000}"/>
    <cellStyle name="Normal 4 2 3 3" xfId="14799" xr:uid="{00000000-0005-0000-0000-0000A9350000}"/>
    <cellStyle name="Normal 4 2 4" xfId="13403" xr:uid="{00000000-0005-0000-0000-0000AA350000}"/>
    <cellStyle name="Normal 4 3" xfId="13404" xr:uid="{00000000-0005-0000-0000-0000AB350000}"/>
    <cellStyle name="Normal 4 3 2" xfId="13405" xr:uid="{00000000-0005-0000-0000-0000AC350000}"/>
    <cellStyle name="Normal 4 3 3" xfId="13406" xr:uid="{00000000-0005-0000-0000-0000AD350000}"/>
    <cellStyle name="Normal 4 3 3 2" xfId="14562" xr:uid="{00000000-0005-0000-0000-0000AE350000}"/>
    <cellStyle name="Normal 4 3 3 2 2" xfId="15005" xr:uid="{00000000-0005-0000-0000-0000AF350000}"/>
    <cellStyle name="Normal 4 3 3 2 3" xfId="15323" xr:uid="{00000000-0005-0000-0000-0000B0350000}"/>
    <cellStyle name="Normal 4 3 3 3" xfId="14854" xr:uid="{00000000-0005-0000-0000-0000B1350000}"/>
    <cellStyle name="Normal 4 3 3 4" xfId="15164" xr:uid="{00000000-0005-0000-0000-0000B2350000}"/>
    <cellStyle name="Normal 4 4" xfId="13407" xr:uid="{00000000-0005-0000-0000-0000B3350000}"/>
    <cellStyle name="Normal 4 4 2" xfId="13408" xr:uid="{00000000-0005-0000-0000-0000B4350000}"/>
    <cellStyle name="Normal 4 4 2 2" xfId="13409" xr:uid="{00000000-0005-0000-0000-0000B5350000}"/>
    <cellStyle name="Normal 4 4 3" xfId="13410" xr:uid="{00000000-0005-0000-0000-0000B6350000}"/>
    <cellStyle name="Normal 4 5" xfId="13411" xr:uid="{00000000-0005-0000-0000-0000B7350000}"/>
    <cellStyle name="Normal 4 5 2" xfId="13412" xr:uid="{00000000-0005-0000-0000-0000B8350000}"/>
    <cellStyle name="Normal 4 5 3" xfId="13413" xr:uid="{00000000-0005-0000-0000-0000B9350000}"/>
    <cellStyle name="Normal 4 5 4" xfId="13414" xr:uid="{00000000-0005-0000-0000-0000BA350000}"/>
    <cellStyle name="Normal 4 6" xfId="13415" xr:uid="{00000000-0005-0000-0000-0000BB350000}"/>
    <cellStyle name="Normal 4 7" xfId="14716" xr:uid="{00000000-0005-0000-0000-0000BC350000}"/>
    <cellStyle name="Normal 4_Copy of Lighting Interactive Effects - 26Jan2011" xfId="14800" xr:uid="{00000000-0005-0000-0000-0000BD350000}"/>
    <cellStyle name="Normal 40" xfId="13416" xr:uid="{00000000-0005-0000-0000-0000BE350000}"/>
    <cellStyle name="Normal 40 2" xfId="13417" xr:uid="{00000000-0005-0000-0000-0000BF350000}"/>
    <cellStyle name="Normal 40 2 2" xfId="13418" xr:uid="{00000000-0005-0000-0000-0000C0350000}"/>
    <cellStyle name="Normal 40 3" xfId="13419" xr:uid="{00000000-0005-0000-0000-0000C1350000}"/>
    <cellStyle name="Normal 41" xfId="13420" xr:uid="{00000000-0005-0000-0000-0000C2350000}"/>
    <cellStyle name="Normal 41 2" xfId="13421" xr:uid="{00000000-0005-0000-0000-0000C3350000}"/>
    <cellStyle name="Normal 41 2 2" xfId="13422" xr:uid="{00000000-0005-0000-0000-0000C4350000}"/>
    <cellStyle name="Normal 41 3" xfId="13423" xr:uid="{00000000-0005-0000-0000-0000C5350000}"/>
    <cellStyle name="Normal 42" xfId="13424" xr:uid="{00000000-0005-0000-0000-0000C6350000}"/>
    <cellStyle name="Normal 42 2" xfId="13425" xr:uid="{00000000-0005-0000-0000-0000C7350000}"/>
    <cellStyle name="Normal 42 2 2" xfId="13426" xr:uid="{00000000-0005-0000-0000-0000C8350000}"/>
    <cellStyle name="Normal 42 3" xfId="13427" xr:uid="{00000000-0005-0000-0000-0000C9350000}"/>
    <cellStyle name="Normal 43" xfId="13428" xr:uid="{00000000-0005-0000-0000-0000CA350000}"/>
    <cellStyle name="Normal 43 2" xfId="13429" xr:uid="{00000000-0005-0000-0000-0000CB350000}"/>
    <cellStyle name="Normal 43 2 2" xfId="13430" xr:uid="{00000000-0005-0000-0000-0000CC350000}"/>
    <cellStyle name="Normal 43 2 2 2" xfId="14564" xr:uid="{00000000-0005-0000-0000-0000CD350000}"/>
    <cellStyle name="Normal 43 2 2 2 2" xfId="15007" xr:uid="{00000000-0005-0000-0000-0000CE350000}"/>
    <cellStyle name="Normal 43 2 2 2 3" xfId="15325" xr:uid="{00000000-0005-0000-0000-0000CF350000}"/>
    <cellStyle name="Normal 43 2 2 3" xfId="14856" xr:uid="{00000000-0005-0000-0000-0000D0350000}"/>
    <cellStyle name="Normal 43 2 2 4" xfId="15166" xr:uid="{00000000-0005-0000-0000-0000D1350000}"/>
    <cellStyle name="Normal 43 2 3" xfId="13431" xr:uid="{00000000-0005-0000-0000-0000D2350000}"/>
    <cellStyle name="Normal 43 2 4" xfId="14563" xr:uid="{00000000-0005-0000-0000-0000D3350000}"/>
    <cellStyle name="Normal 43 2 4 2" xfId="15006" xr:uid="{00000000-0005-0000-0000-0000D4350000}"/>
    <cellStyle name="Normal 43 2 4 3" xfId="15324" xr:uid="{00000000-0005-0000-0000-0000D5350000}"/>
    <cellStyle name="Normal 43 2 5" xfId="14855" xr:uid="{00000000-0005-0000-0000-0000D6350000}"/>
    <cellStyle name="Normal 43 2 6" xfId="15165" xr:uid="{00000000-0005-0000-0000-0000D7350000}"/>
    <cellStyle name="Normal 43 3" xfId="13432" xr:uid="{00000000-0005-0000-0000-0000D8350000}"/>
    <cellStyle name="Normal 43 4" xfId="13433" xr:uid="{00000000-0005-0000-0000-0000D9350000}"/>
    <cellStyle name="Normal 43 4 2" xfId="14565" xr:uid="{00000000-0005-0000-0000-0000DA350000}"/>
    <cellStyle name="Normal 43 4 2 2" xfId="15008" xr:uid="{00000000-0005-0000-0000-0000DB350000}"/>
    <cellStyle name="Normal 43 4 2 3" xfId="15326" xr:uid="{00000000-0005-0000-0000-0000DC350000}"/>
    <cellStyle name="Normal 43 4 3" xfId="14857" xr:uid="{00000000-0005-0000-0000-0000DD350000}"/>
    <cellStyle name="Normal 43 4 4" xfId="15167" xr:uid="{00000000-0005-0000-0000-0000DE350000}"/>
    <cellStyle name="Normal 43 5" xfId="13434" xr:uid="{00000000-0005-0000-0000-0000DF350000}"/>
    <cellStyle name="Normal 44" xfId="13435" xr:uid="{00000000-0005-0000-0000-0000E0350000}"/>
    <cellStyle name="Normal 44 2" xfId="13436" xr:uid="{00000000-0005-0000-0000-0000E1350000}"/>
    <cellStyle name="Normal 44 2 2" xfId="13437" xr:uid="{00000000-0005-0000-0000-0000E2350000}"/>
    <cellStyle name="Normal 44 2 2 2" xfId="14566" xr:uid="{00000000-0005-0000-0000-0000E3350000}"/>
    <cellStyle name="Normal 44 2 2 2 2" xfId="15009" xr:uid="{00000000-0005-0000-0000-0000E4350000}"/>
    <cellStyle name="Normal 44 2 2 2 3" xfId="15327" xr:uid="{00000000-0005-0000-0000-0000E5350000}"/>
    <cellStyle name="Normal 44 2 2 3" xfId="14858" xr:uid="{00000000-0005-0000-0000-0000E6350000}"/>
    <cellStyle name="Normal 44 2 2 4" xfId="15168" xr:uid="{00000000-0005-0000-0000-0000E7350000}"/>
    <cellStyle name="Normal 44 3" xfId="13438" xr:uid="{00000000-0005-0000-0000-0000E8350000}"/>
    <cellStyle name="Normal 44 4" xfId="13439" xr:uid="{00000000-0005-0000-0000-0000E9350000}"/>
    <cellStyle name="Normal 44 4 2" xfId="14567" xr:uid="{00000000-0005-0000-0000-0000EA350000}"/>
    <cellStyle name="Normal 44 4 2 2" xfId="15010" xr:uid="{00000000-0005-0000-0000-0000EB350000}"/>
    <cellStyle name="Normal 44 4 2 3" xfId="15328" xr:uid="{00000000-0005-0000-0000-0000EC350000}"/>
    <cellStyle name="Normal 44 4 3" xfId="14859" xr:uid="{00000000-0005-0000-0000-0000ED350000}"/>
    <cellStyle name="Normal 44 4 4" xfId="15169" xr:uid="{00000000-0005-0000-0000-0000EE350000}"/>
    <cellStyle name="Normal 44 5" xfId="13440" xr:uid="{00000000-0005-0000-0000-0000EF350000}"/>
    <cellStyle name="Normal 45" xfId="13441" xr:uid="{00000000-0005-0000-0000-0000F0350000}"/>
    <cellStyle name="Normal 45 2" xfId="13442" xr:uid="{00000000-0005-0000-0000-0000F1350000}"/>
    <cellStyle name="Normal 45 2 2" xfId="13443" xr:uid="{00000000-0005-0000-0000-0000F2350000}"/>
    <cellStyle name="Normal 45 2 2 2" xfId="14568" xr:uid="{00000000-0005-0000-0000-0000F3350000}"/>
    <cellStyle name="Normal 45 2 2 2 2" xfId="15011" xr:uid="{00000000-0005-0000-0000-0000F4350000}"/>
    <cellStyle name="Normal 45 2 2 2 3" xfId="15329" xr:uid="{00000000-0005-0000-0000-0000F5350000}"/>
    <cellStyle name="Normal 45 2 2 3" xfId="14860" xr:uid="{00000000-0005-0000-0000-0000F6350000}"/>
    <cellStyle name="Normal 45 2 2 4" xfId="15170" xr:uid="{00000000-0005-0000-0000-0000F7350000}"/>
    <cellStyle name="Normal 45 3" xfId="13444" xr:uid="{00000000-0005-0000-0000-0000F8350000}"/>
    <cellStyle name="Normal 45 3 2" xfId="13445" xr:uid="{00000000-0005-0000-0000-0000F9350000}"/>
    <cellStyle name="Normal 45 4" xfId="13446" xr:uid="{00000000-0005-0000-0000-0000FA350000}"/>
    <cellStyle name="Normal 45 4 2" xfId="14569" xr:uid="{00000000-0005-0000-0000-0000FB350000}"/>
    <cellStyle name="Normal 45 4 2 2" xfId="15012" xr:uid="{00000000-0005-0000-0000-0000FC350000}"/>
    <cellStyle name="Normal 45 4 2 3" xfId="15330" xr:uid="{00000000-0005-0000-0000-0000FD350000}"/>
    <cellStyle name="Normal 45 4 3" xfId="14861" xr:uid="{00000000-0005-0000-0000-0000FE350000}"/>
    <cellStyle name="Normal 45 4 4" xfId="15171" xr:uid="{00000000-0005-0000-0000-0000FF350000}"/>
    <cellStyle name="Normal 45 5" xfId="13447" xr:uid="{00000000-0005-0000-0000-000000360000}"/>
    <cellStyle name="Normal 46" xfId="13448" xr:uid="{00000000-0005-0000-0000-000001360000}"/>
    <cellStyle name="Normal 46 2" xfId="13449" xr:uid="{00000000-0005-0000-0000-000002360000}"/>
    <cellStyle name="Normal 46 2 2" xfId="13450" xr:uid="{00000000-0005-0000-0000-000003360000}"/>
    <cellStyle name="Normal 46 2 2 2" xfId="14570" xr:uid="{00000000-0005-0000-0000-000004360000}"/>
    <cellStyle name="Normal 46 2 2 2 2" xfId="15013" xr:uid="{00000000-0005-0000-0000-000005360000}"/>
    <cellStyle name="Normal 46 2 2 2 3" xfId="15331" xr:uid="{00000000-0005-0000-0000-000006360000}"/>
    <cellStyle name="Normal 46 2 2 3" xfId="14862" xr:uid="{00000000-0005-0000-0000-000007360000}"/>
    <cellStyle name="Normal 46 2 2 4" xfId="15172" xr:uid="{00000000-0005-0000-0000-000008360000}"/>
    <cellStyle name="Normal 46 3" xfId="13451" xr:uid="{00000000-0005-0000-0000-000009360000}"/>
    <cellStyle name="Normal 46 4" xfId="13452" xr:uid="{00000000-0005-0000-0000-00000A360000}"/>
    <cellStyle name="Normal 46 4 2" xfId="14571" xr:uid="{00000000-0005-0000-0000-00000B360000}"/>
    <cellStyle name="Normal 46 4 2 2" xfId="15014" xr:uid="{00000000-0005-0000-0000-00000C360000}"/>
    <cellStyle name="Normal 46 4 2 3" xfId="15332" xr:uid="{00000000-0005-0000-0000-00000D360000}"/>
    <cellStyle name="Normal 46 4 3" xfId="14863" xr:uid="{00000000-0005-0000-0000-00000E360000}"/>
    <cellStyle name="Normal 46 4 4" xfId="15173" xr:uid="{00000000-0005-0000-0000-00000F360000}"/>
    <cellStyle name="Normal 46 5" xfId="13453" xr:uid="{00000000-0005-0000-0000-000010360000}"/>
    <cellStyle name="Normal 47" xfId="13454" xr:uid="{00000000-0005-0000-0000-000011360000}"/>
    <cellStyle name="Normal 47 2" xfId="13455" xr:uid="{00000000-0005-0000-0000-000012360000}"/>
    <cellStyle name="Normal 47 2 2" xfId="13456" xr:uid="{00000000-0005-0000-0000-000013360000}"/>
    <cellStyle name="Normal 47 2 2 2" xfId="14572" xr:uid="{00000000-0005-0000-0000-000014360000}"/>
    <cellStyle name="Normal 47 2 2 2 2" xfId="15015" xr:uid="{00000000-0005-0000-0000-000015360000}"/>
    <cellStyle name="Normal 47 2 2 2 3" xfId="15333" xr:uid="{00000000-0005-0000-0000-000016360000}"/>
    <cellStyle name="Normal 47 2 2 3" xfId="14864" xr:uid="{00000000-0005-0000-0000-000017360000}"/>
    <cellStyle name="Normal 47 2 2 4" xfId="15174" xr:uid="{00000000-0005-0000-0000-000018360000}"/>
    <cellStyle name="Normal 47 3" xfId="13457" xr:uid="{00000000-0005-0000-0000-000019360000}"/>
    <cellStyle name="Normal 47 3 2" xfId="13458" xr:uid="{00000000-0005-0000-0000-00001A360000}"/>
    <cellStyle name="Normal 47 4" xfId="13459" xr:uid="{00000000-0005-0000-0000-00001B360000}"/>
    <cellStyle name="Normal 47 4 2" xfId="14573" xr:uid="{00000000-0005-0000-0000-00001C360000}"/>
    <cellStyle name="Normal 47 4 2 2" xfId="15016" xr:uid="{00000000-0005-0000-0000-00001D360000}"/>
    <cellStyle name="Normal 47 4 2 3" xfId="15334" xr:uid="{00000000-0005-0000-0000-00001E360000}"/>
    <cellStyle name="Normal 47 4 3" xfId="14865" xr:uid="{00000000-0005-0000-0000-00001F360000}"/>
    <cellStyle name="Normal 47 4 4" xfId="15175" xr:uid="{00000000-0005-0000-0000-000020360000}"/>
    <cellStyle name="Normal 48" xfId="13460" xr:uid="{00000000-0005-0000-0000-000021360000}"/>
    <cellStyle name="Normal 48 2" xfId="13461" xr:uid="{00000000-0005-0000-0000-000022360000}"/>
    <cellStyle name="Normal 48 2 2" xfId="13462" xr:uid="{00000000-0005-0000-0000-000023360000}"/>
    <cellStyle name="Normal 48 2 2 2" xfId="14574" xr:uid="{00000000-0005-0000-0000-000024360000}"/>
    <cellStyle name="Normal 48 2 2 2 2" xfId="15017" xr:uid="{00000000-0005-0000-0000-000025360000}"/>
    <cellStyle name="Normal 48 2 2 2 3" xfId="15335" xr:uid="{00000000-0005-0000-0000-000026360000}"/>
    <cellStyle name="Normal 48 2 2 3" xfId="14866" xr:uid="{00000000-0005-0000-0000-000027360000}"/>
    <cellStyle name="Normal 48 2 2 4" xfId="15176" xr:uid="{00000000-0005-0000-0000-000028360000}"/>
    <cellStyle name="Normal 48 3" xfId="13463" xr:uid="{00000000-0005-0000-0000-000029360000}"/>
    <cellStyle name="Normal 48 4" xfId="13464" xr:uid="{00000000-0005-0000-0000-00002A360000}"/>
    <cellStyle name="Normal 48 4 2" xfId="14575" xr:uid="{00000000-0005-0000-0000-00002B360000}"/>
    <cellStyle name="Normal 48 4 2 2" xfId="15018" xr:uid="{00000000-0005-0000-0000-00002C360000}"/>
    <cellStyle name="Normal 48 4 2 3" xfId="15336" xr:uid="{00000000-0005-0000-0000-00002D360000}"/>
    <cellStyle name="Normal 48 4 3" xfId="14867" xr:uid="{00000000-0005-0000-0000-00002E360000}"/>
    <cellStyle name="Normal 48 4 4" xfId="15177" xr:uid="{00000000-0005-0000-0000-00002F360000}"/>
    <cellStyle name="Normal 49" xfId="13465" xr:uid="{00000000-0005-0000-0000-000030360000}"/>
    <cellStyle name="Normal 49 2" xfId="13466" xr:uid="{00000000-0005-0000-0000-000031360000}"/>
    <cellStyle name="Normal 49 2 2" xfId="13467" xr:uid="{00000000-0005-0000-0000-000032360000}"/>
    <cellStyle name="Normal 49 2 2 2" xfId="14576" xr:uid="{00000000-0005-0000-0000-000033360000}"/>
    <cellStyle name="Normal 49 2 2 2 2" xfId="15019" xr:uid="{00000000-0005-0000-0000-000034360000}"/>
    <cellStyle name="Normal 49 2 2 2 3" xfId="15337" xr:uid="{00000000-0005-0000-0000-000035360000}"/>
    <cellStyle name="Normal 49 2 2 3" xfId="14868" xr:uid="{00000000-0005-0000-0000-000036360000}"/>
    <cellStyle name="Normal 49 2 2 4" xfId="15178" xr:uid="{00000000-0005-0000-0000-000037360000}"/>
    <cellStyle name="Normal 49 3" xfId="13468" xr:uid="{00000000-0005-0000-0000-000038360000}"/>
    <cellStyle name="Normal 49 4" xfId="13469" xr:uid="{00000000-0005-0000-0000-000039360000}"/>
    <cellStyle name="Normal 49 4 2" xfId="14577" xr:uid="{00000000-0005-0000-0000-00003A360000}"/>
    <cellStyle name="Normal 49 4 2 2" xfId="15020" xr:uid="{00000000-0005-0000-0000-00003B360000}"/>
    <cellStyle name="Normal 49 4 2 3" xfId="15338" xr:uid="{00000000-0005-0000-0000-00003C360000}"/>
    <cellStyle name="Normal 49 4 3" xfId="14869" xr:uid="{00000000-0005-0000-0000-00003D360000}"/>
    <cellStyle name="Normal 49 4 4" xfId="15179" xr:uid="{00000000-0005-0000-0000-00003E360000}"/>
    <cellStyle name="Normal 5" xfId="13470" xr:uid="{00000000-0005-0000-0000-00003F360000}"/>
    <cellStyle name="Normal 5 10" xfId="13471" xr:uid="{00000000-0005-0000-0000-000040360000}"/>
    <cellStyle name="Normal 5 10 2" xfId="13472" xr:uid="{00000000-0005-0000-0000-000041360000}"/>
    <cellStyle name="Normal 5 10 2 2" xfId="13473" xr:uid="{00000000-0005-0000-0000-000042360000}"/>
    <cellStyle name="Normal 5 10 2 2 2" xfId="13474" xr:uid="{00000000-0005-0000-0000-000043360000}"/>
    <cellStyle name="Normal 5 10 3" xfId="13475" xr:uid="{00000000-0005-0000-0000-000044360000}"/>
    <cellStyle name="Normal 5 10 3 2" xfId="13476" xr:uid="{00000000-0005-0000-0000-000045360000}"/>
    <cellStyle name="Normal 5 10 3 2 2" xfId="13477" xr:uid="{00000000-0005-0000-0000-000046360000}"/>
    <cellStyle name="Normal 5 11" xfId="13478" xr:uid="{00000000-0005-0000-0000-000047360000}"/>
    <cellStyle name="Normal 5 11 2" xfId="13479" xr:uid="{00000000-0005-0000-0000-000048360000}"/>
    <cellStyle name="Normal 5 11 2 2" xfId="13480" xr:uid="{00000000-0005-0000-0000-000049360000}"/>
    <cellStyle name="Normal 5 11 2 2 2" xfId="13481" xr:uid="{00000000-0005-0000-0000-00004A360000}"/>
    <cellStyle name="Normal 5 11 3" xfId="13482" xr:uid="{00000000-0005-0000-0000-00004B360000}"/>
    <cellStyle name="Normal 5 11 3 2" xfId="13483" xr:uid="{00000000-0005-0000-0000-00004C360000}"/>
    <cellStyle name="Normal 5 11 3 2 2" xfId="13484" xr:uid="{00000000-0005-0000-0000-00004D360000}"/>
    <cellStyle name="Normal 5 12" xfId="13485" xr:uid="{00000000-0005-0000-0000-00004E360000}"/>
    <cellStyle name="Normal 5 12 2" xfId="13486" xr:uid="{00000000-0005-0000-0000-00004F360000}"/>
    <cellStyle name="Normal 5 12 2 2" xfId="13487" xr:uid="{00000000-0005-0000-0000-000050360000}"/>
    <cellStyle name="Normal 5 12 2 2 2" xfId="13488" xr:uid="{00000000-0005-0000-0000-000051360000}"/>
    <cellStyle name="Normal 5 12 3" xfId="13489" xr:uid="{00000000-0005-0000-0000-000052360000}"/>
    <cellStyle name="Normal 5 12 3 2" xfId="13490" xr:uid="{00000000-0005-0000-0000-000053360000}"/>
    <cellStyle name="Normal 5 12 3 2 2" xfId="13491" xr:uid="{00000000-0005-0000-0000-000054360000}"/>
    <cellStyle name="Normal 5 13" xfId="13492" xr:uid="{00000000-0005-0000-0000-000055360000}"/>
    <cellStyle name="Normal 5 13 2" xfId="13493" xr:uid="{00000000-0005-0000-0000-000056360000}"/>
    <cellStyle name="Normal 5 13 2 2" xfId="13494" xr:uid="{00000000-0005-0000-0000-000057360000}"/>
    <cellStyle name="Normal 5 13 2 2 2" xfId="13495" xr:uid="{00000000-0005-0000-0000-000058360000}"/>
    <cellStyle name="Normal 5 13 3" xfId="13496" xr:uid="{00000000-0005-0000-0000-000059360000}"/>
    <cellStyle name="Normal 5 13 3 2" xfId="13497" xr:uid="{00000000-0005-0000-0000-00005A360000}"/>
    <cellStyle name="Normal 5 13 3 2 2" xfId="13498" xr:uid="{00000000-0005-0000-0000-00005B360000}"/>
    <cellStyle name="Normal 5 14" xfId="13499" xr:uid="{00000000-0005-0000-0000-00005C360000}"/>
    <cellStyle name="Normal 5 14 2" xfId="13500" xr:uid="{00000000-0005-0000-0000-00005D360000}"/>
    <cellStyle name="Normal 5 14 2 2" xfId="13501" xr:uid="{00000000-0005-0000-0000-00005E360000}"/>
    <cellStyle name="Normal 5 14 2 2 2" xfId="13502" xr:uid="{00000000-0005-0000-0000-00005F360000}"/>
    <cellStyle name="Normal 5 14 3" xfId="13503" xr:uid="{00000000-0005-0000-0000-000060360000}"/>
    <cellStyle name="Normal 5 14 3 2" xfId="13504" xr:uid="{00000000-0005-0000-0000-000061360000}"/>
    <cellStyle name="Normal 5 14 3 2 2" xfId="13505" xr:uid="{00000000-0005-0000-0000-000062360000}"/>
    <cellStyle name="Normal 5 15" xfId="13506" xr:uid="{00000000-0005-0000-0000-000063360000}"/>
    <cellStyle name="Normal 5 15 2" xfId="13507" xr:uid="{00000000-0005-0000-0000-000064360000}"/>
    <cellStyle name="Normal 5 15 2 2" xfId="13508" xr:uid="{00000000-0005-0000-0000-000065360000}"/>
    <cellStyle name="Normal 5 15 2 2 2" xfId="13509" xr:uid="{00000000-0005-0000-0000-000066360000}"/>
    <cellStyle name="Normal 5 15 3" xfId="13510" xr:uid="{00000000-0005-0000-0000-000067360000}"/>
    <cellStyle name="Normal 5 15 3 2" xfId="13511" xr:uid="{00000000-0005-0000-0000-000068360000}"/>
    <cellStyle name="Normal 5 15 3 2 2" xfId="13512" xr:uid="{00000000-0005-0000-0000-000069360000}"/>
    <cellStyle name="Normal 5 16" xfId="13513" xr:uid="{00000000-0005-0000-0000-00006A360000}"/>
    <cellStyle name="Normal 5 16 2" xfId="13514" xr:uid="{00000000-0005-0000-0000-00006B360000}"/>
    <cellStyle name="Normal 5 16 2 2" xfId="13515" xr:uid="{00000000-0005-0000-0000-00006C360000}"/>
    <cellStyle name="Normal 5 16 2 2 2" xfId="13516" xr:uid="{00000000-0005-0000-0000-00006D360000}"/>
    <cellStyle name="Normal 5 16 3" xfId="13517" xr:uid="{00000000-0005-0000-0000-00006E360000}"/>
    <cellStyle name="Normal 5 16 3 2" xfId="13518" xr:uid="{00000000-0005-0000-0000-00006F360000}"/>
    <cellStyle name="Normal 5 16 3 2 2" xfId="13519" xr:uid="{00000000-0005-0000-0000-000070360000}"/>
    <cellStyle name="Normal 5 17" xfId="13520" xr:uid="{00000000-0005-0000-0000-000071360000}"/>
    <cellStyle name="Normal 5 17 2" xfId="13521" xr:uid="{00000000-0005-0000-0000-000072360000}"/>
    <cellStyle name="Normal 5 17 2 2" xfId="13522" xr:uid="{00000000-0005-0000-0000-000073360000}"/>
    <cellStyle name="Normal 5 17 2 2 2" xfId="13523" xr:uid="{00000000-0005-0000-0000-000074360000}"/>
    <cellStyle name="Normal 5 17 3" xfId="13524" xr:uid="{00000000-0005-0000-0000-000075360000}"/>
    <cellStyle name="Normal 5 17 3 2" xfId="13525" xr:uid="{00000000-0005-0000-0000-000076360000}"/>
    <cellStyle name="Normal 5 17 3 2 2" xfId="13526" xr:uid="{00000000-0005-0000-0000-000077360000}"/>
    <cellStyle name="Normal 5 18" xfId="13527" xr:uid="{00000000-0005-0000-0000-000078360000}"/>
    <cellStyle name="Normal 5 18 2" xfId="13528" xr:uid="{00000000-0005-0000-0000-000079360000}"/>
    <cellStyle name="Normal 5 18 2 2" xfId="13529" xr:uid="{00000000-0005-0000-0000-00007A360000}"/>
    <cellStyle name="Normal 5 18 2 2 2" xfId="13530" xr:uid="{00000000-0005-0000-0000-00007B360000}"/>
    <cellStyle name="Normal 5 18 3" xfId="13531" xr:uid="{00000000-0005-0000-0000-00007C360000}"/>
    <cellStyle name="Normal 5 18 3 2" xfId="13532" xr:uid="{00000000-0005-0000-0000-00007D360000}"/>
    <cellStyle name="Normal 5 18 3 2 2" xfId="13533" xr:uid="{00000000-0005-0000-0000-00007E360000}"/>
    <cellStyle name="Normal 5 19" xfId="13534" xr:uid="{00000000-0005-0000-0000-00007F360000}"/>
    <cellStyle name="Normal 5 19 2" xfId="13535" xr:uid="{00000000-0005-0000-0000-000080360000}"/>
    <cellStyle name="Normal 5 19 2 2" xfId="13536" xr:uid="{00000000-0005-0000-0000-000081360000}"/>
    <cellStyle name="Normal 5 19 2 2 2" xfId="13537" xr:uid="{00000000-0005-0000-0000-000082360000}"/>
    <cellStyle name="Normal 5 19 3" xfId="13538" xr:uid="{00000000-0005-0000-0000-000083360000}"/>
    <cellStyle name="Normal 5 19 3 2" xfId="13539" xr:uid="{00000000-0005-0000-0000-000084360000}"/>
    <cellStyle name="Normal 5 19 3 2 2" xfId="13540" xr:uid="{00000000-0005-0000-0000-000085360000}"/>
    <cellStyle name="Normal 5 2" xfId="13541" xr:uid="{00000000-0005-0000-0000-000086360000}"/>
    <cellStyle name="Normal 5 2 10" xfId="13542" xr:uid="{00000000-0005-0000-0000-000087360000}"/>
    <cellStyle name="Normal 5 2 10 2" xfId="13543" xr:uid="{00000000-0005-0000-0000-000088360000}"/>
    <cellStyle name="Normal 5 2 10 2 2" xfId="13544" xr:uid="{00000000-0005-0000-0000-000089360000}"/>
    <cellStyle name="Normal 5 2 10 2 2 2" xfId="13545" xr:uid="{00000000-0005-0000-0000-00008A360000}"/>
    <cellStyle name="Normal 5 2 10 3" xfId="13546" xr:uid="{00000000-0005-0000-0000-00008B360000}"/>
    <cellStyle name="Normal 5 2 10 3 2" xfId="13547" xr:uid="{00000000-0005-0000-0000-00008C360000}"/>
    <cellStyle name="Normal 5 2 10 3 2 2" xfId="13548" xr:uid="{00000000-0005-0000-0000-00008D360000}"/>
    <cellStyle name="Normal 5 2 11" xfId="13549" xr:uid="{00000000-0005-0000-0000-00008E360000}"/>
    <cellStyle name="Normal 5 2 11 2" xfId="13550" xr:uid="{00000000-0005-0000-0000-00008F360000}"/>
    <cellStyle name="Normal 5 2 11 2 2" xfId="13551" xr:uid="{00000000-0005-0000-0000-000090360000}"/>
    <cellStyle name="Normal 5 2 11 2 2 2" xfId="13552" xr:uid="{00000000-0005-0000-0000-000091360000}"/>
    <cellStyle name="Normal 5 2 11 3" xfId="13553" xr:uid="{00000000-0005-0000-0000-000092360000}"/>
    <cellStyle name="Normal 5 2 11 3 2" xfId="13554" xr:uid="{00000000-0005-0000-0000-000093360000}"/>
    <cellStyle name="Normal 5 2 11 3 2 2" xfId="13555" xr:uid="{00000000-0005-0000-0000-000094360000}"/>
    <cellStyle name="Normal 5 2 12" xfId="13556" xr:uid="{00000000-0005-0000-0000-000095360000}"/>
    <cellStyle name="Normal 5 2 12 2" xfId="13557" xr:uid="{00000000-0005-0000-0000-000096360000}"/>
    <cellStyle name="Normal 5 2 12 2 2" xfId="13558" xr:uid="{00000000-0005-0000-0000-000097360000}"/>
    <cellStyle name="Normal 5 2 12 2 2 2" xfId="13559" xr:uid="{00000000-0005-0000-0000-000098360000}"/>
    <cellStyle name="Normal 5 2 12 3" xfId="13560" xr:uid="{00000000-0005-0000-0000-000099360000}"/>
    <cellStyle name="Normal 5 2 12 3 2" xfId="13561" xr:uid="{00000000-0005-0000-0000-00009A360000}"/>
    <cellStyle name="Normal 5 2 12 3 2 2" xfId="13562" xr:uid="{00000000-0005-0000-0000-00009B360000}"/>
    <cellStyle name="Normal 5 2 13" xfId="13563" xr:uid="{00000000-0005-0000-0000-00009C360000}"/>
    <cellStyle name="Normal 5 2 13 2" xfId="13564" xr:uid="{00000000-0005-0000-0000-00009D360000}"/>
    <cellStyle name="Normal 5 2 13 2 2" xfId="13565" xr:uid="{00000000-0005-0000-0000-00009E360000}"/>
    <cellStyle name="Normal 5 2 13 2 2 2" xfId="13566" xr:uid="{00000000-0005-0000-0000-00009F360000}"/>
    <cellStyle name="Normal 5 2 13 3" xfId="13567" xr:uid="{00000000-0005-0000-0000-0000A0360000}"/>
    <cellStyle name="Normal 5 2 13 3 2" xfId="13568" xr:uid="{00000000-0005-0000-0000-0000A1360000}"/>
    <cellStyle name="Normal 5 2 13 3 2 2" xfId="13569" xr:uid="{00000000-0005-0000-0000-0000A2360000}"/>
    <cellStyle name="Normal 5 2 14" xfId="13570" xr:uid="{00000000-0005-0000-0000-0000A3360000}"/>
    <cellStyle name="Normal 5 2 14 2" xfId="13571" xr:uid="{00000000-0005-0000-0000-0000A4360000}"/>
    <cellStyle name="Normal 5 2 14 2 2" xfId="13572" xr:uid="{00000000-0005-0000-0000-0000A5360000}"/>
    <cellStyle name="Normal 5 2 14 2 2 2" xfId="13573" xr:uid="{00000000-0005-0000-0000-0000A6360000}"/>
    <cellStyle name="Normal 5 2 14 3" xfId="13574" xr:uid="{00000000-0005-0000-0000-0000A7360000}"/>
    <cellStyle name="Normal 5 2 14 3 2" xfId="13575" xr:uid="{00000000-0005-0000-0000-0000A8360000}"/>
    <cellStyle name="Normal 5 2 14 3 2 2" xfId="13576" xr:uid="{00000000-0005-0000-0000-0000A9360000}"/>
    <cellStyle name="Normal 5 2 15" xfId="13577" xr:uid="{00000000-0005-0000-0000-0000AA360000}"/>
    <cellStyle name="Normal 5 2 15 2" xfId="13578" xr:uid="{00000000-0005-0000-0000-0000AB360000}"/>
    <cellStyle name="Normal 5 2 15 2 2" xfId="13579" xr:uid="{00000000-0005-0000-0000-0000AC360000}"/>
    <cellStyle name="Normal 5 2 15 2 2 2" xfId="13580" xr:uid="{00000000-0005-0000-0000-0000AD360000}"/>
    <cellStyle name="Normal 5 2 15 3" xfId="13581" xr:uid="{00000000-0005-0000-0000-0000AE360000}"/>
    <cellStyle name="Normal 5 2 15 3 2" xfId="13582" xr:uid="{00000000-0005-0000-0000-0000AF360000}"/>
    <cellStyle name="Normal 5 2 15 3 2 2" xfId="13583" xr:uid="{00000000-0005-0000-0000-0000B0360000}"/>
    <cellStyle name="Normal 5 2 16" xfId="13584" xr:uid="{00000000-0005-0000-0000-0000B1360000}"/>
    <cellStyle name="Normal 5 2 16 2" xfId="13585" xr:uid="{00000000-0005-0000-0000-0000B2360000}"/>
    <cellStyle name="Normal 5 2 16 2 2" xfId="13586" xr:uid="{00000000-0005-0000-0000-0000B3360000}"/>
    <cellStyle name="Normal 5 2 16 2 2 2" xfId="13587" xr:uid="{00000000-0005-0000-0000-0000B4360000}"/>
    <cellStyle name="Normal 5 2 16 3" xfId="13588" xr:uid="{00000000-0005-0000-0000-0000B5360000}"/>
    <cellStyle name="Normal 5 2 16 3 2" xfId="13589" xr:uid="{00000000-0005-0000-0000-0000B6360000}"/>
    <cellStyle name="Normal 5 2 16 3 2 2" xfId="13590" xr:uid="{00000000-0005-0000-0000-0000B7360000}"/>
    <cellStyle name="Normal 5 2 17" xfId="13591" xr:uid="{00000000-0005-0000-0000-0000B8360000}"/>
    <cellStyle name="Normal 5 2 17 2" xfId="13592" xr:uid="{00000000-0005-0000-0000-0000B9360000}"/>
    <cellStyle name="Normal 5 2 17 2 2" xfId="13593" xr:uid="{00000000-0005-0000-0000-0000BA360000}"/>
    <cellStyle name="Normal 5 2 17 2 2 2" xfId="13594" xr:uid="{00000000-0005-0000-0000-0000BB360000}"/>
    <cellStyle name="Normal 5 2 17 3" xfId="13595" xr:uid="{00000000-0005-0000-0000-0000BC360000}"/>
    <cellStyle name="Normal 5 2 17 3 2" xfId="13596" xr:uid="{00000000-0005-0000-0000-0000BD360000}"/>
    <cellStyle name="Normal 5 2 17 3 2 2" xfId="13597" xr:uid="{00000000-0005-0000-0000-0000BE360000}"/>
    <cellStyle name="Normal 5 2 18" xfId="13598" xr:uid="{00000000-0005-0000-0000-0000BF360000}"/>
    <cellStyle name="Normal 5 2 18 2" xfId="13599" xr:uid="{00000000-0005-0000-0000-0000C0360000}"/>
    <cellStyle name="Normal 5 2 18 2 2" xfId="13600" xr:uid="{00000000-0005-0000-0000-0000C1360000}"/>
    <cellStyle name="Normal 5 2 18 2 2 2" xfId="13601" xr:uid="{00000000-0005-0000-0000-0000C2360000}"/>
    <cellStyle name="Normal 5 2 18 3" xfId="13602" xr:uid="{00000000-0005-0000-0000-0000C3360000}"/>
    <cellStyle name="Normal 5 2 18 3 2" xfId="13603" xr:uid="{00000000-0005-0000-0000-0000C4360000}"/>
    <cellStyle name="Normal 5 2 18 3 2 2" xfId="13604" xr:uid="{00000000-0005-0000-0000-0000C5360000}"/>
    <cellStyle name="Normal 5 2 19" xfId="13605" xr:uid="{00000000-0005-0000-0000-0000C6360000}"/>
    <cellStyle name="Normal 5 2 19 2" xfId="13606" xr:uid="{00000000-0005-0000-0000-0000C7360000}"/>
    <cellStyle name="Normal 5 2 19 2 2" xfId="13607" xr:uid="{00000000-0005-0000-0000-0000C8360000}"/>
    <cellStyle name="Normal 5 2 19 2 2 2" xfId="13608" xr:uid="{00000000-0005-0000-0000-0000C9360000}"/>
    <cellStyle name="Normal 5 2 19 3" xfId="13609" xr:uid="{00000000-0005-0000-0000-0000CA360000}"/>
    <cellStyle name="Normal 5 2 19 3 2" xfId="13610" xr:uid="{00000000-0005-0000-0000-0000CB360000}"/>
    <cellStyle name="Normal 5 2 19 3 2 2" xfId="13611" xr:uid="{00000000-0005-0000-0000-0000CC360000}"/>
    <cellStyle name="Normal 5 2 2" xfId="13612" xr:uid="{00000000-0005-0000-0000-0000CD360000}"/>
    <cellStyle name="Normal 5 2 2 2" xfId="13613" xr:uid="{00000000-0005-0000-0000-0000CE360000}"/>
    <cellStyle name="Normal 5 2 2 2 2" xfId="13614" xr:uid="{00000000-0005-0000-0000-0000CF360000}"/>
    <cellStyle name="Normal 5 2 2 2 2 2" xfId="13615" xr:uid="{00000000-0005-0000-0000-0000D0360000}"/>
    <cellStyle name="Normal 5 2 2 3" xfId="13616" xr:uid="{00000000-0005-0000-0000-0000D1360000}"/>
    <cellStyle name="Normal 5 2 2 3 2" xfId="13617" xr:uid="{00000000-0005-0000-0000-0000D2360000}"/>
    <cellStyle name="Normal 5 2 2 3 2 2" xfId="13618" xr:uid="{00000000-0005-0000-0000-0000D3360000}"/>
    <cellStyle name="Normal 5 2 20" xfId="13619" xr:uid="{00000000-0005-0000-0000-0000D4360000}"/>
    <cellStyle name="Normal 5 2 20 2" xfId="13620" xr:uid="{00000000-0005-0000-0000-0000D5360000}"/>
    <cellStyle name="Normal 5 2 20 2 2" xfId="13621" xr:uid="{00000000-0005-0000-0000-0000D6360000}"/>
    <cellStyle name="Normal 5 2 20 2 2 2" xfId="13622" xr:uid="{00000000-0005-0000-0000-0000D7360000}"/>
    <cellStyle name="Normal 5 2 20 3" xfId="13623" xr:uid="{00000000-0005-0000-0000-0000D8360000}"/>
    <cellStyle name="Normal 5 2 20 3 2" xfId="13624" xr:uid="{00000000-0005-0000-0000-0000D9360000}"/>
    <cellStyle name="Normal 5 2 20 3 2 2" xfId="13625" xr:uid="{00000000-0005-0000-0000-0000DA360000}"/>
    <cellStyle name="Normal 5 2 21" xfId="13626" xr:uid="{00000000-0005-0000-0000-0000DB360000}"/>
    <cellStyle name="Normal 5 2 21 2" xfId="13627" xr:uid="{00000000-0005-0000-0000-0000DC360000}"/>
    <cellStyle name="Normal 5 2 21 2 2" xfId="13628" xr:uid="{00000000-0005-0000-0000-0000DD360000}"/>
    <cellStyle name="Normal 5 2 21 2 2 2" xfId="13629" xr:uid="{00000000-0005-0000-0000-0000DE360000}"/>
    <cellStyle name="Normal 5 2 21 3" xfId="13630" xr:uid="{00000000-0005-0000-0000-0000DF360000}"/>
    <cellStyle name="Normal 5 2 21 3 2" xfId="13631" xr:uid="{00000000-0005-0000-0000-0000E0360000}"/>
    <cellStyle name="Normal 5 2 21 3 2 2" xfId="13632" xr:uid="{00000000-0005-0000-0000-0000E1360000}"/>
    <cellStyle name="Normal 5 2 22" xfId="13633" xr:uid="{00000000-0005-0000-0000-0000E2360000}"/>
    <cellStyle name="Normal 5 2 22 2" xfId="13634" xr:uid="{00000000-0005-0000-0000-0000E3360000}"/>
    <cellStyle name="Normal 5 2 22 2 2" xfId="13635" xr:uid="{00000000-0005-0000-0000-0000E4360000}"/>
    <cellStyle name="Normal 5 2 22 2 2 2" xfId="13636" xr:uid="{00000000-0005-0000-0000-0000E5360000}"/>
    <cellStyle name="Normal 5 2 22 3" xfId="13637" xr:uid="{00000000-0005-0000-0000-0000E6360000}"/>
    <cellStyle name="Normal 5 2 22 3 2" xfId="13638" xr:uid="{00000000-0005-0000-0000-0000E7360000}"/>
    <cellStyle name="Normal 5 2 22 3 2 2" xfId="13639" xr:uid="{00000000-0005-0000-0000-0000E8360000}"/>
    <cellStyle name="Normal 5 2 23" xfId="13640" xr:uid="{00000000-0005-0000-0000-0000E9360000}"/>
    <cellStyle name="Normal 5 2 23 2" xfId="13641" xr:uid="{00000000-0005-0000-0000-0000EA360000}"/>
    <cellStyle name="Normal 5 2 23 2 2" xfId="13642" xr:uid="{00000000-0005-0000-0000-0000EB360000}"/>
    <cellStyle name="Normal 5 2 23 2 2 2" xfId="13643" xr:uid="{00000000-0005-0000-0000-0000EC360000}"/>
    <cellStyle name="Normal 5 2 23 3" xfId="13644" xr:uid="{00000000-0005-0000-0000-0000ED360000}"/>
    <cellStyle name="Normal 5 2 23 3 2" xfId="13645" xr:uid="{00000000-0005-0000-0000-0000EE360000}"/>
    <cellStyle name="Normal 5 2 23 3 2 2" xfId="13646" xr:uid="{00000000-0005-0000-0000-0000EF360000}"/>
    <cellStyle name="Normal 5 2 24" xfId="13647" xr:uid="{00000000-0005-0000-0000-0000F0360000}"/>
    <cellStyle name="Normal 5 2 24 2" xfId="13648" xr:uid="{00000000-0005-0000-0000-0000F1360000}"/>
    <cellStyle name="Normal 5 2 24 2 2" xfId="13649" xr:uid="{00000000-0005-0000-0000-0000F2360000}"/>
    <cellStyle name="Normal 5 2 25" xfId="13650" xr:uid="{00000000-0005-0000-0000-0000F3360000}"/>
    <cellStyle name="Normal 5 2 25 2" xfId="13651" xr:uid="{00000000-0005-0000-0000-0000F4360000}"/>
    <cellStyle name="Normal 5 2 25 2 2" xfId="13652" xr:uid="{00000000-0005-0000-0000-0000F5360000}"/>
    <cellStyle name="Normal 5 2 26" xfId="14803" xr:uid="{00000000-0005-0000-0000-0000F6360000}"/>
    <cellStyle name="Normal 5 2 3" xfId="13653" xr:uid="{00000000-0005-0000-0000-0000F7360000}"/>
    <cellStyle name="Normal 5 2 3 2" xfId="13654" xr:uid="{00000000-0005-0000-0000-0000F8360000}"/>
    <cellStyle name="Normal 5 2 3 2 2" xfId="13655" xr:uid="{00000000-0005-0000-0000-0000F9360000}"/>
    <cellStyle name="Normal 5 2 3 2 2 2" xfId="13656" xr:uid="{00000000-0005-0000-0000-0000FA360000}"/>
    <cellStyle name="Normal 5 2 3 3" xfId="13657" xr:uid="{00000000-0005-0000-0000-0000FB360000}"/>
    <cellStyle name="Normal 5 2 3 3 2" xfId="13658" xr:uid="{00000000-0005-0000-0000-0000FC360000}"/>
    <cellStyle name="Normal 5 2 3 3 2 2" xfId="13659" xr:uid="{00000000-0005-0000-0000-0000FD360000}"/>
    <cellStyle name="Normal 5 2 4" xfId="13660" xr:uid="{00000000-0005-0000-0000-0000FE360000}"/>
    <cellStyle name="Normal 5 2 4 2" xfId="13661" xr:uid="{00000000-0005-0000-0000-0000FF360000}"/>
    <cellStyle name="Normal 5 2 4 2 2" xfId="13662" xr:uid="{00000000-0005-0000-0000-000000370000}"/>
    <cellStyle name="Normal 5 2 4 2 2 2" xfId="13663" xr:uid="{00000000-0005-0000-0000-000001370000}"/>
    <cellStyle name="Normal 5 2 4 3" xfId="13664" xr:uid="{00000000-0005-0000-0000-000002370000}"/>
    <cellStyle name="Normal 5 2 4 3 2" xfId="13665" xr:uid="{00000000-0005-0000-0000-000003370000}"/>
    <cellStyle name="Normal 5 2 4 3 2 2" xfId="13666" xr:uid="{00000000-0005-0000-0000-000004370000}"/>
    <cellStyle name="Normal 5 2 5" xfId="13667" xr:uid="{00000000-0005-0000-0000-000005370000}"/>
    <cellStyle name="Normal 5 2 5 2" xfId="13668" xr:uid="{00000000-0005-0000-0000-000006370000}"/>
    <cellStyle name="Normal 5 2 5 2 2" xfId="13669" xr:uid="{00000000-0005-0000-0000-000007370000}"/>
    <cellStyle name="Normal 5 2 5 2 2 2" xfId="13670" xr:uid="{00000000-0005-0000-0000-000008370000}"/>
    <cellStyle name="Normal 5 2 5 3" xfId="13671" xr:uid="{00000000-0005-0000-0000-000009370000}"/>
    <cellStyle name="Normal 5 2 5 3 2" xfId="13672" xr:uid="{00000000-0005-0000-0000-00000A370000}"/>
    <cellStyle name="Normal 5 2 5 3 2 2" xfId="13673" xr:uid="{00000000-0005-0000-0000-00000B370000}"/>
    <cellStyle name="Normal 5 2 6" xfId="13674" xr:uid="{00000000-0005-0000-0000-00000C370000}"/>
    <cellStyle name="Normal 5 2 6 2" xfId="13675" xr:uid="{00000000-0005-0000-0000-00000D370000}"/>
    <cellStyle name="Normal 5 2 6 2 2" xfId="13676" xr:uid="{00000000-0005-0000-0000-00000E370000}"/>
    <cellStyle name="Normal 5 2 6 2 2 2" xfId="13677" xr:uid="{00000000-0005-0000-0000-00000F370000}"/>
    <cellStyle name="Normal 5 2 6 3" xfId="13678" xr:uid="{00000000-0005-0000-0000-000010370000}"/>
    <cellStyle name="Normal 5 2 6 3 2" xfId="13679" xr:uid="{00000000-0005-0000-0000-000011370000}"/>
    <cellStyle name="Normal 5 2 6 3 2 2" xfId="13680" xr:uid="{00000000-0005-0000-0000-000012370000}"/>
    <cellStyle name="Normal 5 2 7" xfId="13681" xr:uid="{00000000-0005-0000-0000-000013370000}"/>
    <cellStyle name="Normal 5 2 7 2" xfId="13682" xr:uid="{00000000-0005-0000-0000-000014370000}"/>
    <cellStyle name="Normal 5 2 7 2 2" xfId="13683" xr:uid="{00000000-0005-0000-0000-000015370000}"/>
    <cellStyle name="Normal 5 2 7 2 2 2" xfId="13684" xr:uid="{00000000-0005-0000-0000-000016370000}"/>
    <cellStyle name="Normal 5 2 7 3" xfId="13685" xr:uid="{00000000-0005-0000-0000-000017370000}"/>
    <cellStyle name="Normal 5 2 7 3 2" xfId="13686" xr:uid="{00000000-0005-0000-0000-000018370000}"/>
    <cellStyle name="Normal 5 2 7 3 2 2" xfId="13687" xr:uid="{00000000-0005-0000-0000-000019370000}"/>
    <cellStyle name="Normal 5 2 8" xfId="13688" xr:uid="{00000000-0005-0000-0000-00001A370000}"/>
    <cellStyle name="Normal 5 2 8 2" xfId="13689" xr:uid="{00000000-0005-0000-0000-00001B370000}"/>
    <cellStyle name="Normal 5 2 8 2 2" xfId="13690" xr:uid="{00000000-0005-0000-0000-00001C370000}"/>
    <cellStyle name="Normal 5 2 8 2 2 2" xfId="13691" xr:uid="{00000000-0005-0000-0000-00001D370000}"/>
    <cellStyle name="Normal 5 2 8 3" xfId="13692" xr:uid="{00000000-0005-0000-0000-00001E370000}"/>
    <cellStyle name="Normal 5 2 8 3 2" xfId="13693" xr:uid="{00000000-0005-0000-0000-00001F370000}"/>
    <cellStyle name="Normal 5 2 8 3 2 2" xfId="13694" xr:uid="{00000000-0005-0000-0000-000020370000}"/>
    <cellStyle name="Normal 5 2 9" xfId="13695" xr:uid="{00000000-0005-0000-0000-000021370000}"/>
    <cellStyle name="Normal 5 2 9 2" xfId="13696" xr:uid="{00000000-0005-0000-0000-000022370000}"/>
    <cellStyle name="Normal 5 2 9 2 2" xfId="13697" xr:uid="{00000000-0005-0000-0000-000023370000}"/>
    <cellStyle name="Normal 5 2 9 2 2 2" xfId="13698" xr:uid="{00000000-0005-0000-0000-000024370000}"/>
    <cellStyle name="Normal 5 2 9 3" xfId="13699" xr:uid="{00000000-0005-0000-0000-000025370000}"/>
    <cellStyle name="Normal 5 2 9 3 2" xfId="13700" xr:uid="{00000000-0005-0000-0000-000026370000}"/>
    <cellStyle name="Normal 5 2 9 3 2 2" xfId="13701" xr:uid="{00000000-0005-0000-0000-000027370000}"/>
    <cellStyle name="Normal 5 20" xfId="13702" xr:uid="{00000000-0005-0000-0000-000028370000}"/>
    <cellStyle name="Normal 5 20 2" xfId="13703" xr:uid="{00000000-0005-0000-0000-000029370000}"/>
    <cellStyle name="Normal 5 20 2 2" xfId="13704" xr:uid="{00000000-0005-0000-0000-00002A370000}"/>
    <cellStyle name="Normal 5 20 2 2 2" xfId="13705" xr:uid="{00000000-0005-0000-0000-00002B370000}"/>
    <cellStyle name="Normal 5 20 3" xfId="13706" xr:uid="{00000000-0005-0000-0000-00002C370000}"/>
    <cellStyle name="Normal 5 20 3 2" xfId="13707" xr:uid="{00000000-0005-0000-0000-00002D370000}"/>
    <cellStyle name="Normal 5 20 3 2 2" xfId="13708" xr:uid="{00000000-0005-0000-0000-00002E370000}"/>
    <cellStyle name="Normal 5 21" xfId="13709" xr:uid="{00000000-0005-0000-0000-00002F370000}"/>
    <cellStyle name="Normal 5 21 2" xfId="13710" xr:uid="{00000000-0005-0000-0000-000030370000}"/>
    <cellStyle name="Normal 5 21 2 2" xfId="13711" xr:uid="{00000000-0005-0000-0000-000031370000}"/>
    <cellStyle name="Normal 5 21 2 2 2" xfId="13712" xr:uid="{00000000-0005-0000-0000-000032370000}"/>
    <cellStyle name="Normal 5 21 3" xfId="13713" xr:uid="{00000000-0005-0000-0000-000033370000}"/>
    <cellStyle name="Normal 5 21 3 2" xfId="13714" xr:uid="{00000000-0005-0000-0000-000034370000}"/>
    <cellStyle name="Normal 5 21 3 2 2" xfId="13715" xr:uid="{00000000-0005-0000-0000-000035370000}"/>
    <cellStyle name="Normal 5 22" xfId="13716" xr:uid="{00000000-0005-0000-0000-000036370000}"/>
    <cellStyle name="Normal 5 22 2" xfId="13717" xr:uid="{00000000-0005-0000-0000-000037370000}"/>
    <cellStyle name="Normal 5 22 2 2" xfId="13718" xr:uid="{00000000-0005-0000-0000-000038370000}"/>
    <cellStyle name="Normal 5 22 2 2 2" xfId="13719" xr:uid="{00000000-0005-0000-0000-000039370000}"/>
    <cellStyle name="Normal 5 22 3" xfId="13720" xr:uid="{00000000-0005-0000-0000-00003A370000}"/>
    <cellStyle name="Normal 5 22 3 2" xfId="13721" xr:uid="{00000000-0005-0000-0000-00003B370000}"/>
    <cellStyle name="Normal 5 22 3 2 2" xfId="13722" xr:uid="{00000000-0005-0000-0000-00003C370000}"/>
    <cellStyle name="Normal 5 23" xfId="13723" xr:uid="{00000000-0005-0000-0000-00003D370000}"/>
    <cellStyle name="Normal 5 23 2" xfId="13724" xr:uid="{00000000-0005-0000-0000-00003E370000}"/>
    <cellStyle name="Normal 5 23 2 2" xfId="13725" xr:uid="{00000000-0005-0000-0000-00003F370000}"/>
    <cellStyle name="Normal 5 23 2 2 2" xfId="13726" xr:uid="{00000000-0005-0000-0000-000040370000}"/>
    <cellStyle name="Normal 5 23 3" xfId="13727" xr:uid="{00000000-0005-0000-0000-000041370000}"/>
    <cellStyle name="Normal 5 23 3 2" xfId="13728" xr:uid="{00000000-0005-0000-0000-000042370000}"/>
    <cellStyle name="Normal 5 23 3 2 2" xfId="13729" xr:uid="{00000000-0005-0000-0000-000043370000}"/>
    <cellStyle name="Normal 5 24" xfId="13730" xr:uid="{00000000-0005-0000-0000-000044370000}"/>
    <cellStyle name="Normal 5 24 2" xfId="13731" xr:uid="{00000000-0005-0000-0000-000045370000}"/>
    <cellStyle name="Normal 5 24 2 2" xfId="13732" xr:uid="{00000000-0005-0000-0000-000046370000}"/>
    <cellStyle name="Normal 5 24 2 2 2" xfId="13733" xr:uid="{00000000-0005-0000-0000-000047370000}"/>
    <cellStyle name="Normal 5 24 3" xfId="13734" xr:uid="{00000000-0005-0000-0000-000048370000}"/>
    <cellStyle name="Normal 5 24 3 2" xfId="13735" xr:uid="{00000000-0005-0000-0000-000049370000}"/>
    <cellStyle name="Normal 5 24 3 2 2" xfId="13736" xr:uid="{00000000-0005-0000-0000-00004A370000}"/>
    <cellStyle name="Normal 5 25" xfId="13737" xr:uid="{00000000-0005-0000-0000-00004B370000}"/>
    <cellStyle name="Normal 5 25 2" xfId="13738" xr:uid="{00000000-0005-0000-0000-00004C370000}"/>
    <cellStyle name="Normal 5 26" xfId="13739" xr:uid="{00000000-0005-0000-0000-00004D370000}"/>
    <cellStyle name="Normal 5 26 2" xfId="13740" xr:uid="{00000000-0005-0000-0000-00004E370000}"/>
    <cellStyle name="Normal 5 26 2 2" xfId="13741" xr:uid="{00000000-0005-0000-0000-00004F370000}"/>
    <cellStyle name="Normal 5 26 3" xfId="13742" xr:uid="{00000000-0005-0000-0000-000050370000}"/>
    <cellStyle name="Normal 5 27" xfId="13743" xr:uid="{00000000-0005-0000-0000-000051370000}"/>
    <cellStyle name="Normal 5 27 2" xfId="13744" xr:uid="{00000000-0005-0000-0000-000052370000}"/>
    <cellStyle name="Normal 5 27 3" xfId="13745" xr:uid="{00000000-0005-0000-0000-000053370000}"/>
    <cellStyle name="Normal 5 27 4" xfId="13746" xr:uid="{00000000-0005-0000-0000-000054370000}"/>
    <cellStyle name="Normal 5 28" xfId="13747" xr:uid="{00000000-0005-0000-0000-000055370000}"/>
    <cellStyle name="Normal 5 29" xfId="14802" xr:uid="{00000000-0005-0000-0000-000056370000}"/>
    <cellStyle name="Normal 5 3" xfId="13748" xr:uid="{00000000-0005-0000-0000-000057370000}"/>
    <cellStyle name="Normal 5 3 2" xfId="13749" xr:uid="{00000000-0005-0000-0000-000058370000}"/>
    <cellStyle name="Normal 5 3 2 2" xfId="13750" xr:uid="{00000000-0005-0000-0000-000059370000}"/>
    <cellStyle name="Normal 5 3 2 2 2" xfId="13751" xr:uid="{00000000-0005-0000-0000-00005A370000}"/>
    <cellStyle name="Normal 5 3 3" xfId="13752" xr:uid="{00000000-0005-0000-0000-00005B370000}"/>
    <cellStyle name="Normal 5 3 3 2" xfId="13753" xr:uid="{00000000-0005-0000-0000-00005C370000}"/>
    <cellStyle name="Normal 5 3 3 2 2" xfId="13754" xr:uid="{00000000-0005-0000-0000-00005D370000}"/>
    <cellStyle name="Normal 5 30" xfId="15440" xr:uid="{00000000-0005-0000-0000-00005E370000}"/>
    <cellStyle name="Normal 5 4" xfId="13755" xr:uid="{00000000-0005-0000-0000-00005F370000}"/>
    <cellStyle name="Normal 5 4 2" xfId="13756" xr:uid="{00000000-0005-0000-0000-000060370000}"/>
    <cellStyle name="Normal 5 4 2 2" xfId="13757" xr:uid="{00000000-0005-0000-0000-000061370000}"/>
    <cellStyle name="Normal 5 4 2 2 2" xfId="13758" xr:uid="{00000000-0005-0000-0000-000062370000}"/>
    <cellStyle name="Normal 5 4 3" xfId="13759" xr:uid="{00000000-0005-0000-0000-000063370000}"/>
    <cellStyle name="Normal 5 4 3 2" xfId="13760" xr:uid="{00000000-0005-0000-0000-000064370000}"/>
    <cellStyle name="Normal 5 4 3 2 2" xfId="13761" xr:uid="{00000000-0005-0000-0000-000065370000}"/>
    <cellStyle name="Normal 5 5" xfId="13762" xr:uid="{00000000-0005-0000-0000-000066370000}"/>
    <cellStyle name="Normal 5 5 2" xfId="13763" xr:uid="{00000000-0005-0000-0000-000067370000}"/>
    <cellStyle name="Normal 5 5 2 2" xfId="13764" xr:uid="{00000000-0005-0000-0000-000068370000}"/>
    <cellStyle name="Normal 5 5 2 2 2" xfId="13765" xr:uid="{00000000-0005-0000-0000-000069370000}"/>
    <cellStyle name="Normal 5 5 3" xfId="13766" xr:uid="{00000000-0005-0000-0000-00006A370000}"/>
    <cellStyle name="Normal 5 5 3 2" xfId="13767" xr:uid="{00000000-0005-0000-0000-00006B370000}"/>
    <cellStyle name="Normal 5 5 3 2 2" xfId="13768" xr:uid="{00000000-0005-0000-0000-00006C370000}"/>
    <cellStyle name="Normal 5 6" xfId="13769" xr:uid="{00000000-0005-0000-0000-00006D370000}"/>
    <cellStyle name="Normal 5 6 2" xfId="13770" xr:uid="{00000000-0005-0000-0000-00006E370000}"/>
    <cellStyle name="Normal 5 6 2 2" xfId="13771" xr:uid="{00000000-0005-0000-0000-00006F370000}"/>
    <cellStyle name="Normal 5 6 2 2 2" xfId="13772" xr:uid="{00000000-0005-0000-0000-000070370000}"/>
    <cellStyle name="Normal 5 6 3" xfId="13773" xr:uid="{00000000-0005-0000-0000-000071370000}"/>
    <cellStyle name="Normal 5 6 3 2" xfId="13774" xr:uid="{00000000-0005-0000-0000-000072370000}"/>
    <cellStyle name="Normal 5 6 3 2 2" xfId="13775" xr:uid="{00000000-0005-0000-0000-000073370000}"/>
    <cellStyle name="Normal 5 7" xfId="13776" xr:uid="{00000000-0005-0000-0000-000074370000}"/>
    <cellStyle name="Normal 5 7 2" xfId="13777" xr:uid="{00000000-0005-0000-0000-000075370000}"/>
    <cellStyle name="Normal 5 7 2 2" xfId="13778" xr:uid="{00000000-0005-0000-0000-000076370000}"/>
    <cellStyle name="Normal 5 7 2 2 2" xfId="13779" xr:uid="{00000000-0005-0000-0000-000077370000}"/>
    <cellStyle name="Normal 5 7 3" xfId="13780" xr:uid="{00000000-0005-0000-0000-000078370000}"/>
    <cellStyle name="Normal 5 7 3 2" xfId="13781" xr:uid="{00000000-0005-0000-0000-000079370000}"/>
    <cellStyle name="Normal 5 7 3 2 2" xfId="13782" xr:uid="{00000000-0005-0000-0000-00007A370000}"/>
    <cellStyle name="Normal 5 8" xfId="13783" xr:uid="{00000000-0005-0000-0000-00007B370000}"/>
    <cellStyle name="Normal 5 8 2" xfId="13784" xr:uid="{00000000-0005-0000-0000-00007C370000}"/>
    <cellStyle name="Normal 5 8 2 2" xfId="13785" xr:uid="{00000000-0005-0000-0000-00007D370000}"/>
    <cellStyle name="Normal 5 8 2 2 2" xfId="13786" xr:uid="{00000000-0005-0000-0000-00007E370000}"/>
    <cellStyle name="Normal 5 8 3" xfId="13787" xr:uid="{00000000-0005-0000-0000-00007F370000}"/>
    <cellStyle name="Normal 5 8 3 2" xfId="13788" xr:uid="{00000000-0005-0000-0000-000080370000}"/>
    <cellStyle name="Normal 5 8 3 2 2" xfId="13789" xr:uid="{00000000-0005-0000-0000-000081370000}"/>
    <cellStyle name="Normal 5 9" xfId="13790" xr:uid="{00000000-0005-0000-0000-000082370000}"/>
    <cellStyle name="Normal 5 9 2" xfId="13791" xr:uid="{00000000-0005-0000-0000-000083370000}"/>
    <cellStyle name="Normal 5 9 2 2" xfId="13792" xr:uid="{00000000-0005-0000-0000-000084370000}"/>
    <cellStyle name="Normal 5 9 2 2 2" xfId="13793" xr:uid="{00000000-0005-0000-0000-000085370000}"/>
    <cellStyle name="Normal 5 9 3" xfId="13794" xr:uid="{00000000-0005-0000-0000-000086370000}"/>
    <cellStyle name="Normal 5 9 3 2" xfId="13795" xr:uid="{00000000-0005-0000-0000-000087370000}"/>
    <cellStyle name="Normal 5 9 3 2 2" xfId="13796" xr:uid="{00000000-0005-0000-0000-000088370000}"/>
    <cellStyle name="Normal 5_Copy of Lighting Interactive Effects - 26Jan2011" xfId="14806" xr:uid="{00000000-0005-0000-0000-000089370000}"/>
    <cellStyle name="Normal 50" xfId="13797" xr:uid="{00000000-0005-0000-0000-00008A370000}"/>
    <cellStyle name="Normal 50 2" xfId="13798" xr:uid="{00000000-0005-0000-0000-00008B370000}"/>
    <cellStyle name="Normal 50 2 2" xfId="13799" xr:uid="{00000000-0005-0000-0000-00008C370000}"/>
    <cellStyle name="Normal 50 2 2 2" xfId="14578" xr:uid="{00000000-0005-0000-0000-00008D370000}"/>
    <cellStyle name="Normal 50 2 2 2 2" xfId="15021" xr:uid="{00000000-0005-0000-0000-00008E370000}"/>
    <cellStyle name="Normal 50 2 2 2 3" xfId="15339" xr:uid="{00000000-0005-0000-0000-00008F370000}"/>
    <cellStyle name="Normal 50 2 2 3" xfId="14870" xr:uid="{00000000-0005-0000-0000-000090370000}"/>
    <cellStyle name="Normal 50 2 2 4" xfId="15180" xr:uid="{00000000-0005-0000-0000-000091370000}"/>
    <cellStyle name="Normal 50 3" xfId="13800" xr:uid="{00000000-0005-0000-0000-000092370000}"/>
    <cellStyle name="Normal 50 3 2" xfId="13801" xr:uid="{00000000-0005-0000-0000-000093370000}"/>
    <cellStyle name="Normal 50 4" xfId="13802" xr:uid="{00000000-0005-0000-0000-000094370000}"/>
    <cellStyle name="Normal 50 4 2" xfId="14579" xr:uid="{00000000-0005-0000-0000-000095370000}"/>
    <cellStyle name="Normal 50 4 2 2" xfId="15022" xr:uid="{00000000-0005-0000-0000-000096370000}"/>
    <cellStyle name="Normal 50 4 2 3" xfId="15340" xr:uid="{00000000-0005-0000-0000-000097370000}"/>
    <cellStyle name="Normal 50 4 3" xfId="14871" xr:uid="{00000000-0005-0000-0000-000098370000}"/>
    <cellStyle name="Normal 50 4 4" xfId="15181" xr:uid="{00000000-0005-0000-0000-000099370000}"/>
    <cellStyle name="Normal 51" xfId="13803" xr:uid="{00000000-0005-0000-0000-00009A370000}"/>
    <cellStyle name="Normal 51 2" xfId="13804" xr:uid="{00000000-0005-0000-0000-00009B370000}"/>
    <cellStyle name="Normal 51 2 2" xfId="13805" xr:uid="{00000000-0005-0000-0000-00009C370000}"/>
    <cellStyle name="Normal 51 2 2 2" xfId="14580" xr:uid="{00000000-0005-0000-0000-00009D370000}"/>
    <cellStyle name="Normal 51 2 2 2 2" xfId="15023" xr:uid="{00000000-0005-0000-0000-00009E370000}"/>
    <cellStyle name="Normal 51 2 2 2 3" xfId="15341" xr:uid="{00000000-0005-0000-0000-00009F370000}"/>
    <cellStyle name="Normal 51 2 2 3" xfId="14872" xr:uid="{00000000-0005-0000-0000-0000A0370000}"/>
    <cellStyle name="Normal 51 2 2 4" xfId="15182" xr:uid="{00000000-0005-0000-0000-0000A1370000}"/>
    <cellStyle name="Normal 51 3" xfId="13806" xr:uid="{00000000-0005-0000-0000-0000A2370000}"/>
    <cellStyle name="Normal 51 4" xfId="13807" xr:uid="{00000000-0005-0000-0000-0000A3370000}"/>
    <cellStyle name="Normal 51 4 2" xfId="14581" xr:uid="{00000000-0005-0000-0000-0000A4370000}"/>
    <cellStyle name="Normal 51 4 2 2" xfId="15024" xr:uid="{00000000-0005-0000-0000-0000A5370000}"/>
    <cellStyle name="Normal 51 4 2 3" xfId="15342" xr:uid="{00000000-0005-0000-0000-0000A6370000}"/>
    <cellStyle name="Normal 51 4 3" xfId="14873" xr:uid="{00000000-0005-0000-0000-0000A7370000}"/>
    <cellStyle name="Normal 51 4 4" xfId="15183" xr:uid="{00000000-0005-0000-0000-0000A8370000}"/>
    <cellStyle name="Normal 52" xfId="13808" xr:uid="{00000000-0005-0000-0000-0000A9370000}"/>
    <cellStyle name="Normal 52 2" xfId="13809" xr:uid="{00000000-0005-0000-0000-0000AA370000}"/>
    <cellStyle name="Normal 52 2 2" xfId="13810" xr:uid="{00000000-0005-0000-0000-0000AB370000}"/>
    <cellStyle name="Normal 52 2 2 2" xfId="14582" xr:uid="{00000000-0005-0000-0000-0000AC370000}"/>
    <cellStyle name="Normal 52 2 2 2 2" xfId="15025" xr:uid="{00000000-0005-0000-0000-0000AD370000}"/>
    <cellStyle name="Normal 52 2 2 2 3" xfId="15343" xr:uid="{00000000-0005-0000-0000-0000AE370000}"/>
    <cellStyle name="Normal 52 2 2 3" xfId="14874" xr:uid="{00000000-0005-0000-0000-0000AF370000}"/>
    <cellStyle name="Normal 52 2 2 4" xfId="15184" xr:uid="{00000000-0005-0000-0000-0000B0370000}"/>
    <cellStyle name="Normal 52 3" xfId="13811" xr:uid="{00000000-0005-0000-0000-0000B1370000}"/>
    <cellStyle name="Normal 52 4" xfId="13812" xr:uid="{00000000-0005-0000-0000-0000B2370000}"/>
    <cellStyle name="Normal 52 4 2" xfId="14583" xr:uid="{00000000-0005-0000-0000-0000B3370000}"/>
    <cellStyle name="Normal 52 4 2 2" xfId="15026" xr:uid="{00000000-0005-0000-0000-0000B4370000}"/>
    <cellStyle name="Normal 52 4 2 3" xfId="15344" xr:uid="{00000000-0005-0000-0000-0000B5370000}"/>
    <cellStyle name="Normal 52 4 3" xfId="14875" xr:uid="{00000000-0005-0000-0000-0000B6370000}"/>
    <cellStyle name="Normal 52 4 4" xfId="15185" xr:uid="{00000000-0005-0000-0000-0000B7370000}"/>
    <cellStyle name="Normal 53" xfId="13813" xr:uid="{00000000-0005-0000-0000-0000B8370000}"/>
    <cellStyle name="Normal 53 2" xfId="13814" xr:uid="{00000000-0005-0000-0000-0000B9370000}"/>
    <cellStyle name="Normal 53 2 2" xfId="13815" xr:uid="{00000000-0005-0000-0000-0000BA370000}"/>
    <cellStyle name="Normal 53 2 2 2" xfId="14584" xr:uid="{00000000-0005-0000-0000-0000BB370000}"/>
    <cellStyle name="Normal 53 2 2 2 2" xfId="15027" xr:uid="{00000000-0005-0000-0000-0000BC370000}"/>
    <cellStyle name="Normal 53 2 2 2 3" xfId="15345" xr:uid="{00000000-0005-0000-0000-0000BD370000}"/>
    <cellStyle name="Normal 53 2 2 3" xfId="14876" xr:uid="{00000000-0005-0000-0000-0000BE370000}"/>
    <cellStyle name="Normal 53 2 2 4" xfId="15186" xr:uid="{00000000-0005-0000-0000-0000BF370000}"/>
    <cellStyle name="Normal 53 3" xfId="13816" xr:uid="{00000000-0005-0000-0000-0000C0370000}"/>
    <cellStyle name="Normal 53 3 2" xfId="13817" xr:uid="{00000000-0005-0000-0000-0000C1370000}"/>
    <cellStyle name="Normal 53 4" xfId="13818" xr:uid="{00000000-0005-0000-0000-0000C2370000}"/>
    <cellStyle name="Normal 53 4 2" xfId="14585" xr:uid="{00000000-0005-0000-0000-0000C3370000}"/>
    <cellStyle name="Normal 53 4 2 2" xfId="15028" xr:uid="{00000000-0005-0000-0000-0000C4370000}"/>
    <cellStyle name="Normal 53 4 2 3" xfId="15346" xr:uid="{00000000-0005-0000-0000-0000C5370000}"/>
    <cellStyle name="Normal 53 4 3" xfId="14877" xr:uid="{00000000-0005-0000-0000-0000C6370000}"/>
    <cellStyle name="Normal 53 4 4" xfId="15187" xr:uid="{00000000-0005-0000-0000-0000C7370000}"/>
    <cellStyle name="Normal 54" xfId="13819" xr:uid="{00000000-0005-0000-0000-0000C8370000}"/>
    <cellStyle name="Normal 54 2" xfId="13820" xr:uid="{00000000-0005-0000-0000-0000C9370000}"/>
    <cellStyle name="Normal 54 2 2" xfId="13821" xr:uid="{00000000-0005-0000-0000-0000CA370000}"/>
    <cellStyle name="Normal 54 2 2 2" xfId="14586" xr:uid="{00000000-0005-0000-0000-0000CB370000}"/>
    <cellStyle name="Normal 54 2 2 2 2" xfId="15029" xr:uid="{00000000-0005-0000-0000-0000CC370000}"/>
    <cellStyle name="Normal 54 2 2 2 3" xfId="15347" xr:uid="{00000000-0005-0000-0000-0000CD370000}"/>
    <cellStyle name="Normal 54 2 2 3" xfId="14878" xr:uid="{00000000-0005-0000-0000-0000CE370000}"/>
    <cellStyle name="Normal 54 2 2 4" xfId="15188" xr:uid="{00000000-0005-0000-0000-0000CF370000}"/>
    <cellStyle name="Normal 54 3" xfId="13822" xr:uid="{00000000-0005-0000-0000-0000D0370000}"/>
    <cellStyle name="Normal 54 4" xfId="13823" xr:uid="{00000000-0005-0000-0000-0000D1370000}"/>
    <cellStyle name="Normal 54 4 2" xfId="14587" xr:uid="{00000000-0005-0000-0000-0000D2370000}"/>
    <cellStyle name="Normal 54 4 2 2" xfId="15030" xr:uid="{00000000-0005-0000-0000-0000D3370000}"/>
    <cellStyle name="Normal 54 4 2 3" xfId="15348" xr:uid="{00000000-0005-0000-0000-0000D4370000}"/>
    <cellStyle name="Normal 54 4 3" xfId="14879" xr:uid="{00000000-0005-0000-0000-0000D5370000}"/>
    <cellStyle name="Normal 54 4 4" xfId="15189" xr:uid="{00000000-0005-0000-0000-0000D6370000}"/>
    <cellStyle name="Normal 55" xfId="13824" xr:uid="{00000000-0005-0000-0000-0000D7370000}"/>
    <cellStyle name="Normal 55 2" xfId="13825" xr:uid="{00000000-0005-0000-0000-0000D8370000}"/>
    <cellStyle name="Normal 55 2 2" xfId="13826" xr:uid="{00000000-0005-0000-0000-0000D9370000}"/>
    <cellStyle name="Normal 55 2 2 2" xfId="14588" xr:uid="{00000000-0005-0000-0000-0000DA370000}"/>
    <cellStyle name="Normal 55 2 2 2 2" xfId="15031" xr:uid="{00000000-0005-0000-0000-0000DB370000}"/>
    <cellStyle name="Normal 55 2 2 2 3" xfId="15349" xr:uid="{00000000-0005-0000-0000-0000DC370000}"/>
    <cellStyle name="Normal 55 2 2 3" xfId="14880" xr:uid="{00000000-0005-0000-0000-0000DD370000}"/>
    <cellStyle name="Normal 55 2 2 4" xfId="15190" xr:uid="{00000000-0005-0000-0000-0000DE370000}"/>
    <cellStyle name="Normal 55 3" xfId="13827" xr:uid="{00000000-0005-0000-0000-0000DF370000}"/>
    <cellStyle name="Normal 55 4" xfId="13828" xr:uid="{00000000-0005-0000-0000-0000E0370000}"/>
    <cellStyle name="Normal 55 4 2" xfId="14589" xr:uid="{00000000-0005-0000-0000-0000E1370000}"/>
    <cellStyle name="Normal 55 4 2 2" xfId="15032" xr:uid="{00000000-0005-0000-0000-0000E2370000}"/>
    <cellStyle name="Normal 55 4 2 3" xfId="15350" xr:uid="{00000000-0005-0000-0000-0000E3370000}"/>
    <cellStyle name="Normal 55 4 3" xfId="14881" xr:uid="{00000000-0005-0000-0000-0000E4370000}"/>
    <cellStyle name="Normal 55 4 4" xfId="15191" xr:uid="{00000000-0005-0000-0000-0000E5370000}"/>
    <cellStyle name="Normal 56" xfId="13829" xr:uid="{00000000-0005-0000-0000-0000E6370000}"/>
    <cellStyle name="Normal 56 2" xfId="13830" xr:uid="{00000000-0005-0000-0000-0000E7370000}"/>
    <cellStyle name="Normal 56 2 2" xfId="13831" xr:uid="{00000000-0005-0000-0000-0000E8370000}"/>
    <cellStyle name="Normal 56 2 2 2" xfId="14590" xr:uid="{00000000-0005-0000-0000-0000E9370000}"/>
    <cellStyle name="Normal 56 2 2 2 2" xfId="15033" xr:uid="{00000000-0005-0000-0000-0000EA370000}"/>
    <cellStyle name="Normal 56 2 2 2 3" xfId="15351" xr:uid="{00000000-0005-0000-0000-0000EB370000}"/>
    <cellStyle name="Normal 56 2 2 3" xfId="14882" xr:uid="{00000000-0005-0000-0000-0000EC370000}"/>
    <cellStyle name="Normal 56 2 2 4" xfId="15192" xr:uid="{00000000-0005-0000-0000-0000ED370000}"/>
    <cellStyle name="Normal 56 3" xfId="13832" xr:uid="{00000000-0005-0000-0000-0000EE370000}"/>
    <cellStyle name="Normal 56 4" xfId="13833" xr:uid="{00000000-0005-0000-0000-0000EF370000}"/>
    <cellStyle name="Normal 56 4 2" xfId="14591" xr:uid="{00000000-0005-0000-0000-0000F0370000}"/>
    <cellStyle name="Normal 56 4 2 2" xfId="15034" xr:uid="{00000000-0005-0000-0000-0000F1370000}"/>
    <cellStyle name="Normal 56 4 2 3" xfId="15352" xr:uid="{00000000-0005-0000-0000-0000F2370000}"/>
    <cellStyle name="Normal 56 4 3" xfId="14883" xr:uid="{00000000-0005-0000-0000-0000F3370000}"/>
    <cellStyle name="Normal 56 4 4" xfId="15193" xr:uid="{00000000-0005-0000-0000-0000F4370000}"/>
    <cellStyle name="Normal 57" xfId="13834" xr:uid="{00000000-0005-0000-0000-0000F5370000}"/>
    <cellStyle name="Normal 57 2" xfId="13835" xr:uid="{00000000-0005-0000-0000-0000F6370000}"/>
    <cellStyle name="Normal 57 2 2" xfId="13836" xr:uid="{00000000-0005-0000-0000-0000F7370000}"/>
    <cellStyle name="Normal 57 2 2 2" xfId="14592" xr:uid="{00000000-0005-0000-0000-0000F8370000}"/>
    <cellStyle name="Normal 57 2 2 2 2" xfId="15035" xr:uid="{00000000-0005-0000-0000-0000F9370000}"/>
    <cellStyle name="Normal 57 2 2 2 3" xfId="15353" xr:uid="{00000000-0005-0000-0000-0000FA370000}"/>
    <cellStyle name="Normal 57 2 2 3" xfId="14884" xr:uid="{00000000-0005-0000-0000-0000FB370000}"/>
    <cellStyle name="Normal 57 2 2 4" xfId="15194" xr:uid="{00000000-0005-0000-0000-0000FC370000}"/>
    <cellStyle name="Normal 57 3" xfId="13837" xr:uid="{00000000-0005-0000-0000-0000FD370000}"/>
    <cellStyle name="Normal 57 3 2" xfId="13838" xr:uid="{00000000-0005-0000-0000-0000FE370000}"/>
    <cellStyle name="Normal 57 4" xfId="13839" xr:uid="{00000000-0005-0000-0000-0000FF370000}"/>
    <cellStyle name="Normal 57 4 2" xfId="14593" xr:uid="{00000000-0005-0000-0000-000000380000}"/>
    <cellStyle name="Normal 57 4 2 2" xfId="15036" xr:uid="{00000000-0005-0000-0000-000001380000}"/>
    <cellStyle name="Normal 57 4 2 3" xfId="15354" xr:uid="{00000000-0005-0000-0000-000002380000}"/>
    <cellStyle name="Normal 57 4 3" xfId="14885" xr:uid="{00000000-0005-0000-0000-000003380000}"/>
    <cellStyle name="Normal 57 4 4" xfId="15195" xr:uid="{00000000-0005-0000-0000-000004380000}"/>
    <cellStyle name="Normal 58" xfId="13840" xr:uid="{00000000-0005-0000-0000-000005380000}"/>
    <cellStyle name="Normal 58 2" xfId="13841" xr:uid="{00000000-0005-0000-0000-000006380000}"/>
    <cellStyle name="Normal 58 2 2" xfId="13842" xr:uid="{00000000-0005-0000-0000-000007380000}"/>
    <cellStyle name="Normal 58 2 2 2" xfId="14594" xr:uid="{00000000-0005-0000-0000-000008380000}"/>
    <cellStyle name="Normal 58 2 2 2 2" xfId="15037" xr:uid="{00000000-0005-0000-0000-000009380000}"/>
    <cellStyle name="Normal 58 2 2 2 3" xfId="15355" xr:uid="{00000000-0005-0000-0000-00000A380000}"/>
    <cellStyle name="Normal 58 2 2 3" xfId="14886" xr:uid="{00000000-0005-0000-0000-00000B380000}"/>
    <cellStyle name="Normal 58 2 2 4" xfId="15196" xr:uid="{00000000-0005-0000-0000-00000C380000}"/>
    <cellStyle name="Normal 58 3" xfId="13843" xr:uid="{00000000-0005-0000-0000-00000D380000}"/>
    <cellStyle name="Normal 58 4" xfId="13844" xr:uid="{00000000-0005-0000-0000-00000E380000}"/>
    <cellStyle name="Normal 58 4 2" xfId="14595" xr:uid="{00000000-0005-0000-0000-00000F380000}"/>
    <cellStyle name="Normal 58 4 2 2" xfId="15038" xr:uid="{00000000-0005-0000-0000-000010380000}"/>
    <cellStyle name="Normal 58 4 2 3" xfId="15356" xr:uid="{00000000-0005-0000-0000-000011380000}"/>
    <cellStyle name="Normal 58 4 3" xfId="14887" xr:uid="{00000000-0005-0000-0000-000012380000}"/>
    <cellStyle name="Normal 58 4 4" xfId="15197" xr:uid="{00000000-0005-0000-0000-000013380000}"/>
    <cellStyle name="Normal 59" xfId="13845" xr:uid="{00000000-0005-0000-0000-000014380000}"/>
    <cellStyle name="Normal 59 2" xfId="13846" xr:uid="{00000000-0005-0000-0000-000015380000}"/>
    <cellStyle name="Normal 59 2 2" xfId="13847" xr:uid="{00000000-0005-0000-0000-000016380000}"/>
    <cellStyle name="Normal 59 2 2 2" xfId="14596" xr:uid="{00000000-0005-0000-0000-000017380000}"/>
    <cellStyle name="Normal 59 2 2 2 2" xfId="15039" xr:uid="{00000000-0005-0000-0000-000018380000}"/>
    <cellStyle name="Normal 59 2 2 2 3" xfId="15357" xr:uid="{00000000-0005-0000-0000-000019380000}"/>
    <cellStyle name="Normal 59 2 2 3" xfId="14888" xr:uid="{00000000-0005-0000-0000-00001A380000}"/>
    <cellStyle name="Normal 59 2 2 4" xfId="15198" xr:uid="{00000000-0005-0000-0000-00001B380000}"/>
    <cellStyle name="Normal 59 3" xfId="13848" xr:uid="{00000000-0005-0000-0000-00001C380000}"/>
    <cellStyle name="Normal 59 3 2" xfId="13849" xr:uid="{00000000-0005-0000-0000-00001D380000}"/>
    <cellStyle name="Normal 59 4" xfId="13850" xr:uid="{00000000-0005-0000-0000-00001E380000}"/>
    <cellStyle name="Normal 59 4 2" xfId="14597" xr:uid="{00000000-0005-0000-0000-00001F380000}"/>
    <cellStyle name="Normal 59 4 2 2" xfId="15040" xr:uid="{00000000-0005-0000-0000-000020380000}"/>
    <cellStyle name="Normal 59 4 2 3" xfId="15358" xr:uid="{00000000-0005-0000-0000-000021380000}"/>
    <cellStyle name="Normal 59 4 3" xfId="14889" xr:uid="{00000000-0005-0000-0000-000022380000}"/>
    <cellStyle name="Normal 59 4 4" xfId="15199" xr:uid="{00000000-0005-0000-0000-000023380000}"/>
    <cellStyle name="Normal 6" xfId="13851" xr:uid="{00000000-0005-0000-0000-000024380000}"/>
    <cellStyle name="Normal 6 2" xfId="13852" xr:uid="{00000000-0005-0000-0000-000025380000}"/>
    <cellStyle name="Normal 6 2 2" xfId="13853" xr:uid="{00000000-0005-0000-0000-000026380000}"/>
    <cellStyle name="Normal 6 2 2 2" xfId="13854" xr:uid="{00000000-0005-0000-0000-000027380000}"/>
    <cellStyle name="Normal 6 2 3" xfId="14840" xr:uid="{00000000-0005-0000-0000-000028380000}"/>
    <cellStyle name="Normal 6 3" xfId="13855" xr:uid="{00000000-0005-0000-0000-000029380000}"/>
    <cellStyle name="Normal 6 3 2" xfId="13856" xr:uid="{00000000-0005-0000-0000-00002A380000}"/>
    <cellStyle name="Normal 6 3 3" xfId="13857" xr:uid="{00000000-0005-0000-0000-00002B380000}"/>
    <cellStyle name="Normal 6 3 4" xfId="13858" xr:uid="{00000000-0005-0000-0000-00002C380000}"/>
    <cellStyle name="Normal 6 4" xfId="13859" xr:uid="{00000000-0005-0000-0000-00002D380000}"/>
    <cellStyle name="Normal 60" xfId="13860" xr:uid="{00000000-0005-0000-0000-00002E380000}"/>
    <cellStyle name="Normal 60 2" xfId="13861" xr:uid="{00000000-0005-0000-0000-00002F380000}"/>
    <cellStyle name="Normal 60 2 2" xfId="13862" xr:uid="{00000000-0005-0000-0000-000030380000}"/>
    <cellStyle name="Normal 60 2 2 2" xfId="14598" xr:uid="{00000000-0005-0000-0000-000031380000}"/>
    <cellStyle name="Normal 60 2 2 2 2" xfId="15041" xr:uid="{00000000-0005-0000-0000-000032380000}"/>
    <cellStyle name="Normal 60 2 2 2 3" xfId="15359" xr:uid="{00000000-0005-0000-0000-000033380000}"/>
    <cellStyle name="Normal 60 2 2 3" xfId="14890" xr:uid="{00000000-0005-0000-0000-000034380000}"/>
    <cellStyle name="Normal 60 2 2 4" xfId="15200" xr:uid="{00000000-0005-0000-0000-000035380000}"/>
    <cellStyle name="Normal 60 3" xfId="13863" xr:uid="{00000000-0005-0000-0000-000036380000}"/>
    <cellStyle name="Normal 60 4" xfId="13864" xr:uid="{00000000-0005-0000-0000-000037380000}"/>
    <cellStyle name="Normal 60 4 2" xfId="14599" xr:uid="{00000000-0005-0000-0000-000038380000}"/>
    <cellStyle name="Normal 60 4 2 2" xfId="15042" xr:uid="{00000000-0005-0000-0000-000039380000}"/>
    <cellStyle name="Normal 60 4 2 3" xfId="15360" xr:uid="{00000000-0005-0000-0000-00003A380000}"/>
    <cellStyle name="Normal 60 4 3" xfId="14891" xr:uid="{00000000-0005-0000-0000-00003B380000}"/>
    <cellStyle name="Normal 60 4 4" xfId="15201" xr:uid="{00000000-0005-0000-0000-00003C380000}"/>
    <cellStyle name="Normal 61" xfId="13865" xr:uid="{00000000-0005-0000-0000-00003D380000}"/>
    <cellStyle name="Normal 61 2" xfId="13866" xr:uid="{00000000-0005-0000-0000-00003E380000}"/>
    <cellStyle name="Normal 61 2 2" xfId="13867" xr:uid="{00000000-0005-0000-0000-00003F380000}"/>
    <cellStyle name="Normal 61 2 2 2" xfId="14600" xr:uid="{00000000-0005-0000-0000-000040380000}"/>
    <cellStyle name="Normal 61 2 2 2 2" xfId="15043" xr:uid="{00000000-0005-0000-0000-000041380000}"/>
    <cellStyle name="Normal 61 2 2 2 3" xfId="15361" xr:uid="{00000000-0005-0000-0000-000042380000}"/>
    <cellStyle name="Normal 61 2 2 3" xfId="14892" xr:uid="{00000000-0005-0000-0000-000043380000}"/>
    <cellStyle name="Normal 61 2 2 4" xfId="15202" xr:uid="{00000000-0005-0000-0000-000044380000}"/>
    <cellStyle name="Normal 61 3" xfId="13868" xr:uid="{00000000-0005-0000-0000-000045380000}"/>
    <cellStyle name="Normal 61 4" xfId="13869" xr:uid="{00000000-0005-0000-0000-000046380000}"/>
    <cellStyle name="Normal 61 4 2" xfId="14601" xr:uid="{00000000-0005-0000-0000-000047380000}"/>
    <cellStyle name="Normal 61 4 2 2" xfId="15044" xr:uid="{00000000-0005-0000-0000-000048380000}"/>
    <cellStyle name="Normal 61 4 2 3" xfId="15362" xr:uid="{00000000-0005-0000-0000-000049380000}"/>
    <cellStyle name="Normal 61 4 3" xfId="14893" xr:uid="{00000000-0005-0000-0000-00004A380000}"/>
    <cellStyle name="Normal 61 4 4" xfId="15203" xr:uid="{00000000-0005-0000-0000-00004B380000}"/>
    <cellStyle name="Normal 62" xfId="13870" xr:uid="{00000000-0005-0000-0000-00004C380000}"/>
    <cellStyle name="Normal 62 2" xfId="13871" xr:uid="{00000000-0005-0000-0000-00004D380000}"/>
    <cellStyle name="Normal 62 2 2" xfId="13872" xr:uid="{00000000-0005-0000-0000-00004E380000}"/>
    <cellStyle name="Normal 62 2 2 2" xfId="14602" xr:uid="{00000000-0005-0000-0000-00004F380000}"/>
    <cellStyle name="Normal 62 2 2 2 2" xfId="15045" xr:uid="{00000000-0005-0000-0000-000050380000}"/>
    <cellStyle name="Normal 62 2 2 2 3" xfId="15363" xr:uid="{00000000-0005-0000-0000-000051380000}"/>
    <cellStyle name="Normal 62 2 2 3" xfId="14894" xr:uid="{00000000-0005-0000-0000-000052380000}"/>
    <cellStyle name="Normal 62 2 2 4" xfId="15204" xr:uid="{00000000-0005-0000-0000-000053380000}"/>
    <cellStyle name="Normal 62 3" xfId="13873" xr:uid="{00000000-0005-0000-0000-000054380000}"/>
    <cellStyle name="Normal 62 3 2" xfId="13874" xr:uid="{00000000-0005-0000-0000-000055380000}"/>
    <cellStyle name="Normal 62 4" xfId="13875" xr:uid="{00000000-0005-0000-0000-000056380000}"/>
    <cellStyle name="Normal 62 4 2" xfId="14603" xr:uid="{00000000-0005-0000-0000-000057380000}"/>
    <cellStyle name="Normal 62 4 2 2" xfId="15046" xr:uid="{00000000-0005-0000-0000-000058380000}"/>
    <cellStyle name="Normal 62 4 2 3" xfId="15364" xr:uid="{00000000-0005-0000-0000-000059380000}"/>
    <cellStyle name="Normal 62 4 3" xfId="14895" xr:uid="{00000000-0005-0000-0000-00005A380000}"/>
    <cellStyle name="Normal 62 4 4" xfId="15205" xr:uid="{00000000-0005-0000-0000-00005B380000}"/>
    <cellStyle name="Normal 63" xfId="13876" xr:uid="{00000000-0005-0000-0000-00005C380000}"/>
    <cellStyle name="Normal 63 2" xfId="13877" xr:uid="{00000000-0005-0000-0000-00005D380000}"/>
    <cellStyle name="Normal 63 2 2" xfId="13878" xr:uid="{00000000-0005-0000-0000-00005E380000}"/>
    <cellStyle name="Normal 63 2 2 2" xfId="14604" xr:uid="{00000000-0005-0000-0000-00005F380000}"/>
    <cellStyle name="Normal 63 2 2 2 2" xfId="15047" xr:uid="{00000000-0005-0000-0000-000060380000}"/>
    <cellStyle name="Normal 63 2 2 2 3" xfId="15365" xr:uid="{00000000-0005-0000-0000-000061380000}"/>
    <cellStyle name="Normal 63 2 2 3" xfId="14896" xr:uid="{00000000-0005-0000-0000-000062380000}"/>
    <cellStyle name="Normal 63 2 2 4" xfId="15206" xr:uid="{00000000-0005-0000-0000-000063380000}"/>
    <cellStyle name="Normal 63 3" xfId="13879" xr:uid="{00000000-0005-0000-0000-000064380000}"/>
    <cellStyle name="Normal 63 4" xfId="13880" xr:uid="{00000000-0005-0000-0000-000065380000}"/>
    <cellStyle name="Normal 63 4 2" xfId="14605" xr:uid="{00000000-0005-0000-0000-000066380000}"/>
    <cellStyle name="Normal 63 4 2 2" xfId="15048" xr:uid="{00000000-0005-0000-0000-000067380000}"/>
    <cellStyle name="Normal 63 4 2 3" xfId="15366" xr:uid="{00000000-0005-0000-0000-000068380000}"/>
    <cellStyle name="Normal 63 4 3" xfId="14897" xr:uid="{00000000-0005-0000-0000-000069380000}"/>
    <cellStyle name="Normal 63 4 4" xfId="15207" xr:uid="{00000000-0005-0000-0000-00006A380000}"/>
    <cellStyle name="Normal 64" xfId="13881" xr:uid="{00000000-0005-0000-0000-00006B380000}"/>
    <cellStyle name="Normal 64 2" xfId="13882" xr:uid="{00000000-0005-0000-0000-00006C380000}"/>
    <cellStyle name="Normal 64 2 2" xfId="13883" xr:uid="{00000000-0005-0000-0000-00006D380000}"/>
    <cellStyle name="Normal 64 2 2 2" xfId="14606" xr:uid="{00000000-0005-0000-0000-00006E380000}"/>
    <cellStyle name="Normal 64 2 2 2 2" xfId="15049" xr:uid="{00000000-0005-0000-0000-00006F380000}"/>
    <cellStyle name="Normal 64 2 2 2 3" xfId="15367" xr:uid="{00000000-0005-0000-0000-000070380000}"/>
    <cellStyle name="Normal 64 2 2 3" xfId="14898" xr:uid="{00000000-0005-0000-0000-000071380000}"/>
    <cellStyle name="Normal 64 2 2 4" xfId="15208" xr:uid="{00000000-0005-0000-0000-000072380000}"/>
    <cellStyle name="Normal 64 3" xfId="13884" xr:uid="{00000000-0005-0000-0000-000073380000}"/>
    <cellStyle name="Normal 64 3 2" xfId="13885" xr:uid="{00000000-0005-0000-0000-000074380000}"/>
    <cellStyle name="Normal 64 4" xfId="13886" xr:uid="{00000000-0005-0000-0000-000075380000}"/>
    <cellStyle name="Normal 64 4 2" xfId="14607" xr:uid="{00000000-0005-0000-0000-000076380000}"/>
    <cellStyle name="Normal 64 4 2 2" xfId="15050" xr:uid="{00000000-0005-0000-0000-000077380000}"/>
    <cellStyle name="Normal 64 4 2 3" xfId="15368" xr:uid="{00000000-0005-0000-0000-000078380000}"/>
    <cellStyle name="Normal 64 4 3" xfId="14899" xr:uid="{00000000-0005-0000-0000-000079380000}"/>
    <cellStyle name="Normal 64 4 4" xfId="15209" xr:uid="{00000000-0005-0000-0000-00007A380000}"/>
    <cellStyle name="Normal 65" xfId="13887" xr:uid="{00000000-0005-0000-0000-00007B380000}"/>
    <cellStyle name="Normal 65 2" xfId="13888" xr:uid="{00000000-0005-0000-0000-00007C380000}"/>
    <cellStyle name="Normal 65 2 2" xfId="13889" xr:uid="{00000000-0005-0000-0000-00007D380000}"/>
    <cellStyle name="Normal 65 2 2 2" xfId="14608" xr:uid="{00000000-0005-0000-0000-00007E380000}"/>
    <cellStyle name="Normal 65 2 2 2 2" xfId="15051" xr:uid="{00000000-0005-0000-0000-00007F380000}"/>
    <cellStyle name="Normal 65 2 2 2 3" xfId="15369" xr:uid="{00000000-0005-0000-0000-000080380000}"/>
    <cellStyle name="Normal 65 2 2 3" xfId="14900" xr:uid="{00000000-0005-0000-0000-000081380000}"/>
    <cellStyle name="Normal 65 2 2 4" xfId="15210" xr:uid="{00000000-0005-0000-0000-000082380000}"/>
    <cellStyle name="Normal 65 3" xfId="13890" xr:uid="{00000000-0005-0000-0000-000083380000}"/>
    <cellStyle name="Normal 65 3 2" xfId="13891" xr:uid="{00000000-0005-0000-0000-000084380000}"/>
    <cellStyle name="Normal 65 4" xfId="13892" xr:uid="{00000000-0005-0000-0000-000085380000}"/>
    <cellStyle name="Normal 65 4 2" xfId="14609" xr:uid="{00000000-0005-0000-0000-000086380000}"/>
    <cellStyle name="Normal 65 4 2 2" xfId="15052" xr:uid="{00000000-0005-0000-0000-000087380000}"/>
    <cellStyle name="Normal 65 4 2 3" xfId="15370" xr:uid="{00000000-0005-0000-0000-000088380000}"/>
    <cellStyle name="Normal 65 4 3" xfId="14901" xr:uid="{00000000-0005-0000-0000-000089380000}"/>
    <cellStyle name="Normal 65 4 4" xfId="15211" xr:uid="{00000000-0005-0000-0000-00008A380000}"/>
    <cellStyle name="Normal 66" xfId="13893" xr:uid="{00000000-0005-0000-0000-00008B380000}"/>
    <cellStyle name="Normal 66 2" xfId="13894" xr:uid="{00000000-0005-0000-0000-00008C380000}"/>
    <cellStyle name="Normal 66 2 2" xfId="13895" xr:uid="{00000000-0005-0000-0000-00008D380000}"/>
    <cellStyle name="Normal 66 2 2 2" xfId="14610" xr:uid="{00000000-0005-0000-0000-00008E380000}"/>
    <cellStyle name="Normal 66 2 2 2 2" xfId="15053" xr:uid="{00000000-0005-0000-0000-00008F380000}"/>
    <cellStyle name="Normal 66 2 2 2 3" xfId="15371" xr:uid="{00000000-0005-0000-0000-000090380000}"/>
    <cellStyle name="Normal 66 2 2 3" xfId="14902" xr:uid="{00000000-0005-0000-0000-000091380000}"/>
    <cellStyle name="Normal 66 2 2 4" xfId="15212" xr:uid="{00000000-0005-0000-0000-000092380000}"/>
    <cellStyle name="Normal 66 3" xfId="13896" xr:uid="{00000000-0005-0000-0000-000093380000}"/>
    <cellStyle name="Normal 66 4" xfId="13897" xr:uid="{00000000-0005-0000-0000-000094380000}"/>
    <cellStyle name="Normal 66 4 2" xfId="14611" xr:uid="{00000000-0005-0000-0000-000095380000}"/>
    <cellStyle name="Normal 66 4 2 2" xfId="15054" xr:uid="{00000000-0005-0000-0000-000096380000}"/>
    <cellStyle name="Normal 66 4 2 3" xfId="15372" xr:uid="{00000000-0005-0000-0000-000097380000}"/>
    <cellStyle name="Normal 66 4 3" xfId="14903" xr:uid="{00000000-0005-0000-0000-000098380000}"/>
    <cellStyle name="Normal 66 4 4" xfId="15213" xr:uid="{00000000-0005-0000-0000-000099380000}"/>
    <cellStyle name="Normal 67" xfId="13898" xr:uid="{00000000-0005-0000-0000-00009A380000}"/>
    <cellStyle name="Normal 67 2" xfId="13899" xr:uid="{00000000-0005-0000-0000-00009B380000}"/>
    <cellStyle name="Normal 67 2 2" xfId="13900" xr:uid="{00000000-0005-0000-0000-00009C380000}"/>
    <cellStyle name="Normal 67 2 2 2" xfId="14612" xr:uid="{00000000-0005-0000-0000-00009D380000}"/>
    <cellStyle name="Normal 67 2 2 2 2" xfId="15055" xr:uid="{00000000-0005-0000-0000-00009E380000}"/>
    <cellStyle name="Normal 67 2 2 2 3" xfId="15373" xr:uid="{00000000-0005-0000-0000-00009F380000}"/>
    <cellStyle name="Normal 67 2 2 3" xfId="14904" xr:uid="{00000000-0005-0000-0000-0000A0380000}"/>
    <cellStyle name="Normal 67 2 2 4" xfId="15214" xr:uid="{00000000-0005-0000-0000-0000A1380000}"/>
    <cellStyle name="Normal 67 3" xfId="13901" xr:uid="{00000000-0005-0000-0000-0000A2380000}"/>
    <cellStyle name="Normal 67 3 2" xfId="13902" xr:uid="{00000000-0005-0000-0000-0000A3380000}"/>
    <cellStyle name="Normal 67 4" xfId="13903" xr:uid="{00000000-0005-0000-0000-0000A4380000}"/>
    <cellStyle name="Normal 67 4 2" xfId="14613" xr:uid="{00000000-0005-0000-0000-0000A5380000}"/>
    <cellStyle name="Normal 67 4 2 2" xfId="15056" xr:uid="{00000000-0005-0000-0000-0000A6380000}"/>
    <cellStyle name="Normal 67 4 2 3" xfId="15374" xr:uid="{00000000-0005-0000-0000-0000A7380000}"/>
    <cellStyle name="Normal 67 4 3" xfId="14905" xr:uid="{00000000-0005-0000-0000-0000A8380000}"/>
    <cellStyle name="Normal 67 4 4" xfId="15215" xr:uid="{00000000-0005-0000-0000-0000A9380000}"/>
    <cellStyle name="Normal 68" xfId="13904" xr:uid="{00000000-0005-0000-0000-0000AA380000}"/>
    <cellStyle name="Normal 68 2" xfId="13905" xr:uid="{00000000-0005-0000-0000-0000AB380000}"/>
    <cellStyle name="Normal 69" xfId="13906" xr:uid="{00000000-0005-0000-0000-0000AC380000}"/>
    <cellStyle name="Normal 69 2" xfId="13907" xr:uid="{00000000-0005-0000-0000-0000AD380000}"/>
    <cellStyle name="Normal 7" xfId="13908" xr:uid="{00000000-0005-0000-0000-0000AE380000}"/>
    <cellStyle name="Normal 7 10" xfId="13909" xr:uid="{00000000-0005-0000-0000-0000AF380000}"/>
    <cellStyle name="Normal 7 10 2" xfId="13910" xr:uid="{00000000-0005-0000-0000-0000B0380000}"/>
    <cellStyle name="Normal 7 10 2 2" xfId="13911" xr:uid="{00000000-0005-0000-0000-0000B1380000}"/>
    <cellStyle name="Normal 7 10 2 2 2" xfId="13912" xr:uid="{00000000-0005-0000-0000-0000B2380000}"/>
    <cellStyle name="Normal 7 10 3" xfId="13913" xr:uid="{00000000-0005-0000-0000-0000B3380000}"/>
    <cellStyle name="Normal 7 10 3 2" xfId="13914" xr:uid="{00000000-0005-0000-0000-0000B4380000}"/>
    <cellStyle name="Normal 7 10 3 2 2" xfId="13915" xr:uid="{00000000-0005-0000-0000-0000B5380000}"/>
    <cellStyle name="Normal 7 11" xfId="13916" xr:uid="{00000000-0005-0000-0000-0000B6380000}"/>
    <cellStyle name="Normal 7 11 2" xfId="13917" xr:uid="{00000000-0005-0000-0000-0000B7380000}"/>
    <cellStyle name="Normal 7 11 2 2" xfId="13918" xr:uid="{00000000-0005-0000-0000-0000B8380000}"/>
    <cellStyle name="Normal 7 11 2 2 2" xfId="13919" xr:uid="{00000000-0005-0000-0000-0000B9380000}"/>
    <cellStyle name="Normal 7 11 3" xfId="13920" xr:uid="{00000000-0005-0000-0000-0000BA380000}"/>
    <cellStyle name="Normal 7 11 3 2" xfId="13921" xr:uid="{00000000-0005-0000-0000-0000BB380000}"/>
    <cellStyle name="Normal 7 11 3 2 2" xfId="13922" xr:uid="{00000000-0005-0000-0000-0000BC380000}"/>
    <cellStyle name="Normal 7 12" xfId="13923" xr:uid="{00000000-0005-0000-0000-0000BD380000}"/>
    <cellStyle name="Normal 7 12 2" xfId="13924" xr:uid="{00000000-0005-0000-0000-0000BE380000}"/>
    <cellStyle name="Normal 7 12 2 2" xfId="13925" xr:uid="{00000000-0005-0000-0000-0000BF380000}"/>
    <cellStyle name="Normal 7 12 2 2 2" xfId="13926" xr:uid="{00000000-0005-0000-0000-0000C0380000}"/>
    <cellStyle name="Normal 7 12 3" xfId="13927" xr:uid="{00000000-0005-0000-0000-0000C1380000}"/>
    <cellStyle name="Normal 7 12 3 2" xfId="13928" xr:uid="{00000000-0005-0000-0000-0000C2380000}"/>
    <cellStyle name="Normal 7 12 3 2 2" xfId="13929" xr:uid="{00000000-0005-0000-0000-0000C3380000}"/>
    <cellStyle name="Normal 7 13" xfId="13930" xr:uid="{00000000-0005-0000-0000-0000C4380000}"/>
    <cellStyle name="Normal 7 13 2" xfId="13931" xr:uid="{00000000-0005-0000-0000-0000C5380000}"/>
    <cellStyle name="Normal 7 13 2 2" xfId="13932" xr:uid="{00000000-0005-0000-0000-0000C6380000}"/>
    <cellStyle name="Normal 7 13 2 2 2" xfId="13933" xr:uid="{00000000-0005-0000-0000-0000C7380000}"/>
    <cellStyle name="Normal 7 13 3" xfId="13934" xr:uid="{00000000-0005-0000-0000-0000C8380000}"/>
    <cellStyle name="Normal 7 13 3 2" xfId="13935" xr:uid="{00000000-0005-0000-0000-0000C9380000}"/>
    <cellStyle name="Normal 7 13 3 2 2" xfId="13936" xr:uid="{00000000-0005-0000-0000-0000CA380000}"/>
    <cellStyle name="Normal 7 14" xfId="13937" xr:uid="{00000000-0005-0000-0000-0000CB380000}"/>
    <cellStyle name="Normal 7 14 2" xfId="13938" xr:uid="{00000000-0005-0000-0000-0000CC380000}"/>
    <cellStyle name="Normal 7 14 2 2" xfId="13939" xr:uid="{00000000-0005-0000-0000-0000CD380000}"/>
    <cellStyle name="Normal 7 14 2 2 2" xfId="13940" xr:uid="{00000000-0005-0000-0000-0000CE380000}"/>
    <cellStyle name="Normal 7 14 3" xfId="13941" xr:uid="{00000000-0005-0000-0000-0000CF380000}"/>
    <cellStyle name="Normal 7 14 3 2" xfId="13942" xr:uid="{00000000-0005-0000-0000-0000D0380000}"/>
    <cellStyle name="Normal 7 14 3 2 2" xfId="13943" xr:uid="{00000000-0005-0000-0000-0000D1380000}"/>
    <cellStyle name="Normal 7 15" xfId="13944" xr:uid="{00000000-0005-0000-0000-0000D2380000}"/>
    <cellStyle name="Normal 7 15 2" xfId="13945" xr:uid="{00000000-0005-0000-0000-0000D3380000}"/>
    <cellStyle name="Normal 7 15 2 2" xfId="13946" xr:uid="{00000000-0005-0000-0000-0000D4380000}"/>
    <cellStyle name="Normal 7 15 2 2 2" xfId="13947" xr:uid="{00000000-0005-0000-0000-0000D5380000}"/>
    <cellStyle name="Normal 7 15 3" xfId="13948" xr:uid="{00000000-0005-0000-0000-0000D6380000}"/>
    <cellStyle name="Normal 7 15 3 2" xfId="13949" xr:uid="{00000000-0005-0000-0000-0000D7380000}"/>
    <cellStyle name="Normal 7 15 3 2 2" xfId="13950" xr:uid="{00000000-0005-0000-0000-0000D8380000}"/>
    <cellStyle name="Normal 7 16" xfId="13951" xr:uid="{00000000-0005-0000-0000-0000D9380000}"/>
    <cellStyle name="Normal 7 16 2" xfId="13952" xr:uid="{00000000-0005-0000-0000-0000DA380000}"/>
    <cellStyle name="Normal 7 16 2 2" xfId="13953" xr:uid="{00000000-0005-0000-0000-0000DB380000}"/>
    <cellStyle name="Normal 7 16 2 2 2" xfId="13954" xr:uid="{00000000-0005-0000-0000-0000DC380000}"/>
    <cellStyle name="Normal 7 16 3" xfId="13955" xr:uid="{00000000-0005-0000-0000-0000DD380000}"/>
    <cellStyle name="Normal 7 16 3 2" xfId="13956" xr:uid="{00000000-0005-0000-0000-0000DE380000}"/>
    <cellStyle name="Normal 7 16 3 2 2" xfId="13957" xr:uid="{00000000-0005-0000-0000-0000DF380000}"/>
    <cellStyle name="Normal 7 17" xfId="13958" xr:uid="{00000000-0005-0000-0000-0000E0380000}"/>
    <cellStyle name="Normal 7 17 2" xfId="13959" xr:uid="{00000000-0005-0000-0000-0000E1380000}"/>
    <cellStyle name="Normal 7 17 2 2" xfId="13960" xr:uid="{00000000-0005-0000-0000-0000E2380000}"/>
    <cellStyle name="Normal 7 17 2 2 2" xfId="13961" xr:uid="{00000000-0005-0000-0000-0000E3380000}"/>
    <cellStyle name="Normal 7 17 3" xfId="13962" xr:uid="{00000000-0005-0000-0000-0000E4380000}"/>
    <cellStyle name="Normal 7 17 3 2" xfId="13963" xr:uid="{00000000-0005-0000-0000-0000E5380000}"/>
    <cellStyle name="Normal 7 17 3 2 2" xfId="13964" xr:uid="{00000000-0005-0000-0000-0000E6380000}"/>
    <cellStyle name="Normal 7 18" xfId="13965" xr:uid="{00000000-0005-0000-0000-0000E7380000}"/>
    <cellStyle name="Normal 7 18 2" xfId="13966" xr:uid="{00000000-0005-0000-0000-0000E8380000}"/>
    <cellStyle name="Normal 7 18 2 2" xfId="13967" xr:uid="{00000000-0005-0000-0000-0000E9380000}"/>
    <cellStyle name="Normal 7 18 2 2 2" xfId="13968" xr:uid="{00000000-0005-0000-0000-0000EA380000}"/>
    <cellStyle name="Normal 7 18 3" xfId="13969" xr:uid="{00000000-0005-0000-0000-0000EB380000}"/>
    <cellStyle name="Normal 7 18 3 2" xfId="13970" xr:uid="{00000000-0005-0000-0000-0000EC380000}"/>
    <cellStyle name="Normal 7 18 3 2 2" xfId="13971" xr:uid="{00000000-0005-0000-0000-0000ED380000}"/>
    <cellStyle name="Normal 7 19" xfId="13972" xr:uid="{00000000-0005-0000-0000-0000EE380000}"/>
    <cellStyle name="Normal 7 19 2" xfId="13973" xr:uid="{00000000-0005-0000-0000-0000EF380000}"/>
    <cellStyle name="Normal 7 19 2 2" xfId="13974" xr:uid="{00000000-0005-0000-0000-0000F0380000}"/>
    <cellStyle name="Normal 7 19 2 2 2" xfId="13975" xr:uid="{00000000-0005-0000-0000-0000F1380000}"/>
    <cellStyle name="Normal 7 19 3" xfId="13976" xr:uid="{00000000-0005-0000-0000-0000F2380000}"/>
    <cellStyle name="Normal 7 19 3 2" xfId="13977" xr:uid="{00000000-0005-0000-0000-0000F3380000}"/>
    <cellStyle name="Normal 7 19 3 2 2" xfId="13978" xr:uid="{00000000-0005-0000-0000-0000F4380000}"/>
    <cellStyle name="Normal 7 2" xfId="13979" xr:uid="{00000000-0005-0000-0000-0000F5380000}"/>
    <cellStyle name="Normal 7 2 10" xfId="13980" xr:uid="{00000000-0005-0000-0000-0000F6380000}"/>
    <cellStyle name="Normal 7 2 10 2" xfId="13981" xr:uid="{00000000-0005-0000-0000-0000F7380000}"/>
    <cellStyle name="Normal 7 2 10 2 2" xfId="13982" xr:uid="{00000000-0005-0000-0000-0000F8380000}"/>
    <cellStyle name="Normal 7 2 10 2 2 2" xfId="13983" xr:uid="{00000000-0005-0000-0000-0000F9380000}"/>
    <cellStyle name="Normal 7 2 10 3" xfId="13984" xr:uid="{00000000-0005-0000-0000-0000FA380000}"/>
    <cellStyle name="Normal 7 2 10 3 2" xfId="13985" xr:uid="{00000000-0005-0000-0000-0000FB380000}"/>
    <cellStyle name="Normal 7 2 10 3 2 2" xfId="13986" xr:uid="{00000000-0005-0000-0000-0000FC380000}"/>
    <cellStyle name="Normal 7 2 11" xfId="13987" xr:uid="{00000000-0005-0000-0000-0000FD380000}"/>
    <cellStyle name="Normal 7 2 11 2" xfId="13988" xr:uid="{00000000-0005-0000-0000-0000FE380000}"/>
    <cellStyle name="Normal 7 2 11 2 2" xfId="13989" xr:uid="{00000000-0005-0000-0000-0000FF380000}"/>
    <cellStyle name="Normal 7 2 11 2 2 2" xfId="13990" xr:uid="{00000000-0005-0000-0000-000000390000}"/>
    <cellStyle name="Normal 7 2 11 3" xfId="13991" xr:uid="{00000000-0005-0000-0000-000001390000}"/>
    <cellStyle name="Normal 7 2 11 3 2" xfId="13992" xr:uid="{00000000-0005-0000-0000-000002390000}"/>
    <cellStyle name="Normal 7 2 11 3 2 2" xfId="13993" xr:uid="{00000000-0005-0000-0000-000003390000}"/>
    <cellStyle name="Normal 7 2 12" xfId="13994" xr:uid="{00000000-0005-0000-0000-000004390000}"/>
    <cellStyle name="Normal 7 2 12 2" xfId="13995" xr:uid="{00000000-0005-0000-0000-000005390000}"/>
    <cellStyle name="Normal 7 2 12 2 2" xfId="13996" xr:uid="{00000000-0005-0000-0000-000006390000}"/>
    <cellStyle name="Normal 7 2 12 2 2 2" xfId="13997" xr:uid="{00000000-0005-0000-0000-000007390000}"/>
    <cellStyle name="Normal 7 2 12 3" xfId="13998" xr:uid="{00000000-0005-0000-0000-000008390000}"/>
    <cellStyle name="Normal 7 2 12 3 2" xfId="13999" xr:uid="{00000000-0005-0000-0000-000009390000}"/>
    <cellStyle name="Normal 7 2 12 3 2 2" xfId="14000" xr:uid="{00000000-0005-0000-0000-00000A390000}"/>
    <cellStyle name="Normal 7 2 13" xfId="14001" xr:uid="{00000000-0005-0000-0000-00000B390000}"/>
    <cellStyle name="Normal 7 2 13 2" xfId="14002" xr:uid="{00000000-0005-0000-0000-00000C390000}"/>
    <cellStyle name="Normal 7 2 13 2 2" xfId="14003" xr:uid="{00000000-0005-0000-0000-00000D390000}"/>
    <cellStyle name="Normal 7 2 13 2 2 2" xfId="14004" xr:uid="{00000000-0005-0000-0000-00000E390000}"/>
    <cellStyle name="Normal 7 2 13 3" xfId="14005" xr:uid="{00000000-0005-0000-0000-00000F390000}"/>
    <cellStyle name="Normal 7 2 13 3 2" xfId="14006" xr:uid="{00000000-0005-0000-0000-000010390000}"/>
    <cellStyle name="Normal 7 2 13 3 2 2" xfId="14007" xr:uid="{00000000-0005-0000-0000-000011390000}"/>
    <cellStyle name="Normal 7 2 14" xfId="14008" xr:uid="{00000000-0005-0000-0000-000012390000}"/>
    <cellStyle name="Normal 7 2 14 2" xfId="14009" xr:uid="{00000000-0005-0000-0000-000013390000}"/>
    <cellStyle name="Normal 7 2 14 2 2" xfId="14010" xr:uid="{00000000-0005-0000-0000-000014390000}"/>
    <cellStyle name="Normal 7 2 14 2 2 2" xfId="14011" xr:uid="{00000000-0005-0000-0000-000015390000}"/>
    <cellStyle name="Normal 7 2 14 3" xfId="14012" xr:uid="{00000000-0005-0000-0000-000016390000}"/>
    <cellStyle name="Normal 7 2 14 3 2" xfId="14013" xr:uid="{00000000-0005-0000-0000-000017390000}"/>
    <cellStyle name="Normal 7 2 14 3 2 2" xfId="14014" xr:uid="{00000000-0005-0000-0000-000018390000}"/>
    <cellStyle name="Normal 7 2 15" xfId="14015" xr:uid="{00000000-0005-0000-0000-000019390000}"/>
    <cellStyle name="Normal 7 2 15 2" xfId="14016" xr:uid="{00000000-0005-0000-0000-00001A390000}"/>
    <cellStyle name="Normal 7 2 15 2 2" xfId="14017" xr:uid="{00000000-0005-0000-0000-00001B390000}"/>
    <cellStyle name="Normal 7 2 15 2 2 2" xfId="14018" xr:uid="{00000000-0005-0000-0000-00001C390000}"/>
    <cellStyle name="Normal 7 2 15 3" xfId="14019" xr:uid="{00000000-0005-0000-0000-00001D390000}"/>
    <cellStyle name="Normal 7 2 15 3 2" xfId="14020" xr:uid="{00000000-0005-0000-0000-00001E390000}"/>
    <cellStyle name="Normal 7 2 15 3 2 2" xfId="14021" xr:uid="{00000000-0005-0000-0000-00001F390000}"/>
    <cellStyle name="Normal 7 2 16" xfId="14022" xr:uid="{00000000-0005-0000-0000-000020390000}"/>
    <cellStyle name="Normal 7 2 16 2" xfId="14023" xr:uid="{00000000-0005-0000-0000-000021390000}"/>
    <cellStyle name="Normal 7 2 16 2 2" xfId="14024" xr:uid="{00000000-0005-0000-0000-000022390000}"/>
    <cellStyle name="Normal 7 2 16 2 2 2" xfId="14025" xr:uid="{00000000-0005-0000-0000-000023390000}"/>
    <cellStyle name="Normal 7 2 16 3" xfId="14026" xr:uid="{00000000-0005-0000-0000-000024390000}"/>
    <cellStyle name="Normal 7 2 16 3 2" xfId="14027" xr:uid="{00000000-0005-0000-0000-000025390000}"/>
    <cellStyle name="Normal 7 2 16 3 2 2" xfId="14028" xr:uid="{00000000-0005-0000-0000-000026390000}"/>
    <cellStyle name="Normal 7 2 17" xfId="14029" xr:uid="{00000000-0005-0000-0000-000027390000}"/>
    <cellStyle name="Normal 7 2 17 2" xfId="14030" xr:uid="{00000000-0005-0000-0000-000028390000}"/>
    <cellStyle name="Normal 7 2 17 2 2" xfId="14031" xr:uid="{00000000-0005-0000-0000-000029390000}"/>
    <cellStyle name="Normal 7 2 17 2 2 2" xfId="14032" xr:uid="{00000000-0005-0000-0000-00002A390000}"/>
    <cellStyle name="Normal 7 2 17 3" xfId="14033" xr:uid="{00000000-0005-0000-0000-00002B390000}"/>
    <cellStyle name="Normal 7 2 17 3 2" xfId="14034" xr:uid="{00000000-0005-0000-0000-00002C390000}"/>
    <cellStyle name="Normal 7 2 17 3 2 2" xfId="14035" xr:uid="{00000000-0005-0000-0000-00002D390000}"/>
    <cellStyle name="Normal 7 2 18" xfId="14036" xr:uid="{00000000-0005-0000-0000-00002E390000}"/>
    <cellStyle name="Normal 7 2 18 2" xfId="14037" xr:uid="{00000000-0005-0000-0000-00002F390000}"/>
    <cellStyle name="Normal 7 2 18 2 2" xfId="14038" xr:uid="{00000000-0005-0000-0000-000030390000}"/>
    <cellStyle name="Normal 7 2 18 2 2 2" xfId="14039" xr:uid="{00000000-0005-0000-0000-000031390000}"/>
    <cellStyle name="Normal 7 2 18 3" xfId="14040" xr:uid="{00000000-0005-0000-0000-000032390000}"/>
    <cellStyle name="Normal 7 2 18 3 2" xfId="14041" xr:uid="{00000000-0005-0000-0000-000033390000}"/>
    <cellStyle name="Normal 7 2 18 3 2 2" xfId="14042" xr:uid="{00000000-0005-0000-0000-000034390000}"/>
    <cellStyle name="Normal 7 2 19" xfId="14043" xr:uid="{00000000-0005-0000-0000-000035390000}"/>
    <cellStyle name="Normal 7 2 19 2" xfId="14044" xr:uid="{00000000-0005-0000-0000-000036390000}"/>
    <cellStyle name="Normal 7 2 19 2 2" xfId="14045" xr:uid="{00000000-0005-0000-0000-000037390000}"/>
    <cellStyle name="Normal 7 2 19 2 2 2" xfId="14046" xr:uid="{00000000-0005-0000-0000-000038390000}"/>
    <cellStyle name="Normal 7 2 19 3" xfId="14047" xr:uid="{00000000-0005-0000-0000-000039390000}"/>
    <cellStyle name="Normal 7 2 19 3 2" xfId="14048" xr:uid="{00000000-0005-0000-0000-00003A390000}"/>
    <cellStyle name="Normal 7 2 19 3 2 2" xfId="14049" xr:uid="{00000000-0005-0000-0000-00003B390000}"/>
    <cellStyle name="Normal 7 2 2" xfId="14050" xr:uid="{00000000-0005-0000-0000-00003C390000}"/>
    <cellStyle name="Normal 7 2 2 2" xfId="14051" xr:uid="{00000000-0005-0000-0000-00003D390000}"/>
    <cellStyle name="Normal 7 2 2 2 2" xfId="14052" xr:uid="{00000000-0005-0000-0000-00003E390000}"/>
    <cellStyle name="Normal 7 2 2 2 2 2" xfId="14053" xr:uid="{00000000-0005-0000-0000-00003F390000}"/>
    <cellStyle name="Normal 7 2 2 3" xfId="14054" xr:uid="{00000000-0005-0000-0000-000040390000}"/>
    <cellStyle name="Normal 7 2 2 3 2" xfId="14055" xr:uid="{00000000-0005-0000-0000-000041390000}"/>
    <cellStyle name="Normal 7 2 2 3 2 2" xfId="14056" xr:uid="{00000000-0005-0000-0000-000042390000}"/>
    <cellStyle name="Normal 7 2 20" xfId="14057" xr:uid="{00000000-0005-0000-0000-000043390000}"/>
    <cellStyle name="Normal 7 2 20 2" xfId="14058" xr:uid="{00000000-0005-0000-0000-000044390000}"/>
    <cellStyle name="Normal 7 2 20 2 2" xfId="14059" xr:uid="{00000000-0005-0000-0000-000045390000}"/>
    <cellStyle name="Normal 7 2 20 2 2 2" xfId="14060" xr:uid="{00000000-0005-0000-0000-000046390000}"/>
    <cellStyle name="Normal 7 2 20 3" xfId="14061" xr:uid="{00000000-0005-0000-0000-000047390000}"/>
    <cellStyle name="Normal 7 2 20 3 2" xfId="14062" xr:uid="{00000000-0005-0000-0000-000048390000}"/>
    <cellStyle name="Normal 7 2 20 3 2 2" xfId="14063" xr:uid="{00000000-0005-0000-0000-000049390000}"/>
    <cellStyle name="Normal 7 2 21" xfId="14064" xr:uid="{00000000-0005-0000-0000-00004A390000}"/>
    <cellStyle name="Normal 7 2 21 2" xfId="14065" xr:uid="{00000000-0005-0000-0000-00004B390000}"/>
    <cellStyle name="Normal 7 2 21 2 2" xfId="14066" xr:uid="{00000000-0005-0000-0000-00004C390000}"/>
    <cellStyle name="Normal 7 2 21 2 2 2" xfId="14067" xr:uid="{00000000-0005-0000-0000-00004D390000}"/>
    <cellStyle name="Normal 7 2 21 3" xfId="14068" xr:uid="{00000000-0005-0000-0000-00004E390000}"/>
    <cellStyle name="Normal 7 2 21 3 2" xfId="14069" xr:uid="{00000000-0005-0000-0000-00004F390000}"/>
    <cellStyle name="Normal 7 2 21 3 2 2" xfId="14070" xr:uid="{00000000-0005-0000-0000-000050390000}"/>
    <cellStyle name="Normal 7 2 22" xfId="14071" xr:uid="{00000000-0005-0000-0000-000051390000}"/>
    <cellStyle name="Normal 7 2 22 2" xfId="14072" xr:uid="{00000000-0005-0000-0000-000052390000}"/>
    <cellStyle name="Normal 7 2 22 2 2" xfId="14073" xr:uid="{00000000-0005-0000-0000-000053390000}"/>
    <cellStyle name="Normal 7 2 22 2 2 2" xfId="14074" xr:uid="{00000000-0005-0000-0000-000054390000}"/>
    <cellStyle name="Normal 7 2 22 3" xfId="14075" xr:uid="{00000000-0005-0000-0000-000055390000}"/>
    <cellStyle name="Normal 7 2 22 3 2" xfId="14076" xr:uid="{00000000-0005-0000-0000-000056390000}"/>
    <cellStyle name="Normal 7 2 22 3 2 2" xfId="14077" xr:uid="{00000000-0005-0000-0000-000057390000}"/>
    <cellStyle name="Normal 7 2 23" xfId="14078" xr:uid="{00000000-0005-0000-0000-000058390000}"/>
    <cellStyle name="Normal 7 2 23 2" xfId="14079" xr:uid="{00000000-0005-0000-0000-000059390000}"/>
    <cellStyle name="Normal 7 2 23 2 2" xfId="14080" xr:uid="{00000000-0005-0000-0000-00005A390000}"/>
    <cellStyle name="Normal 7 2 23 2 2 2" xfId="14081" xr:uid="{00000000-0005-0000-0000-00005B390000}"/>
    <cellStyle name="Normal 7 2 23 3" xfId="14082" xr:uid="{00000000-0005-0000-0000-00005C390000}"/>
    <cellStyle name="Normal 7 2 23 3 2" xfId="14083" xr:uid="{00000000-0005-0000-0000-00005D390000}"/>
    <cellStyle name="Normal 7 2 23 3 2 2" xfId="14084" xr:uid="{00000000-0005-0000-0000-00005E390000}"/>
    <cellStyle name="Normal 7 2 24" xfId="14085" xr:uid="{00000000-0005-0000-0000-00005F390000}"/>
    <cellStyle name="Normal 7 2 24 2" xfId="14086" xr:uid="{00000000-0005-0000-0000-000060390000}"/>
    <cellStyle name="Normal 7 2 24 2 2" xfId="14087" xr:uid="{00000000-0005-0000-0000-000061390000}"/>
    <cellStyle name="Normal 7 2 25" xfId="14088" xr:uid="{00000000-0005-0000-0000-000062390000}"/>
    <cellStyle name="Normal 7 2 25 2" xfId="14089" xr:uid="{00000000-0005-0000-0000-000063390000}"/>
    <cellStyle name="Normal 7 2 25 2 2" xfId="14090" xr:uid="{00000000-0005-0000-0000-000064390000}"/>
    <cellStyle name="Normal 7 2 3" xfId="14091" xr:uid="{00000000-0005-0000-0000-000065390000}"/>
    <cellStyle name="Normal 7 2 3 2" xfId="14092" xr:uid="{00000000-0005-0000-0000-000066390000}"/>
    <cellStyle name="Normal 7 2 3 2 2" xfId="14093" xr:uid="{00000000-0005-0000-0000-000067390000}"/>
    <cellStyle name="Normal 7 2 3 2 2 2" xfId="14094" xr:uid="{00000000-0005-0000-0000-000068390000}"/>
    <cellStyle name="Normal 7 2 3 3" xfId="14095" xr:uid="{00000000-0005-0000-0000-000069390000}"/>
    <cellStyle name="Normal 7 2 3 3 2" xfId="14096" xr:uid="{00000000-0005-0000-0000-00006A390000}"/>
    <cellStyle name="Normal 7 2 3 3 2 2" xfId="14097" xr:uid="{00000000-0005-0000-0000-00006B390000}"/>
    <cellStyle name="Normal 7 2 4" xfId="14098" xr:uid="{00000000-0005-0000-0000-00006C390000}"/>
    <cellStyle name="Normal 7 2 4 2" xfId="14099" xr:uid="{00000000-0005-0000-0000-00006D390000}"/>
    <cellStyle name="Normal 7 2 4 2 2" xfId="14100" xr:uid="{00000000-0005-0000-0000-00006E390000}"/>
    <cellStyle name="Normal 7 2 4 2 2 2" xfId="14101" xr:uid="{00000000-0005-0000-0000-00006F390000}"/>
    <cellStyle name="Normal 7 2 4 3" xfId="14102" xr:uid="{00000000-0005-0000-0000-000070390000}"/>
    <cellStyle name="Normal 7 2 4 3 2" xfId="14103" xr:uid="{00000000-0005-0000-0000-000071390000}"/>
    <cellStyle name="Normal 7 2 4 3 2 2" xfId="14104" xr:uid="{00000000-0005-0000-0000-000072390000}"/>
    <cellStyle name="Normal 7 2 5" xfId="14105" xr:uid="{00000000-0005-0000-0000-000073390000}"/>
    <cellStyle name="Normal 7 2 5 2" xfId="14106" xr:uid="{00000000-0005-0000-0000-000074390000}"/>
    <cellStyle name="Normal 7 2 5 2 2" xfId="14107" xr:uid="{00000000-0005-0000-0000-000075390000}"/>
    <cellStyle name="Normal 7 2 5 2 2 2" xfId="14108" xr:uid="{00000000-0005-0000-0000-000076390000}"/>
    <cellStyle name="Normal 7 2 5 3" xfId="14109" xr:uid="{00000000-0005-0000-0000-000077390000}"/>
    <cellStyle name="Normal 7 2 5 3 2" xfId="14110" xr:uid="{00000000-0005-0000-0000-000078390000}"/>
    <cellStyle name="Normal 7 2 5 3 2 2" xfId="14111" xr:uid="{00000000-0005-0000-0000-000079390000}"/>
    <cellStyle name="Normal 7 2 6" xfId="14112" xr:uid="{00000000-0005-0000-0000-00007A390000}"/>
    <cellStyle name="Normal 7 2 6 2" xfId="14113" xr:uid="{00000000-0005-0000-0000-00007B390000}"/>
    <cellStyle name="Normal 7 2 6 2 2" xfId="14114" xr:uid="{00000000-0005-0000-0000-00007C390000}"/>
    <cellStyle name="Normal 7 2 6 2 2 2" xfId="14115" xr:uid="{00000000-0005-0000-0000-00007D390000}"/>
    <cellStyle name="Normal 7 2 6 3" xfId="14116" xr:uid="{00000000-0005-0000-0000-00007E390000}"/>
    <cellStyle name="Normal 7 2 6 3 2" xfId="14117" xr:uid="{00000000-0005-0000-0000-00007F390000}"/>
    <cellStyle name="Normal 7 2 6 3 2 2" xfId="14118" xr:uid="{00000000-0005-0000-0000-000080390000}"/>
    <cellStyle name="Normal 7 2 7" xfId="14119" xr:uid="{00000000-0005-0000-0000-000081390000}"/>
    <cellStyle name="Normal 7 2 7 2" xfId="14120" xr:uid="{00000000-0005-0000-0000-000082390000}"/>
    <cellStyle name="Normal 7 2 7 2 2" xfId="14121" xr:uid="{00000000-0005-0000-0000-000083390000}"/>
    <cellStyle name="Normal 7 2 7 2 2 2" xfId="14122" xr:uid="{00000000-0005-0000-0000-000084390000}"/>
    <cellStyle name="Normal 7 2 7 3" xfId="14123" xr:uid="{00000000-0005-0000-0000-000085390000}"/>
    <cellStyle name="Normal 7 2 7 3 2" xfId="14124" xr:uid="{00000000-0005-0000-0000-000086390000}"/>
    <cellStyle name="Normal 7 2 7 3 2 2" xfId="14125" xr:uid="{00000000-0005-0000-0000-000087390000}"/>
    <cellStyle name="Normal 7 2 8" xfId="14126" xr:uid="{00000000-0005-0000-0000-000088390000}"/>
    <cellStyle name="Normal 7 2 8 2" xfId="14127" xr:uid="{00000000-0005-0000-0000-000089390000}"/>
    <cellStyle name="Normal 7 2 8 2 2" xfId="14128" xr:uid="{00000000-0005-0000-0000-00008A390000}"/>
    <cellStyle name="Normal 7 2 8 2 2 2" xfId="14129" xr:uid="{00000000-0005-0000-0000-00008B390000}"/>
    <cellStyle name="Normal 7 2 8 3" xfId="14130" xr:uid="{00000000-0005-0000-0000-00008C390000}"/>
    <cellStyle name="Normal 7 2 8 3 2" xfId="14131" xr:uid="{00000000-0005-0000-0000-00008D390000}"/>
    <cellStyle name="Normal 7 2 8 3 2 2" xfId="14132" xr:uid="{00000000-0005-0000-0000-00008E390000}"/>
    <cellStyle name="Normal 7 2 9" xfId="14133" xr:uid="{00000000-0005-0000-0000-00008F390000}"/>
    <cellStyle name="Normal 7 2 9 2" xfId="14134" xr:uid="{00000000-0005-0000-0000-000090390000}"/>
    <cellStyle name="Normal 7 2 9 2 2" xfId="14135" xr:uid="{00000000-0005-0000-0000-000091390000}"/>
    <cellStyle name="Normal 7 2 9 2 2 2" xfId="14136" xr:uid="{00000000-0005-0000-0000-000092390000}"/>
    <cellStyle name="Normal 7 2 9 3" xfId="14137" xr:uid="{00000000-0005-0000-0000-000093390000}"/>
    <cellStyle name="Normal 7 2 9 3 2" xfId="14138" xr:uid="{00000000-0005-0000-0000-000094390000}"/>
    <cellStyle name="Normal 7 2 9 3 2 2" xfId="14139" xr:uid="{00000000-0005-0000-0000-000095390000}"/>
    <cellStyle name="Normal 7 20" xfId="14140" xr:uid="{00000000-0005-0000-0000-000096390000}"/>
    <cellStyle name="Normal 7 20 2" xfId="14141" xr:uid="{00000000-0005-0000-0000-000097390000}"/>
    <cellStyle name="Normal 7 20 2 2" xfId="14142" xr:uid="{00000000-0005-0000-0000-000098390000}"/>
    <cellStyle name="Normal 7 20 2 2 2" xfId="14143" xr:uid="{00000000-0005-0000-0000-000099390000}"/>
    <cellStyle name="Normal 7 20 3" xfId="14144" xr:uid="{00000000-0005-0000-0000-00009A390000}"/>
    <cellStyle name="Normal 7 20 3 2" xfId="14145" xr:uid="{00000000-0005-0000-0000-00009B390000}"/>
    <cellStyle name="Normal 7 20 3 2 2" xfId="14146" xr:uid="{00000000-0005-0000-0000-00009C390000}"/>
    <cellStyle name="Normal 7 21" xfId="14147" xr:uid="{00000000-0005-0000-0000-00009D390000}"/>
    <cellStyle name="Normal 7 21 2" xfId="14148" xr:uid="{00000000-0005-0000-0000-00009E390000}"/>
    <cellStyle name="Normal 7 21 2 2" xfId="14149" xr:uid="{00000000-0005-0000-0000-00009F390000}"/>
    <cellStyle name="Normal 7 21 2 2 2" xfId="14150" xr:uid="{00000000-0005-0000-0000-0000A0390000}"/>
    <cellStyle name="Normal 7 21 3" xfId="14151" xr:uid="{00000000-0005-0000-0000-0000A1390000}"/>
    <cellStyle name="Normal 7 21 3 2" xfId="14152" xr:uid="{00000000-0005-0000-0000-0000A2390000}"/>
    <cellStyle name="Normal 7 21 3 2 2" xfId="14153" xr:uid="{00000000-0005-0000-0000-0000A3390000}"/>
    <cellStyle name="Normal 7 22" xfId="14154" xr:uid="{00000000-0005-0000-0000-0000A4390000}"/>
    <cellStyle name="Normal 7 22 2" xfId="14155" xr:uid="{00000000-0005-0000-0000-0000A5390000}"/>
    <cellStyle name="Normal 7 22 2 2" xfId="14156" xr:uid="{00000000-0005-0000-0000-0000A6390000}"/>
    <cellStyle name="Normal 7 22 2 2 2" xfId="14157" xr:uid="{00000000-0005-0000-0000-0000A7390000}"/>
    <cellStyle name="Normal 7 22 3" xfId="14158" xr:uid="{00000000-0005-0000-0000-0000A8390000}"/>
    <cellStyle name="Normal 7 22 3 2" xfId="14159" xr:uid="{00000000-0005-0000-0000-0000A9390000}"/>
    <cellStyle name="Normal 7 22 3 2 2" xfId="14160" xr:uid="{00000000-0005-0000-0000-0000AA390000}"/>
    <cellStyle name="Normal 7 23" xfId="14161" xr:uid="{00000000-0005-0000-0000-0000AB390000}"/>
    <cellStyle name="Normal 7 23 2" xfId="14162" xr:uid="{00000000-0005-0000-0000-0000AC390000}"/>
    <cellStyle name="Normal 7 23 2 2" xfId="14163" xr:uid="{00000000-0005-0000-0000-0000AD390000}"/>
    <cellStyle name="Normal 7 23 2 2 2" xfId="14164" xr:uid="{00000000-0005-0000-0000-0000AE390000}"/>
    <cellStyle name="Normal 7 23 3" xfId="14165" xr:uid="{00000000-0005-0000-0000-0000AF390000}"/>
    <cellStyle name="Normal 7 23 3 2" xfId="14166" xr:uid="{00000000-0005-0000-0000-0000B0390000}"/>
    <cellStyle name="Normal 7 23 3 2 2" xfId="14167" xr:uid="{00000000-0005-0000-0000-0000B1390000}"/>
    <cellStyle name="Normal 7 24" xfId="14168" xr:uid="{00000000-0005-0000-0000-0000B2390000}"/>
    <cellStyle name="Normal 7 24 2" xfId="14169" xr:uid="{00000000-0005-0000-0000-0000B3390000}"/>
    <cellStyle name="Normal 7 24 2 2" xfId="14170" xr:uid="{00000000-0005-0000-0000-0000B4390000}"/>
    <cellStyle name="Normal 7 24 2 2 2" xfId="14171" xr:uid="{00000000-0005-0000-0000-0000B5390000}"/>
    <cellStyle name="Normal 7 24 3" xfId="14172" xr:uid="{00000000-0005-0000-0000-0000B6390000}"/>
    <cellStyle name="Normal 7 24 3 2" xfId="14173" xr:uid="{00000000-0005-0000-0000-0000B7390000}"/>
    <cellStyle name="Normal 7 24 3 2 2" xfId="14174" xr:uid="{00000000-0005-0000-0000-0000B8390000}"/>
    <cellStyle name="Normal 7 25" xfId="14175" xr:uid="{00000000-0005-0000-0000-0000B9390000}"/>
    <cellStyle name="Normal 7 25 2" xfId="14176" xr:uid="{00000000-0005-0000-0000-0000BA390000}"/>
    <cellStyle name="Normal 7 25 2 2" xfId="14177" xr:uid="{00000000-0005-0000-0000-0000BB390000}"/>
    <cellStyle name="Normal 7 26" xfId="14178" xr:uid="{00000000-0005-0000-0000-0000BC390000}"/>
    <cellStyle name="Normal 7 26 2" xfId="14179" xr:uid="{00000000-0005-0000-0000-0000BD390000}"/>
    <cellStyle name="Normal 7 26 3" xfId="14180" xr:uid="{00000000-0005-0000-0000-0000BE390000}"/>
    <cellStyle name="Normal 7 26 4" xfId="14181" xr:uid="{00000000-0005-0000-0000-0000BF390000}"/>
    <cellStyle name="Normal 7 3" xfId="14182" xr:uid="{00000000-0005-0000-0000-0000C0390000}"/>
    <cellStyle name="Normal 7 3 2" xfId="14183" xr:uid="{00000000-0005-0000-0000-0000C1390000}"/>
    <cellStyle name="Normal 7 3 2 2" xfId="14184" xr:uid="{00000000-0005-0000-0000-0000C2390000}"/>
    <cellStyle name="Normal 7 3 2 2 2" xfId="14185" xr:uid="{00000000-0005-0000-0000-0000C3390000}"/>
    <cellStyle name="Normal 7 3 3" xfId="14186" xr:uid="{00000000-0005-0000-0000-0000C4390000}"/>
    <cellStyle name="Normal 7 3 3 2" xfId="14187" xr:uid="{00000000-0005-0000-0000-0000C5390000}"/>
    <cellStyle name="Normal 7 3 3 2 2" xfId="14188" xr:uid="{00000000-0005-0000-0000-0000C6390000}"/>
    <cellStyle name="Normal 7 4" xfId="14189" xr:uid="{00000000-0005-0000-0000-0000C7390000}"/>
    <cellStyle name="Normal 7 4 2" xfId="14190" xr:uid="{00000000-0005-0000-0000-0000C8390000}"/>
    <cellStyle name="Normal 7 4 2 2" xfId="14191" xr:uid="{00000000-0005-0000-0000-0000C9390000}"/>
    <cellStyle name="Normal 7 4 2 2 2" xfId="14192" xr:uid="{00000000-0005-0000-0000-0000CA390000}"/>
    <cellStyle name="Normal 7 4 3" xfId="14193" xr:uid="{00000000-0005-0000-0000-0000CB390000}"/>
    <cellStyle name="Normal 7 4 3 2" xfId="14194" xr:uid="{00000000-0005-0000-0000-0000CC390000}"/>
    <cellStyle name="Normal 7 4 3 2 2" xfId="14195" xr:uid="{00000000-0005-0000-0000-0000CD390000}"/>
    <cellStyle name="Normal 7 5" xfId="14196" xr:uid="{00000000-0005-0000-0000-0000CE390000}"/>
    <cellStyle name="Normal 7 5 2" xfId="14197" xr:uid="{00000000-0005-0000-0000-0000CF390000}"/>
    <cellStyle name="Normal 7 5 2 2" xfId="14198" xr:uid="{00000000-0005-0000-0000-0000D0390000}"/>
    <cellStyle name="Normal 7 5 2 2 2" xfId="14199" xr:uid="{00000000-0005-0000-0000-0000D1390000}"/>
    <cellStyle name="Normal 7 5 3" xfId="14200" xr:uid="{00000000-0005-0000-0000-0000D2390000}"/>
    <cellStyle name="Normal 7 5 3 2" xfId="14201" xr:uid="{00000000-0005-0000-0000-0000D3390000}"/>
    <cellStyle name="Normal 7 5 3 2 2" xfId="14202" xr:uid="{00000000-0005-0000-0000-0000D4390000}"/>
    <cellStyle name="Normal 7 6" xfId="14203" xr:uid="{00000000-0005-0000-0000-0000D5390000}"/>
    <cellStyle name="Normal 7 6 2" xfId="14204" xr:uid="{00000000-0005-0000-0000-0000D6390000}"/>
    <cellStyle name="Normal 7 6 2 2" xfId="14205" xr:uid="{00000000-0005-0000-0000-0000D7390000}"/>
    <cellStyle name="Normal 7 6 2 2 2" xfId="14206" xr:uid="{00000000-0005-0000-0000-0000D8390000}"/>
    <cellStyle name="Normal 7 6 3" xfId="14207" xr:uid="{00000000-0005-0000-0000-0000D9390000}"/>
    <cellStyle name="Normal 7 6 3 2" xfId="14208" xr:uid="{00000000-0005-0000-0000-0000DA390000}"/>
    <cellStyle name="Normal 7 6 3 2 2" xfId="14209" xr:uid="{00000000-0005-0000-0000-0000DB390000}"/>
    <cellStyle name="Normal 7 7" xfId="14210" xr:uid="{00000000-0005-0000-0000-0000DC390000}"/>
    <cellStyle name="Normal 7 7 2" xfId="14211" xr:uid="{00000000-0005-0000-0000-0000DD390000}"/>
    <cellStyle name="Normal 7 7 2 2" xfId="14212" xr:uid="{00000000-0005-0000-0000-0000DE390000}"/>
    <cellStyle name="Normal 7 7 2 2 2" xfId="14213" xr:uid="{00000000-0005-0000-0000-0000DF390000}"/>
    <cellStyle name="Normal 7 7 3" xfId="14214" xr:uid="{00000000-0005-0000-0000-0000E0390000}"/>
    <cellStyle name="Normal 7 7 3 2" xfId="14215" xr:uid="{00000000-0005-0000-0000-0000E1390000}"/>
    <cellStyle name="Normal 7 7 3 2 2" xfId="14216" xr:uid="{00000000-0005-0000-0000-0000E2390000}"/>
    <cellStyle name="Normal 7 8" xfId="14217" xr:uid="{00000000-0005-0000-0000-0000E3390000}"/>
    <cellStyle name="Normal 7 8 2" xfId="14218" xr:uid="{00000000-0005-0000-0000-0000E4390000}"/>
    <cellStyle name="Normal 7 8 2 2" xfId="14219" xr:uid="{00000000-0005-0000-0000-0000E5390000}"/>
    <cellStyle name="Normal 7 8 2 2 2" xfId="14220" xr:uid="{00000000-0005-0000-0000-0000E6390000}"/>
    <cellStyle name="Normal 7 8 3" xfId="14221" xr:uid="{00000000-0005-0000-0000-0000E7390000}"/>
    <cellStyle name="Normal 7 8 3 2" xfId="14222" xr:uid="{00000000-0005-0000-0000-0000E8390000}"/>
    <cellStyle name="Normal 7 8 3 2 2" xfId="14223" xr:uid="{00000000-0005-0000-0000-0000E9390000}"/>
    <cellStyle name="Normal 7 9" xfId="14224" xr:uid="{00000000-0005-0000-0000-0000EA390000}"/>
    <cellStyle name="Normal 7 9 2" xfId="14225" xr:uid="{00000000-0005-0000-0000-0000EB390000}"/>
    <cellStyle name="Normal 7 9 2 2" xfId="14226" xr:uid="{00000000-0005-0000-0000-0000EC390000}"/>
    <cellStyle name="Normal 7 9 2 2 2" xfId="14227" xr:uid="{00000000-0005-0000-0000-0000ED390000}"/>
    <cellStyle name="Normal 7 9 3" xfId="14228" xr:uid="{00000000-0005-0000-0000-0000EE390000}"/>
    <cellStyle name="Normal 7 9 3 2" xfId="14229" xr:uid="{00000000-0005-0000-0000-0000EF390000}"/>
    <cellStyle name="Normal 7 9 3 2 2" xfId="14230" xr:uid="{00000000-0005-0000-0000-0000F0390000}"/>
    <cellStyle name="Normal 70" xfId="14231" xr:uid="{00000000-0005-0000-0000-0000F1390000}"/>
    <cellStyle name="Normal 70 2" xfId="14232" xr:uid="{00000000-0005-0000-0000-0000F2390000}"/>
    <cellStyle name="Normal 70 3" xfId="14233" xr:uid="{00000000-0005-0000-0000-0000F3390000}"/>
    <cellStyle name="Normal 71" xfId="14234" xr:uid="{00000000-0005-0000-0000-0000F4390000}"/>
    <cellStyle name="Normal 71 2" xfId="14235" xr:uid="{00000000-0005-0000-0000-0000F5390000}"/>
    <cellStyle name="Normal 71 3" xfId="14236" xr:uid="{00000000-0005-0000-0000-0000F6390000}"/>
    <cellStyle name="Normal 71 3 2" xfId="14614" xr:uid="{00000000-0005-0000-0000-0000F7390000}"/>
    <cellStyle name="Normal 71 3 2 2" xfId="15057" xr:uid="{00000000-0005-0000-0000-0000F8390000}"/>
    <cellStyle name="Normal 71 3 2 3" xfId="15375" xr:uid="{00000000-0005-0000-0000-0000F9390000}"/>
    <cellStyle name="Normal 71 3 3" xfId="14906" xr:uid="{00000000-0005-0000-0000-0000FA390000}"/>
    <cellStyle name="Normal 71 3 4" xfId="15216" xr:uid="{00000000-0005-0000-0000-0000FB390000}"/>
    <cellStyle name="Normal 72" xfId="14237" xr:uid="{00000000-0005-0000-0000-0000FC390000}"/>
    <cellStyle name="Normal 72 2" xfId="14238" xr:uid="{00000000-0005-0000-0000-0000FD390000}"/>
    <cellStyle name="Normal 72 3" xfId="14239" xr:uid="{00000000-0005-0000-0000-0000FE390000}"/>
    <cellStyle name="Normal 72 4" xfId="14240" xr:uid="{00000000-0005-0000-0000-0000FF390000}"/>
    <cellStyle name="Normal 72 4 2" xfId="14615" xr:uid="{00000000-0005-0000-0000-0000003A0000}"/>
    <cellStyle name="Normal 72 4 2 2" xfId="15058" xr:uid="{00000000-0005-0000-0000-0000013A0000}"/>
    <cellStyle name="Normal 72 4 2 3" xfId="15376" xr:uid="{00000000-0005-0000-0000-0000023A0000}"/>
    <cellStyle name="Normal 72 4 3" xfId="14907" xr:uid="{00000000-0005-0000-0000-0000033A0000}"/>
    <cellStyle name="Normal 72 4 4" xfId="15217" xr:uid="{00000000-0005-0000-0000-0000043A0000}"/>
    <cellStyle name="Normal 73" xfId="14241" xr:uid="{00000000-0005-0000-0000-0000053A0000}"/>
    <cellStyle name="Normal 73 2" xfId="14242" xr:uid="{00000000-0005-0000-0000-0000063A0000}"/>
    <cellStyle name="Normal 73 2 2" xfId="14616" xr:uid="{00000000-0005-0000-0000-0000073A0000}"/>
    <cellStyle name="Normal 73 2 2 2" xfId="15059" xr:uid="{00000000-0005-0000-0000-0000083A0000}"/>
    <cellStyle name="Normal 73 2 2 3" xfId="15377" xr:uid="{00000000-0005-0000-0000-0000093A0000}"/>
    <cellStyle name="Normal 73 2 3" xfId="14908" xr:uid="{00000000-0005-0000-0000-00000A3A0000}"/>
    <cellStyle name="Normal 73 2 4" xfId="15218" xr:uid="{00000000-0005-0000-0000-00000B3A0000}"/>
    <cellStyle name="Normal 74" xfId="14243" xr:uid="{00000000-0005-0000-0000-00000C3A0000}"/>
    <cellStyle name="Normal 74 2" xfId="14244" xr:uid="{00000000-0005-0000-0000-00000D3A0000}"/>
    <cellStyle name="Normal 74 3" xfId="14245" xr:uid="{00000000-0005-0000-0000-00000E3A0000}"/>
    <cellStyle name="Normal 74 3 2" xfId="14617" xr:uid="{00000000-0005-0000-0000-00000F3A0000}"/>
    <cellStyle name="Normal 74 3 2 2" xfId="15060" xr:uid="{00000000-0005-0000-0000-0000103A0000}"/>
    <cellStyle name="Normal 74 3 2 3" xfId="15378" xr:uid="{00000000-0005-0000-0000-0000113A0000}"/>
    <cellStyle name="Normal 74 3 3" xfId="14909" xr:uid="{00000000-0005-0000-0000-0000123A0000}"/>
    <cellStyle name="Normal 74 3 4" xfId="15219" xr:uid="{00000000-0005-0000-0000-0000133A0000}"/>
    <cellStyle name="Normal 75" xfId="14246" xr:uid="{00000000-0005-0000-0000-0000143A0000}"/>
    <cellStyle name="Normal 76" xfId="14247" xr:uid="{00000000-0005-0000-0000-0000153A0000}"/>
    <cellStyle name="Normal 77" xfId="14248" xr:uid="{00000000-0005-0000-0000-0000163A0000}"/>
    <cellStyle name="Normal 77 2" xfId="14249" xr:uid="{00000000-0005-0000-0000-0000173A0000}"/>
    <cellStyle name="Normal 78" xfId="14250" xr:uid="{00000000-0005-0000-0000-0000183A0000}"/>
    <cellStyle name="Normal 79" xfId="14251" xr:uid="{00000000-0005-0000-0000-0000193A0000}"/>
    <cellStyle name="Normal 8" xfId="14252" xr:uid="{00000000-0005-0000-0000-00001A3A0000}"/>
    <cellStyle name="Normal 8 2" xfId="14253" xr:uid="{00000000-0005-0000-0000-00001B3A0000}"/>
    <cellStyle name="Normal 8 2 2" xfId="14254" xr:uid="{00000000-0005-0000-0000-00001C3A0000}"/>
    <cellStyle name="Normal 8 2 2 2" xfId="14255" xr:uid="{00000000-0005-0000-0000-00001D3A0000}"/>
    <cellStyle name="Normal 8 2 3" xfId="14256" xr:uid="{00000000-0005-0000-0000-00001E3A0000}"/>
    <cellStyle name="Normal 8 2 3 2" xfId="14257" xr:uid="{00000000-0005-0000-0000-00001F3A0000}"/>
    <cellStyle name="Normal 8 2 3 2 2" xfId="14258" xr:uid="{00000000-0005-0000-0000-0000203A0000}"/>
    <cellStyle name="Normal 8 2 3 2 2 2" xfId="14259" xr:uid="{00000000-0005-0000-0000-0000213A0000}"/>
    <cellStyle name="Normal 8 2 3 2 2 2 2" xfId="14622" xr:uid="{00000000-0005-0000-0000-0000223A0000}"/>
    <cellStyle name="Normal 8 2 3 2 2 2 2 2" xfId="15065" xr:uid="{00000000-0005-0000-0000-0000233A0000}"/>
    <cellStyle name="Normal 8 2 3 2 2 2 2 3" xfId="15383" xr:uid="{00000000-0005-0000-0000-0000243A0000}"/>
    <cellStyle name="Normal 8 2 3 2 2 2 3" xfId="14913" xr:uid="{00000000-0005-0000-0000-0000253A0000}"/>
    <cellStyle name="Normal 8 2 3 2 2 2 4" xfId="15224" xr:uid="{00000000-0005-0000-0000-0000263A0000}"/>
    <cellStyle name="Normal 8 2 3 2 2 3" xfId="14621" xr:uid="{00000000-0005-0000-0000-0000273A0000}"/>
    <cellStyle name="Normal 8 2 3 2 2 3 2" xfId="15064" xr:uid="{00000000-0005-0000-0000-0000283A0000}"/>
    <cellStyle name="Normal 8 2 3 2 2 3 3" xfId="15382" xr:uid="{00000000-0005-0000-0000-0000293A0000}"/>
    <cellStyle name="Normal 8 2 3 2 2 4" xfId="14912" xr:uid="{00000000-0005-0000-0000-00002A3A0000}"/>
    <cellStyle name="Normal 8 2 3 2 2 5" xfId="15223" xr:uid="{00000000-0005-0000-0000-00002B3A0000}"/>
    <cellStyle name="Normal 8 2 3 2 3" xfId="14620" xr:uid="{00000000-0005-0000-0000-00002C3A0000}"/>
    <cellStyle name="Normal 8 2 3 2 3 2" xfId="15063" xr:uid="{00000000-0005-0000-0000-00002D3A0000}"/>
    <cellStyle name="Normal 8 2 3 2 3 3" xfId="15381" xr:uid="{00000000-0005-0000-0000-00002E3A0000}"/>
    <cellStyle name="Normal 8 2 3 2 4" xfId="14911" xr:uid="{00000000-0005-0000-0000-00002F3A0000}"/>
    <cellStyle name="Normal 8 2 3 2 5" xfId="15222" xr:uid="{00000000-0005-0000-0000-0000303A0000}"/>
    <cellStyle name="Normal 8 2 3 3" xfId="14260" xr:uid="{00000000-0005-0000-0000-0000313A0000}"/>
    <cellStyle name="Normal 8 2 3 3 2" xfId="14623" xr:uid="{00000000-0005-0000-0000-0000323A0000}"/>
    <cellStyle name="Normal 8 2 3 3 2 2" xfId="15066" xr:uid="{00000000-0005-0000-0000-0000333A0000}"/>
    <cellStyle name="Normal 8 2 3 3 2 3" xfId="15384" xr:uid="{00000000-0005-0000-0000-0000343A0000}"/>
    <cellStyle name="Normal 8 2 3 3 3" xfId="14914" xr:uid="{00000000-0005-0000-0000-0000353A0000}"/>
    <cellStyle name="Normal 8 2 3 3 4" xfId="15225" xr:uid="{00000000-0005-0000-0000-0000363A0000}"/>
    <cellStyle name="Normal 8 2 3 4" xfId="14261" xr:uid="{00000000-0005-0000-0000-0000373A0000}"/>
    <cellStyle name="Normal 8 2 3 4 2" xfId="14624" xr:uid="{00000000-0005-0000-0000-0000383A0000}"/>
    <cellStyle name="Normal 8 2 3 4 2 2" xfId="15067" xr:uid="{00000000-0005-0000-0000-0000393A0000}"/>
    <cellStyle name="Normal 8 2 3 4 2 3" xfId="15385" xr:uid="{00000000-0005-0000-0000-00003A3A0000}"/>
    <cellStyle name="Normal 8 2 3 4 3" xfId="14915" xr:uid="{00000000-0005-0000-0000-00003B3A0000}"/>
    <cellStyle name="Normal 8 2 3 4 4" xfId="15226" xr:uid="{00000000-0005-0000-0000-00003C3A0000}"/>
    <cellStyle name="Normal 8 2 3 5" xfId="14619" xr:uid="{00000000-0005-0000-0000-00003D3A0000}"/>
    <cellStyle name="Normal 8 2 3 5 2" xfId="15062" xr:uid="{00000000-0005-0000-0000-00003E3A0000}"/>
    <cellStyle name="Normal 8 2 3 5 3" xfId="15380" xr:uid="{00000000-0005-0000-0000-00003F3A0000}"/>
    <cellStyle name="Normal 8 2 3 6" xfId="14910" xr:uid="{00000000-0005-0000-0000-0000403A0000}"/>
    <cellStyle name="Normal 8 2 3 7" xfId="15221" xr:uid="{00000000-0005-0000-0000-0000413A0000}"/>
    <cellStyle name="Normal 8 2 4" xfId="14262" xr:uid="{00000000-0005-0000-0000-0000423A0000}"/>
    <cellStyle name="Normal 8 2 4 2" xfId="14263" xr:uid="{00000000-0005-0000-0000-0000433A0000}"/>
    <cellStyle name="Normal 8 2 4 3" xfId="14264" xr:uid="{00000000-0005-0000-0000-0000443A0000}"/>
    <cellStyle name="Normal 8 2 4 3 2" xfId="14625" xr:uid="{00000000-0005-0000-0000-0000453A0000}"/>
    <cellStyle name="Normal 8 2 4 3 2 2" xfId="15068" xr:uid="{00000000-0005-0000-0000-0000463A0000}"/>
    <cellStyle name="Normal 8 2 4 3 2 3" xfId="15386" xr:uid="{00000000-0005-0000-0000-0000473A0000}"/>
    <cellStyle name="Normal 8 2 4 3 3" xfId="14916" xr:uid="{00000000-0005-0000-0000-0000483A0000}"/>
    <cellStyle name="Normal 8 2 4 3 4" xfId="15227" xr:uid="{00000000-0005-0000-0000-0000493A0000}"/>
    <cellStyle name="Normal 8 2 5" xfId="14265" xr:uid="{00000000-0005-0000-0000-00004A3A0000}"/>
    <cellStyle name="Normal 8 2 6" xfId="14618" xr:uid="{00000000-0005-0000-0000-00004B3A0000}"/>
    <cellStyle name="Normal 8 2 6 2" xfId="15061" xr:uid="{00000000-0005-0000-0000-00004C3A0000}"/>
    <cellStyle name="Normal 8 2 6 3" xfId="15379" xr:uid="{00000000-0005-0000-0000-00004D3A0000}"/>
    <cellStyle name="Normal 8 2 7" xfId="14811" xr:uid="{00000000-0005-0000-0000-00004E3A0000}"/>
    <cellStyle name="Normal 8 2 8" xfId="15220" xr:uid="{00000000-0005-0000-0000-00004F3A0000}"/>
    <cellStyle name="Normal 8 3" xfId="14266" xr:uid="{00000000-0005-0000-0000-0000503A0000}"/>
    <cellStyle name="Normal 8 3 2" xfId="14267" xr:uid="{00000000-0005-0000-0000-0000513A0000}"/>
    <cellStyle name="Normal 8 3 2 2" xfId="14268" xr:uid="{00000000-0005-0000-0000-0000523A0000}"/>
    <cellStyle name="Normal 8 3 3" xfId="14269" xr:uid="{00000000-0005-0000-0000-0000533A0000}"/>
    <cellStyle name="Normal 8 3 3 2" xfId="14270" xr:uid="{00000000-0005-0000-0000-0000543A0000}"/>
    <cellStyle name="Normal 8 3 3 2 2" xfId="14271" xr:uid="{00000000-0005-0000-0000-0000553A0000}"/>
    <cellStyle name="Normal 8 3 3 2 2 2" xfId="14272" xr:uid="{00000000-0005-0000-0000-0000563A0000}"/>
    <cellStyle name="Normal 8 3 3 2 2 2 2" xfId="14630" xr:uid="{00000000-0005-0000-0000-0000573A0000}"/>
    <cellStyle name="Normal 8 3 3 2 2 2 2 2" xfId="15073" xr:uid="{00000000-0005-0000-0000-0000583A0000}"/>
    <cellStyle name="Normal 8 3 3 2 2 2 2 3" xfId="15391" xr:uid="{00000000-0005-0000-0000-0000593A0000}"/>
    <cellStyle name="Normal 8 3 3 2 2 2 3" xfId="14920" xr:uid="{00000000-0005-0000-0000-00005A3A0000}"/>
    <cellStyle name="Normal 8 3 3 2 2 2 4" xfId="15232" xr:uid="{00000000-0005-0000-0000-00005B3A0000}"/>
    <cellStyle name="Normal 8 3 3 2 2 3" xfId="14629" xr:uid="{00000000-0005-0000-0000-00005C3A0000}"/>
    <cellStyle name="Normal 8 3 3 2 2 3 2" xfId="15072" xr:uid="{00000000-0005-0000-0000-00005D3A0000}"/>
    <cellStyle name="Normal 8 3 3 2 2 3 3" xfId="15390" xr:uid="{00000000-0005-0000-0000-00005E3A0000}"/>
    <cellStyle name="Normal 8 3 3 2 2 4" xfId="14919" xr:uid="{00000000-0005-0000-0000-00005F3A0000}"/>
    <cellStyle name="Normal 8 3 3 2 2 5" xfId="15231" xr:uid="{00000000-0005-0000-0000-0000603A0000}"/>
    <cellStyle name="Normal 8 3 3 2 3" xfId="14628" xr:uid="{00000000-0005-0000-0000-0000613A0000}"/>
    <cellStyle name="Normal 8 3 3 2 3 2" xfId="15071" xr:uid="{00000000-0005-0000-0000-0000623A0000}"/>
    <cellStyle name="Normal 8 3 3 2 3 3" xfId="15389" xr:uid="{00000000-0005-0000-0000-0000633A0000}"/>
    <cellStyle name="Normal 8 3 3 2 4" xfId="14918" xr:uid="{00000000-0005-0000-0000-0000643A0000}"/>
    <cellStyle name="Normal 8 3 3 2 5" xfId="15230" xr:uid="{00000000-0005-0000-0000-0000653A0000}"/>
    <cellStyle name="Normal 8 3 3 3" xfId="14273" xr:uid="{00000000-0005-0000-0000-0000663A0000}"/>
    <cellStyle name="Normal 8 3 3 3 2" xfId="14631" xr:uid="{00000000-0005-0000-0000-0000673A0000}"/>
    <cellStyle name="Normal 8 3 3 3 2 2" xfId="15074" xr:uid="{00000000-0005-0000-0000-0000683A0000}"/>
    <cellStyle name="Normal 8 3 3 3 2 3" xfId="15392" xr:uid="{00000000-0005-0000-0000-0000693A0000}"/>
    <cellStyle name="Normal 8 3 3 3 3" xfId="14921" xr:uid="{00000000-0005-0000-0000-00006A3A0000}"/>
    <cellStyle name="Normal 8 3 3 3 4" xfId="15233" xr:uid="{00000000-0005-0000-0000-00006B3A0000}"/>
    <cellStyle name="Normal 8 3 3 4" xfId="14274" xr:uid="{00000000-0005-0000-0000-00006C3A0000}"/>
    <cellStyle name="Normal 8 3 3 4 2" xfId="14632" xr:uid="{00000000-0005-0000-0000-00006D3A0000}"/>
    <cellStyle name="Normal 8 3 3 4 2 2" xfId="15075" xr:uid="{00000000-0005-0000-0000-00006E3A0000}"/>
    <cellStyle name="Normal 8 3 3 4 2 3" xfId="15393" xr:uid="{00000000-0005-0000-0000-00006F3A0000}"/>
    <cellStyle name="Normal 8 3 3 4 3" xfId="14922" xr:uid="{00000000-0005-0000-0000-0000703A0000}"/>
    <cellStyle name="Normal 8 3 3 4 4" xfId="15234" xr:uid="{00000000-0005-0000-0000-0000713A0000}"/>
    <cellStyle name="Normal 8 3 3 5" xfId="14627" xr:uid="{00000000-0005-0000-0000-0000723A0000}"/>
    <cellStyle name="Normal 8 3 3 5 2" xfId="15070" xr:uid="{00000000-0005-0000-0000-0000733A0000}"/>
    <cellStyle name="Normal 8 3 3 5 3" xfId="15388" xr:uid="{00000000-0005-0000-0000-0000743A0000}"/>
    <cellStyle name="Normal 8 3 3 6" xfId="14917" xr:uid="{00000000-0005-0000-0000-0000753A0000}"/>
    <cellStyle name="Normal 8 3 3 7" xfId="15229" xr:uid="{00000000-0005-0000-0000-0000763A0000}"/>
    <cellStyle name="Normal 8 3 4" xfId="14275" xr:uid="{00000000-0005-0000-0000-0000773A0000}"/>
    <cellStyle name="Normal 8 3 4 2" xfId="14276" xr:uid="{00000000-0005-0000-0000-0000783A0000}"/>
    <cellStyle name="Normal 8 3 4 3" xfId="14277" xr:uid="{00000000-0005-0000-0000-0000793A0000}"/>
    <cellStyle name="Normal 8 3 4 3 2" xfId="14633" xr:uid="{00000000-0005-0000-0000-00007A3A0000}"/>
    <cellStyle name="Normal 8 3 4 3 2 2" xfId="15076" xr:uid="{00000000-0005-0000-0000-00007B3A0000}"/>
    <cellStyle name="Normal 8 3 4 3 2 3" xfId="15394" xr:uid="{00000000-0005-0000-0000-00007C3A0000}"/>
    <cellStyle name="Normal 8 3 4 3 3" xfId="14923" xr:uid="{00000000-0005-0000-0000-00007D3A0000}"/>
    <cellStyle name="Normal 8 3 4 3 4" xfId="15235" xr:uid="{00000000-0005-0000-0000-00007E3A0000}"/>
    <cellStyle name="Normal 8 3 5" xfId="14278" xr:uid="{00000000-0005-0000-0000-00007F3A0000}"/>
    <cellStyle name="Normal 8 3 6" xfId="14626" xr:uid="{00000000-0005-0000-0000-0000803A0000}"/>
    <cellStyle name="Normal 8 3 6 2" xfId="15069" xr:uid="{00000000-0005-0000-0000-0000813A0000}"/>
    <cellStyle name="Normal 8 3 6 3" xfId="15387" xr:uid="{00000000-0005-0000-0000-0000823A0000}"/>
    <cellStyle name="Normal 8 3 7" xfId="14812" xr:uid="{00000000-0005-0000-0000-0000833A0000}"/>
    <cellStyle name="Normal 8 3 8" xfId="15228" xr:uid="{00000000-0005-0000-0000-0000843A0000}"/>
    <cellStyle name="Normal 8 4" xfId="14279" xr:uid="{00000000-0005-0000-0000-0000853A0000}"/>
    <cellStyle name="Normal 8 4 2" xfId="14280" xr:uid="{00000000-0005-0000-0000-0000863A0000}"/>
    <cellStyle name="Normal 8 4 2 2" xfId="14281" xr:uid="{00000000-0005-0000-0000-0000873A0000}"/>
    <cellStyle name="Normal 8 4 3" xfId="14282" xr:uid="{00000000-0005-0000-0000-0000883A0000}"/>
    <cellStyle name="Normal 8 4 3 2" xfId="14283" xr:uid="{00000000-0005-0000-0000-0000893A0000}"/>
    <cellStyle name="Normal 8 4 3 2 2" xfId="14284" xr:uid="{00000000-0005-0000-0000-00008A3A0000}"/>
    <cellStyle name="Normal 8 4 3 2 2 2" xfId="14285" xr:uid="{00000000-0005-0000-0000-00008B3A0000}"/>
    <cellStyle name="Normal 8 4 3 2 2 2 2" xfId="14638" xr:uid="{00000000-0005-0000-0000-00008C3A0000}"/>
    <cellStyle name="Normal 8 4 3 2 2 2 2 2" xfId="15081" xr:uid="{00000000-0005-0000-0000-00008D3A0000}"/>
    <cellStyle name="Normal 8 4 3 2 2 2 2 3" xfId="15399" xr:uid="{00000000-0005-0000-0000-00008E3A0000}"/>
    <cellStyle name="Normal 8 4 3 2 2 2 3" xfId="14927" xr:uid="{00000000-0005-0000-0000-00008F3A0000}"/>
    <cellStyle name="Normal 8 4 3 2 2 2 4" xfId="15240" xr:uid="{00000000-0005-0000-0000-0000903A0000}"/>
    <cellStyle name="Normal 8 4 3 2 2 3" xfId="14637" xr:uid="{00000000-0005-0000-0000-0000913A0000}"/>
    <cellStyle name="Normal 8 4 3 2 2 3 2" xfId="15080" xr:uid="{00000000-0005-0000-0000-0000923A0000}"/>
    <cellStyle name="Normal 8 4 3 2 2 3 3" xfId="15398" xr:uid="{00000000-0005-0000-0000-0000933A0000}"/>
    <cellStyle name="Normal 8 4 3 2 2 4" xfId="14926" xr:uid="{00000000-0005-0000-0000-0000943A0000}"/>
    <cellStyle name="Normal 8 4 3 2 2 5" xfId="15239" xr:uid="{00000000-0005-0000-0000-0000953A0000}"/>
    <cellStyle name="Normal 8 4 3 2 3" xfId="14636" xr:uid="{00000000-0005-0000-0000-0000963A0000}"/>
    <cellStyle name="Normal 8 4 3 2 3 2" xfId="15079" xr:uid="{00000000-0005-0000-0000-0000973A0000}"/>
    <cellStyle name="Normal 8 4 3 2 3 3" xfId="15397" xr:uid="{00000000-0005-0000-0000-0000983A0000}"/>
    <cellStyle name="Normal 8 4 3 2 4" xfId="14925" xr:uid="{00000000-0005-0000-0000-0000993A0000}"/>
    <cellStyle name="Normal 8 4 3 2 5" xfId="15238" xr:uid="{00000000-0005-0000-0000-00009A3A0000}"/>
    <cellStyle name="Normal 8 4 3 3" xfId="14286" xr:uid="{00000000-0005-0000-0000-00009B3A0000}"/>
    <cellStyle name="Normal 8 4 3 3 2" xfId="14639" xr:uid="{00000000-0005-0000-0000-00009C3A0000}"/>
    <cellStyle name="Normal 8 4 3 3 2 2" xfId="15082" xr:uid="{00000000-0005-0000-0000-00009D3A0000}"/>
    <cellStyle name="Normal 8 4 3 3 2 3" xfId="15400" xr:uid="{00000000-0005-0000-0000-00009E3A0000}"/>
    <cellStyle name="Normal 8 4 3 3 3" xfId="14928" xr:uid="{00000000-0005-0000-0000-00009F3A0000}"/>
    <cellStyle name="Normal 8 4 3 3 4" xfId="15241" xr:uid="{00000000-0005-0000-0000-0000A03A0000}"/>
    <cellStyle name="Normal 8 4 3 4" xfId="14287" xr:uid="{00000000-0005-0000-0000-0000A13A0000}"/>
    <cellStyle name="Normal 8 4 3 4 2" xfId="14640" xr:uid="{00000000-0005-0000-0000-0000A23A0000}"/>
    <cellStyle name="Normal 8 4 3 4 2 2" xfId="15083" xr:uid="{00000000-0005-0000-0000-0000A33A0000}"/>
    <cellStyle name="Normal 8 4 3 4 2 3" xfId="15401" xr:uid="{00000000-0005-0000-0000-0000A43A0000}"/>
    <cellStyle name="Normal 8 4 3 4 3" xfId="14929" xr:uid="{00000000-0005-0000-0000-0000A53A0000}"/>
    <cellStyle name="Normal 8 4 3 4 4" xfId="15242" xr:uid="{00000000-0005-0000-0000-0000A63A0000}"/>
    <cellStyle name="Normal 8 4 3 5" xfId="14635" xr:uid="{00000000-0005-0000-0000-0000A73A0000}"/>
    <cellStyle name="Normal 8 4 3 5 2" xfId="15078" xr:uid="{00000000-0005-0000-0000-0000A83A0000}"/>
    <cellStyle name="Normal 8 4 3 5 3" xfId="15396" xr:uid="{00000000-0005-0000-0000-0000A93A0000}"/>
    <cellStyle name="Normal 8 4 3 6" xfId="14924" xr:uid="{00000000-0005-0000-0000-0000AA3A0000}"/>
    <cellStyle name="Normal 8 4 3 7" xfId="15237" xr:uid="{00000000-0005-0000-0000-0000AB3A0000}"/>
    <cellStyle name="Normal 8 4 4" xfId="14288" xr:uid="{00000000-0005-0000-0000-0000AC3A0000}"/>
    <cellStyle name="Normal 8 4 4 2" xfId="14289" xr:uid="{00000000-0005-0000-0000-0000AD3A0000}"/>
    <cellStyle name="Normal 8 4 4 3" xfId="14290" xr:uid="{00000000-0005-0000-0000-0000AE3A0000}"/>
    <cellStyle name="Normal 8 4 4 3 2" xfId="14641" xr:uid="{00000000-0005-0000-0000-0000AF3A0000}"/>
    <cellStyle name="Normal 8 4 4 3 2 2" xfId="15084" xr:uid="{00000000-0005-0000-0000-0000B03A0000}"/>
    <cellStyle name="Normal 8 4 4 3 2 3" xfId="15402" xr:uid="{00000000-0005-0000-0000-0000B13A0000}"/>
    <cellStyle name="Normal 8 4 4 3 3" xfId="14930" xr:uid="{00000000-0005-0000-0000-0000B23A0000}"/>
    <cellStyle name="Normal 8 4 4 3 4" xfId="15243" xr:uid="{00000000-0005-0000-0000-0000B33A0000}"/>
    <cellStyle name="Normal 8 4 5" xfId="14291" xr:uid="{00000000-0005-0000-0000-0000B43A0000}"/>
    <cellStyle name="Normal 8 4 6" xfId="14634" xr:uid="{00000000-0005-0000-0000-0000B53A0000}"/>
    <cellStyle name="Normal 8 4 6 2" xfId="15077" xr:uid="{00000000-0005-0000-0000-0000B63A0000}"/>
    <cellStyle name="Normal 8 4 6 3" xfId="15395" xr:uid="{00000000-0005-0000-0000-0000B73A0000}"/>
    <cellStyle name="Normal 8 4 7" xfId="14813" xr:uid="{00000000-0005-0000-0000-0000B83A0000}"/>
    <cellStyle name="Normal 8 4 8" xfId="15236" xr:uid="{00000000-0005-0000-0000-0000B93A0000}"/>
    <cellStyle name="Normal 8 5" xfId="14292" xr:uid="{00000000-0005-0000-0000-0000BA3A0000}"/>
    <cellStyle name="Normal 8 5 2" xfId="14293" xr:uid="{00000000-0005-0000-0000-0000BB3A0000}"/>
    <cellStyle name="Normal 8 5 2 2" xfId="14294" xr:uid="{00000000-0005-0000-0000-0000BC3A0000}"/>
    <cellStyle name="Normal 8 5 3" xfId="14295" xr:uid="{00000000-0005-0000-0000-0000BD3A0000}"/>
    <cellStyle name="Normal 8 5 3 2" xfId="14296" xr:uid="{00000000-0005-0000-0000-0000BE3A0000}"/>
    <cellStyle name="Normal 8 5 3 2 2" xfId="14297" xr:uid="{00000000-0005-0000-0000-0000BF3A0000}"/>
    <cellStyle name="Normal 8 5 3 2 2 2" xfId="14298" xr:uid="{00000000-0005-0000-0000-0000C03A0000}"/>
    <cellStyle name="Normal 8 5 3 2 2 2 2" xfId="14646" xr:uid="{00000000-0005-0000-0000-0000C13A0000}"/>
    <cellStyle name="Normal 8 5 3 2 2 2 2 2" xfId="15089" xr:uid="{00000000-0005-0000-0000-0000C23A0000}"/>
    <cellStyle name="Normal 8 5 3 2 2 2 2 3" xfId="15407" xr:uid="{00000000-0005-0000-0000-0000C33A0000}"/>
    <cellStyle name="Normal 8 5 3 2 2 2 3" xfId="14934" xr:uid="{00000000-0005-0000-0000-0000C43A0000}"/>
    <cellStyle name="Normal 8 5 3 2 2 2 4" xfId="15248" xr:uid="{00000000-0005-0000-0000-0000C53A0000}"/>
    <cellStyle name="Normal 8 5 3 2 2 3" xfId="14645" xr:uid="{00000000-0005-0000-0000-0000C63A0000}"/>
    <cellStyle name="Normal 8 5 3 2 2 3 2" xfId="15088" xr:uid="{00000000-0005-0000-0000-0000C73A0000}"/>
    <cellStyle name="Normal 8 5 3 2 2 3 3" xfId="15406" xr:uid="{00000000-0005-0000-0000-0000C83A0000}"/>
    <cellStyle name="Normal 8 5 3 2 2 4" xfId="14933" xr:uid="{00000000-0005-0000-0000-0000C93A0000}"/>
    <cellStyle name="Normal 8 5 3 2 2 5" xfId="15247" xr:uid="{00000000-0005-0000-0000-0000CA3A0000}"/>
    <cellStyle name="Normal 8 5 3 2 3" xfId="14644" xr:uid="{00000000-0005-0000-0000-0000CB3A0000}"/>
    <cellStyle name="Normal 8 5 3 2 3 2" xfId="15087" xr:uid="{00000000-0005-0000-0000-0000CC3A0000}"/>
    <cellStyle name="Normal 8 5 3 2 3 3" xfId="15405" xr:uid="{00000000-0005-0000-0000-0000CD3A0000}"/>
    <cellStyle name="Normal 8 5 3 2 4" xfId="14932" xr:uid="{00000000-0005-0000-0000-0000CE3A0000}"/>
    <cellStyle name="Normal 8 5 3 2 5" xfId="15246" xr:uid="{00000000-0005-0000-0000-0000CF3A0000}"/>
    <cellStyle name="Normal 8 5 3 3" xfId="14299" xr:uid="{00000000-0005-0000-0000-0000D03A0000}"/>
    <cellStyle name="Normal 8 5 3 3 2" xfId="14647" xr:uid="{00000000-0005-0000-0000-0000D13A0000}"/>
    <cellStyle name="Normal 8 5 3 3 2 2" xfId="15090" xr:uid="{00000000-0005-0000-0000-0000D23A0000}"/>
    <cellStyle name="Normal 8 5 3 3 2 3" xfId="15408" xr:uid="{00000000-0005-0000-0000-0000D33A0000}"/>
    <cellStyle name="Normal 8 5 3 3 3" xfId="14935" xr:uid="{00000000-0005-0000-0000-0000D43A0000}"/>
    <cellStyle name="Normal 8 5 3 3 4" xfId="15249" xr:uid="{00000000-0005-0000-0000-0000D53A0000}"/>
    <cellStyle name="Normal 8 5 3 4" xfId="14300" xr:uid="{00000000-0005-0000-0000-0000D63A0000}"/>
    <cellStyle name="Normal 8 5 3 4 2" xfId="14648" xr:uid="{00000000-0005-0000-0000-0000D73A0000}"/>
    <cellStyle name="Normal 8 5 3 4 2 2" xfId="15091" xr:uid="{00000000-0005-0000-0000-0000D83A0000}"/>
    <cellStyle name="Normal 8 5 3 4 2 3" xfId="15409" xr:uid="{00000000-0005-0000-0000-0000D93A0000}"/>
    <cellStyle name="Normal 8 5 3 4 3" xfId="14936" xr:uid="{00000000-0005-0000-0000-0000DA3A0000}"/>
    <cellStyle name="Normal 8 5 3 4 4" xfId="15250" xr:uid="{00000000-0005-0000-0000-0000DB3A0000}"/>
    <cellStyle name="Normal 8 5 3 5" xfId="14643" xr:uid="{00000000-0005-0000-0000-0000DC3A0000}"/>
    <cellStyle name="Normal 8 5 3 5 2" xfId="15086" xr:uid="{00000000-0005-0000-0000-0000DD3A0000}"/>
    <cellStyle name="Normal 8 5 3 5 3" xfId="15404" xr:uid="{00000000-0005-0000-0000-0000DE3A0000}"/>
    <cellStyle name="Normal 8 5 3 6" xfId="14931" xr:uid="{00000000-0005-0000-0000-0000DF3A0000}"/>
    <cellStyle name="Normal 8 5 3 7" xfId="15245" xr:uid="{00000000-0005-0000-0000-0000E03A0000}"/>
    <cellStyle name="Normal 8 5 4" xfId="14301" xr:uid="{00000000-0005-0000-0000-0000E13A0000}"/>
    <cellStyle name="Normal 8 5 4 2" xfId="14302" xr:uid="{00000000-0005-0000-0000-0000E23A0000}"/>
    <cellStyle name="Normal 8 5 4 3" xfId="14303" xr:uid="{00000000-0005-0000-0000-0000E33A0000}"/>
    <cellStyle name="Normal 8 5 4 3 2" xfId="14649" xr:uid="{00000000-0005-0000-0000-0000E43A0000}"/>
    <cellStyle name="Normal 8 5 4 3 2 2" xfId="15092" xr:uid="{00000000-0005-0000-0000-0000E53A0000}"/>
    <cellStyle name="Normal 8 5 4 3 2 3" xfId="15410" xr:uid="{00000000-0005-0000-0000-0000E63A0000}"/>
    <cellStyle name="Normal 8 5 4 3 3" xfId="14937" xr:uid="{00000000-0005-0000-0000-0000E73A0000}"/>
    <cellStyle name="Normal 8 5 4 3 4" xfId="15251" xr:uid="{00000000-0005-0000-0000-0000E83A0000}"/>
    <cellStyle name="Normal 8 5 5" xfId="14304" xr:uid="{00000000-0005-0000-0000-0000E93A0000}"/>
    <cellStyle name="Normal 8 5 6" xfId="14642" xr:uid="{00000000-0005-0000-0000-0000EA3A0000}"/>
    <cellStyle name="Normal 8 5 6 2" xfId="15085" xr:uid="{00000000-0005-0000-0000-0000EB3A0000}"/>
    <cellStyle name="Normal 8 5 6 3" xfId="15403" xr:uid="{00000000-0005-0000-0000-0000EC3A0000}"/>
    <cellStyle name="Normal 8 5 7" xfId="14814" xr:uid="{00000000-0005-0000-0000-0000ED3A0000}"/>
    <cellStyle name="Normal 8 5 8" xfId="15244" xr:uid="{00000000-0005-0000-0000-0000EE3A0000}"/>
    <cellStyle name="Normal 8 6" xfId="14305" xr:uid="{00000000-0005-0000-0000-0000EF3A0000}"/>
    <cellStyle name="Normal 8 6 2" xfId="14306" xr:uid="{00000000-0005-0000-0000-0000F03A0000}"/>
    <cellStyle name="Normal 8 6 2 2" xfId="14307" xr:uid="{00000000-0005-0000-0000-0000F13A0000}"/>
    <cellStyle name="Normal 8 6 3" xfId="14308" xr:uid="{00000000-0005-0000-0000-0000F23A0000}"/>
    <cellStyle name="Normal 8 6 3 2" xfId="14309" xr:uid="{00000000-0005-0000-0000-0000F33A0000}"/>
    <cellStyle name="Normal 8 6 3 2 2" xfId="14310" xr:uid="{00000000-0005-0000-0000-0000F43A0000}"/>
    <cellStyle name="Normal 8 6 3 2 2 2" xfId="14311" xr:uid="{00000000-0005-0000-0000-0000F53A0000}"/>
    <cellStyle name="Normal 8 6 3 2 2 2 2" xfId="14654" xr:uid="{00000000-0005-0000-0000-0000F63A0000}"/>
    <cellStyle name="Normal 8 6 3 2 2 2 2 2" xfId="15097" xr:uid="{00000000-0005-0000-0000-0000F73A0000}"/>
    <cellStyle name="Normal 8 6 3 2 2 2 2 3" xfId="15415" xr:uid="{00000000-0005-0000-0000-0000F83A0000}"/>
    <cellStyle name="Normal 8 6 3 2 2 2 3" xfId="14941" xr:uid="{00000000-0005-0000-0000-0000F93A0000}"/>
    <cellStyle name="Normal 8 6 3 2 2 2 4" xfId="15256" xr:uid="{00000000-0005-0000-0000-0000FA3A0000}"/>
    <cellStyle name="Normal 8 6 3 2 2 3" xfId="14653" xr:uid="{00000000-0005-0000-0000-0000FB3A0000}"/>
    <cellStyle name="Normal 8 6 3 2 2 3 2" xfId="15096" xr:uid="{00000000-0005-0000-0000-0000FC3A0000}"/>
    <cellStyle name="Normal 8 6 3 2 2 3 3" xfId="15414" xr:uid="{00000000-0005-0000-0000-0000FD3A0000}"/>
    <cellStyle name="Normal 8 6 3 2 2 4" xfId="14940" xr:uid="{00000000-0005-0000-0000-0000FE3A0000}"/>
    <cellStyle name="Normal 8 6 3 2 2 5" xfId="15255" xr:uid="{00000000-0005-0000-0000-0000FF3A0000}"/>
    <cellStyle name="Normal 8 6 3 2 3" xfId="14652" xr:uid="{00000000-0005-0000-0000-0000003B0000}"/>
    <cellStyle name="Normal 8 6 3 2 3 2" xfId="15095" xr:uid="{00000000-0005-0000-0000-0000013B0000}"/>
    <cellStyle name="Normal 8 6 3 2 3 3" xfId="15413" xr:uid="{00000000-0005-0000-0000-0000023B0000}"/>
    <cellStyle name="Normal 8 6 3 2 4" xfId="14939" xr:uid="{00000000-0005-0000-0000-0000033B0000}"/>
    <cellStyle name="Normal 8 6 3 2 5" xfId="15254" xr:uid="{00000000-0005-0000-0000-0000043B0000}"/>
    <cellStyle name="Normal 8 6 3 3" xfId="14312" xr:uid="{00000000-0005-0000-0000-0000053B0000}"/>
    <cellStyle name="Normal 8 6 3 3 2" xfId="14655" xr:uid="{00000000-0005-0000-0000-0000063B0000}"/>
    <cellStyle name="Normal 8 6 3 3 2 2" xfId="15098" xr:uid="{00000000-0005-0000-0000-0000073B0000}"/>
    <cellStyle name="Normal 8 6 3 3 2 3" xfId="15416" xr:uid="{00000000-0005-0000-0000-0000083B0000}"/>
    <cellStyle name="Normal 8 6 3 3 3" xfId="14942" xr:uid="{00000000-0005-0000-0000-0000093B0000}"/>
    <cellStyle name="Normal 8 6 3 3 4" xfId="15257" xr:uid="{00000000-0005-0000-0000-00000A3B0000}"/>
    <cellStyle name="Normal 8 6 3 4" xfId="14313" xr:uid="{00000000-0005-0000-0000-00000B3B0000}"/>
    <cellStyle name="Normal 8 6 3 4 2" xfId="14656" xr:uid="{00000000-0005-0000-0000-00000C3B0000}"/>
    <cellStyle name="Normal 8 6 3 4 2 2" xfId="15099" xr:uid="{00000000-0005-0000-0000-00000D3B0000}"/>
    <cellStyle name="Normal 8 6 3 4 2 3" xfId="15417" xr:uid="{00000000-0005-0000-0000-00000E3B0000}"/>
    <cellStyle name="Normal 8 6 3 4 3" xfId="14943" xr:uid="{00000000-0005-0000-0000-00000F3B0000}"/>
    <cellStyle name="Normal 8 6 3 4 4" xfId="15258" xr:uid="{00000000-0005-0000-0000-0000103B0000}"/>
    <cellStyle name="Normal 8 6 3 5" xfId="14651" xr:uid="{00000000-0005-0000-0000-0000113B0000}"/>
    <cellStyle name="Normal 8 6 3 5 2" xfId="15094" xr:uid="{00000000-0005-0000-0000-0000123B0000}"/>
    <cellStyle name="Normal 8 6 3 5 3" xfId="15412" xr:uid="{00000000-0005-0000-0000-0000133B0000}"/>
    <cellStyle name="Normal 8 6 3 6" xfId="14938" xr:uid="{00000000-0005-0000-0000-0000143B0000}"/>
    <cellStyle name="Normal 8 6 3 7" xfId="15253" xr:uid="{00000000-0005-0000-0000-0000153B0000}"/>
    <cellStyle name="Normal 8 6 4" xfId="14314" xr:uid="{00000000-0005-0000-0000-0000163B0000}"/>
    <cellStyle name="Normal 8 6 4 2" xfId="14315" xr:uid="{00000000-0005-0000-0000-0000173B0000}"/>
    <cellStyle name="Normal 8 6 4 3" xfId="14316" xr:uid="{00000000-0005-0000-0000-0000183B0000}"/>
    <cellStyle name="Normal 8 6 4 3 2" xfId="14657" xr:uid="{00000000-0005-0000-0000-0000193B0000}"/>
    <cellStyle name="Normal 8 6 4 3 2 2" xfId="15100" xr:uid="{00000000-0005-0000-0000-00001A3B0000}"/>
    <cellStyle name="Normal 8 6 4 3 2 3" xfId="15418" xr:uid="{00000000-0005-0000-0000-00001B3B0000}"/>
    <cellStyle name="Normal 8 6 4 3 3" xfId="14944" xr:uid="{00000000-0005-0000-0000-00001C3B0000}"/>
    <cellStyle name="Normal 8 6 4 3 4" xfId="15259" xr:uid="{00000000-0005-0000-0000-00001D3B0000}"/>
    <cellStyle name="Normal 8 6 5" xfId="14317" xr:uid="{00000000-0005-0000-0000-00001E3B0000}"/>
    <cellStyle name="Normal 8 6 6" xfId="14650" xr:uid="{00000000-0005-0000-0000-00001F3B0000}"/>
    <cellStyle name="Normal 8 6 6 2" xfId="15093" xr:uid="{00000000-0005-0000-0000-0000203B0000}"/>
    <cellStyle name="Normal 8 6 6 3" xfId="15411" xr:uid="{00000000-0005-0000-0000-0000213B0000}"/>
    <cellStyle name="Normal 8 6 7" xfId="14815" xr:uid="{00000000-0005-0000-0000-0000223B0000}"/>
    <cellStyle name="Normal 8 6 8" xfId="15252" xr:uid="{00000000-0005-0000-0000-0000233B0000}"/>
    <cellStyle name="Normal 8 7" xfId="14318" xr:uid="{00000000-0005-0000-0000-0000243B0000}"/>
    <cellStyle name="Normal 8 7 2" xfId="14319" xr:uid="{00000000-0005-0000-0000-0000253B0000}"/>
    <cellStyle name="Normal 8 7 2 2" xfId="14320" xr:uid="{00000000-0005-0000-0000-0000263B0000}"/>
    <cellStyle name="Normal 8 7 3" xfId="14321" xr:uid="{00000000-0005-0000-0000-0000273B0000}"/>
    <cellStyle name="Normal 8 7 3 2" xfId="14658" xr:uid="{00000000-0005-0000-0000-0000283B0000}"/>
    <cellStyle name="Normal 8 7 3 2 2" xfId="15101" xr:uid="{00000000-0005-0000-0000-0000293B0000}"/>
    <cellStyle name="Normal 8 7 3 2 3" xfId="15419" xr:uid="{00000000-0005-0000-0000-00002A3B0000}"/>
    <cellStyle name="Normal 8 7 3 3" xfId="14945" xr:uid="{00000000-0005-0000-0000-00002B3B0000}"/>
    <cellStyle name="Normal 8 7 3 4" xfId="15260" xr:uid="{00000000-0005-0000-0000-00002C3B0000}"/>
    <cellStyle name="Normal 8 7 4" xfId="14322" xr:uid="{00000000-0005-0000-0000-00002D3B0000}"/>
    <cellStyle name="Normal 8 7 4 2" xfId="14659" xr:uid="{00000000-0005-0000-0000-00002E3B0000}"/>
    <cellStyle name="Normal 8 7 4 2 2" xfId="15102" xr:uid="{00000000-0005-0000-0000-00002F3B0000}"/>
    <cellStyle name="Normal 8 7 4 2 3" xfId="15420" xr:uid="{00000000-0005-0000-0000-0000303B0000}"/>
    <cellStyle name="Normal 8 7 4 3" xfId="14946" xr:uid="{00000000-0005-0000-0000-0000313B0000}"/>
    <cellStyle name="Normal 8 7 4 4" xfId="15261" xr:uid="{00000000-0005-0000-0000-0000323B0000}"/>
    <cellStyle name="Normal 8 8" xfId="14323" xr:uid="{00000000-0005-0000-0000-0000333B0000}"/>
    <cellStyle name="Normal 8 8 2" xfId="14324" xr:uid="{00000000-0005-0000-0000-0000343B0000}"/>
    <cellStyle name="Normal 8 8 3" xfId="14325" xr:uid="{00000000-0005-0000-0000-0000353B0000}"/>
    <cellStyle name="Normal 8 8 3 2" xfId="14660" xr:uid="{00000000-0005-0000-0000-0000363B0000}"/>
    <cellStyle name="Normal 8 8 3 2 2" xfId="15103" xr:uid="{00000000-0005-0000-0000-0000373B0000}"/>
    <cellStyle name="Normal 8 8 3 2 3" xfId="15421" xr:uid="{00000000-0005-0000-0000-0000383B0000}"/>
    <cellStyle name="Normal 8 8 3 3" xfId="14947" xr:uid="{00000000-0005-0000-0000-0000393B0000}"/>
    <cellStyle name="Normal 8 8 3 4" xfId="15262" xr:uid="{00000000-0005-0000-0000-00003A3B0000}"/>
    <cellStyle name="Normal 8 8 4" xfId="14326" xr:uid="{00000000-0005-0000-0000-00003B3B0000}"/>
    <cellStyle name="Normal 8 8 4 2" xfId="14661" xr:uid="{00000000-0005-0000-0000-00003C3B0000}"/>
    <cellStyle name="Normal 8 8 4 2 2" xfId="15104" xr:uid="{00000000-0005-0000-0000-00003D3B0000}"/>
    <cellStyle name="Normal 8 8 4 2 3" xfId="15422" xr:uid="{00000000-0005-0000-0000-00003E3B0000}"/>
    <cellStyle name="Normal 8 8 4 3" xfId="14948" xr:uid="{00000000-0005-0000-0000-00003F3B0000}"/>
    <cellStyle name="Normal 8 8 4 4" xfId="15263" xr:uid="{00000000-0005-0000-0000-0000403B0000}"/>
    <cellStyle name="Normal 8 8 5" xfId="14327" xr:uid="{00000000-0005-0000-0000-0000413B0000}"/>
    <cellStyle name="Normal 8_Copy of Lighting Interactive Effects - 26Jan2011" xfId="14816" xr:uid="{00000000-0005-0000-0000-0000423B0000}"/>
    <cellStyle name="Normal 80" xfId="14328" xr:uid="{00000000-0005-0000-0000-0000433B0000}"/>
    <cellStyle name="Normal 81" xfId="14329" xr:uid="{00000000-0005-0000-0000-0000443B0000}"/>
    <cellStyle name="Normal 82" xfId="14330" xr:uid="{00000000-0005-0000-0000-0000453B0000}"/>
    <cellStyle name="Normal 82 2" xfId="14331" xr:uid="{00000000-0005-0000-0000-0000463B0000}"/>
    <cellStyle name="Normal 83" xfId="14332" xr:uid="{00000000-0005-0000-0000-0000473B0000}"/>
    <cellStyle name="Normal 83 2" xfId="14333" xr:uid="{00000000-0005-0000-0000-0000483B0000}"/>
    <cellStyle name="Normal 84" xfId="14334" xr:uid="{00000000-0005-0000-0000-0000493B0000}"/>
    <cellStyle name="Normal 84 2" xfId="14335" xr:uid="{00000000-0005-0000-0000-00004A3B0000}"/>
    <cellStyle name="Normal 85" xfId="14336" xr:uid="{00000000-0005-0000-0000-00004B3B0000}"/>
    <cellStyle name="Normal 85 2" xfId="14337" xr:uid="{00000000-0005-0000-0000-00004C3B0000}"/>
    <cellStyle name="Normal 86" xfId="14338" xr:uid="{00000000-0005-0000-0000-00004D3B0000}"/>
    <cellStyle name="Normal 86 2" xfId="14339" xr:uid="{00000000-0005-0000-0000-00004E3B0000}"/>
    <cellStyle name="Normal 87" xfId="14340" xr:uid="{00000000-0005-0000-0000-00004F3B0000}"/>
    <cellStyle name="Normal 87 2" xfId="14341" xr:uid="{00000000-0005-0000-0000-0000503B0000}"/>
    <cellStyle name="Normal 88" xfId="14342" xr:uid="{00000000-0005-0000-0000-0000513B0000}"/>
    <cellStyle name="Normal 88 2" xfId="14343" xr:uid="{00000000-0005-0000-0000-0000523B0000}"/>
    <cellStyle name="Normal 89" xfId="14344" xr:uid="{00000000-0005-0000-0000-0000533B0000}"/>
    <cellStyle name="Normal 89 2" xfId="14345" xr:uid="{00000000-0005-0000-0000-0000543B0000}"/>
    <cellStyle name="Normal 9" xfId="14346" xr:uid="{00000000-0005-0000-0000-0000553B0000}"/>
    <cellStyle name="Normal 9 2" xfId="14347" xr:uid="{00000000-0005-0000-0000-0000563B0000}"/>
    <cellStyle name="Normal 9 2 2" xfId="14348" xr:uid="{00000000-0005-0000-0000-0000573B0000}"/>
    <cellStyle name="Normal 9 2 2 2" xfId="14349" xr:uid="{00000000-0005-0000-0000-0000583B0000}"/>
    <cellStyle name="Normal 9 2 3" xfId="14350" xr:uid="{00000000-0005-0000-0000-0000593B0000}"/>
    <cellStyle name="Normal 9 2 3 2" xfId="14662" xr:uid="{00000000-0005-0000-0000-00005A3B0000}"/>
    <cellStyle name="Normal 9 2 3 2 2" xfId="15105" xr:uid="{00000000-0005-0000-0000-00005B3B0000}"/>
    <cellStyle name="Normal 9 2 3 2 3" xfId="15423" xr:uid="{00000000-0005-0000-0000-00005C3B0000}"/>
    <cellStyle name="Normal 9 2 3 3" xfId="14949" xr:uid="{00000000-0005-0000-0000-00005D3B0000}"/>
    <cellStyle name="Normal 9 2 3 4" xfId="15264" xr:uid="{00000000-0005-0000-0000-00005E3B0000}"/>
    <cellStyle name="Normal 9 3" xfId="14351" xr:uid="{00000000-0005-0000-0000-00005F3B0000}"/>
    <cellStyle name="Normal 9 3 2" xfId="14352" xr:uid="{00000000-0005-0000-0000-0000603B0000}"/>
    <cellStyle name="Normal 9 3 3" xfId="14353" xr:uid="{00000000-0005-0000-0000-0000613B0000}"/>
    <cellStyle name="Normal 90" xfId="14354" xr:uid="{00000000-0005-0000-0000-0000623B0000}"/>
    <cellStyle name="Normal 90 2" xfId="14355" xr:uid="{00000000-0005-0000-0000-0000633B0000}"/>
    <cellStyle name="Normal 91" xfId="14356" xr:uid="{00000000-0005-0000-0000-0000643B0000}"/>
    <cellStyle name="Normal 91 2" xfId="14357" xr:uid="{00000000-0005-0000-0000-0000653B0000}"/>
    <cellStyle name="Normal 92" xfId="14358" xr:uid="{00000000-0005-0000-0000-0000663B0000}"/>
    <cellStyle name="Normal 92 2" xfId="14359" xr:uid="{00000000-0005-0000-0000-0000673B0000}"/>
    <cellStyle name="Normal 93" xfId="14360" xr:uid="{00000000-0005-0000-0000-0000683B0000}"/>
    <cellStyle name="Normal 93 2" xfId="14361" xr:uid="{00000000-0005-0000-0000-0000693B0000}"/>
    <cellStyle name="Normal 94" xfId="14362" xr:uid="{00000000-0005-0000-0000-00006A3B0000}"/>
    <cellStyle name="Normal 94 2" xfId="14363" xr:uid="{00000000-0005-0000-0000-00006B3B0000}"/>
    <cellStyle name="Normal 95" xfId="14364" xr:uid="{00000000-0005-0000-0000-00006C3B0000}"/>
    <cellStyle name="Normal 95 2" xfId="14365" xr:uid="{00000000-0005-0000-0000-00006D3B0000}"/>
    <cellStyle name="Normal 96" xfId="14366" xr:uid="{00000000-0005-0000-0000-00006E3B0000}"/>
    <cellStyle name="Normal 97" xfId="14367" xr:uid="{00000000-0005-0000-0000-00006F3B0000}"/>
    <cellStyle name="Normal 98" xfId="14368" xr:uid="{00000000-0005-0000-0000-0000703B0000}"/>
    <cellStyle name="Normal 99" xfId="14369" xr:uid="{00000000-0005-0000-0000-0000713B0000}"/>
    <cellStyle name="Normal_Sheet1" xfId="1" xr:uid="{00000000-0005-0000-0000-0000723B0000}"/>
    <cellStyle name="Note 2" xfId="14370" xr:uid="{00000000-0005-0000-0000-0000733B0000}"/>
    <cellStyle name="Note 2 2" xfId="14371" xr:uid="{00000000-0005-0000-0000-0000743B0000}"/>
    <cellStyle name="Note 2 2 2" xfId="14372" xr:uid="{00000000-0005-0000-0000-0000753B0000}"/>
    <cellStyle name="Note 2 2 3" xfId="14373" xr:uid="{00000000-0005-0000-0000-0000763B0000}"/>
    <cellStyle name="Note 2 2 4" xfId="14374" xr:uid="{00000000-0005-0000-0000-0000773B0000}"/>
    <cellStyle name="Note 2 3" xfId="14375" xr:uid="{00000000-0005-0000-0000-0000783B0000}"/>
    <cellStyle name="Note 2 3 2" xfId="14376" xr:uid="{00000000-0005-0000-0000-0000793B0000}"/>
    <cellStyle name="Note 2 4" xfId="14377" xr:uid="{00000000-0005-0000-0000-00007A3B0000}"/>
    <cellStyle name="Note 2 5" xfId="14378" xr:uid="{00000000-0005-0000-0000-00007B3B0000}"/>
    <cellStyle name="Note 2 6" xfId="14379" xr:uid="{00000000-0005-0000-0000-00007C3B0000}"/>
    <cellStyle name="Note 2 7" xfId="14817" xr:uid="{00000000-0005-0000-0000-00007D3B0000}"/>
    <cellStyle name="Note 3" xfId="14380" xr:uid="{00000000-0005-0000-0000-00007E3B0000}"/>
    <cellStyle name="Note 3 2" xfId="14381" xr:uid="{00000000-0005-0000-0000-00007F3B0000}"/>
    <cellStyle name="Note 3 2 2" xfId="14382" xr:uid="{00000000-0005-0000-0000-0000803B0000}"/>
    <cellStyle name="Note 3 2 2 2" xfId="14383" xr:uid="{00000000-0005-0000-0000-0000813B0000}"/>
    <cellStyle name="Note 3 2 3" xfId="14384" xr:uid="{00000000-0005-0000-0000-0000823B0000}"/>
    <cellStyle name="Note 3 3" xfId="14385" xr:uid="{00000000-0005-0000-0000-0000833B0000}"/>
    <cellStyle name="Note 3 4" xfId="14386" xr:uid="{00000000-0005-0000-0000-0000843B0000}"/>
    <cellStyle name="Note 3 5" xfId="14387" xr:uid="{00000000-0005-0000-0000-0000853B0000}"/>
    <cellStyle name="Note 4" xfId="14388" xr:uid="{00000000-0005-0000-0000-0000863B0000}"/>
    <cellStyle name="Note 4 2" xfId="14389" xr:uid="{00000000-0005-0000-0000-0000873B0000}"/>
    <cellStyle name="Note 4 3" xfId="14390" xr:uid="{00000000-0005-0000-0000-0000883B0000}"/>
    <cellStyle name="Note 4 4" xfId="14391" xr:uid="{00000000-0005-0000-0000-0000893B0000}"/>
    <cellStyle name="Note 5" xfId="14392" xr:uid="{00000000-0005-0000-0000-00008A3B0000}"/>
    <cellStyle name="Note 5 2" xfId="14393" xr:uid="{00000000-0005-0000-0000-00008B3B0000}"/>
    <cellStyle name="Note 5 3" xfId="14663" xr:uid="{00000000-0005-0000-0000-00008C3B0000}"/>
    <cellStyle name="Note 5 3 2" xfId="15106" xr:uid="{00000000-0005-0000-0000-00008D3B0000}"/>
    <cellStyle name="Note 5 3 3" xfId="15424" xr:uid="{00000000-0005-0000-0000-00008E3B0000}"/>
    <cellStyle name="Note 5 4" xfId="14950" xr:uid="{00000000-0005-0000-0000-00008F3B0000}"/>
    <cellStyle name="Note 5 5" xfId="15265" xr:uid="{00000000-0005-0000-0000-0000903B0000}"/>
    <cellStyle name="Note 6" xfId="14394" xr:uid="{00000000-0005-0000-0000-0000913B0000}"/>
    <cellStyle name="Note 6 2" xfId="14395" xr:uid="{00000000-0005-0000-0000-0000923B0000}"/>
    <cellStyle name="Note 6 2 2" xfId="14664" xr:uid="{00000000-0005-0000-0000-0000933B0000}"/>
    <cellStyle name="Note 6 2 2 2" xfId="15107" xr:uid="{00000000-0005-0000-0000-0000943B0000}"/>
    <cellStyle name="Note 6 2 2 3" xfId="15425" xr:uid="{00000000-0005-0000-0000-0000953B0000}"/>
    <cellStyle name="Note 6 2 3" xfId="14951" xr:uid="{00000000-0005-0000-0000-0000963B0000}"/>
    <cellStyle name="Note 6 2 4" xfId="15266" xr:uid="{00000000-0005-0000-0000-0000973B0000}"/>
    <cellStyle name="Note 7" xfId="14714" xr:uid="{00000000-0005-0000-0000-0000983B0000}"/>
    <cellStyle name="Output" xfId="14682" builtinId="21" customBuiltin="1"/>
    <cellStyle name="Output 2" xfId="14396" xr:uid="{00000000-0005-0000-0000-00009A3B0000}"/>
    <cellStyle name="Output 2 2" xfId="14397" xr:uid="{00000000-0005-0000-0000-00009B3B0000}"/>
    <cellStyle name="Output 2 2 2" xfId="14398" xr:uid="{00000000-0005-0000-0000-00009C3B0000}"/>
    <cellStyle name="Output 2 2 3" xfId="14399" xr:uid="{00000000-0005-0000-0000-00009D3B0000}"/>
    <cellStyle name="Output 2 2 4" xfId="14400" xr:uid="{00000000-0005-0000-0000-00009E3B0000}"/>
    <cellStyle name="Output 2 3" xfId="14401" xr:uid="{00000000-0005-0000-0000-00009F3B0000}"/>
    <cellStyle name="Output 2 3 2" xfId="14402" xr:uid="{00000000-0005-0000-0000-0000A03B0000}"/>
    <cellStyle name="Output 2 4" xfId="14403" xr:uid="{00000000-0005-0000-0000-0000A13B0000}"/>
    <cellStyle name="Output 2 5" xfId="14404" xr:uid="{00000000-0005-0000-0000-0000A23B0000}"/>
    <cellStyle name="Output 2 6" xfId="14405" xr:uid="{00000000-0005-0000-0000-0000A33B0000}"/>
    <cellStyle name="Output 3" xfId="14406" xr:uid="{00000000-0005-0000-0000-0000A43B0000}"/>
    <cellStyle name="Output 3 2" xfId="14407" xr:uid="{00000000-0005-0000-0000-0000A53B0000}"/>
    <cellStyle name="Output 3 2 2" xfId="14408" xr:uid="{00000000-0005-0000-0000-0000A63B0000}"/>
    <cellStyle name="Output 3 2 2 2" xfId="14409" xr:uid="{00000000-0005-0000-0000-0000A73B0000}"/>
    <cellStyle name="Output 3 3" xfId="14410" xr:uid="{00000000-0005-0000-0000-0000A83B0000}"/>
    <cellStyle name="Output 3 4" xfId="14411" xr:uid="{00000000-0005-0000-0000-0000A93B0000}"/>
    <cellStyle name="Output 4" xfId="14412" xr:uid="{00000000-0005-0000-0000-0000AA3B0000}"/>
    <cellStyle name="Output 4 2" xfId="14413" xr:uid="{00000000-0005-0000-0000-0000AB3B0000}"/>
    <cellStyle name="Output 4 3" xfId="14414" xr:uid="{00000000-0005-0000-0000-0000AC3B0000}"/>
    <cellStyle name="Output 5" xfId="14415" xr:uid="{00000000-0005-0000-0000-0000AD3B0000}"/>
    <cellStyle name="Percent [2]" xfId="14818" xr:uid="{00000000-0005-0000-0000-0000AE3B0000}"/>
    <cellStyle name="Percent 2" xfId="14416" xr:uid="{00000000-0005-0000-0000-0000AF3B0000}"/>
    <cellStyle name="Percent 2 10" xfId="14417" xr:uid="{00000000-0005-0000-0000-0000B03B0000}"/>
    <cellStyle name="Percent 2 11" xfId="14665" xr:uid="{00000000-0005-0000-0000-0000B13B0000}"/>
    <cellStyle name="Percent 2 11 2" xfId="15108" xr:uid="{00000000-0005-0000-0000-0000B23B0000}"/>
    <cellStyle name="Percent 2 11 3" xfId="15426" xr:uid="{00000000-0005-0000-0000-0000B33B0000}"/>
    <cellStyle name="Percent 2 12" xfId="14718" xr:uid="{00000000-0005-0000-0000-0000B43B0000}"/>
    <cellStyle name="Percent 2 13" xfId="15267" xr:uid="{00000000-0005-0000-0000-0000B53B0000}"/>
    <cellStyle name="Percent 2 2" xfId="14418" xr:uid="{00000000-0005-0000-0000-0000B63B0000}"/>
    <cellStyle name="Percent 2 2 2" xfId="14820" xr:uid="{00000000-0005-0000-0000-0000B73B0000}"/>
    <cellStyle name="Percent 2 2 3" xfId="14819" xr:uid="{00000000-0005-0000-0000-0000B83B0000}"/>
    <cellStyle name="Percent 2 3" xfId="14419" xr:uid="{00000000-0005-0000-0000-0000B93B0000}"/>
    <cellStyle name="Percent 2 4" xfId="14420" xr:uid="{00000000-0005-0000-0000-0000BA3B0000}"/>
    <cellStyle name="Percent 2 5" xfId="14421" xr:uid="{00000000-0005-0000-0000-0000BB3B0000}"/>
    <cellStyle name="Percent 2 6" xfId="14422" xr:uid="{00000000-0005-0000-0000-0000BC3B0000}"/>
    <cellStyle name="Percent 2 7" xfId="14423" xr:uid="{00000000-0005-0000-0000-0000BD3B0000}"/>
    <cellStyle name="Percent 2 8" xfId="14424" xr:uid="{00000000-0005-0000-0000-0000BE3B0000}"/>
    <cellStyle name="Percent 2 9" xfId="14425" xr:uid="{00000000-0005-0000-0000-0000BF3B0000}"/>
    <cellStyle name="Percent 2 9 2" xfId="14426" xr:uid="{00000000-0005-0000-0000-0000C03B0000}"/>
    <cellStyle name="Percent 2 9 3" xfId="14427" xr:uid="{00000000-0005-0000-0000-0000C13B0000}"/>
    <cellStyle name="Percent 2 9 4" xfId="14666" xr:uid="{00000000-0005-0000-0000-0000C23B0000}"/>
    <cellStyle name="Percent 2 9 4 2" xfId="15109" xr:uid="{00000000-0005-0000-0000-0000C33B0000}"/>
    <cellStyle name="Percent 2 9 4 3" xfId="15427" xr:uid="{00000000-0005-0000-0000-0000C43B0000}"/>
    <cellStyle name="Percent 2 9 5" xfId="14821" xr:uid="{00000000-0005-0000-0000-0000C53B0000}"/>
    <cellStyle name="Percent 2 9 6" xfId="15268" xr:uid="{00000000-0005-0000-0000-0000C63B0000}"/>
    <cellStyle name="Percent 3" xfId="14428" xr:uid="{00000000-0005-0000-0000-0000C73B0000}"/>
    <cellStyle name="Percent 3 2" xfId="14823" xr:uid="{00000000-0005-0000-0000-0000C83B0000}"/>
    <cellStyle name="Percent 3 3" xfId="14824" xr:uid="{00000000-0005-0000-0000-0000C93B0000}"/>
    <cellStyle name="Percent 3 4" xfId="14822" xr:uid="{00000000-0005-0000-0000-0000CA3B0000}"/>
    <cellStyle name="Percent 4" xfId="14429" xr:uid="{00000000-0005-0000-0000-0000CB3B0000}"/>
    <cellStyle name="Percent 4 2" xfId="14430" xr:uid="{00000000-0005-0000-0000-0000CC3B0000}"/>
    <cellStyle name="Percent 4 3" xfId="14825" xr:uid="{00000000-0005-0000-0000-0000CD3B0000}"/>
    <cellStyle name="Percent 5" xfId="14431" xr:uid="{00000000-0005-0000-0000-0000CE3B0000}"/>
    <cellStyle name="Percent 5 2" xfId="14432" xr:uid="{00000000-0005-0000-0000-0000CF3B0000}"/>
    <cellStyle name="Percent 5 2 2" xfId="14433" xr:uid="{00000000-0005-0000-0000-0000D03B0000}"/>
    <cellStyle name="Percent 5 2 2 2" xfId="14434" xr:uid="{00000000-0005-0000-0000-0000D13B0000}"/>
    <cellStyle name="Percent 5 2 2 2 2" xfId="14668" xr:uid="{00000000-0005-0000-0000-0000D23B0000}"/>
    <cellStyle name="Percent 5 2 2 2 2 2" xfId="15111" xr:uid="{00000000-0005-0000-0000-0000D33B0000}"/>
    <cellStyle name="Percent 5 2 2 2 2 3" xfId="15429" xr:uid="{00000000-0005-0000-0000-0000D43B0000}"/>
    <cellStyle name="Percent 5 2 2 2 3" xfId="14952" xr:uid="{00000000-0005-0000-0000-0000D53B0000}"/>
    <cellStyle name="Percent 5 2 2 2 4" xfId="15270" xr:uid="{00000000-0005-0000-0000-0000D63B0000}"/>
    <cellStyle name="Percent 5 2 3" xfId="14435" xr:uid="{00000000-0005-0000-0000-0000D73B0000}"/>
    <cellStyle name="Percent 5 2 3 2" xfId="14669" xr:uid="{00000000-0005-0000-0000-0000D83B0000}"/>
    <cellStyle name="Percent 5 2 3 2 2" xfId="15112" xr:uid="{00000000-0005-0000-0000-0000D93B0000}"/>
    <cellStyle name="Percent 5 2 3 2 3" xfId="15430" xr:uid="{00000000-0005-0000-0000-0000DA3B0000}"/>
    <cellStyle name="Percent 5 2 3 3" xfId="14953" xr:uid="{00000000-0005-0000-0000-0000DB3B0000}"/>
    <cellStyle name="Percent 5 2 3 4" xfId="15271" xr:uid="{00000000-0005-0000-0000-0000DC3B0000}"/>
    <cellStyle name="Percent 5 2 4" xfId="14826" xr:uid="{00000000-0005-0000-0000-0000DD3B0000}"/>
    <cellStyle name="Percent 5 3" xfId="14436" xr:uid="{00000000-0005-0000-0000-0000DE3B0000}"/>
    <cellStyle name="Percent 5 3 2" xfId="14437" xr:uid="{00000000-0005-0000-0000-0000DF3B0000}"/>
    <cellStyle name="Percent 5 3 2 2" xfId="14670" xr:uid="{00000000-0005-0000-0000-0000E03B0000}"/>
    <cellStyle name="Percent 5 3 2 2 2" xfId="15113" xr:uid="{00000000-0005-0000-0000-0000E13B0000}"/>
    <cellStyle name="Percent 5 3 2 2 3" xfId="15431" xr:uid="{00000000-0005-0000-0000-0000E23B0000}"/>
    <cellStyle name="Percent 5 3 2 3" xfId="14954" xr:uid="{00000000-0005-0000-0000-0000E33B0000}"/>
    <cellStyle name="Percent 5 3 2 4" xfId="15272" xr:uid="{00000000-0005-0000-0000-0000E43B0000}"/>
    <cellStyle name="Percent 5 4" xfId="14438" xr:uid="{00000000-0005-0000-0000-0000E53B0000}"/>
    <cellStyle name="Percent 5 4 2" xfId="14671" xr:uid="{00000000-0005-0000-0000-0000E63B0000}"/>
    <cellStyle name="Percent 5 4 2 2" xfId="15114" xr:uid="{00000000-0005-0000-0000-0000E73B0000}"/>
    <cellStyle name="Percent 5 4 2 3" xfId="15432" xr:uid="{00000000-0005-0000-0000-0000E83B0000}"/>
    <cellStyle name="Percent 5 4 3" xfId="14955" xr:uid="{00000000-0005-0000-0000-0000E93B0000}"/>
    <cellStyle name="Percent 5 4 4" xfId="15273" xr:uid="{00000000-0005-0000-0000-0000EA3B0000}"/>
    <cellStyle name="Percent 5 5" xfId="14667" xr:uid="{00000000-0005-0000-0000-0000EB3B0000}"/>
    <cellStyle name="Percent 5 5 2" xfId="15110" xr:uid="{00000000-0005-0000-0000-0000EC3B0000}"/>
    <cellStyle name="Percent 5 5 3" xfId="15428" xr:uid="{00000000-0005-0000-0000-0000ED3B0000}"/>
    <cellStyle name="Percent 5 6" xfId="15269" xr:uid="{00000000-0005-0000-0000-0000EE3B0000}"/>
    <cellStyle name="Percent 6" xfId="14439" xr:uid="{00000000-0005-0000-0000-0000EF3B0000}"/>
    <cellStyle name="Percent 6 2" xfId="14672" xr:uid="{00000000-0005-0000-0000-0000F03B0000}"/>
    <cellStyle name="Percent 6 2 2" xfId="15115" xr:uid="{00000000-0005-0000-0000-0000F13B0000}"/>
    <cellStyle name="Percent 6 2 3" xfId="15433" xr:uid="{00000000-0005-0000-0000-0000F23B0000}"/>
    <cellStyle name="Percent 6 3" xfId="14827" xr:uid="{00000000-0005-0000-0000-0000F33B0000}"/>
    <cellStyle name="Percent 6 4" xfId="14956" xr:uid="{00000000-0005-0000-0000-0000F43B0000}"/>
    <cellStyle name="Percent 6 5" xfId="15274" xr:uid="{00000000-0005-0000-0000-0000F53B0000}"/>
    <cellStyle name="Percent 7" xfId="14440" xr:uid="{00000000-0005-0000-0000-0000F63B0000}"/>
    <cellStyle name="Percent 7 2" xfId="14441" xr:uid="{00000000-0005-0000-0000-0000F73B0000}"/>
    <cellStyle name="Percent 7 2 2" xfId="14673" xr:uid="{00000000-0005-0000-0000-0000F83B0000}"/>
    <cellStyle name="Percent 7 2 2 2" xfId="15116" xr:uid="{00000000-0005-0000-0000-0000F93B0000}"/>
    <cellStyle name="Percent 7 2 2 3" xfId="15434" xr:uid="{00000000-0005-0000-0000-0000FA3B0000}"/>
    <cellStyle name="Percent 7 2 3" xfId="14957" xr:uid="{00000000-0005-0000-0000-0000FB3B0000}"/>
    <cellStyle name="Percent 7 2 4" xfId="15275" xr:uid="{00000000-0005-0000-0000-0000FC3B0000}"/>
    <cellStyle name="rpm" xfId="14828" xr:uid="{00000000-0005-0000-0000-0000FD3B0000}"/>
    <cellStyle name="Section Heading" xfId="14829" xr:uid="{00000000-0005-0000-0000-0000FE3B0000}"/>
    <cellStyle name="Style 1" xfId="14442" xr:uid="{00000000-0005-0000-0000-0000FF3B0000}"/>
    <cellStyle name="therms" xfId="14830" xr:uid="{00000000-0005-0000-0000-0000003C0000}"/>
    <cellStyle name="Title 2" xfId="14443" xr:uid="{00000000-0005-0000-0000-0000013C0000}"/>
    <cellStyle name="Title 2 2" xfId="14444" xr:uid="{00000000-0005-0000-0000-0000023C0000}"/>
    <cellStyle name="Title 2 2 2" xfId="14445" xr:uid="{00000000-0005-0000-0000-0000033C0000}"/>
    <cellStyle name="Title 2 2 2 2" xfId="14446" xr:uid="{00000000-0005-0000-0000-0000043C0000}"/>
    <cellStyle name="Title 2 3" xfId="14447" xr:uid="{00000000-0005-0000-0000-0000053C0000}"/>
    <cellStyle name="Title 2 3 2" xfId="14448" xr:uid="{00000000-0005-0000-0000-0000063C0000}"/>
    <cellStyle name="Title 2 3 2 2" xfId="14449" xr:uid="{00000000-0005-0000-0000-0000073C0000}"/>
    <cellStyle name="Title 2 4" xfId="14715" xr:uid="{00000000-0005-0000-0000-0000083C0000}"/>
    <cellStyle name="Title 3" xfId="14450" xr:uid="{00000000-0005-0000-0000-0000093C0000}"/>
    <cellStyle name="Title 3 2" xfId="14451" xr:uid="{00000000-0005-0000-0000-00000A3C0000}"/>
    <cellStyle name="Title 3 2 2" xfId="14452" xr:uid="{00000000-0005-0000-0000-00000B3C0000}"/>
    <cellStyle name="Title 3 2 2 2" xfId="14453" xr:uid="{00000000-0005-0000-0000-00000C3C0000}"/>
    <cellStyle name="Title 3 3" xfId="14454" xr:uid="{00000000-0005-0000-0000-00000D3C0000}"/>
    <cellStyle name="Title 4" xfId="14455" xr:uid="{00000000-0005-0000-0000-00000E3C0000}"/>
    <cellStyle name="ton" xfId="14832" xr:uid="{00000000-0005-0000-0000-00000F3C0000}"/>
    <cellStyle name="Total" xfId="14688" builtinId="25" customBuiltin="1"/>
    <cellStyle name="Total 2" xfId="14456" xr:uid="{00000000-0005-0000-0000-0000113C0000}"/>
    <cellStyle name="Total 2 2" xfId="14457" xr:uid="{00000000-0005-0000-0000-0000123C0000}"/>
    <cellStyle name="Total 2 2 2" xfId="14458" xr:uid="{00000000-0005-0000-0000-0000133C0000}"/>
    <cellStyle name="Total 2 2 3" xfId="14459" xr:uid="{00000000-0005-0000-0000-0000143C0000}"/>
    <cellStyle name="Total 2 2 4" xfId="14460" xr:uid="{00000000-0005-0000-0000-0000153C0000}"/>
    <cellStyle name="Total 2 3" xfId="14461" xr:uid="{00000000-0005-0000-0000-0000163C0000}"/>
    <cellStyle name="Total 2 3 2" xfId="14462" xr:uid="{00000000-0005-0000-0000-0000173C0000}"/>
    <cellStyle name="Total 2 4" xfId="14463" xr:uid="{00000000-0005-0000-0000-0000183C0000}"/>
    <cellStyle name="Total 2 5" xfId="14464" xr:uid="{00000000-0005-0000-0000-0000193C0000}"/>
    <cellStyle name="Total 2 6" xfId="14465" xr:uid="{00000000-0005-0000-0000-00001A3C0000}"/>
    <cellStyle name="Total 3" xfId="14466" xr:uid="{00000000-0005-0000-0000-00001B3C0000}"/>
    <cellStyle name="Total 3 2" xfId="14467" xr:uid="{00000000-0005-0000-0000-00001C3C0000}"/>
    <cellStyle name="Total 3 2 2" xfId="14468" xr:uid="{00000000-0005-0000-0000-00001D3C0000}"/>
    <cellStyle name="Total 3 2 2 2" xfId="14469" xr:uid="{00000000-0005-0000-0000-00001E3C0000}"/>
    <cellStyle name="Total 3 3" xfId="14470" xr:uid="{00000000-0005-0000-0000-00001F3C0000}"/>
    <cellStyle name="Total 3 4" xfId="14471" xr:uid="{00000000-0005-0000-0000-0000203C0000}"/>
    <cellStyle name="Total 4" xfId="14472" xr:uid="{00000000-0005-0000-0000-0000213C0000}"/>
    <cellStyle name="Total 4 2" xfId="14473" xr:uid="{00000000-0005-0000-0000-0000223C0000}"/>
    <cellStyle name="Total 4 3" xfId="14474" xr:uid="{00000000-0005-0000-0000-0000233C0000}"/>
    <cellStyle name="Total 5" xfId="14475" xr:uid="{00000000-0005-0000-0000-0000243C0000}"/>
    <cellStyle name="Unprot" xfId="14833" xr:uid="{00000000-0005-0000-0000-0000253C0000}"/>
    <cellStyle name="Unprot$" xfId="14834" xr:uid="{00000000-0005-0000-0000-0000263C0000}"/>
    <cellStyle name="Unprotect" xfId="14835" xr:uid="{00000000-0005-0000-0000-0000273C0000}"/>
    <cellStyle name="volt" xfId="14836" xr:uid="{00000000-0005-0000-0000-0000283C0000}"/>
    <cellStyle name="Warning Text" xfId="14686" builtinId="11" customBuiltin="1"/>
    <cellStyle name="Warning Text 2" xfId="14476" xr:uid="{00000000-0005-0000-0000-00002A3C0000}"/>
    <cellStyle name="Warning Text 2 2" xfId="14477" xr:uid="{00000000-0005-0000-0000-00002B3C0000}"/>
    <cellStyle name="Warning Text 2 2 2" xfId="14478" xr:uid="{00000000-0005-0000-0000-00002C3C0000}"/>
    <cellStyle name="Warning Text 2 2 2 2" xfId="14479" xr:uid="{00000000-0005-0000-0000-00002D3C0000}"/>
    <cellStyle name="Warning Text 2 3" xfId="14480" xr:uid="{00000000-0005-0000-0000-00002E3C0000}"/>
    <cellStyle name="Warning Text 2 3 2" xfId="14481" xr:uid="{00000000-0005-0000-0000-00002F3C0000}"/>
    <cellStyle name="Warning Text 2 3 2 2" xfId="14482" xr:uid="{00000000-0005-0000-0000-0000303C0000}"/>
    <cellStyle name="Warning Text 3" xfId="14483" xr:uid="{00000000-0005-0000-0000-0000313C0000}"/>
    <cellStyle name="Warning Text 3 2" xfId="14484" xr:uid="{00000000-0005-0000-0000-0000323C0000}"/>
    <cellStyle name="Warning Text 3 2 2" xfId="14485" xr:uid="{00000000-0005-0000-0000-0000333C0000}"/>
    <cellStyle name="Warning Text 3 2 2 2" xfId="14486" xr:uid="{00000000-0005-0000-0000-0000343C0000}"/>
    <cellStyle name="Warning Text 3 3" xfId="14487" xr:uid="{00000000-0005-0000-0000-0000353C0000}"/>
    <cellStyle name="Warning Text 4" xfId="14488" xr:uid="{00000000-0005-0000-0000-0000363C0000}"/>
    <cellStyle name="Warning Text 5" xfId="14489" xr:uid="{00000000-0005-0000-0000-0000373C0000}"/>
    <cellStyle name="Watt" xfId="14837" xr:uid="{00000000-0005-0000-0000-0000383C0000}"/>
    <cellStyle name="好" xfId="14490" xr:uid="{00000000-0005-0000-0000-0000393C0000}"/>
    <cellStyle name="差" xfId="14491" xr:uid="{00000000-0005-0000-0000-00003A3C0000}"/>
    <cellStyle name="强调文字颜色 1" xfId="14492" xr:uid="{00000000-0005-0000-0000-00003B3C0000}"/>
    <cellStyle name="强调文字颜色 2" xfId="14493" xr:uid="{00000000-0005-0000-0000-00003C3C0000}"/>
    <cellStyle name="强调文字颜色 3" xfId="14494" xr:uid="{00000000-0005-0000-0000-00003D3C0000}"/>
    <cellStyle name="强调文字颜色 4" xfId="14495" xr:uid="{00000000-0005-0000-0000-00003E3C0000}"/>
    <cellStyle name="强调文字颜色 5" xfId="14496" xr:uid="{00000000-0005-0000-0000-00003F3C0000}"/>
    <cellStyle name="强调文字颜色 6" xfId="14497" xr:uid="{00000000-0005-0000-0000-0000403C0000}"/>
    <cellStyle name="标题" xfId="14498" xr:uid="{00000000-0005-0000-0000-0000413C0000}"/>
    <cellStyle name="标题 1" xfId="14499" xr:uid="{00000000-0005-0000-0000-0000423C0000}"/>
    <cellStyle name="标题 2" xfId="14500" xr:uid="{00000000-0005-0000-0000-0000433C0000}"/>
    <cellStyle name="标题 3" xfId="14501" xr:uid="{00000000-0005-0000-0000-0000443C0000}"/>
    <cellStyle name="标题 4" xfId="14502" xr:uid="{00000000-0005-0000-0000-0000453C0000}"/>
    <cellStyle name="检查单元格" xfId="14503" xr:uid="{00000000-0005-0000-0000-0000463C0000}"/>
    <cellStyle name="標準_amrca_09lcd_0108_電力" xfId="14504" xr:uid="{00000000-0005-0000-0000-0000473C0000}"/>
    <cellStyle name="汇总" xfId="14505" xr:uid="{00000000-0005-0000-0000-0000483C0000}"/>
    <cellStyle name="注释" xfId="14506" xr:uid="{00000000-0005-0000-0000-0000493C0000}"/>
    <cellStyle name="解释性文本" xfId="14507" xr:uid="{00000000-0005-0000-0000-00004A3C0000}"/>
    <cellStyle name="警告文本" xfId="14508" xr:uid="{00000000-0005-0000-0000-00004B3C0000}"/>
    <cellStyle name="计算" xfId="14509" xr:uid="{00000000-0005-0000-0000-00004C3C0000}"/>
    <cellStyle name="输入" xfId="14510" xr:uid="{00000000-0005-0000-0000-00004D3C0000}"/>
    <cellStyle name="输出" xfId="14511" xr:uid="{00000000-0005-0000-0000-00004E3C0000}"/>
    <cellStyle name="适中" xfId="14512" xr:uid="{00000000-0005-0000-0000-00004F3C0000}"/>
    <cellStyle name="链接单元格" xfId="14513" xr:uid="{00000000-0005-0000-0000-0000503C0000}"/>
  </cellStyles>
  <dxfs count="7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24994659260841701"/>
        </patternFill>
      </fill>
    </dxf>
    <dxf>
      <font>
        <color rgb="FFFF0000"/>
      </font>
    </dxf>
    <dxf>
      <font>
        <color rgb="FFFF0000"/>
      </font>
    </dxf>
    <dxf>
      <font>
        <color rgb="FFFF0000"/>
      </font>
    </dxf>
    <dxf>
      <font>
        <color rgb="FFFF0000"/>
      </font>
    </dxf>
    <dxf>
      <fill>
        <patternFill>
          <bgColor theme="0" tint="-0.24994659260841701"/>
        </patternFill>
      </fill>
    </dxf>
    <dxf>
      <font>
        <color rgb="FFFF0000"/>
      </font>
    </dxf>
    <dxf>
      <font>
        <color rgb="FFFF0000"/>
      </font>
    </dxf>
    <dxf>
      <font>
        <color rgb="FFFF0000"/>
      </font>
    </dxf>
    <dxf>
      <font>
        <color rgb="FFFF0000"/>
      </font>
    </dxf>
    <dxf>
      <fill>
        <patternFill>
          <bgColor theme="0" tint="-0.24994659260841701"/>
        </patternFill>
      </fill>
    </dxf>
    <dxf>
      <font>
        <color rgb="FFFF0000"/>
      </font>
    </dxf>
    <dxf>
      <font>
        <color rgb="FFFF0000"/>
      </font>
    </dxf>
    <dxf>
      <font>
        <color rgb="FFFF0000"/>
      </font>
    </dxf>
    <dxf>
      <font>
        <color rgb="FFFF0000"/>
      </font>
    </dxf>
    <dxf>
      <fill>
        <patternFill>
          <bgColor theme="0" tint="-0.24994659260841701"/>
        </patternFill>
      </fill>
    </dxf>
    <dxf>
      <font>
        <color rgb="FFFF0000"/>
      </font>
    </dxf>
    <dxf>
      <font>
        <color rgb="FFFF0000"/>
      </font>
    </dxf>
    <dxf>
      <font>
        <color rgb="FFFF0000"/>
      </font>
    </dxf>
    <dxf>
      <font>
        <color rgb="FFFF0000"/>
      </font>
    </dxf>
    <dxf>
      <fill>
        <patternFill>
          <bgColor theme="0" tint="-0.24994659260841701"/>
        </patternFill>
      </fill>
    </dxf>
    <dxf>
      <font>
        <color rgb="FFFF0000"/>
      </font>
    </dxf>
    <dxf>
      <font>
        <color rgb="FFFF0000"/>
      </font>
    </dxf>
    <dxf>
      <font>
        <color rgb="FFFF0000"/>
      </font>
    </dxf>
    <dxf>
      <font>
        <color rgb="FFFF0000"/>
      </font>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ill>
        <patternFill>
          <bgColor theme="0" tint="-0.24994659260841701"/>
        </patternFill>
      </fill>
    </dxf>
    <dxf>
      <font>
        <color rgb="FFFF0000"/>
      </font>
    </dxf>
    <dxf>
      <font>
        <color rgb="FFFF0000"/>
      </font>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24994659260841701"/>
        </patternFill>
      </fill>
    </dxf>
    <dxf>
      <font>
        <color rgb="FFFF0000"/>
      </font>
    </dxf>
    <dxf>
      <font>
        <color rgb="FFFF0000"/>
      </font>
    </dxf>
    <dxf>
      <font>
        <color rgb="FFFF0000"/>
      </font>
    </dxf>
    <dxf>
      <font>
        <color rgb="FFFF0000"/>
      </font>
    </dxf>
    <dxf>
      <fill>
        <patternFill>
          <bgColor theme="0" tint="-0.24994659260841701"/>
        </patternFill>
      </fill>
    </dxf>
    <dxf>
      <font>
        <color rgb="FFFF0000"/>
      </font>
    </dxf>
    <dxf>
      <font>
        <color rgb="FFFF0000"/>
      </font>
    </dxf>
    <dxf>
      <font>
        <color rgb="FF006100"/>
      </font>
      <fill>
        <patternFill>
          <bgColor rgb="FFC6EFCE"/>
        </patternFill>
      </fill>
    </dxf>
    <dxf>
      <font>
        <color rgb="FF9C6500"/>
      </font>
      <fill>
        <patternFill>
          <bgColor rgb="FFFFEB9C"/>
        </patternFill>
      </fill>
    </dxf>
    <dxf>
      <font>
        <color theme="3" tint="-0.24994659260841701"/>
      </font>
      <fill>
        <patternFill>
          <bgColor theme="8" tint="0.59996337778862885"/>
        </patternFill>
      </fill>
    </dxf>
    <dxf>
      <font>
        <color rgb="FF006100"/>
      </font>
      <fill>
        <patternFill>
          <bgColor rgb="FFC6EFCE"/>
        </patternFill>
      </fill>
    </dxf>
    <dxf>
      <font>
        <color rgb="FF9C6500"/>
      </font>
      <fill>
        <patternFill>
          <bgColor rgb="FFFFEB9C"/>
        </patternFill>
      </fill>
    </dxf>
    <dxf>
      <font>
        <color theme="3" tint="-0.24994659260841701"/>
      </font>
      <fill>
        <patternFill>
          <bgColor theme="8" tint="0.59996337778862885"/>
        </patternFill>
      </fill>
    </dxf>
    <dxf>
      <font>
        <color theme="2" tint="-0.749961851863155"/>
      </font>
      <fill>
        <patternFill>
          <bgColor theme="2" tint="-9.9948118533890809E-2"/>
        </patternFill>
      </fill>
    </dxf>
    <dxf>
      <fill>
        <patternFill>
          <bgColor theme="0" tint="-0.14996795556505021"/>
        </patternFill>
      </fill>
    </dxf>
    <dxf>
      <fill>
        <patternFill>
          <bgColor rgb="FFCCFFCC"/>
        </patternFill>
      </fill>
    </dxf>
    <dxf>
      <fill>
        <patternFill>
          <bgColor rgb="FF99CCFF"/>
        </patternFill>
      </fill>
      <border>
        <top style="double">
          <color auto="1"/>
        </top>
      </border>
    </dxf>
    <dxf>
      <fill>
        <patternFill>
          <bgColor rgb="FF99CCFF"/>
        </patternFill>
      </fill>
      <border>
        <bottom style="double">
          <color auto="1"/>
        </bottom>
      </border>
    </dxf>
    <dxf>
      <border>
        <left style="thin">
          <color auto="1"/>
        </left>
        <right style="thin">
          <color auto="1"/>
        </right>
        <top style="thin">
          <color auto="1"/>
        </top>
        <bottom style="thin">
          <color auto="1"/>
        </bottom>
        <vertical style="thin">
          <color auto="1"/>
        </vertical>
      </border>
    </dxf>
  </dxfs>
  <tableStyles count="1" defaultTableStyle="TableStyleMedium2" defaultPivotStyle="PivotStyleLight16">
    <tableStyle name="ERS Report" pivot="0" count="4" xr9:uid="{00000000-0011-0000-FFFF-FFFF00000000}">
      <tableStyleElement type="wholeTable" dxfId="73"/>
      <tableStyleElement type="headerRow" dxfId="72"/>
      <tableStyleElement type="totalRow" dxfId="71"/>
      <tableStyleElement type="secondRowStripe" dxfId="70"/>
    </tableStyle>
  </tableStyles>
  <colors>
    <mruColors>
      <color rgb="FFFFFF66"/>
      <color rgb="FF0000FF"/>
      <color rgb="FFFF5050"/>
      <color rgb="FFFFFF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aren\Downloads\Copy%20of%20Statewide-Measure-List_ver-4%20TM.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Karen\Downloads\Copy%20of%20Statewide-Measure-List_ver-4%20TM.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2102.458812268516" createdVersion="5" refreshedVersion="5" minRefreshableVersion="3" recordCount="2679" xr:uid="{00000000-000A-0000-FFFF-FFFF08000000}">
  <cacheSource type="worksheet">
    <worksheetSource ref="A7:AN2686" sheet="DEER Measures" r:id="rId2"/>
  </cacheSource>
  <cacheFields count="40">
    <cacheField name="Index" numFmtId="0">
      <sharedItems containsSemiMixedTypes="0" containsString="0" containsNumber="1" containsInteger="1" minValue="1" maxValue="9114"/>
    </cacheField>
    <cacheField name="MeasureID" numFmtId="0">
      <sharedItems/>
    </cacheField>
    <cacheField name="Description" numFmtId="0">
      <sharedItems count="669">
        <s v="Energy Star(R) Dish Washer - Standard Size - Level 1 (160 cycles per year)"/>
        <s v="Energy Star(R) Dish Washer - Standard Size - Level 2 (160 cycles per year)"/>
        <s v="Energy Star(R) Freezer: Chest - manual defrost - 368 kWh/yr"/>
        <s v="Energy Star(R) Freezer: Upright - automatic defrost - 642 kWh/yr"/>
        <s v="Energy Star(R) Freezer: Upright - manual defrost - 409 kWh/yr"/>
        <s v="Energy Star(R) Refrigerator: Bottom Mount Freezer without through-the-door ice - large (16.5-25 ft3 TV) - 487 kWh/yr"/>
        <s v="Energy Star(R) Refrigerator: Bottom Mount Freezer without through-the-door ice - small (8-16.5 ft3 TV) - 447 kWh/yr"/>
        <s v="Energy Star(R) Refrigerator: Side Mount Freezer without through-the-door ice - large (23-31ft3 TV) - 565 kWh/yr"/>
        <s v="Energy Star(R) Refrigerator: Side Mount Freezer with through-the-door ice - large (23-31 ft3 TV) - 620 kWh/yr"/>
        <s v="Energy Star(R) Refrigerator: Side Mount Freezer without through-the-door ice - medium (15-23 ft3 TV) - 528 kWh/yr"/>
        <s v="Energy Star(R) Refrigerator: Side Mount Freezer with through-the-door ice - medium (15-23 ft3 TV) - 543 kWh/yr"/>
        <s v="Energy Star(R) Refrigerator: Top Mount Freezer without through-the-door ice - large (20-25 ft3 TV) - 452 kWh/yr"/>
        <s v="Energy Star(R) Refrigerator: Top Mount Freezer without through-the-door ice - medium (15-20 ft3 TV) - 399 kWh/yr"/>
        <s v="Energy Star(R) Refrigerator: Top Mount Freezer without through-the-door ice - small (10-15 ft3 TV) - 357 kWh/yr"/>
        <s v="Appliance Recycling Program: Freezer"/>
        <s v="Appliance Recycling Program: Refrigerator"/>
        <s v="Heat curtain installed in greenhouse that has roofs with IR film and bare walls"/>
        <s v="Heat curtain installed in greenhouse with bare walls and bare double-poly roofs"/>
        <s v="Heat curtain and IR film installed in greenhouse with bare walls and bare double-poly roofs"/>
        <s v="Infrared film applied to bare double-poly greenhouse roofs"/>
        <s v="IR Film applied to single-layer wall material or single-layer roofing material"/>
        <s v="Infrared film applied to bare double-poly roofs; greenhouse includes heat curtain"/>
        <s v="Ceiling R-0 to R-30 Insulation-Batts"/>
        <s v="Ceiling R-0 to R-38 Insulation-Batts"/>
        <s v="Ceiling - Add R-11 batts on top of vintage-specific existing insulation"/>
        <s v="Ceiling - Add R-19 batts on top of vintage-specific existing insulation"/>
        <s v="Ceiling - Add R-30 batts on top of vintage-specific existing insulation"/>
        <s v="Wall Blow-In R-0 to R-13 Insulation"/>
        <s v="Pkg HP EER = 11.5 (65-89 kBtuh), COP = 3.4"/>
        <s v="Pkg HP EER = 12.0 (65-89 kBtuh), COP = 3.4"/>
        <s v="Pkg HP EER = 11.5 (65-109 kBTUh), COP = 3.4; w/Econo;  2-spd Fan"/>
        <s v="Pkg HP EER = 12.0 (65-109 kBTUh), COP = 3.4; w/Econo;  2-spd Fan"/>
        <s v="Pkg HP EER = 11.5 (90-134 kBtuh), COP = 3.4"/>
        <s v="Pkg HP EER = 12.0 (90-134 kBtuh), COP = 3.4"/>
        <s v="Pkg HP EER = 11.5 (110-134 kBTUh), COP = 3.4; w/Econo;  2-spd Fan"/>
        <s v="Pkg HP EER = 12.0 (110-134 kBTUh), COP = 3.4; w/Econo;  2-spd Fan"/>
        <s v="Pkg HP EER = 10.8 (135-239 kBTUh), COP = 3.2; w/Econo;  2-spd Fan"/>
        <s v="Pkg HP EER = 10.5 (240-759 kBTUh), COP = 3.2; w/Econo;  2-spd Fan"/>
        <s v="Pkg HP EER = 10.8 (240-759 kBTUh), COP = 3.2; w/Econo;  2-spd Fan"/>
        <s v="Pkg HP EER = 10.0 (&gt;= 760 kBTUh), COP = 3.2; w/Econo;  2-spd Fan"/>
        <s v="Pkg HP EER = 10.2 (&gt;= 760 kBTUh), COP = 3.2; w/Econo;  2-spd Fan"/>
        <s v="Pkg HP SEER = 14.5 (&lt; 55 kBTUh) - Combined SEER 14 and SEER 15 hp"/>
        <s v="Pkg HP SEER = 13.0 (&lt; 65 kbtuh), EER = 11.07, HSPF = 7.70, COP = 3.28"/>
        <s v="Pkg HP SEER = 14.0 (&lt; 65 kbtuh), EER = 11.6, HSPF = 8.00, COP = 3.52"/>
        <s v="Pkg HP SEER = 14.5 (&lt; 65 kBtuh) - Combined SEER 14 and SEER 15 hp"/>
        <s v="Pkg HP SEER = 15.0 (&lt; 65 kbtuh), EER = 12.0, HSPF = 8.50, COP = 3.74"/>
        <s v="Pkg HP SEER = 13.0 (&lt; 55 kBTUh), EER = 11.07, HSPF = 7.70, COP = 3.28; no Econo;  1-spd Fan"/>
        <s v="Pkg HP SEER = 14.0 (&lt; 55 kBTUh), EER = 11.6, HSPF = 8.00, COP = 3.52; no Econo;  1-spd Fan"/>
        <s v="Pkg HP SEER = 15.0 (&lt; 55 kBTUh), EER = 12.0, HSPF = 8.50, COP = 3.74; no Econo;  1-spd Fan"/>
        <s v="Pkg HP SEER = 14.5 (55-64 kBTUh) - Combined SEER 14 and SEER 15 hp"/>
        <s v="Pkg HP SEER = 13.0 (55-64 kBTUh), EER = 11.07, HSPF = 7.70, COP = 3.28; w/Econo;  2-spd Fan"/>
        <s v="Pkg HP SEER = 14.0 (55-64 kBTUh), EER = 11.6, HSPF = 8.00, COP = 3.52; w/Econo;  2-spd Fan"/>
        <s v="Pkg HP SEER = 15.0 (55-64 kBTUh), EER = 12.0, HSPF = 8.50, COP = 3.74; w/Econo;  2-spd Fan"/>
        <s v="Split HP SEER = 14.0 (&lt; 55 kBTUh) - Combined SEER 13 and SEER 14.5 hp"/>
        <s v="Split HP SEER = 13.0 (&lt; 55 kBTUh), EER = 11.07, HSPF = 7.70, COP = 3.28; no Econo;  1-spd Fan"/>
        <s v="Split HP SEER = 14.0 (&lt; 55 kBTUh), EER = 12.00, HSPF = 8.50, COP = 3.74; no Econo;  1-spd Fan"/>
        <s v="Split HP SEER = 15.0 (&lt; 55 kBTUh), EER = 12.5, HSPF = 9.00, COP = 3.96; no Econo;  1-spd Fan"/>
        <s v="Split HP SEER = 14.0 (55-64 kBTUh) - Combined SEER 13 and SEER 14.5 hp"/>
        <s v="Split HP SEER = 13.0 (55-64 kBTUh), EER = 11.07, HSPF = 7.70, COP = 3.28; w/Econo;  2-spd Fan"/>
        <s v="Split HP SEER = 14.0 (55-64 kBTUh), EER = 12.00, HSPF = 8.50, COP = 3.74; w/Econo;  2-spd Fan"/>
        <s v="Split HP SEER = 15.0 (55-64 kBTUh), EER = 12.5, HSPF = 9.00, COP = 3.96; w/Econo;  2-spd Fan"/>
        <s v="Split HP SEER = 13.0 (&lt; 65 kbtuh), EER = 11.07, HSPF = 7.70, COP = 3.28"/>
        <s v="Split HP SEER = 14.0 (&lt; 65 kBtuh) - Combined SEER 13 and SEER 14.5 hp"/>
        <s v="Split HP SEER = 14.5 (&lt; 65 kbtuh), EER = 12.00, HSPF = 8.50, COP = 3.74"/>
        <s v="Split HP SEER = 15.0 (&lt; 65 kBtuh), EER = 12.5, HSPF = 9.00, COP = 3.96"/>
        <s v="13 SEER Heat Pump (HSPF = 8.1)"/>
        <s v="14 SEER Heat Pump (HSPF = 8.6)"/>
        <s v="15 SEER Heat Pump (HSPF = 8.8)"/>
        <s v="16 SEER Heat Pump (HSPF = 8.4)"/>
        <s v="Water cooled centrifugal chiller (&lt; 150 tons, 0.560 kW/ton)"/>
        <s v="Water cooled VSD centrifugal chiller (&lt; 150 tons, 0.560 kW/ton), load control tower"/>
        <s v="Water cooled centrifugal chiller (&lt; 150 tons, 0.700 kW/ton, 1 frictionless compressor(s) w/ VSD)"/>
        <s v="Water cooled centrifugal chiller (&lt; 150 tons, 0.700 kW/ton, &gt;1 frictionless compressor(s) w/ VSD)"/>
        <s v="Water cooled centrifugal chiller (150-299 tons, 0.507 kW/ton)"/>
        <s v="Water cooled VSD centrifugal chiller (150-299 tons, 0.507 kW/ton), load control tower"/>
        <s v="Water cooled centrifugal chiller (&gt;= 300 tons, 0.461 kW/ton)"/>
        <s v="Water cooled VSD centrifugal chiller (&gt;= 300 tons, 0.461 kW/ton), load control tower"/>
        <s v="Water cooled reciprocating chiller (&lt; 150 tons, 0.672 kW/ton)"/>
        <s v="Water cooled reciprocating chiller (150-299 tons, 0.588 kW/ton)"/>
        <s v="Water cooled reciprocating chiller (&gt;= 300 tons, 0.536 kW/ton)"/>
        <s v="Water cooled reciprocating chiller (0.672 kW/ton)"/>
        <s v="Air cooled package reciprocating chiller (1.008 kW/ton)"/>
        <s v="Water cooled screw chiller (&lt; 150 tons, 0.632 kW/ton)"/>
        <s v="Water cooled screw chiller (150-299 tons, 0.574 kW/ton)"/>
        <s v="Water cooled screw chiller (&gt;= 300 tons, 0.511 kW/ton)"/>
        <s v="Air cooled screw chiller (1.008 kW/ton)"/>
        <s v="Pkg AC EER = 11.0 (65-89 kBtuh), Clg EIR = 0.2570, Supply Fan W/cfm = 0.298, Cond Fan W/Btuh = 0.0053"/>
        <s v="Pkg AC EER = 11.5 (65-89 kBtuh), Clg EIR = 0.2401, Supply Fan W/cfm = 0.248, Cond Fan W/Btuh = 0.0060"/>
        <s v="Pkg AC EER = 12.0 (65-89 kBtuh), Clg EIR = 0.2304, Supply Fan W/cfm = 0.238, Cond Fan W/Btuh = 0.0057"/>
        <s v="Pkg AC EER = 11.0 (65-109 kBTUh), Clg EIR = 0.2570, Supply Fan W/cfm = 0.298, Cond Fan W/Btuh = 0.0053; w/Econo;  2-spd Fan"/>
        <s v="Pkg AC EER = 11.5 (65-109 kBTUh), Clg EIR = 0.2401, Supply Fan W/cfm = 0.248, Cond Fan W/Btuh = 0.0060; w/Econo;  2-spd Fan"/>
        <s v="Pkg AC EER = 12.0 (65-109 kBTUh), Clg EIR = 0.2304, Supply Fan W/cfm = 0.238, Cond Fan W/Btuh = 0.0057; w/Econo;  2-spd Fan"/>
        <s v="Pkg AC EER = 11.0 (90-134 kBtuh), Clg EIR = 0.2570, Supply Fan W/cfm = 0.298, Cond Fan W/Btuh = 0.0053"/>
        <s v="Pkg AC EER = 11.5 (90-134 kBtuh), Clg EIR = 0.2401, Supply Fan W/cfm = 0.248, Cond Fan W/Btuh = 0.0060"/>
        <s v="Pkg AC EER = 12.0 (90-134 kBtuh), Clg EIR = 0.2304, Supply Fan W/cfm = 0.238, Cond Fan W/Btuh = 0.0057"/>
        <s v="Pkg AC EER = 11.0 (110-134 kBTUh), Clg EIR = 0.2570, Supply Fan W/cfm = 0.298, Cond Fan W/Btuh = 0.0053; w/Econo;  2-spd Fan"/>
        <s v="Pkg AC EER = 11.5 (110-134 kBTUh), Clg EIR = 0.2401, Supply Fan W/cfm = 0.248, Cond Fan W/Btuh = 0.0060; w/Econo;  2-spd Fan"/>
        <s v="Pkg AC EER = 12.0 (110-134 kBTUh), Clg EIR = 0.2304, Supply Fan W/cfm = 0.238, Cond Fan W/Btuh = 0.0057; w/Econo;  2-spd Fan"/>
        <s v="Pkg AC EER = 10.8 (135-239 kBTUh), Clg EIR = 0.2622, Supply Fan W/cfm = 0.270, Cond Fan W/Btuh = 0.0053; w/Econo;  2-spd Fan"/>
        <s v="Pkg AC EER = 11.5 (135-239 kBTUh), Clg EIR = 0.2439, Supply Fan W/cfm = 0.233, Cond Fan W/Btuh = 0.0064; w/Econo;  2-spd Fan"/>
        <s v="Pkg AC EER = 12.0 (135-239 kBTUh), Clg EIR = 0.2307, Supply Fan W/cfm = 0.165, Cond Fan W/Btuh = 0.0089; w/Econo;  2-spd Fan"/>
        <s v="Pkg AC EER = 10.5 (240-759 kBTUh); w/Econo;  2-spd Fan"/>
        <s v="Pkg AC EER = 10.8 (240-759 kBTUh); w/Econo;  2-spd Fan"/>
        <s v="Pkg AC EER = 9.8 (240-759 kBTUh); w/Econo;  2-spd Fan"/>
        <s v="Pkg AC EER = 10.2 (&gt;= 760 kBTUh); w/Econo;  2-spd Fan"/>
        <s v="Pkg AC EER = 9.5 (&gt;= 760 kBTUh); w/Econo;  2-spd Fan"/>
        <s v="Pkg AC EER = 9.7 (&gt;= 760 kBTUh); w/Econo;  2-spd Fan"/>
        <s v="Pkg AC SEER = 13.0 (&lt; 55 kBTUh), EER = 11.06, Clg EIR = 0.2557, Supply Fan W/cfm = 0.379; no Econo;  1-spd Fan"/>
        <s v="Pkg AC SEER = 14.0 (&lt; 55 kBTUh), EER = 12.04, Clg EIR = 0.2456, Supply Fan W/cfm = 0.306; no Econo;  1-spd Fan"/>
        <s v="Pkg AC SEER = 13.0 (&lt; 65 kBtuh), EER = 11.06, Clg EIR = 0.2557, Supply Fan W/cfm = 0.379"/>
        <s v="Pkg AC SEER = 14.0 (&lt; 65 kBtuh), EER = 12.04, Clg EIR = 0.2456, Supply Fan W/cfm = 0.306"/>
        <s v="Pkg AC SEER = 12.0 (&lt; 65 kBtuh, 3ph), EER = 10.21, Clg EIR = 0.2761, Supply Fan W/cfm = 0.409"/>
        <s v="Pkg AC SEER = 13.0 (&lt; 65 kBtuh, 3ph), EER = 11.06, Clg EIR = 0.2557, Supply Fan W/cfm = 0.379"/>
        <s v="Pkg AC SEER = 14.0 (&lt; 65 kBtuh, 3ph), EER = 12.04, Clg EIR = 0.2456, Supply Fan W/cfm = 0.306"/>
        <s v="Pkg AC SEER = 13.0 (55-64 kBTUh), EER = 11.06, Clg EIR = 0.2557, Supply Fan W/cfm = 0.379; no Econo;  2-spd Fan"/>
        <s v="Pkg AC SEER = 14.0 (55-64 kBTUh), EER = 12.04, Clg EIR = 0.2456, Supply Fan W/cfm = 0.306; no Econo;  2-spd Fan"/>
        <s v="Split AC SEER = 13.0 (&lt; 55 kBTUh), EER = 11.06, Clg EIR = 0.2557, Supply Fan W/cfm = 0.379; no Econo;  1-spd Fan"/>
        <s v="Split AC SEER = 14.0 (&lt; 55 kBTUh), EER = 12.04, Clg EIR = 0.2456, Supply Fan W/cfm = 0.306; no Econo;  1-spd Fan"/>
        <s v="Split AC SEER = 13.0 (&lt; 65 kBtuh), EER = 11.06, Clg EIR = 0.2557, Supply Fan W/cfm = 0.379"/>
        <s v="Split AC SEER = 14.0 (&lt; 65 kBtuh), EER = 12.04, Clg EIR = 0.2456, Supply Fan W/cfm = 0.306"/>
        <s v="Split AC SEER = 12.0 (&lt; 65 kBtuh, 3ph), EER = 10.21, Clg EIR = 0.2761, Supply Fan W/cfm = 0.409"/>
        <s v="Split AC SEER = 13.0 (&lt; 65 kBtuh, 3ph), EER = 11.06, Clg EIR = 0.2557, Supply Fan W/cfm = 0.379"/>
        <s v="Split AC SEER = 14.0 (&lt; 65 kBtuh, 3ph), EER = 12.04, Clg EIR = 0.2456, Supply Fan W/cfm = 0.306"/>
        <s v="13 SEER (11.09 EER) Split System Air Conditioner"/>
        <s v="Split AC SEER = 13.0 (55-64 kBTUh), EER = 11.06, Clg EIR = 0.2557, Supply Fan W/cfm = 0.379; no Econo;  2-spd Fan"/>
        <s v="Split AC SEER = 14.0 (55-64 kBTUh), EER = 12.04, Clg EIR = 0.2456, Supply Fan W/cfm = 0.306; no Econo;  2-spd Fan"/>
        <s v="14 SEER (12.15 EER) Split-System Air Conditioner"/>
        <s v="15 SEER (12.72 EER) Split-System Air Conditioner"/>
        <s v="16 SEER (11.61 EER) Split-System Air Conditioner"/>
        <s v="17 SEER (12.28 EER) Split-System Air Conditioner"/>
        <s v="18 SEER (13.37 EER) Split-System Air Conditioner"/>
        <s v="19 SEER (13.82 EER) Split-System Air Conditioner"/>
        <s v="20 SEER (14.43 EER) Split-System Air Conditioner"/>
        <s v="21 SEER (15.03 EER) Split-System Air Conditioner"/>
        <s v="17.4 SEER (15.1 EER) Evap-Cooled Split-System Air Conditioner"/>
        <s v="Residential refrigerant charge and airflow adjustment"/>
        <s v="Adjust refrigerant charge in residential AC unit"/>
        <s v="Efficient Residential Gas Furnace - AFUE 81"/>
        <s v="Efficient Residential Gas Furnace - AFUE 90"/>
        <s v="Efficient Residential Gas Furnace - AFUE 91"/>
        <s v="Efficient Residential Gas Furnace - AFUE 92"/>
        <s v="Efficient Residential Gas Furnace - AFUE 93"/>
        <s v="Efficient Residential Gas Furnace - AFUE 94"/>
        <s v="Efficient Residential Gas Furnace - AFUE 95"/>
        <s v="Efficient Residential Gas Furnace - AFUE 96"/>
        <s v="Efficient Residential Gas Furnace - AFUE 97"/>
        <s v="Efficient Residential Gas Furnace - AFUE 98"/>
        <s v="Steam boiler (&lt; 300 kBTUh, 82.0 AFUE, atmospheric)"/>
        <s v="Steam boiler (&lt; 300 kBTUh, 82.0 AFUE, forced draft)"/>
        <s v="Steam boiler (300-2500 kBTUh, 85.0% thermal efficiency, atmospheric)"/>
        <s v="Steam boiler (300-2500 kBTUh, 85.0% thermal efficiency, forced draft)"/>
        <s v="Steam boiler (&gt; 2500 kBTUh, 80.0% combustion efficiency, atmospheric)"/>
        <s v="Steam boiler (&gt; 2500 kBTUh, 80.0% combustion efficiency, forced draft)"/>
        <s v="Hot water boiler (&lt; 300 kBTUh, 84.5% AFUE, atmospheric)"/>
        <s v="Hot water boiler (&lt; 300 kBTUh, 84.5% AFUE, forced draft)"/>
        <s v="Hot water boiler (&lt; 300 kBTUh, 94.0 AFUE, condensing)"/>
        <s v="Hot water boiler (300-2500 kBTUh, 85.0% thermal efficiency, atmospheric)"/>
        <s v="Hot water boiler (300-2500 kBTUh, 85.0% thermal efficiency, forced draft)"/>
        <s v="Hot water boiler (300-2500 kBTUh, 94.0% thermal efficiency, condensing)"/>
        <s v="Hot water boiler (&gt; 2500 kBTUh, 85.0% combustion efficiency, atmospheric)"/>
        <s v="Hot water boiler (&gt; 2500 kBTUh, 85.0% combustion efficiency, forced draft)"/>
        <s v="Residential: Duct Sealing (Total Leakage Reduced from High (40/35%) to Low (15/12%)"/>
        <s v="Residential: Duct Sealing (Total Leakage Reduced from High (25/24%) to Low (15/12%)"/>
        <s v="Duct Sealing (Total leakage reduced from 40% of AHU flow to 18%)"/>
        <s v="Duct Sealing (Total leakage reduced from 28% of AHU flow to 18%)"/>
        <s v="Small Electric Instantaneous Water Heater EF = 0.98, Recov Eff = 0.98"/>
        <s v="Small Gas Instantaneous Water Heater EF = 0.82, Recov Eff = 0.82"/>
        <s v="High Efficiency Small Electric Instantaneous Water Heater"/>
        <s v="Large Electric Instantaneous Water Heater, Recov Eff = 0.98, Stdby Loss = 0.27%/hr"/>
        <s v="Large Electric Storage Water Heater, Recov Eff = 0.98, Stdby Loss = 0.27%/hr"/>
        <s v="Large Gas Instantaneous Water Heater, Et = 0.80, Stdby Loss = 0.23%/hr"/>
        <s v="Large Gas Instantaneous Water Heater, Et = 0.85, Stdby Loss = 0.23%/hr"/>
        <s v="Large Gas Instantaneous Water Heater, Et = 0.90, Stdby Loss = 0.23%/hr"/>
        <s v="Medium Gas Instantaneous Water Heater, Et = 0.80, Stdby Loss = 0.05%/hr"/>
        <s v="Medium Gas Instantaneous Water Heater, Et = 0.85, Stdby Loss = 0.05%/hr"/>
        <s v="Medium Gas Instantaneous Water Heater, Et = 0.90, Stdby Loss = 0.05%/hr"/>
        <s v="Small Electric Storage Water Heater 30 Gal,  EF = 0.95, Recov Eff = 0.98"/>
        <s v="Small Electric Storage Water Heater 40 Gal,  EF = 0.94, Recov Eff = 0.98"/>
        <s v="Small Electric Storage Water Heater 50 Gal,  EF = 0.93, Recov Eff = 0.98"/>
        <s v="Small Electric Storage Water Heater 60 Gal,  EF = 0.92, Recov Eff = 0.98"/>
        <s v="Small Electric Storage Water Heater 75 Gal,  EF = 0.91, Recov Eff = 0.98"/>
        <s v="Small Gas Storage Water Heater 30 Gal, EF = 0.62, Recov Eff = 0.77"/>
        <s v="Small Gas Storage Water Heater 30 Gal, EF = 0.65, Recov Eff = 0.81"/>
        <s v="Small Gas Storage Water Heater 30 Gal, EF = 0.70, Recov Eff = 0.81"/>
        <s v="Small Gas Storage Water Heater 40 Gal, EF = 0.62, Recov Eff = 0.77"/>
        <s v="Small Gas Storage Water Heater 40 Gal, EF = 0.67, Recov Eff = 0.81"/>
        <s v="Small Gas Storage Water Heater 40 Gal, EF = 0.70, Recov Eff = 0.81"/>
        <s v="Small Gas Storage Water Heater 50 Gal, EF = 0.62, Recov Eff = 0.77"/>
        <s v="Small Gas Storage Water Heater 50 Gal, EF = 0.67, Recov Eff = 0.81"/>
        <s v="Small Gas Storage Water Heater 50 Gal, EF = 0.70, Recov Eff = 0.81"/>
        <s v="Small Gas Storage Water Heater 60 Gal, EF = 0.62, Recov Eff = 0.76"/>
        <s v="Small Gas Storage Water Heater 60 Gal, EF = 0.66, Recov Eff = 0.81"/>
        <s v="Small Gas Storage Water Heater 60 Gal, EF = 0.70, Recov Eff = 0.81"/>
        <s v="Small Gas Storage Water Heater 75 Gal, EF = 0.62, Recov Eff = 0.80"/>
        <s v="Small Gas Storage Water Heater 75 Gal, EF = 0.66, Recov Eff = 0.81"/>
        <s v="Small Gas Storage Water Heater 75 Gal, EF = 0.70, Recov Eff = 0.81"/>
        <s v="High Efficiency Small Electric Storage Water Heater - 30 Gal , 0.95 EF"/>
        <s v="High Efficiency Small Electric Storage Water Heater - 40 Gal , 0.94 EF"/>
        <s v="High Efficiency Small Electric Storage Water Heater - 50 Gal , 0.93 EF"/>
        <s v="High Efficiency Small Electric Storage Water Heater - 60 Gal , 0.92 EF"/>
        <s v="High Efficiency Small Electric Storage Water Heater - 75 Gal , 0.91 EF"/>
        <s v="High Efficiency Small Gas Instantaneous Water Heater"/>
        <s v="High Efficiency Small Gas Storage Water Heater - 30 Gal , 0.62 EF"/>
        <s v="High Efficiency Small Gas Storage Water Heater - 30 Gal , 0.65 EF"/>
        <s v="High Efficiency Small Gas Storage Water Heater - 30 Gal , 0.70 EF"/>
        <s v="High Efficiency Small Gas Storage Water Heater - 40 Gal , 0.62 EF"/>
        <s v="High Efficiency Small Gas Storage Water Heater - 40 Gal , 0.67 EF"/>
        <s v="High Efficiency Small Gas Storage Water Heater - 40 Gal , 0.70 EF"/>
        <s v="High Efficiency Small Gas Storage Water Heater - 50 Gal , 0.62 EF"/>
        <s v="High Efficiency Small Gas Storage Water Heater - 50 Gal , 0.67 EF"/>
        <s v="High Efficiency Small Gas Storage Water Heater - 50 Gal , 0.70 EF"/>
        <s v="High Efficiency Small Gas Storage Water Heater - 60 Gal , 0.62 EF"/>
        <s v="High Efficiency Small Gas Storage Water Heater - 60 Gal , 0.66 EF"/>
        <s v="High Efficiency Small Gas Storage Water Heater - 60 Gal , 0.70 EF"/>
        <s v="High Efficiency Small Gas Storage Water Heater - 75 Gal , 0.62 EF"/>
        <s v="High Efficiency Small Gas Storage Water Heater - 75 Gal , 0.66 EF"/>
        <s v="High Efficiency Small Gas Storage Water Heater - 75 Gal , 0.70 EF"/>
        <s v="Large Gas Storage Water Heater, Et = 0.83, Stdby Loss = 0.56%/hr"/>
        <s v="Large Gas Storage Water Heater, Et = 0.90, Stdby Loss = 0.56%/hr"/>
        <s v="Efficient water heater: HP_EF Elec (EF=2.00) replaces Elec water heater"/>
        <s v="Efficient water heater: HP_EF Elec (EF=2.20) replaces Elec water heater"/>
        <s v="Efficient water heater: HP_EF Elec (EF=2.40) replaces Elec water heater"/>
        <s v="Efficient water heater: Stor_EF Gas (EF=0.65) replaces Gas water heater"/>
        <s v="Efficient water heater: Stor_EF Gas (EF=0.70) replaces Gas water heater"/>
        <s v="Efficient water heater: Stor_EF Gas (EF=0.72) replaces Gas water heater"/>
        <s v="Efficient water heater: Stor_EF Gas (EF=0.82) replaces Gas water heater"/>
        <s v="Efficient water heater: Stor_EF Gas (EF=0.67) replaces Gas water heater"/>
        <s v="Efficient water heater: Stor_EF Gas (EF=0.78) replaces Gas water heater"/>
        <s v="Efficient water heater: Stor_EF Gas (EF=0.80) replaces Gas water heater"/>
        <s v="Efficient water heater: Instant_EF Gas (EF=0.82) replaces Gas water heater"/>
        <s v="Efficient water heater: Instant_EF Gas (EF=0.92) replaces Gas water heater"/>
        <s v="Efficient Packaged Gas Furnace (Weatherized) - AFUE 90"/>
        <s v="Efficient Packaged Gas Furnace (Weatherized) - AFUE 91"/>
        <s v="Efficient Packaged Gas Furnace (Weatherized) - AFUE 92"/>
        <s v="Efficient Packaged Gas Furnace (Weatherized) - AFUE 93"/>
        <s v="Efficient Packaged Gas Furnace (Weatherized) - AFUE 94"/>
        <s v="Efficient Packaged Gas Furnace (Weatherized) - AFUE 95"/>
        <s v="Efficient Packaged Gas Furnace (Weatherized) - AFUE 96"/>
        <s v="Efficient Packaged Gas Furnace (Weatherized) - AFUE 97"/>
        <s v="Efficient Packaged Gas Furnace (Weatherized) - AFUE 98"/>
        <s v="Refrigerator-freezers - automatic defrost with top-mounted freezer without an automatic icemaker, Size Range: Very Small (&lt;13 cu. ft.), Energy Star (10% less than Code Maximum)"/>
        <s v="Refrigerator-freezers - automatic defrost with top-mounted freezer without an automatic icemaker, Size Range: Very Small (&lt;13 cu. ft.), 30% less than Code Maximum"/>
        <s v="Refrigerator-freezers - automatic defrost with top-mounted freezer without an automatic icemaker, Size Range: Small (13 – 16 cu. ft.), Energy Star (10% less than Code Maximum)"/>
        <s v="Refrigerator-freezers - automatic defrost with top-mounted freezer without an automatic icemaker, Size Range: Small (13 – 16 cu. ft.), 30% less than Code Maximum"/>
        <s v="Refrigerator-freezers - automatic defrost with top-mounted freezer without an automatic icemaker, Size Range: Medium (17 – 20 cu. ft.), Energy Star (10% less than Code Maximum)"/>
        <s v="Refrigerator-freezers - automatic defrost with top-mounted freezer without an automatic icemaker, Size Range: Medium (17 – 20 cu. ft.), 30% less than Code Maximum"/>
        <s v="Refrigerator-freezers - automatic defrost with top-mounted freezer without an automatic icemaker, Size Range: Large (21 – 23 cu. ft.), Energy Star (10% less than Code Maximum)"/>
        <s v="Refrigerator-freezers - automatic defrost with top-mounted freezer without an automatic icemaker, Size Range: Large (21 – 23 cu. ft.), 30% less than Code Maximum"/>
        <s v="Refrigerator-freezers - automatic defrost with top-mounted freezer without an automatic icemaker, Size Range: Very large (over 23 cu. ft.), Energy Star (10% less than Code Maximum)"/>
        <s v="Refrigerator-freezers - automatic defrost with top-mounted freezer without an automatic icemaker, Size Range: Very large (over 23 cu. ft.), 30% less than Code Maximum"/>
        <s v="Refrigerator-freezers - automatic defrost with top-mounted freezer without an automatic icemaker, Size Range: Weighted Size, Energy Star (10% less than Code Maximum)"/>
        <s v="Refrigerator-freezers - automatic defrost with top-mounted freezer without an automatic icemaker, Size Range: Weighted Size, 30% less than Code Maximum"/>
        <s v="All-refrigerators - automatic defrost_x000a_(Refrigerator with no separate freezer storage), Size Range: Very Small (&lt;13 cu. ft.), Energy Star (10% less than Code Maximum)"/>
        <s v="All-refrigerators - automatic defrost_x000a_(Refrigerator with no separate freezer storage), Size Range: Very Small (&lt;13 cu. ft.), 30% less than Code Maximum"/>
        <s v="All-refrigerators - automatic defrost_x000a_(Refrigerator with no separate freezer storage), Size Range: Small (13 – 16 cu. ft.), Energy Star (10% less than Code Maximum)"/>
        <s v="All-refrigerators - automatic defrost_x000a_(Refrigerator with no separate freezer storage), Size Range: Small (13 – 16 cu. ft.), 30% less than Code Maximum"/>
        <s v="All-refrigerators - automatic defrost_x000a_(Refrigerator with no separate freezer storage), Size Range: Medium (17 – 20 cu. ft.), Energy Star (10% less than Code Maximum)"/>
        <s v="All-refrigerators - automatic defrost_x000a_(Refrigerator with no separate freezer storage), Size Range: Medium (17 – 20 cu. ft.), 30% less than Code Maximum"/>
        <s v="All-refrigerators - automatic defrost_x000a_(Refrigerator with no separate freezer storage), Size Range: Large (21 – 23 cu. ft.), Energy Star (10% less than Code Maximum)"/>
        <s v="All-refrigerators - automatic defrost_x000a_(Refrigerator with no separate freezer storage), Size Range: Large (21 – 23 cu. ft.), 30% less than Code Maximum"/>
        <s v="All-refrigerators - automatic defrost_x000a_(Refrigerator with no separate freezer storage), Size Range: Very large (over 23 cu. ft.), Energy Star (10% less than Code Maximum)"/>
        <s v="All-refrigerators - automatic defrost_x000a_(Refrigerator with no separate freezer storage), Size Range: Very large (over 23 cu. ft.), 30% less than Code Maximum"/>
        <s v="All-refrigerators - automatic defrost_x000a_(Refrigerator with no separate freezer storage), Size Range: Weighted Size, Energy Star (10% less than Code Maximum)"/>
        <s v="All-refrigerators - automatic defrost_x000a_(Refrigerator with no separate freezer storage), Size Range: Weighted Size, 30% less than Code Maximum"/>
        <s v="Refrigerator-freezers - automatic defrost with top-mounted freezer with an automatic icemaker without through-the-door ice service, Size Range: Very Small (&lt;13 cu. ft.), Energy Star (10% less than Code Maximum)"/>
        <s v="Refrigerator-freezers - automatic defrost with top-mounted freezer with an automatic icemaker without through-the-door ice service, Size Range: Very Small (&lt;13 cu. ft.), 30% less than Code Maximum"/>
        <s v="Refrigerator-freezers - automatic defrost with top-mounted freezer with an automatic icemaker without through-the-door ice service, Size Range: Small (13 – 16 cu. ft.), Energy Star (10% less than Code Maximum)"/>
        <s v="Refrigerator-freezers - automatic defrost with top-mounted freezer with an automatic icemaker without through-the-door ice service, Size Range: Small (13 – 16 cu. ft.), 30% less than Code Maximum"/>
        <s v="Refrigerator-freezers - automatic defrost with top-mounted freezer with an automatic icemaker without through-the-door ice service, Size Range: Medium (17 – 20 cu. ft.), Energy Star (10% less than Code Maximum)"/>
        <s v="Refrigerator-freezers - automatic defrost with top-mounted freezer with an automatic icemaker without through-the-door ice service, Size Range: Medium (17 – 20 cu. ft.), 30% less than Code Maximum"/>
        <s v="Refrigerator-freezers - automatic defrost with top-mounted freezer with an automatic icemaker without through-the-door ice service, Size Range: Large (21 – 23 cu. ft.), Energy Star (10% less than Code Maximum)"/>
        <s v="Refrigerator-freezers - automatic defrost with top-mounted freezer with an automatic icemaker without through-the-door ice service, Size Range: Large (21 – 23 cu. ft.), 30% less than Code Maximum"/>
        <s v="Refrigerator-freezers - automatic defrost with top-mounted freezer with an automatic icemaker without through-the-door ice service, Size Range: Very large (over 23 cu. ft.), Energy Star (10% less than Code Maximum)"/>
        <s v="Refrigerator-freezers - automatic defrost with top-mounted freezer with an automatic icemaker without through-the-door ice service, Size Range: Very large (over 23 cu. ft.), 30% less than Code Maximum"/>
        <s v="Refrigerator-freezers - automatic defrost with top-mounted freezer with an automatic icemaker without through-the-door ice service, Size Range: Weighted Size, Energy Star (10% less than Code Maximum)"/>
        <s v="Refrigerator-freezers - automatic defrost with top-mounted freezer with an automatic icemaker without through-the-door ice service, Size Range: Weighted Size, 30% less than Code Maximum"/>
        <s v="Refrigerator-freezers - automatic defrost with side-mounted freezer without an automatic icemaker, Size Range: Very Small (&lt;13 cu. ft.), Energy Star (10% less than Code Maximum)"/>
        <s v="Refrigerator-freezers - automatic defrost with side-mounted freezer without an automatic icemaker, Size Range: Very Small (&lt;13 cu. ft.), 30% less than Code Maximum"/>
        <s v="Refrigerator-freezers - automatic defrost with side-mounted freezer without an automatic icemaker, Size Range: Small (13 – 16 cu. ft.), Energy Star (10% less than Code Maximum)"/>
        <s v="Refrigerator-freezers - automatic defrost with side-mounted freezer without an automatic icemaker, Size Range: Small (13 – 16 cu. ft.), 30% less than Code Maximum"/>
        <s v="Refrigerator-freezers - automatic defrost with side-mounted freezer without an automatic icemaker, Size Range: Medium (17 – 20 cu. ft.), Energy Star (10% less than Code Maximum)"/>
        <s v="Refrigerator-freezers - automatic defrost with side-mounted freezer without an automatic icemaker, Size Range: Medium (17 – 20 cu. ft.), 30% less than Code Maximum"/>
        <s v="Refrigerator-freezers - automatic defrost with side-mounted freezer without an automatic icemaker, Size Range: Large (21 – 23 cu. ft.), Energy Star (10% less than Code Maximum)"/>
        <s v="Refrigerator-freezers - automatic defrost with side-mounted freezer without an automatic icemaker, Size Range: Large (21 – 23 cu. ft.), 30% less than Code Maximum"/>
        <s v="Refrigerator-freezers - automatic defrost with side-mounted freezer without an automatic icemaker, Size Range: Very large (over 23 cu. Ft.), Energy Star (10% less than Code Maximum)"/>
        <s v="Refrigerator-freezers - automatic defrost with side-mounted freezer without an automatic icemaker, Size Range: Very large (over 23 cu. Ft.), 30% less than Code Maximum"/>
        <s v="Refrigerator-freezers - automatic defrost with side-mounted freezer without an automatic icemaker, Size Range: Weighted Size, Energy Star (10% less than Code Maximum)"/>
        <s v="Refrigerator-freezers - automatic defrost with side-mounted freezer without an automatic icemaker, Size Range: Weighted Size, 30% less than Code Maximum"/>
        <s v="Refrigerator-freezers - automatic defrost with side-mounted freezer with an automatic icemaker without through-the-door ice service, Size Range: Very Small (&lt;13 cu. ft.), Energy Star (10% less than Code Maximum)"/>
        <s v="Refrigerator-freezers - automatic defrost with side-mounted freezer with an automatic icemaker without through-the-door ice service, Size Range: Very Small (&lt;13 cu. ft.), 30% less than Code Maximum"/>
        <s v="Refrigerator-freezers - automatic defrost with side-mounted freezer with an automatic icemaker without through-the-door ice service, Size Range: Small (13 – 16 cu. ft.), Energy Star (10% less than Code Maximum)"/>
        <s v="Refrigerator-freezers - automatic defrost with side-mounted freezer with an automatic icemaker without through-the-door ice service, Size Range: Small (13 – 16 cu. ft.), 30% less than Code Maximum"/>
        <s v="Refrigerator-freezers - automatic defrost with side-mounted freezer with an automatic icemaker without through-the-door ice service, Size Range: Medium (17 – 20 cu. ft.), Energy Star (10% less than Code Maximum)"/>
        <s v="Refrigerator-freezers - automatic defrost with side-mounted freezer with an automatic icemaker without through-the-door ice service, Size Range: Medium (17 – 20 cu. ft.), 30% less than Code Maximum"/>
        <s v="Refrigerator-freezers - automatic defrost with side-mounted freezer with an automatic icemaker without through-the-door ice service, Size Range: Large (21 – 23 cu. ft.), Energy Star (10% less than Code Maximum)"/>
        <s v="Refrigerator-freezers - automatic defrost with side-mounted freezer with an automatic icemaker without through-the-door ice service, Size Range: Large (21 – 23 cu. ft.), 30% less than Code Maximum"/>
        <s v="Refrigerator-freezers - automatic defrost with side-mounted freezer with an automatic icemaker without through-the-door ice service, Size Range: Very large (over 23 cu. Ft.), Energy Star (10% less than Code Maximum)"/>
        <s v="Refrigerator-freezers - automatic defrost with side-mounted freezer with an automatic icemaker without through-the-door ice service, Size Range: Very large (over 23 cu. Ft.), 30% less than Code Maximum"/>
        <s v="Refrigerator-freezers - automatic defrost with side-mounted freezer with an automatic icemaker without through-the-door ice service, Size Range: Weighted Size, Energy Star (10% less than Code Maximum)"/>
        <s v="Refrigerator-freezers - automatic defrost with side-mounted freezer with an automatic icemaker without through-the-door ice service, Size Range: Weighted Size, 30% less than Code Maximum"/>
        <s v="Refrigerator-freezers - automatic defrost with side-mounted freezer with through-the-door ice service, Size Range: Very Small (&lt;13 cu. ft.), Energy Star (10% less than Code Maximum)"/>
        <s v="Refrigerator-freezers - automatic defrost with side-mounted freezer with through-the-door ice service, Size Range: Very Small (&lt;13 cu. ft.), 30% less than Code Maximum"/>
        <s v="Refrigerator-freezers - automatic defrost with side-mounted freezer with through-the-door ice service, Size Range: Small (13 – 16 cu. ft.), Energy Star (10% less than Code Maximum)"/>
        <s v="Refrigerator-freezers - automatic defrost with side-mounted freezer with through-the-door ice service, Size Range: Small (13 – 16 cu. ft.), 30% less than Code Maximum"/>
        <s v="Refrigerator-freezers - automatic defrost with side-mounted freezer with through-the-door ice service, Size Range: Medium (17 – 20 cu. ft.), Energy Star (10% less than Code Maximum)"/>
        <s v="Refrigerator-freezers - automatic defrost with side-mounted freezer with through-the-door ice service, Size Range: Medium (17 – 20 cu. ft.), 30% less than Code Maximum"/>
        <s v="Refrigerator-freezers - automatic defrost with side-mounted freezer with through-the-door ice service, Size Range: Large (21 – 23 cu. ft.), Energy Star (10% less than Code Maximum)"/>
        <s v="Refrigerator-freezers - automatic defrost with side-mounted freezer with through-the-door ice service, Size Range: Large (21 – 23 cu. ft.), 30% less than Code Maximum"/>
        <s v="Refrigerator-freezers - automatic defrost with side-mounted freezer with through-the-door ice service, Size Range: Very large (over 23 cu. Ft.), Energy Star (10% less than Code Maximum)"/>
        <s v="Refrigerator-freezers - automatic defrost with side-mounted freezer with through-the-door ice service, Size Range: Very large (over 23 cu. Ft.), 30% less than Code Maximum"/>
        <s v="Refrigerator-freezers - automatic defrost with side-mounted freezer with through-the-door ice service, Size Range: Weighted Size, Energy Star (10% less than Code Maximum)"/>
        <s v="Refrigerator-freezers - automatic defrost with side-mounted freezer with through-the-door ice service, Size Range: Weighted Size, 30% less than Code Maximum"/>
        <s v="Refrigerator-freezers - automatic defrost with bottom-mounted freezer without an automatic icemaker, Size Range: Very Small (&lt;13 cu. ft.), Energy Star (10% less than Code Maximum)"/>
        <s v="Refrigerator-freezers - automatic defrost with bottom-mounted freezer without an automatic icemaker, Size Range: Very Small (&lt;13 cu. ft.), 30% less than Code Maximum"/>
        <s v="Refrigerator-freezers - automatic defrost with bottom-mounted freezer without an automatic icemaker, Size Range: Small (13 – 16 cu. ft.), Energy Star (10% less than Code Maximum)"/>
        <s v="Refrigerator-freezers - automatic defrost with bottom-mounted freezer without an automatic icemaker, Size Range: Small (13 – 16 cu. ft.), 30% less than Code Maximum"/>
        <s v="Refrigerator-freezers - automatic defrost with bottom-mounted freezer without an automatic icemaker, Size Range: Medium (17 – 20 cu. ft.), Energy Star (10% less than Code Maximum)"/>
        <s v="Refrigerator-freezers - automatic defrost with bottom-mounted freezer without an automatic icemaker, Size Range: Medium (17 – 20 cu. ft.), 30% less than Code Maximum"/>
        <s v="Refrigerator-freezers - automatic defrost with bottom-mounted freezer without an automatic icemaker, Size Range: Large (21 – 23 cu. ft.), Energy Star (10% less than Code Maximum)"/>
        <s v="Refrigerator-freezers - automatic defrost with bottom-mounted freezer without an automatic icemaker, Size Range: Large (21 – 23 cu. ft.), 30% less than Code Maximum"/>
        <s v="Refrigerator-freezers - automatic defrost with bottom-mounted freezer without an automatic icemaker, Size Range: Very large (over 23 cu. Ft.), Energy Star (10% less than Code Maximum)"/>
        <s v="Refrigerator-freezers - automatic defrost with bottom-mounted freezer without an automatic icemaker, Size Range: Very large (over 23 cu. Ft.), 30% less than Code Maximum"/>
        <s v="Refrigerator-freezers - automatic defrost with bottom-mounted freezer without an automatic icemaker, Size Range: Weighted Size, Energy Star (10% less than Code Maximum)"/>
        <s v="Refrigerator-freezers - automatic defrost with bottom-mounted freezer without an automatic icemaker, Size Range: Weighted Size, 30% less than Code Maximum"/>
        <s v="Refrigerator-freezer - automatic defrost with bottom-mounted freezer with through-the-door ice service, Size Range: Very Small (&lt;13 cu. ft.), Energy Star (10% less than Code Maximum)"/>
        <s v="Refrigerator-freezer - automatic defrost with bottom-mounted freezer with through-the-door ice service, Size Range: Very Small (&lt;13 cu. ft.), 30% less than Code Maximum"/>
        <s v="Refrigerator-freezer - automatic defrost with bottom-mounted freezer with through-the-door ice service, Size Range: Small (13 – 16 cu. ft.), Energy Star (10% less than Code Maximum)"/>
        <s v="Refrigerator-freezer - automatic defrost with bottom-mounted freezer with through-the-door ice service, Size Range: Small (13 – 16 cu. ft.), 30% less than Code Maximum"/>
        <s v="Refrigerator-freezer - automatic defrost with bottom-mounted freezer with through-the-door ice service, Size Range: Medium (17 – 20 cu. ft.), Energy Star (10% less than Code Maximum)"/>
        <s v="Refrigerator-freezer - automatic defrost with bottom-mounted freezer with through-the-door ice service, Size Range: Medium (17 – 20 cu. ft.), 30% less than Code Maximum"/>
        <s v="Refrigerator-freezer - automatic defrost with bottom-mounted freezer with through-the-door ice service, Size Range: Large (21 – 23 cu. ft.), Energy Star (10% less than Code Maximum)"/>
        <s v="Refrigerator-freezer - automatic defrost with bottom-mounted freezer with through-the-door ice service, Size Range: Large (21 – 23 cu. ft.), 30% less than Code Maximum"/>
        <s v="Refrigerator-freezer - automatic defrost with bottom-mounted freezer with through-the-door ice service, Size Range: Very large (over 23 cu. Ft.), Energy Star (10% less than Code Maximum)"/>
        <s v="Refrigerator-freezer - automatic defrost with bottom-mounted freezer with through-the-door ice service, Size Range: Very large (over 23 cu. Ft.), 30% less than Code Maximum"/>
        <s v="Refrigerator-freezer - automatic defrost with bottom-mounted freezer with through-the-door ice service, Size Range: Weighted Size, Energy Star (10% less than Code Maximum)"/>
        <s v="Refrigerator-freezer - automatic defrost with bottom-mounted freezer with through-the-door ice service, Size Range: Weighted Size, 30% less than Code Maximum"/>
        <s v="Refrigerator-freezers - automatic defrost with bottom-mounted freezer with an automatic icemaker without through-the-door ice service, Size Range: Very Small (&lt;13 cu. ft.), Energy Star (10% less than Code Maximum)"/>
        <s v="Refrigerator-freezers - automatic defrost with bottom-mounted freezer with an automatic icemaker without through-the-door ice service, Size Range: Very Small (&lt;13 cu. ft.), 30% less than Code Maximum"/>
        <s v="Refrigerator-freezers - automatic defrost with bottom-mounted freezer with an automatic icemaker without through-the-door ice service, Size Range: Small (13 – 16 cu. ft.), Energy Star (10% less than Code Maximum)"/>
        <s v="Refrigerator-freezers - automatic defrost with bottom-mounted freezer with an automatic icemaker without through-the-door ice service, Size Range: Small (13 – 16 cu. ft.), 30% less than Code Maximum"/>
        <s v="Refrigerator-freezers - automatic defrost with bottom-mounted freezer with an automatic icemaker without through-the-door ice service, Size Range: Medium (17 – 20 cu. ft.), Energy Star (10% less than Code Maximum)"/>
        <s v="Refrigerator-freezers - automatic defrost with bottom-mounted freezer with an automatic icemaker without through-the-door ice service, Size Range: Medium (17 – 20 cu. ft.), 30% less than Code Maximum"/>
        <s v="Refrigerator-freezers - automatic defrost with bottom-mounted freezer with an automatic icemaker without through-the-door ice service, Size Range: Large (21 – 23 cu. ft.), Energy Star (10% less than Code Maximum)"/>
        <s v="Refrigerator-freezers - automatic defrost with bottom-mounted freezer with an automatic icemaker without through-the-door ice service, Size Range: Large (21 – 23 cu. ft.), 30% less than Code Maximum"/>
        <s v="Refrigerator-freezers - automatic defrost with bottom-mounted freezer with an automatic icemaker without through-the-door ice service, Size Range: Very large (over 23 cu. Ft.), Energy Star (10% less than Code Maximum)"/>
        <s v="Refrigerator-freezers - automatic defrost with bottom-mounted freezer with an automatic icemaker without through-the-door ice service, Size Range: Very large (over 23 cu. Ft.), 30% less than Code Maximum"/>
        <s v="Refrigerator-freezers - automatic defrost with bottom-mounted freezer with an automatic icemaker without through-the-door ice service, Size Range: Weighted Size, Energy Star (10% less than Code Maximum)"/>
        <s v="Refrigerator-freezers - automatic defrost with bottom-mounted freezer with an automatic icemaker without through-the-door ice service, Size Range: Weighted Size, 30% less than Code Maximum"/>
        <s v="Weighted Refrigerator Type, Size Range: Weighted Size, Energy Star (10% less than Code Maximum)"/>
        <s v="Weighted Refrigerator Type, Size Range: Weighted Size, 30% less than Code Maximum"/>
        <s v="Upright freezers with manual defrost, Size Range: Small (&lt;13 cu ft.), Energy Star (10% less than Code Maximum)"/>
        <s v="Upright freezers with manual defrost, Size Range: Small (&lt;13 cu ft.), 30% less than Code Maximum"/>
        <s v="Upright freezers with manual defrost, Size Range: Medium (13-16 cu ft), Energy Star (10% less than Code Maximum)"/>
        <s v="Upright freezers with manual defrost, Size Range: Medium (13-16 cu ft), 30% less than Code Maximum"/>
        <s v="Upright freezers with manual defrost, Size Range: Large (&gt;16 cu ft), Energy Star (10% less than Code Maximum)"/>
        <s v="Upright freezers with manual defrost, Size Range: Large (&gt;16 cu ft), 30% less than Code Maximum"/>
        <s v="Upright freezers with manual defrost, Size Range: Weighted Size, Energy Star (10% less than Code Maximum)"/>
        <s v="Upright freezers with manual defrost, Size Range: Weighted Size, 30% less than Code Maximum"/>
        <s v="Upright freezers with automatic defrost without an automatic icemaker, Size Range: Small (&lt;13 cu ft.), Energy Star (10% less than Code Maximum)"/>
        <s v="Upright freezers with automatic defrost without an automatic icemaker, Size Range: Small (&lt;13 cu ft.), 30% less than Code Maximum"/>
        <s v="Upright freezers with automatic defrost without an automatic icemaker, Size Range: Medium (13-16 cu ft), Energy Star (10% less than Code Maximum)"/>
        <s v="Upright freezers with automatic defrost without an automatic icemaker, Size Range: Medium (13-16 cu ft), 30% less than Code Maximum"/>
        <s v="Upright freezers with automatic defrost without an automatic icemaker, Size Range: Large (&gt;16 cu ft), Energy Star (10% less than Code Maximum)"/>
        <s v="Upright freezers with automatic defrost without an automatic icemaker, Size Range: Large (&gt;16 cu ft), 30% less than Code Maximum"/>
        <s v="Upright freezers with automatic defrost without an automatic icemaker, Size Range: Weighted Size, Energy Star (10% less than Code Maximum)"/>
        <s v="Upright freezers with automatic defrost without an automatic icemaker, Size Range: Weighted Size, 30% less than Code Maximum"/>
        <s v="Chest freezers and all other freezers except compact freezers, Size Range: Small (&lt;13 cu ft.), Energy Star (10% less than Code Maximum)"/>
        <s v="Chest freezers and all other freezers except compact freezers, Size Range: Small (&lt;13 cu ft.), 30% less than Code Maximum"/>
        <s v="Chest freezers and all other freezers except compact freezers, Size Range: Medium (13-16 cu ft), Energy Star (10% less than Code Maximum)"/>
        <s v="Chest freezers and all other freezers except compact freezers, Size Range: Medium (13-16 cu ft), 30% less than Code Maximum"/>
        <s v="Chest freezers and all other freezers except compact freezers, Size Range: Large (&gt;16 cu ft), Energy Star (10% less than Code Maximum)"/>
        <s v="Chest freezers and all other freezers except compact freezers, Size Range: Large (&gt;16 cu ft), 30% less than Code Maximum"/>
        <s v="Chest freezers and all other freezers except compact freezers, Size Range: Weighted Size, Energy Star (10% less than Code Maximum)"/>
        <s v="Chest freezers and all other freezers except compact freezers, Size Range: Weighted Size, 30% less than Code Maximum"/>
        <s v="Chest freezers with automatic defrost, Size Range: Small (&lt;13 cu ft.), Energy Star (10% less than Code Maximum)"/>
        <s v="Chest freezers with automatic defrost, Size Range: Small (&lt;13 cu ft.), 30% less than Code Maximum"/>
        <s v="Chest freezers with automatic defrost, Size Range: Medium (13-16 cu ft), Energy Star (10% less than Code Maximum)"/>
        <s v="Chest freezers with automatic defrost, Size Range: Medium (13-16 cu ft), 30% less than Code Maximum"/>
        <s v="Chest freezers with automatic defrost, Size Range: Large (&gt;16 cu ft), Energy Star (10% less than Code Maximum)"/>
        <s v="Chest freezers with automatic defrost, Size Range: Large (&gt;16 cu ft), 30% less than Code Maximum"/>
        <s v="Chest freezers with automatic defrost, Size Range: Weighted Size, Energy Star (10% less than Code Maximum)"/>
        <s v="Chest freezers with automatic defrost, Size Range: Weighted Size, 30% less than Code Maximum"/>
        <s v="Weighted Freezer Type, Size Range: Weighted Size, Energy Star (10% less than Code Maximum)"/>
        <s v="Weighted Freezer Type, Size Range: Weighted Size, 30% less than Code Maximum"/>
        <s v="Compact refrigerator-freezers and refrigerators other than all-refrigerators with manual defrost, Size Range: compact (5-7 cu. ft.), Energy Star (10% less than Code Maximum)"/>
        <s v="Compact refrigerator-freezers and refrigerators other than all-refrigerators with manual defrost, Size Range: compact (5-7 cu. ft.), 30% less than Code Maximum"/>
        <s v="Compact refrigerator-freezers and refrigerators other than all-refrigerators with manual defrost, Size Range: compact mini (&lt;5 cu. ft.), Energy Star (10% less than Code Maximum)"/>
        <s v="Compact refrigerator-freezers and refrigerators other than all-refrigerators with manual defrost, Size Range: compact mini (&lt;5 cu. ft.), 30% less than Code Maximum"/>
        <s v="All-refrigerators - automatic defrost_x000a_(Refrigerator with no separate freezer storage), Size Range: compact (5-7 cu. ft.), Energy Star (10% less than Code Maximum)"/>
        <s v="All-refrigerators - automatic defrost_x000a_(Refrigerator with no separate freezer storage), Size Range: compact (5-7 cu. ft.), 30% less than Code Maximum"/>
        <s v="All-refrigerators - automatic defrost_x000a_(Refrigerator with no separate freezer storage), Size Range: compact mini (&lt;5 cu. ft.), Energy Star (10% less than Code Maximum)"/>
        <s v="All-refrigerators - automatic defrost_x000a_(Refrigerator with no separate freezer storage), Size Range: compact mini (&lt;5 cu. ft.), 30% less than Code Maximum"/>
        <s v="Refrigerator-freezers - automatic defrost with top-mounted freezer without an automatic icemaker, Size Range: compact (5-7 cu. ft.), Energy Star (10% less than Code Maximum)"/>
        <s v="Refrigerator-freezers - automatic defrost with top-mounted freezer without an automatic icemaker, Size Range: compact (5-7 cu. ft.), 30% less than Code Maximum"/>
        <s v="Refrigerator-freezers - automatic defrost with top-mounted freezer without an automatic icemaker, Size Range: compact mini (&lt;5 cu. ft.), Energy Star (10% less than Code Maximum)"/>
        <s v="Refrigerator-freezers - automatic defrost with top-mounted freezer without an automatic icemaker, Size Range: compact mini (&lt;5 cu. ft.), 30% less than Code Maximum"/>
        <s v="Refrigerator-freezers - automatic defrost with bottom-mounted freezer without an automatic icemaker, Size Range: compact (5-7 cu. ft.), Energy Star (10% less than Code Maximum)"/>
        <s v="Refrigerator-freezers - automatic defrost with bottom-mounted freezer without an automatic icemaker, Size Range: compact (5-7 cu. ft.), 30% less than Code Maximum"/>
        <s v="Refrigerator-freezers - automatic defrost with bottom-mounted freezer without an automatic icemaker, Size Range: compact mini (&lt;5 cu. ft.), Energy Star (10% less than Code Maximum)"/>
        <s v="Refrigerator-freezers - automatic defrost with bottom-mounted freezer without an automatic icemaker, Size Range: compact mini (&lt;5 cu. ft.), 30% less than Code Maximum"/>
        <s v="Refrigerator-freezers - automatic defrost with bottom-mounted freezer without an automatic icemaker, Size Range: extra large (&gt; 28 cu. ft.), Energy Star (10% less than Code Maximum)"/>
        <s v="Refrigerator-freezers - automatic defrost with bottom-mounted freezer without an automatic icemaker, Size Range: extra large (&gt; 28 cu. ft.), 30% less than Code Maximum"/>
        <s v="Refrigerator-freezers - automatic defrost with bottom-mounted freezer with an automatic icemaker without through-the-door ice service, Size Range: extra large (&gt; 28 cu. ft.), Energy Star (10% less than Code Maximum)"/>
        <s v="Refrigerator-freezers - automatic defrost with bottom-mounted freezer with an automatic icemaker without through-the-door ice service, Size Range: extra large (&gt; 28 cu. ft.), 30% less than Code Maximum"/>
        <s v="EER-rated packaged Air Conditioner, Size Range: 65 - 110 kBTU/h, EER = 11.5 (IEER = 14.1), EIR = 0.26, Fan W/CFM = 0.4, two-speed fan, with Econo (Pre-existing vintages do not include Economizer)"/>
        <s v="EER-rated packaged Air Conditioner, Size Range: 65 - 110 kBTU/h, EER = 12 (IEER = 14.8), EIR = 0.247, Fan W/CFM = 0.4, two-speed fan, with Econo (Pre-existing vintages do not include Economizer)"/>
        <s v="EER-rated packaged Air Conditioner, Size Range: 65 - 110 kBTU/h, EER = 13 (IEER = 16.3), EIR = 0.226, Fan W/CFM = 0.4, two-speed fan, with Econo (Pre-existing vintages do not include Economizer)"/>
        <s v="EER-rated packaged Air Conditioner, Size Range: 65 - 110 kBTU/h, EER = 11.5 (IEER = 14.1), EIR = 0.26, Fan W/CFM = 0.4, two-speed fan, with Econo (Pre-existing vintages include Economizer)"/>
        <s v="EER-rated packaged Air Conditioner, Size Range: 65 - 110 kBTU/h, EER = 12 (IEER = 14.8), EIR = 0.247, Fan W/CFM = 0.4, two-speed fan, with Econo (Pre-existing vintages include Economizer)"/>
        <s v="EER-rated packaged Air Conditioner, Size Range: 65 - 110 kBTU/h, EER = 13 (IEER = 16.3), EIR = 0.226, Fan W/CFM = 0.4, two-speed fan, with Econo (Pre-existing vintages include Economizer)"/>
        <s v="EER-rated packaged Air Conditioner, Size Range: 110 - 135 kBTU/h, EER = 11.5 (IEER = 14.3), EIR = 0.26, Fan W/CFM = 0.4, two-speed fan, with Econo"/>
        <s v="EER-rated packaged Air Conditioner, Size Range: 110 - 135 kBTU/h, EER = 12 (IEER = 15.4), EIR = 0.247, Fan W/CFM = 0.4, two-speed fan, with Econo"/>
        <s v="EER-rated packaged Air Conditioner, Size Range: 110 - 135 kBTU/h, EER = 12.5 (IEER = 16.5), EIR = 0.236, Fan W/CFM = 0.4, two-speed fan, with Econo"/>
        <s v="EER-rated packaged Air Conditioner, Size Range: 135 - 240 kBTU/h, EER = 11.5 (IEER = 14.3), EIR = 0.255, Fan W/CFM = 0.41, two-speed fan, with Econo"/>
        <s v="EER-rated packaged Air Conditioner, Size Range: 135 - 240 kBTU/h, EER = 12 (IEER = 15.4), EIR = 0.243, Fan W/CFM = 0.41, two-speed fan, with Econo"/>
        <s v="EER-rated packaged Air Conditioner, Size Range: 135 - 240 kBTU/h, EER = 12.5 (IEER = 16.5), EIR = 0.231, Fan W/CFM = 0.41, two-speed fan, with Econo"/>
        <s v="EER-rated packaged Air Conditioner, Size Range: 240 - 760 kBTU/h, EER = 10.8 (IEER = 12.8), EIR = 0.255, Fan W/CFM = 0.61, two-speed fan, with Econo"/>
        <s v="EER-rated packaged Air Conditioner, Size Range: 240 - 760 kBTU/h, EER = 11.5 (IEER = 13.9), EIR = 0.236, Fan W/CFM = 0.61, two-speed fan, with Econo"/>
        <s v="EER-rated packaged Air Conditioner, Size Range: 240 - 760 kBTU/h, EER = 12.5 (IEER = 15.5), EIR = 0.213, Fan W/CFM = 0.61, two-speed fan, with Econo"/>
        <s v="EER-rated packaged Air Conditioner, Size Range: 760 -  kBTU/h, EER = 10.2 (IEER = 11.8), EIR = 0.273, Fan W/CFM = 0.61, two-speed fan, with Econo"/>
        <s v="EER-rated packaged Air Conditioner, Size Range: 760 -  kBTU/h, EER = 11 (IEER = 13.1), EIR = 0.249, Fan W/CFM = 0.61, two-speed fan, with Econo"/>
        <s v="EER-rated packaged Air Conditioner, Size Range: 760 -  kBTU/h, EER = 12 (IEER = 14.7), EIR = 0.224, Fan W/CFM = 0.61, two-speed fan, with Econo"/>
        <s v="Commercial SEER-rated Packaged Air Conditioners, Size Range: 18 - 55 kBTU/h, SEER = 15 (EER = 12.9), EIR = 0.234, Fan W/CFM = 0.25, one-speed fan, without Econo"/>
        <s v="Commercial SEER-rated Packaged Air Conditioners, Size Range: 18 - 55 kBTU/h, SEER = 16 (EER = 12.5), EIR = 0.238, Fan W/CFM = 0.27, two-speed fan, without Econo"/>
        <s v="Commercial SEER-rated Packaged Air Conditioners, Size Range: 18 - 55 kBTU/h, SEER = 17 (EER = 13.3), EIR = 0.223, Fan W/CFM = 0.27, two-speed fan, without Econo"/>
        <s v="Commercial SEER-rated Packaged Air Conditioners, Size Range: 18 - 55 kBTU/h, SEER = 18 (EER = 14), EIR = 0.209, Fan W/CFM = 0.27, two-speed fan, without Econo"/>
        <s v="Commercial SEER-rated Packaged Air Conditioners, Size Range: 55 - 65 kBTU/h, SEER = 15 (EER = 12.6), EIR = 0.236, Fan W/CFM = 0.25, two-speed fan, with Econo (Pre-existing vintages do not include Economizer)"/>
        <s v="Commercial SEER-rated Packaged Air Conditioners, Size Range: 55 - 65 kBTU/h, SEER = 16 (EER = 12.5), EIR = 0.238, Fan W/CFM = 0.27, two-speed fan, with Econo (Pre-existing vintages do not include Economizer)"/>
        <s v="Commercial SEER-rated Packaged Air Conditioners, Size Range: 55 - 65 kBTU/h, SEER = 17 (EER = 13.3), EIR = 0.223, Fan W/CFM = 0.27, two-speed fan, with Econo (Pre-existing vintages do not include Economizer)"/>
        <s v="Commercial SEER-rated Packaged Air Conditioners, Size Range: 55 - 65 kBTU/h, SEER = 18 (EER = 14), EIR = 0.209, Fan W/CFM = 0.27, two-speed fan, with Econo (Pre-existing vintages do not include Economizer)"/>
        <s v="Commercial SEER-rated Packaged Air Conditioners, Size Range: 55 - 65 kBTU/h, SEER = 15 (EER = 12.6), EIR = 0.236, Fan W/CFM = 0.25, two-speed fan, with Econo (Pre-existing vintages include Economizer)"/>
        <s v="Commercial SEER-rated Packaged Air Conditioners, Size Range: 55 - 65 kBTU/h, SEER = 16 (EER = 12.5), EIR = 0.238, Fan W/CFM = 0.27, two-speed fan, with Econo (Pre-existing vintages include Economizer)"/>
        <s v="Commercial SEER-rated Packaged Air Conditioners, Size Range: 55 - 65 kBTU/h, SEER = 17 (EER = 13.3), EIR = 0.223, Fan W/CFM = 0.27, two-speed fan, with Econo (Pre-existing vintages include Economizer)"/>
        <s v="Commercial SEER-rated Packaged Air Conditioners, Size Range: 55 - 65 kBTU/h, SEER = 18 (EER = 14), EIR = 0.209, Fan W/CFM = 0.27, two-speed fan, with Econo (Pre-existing vintages include Economizer)"/>
        <s v="Commercial SEER-rated split Air Conditioners, Size Range: 18 - 45 kBTU/h, SEER = 15 (EER = 12.8), EIR = 0.232, Fan W/CFM = 0.25, one-speed fan, without Econo"/>
        <s v="Commercial SEER-rated split Air Conditioners, Size Range: 18 - 45 kBTU/h, SEER = 16 (EER = 12.5), EIR = 0.238, Fan W/CFM = 0.27, two-speed fan, without Econo"/>
        <s v="Commercial SEER-rated split Air Conditioners, Size Range: 18 - 45 kBTU/h, SEER = 17 (EER = 13.3), EIR = 0.223, Fan W/CFM = 0.27, two-speed fan, without Econo"/>
        <s v="Commercial SEER-rated split Air Conditioners, Size Range: 18 - 45 kBTU/h, SEER = 18 (EER = 14), EIR = 0.209, Fan W/CFM = 0.27, two-speed fan, without Econo"/>
        <s v="Commercial SEER-rated split Air Conditioners, Size Range: 45 - 55 kBTU/h, SEER = 15 (EER = 12.8), EIR = 0.232, Fan W/CFM = 0.25, one-speed fan, without Econo"/>
        <s v="Commercial SEER-rated split Air Conditioners, Size Range: 45 - 55 kBTU/h, SEER = 16 (EER = 12.5), EIR = 0.238, Fan W/CFM = 0.27, two-speed fan, without Econo"/>
        <s v="Commercial SEER-rated split Air Conditioners, Size Range: 45 - 55 kBTU/h, SEER = 17 (EER = 13.3), EIR = 0.223, Fan W/CFM = 0.27, two-speed fan, without Econo"/>
        <s v="Commercial SEER-rated split Air Conditioners, Size Range: 45 - 55 kBTU/h, SEER = 18 (EER = 14), EIR = 0.209, Fan W/CFM = 0.27, two-speed fan, without Econo"/>
        <s v="Commercial SEER-rated split Air Conditioners, Size Range: 55 - 65 kBTU/h, SEER = 15 (EER = 12.6), EIR = 0.236, Fan W/CFM = 0.25, two-speed fan, with Econo (Pre-existing vintages do not include Economizer)"/>
        <s v="Commercial SEER-rated split Air Conditioners, Size Range: 55 - 65 kBTU/h, SEER = 16 (EER = 12.5), EIR = 0.238, Fan W/CFM = 0.27, two-speed fan, with Econo (Pre-existing vintages do not include Economizer)"/>
        <s v="Commercial SEER-rated split Air Conditioners, Size Range: 55 - 65 kBTU/h, SEER = 17 (EER = 13.3), EIR = 0.223, Fan W/CFM = 0.27, two-speed fan, with Econo (Pre-existing vintages do not include Economizer)"/>
        <s v="Commercial SEER-rated split Air Conditioners, Size Range: 55 - 65 kBTU/h, SEER = 18 (EER = 14), EIR = 0.209, Fan W/CFM = 0.27, two-speed fan, with Econo (Pre-existing vintages do not include Economizer)"/>
        <s v="Commercial SEER-rated split Air Conditioners, Size Range: 55 - 65 kBTU/h, SEER = 15 (EER = 12.6), EIR = 0.236, Fan W/CFM = 0.25, two-speed fan, with Econo (Pre-existing vintages include Economizer)"/>
        <s v="Commercial SEER-rated split Air Conditioners, Size Range: 55 - 65 kBTU/h, SEER = 16 (EER = 12.5), EIR = 0.238, Fan W/CFM = 0.27, two-speed fan, with Econo (Pre-existing vintages include Economizer)"/>
        <s v="Commercial SEER-rated split Air Conditioners, Size Range: 55 - 65 kBTU/h, SEER = 17 (EER = 13.3), EIR = 0.223, Fan W/CFM = 0.27, two-speed fan, with Econo (Pre-existing vintages include Economizer)"/>
        <s v="Commercial SEER-rated split Air Conditioners, Size Range: 55 - 65 kBTU/h, SEER = 18 (EER = 14), EIR = 0.209, Fan W/CFM = 0.27, two-speed fan, with Econo (Pre-existing vintages include Economizer)"/>
        <s v="Residential SEER-rated split Air Conditioners, Size Range: 18 - 65 kBTU/h, SEER = 15 (EER = 12.8), EIR = 0.232, Fan W/CFM = 0.25, one-speed fan"/>
        <s v="Residential SEER-rated split Air Conditioners, Size Range: 18 - 65 kBTU/h, SEER = 16 (EER = 12.5), EIR = 0.238, Fan W/CFM = 0.27, two-speed fan"/>
        <s v="Residential SEER-rated split Air Conditioners, Size Range: 18 - 65 kBTU/h, SEER = 17 (EER = 13.3), EIR = 0.223, Fan W/CFM = 0.27, two-speed fan"/>
        <s v="Residential SEER-rated split Air Conditioners, Size Range: 18 - 65 kBTU/h, SEER = 18 (EER = 14), EIR = 0.209, Fan W/CFM = 0.27, two-speed fan"/>
        <s v="Residential SEER-rated split Air Conditioners, Size Range: 18 - 65 kBTU/h, SEER = 19 (EER = 14.8), EIR = 0.201, Fan W/CFM = 0.23, two-speed fan"/>
        <s v="Residential SEER-rated split Air Conditioners, Size Range: 18 - 65 kBTU/h, SEER = 20 (EER = 15.6), EIR = 0.19, Fan W/CFM = 0.23, two-speed fan"/>
        <s v="Residential SEER-rated split Air Conditioners, Size Range: 18 - 65 kBTU/h, SEER = 21 (EER = 16.4), EIR = 0.18, Fan W/CFM = 0.23, two-speed fan"/>
        <s v="Residential SEER-rated split Air Conditioners, Size Range: 18 - 45 kBTU/h, SEER = 17.4, one-speed fan, evaporative cooled condenser"/>
        <s v="Residential SEER-rated split Heat Pumps, SEER = 17 (EER = 13.3), HSPF = 9.4 (COP = 3.74), EIR = 0.223, Fan W/CFM = 0.27, two-speed fan"/>
        <s v="Residential SEER-rated split Heat Pumps, SEER = 15 (EER = 12.8), HSPF = 8.7 (COP = 3.68), EIR = 0.232, Fan W/CFM = 0.25, one-speed fan"/>
        <s v="Residential SEER-rated split Heat Pumps, SEER = 16 (EER = 12.5), HSPF = 9 (COP = 3.57), EIR = 0.238, Fan W/CFM = 0.27, two-speed fan"/>
        <s v="Residential SEER-rated split Heat Pumps, SEER = 18 (EER = 14), HSPF = 9.7 (COP = 3.86), EIR = 0.209, Fan W/CFM = 0.27, two-speed fan"/>
        <s v="Commercial SEER-rated Packaged Heat Pumps, Size Range: 18 - 65 kBTU/h, SEER = 15 (HSPF = 8.2), EIR = 0.226, Fan W/CFM = 0.29, one-speed fan, without Econo"/>
        <s v="Commercial SEER-rated Packaged Heat Pumps, Size Range: 18 - 65 kBTU/h, SEER = 16 (HSPF = 8.5), EIR = 0.238, Fan W/CFM = 0.27, two-speed fan, without Econo"/>
        <s v="Commercial SEER-rated Packaged Heat Pumps, Size Range: 18 - 65 kBTU/h, SEER = 17 (HSPF = 9.0), EIR = 0.223, Fan W/CFM = 0.27, two-speed fan, without Econo"/>
        <s v="Commercial SEER-rated Packaged Heat Pumps, Size Range: 55 - 65 kBTU/h, SEER = 15 (HSPF = 8.2), EIR = 0.256, Fan W/CFM = 0.25, two-speed fan, with Econo"/>
        <s v="Commercial SEER-rated Packaged Heat Pumps, Size Range: 55 - 65 kBTU/h, SEER = 16 (HSPF = 8.5), EIR = 0.238, Fan W/CFM = 0.27, two-speed fan, with Econo"/>
        <s v="Commercial SEER-rated Packaged Heat Pumps, Size Range: 55 - 65 kBTU/h, SEER = 17 (HSPF = 9.0), EIR = 0.223, Fan W/CFM = 0.27, two-speed fan, with Econo"/>
        <s v="Commercial SEER-rated Split Heat Pumps, Size Range: 18 - 65 kBTU/h, SEER = 15 (HSPF = 8.7), EIR = 0.232, Fan W/CFM = 0.25, one-speed fan, without Econo"/>
        <s v="Commercial SEER-rated Split Heat Pumps, Size Range: 18 - 65 kBTU/h, SEER = 16 (HSPF = 9.0), EIR = 0.238, Fan W/CFM = 0.27, two-speed fan, without Econo"/>
        <s v="Commercial SEER-rated Split Heat Pumps, Size Range: 18 - 65 kBTU/h, SEER = 17 (HSPF = 9.4), EIR = 0.223, Fan W/CFM = 0.27, two-speed fan, without Econo"/>
        <s v="Commercial SEER-rated Split Heat Pumps, Size Range: 18 - 65 kBTU/h, SEER = 18 (HSPF = 9.7), EIR = 0.209, Fan W/CFM = 0.27, two-speed fan, without Econo"/>
        <s v="Commercial SEER-rated Split Heat Pumps, Size Range: 55 - 65 kBTU/h, SEER = 15 (HSPF = 8.7), EIR = 0.256, Fan W/CFM = 0.25, two-speed fan, with Econo"/>
        <s v="Commercial SEER-rated Split Heat Pumps, Size Range: 55 - 65 kBTU/h, SEER = 16 (HSPF = 9.0), EIR = 0.238, Fan W/CFM = 0.27, two-speed fan, with Econo"/>
        <s v="Commercial SEER-rated Split Heat Pumps, Size Range: 55 - 65 kBTU/h, SEER = 17 (HSPF = 9.4), EIR = 0.223, Fan W/CFM = 0.27, two-speed fan, with Econo"/>
        <s v="Commercial SEER-rated Split Heat Pumps, Size Range: 55 - 65 kBTU/h, SEER = 18 (HSPF = 9.7), EIR = 0.209, Fan W/CFM = 0.27, two-speed fan, with Econo"/>
        <s v="Energy Star(R) Dish Washer - Standard Size - Typical Water Heater fuel - EAEU = 180, EF = 1.26"/>
        <s v="Energy Star(R) Dish Washer - Standard Size - Typical Water Heater fuel - EAEU = 260, EF = 0.86"/>
        <s v="Pkg AC EER = 10.0 (&gt;= 760 kBTUh) - Combined EER 9.7 and EER 10.2"/>
        <s v="adjust refrigerant charge of small, packaged AC (commercial) from off-charge to factory specified level"/>
        <s v="Residential Indoor General Lighting: CFL Fixture replaces pre-existing standard lighting Wattage. Measure includes Code case. Impacts: CFL-based HOU (varies by BldgType)"/>
        <s v="Residential Indoor General Lighting: CFL Lamp with integated Ballast replaces pre-existing standard lighting Wattage. Measure includes Code case. Impacts: CFL-based HOU (varies by BldgType)"/>
        <s v="Residential Outdoor General Lighting: CFL Fixture replaces pre-existing standard lighting Wattage. Measure includes Code case. Impacts: HOU = 1249; CDF = 0"/>
        <s v="Residential Outdoor General Lighting: CFL Lamp with integated Ballast replaces pre-existing standard lighting Wattage. Measure includes Code case. Impacts: HOU = 1249; CDF = 0"/>
        <s v="Commercial Indoor General Lighting: Linear Fluorescent Lamp &amp; Ballast replaces pre-existing standard lighting Wattage. Measure includes Code case. Impacts: Linear Fluorescent-based HOU (varies by BldgType)"/>
        <s v="Commercial Indoor General Lighting: more efficient Linear Fluorescent Lamp &amp; Ballast installed. Measure includes Code case. Impacts: Linear Fluorescent-based HOU (varies by BldgType)"/>
        <s v="Commercial Indoor General Lighting: Linear Fluorescent Lamp &amp; Ballast replaces HID Lamp &amp; Ballast. Measure includes Code case. Impacts: Linear Fluorescent-based HOU (varies by BldgType)"/>
        <s v="Commercial Indoor General Lighting: HID Lamp &amp; Ballast replaces Incandescent Lamp. Measure includes Code case. Impacts: Linear Fluorescent-based HOU (varies by BldgType)"/>
        <s v="Commercial Indoor General Lighting: more efficient HID Lamp &amp; Ballast installed. Measure includes Code case. Impacts: Linear Fluorescent-based HOU (varies by BldgType)"/>
        <s v="Commercial Indoor General Lighting: CFL Lamp with integated Ballast replaces pre-existing standard lighting Wattage. Measure includes Code case. Impacts: CFL-based HOU (varies by BldgType)"/>
        <s v="Commercial Indoor Exit Lighting: more efficient Exit Lighting fixture installed. Measure includes Code case. Impacts: HOU = 8760; CDF = 1"/>
        <s v="Commercial Indoor General Lighting: CFL Fixture replaces pre-existing standard lighting Wattage. Measure includes Code case. Impacts: CFL-based HOU (varies by BldgType)"/>
        <s v="Commercial Indoor General Lighting: CFL Fixture replaces HID Fixture. Measure includes Code case. Impacts: Linear Fluorescent-based HOU (varies by BldgType)"/>
        <s v="Commercial Indoor General Lighting: Pin-based CFL lamp &amp; separate Ballast replaces Metal Halide. Measure includes Code case. Impacts: Linear Fluorescent-based HOU (varies by BldgType)"/>
        <s v="Commercial Indoor General Lighting: Pin-based CFL lamp &amp; separate Ballast replaces HID Lamp &amp; Ballast. Measure includes Code case. Impacts: Linear Fluorescent-based HOU (varies by BldgType)"/>
        <s v="Commercial Indoor General Lighting: CFL Lamp with integated Ballast replaces Incandescent Lamp. Measure includes Code case. Impacts: CFL-based HOU (varies by BldgType)"/>
        <s v="Commercial Indoor General Lighting: CFL Lamp with integated Ballast replaces Linear Fluorescent Fixture. Measure includes Code case. Impacts: Linear Fluorescent-based HOU (varies by BldgType)"/>
        <s v="Commercial Indoor General Lighting: CFL Lamp with integated Ballast replaces HID Lamp &amp; Ballast. Measure includes Code case. Impacts: Linear Fluorescent-based HOU (varies by BldgType)"/>
        <s v="Commercial Indoor General Lighting: HID Lamp &amp; Ballast replaces Halogen Lamp. Measure includes Code case. Impacts: Linear Fluorescent-based HOU (varies by BldgType)"/>
        <s v="Commercial Indoor General Lighting: Induction Lamp &amp; Ballast replaces Metal Halide. Measure includes Code case. Impacts: Linear Fluorescent-based HOU (varies by BldgType)"/>
        <s v="Commercial Indoor General Lighting: Induction Lamp &amp; Ballast replaces HID Lamp &amp; Ballast. Measure includes Code case. Impacts: Linear Fluorescent-based HOU (varies by BldgType)"/>
        <s v="Commercial Indoor General Lighting: LED Lamp replaces pre-existing standard lighting Wattage. Measure includes Code case. Impacts: CFL-based HOU (varies by BldgType)"/>
        <s v="Commercial Indoor General Lighting: LED Lamp replaces Incandescent Lamp. Measure includes Code case. Impacts: CFL-based HOU (varies by BldgType)"/>
        <s v="Commercial Indoor General Lighting: LED Fixture replaces pre-existing standard lighting Wattage. Measure includes Code case. Impacts: CFL-based HOU (varies by BldgType)"/>
        <s v="Commercial Indoor General Lighting: LED Fixture replaces Linear Fluorescent Fixture. Measure includes Code case. Impacts: Linear Fluorescent-based HOU (varies by BldgType)"/>
        <s v="Commercial Indoor General Lighting: LED Fixture replaces HID Fixture. Measure includes Code case. Impacts: Linear Fluorescent-based HOU (varies by BldgType)"/>
        <s v="Commercial Indoor General Lighting: LED Fixture replaces LF fixture. Measure includes Code case. Impacts: Linear Fluorescent-based HOU (varies by BldgType)"/>
        <s v="Commercial Indoor General Lighting: more efficient Linear Fluorescent Fixture installed. Measure includes Code case. Impacts: Linear Fluorescent-based HOU (varies by BldgType)"/>
        <s v="Commercial Indoor General Lighting: Linear Fluorescent Fixture replaces HID Fixture. Measure includes Code case. Impacts: Linear Fluorescent-based HOU (varies by BldgType)"/>
        <s v="Commercial Indoor General Lighting: Linear Fluorescent Fixture replaces Metal Halide. Measure includes Code case. Impacts: Linear Fluorescent-based HOU (varies by BldgType)"/>
        <s v="Commercial Indoor General Lighting: Linear Fluorescent Lamp &amp; Ballast permanently delamped.  Measure includes Code case. Impacts: Linear Fluorescent-based HOU (varies by BldgType)"/>
        <s v="Commercial Indoor General Lighting: HID Lamp &amp; Ballast replaces Incandescent. Measure includes Code case. Impacts: Linear Fluorescent-based HOU (varies by BldgType)"/>
        <s v="Commercial Outdoor General Lighting: CFL Fixture replaces pre-existing standard lighting Wattage. Measure includes Code case. Impacts: HOU = 4100; CDF = 0"/>
        <s v="Commercial Outdoor General Lighting: CFL Fixture replaces HID Fixture. Measure includes Code case. Impacts: HOU = 4100; CDF = 0"/>
        <s v="Commercial Outdoor General Lighting: CFL Lamp with integated Ballast replaces pre-existing standard lighting Wattage. Measure includes Code case. Impacts: HOU = 4100; CDF = 0"/>
        <s v="Commercial Dusk-to-Dawn outdoor lighting: Linear Fluorescent Lamp &amp; Ballast permanently delamped.  Measure includes Code case. Impacts: HOU = 4100; CDF = 0"/>
        <s v="Commercial Outdoor General Lighting: more efficient HID Fixture installed. Measure includes Code case. Impacts: HOU = 4100; CDF = 0"/>
        <s v="Commercial Outdoor General Lighting: more efficient HID Lamp &amp; Ballast installed. Measure includes Code case. Impacts: HOU = 4100; CDF = 0"/>
        <s v="Commercial Outdoor General Lighting: Induction Lamp &amp; Ballast replaces HID Fixture. Measure includes Code case. Impacts: HOU = 4100; CDF = 0"/>
        <s v="Commercial Outdoor General Lighting: Induction Lamp &amp; Ballast replaces HID Lamp &amp; Ballast. Measure includes Code case. Impacts: HOU = 4100; CDF = 0"/>
        <s v="Commercial Outdoor General Lighting: Induction Fixture replaces HID Fixture. Measure includes Code case. Impacts: HOU = 4100; CDF = 0"/>
        <s v="Commercial Outdoor General Lighting: LED Lamp replaces pre-existing standard lighting Wattage. Measure includes Code case. Impacts: HOU = 4100; CDF = 0"/>
        <s v="Commercial Outdoor General Lighting: LED Fixture replaces HID fixture. Measure includes Code case. Impacts: HOU = 4100; CDF = 0"/>
        <s v="Commercial Outdoor General Lighting: LED Fixture replaces CFL Fixture. Measure includes Code case. Impacts: HOU = 4100; CDF = 0"/>
        <s v="Commercial Outdoor General Lighting: Linear Fluorescent Fixture replaces HID Fixture. Measure includes Code case. Impacts: HOU = 4100; CDF = 0"/>
        <s v="Commercial Outdoor General Lighting: Linear Fluorescent Fixture replaces Halogen Lamp. Measure includes Code case. Impacts: HOU = 4100; CDF = 0"/>
        <s v="Commercial Outdoor General Lighting: HID Lamp &amp; Ballast replaces Incandescent Lamp. Measure includes Code case. Impacts: HOU = 4100; CDF = 0"/>
        <s v="Commercial Parking Garage 24-hour lighting: Linear Fluorescent Lamp &amp; Ballast permanently delamped.  Measure includes Code case. Impacts: HOU = 8760; CDF = 1"/>
        <s v="Residential Indoor General Lighting: CFL Lamp with integated Ballast replaces Incandescent Lamp. Measure includes Code case. Impacts: CFL-based HOU (varies by BldgType)"/>
        <s v="Residential Indoor Common-Area Lighting: CFL Fixture replaces pre-existing standard lighting Wattage. Measure includes Code case. Impacts: HOU = 6142; CDF = 0.70"/>
        <s v="Residential Indoor Common-Area Lighting: CFL Lamp with integated Ballast replaces pre-existing standard lighting Wattage. Measure includes Code case. Impacts: HOU = 6142; CDF = 0.70"/>
        <s v="Residential Indoor Common-Area Lighting: LED Lamp replaces pre-existing standard lighting Wattage. Measure includes Code case. Impacts: HOU = 6142; CDF = 0.70"/>
        <s v="Residential Indoor Common-Area Lighting: more efficient Linear Fluorescent Lamp &amp; Ballast installed. Measure includes Code case. Impacts: HOU = 4340; CDF = 0.423"/>
        <s v="Residential Indoor Common-Area Lighting: Linear Fluorescent Lamp &amp; Ballast permanently delamped.  Measure includes Code case. Impacts: HOU = 4340; CDF = 0.423"/>
        <s v="Residential Indoor General Lighting: LED Lamp replaces pre-existing standard lighting Wattage. Measure includes Code case. Impacts: CFL-based HOU (varies by BldgType)"/>
        <s v="Residential Indoor General Lighting: LED Lamp replaces Incandescent Lamp. Measure includes Code case. Impacts: CFL-based HOU (varies by BldgType)"/>
        <s v="Residential Indoor General Lighting: LED Fixture replaces pre-existing standard lighting Wattage. Measure includes Code case. Impacts: CFL-based HOU (varies by BldgType)"/>
        <s v="Residential Indoor General Lighting: more efficient Linear Fluorescent Lamp &amp; Ballast installed. Measure includes Code case. Impacts: CFL-based HOU (varies by BldgType)"/>
        <s v="Residential Indoor General Lighting: Linear Fluorescent Lamp &amp; Ballast permanently delamped.  Measure includes Code case. Impacts: CFL-based HOU (varies by BldgType)"/>
        <s v="Residential Indoor General Lighting: Plug-in Fixture replaces pre-existing standard lighting Wattage. Measure includes Code case. Impacts: CFL-based HOU (varies by BldgType)"/>
        <s v="Residential Outdoor General Lighting: CFL Fixture replaces HID Fixture. Measure includes Code case. Impacts: HOU = 1249; CDF = 0"/>
        <s v="Residential Outdoor Common-Area Lighting: CFL Fixture replaces pre-existing standard lighting Wattage. Measure includes Code case. Impacts: HOU = 3390; CDF = 0.09"/>
        <s v="Residential Outdoor Common-Area Lighting: CFL Fixture replaces HID Fixture. Measure includes Code case. Impacts: HOU = 3390; CDF = 0.09"/>
        <s v="Residential Outdoor Common-Area Lighting: CFL Lamp with integated Ballast replaces pre-existing standard lighting Wattage. Measure includes Code case. Impacts: HOU = 3390; CDF = 0.09"/>
        <s v="Residential Outdoor Common-Area Lighting: LED Lamp replaces pre-existing standard lighting Wattage. Measure includes Code case. Impacts: HOU = 3390; CDF = 0.09"/>
        <s v="Residential Dusk-to-Dawn outdoor lighting: CFL Fixture replaces pre-existing standard lighting Wattage. Measure includes Code case. Impacts: HOU = 4100; CDF = 0"/>
        <s v="Residential Dusk-to-Dawn outdoor lighting: CFL Lamp with integated Ballast replaces pre-existing standard lighting Wattage. Measure includes Code case. Impacts: HOU = 4100; CDF = 0"/>
        <s v="Residential Dusk-to-Dawn outdoor lighting: more efficient HID Fixture installed. Measure includes Code case. Impacts: HOU = 4100; CDF = 0"/>
        <s v="Residential Dusk-to-Dawn outdoor lighting: Linear Fluorescent Lamp &amp; Ballast permanently delamped.  Measure includes Code case. Impacts: HOU = 4100; CDF = 0"/>
        <s v="Residential Outdoor General Lighting: more efficient HID Fixture installed. Measure includes Code case. Impacts: HOU = 1249; CDF = 0"/>
        <s v="Residential Outdoor General Lighting: LED Lamp replaces pre-existing standard lighting Wattage. Measure includes Code case. Impacts: HOU = 1249; CDF = 0"/>
        <s v="Residential Outdoor General Lighting: LED Fixture replaces HID Fixture. Measure includes Code case. Impacts: HOU = 1249; CDF = 0"/>
        <s v="Residential Outdoor General Lighting: LED Fixture replaces CFL Fixture. Measure includes Code case. Impacts: HOU = 1249; CDF = 0"/>
        <s v="Residential Outdoor General Lighting: more efficient Linear Fluorescent Lamp &amp; Ballast installed. Measure includes Code case. Impacts: HOU = 1249; CDF = 0"/>
        <s v="Residential Parking Garage 24-hour lighting: Linear Fluorescent Lamp &amp; Ballast permanently delamped.  Measure includes Code case. Impacts: HOU = 8760; CDF = 1"/>
        <s v="Occupancy Sensor Pack-200 SF"/>
        <s v="Occupancy Sensor Pack-1000 SF"/>
        <s v="DayLtg Controls, Side Ltg, Cont. Ctrl"/>
        <s v="DayLtg Controls, Side Ltg, 2-step Ctrl"/>
        <s v="DayLtg Controls, Top Ltg, Cont. Ctrl"/>
        <s v="DayLtg Controls, Top Ltg, 1-step Ctrl"/>
        <s v="DayLtg Controls, Top Ltg, 2-step Ctrl"/>
        <s v="Timeclock for Lighting"/>
        <s v="Ceiling/Roof Insulation"/>
        <s v="Light Colored Roof"/>
        <s v="Low SHGC Windows -15% - North"/>
        <s v="Low SHGC Windows -20% - East"/>
        <s v="Low SHGC Windows -20% - South"/>
        <s v="Low SHGC Windows -20% - West"/>
        <s v="Low SHGC Windows -20% - North"/>
        <s v="Low SHGC Windows -30% - East"/>
        <s v="Low SHGC Windows -30% - South"/>
        <s v="Low SHGC Windows -30% - West"/>
        <s v="Hi Perf. Glass, PI=1.15, Side Ltg, Cont. Ctrl"/>
        <s v="Hi Perf. Glass, PI=1.26, Side Ltg, Cont. Ctrl"/>
        <s v="Hi Perf. Glass, PI=1.38, Side Ltg, Cont. Ctrl"/>
        <s v="Hi Perf. Glass, PI=1.15, Side Ltg, 2-Step Ctrl"/>
        <s v="Hi Perf. Glass, PI=1.26, Side Ltg, 2-Step Ctrl"/>
        <s v="Hi Perf. Glass, PI=1.38, Side Ltg, 2-Step Ctrl"/>
        <s v="Hi Perf. Glass, PI=0.81, Top Ltg, Cont. Ctrl"/>
        <s v="Hi Perf. Glass, PI=0.92, Top Ltg, Cont. Ctrl"/>
        <s v="Hi Perf. Glass, PI=1.03, Top Ltg, Cont. Ctrl"/>
        <s v="Hi Perf. Glass, PI=0.81, Top Ltg, 1-Step Ctrl"/>
        <s v="Hi Perf. Glass, PI=0.92, Top Ltg, 1-Step Ctrl"/>
        <s v="Hi Perf. Glass, PI=1.03, Top Ltg, 1-Step Ctrl"/>
        <s v="Hi Perf. Glass, PI=0.81, Top Ltg, 2-Step Ctrl"/>
        <s v="Hi Perf. Glass, PI=0.92, Top Ltg, 2-Step Ctrl"/>
        <s v="Hi Perf. Glass, PI=1.03, Top Ltg, 2-Step Ctrl"/>
        <s v="Chilled Water Reset"/>
        <s v="Hot Water Reset"/>
        <s v="Variable Flow Chilled Water Loop"/>
        <s v="VSD Chilled Water Loop Pump"/>
        <s v="Variable Flow Hot Water Loop"/>
        <s v="VSD Hot Water Loop Pump"/>
        <s v="Variable Air Volume Box"/>
        <s v="VSD Supply Fan Motors"/>
        <s v="Evap Cool  Indirect - Central System"/>
        <s v="Evap Cool  Indirect - Packaged Sys"/>
        <s v="Reducing Overventilation"/>
        <s v="Air To Air Heat Exchanger"/>
        <s v="Rotary Heat Recovery"/>
        <s v="Economizer - Packaged System"/>
        <s v="Economizer - Central system"/>
        <s v="Economizer Maintenance"/>
        <s v="Cooling Tower for Packaged System"/>
        <s v="Two-Speed Cooling Tower Fans"/>
        <s v="VSD Cooling Tower Fans"/>
        <s v="Efficient Gas Furnace"/>
        <s v="Efficient Packaged Gas Furnace - AFUE 90"/>
        <s v="Efficient Packaged Gas Furnace - AFUE 91"/>
        <s v="Efficient Packaged Gas Furnace - AFUE 92"/>
        <s v="Efficient Packaged Gas Furnace - AFUE 93"/>
        <s v="Efficient Packaged Gas Furnace - AFUE 94"/>
        <s v="Efficient Packaged Gas Furnace - AFUE 95"/>
        <s v="Efficient Packaged Gas Furnace - AFUE 96"/>
        <s v="Efficient Packaged Gas Furnace - AFUE 97"/>
        <s v="Efficient Packaged Gas Furnace - AFUE 98"/>
        <s v="Efficient Water Source Heat Pump"/>
        <s v="Hydronic Heat Pump Var Flow Valve"/>
        <s v="Time Clocks (heating/cooling)"/>
        <s v="Setback Programmable Thermostats"/>
        <s v="Duct Insulation Material"/>
        <s v="H.E. Evap/Water-Cooled Pkg A/C  &lt; 65k"/>
        <s v="H.E. Evap/Water-Cooled Pkg A/C  &gt;=65k "/>
        <s v="H.E. Package Terminal A/C  &lt; 7k"/>
        <s v="H.E. Package Terminal HP  &lt; 7k"/>
        <s v="Efficient HVAC Motors - Supply Fans"/>
        <s v="Efficient HVAC Motors - Return Fans"/>
        <s v="Efficient HVAC Motors - Clg Tower Fans"/>
        <s v="Effic. Motors - Chilled Water Loop Pumps"/>
        <s v="Effic. Motors - Hot Water Loop Pumps"/>
        <s v="Effic. Motors - Cond. Water Loop Pumps"/>
        <s v="Circulation Pump Timeclock Retrofit"/>
        <s v="Water Side Economizer"/>
        <s v="H.E. Package Terminal A/C  7k-15k"/>
        <s v="H.E. Package Terminal A/C  &gt; 15k"/>
        <s v="H.E. Package Terminal HP  7k-15k"/>
        <s v="H.E. Package Terminal HP  &gt; 15k"/>
        <s v="Floor Insulation"/>
        <s v="Grocery, Night Covers for Display Cases (medium temp)"/>
        <s v="Grocery, Medium Temp Glass Doors (open display cases)"/>
        <s v="Grocery, New Medium Temp Refrig Display Case with Doors"/>
        <s v="Grocery, Low Temperature Mechanical Subcooling"/>
        <s v="Grocery, Low and Medium Temp Mechanical Subcooling"/>
        <s v="Grocery, Floating Suction Pressure"/>
        <s v="Grocery, Floating Head Pressure, Fixed Setpoint (air-cooled)"/>
        <s v="Grocery, Floating Head Pressure, Fixed Setpoint (evap-cooled)"/>
        <s v="Grocery, Floating Head Pressure, Variable Setpoint (air-cooled)"/>
        <s v="Grocery, Floating Head Pressure, Variable Setpoint (evap-cooled)"/>
        <s v="Grocery, Floating Head Pressure, Variable Setpt &amp; Speed (air-cooled)"/>
        <s v="Grocery, Floating Head Pressure, Variable Setpt &amp; Speed (evap-cooled)"/>
        <s v="Ref Warehse, Floating Suction Pressure"/>
        <s v="Ref Warehse, Floating Head Pressure, Fixed Setpoint (evap-cooled)"/>
        <s v="Ref Warehse, Floating Head Pressure, Variable Setpoint (evap-cooled)"/>
        <s v="Ref Warehse, Floating Head Pressure, Variable Setpt &amp; Speed (evap-cooled)"/>
        <s v="Programmable Thermostat"/>
        <s v="Direct Evaporative Cooler"/>
        <s v="Indirect Evaporative Cooler"/>
        <s v="Direct-Indirect Evaporative Cooler"/>
        <s v="Floor R-0 to R-19 Insulation Batts"/>
        <s v="Floor R-0 to R-30 Insulation Batts"/>
        <s v="Floor R-19 to R-30 Insulation-Batts"/>
        <s v="Wall 2x4 R-15 Insulation-Batts"/>
        <s v="Wall 2x6 R-19 Insulation-Batts"/>
        <s v="Wall 2x6 R-21 Insulation-Batts"/>
        <s v="Wall 2x4 R-13 Batts + R-5 Rigid"/>
        <s v="Wall 2x6 R-19 Batts + R-5 Rigid"/>
        <s v="Wall 2x6 R-21 Batts + R-5 Rigid"/>
        <s v="Whole House Fans"/>
      </sharedItems>
    </cacheField>
    <cacheField name="Version" numFmtId="0">
      <sharedItems/>
    </cacheField>
    <cacheField name="VersionSource" numFmtId="0">
      <sharedItems/>
    </cacheField>
    <cacheField name="LastMod" numFmtId="0">
      <sharedItems containsSemiMixedTypes="0" containsNonDate="0" containsDate="1" containsString="0" minDate="2014-03-20T12:00:00" maxDate="2015-03-07T00:00:00"/>
    </cacheField>
    <cacheField name="SourceDesc" numFmtId="0">
      <sharedItems containsBlank="1"/>
    </cacheField>
    <cacheField name="SupportedAppType" numFmtId="0">
      <sharedItems/>
    </cacheField>
    <cacheField name="EnergyImpactID" numFmtId="0">
      <sharedItems/>
    </cacheField>
    <cacheField name="MeasImpactType" numFmtId="0">
      <sharedItems/>
    </cacheField>
    <cacheField name="EnImpCalcType" numFmtId="0">
      <sharedItems/>
    </cacheField>
    <cacheField name="ImpScaleBasis" numFmtId="0">
      <sharedItems containsBlank="1"/>
    </cacheField>
    <cacheField name="StdScaleVal" numFmtId="0">
      <sharedItems containsSemiMixedTypes="0" containsString="0" containsNumber="1" minValue="-14" maxValue="618"/>
    </cacheField>
    <cacheField name="PreScaleVal" numFmtId="0">
      <sharedItems containsSemiMixedTypes="0" containsString="0" containsNumber="1" minValue="0" maxValue="618"/>
    </cacheField>
    <cacheField name="ImpWeighting" numFmtId="0">
      <sharedItems/>
    </cacheField>
    <cacheField name="WeightGroupID" numFmtId="0">
      <sharedItems containsBlank="1"/>
    </cacheField>
    <cacheField name="ApplyIE" numFmtId="0">
      <sharedItems/>
    </cacheField>
    <cacheField name="IETableName" numFmtId="0">
      <sharedItems containsBlank="1"/>
    </cacheField>
    <cacheField name="TechBased" numFmtId="0">
      <sharedItems/>
    </cacheField>
    <cacheField name="Sector" numFmtId="0">
      <sharedItems/>
    </cacheField>
    <cacheField name="PA" numFmtId="0">
      <sharedItems/>
    </cacheField>
    <cacheField name="UseCategory" numFmtId="0">
      <sharedItems count="7">
        <s v="AppPlug"/>
        <s v="BldgEnv"/>
        <s v="HVAC"/>
        <s v="SHW"/>
        <s v="Lighting"/>
        <s v="ComRefrig"/>
        <s v="ProcRefrig"/>
      </sharedItems>
    </cacheField>
    <cacheField name="UseSubCategory" numFmtId="0">
      <sharedItems/>
    </cacheField>
    <cacheField name="TechGroup" numFmtId="0">
      <sharedItems/>
    </cacheField>
    <cacheField name="TechType" numFmtId="0">
      <sharedItems count="64">
        <s v="DishWash"/>
        <s v="Freezer"/>
        <s v="RefrigFrz"/>
        <s v="ThermCurtain"/>
        <s v="WinFilm"/>
        <s v="AttBatIns"/>
        <s v="WallBlowIns"/>
        <s v="pkgEER"/>
        <s v="pkgSEER"/>
        <s v="spltSEER"/>
        <s v="CentChlr"/>
        <s v="RecipComp"/>
        <s v="Screw"/>
        <s v="GasFurnace"/>
        <s v="Boiler_AF"/>
        <s v="Boiler_Et"/>
        <s v="DuctLeak"/>
        <s v="DuctSysC"/>
        <s v="Instant_EF"/>
        <s v="Instant_Et"/>
        <s v="Stor_EF"/>
        <s v="Stor_Et"/>
        <s v="HP_EF"/>
        <s v="CFL_fixt"/>
        <s v="CFLint_lamp"/>
        <s v="LF_LmpBlst"/>
        <s v="HID_LmpBlst"/>
        <s v="Exit_fixt"/>
        <s v="CFL_LmpBlst"/>
        <s v="Ind_LmpBlst"/>
        <s v="LED_lamp"/>
        <s v="LED_fixt"/>
        <s v="LinFluor_fixt"/>
        <s v="HID_fixt"/>
        <s v="Ind_fixt"/>
        <s v="PlugIn_fixt"/>
        <s v="LtSensor"/>
        <s v="Timer"/>
        <s v="CoolRoof"/>
        <s v="ManufWin"/>
        <s v="TempReset"/>
        <s v="FlowTempCtrl"/>
        <s v="FlowCtrl"/>
        <s v="SupFanMtr"/>
        <s v="ComEvap"/>
        <s v="HeatRecov"/>
        <s v="AirEcono"/>
        <s v="TwrFanCtrl"/>
        <s v="WSHP"/>
        <s v="TStat"/>
        <s v="DuctInsC"/>
        <s v="pkgTerm"/>
        <s v="RetFanMtr"/>
        <s v="TwrFanMtr"/>
        <s v="PumpMtr"/>
        <s v="WSEcono"/>
        <s v="FloorIns"/>
        <s v="HorDisp"/>
        <s v="VertDisplay"/>
        <s v="refrig"/>
        <s v="RefWareCool"/>
        <s v="ResEvap"/>
        <s v="WallBattIns"/>
        <s v="WHFan"/>
      </sharedItems>
    </cacheField>
    <cacheField name="MeasCostID" numFmtId="0">
      <sharedItems containsNonDate="0" containsString="0" containsBlank="1"/>
    </cacheField>
    <cacheField name="StdCostID" numFmtId="0">
      <sharedItems containsNonDate="0" containsString="0" containsBlank="1"/>
    </cacheField>
    <cacheField name="EUL_ID" numFmtId="0">
      <sharedItems containsBlank="1"/>
    </cacheField>
    <cacheField name="RUL_ID" numFmtId="0">
      <sharedItems containsBlank="1"/>
    </cacheField>
    <cacheField name="PreDesc" numFmtId="0">
      <sharedItems containsBlank="1"/>
    </cacheField>
    <cacheField name="StdDesc" numFmtId="0">
      <sharedItems containsBlank="1"/>
    </cacheField>
    <cacheField name="MeasDesc" numFmtId="0">
      <sharedItems containsBlank="1" count="1324">
        <s v="Energy Star(R) Dish Washer - Standard Size - Level 1,  160 cycles per year, EF = 0.65"/>
        <s v="Energy Star(R) Dish Washer - Standard Size - Level 2,  160 cycles per year, EF = 0.68"/>
        <s v="Energy Star(R) Freezer: Chest - manual defrost - 368 kWh/yr"/>
        <s v="Energy Star(R) Freezer: Upright - automatic defrost - 642 kWh/yr"/>
        <s v="Energy Star(R) Freezer: Upright - manual defrost - 409 kWh/yr"/>
        <s v="Energy Star(R) Refrigerator: Bottom Mount Freezer without through-the-door ice - large (16.5-25 ft3 TV) - 487 kWh/yr"/>
        <s v="Energy Star(R) Refrigerator: Bottom Mount Freezer without through-the-door ice - small (8-16.5 ft3 TV) - 447 kWh/yr"/>
        <s v="Energy Star(R) Refrigerator: Side Mount Freezer without through-the-door ice - large (23-31ft3 TV) - 565 kWh/yr"/>
        <s v="Energy Star(R) Refrigerator: Side Mount Freezer with through-the-door ice - large (23-31 ft3 TV) - 620 kWh/yr"/>
        <s v="Energy Star(R) Refrigerator: Side Mount Freezer without through-the-door ice - medium (15-23 ft3 TV) - 528 kWh/yr"/>
        <s v="Energy Star(R) Refrigerator: Side Mount Freezer with through-the-door ice - medium (15-23 ft3 TV) - 543 kWh/yr"/>
        <s v="Energy Star(R) Refrigerator: Top Mount Freezer without through-the-door ice - large (20-25 ft3 TV) - 452 kWh/yr"/>
        <s v="Energy Star(R) Refrigerator: Top Mount Freezer without through-the-door ice - medium (15-20 ft3 TV) - 399 kWh/yr"/>
        <s v="Energy Star(R) Refrigerator: Top Mount Freezer without through-the-door ice - small (10-15 ft3 TV) - 357 kWh/yr"/>
        <s v="Freezer recycled"/>
        <s v="Refrigerator recycled"/>
        <s v="Heat curtain installed"/>
        <s v="Heat curtain and IR film installed"/>
        <s v="Infrared film applied to roof"/>
        <s v="Infrared film applied to single-layer wall or roof material"/>
        <s v="Ceiling R-0 to R-30 Insulation-Batts"/>
        <s v="Ceiling R-0 to R-38 Insulation-Batts"/>
        <s v="Ceiling - Add R-11 batts on top of vintage-specific existing insulation"/>
        <s v="Ceiling - Add R-19 batts on top of vintage-specific existing insulation"/>
        <s v="Ceiling - Add R-30 batts on top of vintage-specific existing insulation"/>
        <s v="Wall Blow-In R-0 to R-13 Insulation"/>
        <s v="Pkg HP EER = 11.5 (65-89 kBtuh), COP = 3.4"/>
        <s v="Pkg HP EER = 12.0 (65-89 kBtuh), COP = 3.4"/>
        <s v="Pkg HP EER = 11.5 (65-109 kBtuh), COP = 3.4; w/Econo;  2-spd Fan"/>
        <s v="Pkg HP EER = 12.0 (65-109 kBtuh), COP = 3.4; w/Econo;  2-spd Fan"/>
        <s v="Pkg HP EER = 11.5 (90-134 kBtuh), COP = 3.4"/>
        <s v="Pkg HP EER = 12.0 (90-134 kBtuh), COP = 3.4"/>
        <s v="Pkg HP EER = 11.5 (110-134 kBtuh), COP = 3.4; w/Econo;  2-spd Fan"/>
        <s v="Pkg HP EER = 12.0 (110-134 kBtuh), COP = 3.4; w/Econo;  2-spd Fan"/>
        <s v="Pkg HP EER = 10.8 (135-239 kBtuh), COP = 3.2; w/Econo;  2-spd Fan"/>
        <s v="Pkg HP EER = 10.5 (240-759 kBtuh), COP = 3.2; w/Econo;  2-spd Fan"/>
        <s v="Pkg HP EER = 10.8 (240-759 kBtuh), COP = 3.2; w/Econo;  2-spd Fan"/>
        <s v="Pkg HP EER = 10.0 (&gt;= 760 kBtuh), COP = 3.2; w/Econo;  2-spd Fan"/>
        <s v="Pkg HP EER = 10.2 (&gt;= 760 kBtuh), COP = 3.2; w/Econo;  2-spd Fan"/>
        <s v="Combined SEER 14 and SEER 15 hp"/>
        <s v="Pkg HP SEER = 13.0 (&lt; 65 kbtuh), EER = 11.07, HSPF = 7.70, COP = 3.28"/>
        <s v="Pkg HP SEER = 14.0 (&lt; 65 kbtuh), EER = 11.6, HSPF = 8.00, COP = 3.52"/>
        <s v="Pkg HP SEER = 15.0 (&lt; 65 kbtuh), EER = 12.0, HSPF = 8.50, COP = 3.74"/>
        <s v="Pkg HP SEER = 13.0 (&lt; 55 kbtuh), EER = 11.07, HSPF = 7.70, COP = 3.28; no Econo;  1-spd Fan"/>
        <s v="Pkg HP SEER = 14.0 (&lt; 55 kbtuh), EER = 11.6, HSPF = 8.00, COP = 3.52; no Econo;  1-spd Fan"/>
        <s v="Pkg HP SEER = 15.0 (&lt; 55 kbtuh), EER = 12.0, HSPF = 8.50, COP = 3.74; no Econo;  1-spd Fan"/>
        <s v="Pkg HP SEER = 13.0 (55-64 kbtuh), EER = 11.07, HSPF = 7.70, COP = 3.28; w/Econo;  2-spd Fan"/>
        <s v="Pkg HP SEER = 14.0 (55-64 kbtuh), EER = 11.6, HSPF = 8.00, COP = 3.52; w/Econo;  2-spd Fan"/>
        <s v="Pkg HP SEER = 15.0 (55-64 kbtuh), EER = 12.0, HSPF = 8.50, COP = 3.74; w/Econo;  2-spd Fan"/>
        <s v="Combined SEER 13 and SEER 14.5 hp"/>
        <s v="Split HP SEER = 13.0 (&lt; 55 kbtuh), EER = 11.07, HSPF = 7.70, COP = 3.28; no Econo;  1-spd Fan"/>
        <s v="Split HP SEER = 14.0 (&lt; 55 kbtuh), EER = 12.00, HSPF = 8.50, COP = 3.74; no Econo;  1-spd Fan"/>
        <s v="Split HP SEER = 15.0 (&lt; 55 kBtuh), EER = 12.5, HSPF = 9.00, COP = 3.96; no Econo;  1-spd Fan"/>
        <s v="Split HP SEER = 13.0 (55-64 kbtuh), EER = 11.07, HSPF = 7.70, COP = 3.28; w/Econo;  2-spd Fan"/>
        <s v="Split HP SEER = 14.0 (55-64 kbtuh), EER = 12.00, HSPF = 8.50, COP = 3.74; w/Econo;  2-spd Fan"/>
        <s v="Split HP SEER = 15.0 (55-64 kBtuh), EER = 12.5, HSPF = 9.00, COP = 3.96; w/Econo;  2-spd Fan"/>
        <s v="Split HP SEER = 13.0 (&lt; 65 kbtuh), EER = 11.07, HSPF = 7.70, COP = 3.28"/>
        <s v="Split HP SEER = 14.5 (&lt; 65 kbtuh), EER = 12.00, HSPF = 8.50, COP = 3.74"/>
        <s v="Split HP SEER = 15.0 (&lt; 65 kBtuh), EER = 12.5, HSPF = 9.00, COP = 3.96"/>
        <s v="13 SEER(11.07 EER) / 8.1 HSPF(3.28 COP) A/C Heat pump"/>
        <s v="14 SEER(12.19 EER) / 8.6 HSPF(3.52 COP) A/C Heat Pump"/>
        <s v="15 SEER(12.70 EER) / 8.8 HSPF(3.74 COP) A/C Heat Pump"/>
        <s v="16 SEER (12.06 EER) / 8.4 HSPF (3.48 COP) A/C Heat Pump"/>
        <s v="Water cooled centrifugal chiller (&lt; 150 tons, 0.560 kW/ton)"/>
        <s v="Water cooled VSD centrifugal chiller (&lt; 150 tons, 0.560 kW/ton), load control tower"/>
        <s v="Water cooled centrifugal chiller (&lt; 150 tons, 0.700 kW/ton, 1 frictionless compressor(s) w/ VSD)"/>
        <s v="Water cooled centrifugal chiller (&lt; 150 tons, 0.700 kW/ton, &gt;1 frictionless compressor(s) w/ VSD)"/>
        <s v="Water cooled centrifugal chiller (150-299 tons, 0.507 kW/ton)"/>
        <s v="Water cooled VSD centrifugal chiller (150-299 tons, 0.507 kW/ton), load control tower"/>
        <s v="Water cooled centrifugal chiller (&gt;= 300 tons, 0.461 kW/ton)"/>
        <s v="Water cooled VSD centrifugal chiller (&gt;= 300 tons, 0.461 kW/ton), load control tower"/>
        <s v="Water cooled reciprocating chiller (&lt; 150 tons, 0.672 kW/ton)"/>
        <s v="Water cooled reciprocating chiller (150-299 tons, 0.588 kW/ton)"/>
        <s v="Water cooled reciprocating chiller (&gt;= 300 tons, 0.536 kW/ton)"/>
        <s v="Water cooled reciprocating chiller (0.672 kW/ton)"/>
        <s v="Air cooled package reciprocating chiller (1.008 kW/ton)"/>
        <s v="Water cooled screw chiller (&lt; 150 tons, 0.632 kW/ton)"/>
        <s v="Water cooled screw chiller (150-299 tons, 0.574 kW/ton)"/>
        <s v="Water cooled screw chiller (&gt;= 300 tons, 0.511 kW/ton)"/>
        <s v="Air cooled screw chiller (1.008 kW/ton)"/>
        <m/>
        <s v="Pkg AC EER = 11.0 (65-109 kBtuh), Clg EIR = 0.2570, Supply Fan W/cfm = 0.298, Cond Fan W/Btuh = 0.0053; w/Econo;  2-spd Fan"/>
        <s v="Pkg AC EER = 11.5 (65-109 kBtuh), Clg EIR = 0.2401, Supply Fan W/cfm = 0.248, Cond Fan W/Btuh = 0.0060; w/Econo;  2-spd Fan"/>
        <s v="Pkg AC EER = 12.0 (65-109 kBtuh), Clg EIR = 0.2304, Supply Fan W/cfm = 0.238, Cond Fan W/Btuh = 0.0057; w/Econo;  2-spd Fan"/>
        <s v="Pkg AC EER = 11.0 (90-134 kBtuh), Clg EIR = 0.2570, Supply Fan W/cfm = 0.298, Cond Fan W/Btuh = 0.0053"/>
        <s v="Pkg AC EER = 11.5 (90-134 kBtuh), Clg EIR = 0.2401, Supply Fan W/cfm = 0.248, Cond Fan W/Btuh = 0.0060"/>
        <s v="Pkg AC EER = 12.0 (90-134 kBtuh), Clg EIR = 0.2304, Supply Fan W/cfm = 0.238, Cond Fan W/Btuh = 0.0057"/>
        <s v="Pkg AC EER = 11.0 (110-134 kBtuh), Clg EIR = 0.2570, Supply Fan W/cfm = 0.298, Cond Fan W/Btuh = 0.0053; w/Econo;  2-spd Fan"/>
        <s v="Pkg AC EER = 11.5 (110-134 kBtuh), Clg EIR = 0.2401, Supply Fan W/cfm = 0.248, Cond Fan W/Btuh = 0.0060; w/Econo;  2-spd Fan"/>
        <s v="Pkg AC EER = 12.0 (110-134 kBtuh), Clg EIR = 0.2304, Supply Fan W/cfm = 0.238, Cond Fan W/Btuh = 0.0057; w/Econo;  2-spd Fan"/>
        <s v="Pkg AC EER = 10.8 (135-239 kBtuh), Clg EIR = 0.2622, Supply Fan W/cfm = 0.270, Cond Fan W/Btuh = 0.0053; w/Econo;  2-spd Fan"/>
        <s v="Pkg AC EER = 11.5 (135-239 kBtuh), Clg EIR = 0.2439, Supply Fan W/cfm = 0.233, Cond Fan W/Btuh = 0.0064; w/Econo;  2-spd Fan"/>
        <s v="Pkg AC EER = 12.0 (135-239 kBtuh), Clg EIR = 0.2307, Supply Fan W/cfm = 0.165, Cond Fan W/Btuh = 0.0089; w/Econo;  2-spd Fan"/>
        <s v="Pkg AC EER = 10.5 (240-759 kBtuh); w/Econo;  2-spd Fan"/>
        <s v="Pkg AC EER = 10.8 (240-759 kBtuh); w/Econo;  2-spd Fan"/>
        <s v="Pkg AC EER = 9.8 (240-759 kBtuh); w/Econo;  2-spd Fan"/>
        <s v="Pkg AC EER = 10.2 (&gt;= 760 kBtuh); w/Econo;  2-spd Fan"/>
        <s v="Pkg AC EER = 9.5 (&gt;= 760 kBtuh); w/Econo;  2-spd Fan"/>
        <s v="Pkg AC EER = 9.7 (&gt;= 760 kBtuh); w/Econo;  2-spd Fan"/>
        <s v="Pkg AC SEER = 13.0 (&lt; 55 kBtuh), EER = 11.06, Clg EIR = 0.2557, Supply Fan W/cfm = 0.379; no Econo;  1-spd Fan"/>
        <s v="Pkg AC SEER = 14.0 (&lt; 55 kBtuh), EER = 12.04, Clg EIR = 0.2456, Supply Fan W/cfm = 0.306; no Econo;  1-spd Fan"/>
        <s v="Pkg AC SEER = 12.0 (&lt; 65 kBtuh, 3ph), EER = 10.21, Clg EIR = 0.2761, Supply Fan W/cfm = 0.409"/>
        <s v="Pkg AC SEER = 13.0 (&lt; 65 kBtuh, 3ph), EER = 11.06, Clg EIR = 0.2557, Supply Fan W/cfm = 0.379"/>
        <s v="Pkg AC SEER = 14.0 (&lt; 65 kBtuh, 3ph), EER = 12.04, Clg EIR = 0.2456, Supply Fan W/cfm = 0.306"/>
        <s v="Pkg AC SEER = 13.0 (55-64 kBtuh), EER = 11.06, Clg EIR = 0.2557, Supply Fan W/cfm = 0.379; w/Econo;  2-spd Fan"/>
        <s v="Pkg AC SEER = 14.0 (55-64 kBtuh), EER = 12.04, Clg EIR = 0.2456, Supply Fan W/cfm = 0.306; w/Econo;  2-spd Fan"/>
        <s v="Split AC SEER = 13.0 (&lt; 55 kBtuh), EER = 11.06, Clg EIR = 0.2557, Supply Fan W/cfm = 0.379; no Econo;  1-spd Fan"/>
        <s v="Split AC SEER = 14.0 (&lt; 55 kBtuh), EER = 12.04, Clg EIR = 0.2456, Supply Fan W/cfm = 0.306; no Econo;  1-spd Fan"/>
        <s v="Split AC SEER = 12.0 (&lt; 65 kBtuh, 3ph), EER = 10.21, Clg EIR = 0.2761, Supply Fan W/cfm = 0.409"/>
        <s v="Split AC SEER = 13.0 (&lt; 65 kBtuh, 3ph), EER = 11.06, Clg EIR = 0.2557, Supply Fan W/cfm = 0.379"/>
        <s v="Split AC SEER = 14.0 (&lt; 65 kBtuh, 3ph), EER = 12.04, Clg EIR = 0.2456, Supply Fan W/cfm = 0.306"/>
        <s v="13 SEER(11.09 EER) Split System Air Conditioner"/>
        <s v="Split AC SEER = 13.0 (55-64 kBtuh), EER = 11.06, Clg EIR = 0.2557, Supply Fan W/cfm = 0.379; w/Econo;  2-spd Fan"/>
        <s v="Split AC SEER = 14.0 (55-64 kBtuh), EER = 12.04, Clg EIR = 0.2456, Supply Fan W/cfm = 0.306; w/Econo;  2-spd Fan"/>
        <s v="14 SEER(12.15 EER) Split-System Air Conditioner"/>
        <s v="15 SEER(12.72 EER) Split-System Air Conditioner"/>
        <s v="16 SEER (11.61 EER) Split System Air Conditioner"/>
        <s v="17 SEER (12.28 EER) Split-System Air Conditioner"/>
        <s v="18 SEER (13.37 EER) Split-System Air Conditioner"/>
        <s v="19 SEER (13.82 EER) Split-System Air Conditioner"/>
        <s v="20 SEER (14.43 EER) Split-System Air Conditioner"/>
        <s v="21 SEER (15.03 EER) Split-System Air Conditioner"/>
        <s v="17.4 SEER (15.1 EER) Evap-Cooled Split-System Air Conditioner"/>
        <s v="adjusted refrigerant charge, 6% Supply/6% Return Leakage (single and multi-family),  15% Supply Leakage (mobile home)"/>
        <s v="Adjusted Refrigerant charge"/>
        <s v="Efficient Residential Gas Furnace - AFUE 81"/>
        <s v="Efficient Residential Gas Furnace - AFUE 90"/>
        <s v="Efficient Residential Gas Furnace - AFUE 91"/>
        <s v="Efficient Residential Gas Furnace - AFUE 92"/>
        <s v="Efficient Residential Gas Furnace - AFUE 93"/>
        <s v="Efficient Residential Gas Furnace - AFUE 94"/>
        <s v="Efficient Residential Gas Furnace - AFUE 95"/>
        <s v="Efficient Residential Gas Furnace - AFUE 96"/>
        <s v="Efficient Residential Gas Furnace - AFUE 97"/>
        <s v="Efficient Residential Gas Furnace - AFUE 98"/>
        <s v="Steam boiler (&lt; 300 kBtuh, 82.0 AFUE, atmospheric)"/>
        <s v="Steam boiler (&lt; 300 kBtuh, 82.0 AFUE, forced draft)"/>
        <s v="Steam boiler (300-2500 kBtuh, 85.0% thermal efficiency, atmospheric)"/>
        <s v="Steam boiler (300-2500 kBtuh, 85.0% thermal efficiency, forced draft)"/>
        <s v="Steam boiler (&gt; 2500 kBtuh, 80.0% combustion efficiency, atmospheric)"/>
        <s v="Steam boiler (&gt; 2500 kBtuh, 80.0% combustion efficiency, forced draft)"/>
        <s v="Hot water boiler (&lt; 300 kBtuh, 84.5% AFUE, atmospheric)"/>
        <s v="Hot water boiler (&lt; 300 kBtuh, 84.5% AFUE, forced draft)"/>
        <s v="Hot water boiler (&lt; 300 kBtuh, 94.0 AFUE, condensing)"/>
        <s v="Hot water boiler (300-2500 kBtuh, 85.0% thermal efficiency, atmospheric)"/>
        <s v="Hot water boiler (300-2500 kBtuh, 85.0% thermal efficiency, forced draft)"/>
        <s v="Hot water boiler (300-2500 kBtuh, 94.0% thermal efficiency, condensing)"/>
        <s v="Hot water boiler (&gt; 2500 kBtuh, 85.0% combustion efficiency, atmospheric)"/>
        <s v="Hot water boiler (&gt; 2500 kBtuh, 85.0% combustion efficiency, forced draft)"/>
        <s v="6% Supply/6% Return Leakage (single and multi-family),  15% Supply Leakage (mobile home)"/>
        <s v="Duct Sealing (Total leakage reduced from 40% of AHU flow to 18%)"/>
        <s v="Duct Sealing (Total leakage reduced from 28% of AHU flow to 18%)"/>
        <s v="Small Electric Instantaneous Water Heater EF = 0.98, Recov Eff = 0.98"/>
        <s v="Small Gas Instantaneous Water Heater EF = 0.82, Recov Eff = 0.82"/>
        <s v="High Efficiency Small Electric Instantaneous Water Heater"/>
        <s v="Large Electric Instantaneous Water Heater, Recov Eff = 0.98, Stdby Loss = 0.27%/hr"/>
        <s v="Large Electric Storage Water Heater, Recov Eff = 0.98, Stdby Loss = 0.27%/hr"/>
        <s v="Large Gas Instantaneous Water Heater, Et = 0.80, Stdby Loss = 0.23%/hr"/>
        <s v="Large Gas Instantaneous Water Heater, Et = 0.85, Stdby Loss = 0.23%/hr"/>
        <s v="Large Gas Instantaneous Water Heater, Et = 0.90, Stdby Loss = 0.23%/hr"/>
        <s v="Medium Gas Instantaneous Water Heater, Et = 0.80, Stdby Loss = 0.05%/hr"/>
        <s v="Medium Gas Instantaneous Water Heater, Et = 0.85, Stdby Loss = 0.05%/hr"/>
        <s v="Medium Gas Instantaneous Water Heater, Et = 0.90, Stdby Loss = 0.05%/hr"/>
        <s v="Small Electric Storage Water Heater 30 Gal,  EF = 0.95, Recov Eff = 0.98"/>
        <s v="Small Electric Storage Water Heater 40 Gal,  EF = 0.94, Recov Eff = 0.98"/>
        <s v="Small Electric Storage Water Heater 50 Gal,  EF = 0.93, Recov Eff = 0.98"/>
        <s v="Small Electric Storage Water Heater 60 Gal,  EF = 0.92, Recov Eff = 0.98"/>
        <s v="Small Electric Storage Water Heater 75 Gal,  EF = 0.91, Recov Eff = 0.98"/>
        <s v="Small Gas Storage Water Heater 30 Gal, EF = 0.62, Recov Eff = 0.77"/>
        <s v="Small storage Gas water heater: 30 gallon, EF = 0.65, RE = 0.81, Cap = 30kBTUh, UA = 6.84 BTU/hr-F, AuxBTUh: 350"/>
        <s v="Small storage Gas water heater: 30 gallon, EF = 0.70, RE = 0.81, Cap = 30kBTUh, UA = 4.34 BTU/hr-F, AuxBTUh: 350"/>
        <s v="Small Gas Storage Water Heater 40 Gal, EF = 0.62, Recov Eff = 0.77"/>
        <s v="Small Gas Storage Water Heater 40 Gal, EF = 0.67, Recov Eff = 0.81"/>
        <s v="Small storage Gas water heater: 40 gallon, EF = 0.70, RE = 0.82, Cap = 40kBTUh, UA = 4.63 BTU/hr-F, AuxBTUh: 350"/>
        <s v="Small Gas Storage Water Heater 50 Gal, EF = 0.62, Recov Eff = 0.77"/>
        <s v="Small storage Gas water heater: 50 gallon, EF = 0.67, RE = 0.79, Cap = 40kBTUh, UA = 4.85 BTU/hr-F, AuxBTUh: 350"/>
        <s v="Small storage Gas water heater: 50 gallon, EF = 0.70, RE = 0.82, Cap = 40kBTUh, UA = 4.63 BTU/hr-F, AuxBTUh: 350"/>
        <s v="Small Gas Storage Water Heater 60 Gal, EF = 0.62, Recov Eff = 0.76"/>
        <s v="Small Gas Storage Water Heater 60 Gal, EF = 0.66, Recov Eff = 0.81"/>
        <s v="Small Gas Storage Water Heater 60 Gal, EF = 0.70, Recov Eff = 0.81"/>
        <s v="Small Gas Storage Water Heater 75 Gal, EF = 0.62, Recov Eff = 0.80"/>
        <s v="Small Gas Storage Water Heater 75 Gal, EF = 0.66, Recov Eff = 0.81"/>
        <s v="Small Gas Storage Water Heater 75 Gal, EF = 0.70, Recov Eff = 0.81"/>
        <s v="High Efficiency Small Electric Storage Water Heater - 30 Gal , 0.95 EF"/>
        <s v="High Efficiency Small Electric Storage Water Heater - 40 Gal , 0.94 EF"/>
        <s v="High Efficiency Small Electric Storage Water Heater - 50 Gal , 0.93 EF"/>
        <s v="High Efficiency Small Electric Storage Water Heater - 60 Gal , 0.92 EF"/>
        <s v="High Efficiency Small Electric Storage Water Heater - 75 Gal , 0.91 EF"/>
        <s v="High Efficiency Small Gas Instantaneous Water Heater"/>
        <s v="High Efficiency Small Gas Storage Water Heater - 30 Gal , 0.62 EF"/>
        <s v="High Efficiency Small Gas Storage Water Heater - 40 Gal , 0.62 EF"/>
        <s v="High Efficiency Small Gas Storage Water Heater - 40 Gal , 0.67 EF"/>
        <s v="High Efficiency Small Gas Storage Water Heater - 50 Gal , 0.62 EF"/>
        <s v="High Efficiency Small Gas Storage Water Heater - 60 Gal , 0.62 EF"/>
        <s v="High Efficiency Small Gas Storage Water Heater - 60 Gal , 0.66 EF"/>
        <s v="High Efficiency Small Gas Storage Water Heater - 60 Gal , 0.70 EF"/>
        <s v="High Efficiency Small Gas Storage Water Heater - 75 Gal , 0.62 EF"/>
        <s v="High Efficiency Small Gas Storage Water Heater - 75 Gal , 0.66 EF"/>
        <s v="High Efficiency Small Gas Storage Water Heater - 75 Gal , 0.70 EF"/>
        <s v="Large Gas Storage Water Heater, Et = 0.83, Stdby Loss = 0.56%/hr"/>
        <s v="Large Gas Storage Water Heater, Et = 0.90, Stdby Loss = 0.56%/hr"/>
        <s v="Small storage HP water heater: 30 gallon, EF = 2.00, RE = 0.98, Cap = 4.5 kW, UA = 4.20 BTU/hr-F"/>
        <s v="Small storage HP water heater: 30 gallon, EF = 2.20, RE = 0.98, Cap = 4.5 kW, UA = 4.20 BTU/hr-F"/>
        <s v="Small storage HP water heater: 30 gallon, EF = 2.40, RE = 0.98, Cap = 4.5 kW, UA = 4.20 BTU/hr-F"/>
        <s v="Small storage HP water heater: 40 gallon, EF = 2.00, RE = 0.98, Cap = 4.5 kW, UA = 4.20 BTU/hr-F"/>
        <s v="Small storage HP water heater: 40 gallon, EF = 2.20, RE = 0.98, Cap = 4.5 kW, UA = 4.20 BTU/hr-F"/>
        <s v="Small storage HP water heater: 40 gallon, EF = 2.40, RE = 0.98, Cap = 4.5 kW, UA = 4.20 BTU/hr-F"/>
        <s v="Small storage HP water heater: 50 gallon, EF = 2.00, RE = 0.98, Cap = 5 kW, UA = 4.20 BTU/hr-F"/>
        <s v="Small storage HP water heater: 50 gallon, EF = 2.20, RE = 0.98, Cap = 5 kW, UA = 4.20 BTU/hr-F"/>
        <s v="Small storage HP water heater: 50 gallon, EF = 2.40, RE = 0.98, Cap = 5 kW, UA = 4.20 BTU/hr-F"/>
        <s v="Small storage HP water heater: 60 gallon, EF = 2.20, RE = 0.98, Cap = 5.5 kW, UA = 4.20 BTU/hr-F"/>
        <s v="Small storage HP water heater: 60 gallon, EF = 2.40, RE = 0.98, Cap = 5.5 kW, UA = 4.20 BTU/hr-F"/>
        <s v="Small storage HP water heater: 75 gallon, EF = 2.20, RE = 0.98, Cap = 5.5 kW, UA = 4.20 BTU/hr-F"/>
        <s v="Small storage HP water heater: 75 gallon, EF = 2.40, RE = 0.98, Cap = 5.5 kW, UA = 4.20 BTU/hr-F"/>
        <s v="Small storage Gas water heater: 30 gallon, EF = 0.72, RE = 0.83, Cap = 30kBTUh, UA = 4.21 BTU/hr-F, AuxBTUh: 350"/>
        <s v="Small storage Gas water heater: 40 gallon, EF = 0.65, RE = 0.76, Cap = 40kBTUh, UA = 4.60 BTU/hr-F, AuxBTUh: 350"/>
        <s v="Small storage Gas water heater: 40 gallon, EF = 0.82, RE = 0.9, Cap = 40kBTUh, UA = 2.61 BTU/hr-F, VentW: 50, AuxBTUh: 350"/>
        <s v="Small storage Gas water heater: 50 gallon, EF = 0.82, RE = 0.9, Cap = 40kBTUh, UA = 2.61 BTU/hr-F, VentW: 50, AuxBTUh: 350"/>
        <s v="Small storage Gas water heater: 60 gallon, EF = 0.78, RE = 0.9, Cap = 40kBTUh, UA = 4.13 BTU/hr-F, VentW: 50, AuxBTUh: 350"/>
        <s v="Small storage Gas water heater: 60 gallon, EF = 0.80, RE = 0.92, Cap = 40kBTUh, UA = 4.02 BTU/hr-F, VentW: 50, AuxBTUh: 350"/>
        <s v="Small storage Gas water heater: 60 gallon, EF = 0.82, RE = 0.92, Cap = 40kBTUh, UA = 3.26 BTU/hr-F, VentW: 50, AuxBTUh: 350"/>
        <s v="Small storage Gas water heater: 75 gallon, EF = 0.78, RE = 0.9, Cap = 70kBTUh, UA = 4.03 BTU/hr-F, VentW: 50, AuxBTUh: 350"/>
        <s v="Small storage Gas water heater: 75 gallon, EF = 0.80, RE = 0.92, Cap = 70kBTUh, UA = 3.92 BTU/hr-F, VentW: 50, AuxBTUh: 350"/>
        <s v="Small storage Gas water heater: 75 gallon, EF = 0.82, RE = 0.94, Cap = 70kBTUh, UA = 3.83 BTU/hr-F, VentW: 50, AuxBTUh: 350"/>
        <s v="Instantaneous Gas water heater: EF = 0.82, RE = 0.82, Cap = 150kBTUh, AuxBTUh: 350"/>
        <s v="Instantaneous Gas water heater: EF = 0.92, RE = 0.92, Cap = 150kBTUh, VentW: 50, AuxBTUh: 350_x000d__x000a_"/>
        <s v="Packaged Furnace (Weatherized) 90 AFUE, HIR = 1.15211"/>
        <s v="Packaged Furnace (Weatherized) 91 AFUE, HIR = 1.14530"/>
        <s v="Packaged Furnace (Weatherized) 92 AFUE, HIR = 1.13857"/>
        <s v="Packaged Furnace (Weatherized) 93 AFUE, HIR = 1.13191"/>
        <s v="Packaged Furnace (Weatherized) 94 AFUE, HIR = 1.12534"/>
        <s v="Packaged Furnace (Weatherized) 95 AFUE, HIR = 1.11884"/>
        <s v="Packaged Furnace (Weatherized) 96 AFUE, HIR = 1.11241"/>
        <s v="Packaged Furnace (Weatherized) 97 AFUE, HIR = 1.10606"/>
        <s v="Packaged Furnace (Weatherized) 98 AFUE, HIR = 1.09978"/>
        <s v="Refrigerator with Top mount freezer, Size range = Very Small (&lt;13 cu. ft.), AV = 13.1, Energy Star qualified, Rated kWh = 305"/>
        <s v="Refrigerator with Top mount freezer, Size range = Very Small (&lt;13 cu. ft.), AV = 13.1, 30% lower than Code, Rated kWh = 237"/>
        <s v="Refrigerator with Top mount freezer, Size range = Small (13 – 16 cu. ft.), AV = 17.9, Energy Star qualified, Rated kWh = 340"/>
        <s v="Refrigerator with Top mount freezer, Size range = Small (13 – 16 cu. ft.), AV = 17.9, 30% lower than Code, Rated kWh = 265"/>
        <s v="Refrigerator with Top mount freezer, Size range = Medium (17 – 20 cu. ft.), AV = 22.6, Energy Star qualified, Rated kWh = 374"/>
        <s v="Refrigerator with Top mount freezer, Size range = Medium (17 – 20 cu. ft.), AV = 22.6, 30% lower than Code, Rated kWh = 291"/>
        <s v="Refrigerator with Top mount freezer, Size range = Large (21 – 23 cu. ft.), AV = 26.2, Energy Star qualified, Rated kWh = 401"/>
        <s v="Refrigerator with Top mount freezer, Size range = Large (21 – 23 cu. ft.), AV = 26.2, 30% lower than Code, Rated kWh = 312"/>
        <s v="Refrigerator with Top mount freezer, Size range = Very large (over 23 cu. ft.), AV = 30.9, Energy Star qualified, Rated kWh = 435"/>
        <s v="Refrigerator with Top mount freezer, Size range = Very large (over 23 cu. ft.), AV = 30.9, 30% lower than Code, Rated kWh = 338"/>
        <s v="Refrigerator with Top mount freezer, Size range = Weighted Size, AV = 23.2, Energy Star qualified, Rated kWh = 379"/>
        <s v="Refrigerator with Top mount freezer, Size range = Weighted Size, AV = 23.2, 30% lower than Code, Rated kWh = 295"/>
        <s v="Refrigerator without Freezer, Size range = Very Small (&lt;13 cu. ft.), AV = 11, Energy Star qualified, Rated kWh = 251"/>
        <s v="Refrigerator without Freezer, Size range = Very Small (&lt;13 cu. ft.), AV = 11, 30% lower than Code, Rated kWh = 195"/>
        <s v="Refrigerator without Freezer, Size range = Small (13 – 16 cu. ft.), AV = 15, Energy Star qualified, Rated kWh = 277"/>
        <s v="Refrigerator without Freezer, Size range = Small (13 – 16 cu. ft.), AV = 15, 30% lower than Code, Rated kWh = 216"/>
        <s v="Refrigerator without Freezer, Size range = Medium (17 – 20 cu. ft.), AV = 19, Energy Star qualified, Rated kWh = 302"/>
        <s v="Refrigerator without Freezer, Size range = Medium (17 – 20 cu. ft.), AV = 19, 30% lower than Code, Rated kWh = 235"/>
        <s v="Refrigerator without Freezer, Size range = Large (21 – 23 cu. ft.), AV = 22, Energy Star qualified, Rated kWh = 321"/>
        <s v="Refrigerator without Freezer, Size range = Large (21 – 23 cu. ft.), AV = 22, 30% lower than Code, Rated kWh = 250"/>
        <s v="Refrigerator without Freezer, Size range = Very large (over 23 cu. ft.), AV = 26, Energy Star qualified, Rated kWh = 347"/>
        <s v="Refrigerator without Freezer, Size range = Very large (over 23 cu. ft.), AV = 26, 30% lower than Code, Rated kWh = 270"/>
        <s v="Refrigerator without Freezer, Size range = Weighted Size, AV = 14.2, Energy Star qualified, Rated kWh = 272"/>
        <s v="Refrigerator without Freezer, Size range = Weighted Size, AV = 14.2, 30% lower than Code, Rated kWh = 211"/>
        <s v="Refrigerator with Top mount freezer, with Icemaker,  Size range = Very Small (&lt;13 cu. ft.), AV = 13.1, Energy Star qualified, Rated kWh = 381"/>
        <s v="Refrigerator with Top mount freezer, with Icemaker,  Size range = Very Small (&lt;13 cu. ft.), AV = 13.1, 30% lower than Code, Rated kWh = 296"/>
        <s v="Refrigerator with Top mount freezer, with Icemaker,  Size range = Small (13 – 16 cu. ft.), AV = 17.9, Energy Star qualified, Rated kWh = 416"/>
        <s v="Refrigerator with Top mount freezer, with Icemaker,  Size range = Small (13 – 16 cu. ft.), AV = 17.9, 30% lower than Code, Rated kWh = 323"/>
        <s v="Refrigerator with Top mount freezer, with Icemaker,  Size range = Medium (17 – 20 cu. ft.), AV = 22.6, Energy Star qualified, Rated kWh = 450"/>
        <s v="Refrigerator with Top mount freezer, with Icemaker,  Size range = Medium (17 – 20 cu. ft.), AV = 22.6, 30% lower than Code, Rated kWh = 350"/>
        <s v="Refrigerator with Top mount freezer, with Icemaker,  Size range = Large (21 – 23 cu. ft.), AV = 26.2, Energy Star qualified, Rated kWh = 476"/>
        <s v="Refrigerator with Top mount freezer, with Icemaker,  Size range = Large (21 – 23 cu. ft.), AV = 26.2, 30% lower than Code, Rated kWh = 370"/>
        <s v="Refrigerator with Top mount freezer, with Icemaker,  Size range = Very large (over 23 cu. ft.), AV = 30.9, Energy Star qualified, Rated kWh = 510"/>
        <s v="Refrigerator with Top mount freezer, with Icemaker,  Size range = Very large (over 23 cu. ft.), AV = 30.9, 30% lower than Code, Rated kWh = 397"/>
        <s v="Refrigerator with Top mount freezer, with Icemaker,  Size range = Weighted Size, AV = 24.7, Energy Star qualified, Rated kWh = 466"/>
        <s v="Refrigerator with Top mount freezer, with Icemaker,  Size range = Weighted Size, AV = 24.7, 30% lower than Code, Rated kWh = 363"/>
        <s v="Refrigerator with Side mount freezer, Size range = Very Small (&lt;13 cu. ft.), AV = 14.1, Energy Star qualified, Rated kWh = 376"/>
        <s v="Refrigerator with Side mount freezer, Size range = Very Small (&lt;13 cu. ft.), AV = 14.1, 30% lower than Code, Rated kWh = 293"/>
        <s v="Refrigerator with Side mount freezer, Size range = Small (13 – 16 cu. ft.), AV = 19.2, Energy Star qualified, Rated kWh = 415"/>
        <s v="Refrigerator with Side mount freezer, Size range = Small (13 – 16 cu. ft.), AV = 19.2, 30% lower than Code, Rated kWh = 323"/>
        <s v="Refrigerator with Side mount freezer, Size range = Medium (17 – 20 cu. ft.), AV = 24.3, Energy Star qualified, Rated kWh = 455"/>
        <s v="Refrigerator with Side mount freezer, Size range = Medium (17 – 20 cu. ft.), AV = 24.3, 30% lower than Code, Rated kWh = 354"/>
        <s v="Refrigerator with Side mount freezer, Size range = Large (21 – 23 cu. ft.), AV = 28.2, Energy Star qualified, Rated kWh = 484"/>
        <s v="Refrigerator with Side mount freezer, Size range = Large (21 – 23 cu. ft.), AV = 28.2, 30% lower than Code, Rated kWh = 377"/>
        <s v="Refrigerator with Side mount freezer, Size range = Very large (over 23 cu. Ft.), AV = 33.3, Energy Star qualified, Rated kWh = 523"/>
        <s v="Refrigerator with Side mount freezer, Size range = Very large (over 23 cu. Ft.), AV = 33.3, 30% lower than Code, Rated kWh = 407"/>
        <s v="Refrigerator with Side mount freezer, Size range = Weighted Size, AV = 26.9, Energy Star qualified, Rated kWh = 482"/>
        <s v="Refrigerator with Side mount freezer, Size range = Weighted Size, AV = 26.9, 30% lower than Code, Rated kWh = 375"/>
        <s v="Refrigerator with Side mount freezer, with Icemaker,  Size range = Very Small (&lt;13 cu. ft.), AV = 14.1, Energy Star qualified, Rated kWh = 452"/>
        <s v="Refrigerator with Side mount freezer, with Icemaker,  Size range = Very Small (&lt;13 cu. ft.), AV = 14.1, 30% lower than Code, Rated kWh = 351"/>
        <s v="Refrigerator with Side mount freezer, with Icemaker,  Size range = Small (13 – 16 cu. ft.), AV = 19.2, Energy Star qualified, Rated kWh = 491"/>
        <s v="Refrigerator with Side mount freezer, with Icemaker,  Size range = Small (13 – 16 cu. ft.), AV = 19.2, 30% lower than Code, Rated kWh = 382"/>
        <s v="Refrigerator with Side mount freezer, with Icemaker,  Size range = Medium (17 – 20 cu. ft.), AV = 24.3, Energy Star qualified, Rated kWh = 530"/>
        <s v="Refrigerator with Side mount freezer, with Icemaker,  Size range = Medium (17 – 20 cu. ft.), AV = 24.3, 30% lower than Code, Rated kWh = 412"/>
        <s v="Refrigerator with Side mount freezer, with Icemaker,  Size range = Large (21 – 23 cu. ft.), AV = 28.2, Energy Star qualified, Rated kWh = 560"/>
        <s v="Refrigerator with Side mount freezer, with Icemaker,  Size range = Large (21 – 23 cu. ft.), AV = 28.2, 30% lower than Code, Rated kWh = 435"/>
        <s v="Refrigerator with Side mount freezer, with Icemaker,  Size range = Very large (over 23 cu. Ft.), AV = 33.3, Energy Star qualified, Rated kWh = 599"/>
        <s v="Refrigerator with Side mount freezer, with Icemaker,  Size range = Very large (over 23 cu. Ft.), AV = 33.3, 30% lower than Code, Rated kWh = 466"/>
        <s v="Refrigerator with Side mount freezer, with Icemaker,  Size range = Weighted Size, AV = 29.9, Energy Star qualified, Rated kWh = 572"/>
        <s v="Refrigerator with Side mount freezer, with Icemaker,  Size range = Weighted Size, AV = 29.9, 30% lower than Code, Rated kWh = 445"/>
        <s v="Refrigerator with Side mount freezer, with Icemaker,  with thru-door ice service, Size range = Very Small (&lt;13 cu. ft.), AV = 14.1, Energy Star qualified, Rated kWh = 498"/>
        <s v="Refrigerator with Side mount freezer, with Icemaker,  with thru-door ice service, Size range = Very Small (&lt;13 cu. ft.), AV = 14.1, 30% lower than Code, Rated kWh = 387"/>
        <s v="Refrigerator with Side mount freezer, with Icemaker,  with thru-door ice service, Size range = Small (13 – 16 cu. ft.), AV = 19.2, Energy Star qualified, Rated kWh = 537"/>
        <s v="Refrigerator with Side mount freezer, with Icemaker,  with thru-door ice service, Size range = Small (13 – 16 cu. ft.), AV = 19.2, 30% lower than Code, Rated kWh = 418"/>
        <s v="Refrigerator with Side mount freezer, with Icemaker,  with thru-door ice service, Size range = Medium (17 – 20 cu. ft.), AV = 24.3, Energy Star qualified, Rated kWh = 576"/>
        <s v="Refrigerator with Side mount freezer, with Icemaker,  with thru-door ice service, Size range = Medium (17 – 20 cu. ft.), AV = 24.3, 30% lower than Code, Rated kWh = 448"/>
        <s v="Refrigerator with Side mount freezer, with Icemaker,  with thru-door ice service, Size range = Large (21 – 23 cu. ft.), AV = 28.2, Energy Star qualified, Rated kWh = 607"/>
        <s v="Refrigerator with Side mount freezer, with Icemaker,  with thru-door ice service, Size range = Large (21 – 23 cu. ft.), AV = 28.2, 30% lower than Code, Rated kWh = 472"/>
        <s v="Refrigerator with Side mount freezer, with Icemaker,  with thru-door ice service, Size range = Very large (over 23 cu. Ft.), AV = 33.3, Energy Star qualified, Rated kWh = 645"/>
        <s v="Refrigerator with Side mount freezer, with Icemaker,  with thru-door ice service, Size range = Very large (over 23 cu. Ft.), AV = 33.3, 30% lower than Code, Rated kWh = 502"/>
        <s v="Refrigerator with Side mount freezer, with Icemaker,  with thru-door ice service, Size range = Weighted Size, AV = 31.1, Energy Star qualified, Rated kWh = 629"/>
        <s v="Refrigerator with Side mount freezer, with Icemaker,  with thru-door ice service, Size range = Weighted Size, AV = 31.1, 30% lower than Code, Rated kWh = 489"/>
        <s v="Refrigerator with Bottom mount freezer, Size range = Very Small (&lt;13 cu. ft.), AV = 13.9, Energy Star qualified, Rated kWh = 396"/>
        <s v="Refrigerator with Bottom mount freezer, Size range = Very Small (&lt;13 cu. ft.), AV = 13.9, 30% lower than Code, Rated kWh = 308"/>
        <s v="Refrigerator with Bottom mount freezer, Size range = Small (13 – 16 cu. ft.), AV = 19, Energy Star qualified, Rated kWh = 437"/>
        <s v="Refrigerator with Bottom mount freezer, Size range = Small (13 – 16 cu. ft.), AV = 19, 30% lower than Code, Rated kWh = 340"/>
        <s v="Refrigerator with Bottom mount freezer, Size range = Medium (17 – 20 cu. ft.), AV = 24.1, Energy Star qualified, Rated kWh = 477"/>
        <s v="Refrigerator with Bottom mount freezer, Size range = Medium (17 – 20 cu. ft.), AV = 24.1, 30% lower than Code, Rated kWh = 371"/>
        <s v="Refrigerator with Bottom mount freezer, Size range = Large (21 – 23 cu. ft.), AV = 27.9, Energy Star qualified, Rated kWh = 508"/>
        <s v="Refrigerator with Bottom mount freezer, Size range = Large (21 – 23 cu. ft.), AV = 27.9, 30% lower than Code, Rated kWh = 395"/>
        <s v="Refrigerator with Bottom mount freezer, Size range = Very large (over 23 cu. Ft.), AV = 32.9, Energy Star qualified, Rated kWh = 547"/>
        <s v="Refrigerator with Bottom mount freezer, Size range = Very large (over 23 cu. Ft.), AV = 32.9, 30% lower than Code, Rated kWh = 426"/>
        <s v="Refrigerator with Bottom mount freezer, Size range = Weighted Size, AV = 25.9, Energy Star qualified, Rated kWh = 500"/>
        <s v="Refrigerator with Bottom mount freezer, Size range = Weighted Size, AV = 25.9, 30% lower than Code, Rated kWh = 389"/>
        <s v="Refrigerator with Bottom mount freezer, with Icemaker,  with thru-door ice service, Size range = Very Small (&lt;13 cu. ft.), AV = 13.9, Energy Star qualified, Rated kWh = 544"/>
        <s v="Refrigerator with Bottom mount freezer, with Icemaker,  with thru-door ice service, Size range = Very Small (&lt;13 cu. ft.), AV = 13.9, 30% lower than Code, Rated kWh = 423"/>
        <s v="Refrigerator with Bottom mount freezer, with Icemaker,  with thru-door ice service, Size range = Small (13 – 16 cu. ft.), AV = 19, Energy Star qualified, Rated kWh = 586"/>
        <s v="Refrigerator with Bottom mount freezer, with Icemaker,  with thru-door ice service, Size range = Small (13 – 16 cu. ft.), AV = 19, 30% lower than Code, Rated kWh = 456"/>
        <s v="Refrigerator with Bottom mount freezer, with Icemaker,  with thru-door ice service, Size range = Medium (17 – 20 cu. ft.), AV = 24.1, Energy Star qualified, Rated kWh = 628"/>
        <s v="Refrigerator with Bottom mount freezer, with Icemaker,  with thru-door ice service, Size range = Medium (17 – 20 cu. ft.), AV = 24.1, 30% lower than Code, Rated kWh = 489"/>
        <s v="Refrigerator with Bottom mount freezer, with Icemaker,  with thru-door ice service, Size range = Large (21 – 23 cu. ft.), AV = 27.9, Energy Star qualified, Rated kWh = 660"/>
        <s v="Refrigerator with Bottom mount freezer, with Icemaker,  with thru-door ice service, Size range = Large (21 – 23 cu. ft.), AV = 27.9, 30% lower than Code, Rated kWh = 513"/>
        <s v="Refrigerator with Bottom mount freezer, with Icemaker,  with thru-door ice service, Size range = Very large (over 23 cu. Ft.), AV = 32.9, Energy Star qualified, Rated kWh = 702"/>
        <s v="Refrigerator with Bottom mount freezer, with Icemaker,  with thru-door ice service, Size range = Very large (over 23 cu. Ft.), AV = 32.9, 30% lower than Code, Rated kWh = 546"/>
        <s v="Refrigerator with Bottom mount freezer, with Icemaker,  with thru-door ice service, Size range = Weighted Size, AV = 31.1, Energy Star qualified, Rated kWh = 687"/>
        <s v="Refrigerator with Bottom mount freezer, with Icemaker,  with thru-door ice service, Size range = Weighted Size, AV = 31.1, 30% lower than Code, Rated kWh = 534"/>
        <s v="Refrigerator with Bottom mount freezer, with Icemaker,  Size range = Very Small (&lt;13 cu. ft.), AV = 13.9, Energy Star qualified, Rated kWh = 472"/>
        <s v="Refrigerator with Bottom mount freezer, with Icemaker,  Size range = Very Small (&lt;13 cu. ft.), AV = 13.9, 30% lower than Code, Rated kWh = 367"/>
        <s v="Refrigerator with Bottom mount freezer, with Icemaker,  Size range = Small (13 – 16 cu. ft.), AV = 19, Energy Star qualified, Rated kWh = 512"/>
        <s v="Refrigerator with Bottom mount freezer, with Icemaker,  Size range = Small (13 – 16 cu. ft.), AV = 19, 30% lower than Code, Rated kWh = 398"/>
        <s v="Refrigerator with Bottom mount freezer, with Icemaker,  Size range = Medium (17 – 20 cu. ft.), AV = 24.1, Energy Star qualified, Rated kWh = 553"/>
        <s v="Refrigerator with Bottom mount freezer, with Icemaker,  Size range = Medium (17 – 20 cu. ft.), AV = 24.1, 30% lower than Code, Rated kWh = 430"/>
        <s v="Refrigerator with Bottom mount freezer, with Icemaker,  Size range = Large (21 – 23 cu. ft.), AV = 27.9, Energy Star qualified, Rated kWh = 583"/>
        <s v="Refrigerator with Bottom mount freezer, with Icemaker,  Size range = Large (21 – 23 cu. ft.), AV = 27.9, 30% lower than Code, Rated kWh = 454"/>
        <s v="Refrigerator with Bottom mount freezer, with Icemaker,  Size range = Very large (over 23 cu. Ft.), AV = 32.9, Energy Star qualified, Rated kWh = 623"/>
        <s v="Refrigerator with Bottom mount freezer, with Icemaker,  Size range = Very large (over 23 cu. Ft.), AV = 32.9, 30% lower than Code, Rated kWh = 484"/>
        <s v="Refrigerator with Bottom mount freezer, with Icemaker,  Size range = Weighted Size, AV = 29, Energy Star qualified, Rated kWh = 595"/>
        <s v="Refrigerator with Bottom mount freezer, with Icemaker,  Size range = Weighted Size, AV = 29, 30% lower than Code, Rated kWh = 463"/>
        <s v="Refrigerator-freezers, weighted configuration and size range, AV = 26, Energy Star qualified, Rated kWh = 491"/>
        <s v="Refrigerator-freezers, weighted configuration and size range, AV = 26, 30% lower than Code, Rated kWh = 382"/>
        <s v="Upright freezer, Size range = Small (&lt;13 cu ft.), AV = 19.4, Energy Star qualified, Rated kWh = 229.5"/>
        <s v="Upright freezer, Size range = Small (&lt;13 cu ft.), AV = 19.4, 30% lower than Code, Rated kWh = 178.5"/>
        <s v="Upright freezer, Size range = Medium (13-16 cu ft), AV = 25.5, Energy Star qualified, Rated kWh = 246.6"/>
        <s v="Upright freezer, Size range = Medium (13-16 cu ft), AV = 25.5, 30% lower than Code, Rated kWh = 191.8"/>
        <s v="Upright freezer, Size range = Large (&gt;16 cu ft), AV = 31.7, Energy Star qualified, Rated kWh = 264.6"/>
        <s v="Upright freezer, Size range = Large (&gt;16 cu ft), AV = 31.7, 30% lower than Code, Rated kWh = 205.8"/>
        <s v="Upright freezer, Size range = Weighted Size, AV = 26.4, Energy Star qualified, Rated kWh = 249.3"/>
        <s v="Upright freezer, Size range = Weighted Size, AV = 26.4, 30% lower than Code, Rated kWh = 193.9"/>
        <s v="Upright freezer, with Icemaker,  Size range = Small (&lt;13 cu ft.), AV = 19.4, Energy Star qualified, Rated kWh = 290.7"/>
        <s v="Upright freezer, with Icemaker,  Size range = Small (&lt;13 cu ft.), AV = 19.4, 30% lower than Code, Rated kWh = 226.1"/>
        <s v="Upright freezer, with Icemaker,  Size range = Medium (13-16 cu ft), AV = 25.5, Energy Star qualified, Rated kWh = 317.7"/>
        <s v="Upright freezer, with Icemaker,  Size range = Medium (13-16 cu ft), AV = 25.5, 30% lower than Code, Rated kWh = 247.1"/>
        <s v="Upright freezer, with Icemaker,  Size range = Large (&gt;16 cu ft), AV = 31.7, Energy Star qualified, Rated kWh = 344.7"/>
        <s v="Upright freezer, with Icemaker,  Size range = Large (&gt;16 cu ft), AV = 31.7, 30% lower than Code, Rated kWh = 268.1"/>
        <s v="Upright freezer, with Icemaker,  Size range = Weighted Size, AV = 28.4, Energy Star qualified, Rated kWh = 330.3"/>
        <s v="Upright freezer, with Icemaker,  Size range = Weighted Size, AV = 28.4, 30% lower than Code, Rated kWh = 256.9"/>
        <s v="Chest freezer, Size range = Small (&lt;13 cu ft.), AV = 19.4, Energy Star qualified, Rated kWh = 169.2"/>
        <s v="Chest freezer, Size range = Small (&lt;13 cu ft.), AV = 19.4, 30% lower than Code, Rated kWh = 131.6"/>
        <s v="Chest freezer, Size range = Medium (13-16 cu ft), AV = 25.5, Energy Star qualified, Rated kWh = 192.6"/>
        <s v="Chest freezer, Size range = Medium (13-16 cu ft), AV = 25.5, 30% lower than Code, Rated kWh = 149.8"/>
        <s v="Chest freezer, Size range = Large (&gt;16 cu ft), AV = 31.7, Energy Star qualified, Rated kWh = 215.1"/>
        <s v="Chest freezer, Size range = Large (&gt;16 cu ft), AV = 31.7, 30% lower than Code, Rated kWh = 167.3"/>
        <s v="Chest freezer, Size range = Weighted Size, AV = 21.9, Energy Star qualified, Rated kWh = 179.1"/>
        <s v="Chest freezer, Size range = Weighted Size, AV = 21.9, 30% lower than Code, Rated kWh = 139.3"/>
        <s v="Chest freezer, Size range = Small (&lt;13 cu ft.), AV = 19.4, Energy Star qualified, Rated kWh = 234.9"/>
        <s v="Chest freezer, Size range = Small (&lt;13 cu ft.), AV = 19.4, 30% lower than Code, Rated kWh = 182.7"/>
        <s v="Chest freezer, Size range = Medium (13-16 cu ft), AV = 25.5, Energy Star qualified, Rated kWh = 267.3"/>
        <s v="Chest freezer, Size range = Medium (13-16 cu ft), AV = 25.5, 30% lower than Code, Rated kWh = 207.9"/>
        <s v="Chest freezer, Size range = Large (&gt;16 cu ft), AV = 31.7, Energy Star qualified, Rated kWh = 298.8"/>
        <s v="Chest freezer, Size range = Large (&gt;16 cu ft), AV = 31.7, 30% lower than Code, Rated kWh = 232.4"/>
        <s v="Chest freezer, Size range = Weighted, AV = 22.9, Energy Star qualified, Rated kWh = 253.8"/>
        <s v="Chest freezer, Size range = Weighted, AV = 22.9, 30% lower than Code, Rated kWh = 197.4"/>
        <s v="Freezers, weighted configuration and size range, AV = 25, Energy Star qualified, Rated kWh = 253.8"/>
        <s v="Freezers, weighted configuration and size range, AV = 25, 30% lower than Code, Rated kWh = 197.4"/>
        <s v="Refrigerator with interior freezer, Size range = compact (5-7 cu. ft.), AV = 6.3, Energy Star qualified, Rated kWh = 278"/>
        <s v="Refrigerator with interior freezer, Size range = compact (5-7 cu. ft.), AV = 6.3, 30% lower than Code, Rated kWh = 216"/>
        <s v="Refrigerator with interior freezer, Size range = compact mini (&lt;5 cu. ft.), AV = 3.1, Energy Star qualified, Rated kWh = 252"/>
        <s v="Refrigerator with interior freezer, Size range = compact mini (&lt;5 cu. ft.), AV = 3.1, 30% lower than Code, Rated kWh = 196"/>
        <s v="Refrigerator without Freezer, Size range = compact (5-7 cu. ft.), AV = 6, Energy Star qualified, Rated kWh = 239"/>
        <s v="Refrigerator without Freezer, Size range = compact (5-7 cu. ft.), AV = 6, 30% lower than Code, Rated kWh = 186"/>
        <s v="Refrigerator without Freezer, Size range = compact mini (&lt;5 cu. ft.), AV = 3, Energy Star qualified, Rated kWh = 219"/>
        <s v="Refrigerator without Freezer, Size range = compact mini (&lt;5 cu. ft.), AV = 3, 30% lower than Code, Rated kWh = 170"/>
        <s v="Refrigerator with Top mount freezer, Size range = compact (5-7 cu. ft.), AV = 7.4, Energy Star qualified, Rated kWh = 384"/>
        <s v="Refrigerator with Top mount freezer, Size range = compact (5-7 cu. ft.), AV = 7.4, 30% lower than Code, Rated kWh = 299"/>
        <s v="Refrigerator with Top mount freezer, Size range = compact mini (&lt;5 cu. ft.), AV = 3.7, Energy Star qualified, Rated kWh = 345"/>
        <s v="Refrigerator with Top mount freezer, Size range = compact mini (&lt;5 cu. ft.), AV = 3.7, 30% lower than Code, Rated kWh = 268"/>
        <s v="Refrigerator with Bottom mount freezer, Size range = compact (5-7 cu. ft.), AV = 7.4, Energy Star qualified, Rated kWh = 384"/>
        <s v="Refrigerator with Bottom mount freezer, Size range = compact (5-7 cu. ft.), AV = 7.4, 30% lower than Code, Rated kWh = 299"/>
        <s v="Refrigerator with Bottom mount freezer, Size range = compact mini (&lt;5 cu. ft.), AV = 3.7, Energy Star qualified, Rated kWh = 345"/>
        <s v="Refrigerator with Bottom mount freezer, Size range = compact mini (&lt;5 cu. ft.), AV = 3.7, 30% lower than Code, Rated kWh = 268"/>
        <s v="Refrigerator with Bottom mount freezer, Size range = extra large (&gt; 28 cu. ft.), AV = 38, Energy Star qualified, Rated kWh = 588"/>
        <s v="Refrigerator with Bottom mount freezer, Size range = extra large (&gt; 28 cu. ft.), AV = 38, 30% lower than Code, Rated kWh = 457"/>
        <s v="Refrigerator with Bottom mount freezer, with Icemaker,  Size range = extra large (&gt; 28 cu. ft.), AV = 38, Energy Star qualified, Rated kWh = 663"/>
        <s v="Refrigerator with Bottom mount freezer, with Icemaker,  Size range = extra large (&gt; 28 cu. ft.), AV = 38, 30% lower than Code, Rated kWh = 516"/>
        <s v="EER-rated packaged Air Conditioner, Size Range: 65 - 110 kBTU/h, EER = 11.5 (IEER = 14.1), EIR = 0.26, Fan W/CFM = 0.4, two-speed fan, with Econo"/>
        <s v="EER-rated packaged Air Conditioner, Size Range: 65 - 110 kBTU/h, EER = 12 (IEER = 14.8), EIR = 0.247, Fan W/CFM = 0.4, two-speed fan, with Econo"/>
        <s v="EER-rated packaged Air Conditioner, Size Range: 65 - 110 kBTU/h, EER = 13 (IEER = 16.3), EIR = 0.226, Fan W/CFM = 0.4, two-speed fan, with Econo"/>
        <s v="EER-rated packaged Air Conditioner, Size Range: 110 - 135 kBTU/h, EER = 11.5 (IEER = 14.3), EIR = 0.26, Fan W/CFM = 0.4, two-speed fan, with Econo"/>
        <s v="EER-rated packaged Air Conditioner, Size Range: 110 - 135 kBTU/h, EER = 12 (IEER = 15.4), EIR = 0.247, Fan W/CFM = 0.4, two-speed fan, with Econo"/>
        <s v="EER-rated packaged Air Conditioner, Size Range: 110 - 135 kBTU/h, EER = 12.5 (IEER = 16.5), EIR = 0.236, Fan W/CFM = 0.4, two-speed fan, with Econo"/>
        <s v="EER-rated packaged Air Conditioner, Size Range: 135 - 240 kBTU/h, EER = 11.5 (IEER = 14.3), EIR = 0.255, Fan W/CFM = 0.41, two-speed fan, with Econo"/>
        <s v="EER-rated packaged Air Conditioner, Size Range: 135 - 240 kBTU/h, EER = 12 (IEER = 15.4), EIR = 0.243, Fan W/CFM = 0.41, two-speed fan, with Econo"/>
        <s v="EER-rated packaged Air Conditioner, Size Range: 135 - 240 kBTU/h, EER = 12.5 (IEER = 16.5), EIR = 0.231, Fan W/CFM = 0.41, two-speed fan, with Econo"/>
        <s v="EER-rated packaged Air Conditioner, Size Range: 240 - 760 kBTU/h, EER = 10.8 (IEER = 12.8), EIR = 0.255, Fan W/CFM = 0.61, two-speed fan, with Econo"/>
        <s v="EER-rated packaged Air Conditioner, Size Range: 240 - 760 kBTU/h, EER = 11.5 (IEER = 13.9), EIR = 0.236, Fan W/CFM = 0.61, two-speed fan, with Econo"/>
        <s v="EER-rated packaged Air Conditioner, Size Range: 240 - 760 kBTU/h, EER = 12.5 (IEER = 15.5), EIR = 0.213, Fan W/CFM = 0.61, two-speed fan, with Econo"/>
        <s v="EER-rated packaged Air Conditioner, Size Range: 760 -  kBTU/h, EER = 10.2 (IEER = 11.8), EIR = 0.273, Fan W/CFM = 0.61, two-speed fan, with Econo"/>
        <s v="EER-rated packaged Air Conditioner, Size Range: 760 -  kBTU/h, EER = 11 (IEER = 13.1), EIR = 0.249, Fan W/CFM = 0.61, two-speed fan, with Econo"/>
        <s v="EER-rated packaged Air Conditioner, Size Range: 760 -  kBTU/h, EER = 12 (IEER = 14.7), EIR = 0.224, Fan W/CFM = 0.61, two-speed fan, with Econo"/>
        <s v="Commercial SEER-rated Packaged Air Conditioners, Size Range: 18 - 55 kBTU/h, SEER = 15 (EER = 12.9), EIR = 0.234, Fan W/CFM = 0.25, one-speed fan, without Econo"/>
        <s v="Commercial SEER-rated Packaged Air Conditioners, Size Range: 18 - 55 kBTU/h, SEER = 16 (EER = 12.5), EIR = 0.238, Fan W/CFM = 0.27, two-speed fan, without Econo"/>
        <s v="Commercial SEER-rated Packaged Air Conditioners, Size Range: 18 - 55 kBTU/h, SEER = 17 (EER = 13.3), EIR = 0.223, Fan W/CFM = 0.27, two-speed fan, without Econo"/>
        <s v="Commercial SEER-rated Packaged Air Conditioners, Size Range: 18 - 55 kBTU/h, SEER = 18 (EER = 14), EIR = 0.209, Fan W/CFM = 0.27, two-speed fan, without Econo"/>
        <s v="Commercial SEER-rated Packaged Air Conditioners, Size Range: 55 - 65 kBTU/h, SEER = 15 (EER = 12.6), EIR = 0.236, Fan W/CFM = 0.25, two-speed fan, with Econo"/>
        <s v="Commercial SEER-rated Packaged Air Conditioners, Size Range: 55 - 65 kBTU/h, SEER = 16 (EER = 12.5), EIR = 0.238, Fan W/CFM = 0.27, two-speed fan, with Econo"/>
        <s v="Commercial SEER-rated Packaged Air Conditioners, Size Range: 55 - 65 kBTU/h, SEER = 17 (EER = 13.3), EIR = 0.223, Fan W/CFM = 0.27, two-speed fan, with Econo"/>
        <s v="Commercial SEER-rated Packaged Air Conditioners, Size Range: 55 - 65 kBTU/h, SEER = 18 (EER = 14), EIR = 0.209, Fan W/CFM = 0.27, two-speed fan, with Econo"/>
        <s v="Commercial SEER-rated split Air Conditioners, Size Range: 18 - 45 kBTU/h, SEER = 15 (EER = 12.8), EIR = 0.232, Fan W/CFM = 0.25, one-speed fan, without Econo"/>
        <s v="Commercial SEER-rated split Air Conditioners, Size Range: 18 - 45 kBTU/h, SEER = 16 (EER = 12.5), EIR = 0.238, Fan W/CFM = 0.27, two-speed fan, without Econo"/>
        <s v="Commercial SEER-rated split Air Conditioners, Size Range: 18 - 45 kBTU/h, SEER = 17 (EER = 13.3), EIR = 0.223, Fan W/CFM = 0.27, two-speed fan, without Econo"/>
        <s v="Commercial SEER-rated split Air Conditioners, Size Range: 18 - 45 kBTU/h, SEER = 18 (EER = 14), EIR = 0.209, Fan W/CFM = 0.27, two-speed fan, without Econo"/>
        <s v="Commercial SEER-rated split Air Conditioners, Size Range: 45 - 55 kBTU/h, SEER = 15 (EER = 12.8), EIR = 0.232, Fan W/CFM = 0.25, one-speed fan, without Econo"/>
        <s v="Commercial SEER-rated split Air Conditioners, Size Range: 45 - 55 kBTU/h, SEER = 16 (EER = 12.5), EIR = 0.238, Fan W/CFM = 0.27, two-speed fan, without Econo"/>
        <s v="Commercial SEER-rated split Air Conditioners, Size Range: 45 - 55 kBTU/h, SEER = 17 (EER = 13.3), EIR = 0.223, Fan W/CFM = 0.27, two-speed fan, without Econo"/>
        <s v="Commercial SEER-rated split Air Conditioners, Size Range: 45 - 55 kBTU/h, SEER = 18 (EER = 14), EIR = 0.209, Fan W/CFM = 0.27, two-speed fan, without Econo"/>
        <s v="Commercial SEER-rated split Air Conditioners, Size Range: 55 - 65 kBTU/h, SEER = 15 (EER = 12.6), EIR = 0.236, Fan W/CFM = 0.25, two-speed fan, with Econo"/>
        <s v="Commercial SEER-rated split Air Conditioners, Size Range: 55 - 65 kBTU/h, SEER = 16 (EER = 12.5), EIR = 0.238, Fan W/CFM = 0.27, two-speed fan, with Econo"/>
        <s v="Commercial SEER-rated split Air Conditioners, Size Range: 55 - 65 kBTU/h, SEER = 17 (EER = 13.3), EIR = 0.223, Fan W/CFM = 0.27, two-speed fan, with Econo"/>
        <s v="Commercial SEER-rated split Air Conditioners, Size Range: 55 - 65 kBTU/h, SEER = 18 (EER = 14), EIR = 0.209, Fan W/CFM = 0.27, two-speed fan, with Econo"/>
        <s v="Residential SEER-rated split Air Conditioners, Size Range: 18 - 65 kBTU/h, SEER = 15 (EER = 12.8), EIR = 0.232, Fan W/CFM = 0.25, one-speed fan"/>
        <s v="Residential SEER-rated split Air Conditioners, Size Range: 18 - 65 kBTU/h, SEER = 16 (EER = 12.5), EIR = 0.238, Fan W/CFM = 0.27, two-speed fan"/>
        <s v="Residential SEER-rated split Air Conditioners, Size Range: 18 - 65 kBTU/h, SEER = 17 (EER = 13.3), EIR = 0.223, Fan W/CFM = 0.27, two-speed fan"/>
        <s v="Residential SEER-rated split Air Conditioners, Size Range: 18 - 65 kBTU/h, SEER = 18 (EER = 14), EIR = 0.209, Fan W/CFM = 0.27, two-speed fan"/>
        <s v="Residential SEER-rated split Air Conditioners, Size Range: 18 - 65 kBTU/h, SEER = 19 (EER = 14.8), EIR = 0.201, Fan W/CFM = 0.23, two-speed fan"/>
        <s v="Residential SEER-rated split Air Conditioners, Size Range: 18 - 65 kBTU/h, SEER = 20 (EER = 15.6), EIR = 0.19, Fan W/CFM = 0.23, two-speed fan"/>
        <s v="Residential SEER-rated split Air Conditioners, Size Range: 18 - 65 kBTU/h, SEER = 21 (EER = 16.4), EIR = 0.18, Fan W/CFM = 0.23, two-speed fan"/>
        <s v="Residential SEER-rated split Air Conditioners, Size Range: 18 - 45 kBTU/h, SEER = 17.4, one-speed fan, evaporative cooled condenser"/>
        <s v="Residential SEER-rated split Heat Pumps, SEER = 17 (EER = 13.3), HSPF = 9.4 (COP = 3.74), EIR = 0.223, Fan W/CFM = 0.27, two-speed fan"/>
        <s v="Residential SEER-rated split Heat Pumps, SEER = 15 (EER = 12.8), HSPF = 8.7 (COP = 3.68), EIR = 0.232, Fan W/CFM = 0.25, one-speed fan"/>
        <s v="Residential SEER-rated split Heat Pumps, SEER = 16 (EER = 12.5), HSPF = 9 (COP = 3.57), EIR = 0.238, Fan W/CFM = 0.27, two-speed fan"/>
        <s v="Residential SEER-rated split Heat Pumps, SEER = 18 (EER = 14), HSPF = 9.7 (COP = 3.86), EIR = 0.209, Fan W/CFM = 0.27, two-speed fan"/>
        <s v="Commercial SEER-rated Packaged Heat Pumps, Size Range: 18 - 65 kBTU/h, SEER = 15 (HSPF = 8.2), EIR = 0.226, Fan W/CFM = 0.29, one-speed fan, without Econo"/>
        <s v="Commercial SEER-rated Packaged Heat Pumps, Size Range: 18 - 65 kBTU/h, SEER = 16 (HSPF = 8.5), EIR = 0.238, Fan W/CFM = 0.27, two-speed fan, without Econo"/>
        <s v="Commercial SEER-rated Packaged Heat Pumps, Size Range: 18 - 65 kBTU/h, SEER = 17 (HSPF = 9.0), EIR = 0.223, Fan W/CFM = 0.27, two-speed fan, without Econo"/>
        <s v="Commercial SEER-rated Packaged Heat Pumps, Size Range: 55 - 65 kBTU/h, SEER = 15 (HSPF = 8.2), EIR = 0.256, Fan W/CFM = 0.25, two-speed fan, with Econo"/>
        <s v="Commercial SEER-rated Packaged Heat Pumps, Size Range: 55 - 65 kBTU/h, SEER = 16 (HSPF = 8.5), EIR = 0.238, Fan W/CFM = 0.27, two-speed fan, with Econo"/>
        <s v="Commercial SEER-rated Packaged Heat Pumps, Size Range: 55 - 65 kBTU/h, SEER = 17 (HSPF = 9.0), EIR = 0.223, Fan W/CFM = 0.27, two-speed fan, with Econo"/>
        <s v="Commercial SEER-rated Split Heat Pumps, Size Range: 18 - 65 kBTU/h, SEER = 15 (HSPF = 8.7), EIR = 0.232, Fan W/CFM = 0.25, one-speed fan, without Econo"/>
        <s v="Commercial SEER-rated Split Heat Pumps, Size Range: 18 - 65 kBTU/h, SEER = 16 (HSPF = 9.0), EIR = 0.238, Fan W/CFM = 0.27, two-speed fan, without Econo"/>
        <s v="Commercial SEER-rated Split Heat Pumps, Size Range: 18 - 65 kBTU/h, SEER = 17 (HSPF = 9.4), EIR = 0.223, Fan W/CFM = 0.27, two-speed fan, without Econo"/>
        <s v="Commercial SEER-rated Split Heat Pumps, Size Range: 18 - 65 kBTU/h, SEER = 18 (HSPF = 9.7), EIR = 0.209, Fan W/CFM = 0.27, two-speed fan, without Econo"/>
        <s v="Commercial SEER-rated Split Heat Pumps, Size Range: 55 - 65 kBTU/h, SEER = 15 (HSPF = 8.7), EIR = 0.256, Fan W/CFM = 0.25, two-speed fan, with Econo"/>
        <s v="Commercial SEER-rated Split Heat Pumps, Size Range: 55 - 65 kBTU/h, SEER = 16 (HSPF = 9.0), EIR = 0.238, Fan W/CFM = 0.27, two-speed fan, with Econo"/>
        <s v="Commercial SEER-rated Split Heat Pumps, Size Range: 55 - 65 kBTU/h, SEER = 17 (HSPF = 9.4), EIR = 0.223, Fan W/CFM = 0.27, two-speed fan, with Econo"/>
        <s v="Commercial SEER-rated Split Heat Pumps, Size Range: 55 - 65 kBTU/h, SEER = 18 (HSPF = 9.7), EIR = 0.209, Fan W/CFM = 0.27, two-speed fan, with Econo"/>
        <s v="Energy Star(R) Dish Washer - Standard Size - EAEU = 180, EF = 1.26"/>
        <s v="Energy Star(R) Dish Washer - Standard Size - EAEU = 260, EF = 0.86"/>
        <s v="Pkg AC EER = 10.0 (&gt;= 760 kBtuh)"/>
        <s v="Small Pkg AC,  adjust refrigerant charge to factory specified level"/>
        <s v="CFL fixture based on: CFLpin(110w); Total Watts = 110"/>
        <s v="CFL fixture based on: CFLpin(120w); Total Watts = 120"/>
        <s v="CFL fixture based on: CFLpin(13w); Total Watts = 13"/>
        <s v="CFL fixture based on: CFLpin(15w); Total Watts = 15"/>
        <s v="CFL fixture based on: CFLpin(18w); Total Watts = 18"/>
        <s v="CFL fixture based on: CFLpin(20w); Total Watts = 20"/>
        <s v="CFL fixture based on: CFLpin(24w); Total Watts = 24"/>
        <s v="CFL fixture based on: CFLpin(25w); Total Watts = 25"/>
        <s v="CFL fixture based on: CFLpin(26w); Total Watts = 26"/>
        <s v="CFL fixture based on: CFLpin(27w); Total Watts = 27"/>
        <s v="CFL fixture based on: CFLpin(28w); Total Watts = 28"/>
        <s v="CFL fixture based on: CFLpin(32w); Total Watts = 32"/>
        <s v="CFL fixture based on: CFLpin(34w); Total Watts = 34"/>
        <s v="CFL fixture based on: CFLpin(35w); Total Watts = 35"/>
        <s v="CFL fixture based on: CFLpin(36w); Total Watts = 36"/>
        <s v="CFL fixture based on: CFLpin(40w); Total Watts = 40"/>
        <s v="CFL fixture based on: CFLpin(42w); Total Watts = 42"/>
        <s v="CFL fixture based on: CFLpin(50w); Total Watts = 50"/>
        <s v="CFL fixture based on: CFLpin(55w); Total Watts = 55"/>
        <s v="CFL fixture based on: CFLpin(57w); Total Watts = 57"/>
        <s v="CFL fixture based on: CFLpin(5w); Total Watts = 5"/>
        <s v="CFL fixture based on: CFLpin(60w); Total Watts = 60"/>
        <s v="CFL fixture based on: CFLpin(75w); Total Watts = 75"/>
        <s v="CFL fixture based on: CFLpin(7w); Total Watts = 7"/>
        <s v="CFL fixture based on: CFLpin(80w); Total Watts = 80"/>
        <s v="CFL fixture based on: CFLpin(85w); Total Watts = 85"/>
        <s v="CFL fixture based on: CFLpin(95w); Total Watts = 95"/>
        <s v="CFL fixture based on: CFLpin(9w); Total Watts = 9"/>
        <s v="CFL Lamp: Non-Reflector, 100 Watts"/>
        <s v="CFL Lamp: Non-Reflector, 382 initial lumens, 10 Watts"/>
        <s v="CFL Lamp: Non-Reflector, 420 initial lumens, 11 Watts"/>
        <s v="CFL Lamp: Non-Reflector, 540 initial lumens, 12 Watts"/>
        <s v="CFL Lamp: Non-Reflector, 660 initial lumens, 13 Watts"/>
        <s v="CFL Lamp: Non-Reflector, 713 initial lumens, 14 Watts"/>
        <s v="CFL Lamp: Non-Reflector, 150 Watts"/>
        <s v="CFL Lamp: Non-Reflector, 765 initial lumens, 15 Watts"/>
        <s v="CFL Lamp: Non-Reflector, 810 initial lumens, 16 Watts"/>
        <s v="CFL Lamp: Non-Reflector, 845 initial lumens, 17 Watts"/>
        <s v="CFL Lamp: Non-Reflector, 885 initial lumens, 18 Watts"/>
        <s v="CFL Lamp: Non-Reflector, 925 initial lumens, 19 Watts"/>
        <s v="CFL Lamp: Non-Reflector, 200 Watts"/>
        <s v="CFL Lamp: Non-Reflector, 965 initial lumens, 20 Watts"/>
        <s v="CFL Lamp: Non-Reflector, 1070 initial lumens, 21 Watts"/>
        <s v="CFL Lamp: Non-Reflector, 1175 initial lumens, 22 Watts"/>
        <s v="CFL Lamp: Non-Reflector, 1280 initial lumens, 23 Watts"/>
        <s v="CFL Lamp: Non-Reflector, 1295 initial lumens, 24 Watts"/>
        <s v="CFL Lamp: Non-Reflector, 1310 initial lumens, 25 Watts"/>
        <s v="CFL Lamp: Non-Reflector, 1368 initial lumens, 26 Watts"/>
        <s v="CFL Lamp: Non-Reflector, 1427 initial lumens, 27 Watts"/>
        <s v="CFL Lamp: Non-Reflector, 1485 initial lumens, 28 Watts"/>
        <s v="CFL Lamp: Non-Reflector, 29 Watts"/>
        <s v="CFL Lamp: Non-Reflector, 30 Watts"/>
        <s v="CFL Lamp: Non-Reflector, 31 Watts"/>
        <s v="CFL Lamp: Non-Reflector, 32 Watts"/>
        <s v="CFL Lamp: Non-Reflector, 3 Watts"/>
        <s v="CFL Lamp: Non-Reflector, 42 Watts"/>
        <s v="CFL Lamp: Non-Reflector, 4 Watts"/>
        <s v="CFL Lamp: Non-Reflector, 55 Watts"/>
        <s v="CFL Lamp: Non-Reflector, 5 Watts"/>
        <s v="CFL Lamp: Non-Reflector, 60 Watts"/>
        <s v="CFL Lamp: Non-Reflector, 6 Watts"/>
        <s v="CFL Lamp: Non-Reflector, 296 initial lumens, 7 Watts"/>
        <s v="CFL Lamp: Non-Reflector, 80 Watts"/>
        <s v="CFL Lamp: Non-Reflector, 320 initial lumens, 8 Watts"/>
        <s v="CFL Lamp: Non-Reflector, 344 initial lumens, 9 Watts"/>
        <s v="CFL Lamp: Reflector, 100 Watts"/>
        <s v="CFL Lamp: Reflector, 10 Watts"/>
        <s v="CFL Lamp: Reflector, 11 Watts"/>
        <s v="CFL Lamp: Reflector, 12 Watts"/>
        <s v="CFL Lamp: Reflector, 13 Watts"/>
        <s v="CFL Lamp: Reflector, 14 Watts"/>
        <s v="CFL Lamp: Reflector, 150 Watts"/>
        <s v="CFL Lamp: Reflector, 565 initial lumens, 15 Watts"/>
        <s v="CFL Lamp: Reflector, 604 initial lumens, 16 Watts"/>
        <s v="CFL Lamp: Reflector, 644 initial lumens, 17 Watts"/>
        <s v="CFL Lamp: Reflector, 683 initial lumens, 18 Watts"/>
        <s v="CFL Lamp: Reflector, 723 initial lumens, 19 Watts"/>
        <s v="CFL Lamp: Reflector, 200 Watts"/>
        <s v="CFL Lamp: Reflector, 762 initial lumens, 20 Watts"/>
        <s v="CFL Lamp: Reflector, 801 initial lumens, 21 Watts"/>
        <s v="CFL Lamp: Reflector, 841 initial lumens, 22 Watts"/>
        <s v="CFL Lamp: Reflector, 880 initial lumens, 23 Watts"/>
        <s v="CFL Lamp: Reflector, 925 initial lumens, 24 Watts"/>
        <s v="CFL Lamp: Reflector, 970 initial lumens, 25 Watts"/>
        <s v="CFL Lamp: Reflector, 26 Watts"/>
        <s v="CFL Lamp: Reflector, 27 Watts"/>
        <s v="CFL Lamp: Reflector, 28 Watts"/>
        <s v="CFL Lamp: Reflector, 29 Watts"/>
        <s v="CFL Lamp: Reflector, 30 Watts"/>
        <s v="CFL Lamp: Reflector, 31 Watts"/>
        <s v="CFL Lamp: Reflector, 32 Watts"/>
        <s v="CFL Lamp: Reflector, 3 Watts"/>
        <s v="CFL Lamp: Reflector, 42 Watts"/>
        <s v="CFL Lamp: Reflector, 4 Watts"/>
        <s v="CFL Lamp: Reflector, 55 Watts"/>
        <s v="CFL Lamp: Reflector, 5 Watts"/>
        <s v="CFL Lamp: Reflector, 60 Watts"/>
        <s v="CFL Lamp: Reflector, 6 Watts"/>
        <s v="CFL Lamp: Reflector, 7 Watts"/>
        <s v="CFL Lamp: Reflector, 80 Watts"/>
        <s v="CFL Lamp: Reflector, 8 Watts"/>
        <s v="CFL Lamp: Reflector, 9 Watts"/>
        <s v="LF lamp and ballast: LF lamp: T12, 48 inch, 34W, 2475 lm, CRI = 60, rated life = 20000 hours (2): LF Ballast: Energy Saver Magnetic (EPACT compliant), Rapid Start, Normal LO (1); Delamped; Total Watts = 76"/>
        <s v="LF lamp and ballast: LF lamp: T12, 48 inch, 34W, 2475 lm, CRI = 60, rated life = 20000 hours (4): LF Ballast: Energy Saver Magnetic (EPACT compliant), Rapid Start, Normal LO (2); Delamped; Total Watts = 152"/>
        <s v="LF lamp and ballast: LF lamp: T5, 46 inch, 28W, 2750 lm, CRI = 85, rated life = 25000 hours (1): LF Ballast: Electronic, Programmed Start, High LO (1); Total Watts = 33"/>
        <s v="LF lamp and ballast: LF lamp: T5, 46 inch, 28W, 2750 lm, CRI = 85, rated life = 25000 hours (2): LF Ballast: Electronic, Programmed Start, High LO (1); Total Watts = 64"/>
        <s v="LF lamp and ballast: LF lamp: T5, 46 inch, 28W, 2750 lm, CRI = 85, rated life = 25000 hours (3): LF Ballast: Electronic, Programmed Start, High LO (2); Total Watts = 97"/>
        <s v="LF lamp and ballast: LF lamp: T5, 46 inch, 54W, 4750 lm, CRI = 85, rated life = 25000 hours (1): LF Ballast: Electronic, Programmed Start, High LO (0.5); Total Watts = 59"/>
        <s v="LF lamp and ballast: LF lamp: T5, 46 inch, 54W, 4750 lm, CRI = 85, rated life = 25000 hours (1): LF Ballast: Electronic, Programmed Start, High LO (1); Total Watts = 62"/>
        <s v="LF lamp and ballast: LF lamp: T5, 46 inch, 54W, 4750 lm, CRI = 85, rated life = 25000 hours (2): LF Ballast: Electronic, Programmed Start, High LO (1); Total Watts = 117"/>
        <s v="LF lamp and ballast: LF lamp: T5, 46 inch, 54W, 4750 lm, CRI = 85, rated life = 25000 hours (4): LF Ballast: Electronic, Programmed Start, High LO (1); Total Watts = 234"/>
        <s v="LF lamp and ballast: LF lamp: T5, 46 inch, 54W, 4750 lm, CRI = 85, rated life = 25000 hours (6): LF Ballast: Electronic, Programmed Start, High LO (2); Total Watts = 351"/>
        <s v="LF lamp and ballast: LF lamp: T8, 48 inch, 32W, 2970 lm, CRI = 82, rated life = 20000 hours (1): LF Ballast: Electronic, Instant Start, Normal LO (1); Total Watts = 31"/>
        <s v="LF lamp and ballast: LF lamp: T8, 48 inch, 32W, 2970 lm, CRI = 82, rated life = 20000 hours (2): LF Ballast: Electronic, Rapid Start, Reduced LO (1); Total Watts = 54"/>
        <s v="LF lamp and ballast: LF lamp: T8, 48 inch, 32W, 2970 lm, CRI = 82, rated life = 20000 hours (1): LF Ballast: Electronic, Instant Start, Very High LO (1); Total Watts = 41"/>
        <s v="LF lamp and ballast: LF lamp: T8, 48 inch, 32W, 2970 lm, CRI = 82, rated life = 20000 hours (3): LF Ballast: Electronic, Instant Start, Reduced LO (1); Total Watts = 78"/>
        <s v="LF lamp and ballast: LF lamp: T8, 48 inch, 32W, 2970 lm, CRI = 82, rated life = 20000 hours (4): LF Ballast: Electronic, Instant Start, Reduced LO (1); Total Watts = 102"/>
        <s v="LF lamp and ballast: LF lamp: T8, 48 inch, 32W, 2970 lm, CRI = 82, rated life = 20000 hours (2): LF Ballast: Electronic, Instant Start, Very High LO (1); Total Watts = 79"/>
        <s v="LF lamp and ballast: LF lamp: T8, 48 inch, 32W, 2970 lm, CRI = 82, rated life = 20000 hours (6): LF Ballast: Electronic, Instant Start, Reduced LO (2); Total Watts = 156"/>
        <s v="LF lamp and ballast: LF lamp: T8, 48 inch, 32W, 2970 lm, CRI = 82, rated life = 20000 hours (6): LF Ballast: Electronic, Instant Start, Normal LO (2); Total Watts = 175"/>
        <s v="LF lamp and ballast: LF lamp: T8, 48 inch, 30W, 2750 lm, CRI = 85, rated life = 24000 hours (1): LF Ballast: Electronic, Instant Start, Reduced LO (1); Total Watts = 24"/>
        <s v="LF lamp and ballast: LF lamp: T8, 48 inch, 32W, 2970 lm, CRI = 85, rated life = 24000 hours (1): LF Ballast: Electronic, Instant Start, Reduced LO (1); Total Watts = 25"/>
        <s v="LF lamp and ballast: LF lamp: T8, 48 inch, 30W, 2750 lm, CRI = 85, rated life = 24000 hours (1): LF Ballast: Electronic, Instant Start, Normal LO (1); Total Watts = 27"/>
        <s v="LF lamp and ballast: LF lamp: T8, 48 inch, 32W, 2970 lm, CRI = 85, rated life = 24000 hours (1): LF Ballast: Electronic, Instant Start, Normal LO (1); Total Watts = 28"/>
        <s v="LF lamp and ballast: LF lamp: T8, 48 inch, 30W, 2750 lm, CRI = 85, rated life = 24000 hours (2): LF Ballast: Electronic, Instant Start, Reduced LO (1); Total Watts = 45"/>
        <s v="LF lamp and ballast: LF lamp: T8, 48 inch, 32W, 2970 lm, CRI = 85, rated life = 24000 hours (2): LF Ballast: Electronic, Instant Start, Reduced LO (1); Total Watts = 48"/>
        <s v="LF lamp and ballast: LF lamp: T8, 48 inch, 30W, 2750 lm, CRI = 85, rated life = 24000 hours (2): LF Ballast: Electronic, Instant Start, Normal LO (1); Total Watts = 51"/>
        <s v="LF lamp and ballast: LF lamp: T8, 48 inch, 32W, 2970 lm, CRI = 85, rated life = 24000 hours (2): LF Ballast: Electronic, Instant Start, Normal LO (1); Total Watts = 54"/>
        <s v="LF lamp and ballast: LF lamp: T8, 48 inch, 32W, 2970 lm, CRI = 85, rated life = 24000 hours (3): LF Ballast: Electronic, Instant Start, Normal LO (1); Total Watts = 83"/>
        <s v="LF lamp and ballast: LF lamp: T8, 48 inch, 32W, 2970 lm, CRI = 85, rated life = 24000 hours (6): LF Ballast: Electronic, Instant Start, Reduced LO (2); Total Watts = 142"/>
        <s v="LF lamp and ballast: LF lamp: T8, 48 inch, 32W, 2970 lm, CRI = 85, rated life = 24000 hours (6): LF Ballast: Electronic, Instant Start, Normal LO (2); Total Watts = 162"/>
        <s v="LF lamp and ballast: LF lamp: T8, 48 inch, 32W, 2970 lm, CRI = 85, rated life = 24000 hours (8): LF Ballast: Electronic, Instant Start, Reduced LO (2); Total Watts = 188"/>
        <s v="LF lamp and ballast: LF lamp: T8, 96 inch, 59W, 5190 lm, CRI = 75, rated life = 20000 hours (1): LF Ballast: Electronic, Instant Start, Reduced LO (0.5); Total Watts = 49"/>
        <s v="LF lamp and ballast: LF lamp: T8, 96 inch, 59W, 5190 lm, CRI = 75, rated life = 20000 hours (2): LF Ballast: Electronic, Instant Start, Reduced LO (1); Total Watts = 98"/>
        <s v="LF lamp and ballast: LF lamp: T8, 96 inch, 86W, 7100 lm, CRI = 75, rated life = 20000 hours (2): LF Ballast: Electronic, Instant Start, Normal LO (1); Total Watts = 160"/>
        <s v="LF lamp and ballast: LF lamp: T8, 96 inch, 59W, 5190 lm, CRI = 75, rated life = 20000 hours (3): LF Ballast: Electronic, Instant Start, Normal LO (2); Total Watts = 167"/>
        <s v="LF lamp and ballast: LF lamp: T8, 96 inch, 59W, 5190 lm, CRI = 75, rated life = 20000 hours (4): LF Ballast: Electronic, Instant Start, Normal LO (2); Total Watts = 219"/>
        <s v="HID Lamp and Ballast: HID Lamp: Metal Halide , Any shape, 32w, Universal position, 1940 lm, CRI = 70, rated hours = 10000 (1); HID Ballast: HID Reactor, No dimming capability (1); Total Watts = 43"/>
        <s v="HID Lamp and Ballast: HID Lamp: Pulse Start Metal Halide , Any shape, 175w, Universal position, 16000 lm, CRI = 62, rated hours = 15000 (1); HID Ballast: Constant Wattage Autotransformer, No dimming capability (1); Total Watts = 208"/>
        <s v="HID Lamp and Ballast: HID Lamp: Pulse Start Metal Halide , Any shape, 250w, Universal position, 23750 lm, CRI = 62, rated hours = 15000 (1); HID Ballast: Constant Wattage Autotransformer, No dimming capability (1); Total Watts = 288"/>
        <s v="HID Lamp and Ballast: HID Lamp: Pulse Start Metal Halide , Any shape, 350w, Universal position, 36000 lm, CRI = 62, rated hours = 20000 (1); HID Ballast: Constant Wattage Autotransformer, No dimming capability (1); Total Watts = 400"/>
        <s v="Exit fixture: 7 Watt CFL lamps (2), Double Face; Total Watts = 21"/>
        <s v="Exit fixture: 7 Watt CFL lamps (1), Single Face; Total Watts = 10"/>
        <s v="Exit fixture: 2 Watt LED lamps (2), Single Face; Total Watts = 4"/>
        <s v="Exit fixture: 2 Watt LED lamps (2), Double Face; Total Watts = 4"/>
        <s v="Exit fixture: 8 Watt T5 lamps (2), Double Face; Total Watts = 24"/>
        <s v="Exit fixture: 8 Watt T5 lamps (1), Single Face; Total Watts = 12"/>
        <s v="CFL Lamp: Non-Reflector, 40 Watts"/>
        <s v="CFL fixture based on: CFLpin(117w); Total Watts = 117"/>
        <s v="CFL fixture based on: CFLpin(11w); Total Watts = 11"/>
        <s v="CFL fixture based on: CFLpin(128w); Total Watts = 128"/>
        <s v="CFL fixture based on: CFLpin(16w); Total Watts = 16"/>
        <s v="CFL fixture based on: CFLpin(17w); Total Watts = 17"/>
        <s v="CFL fixture based on: CFLpin(195w); Total Watts = 195"/>
        <s v="CFL fixture based on: CFLpin(19w); Total Watts = 19"/>
        <s v="CFL fixture based on: CFLpin(21w); Total Watts = 21"/>
        <s v="CFL fixture based on: CFLpin(22w); Total Watts = 22"/>
        <s v="CFL fixture based on: CFLpin(23w); Total Watts = 23"/>
        <s v="CFL fixture based on: CFLpin(26w) lamp (2), 2 El  Ballast; Total Watts = 56"/>
        <s v="CFL fixture based on: CFLpin(26w) lamp (2), 2 El  Ballast; Total Watts = 70"/>
        <s v="CFL fixture based on: CFLpin(26w) lamp (4), 4 El  Ballast; Total Watts = 112"/>
        <s v="CFL fixture based on: CFLpin(26w) lamp (4), 4 El  Ballast; Total Watts = 128"/>
        <s v="CFL fixture based on: CFLpin(29w); Total Watts = 29"/>
        <s v="CFL fixture based on: CFLpin(30w); Total Watts = 30"/>
        <s v="CFL fixture based on: CFLpin(31w); Total Watts = 31"/>
        <s v="CFL fixture based on: CFLpin(38w); Total Watts = 38"/>
        <s v="CFL fixture based on: CFLpin(39w); Total Watts = 39"/>
        <s v="CFL fixture based on: CFLpin(42w) lamp (4), 4 El  Ballast; Total Watts = 182"/>
        <s v="CFL fixture based on: CFLpin(42w) lamp (4), 4 El  Ballast; Total Watts = 192"/>
        <s v="CFL fixture based on: CFLpin(44w); Total Watts = 44"/>
        <s v="CFL fixture based on: CFLpin(45w); Total Watts = 45"/>
        <s v="CFL fixture based on: CFLpin(46w); Total Watts = 46"/>
        <s v="CFL fixture based on: CFLpin(48w); Total Watts = 48"/>
        <s v="CFL fixture based on: CFLpin(50w) lamp (4), 4 El  Ballast; Total Watts = 244"/>
        <s v="CFL fixture based on: CFLpin(50w) lamp (6), 6 El  Ballast; Total Watts = 360"/>
        <s v="CFL fixture based on: CFLpin(52w); Total Watts = 52"/>
        <s v="CFL fixture based on: CFLpin(54w); Total Watts = 54"/>
        <s v="CFL fixture based on: CFLpin(64w); Total Watts = 64"/>
        <s v="CFL fixture based on: CFLpin(65w); Total Watts = 65"/>
        <s v="CFL fixture based on: CFLpin(69w); Total Watts = 69"/>
        <s v="CFL fixture based on: CFLpin(70w); Total Watts = 70"/>
        <s v="CFL fixture based on: CFLpin(72w); Total Watts = 72"/>
        <s v="CFL fixture based on: CFLpin(78w); Total Watts = 78"/>
        <s v="CFL fixture based on: CFLpin(8w); Total Watts = 8"/>
        <s v="CFL fixture based on: CFLpin(92w); Total Watts = 92"/>
        <s v="CFL fixture based on: CFLpin(96w); Total Watts = 96"/>
        <s v="CFL fixture based on: CFLpin-Circ(22w), Exterior Rated; Total Watts = 22"/>
        <s v="CFL Lamp and Ballast Retrofit: 6 - 42w lamps with El Ballast; Total Watts = 273"/>
        <s v="CFL Lamp and Ballast Retrofit: 4 - 50w lamps with El Ballast; Total Watts = 233"/>
        <s v="CFL Lamp: Any Non-reflector, 36 Watts"/>
        <s v="CFL Lamp: Any Non-reflector, 45 Watts"/>
        <s v="CFL Lamp: A-lamp, 10 Watts"/>
        <s v="CFL Lamp: A-lamp, 11 Watts"/>
        <s v="CFL Lamp: A-lamp, 12 Watts"/>
        <s v="CFL Lamp: A-lamp, 13 Watts"/>
        <s v="CFL Lamp: A-lamp, 14 Watts"/>
        <s v="CFL Lamp: A-lamp, 15 Watts"/>
        <s v="CFL Lamp: A-lamp, 16 Watts"/>
        <s v="CFL Lamp: A-lamp, 18 Watts"/>
        <s v="CFL Lamp: A-lamp, 19 Watts"/>
        <s v="CFL Lamp: A-lamp, 20 Watts"/>
        <s v="CFL Lamp: A-lamp, 22 Watts"/>
        <s v="CFL Lamp: A-lamp, 23 Watts"/>
        <s v="CFL Lamp: A-lamp, 24 Watts"/>
        <s v="CFL Lamp: A-lamp, 25 Watts"/>
        <s v="CFL Lamp: A-lamp, 26 Watts"/>
        <s v="CFL Lamp: A-lamp, 27 Watts"/>
        <s v="CFL Lamp: A-lamp, 28 Watts"/>
        <s v="CFL Lamp: A-lamp, 30 Watts"/>
        <s v="CFL Lamp: A-lamp, 32 Watts"/>
        <s v="CFL Lamp: A-lamp, 40 Watts"/>
        <s v="CFL Lamp: A-lamp, 42 Watts"/>
        <s v="CFL Lamp: A-lamp, 45 Watts"/>
        <s v="CFL Lamp: A-lamp, 55 Watts"/>
        <s v="CFL Lamp: A-lamp, 7 Watts"/>
        <s v="CFL Lamp: A-lamp, 8 Watts"/>
        <s v="CFL Lamp: A-lamp, 9 Watts"/>
        <s v="CFL Lamp: Candelabra, 10 Watts"/>
        <s v="CFL Lamp: Candelabra, 11 Watts"/>
        <s v="CFL Lamp: Candelabra, 12 Watts"/>
        <s v="CFL Lamp: Candelabra, 13 Watts"/>
        <s v="CFL Lamp: Candelabra, 14 Watts"/>
        <s v="CFL Lamp: Candelabra, 15 Watts"/>
        <s v="CFL Lamp: Candelabra, 16 Watts"/>
        <s v="CFL Lamp: Candelabra, 18 Watts"/>
        <s v="CFL Lamp: Candelabra, 19 Watts"/>
        <s v="CFL Lamp: Candelabra, 20 Watts"/>
        <s v="CFL Lamp: Candelabra, 22 Watts"/>
        <s v="CFL Lamp: Candelabra, 23 Watts"/>
        <s v="CFL Lamp: Candelabra, 24 Watts"/>
        <s v="CFL Lamp: Candelabra, 25 Watts"/>
        <s v="CFL Lamp: Candelabra, 26 Watts"/>
        <s v="CFL Lamp: Candelabra, 27 Watts"/>
        <s v="CFL Lamp: Candelabra, 28 Watts"/>
        <s v="CFL Lamp: Candelabra, 30 Watts"/>
        <s v="CFL Lamp: Candelabra, 32 Watts"/>
        <s v="CFL Lamp: Candelabra, 40 Watts"/>
        <s v="CFL Lamp: Candelabra, 42 Watts"/>
        <s v="CFL Lamp: Candelabra, 45 Watts"/>
        <s v="CFL Lamp: Candelabra, 55 Watts"/>
        <s v="CFL Lamp: Candelabra, 7 Watts"/>
        <s v="CFL Lamp: Candelabra, 8 Watts"/>
        <s v="CFL Lamp: Candelabra, 9 Watts"/>
        <s v="CFL Lamp: Any Non-reflector, Code Cathode, 3 Watts"/>
        <s v="CFL Lamp: Any Non-reflector, Code Cathode, 5 Watts"/>
        <s v="CFL Lamp: Any Non-reflector, Code Cathode, 8 Watts"/>
        <s v="CFL Lamp: T-9 Circular Tube, 22 Watts"/>
        <s v="CFL Lamp: T-9 Circular Tube, 26 Watts"/>
        <s v="CFL Lamp: T-9 Circular Tube, 32 Watts"/>
        <s v="CFL Lamp: T-9 Circular Tube, 40 Watts"/>
        <s v="CFL Lamp: T-9 Circular Tube, 55 Watts"/>
        <s v="CFL Lamp: Globe, 10 Watts"/>
        <s v="CFL Lamp: Globe, 11 Watts"/>
        <s v="CFL Lamp: Globe, 12 Watts"/>
        <s v="CFL Lamp: Globe, 13 Watts"/>
        <s v="CFL Lamp: Globe, 14 Watts"/>
        <s v="CFL Lamp: Globe, 15 Watts"/>
        <s v="CFL Lamp: Globe, 16 Watts"/>
        <s v="CFL Lamp: Globe, 18 Watts"/>
        <s v="CFL Lamp: Globe, 19 Watts"/>
        <s v="CFL Lamp: Globe, 20 Watts"/>
        <s v="CFL Lamp: Globe, 22 Watts"/>
        <s v="CFL Lamp: Globe, 23 Watts"/>
        <s v="CFL Lamp: Globe, 24 Watts"/>
        <s v="CFL Lamp: Globe, 25 Watts"/>
        <s v="CFL Lamp: Globe, 26 Watts"/>
        <s v="CFL Lamp: Globe, 27 Watts"/>
        <s v="CFL Lamp: Globe, 28 Watts"/>
        <s v="CFL Lamp: Globe, 30 Watts"/>
        <s v="CFL Lamp: Globe, 32 Watts"/>
        <s v="CFL Lamp: Globe, 40 Watts"/>
        <s v="CFL Lamp: Globe, 42 Watts"/>
        <s v="CFL Lamp: Globe, 45 Watts"/>
        <s v="CFL Lamp: Globe, 55 Watts"/>
        <s v="CFL Lamp: Globe, 7 Watts"/>
        <s v="CFL Lamp: Globe, 8 Watts"/>
        <s v="CFL Lamp: Globe, 9 Watts"/>
        <s v="CFL Lamp: PAR38, 900 initial lumens, 23 Watts"/>
        <s v="CFL Lamp: Reflector, 40 Watts"/>
        <s v="CFL Lamp: Reflector, 45 Watts"/>
        <s v="HID Lamp and Ballast: HID Lamp: Ceramic Metal Halide, Any shape, 24w, Universal position (1); HID Ballast: Integral unspecified, No dimming capability (1); Total Watts = 24"/>
        <s v="Induction Lamp and Ballast: Lamp Watts not specified, Any Lamp Shape (1); Ind Ballast: Unspecified (1); No dimming capability; Total Watts = 110"/>
        <s v="Induction Lamp and Ballast: Lamp Watts not specified, Any Lamp Shape (1); Ind Ballast: Unspecified (1); No dimming capability; Total Watts = 165"/>
        <s v="Induction Lamp and Ballast: Lamp Watts not specified, Any Lamp Shape (1); Ind Ballast: Unspecified (1); No dimming capability; Total Watts = 215"/>
        <s v="Induction Lamp and Ballast: Lamp Watts not specified, Any Lamp Shape (1); Ind Ballast: Unspecified (1); No dimming capability; Total Watts = 220"/>
        <s v="Induction Lamp and Ballast: Lamp Watts not specified, Any Lamp Shape (1); Ind Ballast: Unspecified (1); No dimming capability; Total Watts = 320"/>
        <s v="Induction Lamp and Ballast: Lamp Watts not specified, Any Lamp Shape (1); Ind Ballast: Unspecified (1); No dimming capability; Total Watts = 330"/>
        <s v="Induction Lamp and Ballast: Lamp Watts not specified, Any Lamp Shape (1); Ind Ballast: Unspecified (1); No dimming capability; Total Watts = 43"/>
        <s v="Induction Lamp and Ballast: Lamp Watts not specified, Any Lamp Shape (1); Ind Ballast: Unspecified (1); No dimming capability; Total Watts = 44"/>
        <s v="Induction Lamp and Ballast: Lamp Watts not specified, Any Lamp Shape (1); Ind Ballast: Unspecified (1); No dimming capability; Total Watts = 70"/>
        <s v="Induction Lamp and Ballast: Lamp watts = 120, Any Lamp Shape (1); Ind Ballast: Unspecified (1); No dimming capability; Total Watts = 132"/>
        <s v="Induction Lamp and Ballast: Lamp watts = 180, Any Lamp Shape (1); Ind Ballast: Unspecified (1); No dimming capability; Total Watts = 198"/>
        <s v="Induction Lamp and Ballast: Lamp watts = 250, Any Lamp Shape (1); Ind Ballast: Unspecified (1); No dimming capability; Total Watts = 275"/>
        <s v="Induction Lamp and Ballast: Lamp watts = 360, Any Lamp Shape (1); Ind Ballast: Unspecified (1); No dimming capability; Total Watts = 396"/>
        <s v="Induction Lamp and Ballast: Lamp watts = 70, Any Lamp Shape (1); Ind Ballast: Unspecified (1); No dimming capability; Total Watts = 77"/>
        <s v="LED Lamp: A19, 10 Watts, non-dimmable"/>
        <s v="LED Lamp: A19, 11 Watts, non-dimmable"/>
        <s v="LED Lamp: A19, 12 Watts, non-dimmable"/>
        <s v="LED Lamp: A19, 13 Watts, non-dimmable"/>
        <s v="LED Lamp: A19, 14 Watts, non-dimmable"/>
        <s v="LED Lamp: A19, 15 Watts, non-dimmable"/>
        <s v="LED Lamp: A19, 16 Watts, non-dimmable"/>
        <s v="LED Lamp: A19, 17 Watts, non-dimmable"/>
        <s v="LED Lamp: A19, 18 Watts, non-dimmable"/>
        <s v="LED Lamp: A19, 19 Watts, non-dimmable"/>
        <s v="LED Lamp: A19, 20 Watts, non-dimmable"/>
        <s v="LED Lamp: A19, 21 Watts, non-dimmable"/>
        <s v="LED Lamp: A19, 22 Watts, non-dimmable"/>
        <s v="LED Lamp: A19, 23 Watts, non-dimmable"/>
        <s v="LED Lamp: A19, 24 Watts, non-dimmable"/>
        <s v="LED Lamp: A19, 25 Watts, non-dimmable"/>
        <s v="LED Lamp: A19, 30 Watts, non-dimmable"/>
        <s v="LED Lamp: A19, 35 Watts, non-dimmable"/>
        <s v="LED Lamp: A19, 4 Watts, non-dimmable"/>
        <s v="LED Lamp: A19, 6 Watts, non-dimmable"/>
        <s v="LED Lamp: A19, 7 Watts, non-dimmable"/>
        <s v="LED Lamp: A19, 8 Watts, non-dimmable"/>
        <s v="LED Lamp: A19, 9 Watts, non-dimmable"/>
        <s v="LED Lamp: BR, 11 Watts, non-dimmable"/>
        <s v="LED Lamp: BR, 14 Watts, non-dimmable"/>
        <s v="LED Lamp: BR, 6 Watts, non-dimmable"/>
        <s v="LED Lamp: Candle, 1.8 Watts, non-dimmable"/>
        <s v="LED Lamp: Candle, 2 Watts, non-dimmable"/>
        <s v="LED Lamp: Candle, 3 Watts, non-dimmable"/>
        <s v="LED Lamp: CanRet, 10 Watts, non-dimmable"/>
        <s v="LED Lamp: CanRet, 12 Watts, non-dimmable"/>
        <s v="LED Lamp: CanRet, 15 Watts, non-dimmable"/>
        <s v="LED Lamp: CanRet, 21 Watts, non-dimmable"/>
        <s v="LED Lamp: CanRet, 8 Watts, non-dimmable"/>
        <s v="LED fixture: Any type of housing Fixture Type; Total Watts = 12.1"/>
        <s v="LED fixture: Any type of housing Fixture Type, 6200 min lm; Total Watts = 131"/>
        <s v="LED fixture: Any type of housing Fixture Type; Total Watts = 160"/>
        <s v="LED fixture: Any type of housing Fixture Type; Total Watts = 17"/>
        <s v="LED fixture: Any type of housing Fixture Type, 11200 min lm; Total Watts = 187"/>
        <s v="LED fixture: Any type of housing Fixture Type; Total Watts = 20"/>
        <s v="LED fixture: Any type of housing Fixture Type, 12900 min lm; Total Watts = 220"/>
        <s v="LED fixture: Any type of housing Fixture Type; Total Watts = 22"/>
        <s v="LED fixture: Any type of housing Fixture Type, 15800 min lm; Total Watts = 262"/>
        <s v="LED fixture: Any type of housing Fixture Type, 24160 min lm; Total Watts = 280"/>
        <s v="LED fixture: Any type of housing Fixture Type, 23900 min lm; Total Watts = 320"/>
        <s v="LED fixture: Any type of housing Fixture Type, 32300 min lm; Total Watts = 500"/>
        <s v="LED fixture: Any type of housing Fixture Type, 43400 min lm; Total Watts = 750"/>
        <s v="LED fixture: Any type of housing Fixture Type; Total Watts = 7"/>
        <s v="LED fixture: Any type of housing Fixture Type; Total Watts = 11"/>
        <s v="LED fixture: Any type of housing Fixture Type; Total Watts = 14"/>
        <s v="LED fixture: Any type of housing Fixture Type; Total Watts = 16"/>
        <s v="LED fixture: Any type of housing Fixture Type; Total Watts = 13"/>
        <s v="LED fixture: Any type of housing Fixture Type; Total Watts = 24"/>
        <s v="LED fixture: Any type of housing Fixture Type; Total Watts = 25"/>
        <s v="LED fixture: Any type of housing Fixture Type, 21600 min lm; Total Watts = 280"/>
        <s v="LED fixture: Any type of housing Fixture Type; Total Watts = 5"/>
        <s v="LED fixture: Any type of housing Fixture Type; Total Watts = 15"/>
        <s v="LED fixture: Any type of housing Fixture Type; Total Watts = 18"/>
        <s v="LED fixture: Any type of housing Fixture Type; Total Watts = 19"/>
        <s v="LED fixture: Any type of housing Fixture Type; Total Watts = 21"/>
        <s v="LED fixture: Any type of housing Fixture Type; Total Watts = 8"/>
        <s v="LED fixture: Any type of housing Fixture Type; Total Watts = 9"/>
        <s v="LED fixture: Any type of housing Fixture Type, 9600 min lm; Total Watts = 160"/>
        <s v="LED fixture: Any type of housing Fixture Type; Total Watts = 23"/>
        <s v="LED fixture: Any type of housing Fixture Type; Total Watts = 10"/>
        <s v="LED fixture: Any type of housing Fixture Type; Total Watts = 12"/>
        <s v="LED fixture: Recessed Downlight Retrofit Fixture Type, 1022 min lm; Total Watts = 21"/>
        <s v="LED fixture: Recessed Downlight Retrofit Fixture Type, 650 min lm; Total Watts = 12"/>
        <s v="LED Lamp: Glb, 1 Watts, non-dimmable"/>
        <s v="LED Lamp: Glb, 2 Watts, non-dimmable"/>
        <s v="LED Lamp: Glb, 3 Watts, non-dimmable"/>
        <s v="LED Lamp: MR16, 10 Watts, non-dimmable"/>
        <s v="LED Lamp: MR16, 11 Watts, non-dimmable"/>
        <s v="LED Lamp: MR16, 12 Watts, non-dimmable"/>
        <s v="LED Lamp: MR16, 2 Watts, non-dimmable"/>
        <s v="LED Lamp: MR16, 3 Watts, non-dimmable"/>
        <s v="LED Lamp: MR16, 4 Watts, non-dimmable"/>
        <s v="LED Lamp: MR16, 5 Watts, non-dimmable"/>
        <s v="LED Lamp: MR16, 6.1 Watts, non-dimmable"/>
        <s v="LED Lamp: MR16, 6 Watts, non-dimmable"/>
        <s v="LED Lamp: MR16, 7 Watts, non-dimmable"/>
        <s v="LED Lamp: MR16, 8.1 Watts, non-dimmable"/>
        <s v="LED Lamp: MR16, 8 Watts, non-dimmable"/>
        <s v="LED Lamp: MR16, 9 Watts, non-dimmable"/>
        <s v="LED Lamp: PAR20, 10 Watts, non-dimmable"/>
        <s v="LED Lamp: PAR20, 4 Watts, non-dimmable"/>
        <s v="LED Lamp: PAR20, 5.5 Watts, non-dimmable"/>
        <s v="LED Lamp: PAR20, 6 Watts, non-dimmable"/>
        <s v="LED Lamp: PAR20, 7 Watts, non-dimmable"/>
        <s v="LED Lamp: PAR20, 8 Watts, non-dimmable"/>
        <s v="LED Lamp: PAR20, 9 Watts, non-dimmable"/>
        <s v="LED Lamp: PAR30, 10 Watts, non-dimmable"/>
        <s v="LED Lamp: PAR30, 11 Watts, non-dimmable"/>
        <s v="LED Lamp: PAR30, 12 Watts, non-dimmable"/>
        <s v="LED Lamp: PAR30, 13 Watts, non-dimmable"/>
        <s v="LED Lamp: PAR30, 14 Watts, non-dimmable"/>
        <s v="LED Lamp: PAR30, 15 Watts, non-dimmable"/>
        <s v="LED Lamp: PAR30, 16 Watts, non-dimmable"/>
        <s v="LED Lamp: PAR30, 17 Watts, non-dimmable"/>
        <s v="LED Lamp: PAR30, 18 Watts, non-dimmable"/>
        <s v="LED Lamp: PAR30, 19 Watts, non-dimmable"/>
        <s v="LED Lamp: PAR30, 20 Watts, non-dimmable"/>
        <s v="LED Lamp: PAR30, 6 Watts, non-dimmable"/>
        <s v="LED Lamp: PAR30, 8 Watts, non-dimmable"/>
        <s v="LED Lamp: PAR38, 10 Watts, non-dimmable"/>
        <s v="LED Lamp: PAR38, 12 Watts, non-dimmable"/>
        <s v="LED Lamp: PAR38, 13 Watts, non-dimmable"/>
        <s v="LED Lamp: PAR38, 14 Watts, non-dimmable"/>
        <s v="LED Lamp: PAR38, 15 Watts, non-dimmable"/>
        <s v="LED Lamp: PAR38, 16 Watts, non-dimmable"/>
        <s v="LED Lamp: PAR38, 17 Watts, non-dimmable"/>
        <s v="LED Lamp: PAR38, 18 Watts, non-dimmable"/>
        <s v="LED Lamp: PAR38, 19 Watts, non-dimmable"/>
        <s v="LED Lamp: PAR38, 20.1 Watts, non-dimmable"/>
        <s v="LED Lamp: PAR38, 20 Watts, non-dimmable"/>
        <s v="LED Lamp: PAR38, 21 Watts, non-dimmable"/>
        <s v="LED Lamp: PAR38, 22 Watts, non-dimmable"/>
        <s v="LED Lamp: PAR38, 23 Watts, non-dimmable"/>
        <s v="LED Lamp: PAR38, 24 Watts, non-dimmable"/>
        <s v="LED Lamp: PAR38, 25 Watts, non-dimmable"/>
        <s v="LED Lamp: PAR38, 26 Watts, non-dimmable"/>
        <s v="LED Lamp: PAR38, 27 Watts, non-dimmable"/>
        <s v="LED Lamp: PAR38, 7 Watts, non-dimmable"/>
        <s v="LED Lamp: PAR38, 8 Watts, non-dimmable"/>
        <s v="LED Lamp: RefR, 11 Watts, non-dimmable"/>
        <s v="LED Lamp: RefR, 14 Watts, non-dimmable"/>
        <s v="LED Lamp: RefR, 6 Watts, non-dimmable"/>
        <s v="LF Fixture based on: LFLmpBlst-T5-22in-14w+El-RS-HLO; Any type of housing, any direction of light, No integral control; Total Watts = 34"/>
        <s v="LF Fixture based on: LFLmpBlst-T5-22in-14w+El-RS-NLO; Any type of housing, any direction of light, No integral control; Total Watts = 32"/>
        <s v="LF Fixture based on: LFLmpBlst-T5-46in-28w+El-RS-HLO; Any type of housing, any direction of light, No integral control; Total Watts = 64"/>
        <s v="LF Fixture based on: LFLmpBlst-T5-46in-28w+El-RS-NLO; Any type of housing, any direction of light, No integral control; Total Watts = 58"/>
        <s v="LF Fixture based on: LFLmpBlst-T5-46in-54w+El-PS-HLO; Any type of housing, any direction of light, No integral control; Total Watts = 117"/>
        <s v="LF Fixture based on: LFLmpBlst-T5-46in-54w+El-PS-HLO; Any type of housing, any direction of light, No integral control; Total Watts = 585"/>
        <s v="LF Fixture based on: LFLmpBlst-T5-46in-54w+El-PS-HLO; Any type of housing, any direction of light, No integral control; Total Watts = 62"/>
        <s v="LF Fixture based on: LFLmpBlst-T5-46in-54w+El-PS-HLO-1; Any type of housing, any direction of light, No integral control; Total Watts = 179"/>
        <s v="LF Fixture based on: LFLmpBlst-T5-46in-54w+El-PS-HLO-1; Any type of housing, any direction of light, No integral control; Total Watts = 234"/>
        <s v="LF Fixture based on: LFLmpBlst-T5-46in-54w+El-PS-HLO-1; Any type of housing, any direction of light, No integral control; Total Watts = 351"/>
        <s v="LF Fixture based on: LFLmpBlst-T8-24in-17w+El-IS-NLO; Any type of housing, any direction of light, No integral control; Total Watts = 16"/>
        <s v="LF Fixture based on: LFLmpBlst-T8-24in-17w+El-RS-HLO; Any type of housing, any direction of light, No integral control; Total Watts = 19"/>
        <s v="LF Fixture based on: LFLmpBlst-T8-24in-17w+El-RS-HLO; Any type of housing, any direction of light, No integral control; Total Watts = 41"/>
        <s v="LF Fixture based on: LFLmpBlst-T8-24in-17w+El-RS-NLO; Any type of housing, any direction of light, No integral control; Total Watts = 31"/>
        <s v="LF Fixture based on: LFLmpBlst-T8-24in-17w+El-RS-RLO; Any type of housing, any direction of light, No integral control; Total Watts = 28"/>
        <s v="LF Fixture based on: LFLmpBlst-T8-24in-17w+El-RS-VHLO; Any type of housing, any direction of light, No integral control; Total Watts = 22"/>
        <s v="LF Fixture based on: LFLmpBlst-T8-48in-28w+El-IS-NLO; Any type of housing, any direction of light, No integral control; Total Watts = 28"/>
        <s v="LF Fixture based on: LFLmpBlst-T8-48in-28w+El-IS-RLO; Any type of housing, any direction of light, No integral control; Total Watts = 42"/>
        <s v="LF Fixture based on: LFLmpBlst-T8-48in-28w+El-IS-RLO; Any type of housing, any direction of light, No integral control; Total Watts = 44"/>
        <s v="LF Fixture based on: LFLmpBlst-T8-48in-30w+El-IS-NLO; Any type of housing, any direction of light, No integral control; Total Watts = 51"/>
        <s v="LF Fixture based on: LFLmpBlst-T8-48in-32w-3g+El-IS-HLO; Any type of housing, any direction of light, No integral control; Total Watts = 62"/>
        <s v="LF Fixture based on: LFLmpBlst-T8-48in-32w-3g+El-RS-HLO; Any type of housing, any direction of light, No integral control; Total Watts = 34"/>
        <s v="LF Fixture based on: LFLmpBlst-T8-48in-32w-3g+El-RS-VHLO; Any type of housing, any direction of light, No integral control; Total Watts = 38"/>
        <s v="LF lamp and ballast: LF lamp: T12, 24 inch, 20W, 1050 lm, CRI = 60, rated life = 9000 hours (2): LF Ballast: Standard Magnetic (pre-EPACT), Rapid Start, Normal LO (1); Delamped; Total Watts = 38"/>
        <s v="LF lamp and ballast: LF lamp: T12, 36 inch, 25W, 1650 lm, CRI = 60, rated life = 18000 hours (2): LF Ballast: Standard Magnetic (pre-EPACT), Rapid Start, Normal LO (2); Delamped; Total Watts = 73"/>
        <s v="LF lamp and ballast: LF lamp: T12, 48 inch, 34W, 2475 lm, CRI = 60, rated life = 20000 hours (3): LF Ballast: Energy Saver Magnetic (EPACT compliant), Rapid Start, Normal LO (2); Delamped; Total Watts = 123"/>
        <s v="LF lamp and ballast: LF lamp: T12, 48 inch, 34W, 2475 lm, CRI = 60, rated life = 20000 hours (2): LF Ballast: Standard Magnetic (pre-EPACT), Rapid Start, Normal LO (1); Any type of reflector, Delamped; Total Watts = 48"/>
        <s v="LF lamp and ballast: LF lamp: T12, 96 inch, 60W, 4750 lm, CRI = 60, rated life = 12000 hours (2): LF Ballast: Energy Saver Magnetic (EPACT compliant), Rapid Start, Normal LO (1); Any type of reflector, Delamped; Total Watts = 109"/>
        <s v="LF lamp and ballast: LF lamp: T12, 96 inch, 60W, 4750 lm, CRI = 60, rated life = 12000 hours (2): LF Ballast: Energy Saver Magnetic (EPACT compliant), Rapid Start, Normal LO (2); Delamped; Total Watts = 133"/>
        <s v="LF lamp and ballast: LF lamp: T5, 22 inch, 14W, 1275 lm, CRI = 84, rated life = 25000 hours (2): LF Ballast: Electronic, Instant Start, Normal LO (1); Total Watts = 34"/>
        <s v="LF lamp and ballast: LF lamp: T5, 22 inch, 14W, 1275 lm, CRI = 84, rated life = 25000 hours (2): LF Ballast: Electronic, Programmed Start, High LO (1); Total Watts = 34"/>
        <s v="LF lamp and ballast: LF lamp: T5, 22 inch, 14W, 1275 lm, CRI = 84, rated life = 25000 hours (1): LF Ballast: Electronic, Programmed Start, Normal LO (1); Total Watts = 17"/>
        <s v="LF lamp and ballast: LF lamp: T5, 22 inch, 14W, 1275 lm, CRI = 84, rated life = 25000 hours (2): LF Ballast: Electronic, Rapid Start, High LO (1); Total Watts = 34"/>
        <s v="LF lamp and ballast: LF lamp: T5, 22 inch, 14W, 1275 lm, CRI = 84, rated life = 25000 hours (2): LF Ballast: Electronic, Rapid Start, Normal LO (1); Total Watts = 32"/>
        <s v="LF lamp and ballast: LF lamp: T5, 34 inch, 21W, 2000 lm, CRI = 85, rated life = 25000 hours (2): LF Ballast: Electronic, Instant Start, Normal LO (1); Total Watts = 48"/>
        <s v="LF lamp and ballast: LF lamp: T5, 34 inch, 21W, 2000 lm, CRI = 85, rated life = 25000 hours (1): LF Ballast: Electronic, Instant Start, Reduced LO (1); Total Watts = 24"/>
        <s v="LF lamp and ballast: LF lamp: T5, 34 inch, 21W, 2000 lm, CRI = 85, rated life = 25000 hours (2): LF Ballast: Electronic, Instant Start, Reduced LO (1); Total Watts = 48"/>
        <s v="LF lamp and ballast: LF lamp: T5, 46 inch, 28W, 2750 lm, CRI = 85, rated life = 25000 hours (4): LF Ballast: Electronic, Instant Start, Normal LO (2); Total Watts = 54"/>
        <s v="LF lamp and ballast: LF lamp: T5, 46 inch, 28W, 2750 lm, CRI = 85, rated life = 25000 hours (2): LF Ballast: Electronic, Instant Start, Normal LO, Dim (1); Total Watts = 72"/>
        <s v="LF lamp and ballast: LF lamp: T5, 46 inch, 28W, 2750 lm, CRI = 85, rated life = 25000 hours (2): LF Ballast: Electronic, Rapid Start, High LO (1); Total Watts = 64"/>
        <s v="LF lamp and ballast: LF lamp: T5, 46 inch, 28W, 2750 lm, CRI = 85, rated life = 25000 hours (2): LF Ballast: Electronic, Rapid Start, Normal LO (1); Total Watts = 58"/>
        <s v="LF lamp and ballast: LF lamp: T5, 46 inch, 49W, 4150 lm, CRI = 85, rated life = 25000 hours (2): LF Ballast: Electronic, Instant Start, High LO (1); Total Watts = 106"/>
        <s v="LF lamp and ballast: LF lamp: T5, 46 inch, 49W, 4150 lm, CRI = 85, rated life = 25000 hours (3): LF Ballast: Electronic, Instant Start, High LO (1); Total Watts = 187"/>
        <s v="LF lamp and ballast: LF lamp: T5, 46 inch, 49W, 4150 lm, CRI = 85, rated life = 25000 hours (4): LF Ballast: Electronic, Instant Start, High LO (1); Total Watts = 234"/>
        <s v="LF lamp and ballast: LF lamp: T5, 46 inch, 49W, 4150 lm, CRI = 85, rated life = 25000 hours (1): LF Ballast: Electronic, Instant Start, High LO (1); Total Watts = 49"/>
        <s v="LF lamp and ballast: LF lamp: T5, 46 inch, 49W, 4150 lm, CRI = 85, rated life = 25000 hours (2): LF Ballast: Electronic, Instant Start, Normal LO (1); Total Watts = 106"/>
        <s v="LF lamp and ballast: LF lamp: T5, 46 inch, 49W, 4150 lm, CRI = 85, rated life = 25000 hours (3): LF Ballast: Electronic, Instant Start, Normal LO (1); Total Watts = 172"/>
        <s v="LF lamp and ballast: LF lamp: T5, 46 inch, 49W, 4150 lm, CRI = 85, rated life = 25000 hours (4): LF Ballast: Electronic, Instant Start, Normal LO (2); Total Watts = 214"/>
        <s v="LF lamp and ballast: LF lamp: T5, 46 inch, 49W, 4150 lm, CRI = 85, rated life = 25000 hours (1): LF Ballast: Electronic, Instant Start, Normal LO (1); Total Watts = 49.3"/>
        <s v="LF lamp and ballast: LF lamp: T5, 46 inch, 49W, 4150 lm, CRI = 85, rated life = 25000 hours (1): LF Ballast: Electronic, Instant Start, Normal LO (1); Total Watts = 49"/>
        <s v="LF lamp and ballast: LF lamp: T5, 46 inch, 51W, 4150 lm, CRI = 85, rated life = 25000 hours (2): LF Ballast: Electronic, Instant Start, High LO (1); Total Watts = 109"/>
        <s v="LF lamp and ballast: LF lamp: T5, 46 inch, 51W, 4150 lm, CRI = 85, rated life = 25000 hours (3): LF Ballast: Electronic, Instant Start, High LO (1); Total Watts = 176"/>
        <s v="LF lamp and ballast: LF lamp: T5, 46 inch, 51W, 4150 lm, CRI = 85, rated life = 25000 hours (4): LF Ballast: Electronic, Instant Start, High LO (1); Total Watts = 234"/>
        <s v="LF lamp and ballast: LF lamp: T5, 46 inch, 51W, 4150 lm, CRI = 85, rated life = 25000 hours (1): LF Ballast: Electronic, Instant Start, High LO (1); Total Watts = 51"/>
        <s v="LF lamp and ballast: LF lamp: T5, 46 inch, 51W, 4150 lm, CRI = 85, rated life = 25000 hours (2): LF Ballast: Electronic, Instant Start, Normal LO (1); Total Watts = 109"/>
        <s v="LF lamp and ballast: LF lamp: T5, 46 inch, 51W, 4150 lm, CRI = 85, rated life = 25000 hours (3): LF Ballast: Electronic, Instant Start, Normal LO (1); Total Watts = 176"/>
        <s v="LF lamp and ballast: LF lamp: T5, 46 inch, 51W, 4150 lm, CRI = 85, rated life = 25000 hours (4): LF Ballast: Electronic, Instant Start, Normal LO (2); Total Watts = 218"/>
        <s v="LF lamp and ballast: LF lamp: T5, 46 inch, 51W, 4150 lm, CRI = 85, rated life = 25000 hours (1): LF Ballast: Electronic, Instant Start, Normal LO (1); Total Watts = 51"/>
        <s v="LF lamp and ballast: LF lamp: T5, 46 inch, 54W, 4750 lm, CRI = 85, rated life = 25000 hours (2): LF Ballast: Electronic, Instant Start, Normal LO (1); Total Watts = 109"/>
        <s v="LF lamp and ballast: LF lamp: T5, 46 inch, 54W, 4750 lm, CRI = 85, rated life = 25000 hours (1): LF Ballast: Electronic, Instant Start, Normal LO (1); Total Watts = 54"/>
        <s v="LF lamp and ballast: LF lamp: T8, 24 inch, 17W, 1200 lm, CRI = 90, rated life = 15000 hours (2): LF Ballast: Electronic, Instant Start, High LO (2); Total Watts = 35"/>
        <s v="LF lamp and ballast: LF lamp: T8, 24 inch, 17W, 1200 lm, CRI = 90, rated life = 15000 hours (1): LF Ballast: Electronic, Instant Start, Normal LO (0.33); Total Watts = 16"/>
        <s v="LF lamp and ballast: LF lamp: T8, 24 inch, 17W, 1200 lm, CRI = 90, rated life = 15000 hours (1): LF Ballast: Electronic, Instant Start, Normal LO (0.5); Total Watts = 17"/>
        <s v="LF lamp and ballast: LF lamp: T8, 24 inch, 17W, 1200 lm, CRI = 90, rated life = 15000 hours (2): LF Ballast: Electronic, Instant Start, Normal LO (0.5); Total Watts = 31"/>
        <s v="LF lamp and ballast: LF lamp: T8, 24 inch, 17W, 1200 lm, CRI = 90, rated life = 15000 hours (2): LF Ballast: Electronic, Instant Start, Normal LO (1); Total Watts = 33"/>
        <s v="LF lamp and ballast: LF lamp: T8, 24 inch, 17W, 1200 lm, CRI = 90, rated life = 15000 hours (3): LF Ballast: Electronic, Instant Start, Normal LO (1); Total Watts = 47"/>
        <s v="LF lamp and ballast: LF lamp: T8, 24 inch, 17W, 1200 lm, CRI = 90, rated life = 15000 hours (4): LF Ballast: Electronic, Instant Start, Normal LO (1); Total Watts = 61"/>
        <s v="LF lamp and ballast: LF lamp: T8, 24 inch, 17W, 1200 lm, CRI = 90, rated life = 15000 hours (2): LF Ballast: Electronic, Instant Start, Normal LO (1); Any type of reflector; Total Watts = 31"/>
        <s v="LF lamp and ballast: LF lamp: T8, 24 inch, 17W, 1200 lm, CRI = 90, rated life = 15000 hours (2): LF Ballast: Electronic, Instant Start, Reduced LO (1); Total Watts = 29"/>
        <s v="LF lamp and ballast: LF lamp: T8, 24 inch, 17W, 1200 lm, CRI = 90, rated life = 15000 hours (1): LF Ballast: Electronic, Instant Start, Reduced LO (0.25); Total Watts = 14"/>
        <s v="LF lamp and ballast: LF lamp: T8, 24 inch, 17W, 1200 lm, CRI = 90, rated life = 15000 hours (1): LF Ballast: Electronic, Rapid Start, High LO (1); Total Watts = 19"/>
        <s v="LF lamp and ballast: LF lamp: T8, 24 inch, 17W, 1200 lm, CRI = 90, rated life = 15000 hours (2): LF Ballast: Electronic, Rapid Start, High LO (1); Total Watts = 41"/>
        <s v="LF lamp and ballast: LF lamp: T8, 24 inch, 17W, 1200 lm, CRI = 90, rated life = 15000 hours (2): LF Ballast: Electronic, Rapid Start, Normal LO (1); Total Watts = 31"/>
        <s v="LF lamp and ballast: LF lamp: T8, 24 inch, 17W, 1200 lm, CRI = 90, rated life = 15000 hours (2): LF Ballast: Electronic, Rapid Start, Reduced LO (1); Total Watts = 28"/>
        <s v="LF lamp and ballast: LF lamp: T8, 24 inch, 17W, 1200 lm, CRI = 90, rated life = 15000 hours (1): LF Ballast: Electronic, Rapid Start, Very High LO (1); Total Watts = 22"/>
        <s v="LF lamp and ballast: LF lamp: T8, 36 inch, 25W, 1925 lm, CRI = 70, rated life = 20000 hours (1): LF Ballast: Electronic, Instant Start, Normal LO (1); Total Watts = 26"/>
        <s v="LF lamp and ballast: LF lamp: T8, 36 inch, 25W, 1925 lm, CRI = 70, rated life = 20000 hours (2): LF Ballast: Electronic, Instant Start, Normal LO (1); Total Watts = 46"/>
        <s v="LF lamp and ballast: LF lamp: T8, 36 inch, 25W, 1925 lm, CRI = 70, rated life = 20000 hours (4): LF Ballast: Electronic, Instant Start, Normal LO (1); Total Watts = 87"/>
        <s v="LF lamp and ballast: LF lamp: T8, 36 inch, 25W, 1925 lm, CRI = 70, rated life = 20000 hours (1): LF Ballast: Electronic, Instant Start, Reduced LO (0.5); Total Watts = 23"/>
        <s v="LF lamp and ballast: LF lamp: T8, 36 inch, 25W, 1925 lm, CRI = 70, rated life = 20000 hours (1): LF Ballast: Electronic, Instant Start, Reduced LO (1); Total Watts = 27"/>
        <s v="LF lamp and ballast: LF lamp: T8, 36 inch, 25W, 1925 lm, CRI = 70, rated life = 20000 hours (2): LF Ballast: Electronic, Instant Start, Reduced LO (1); Total Watts = 46"/>
        <s v="LF lamp and ballast: LF lamp: T8, 36 inch, 25W, 1925 lm, CRI = 70, rated life = 20000 hours (4): LF Ballast: Electronic, Instant Start, Reduced LO (1); Total Watts = 86"/>
        <s v="LF lamp and ballast: LF lamp: T8, 48 inch, 25W, 2210 lm, CRI = 85, rated life = 24000 hours (1): LF Ballast: Electronic, Instant Start, Normal LO (0.5); Total Watts = 23"/>
        <s v="LF lamp and ballast: LF lamp: T8, 48 inch, 25W, 2210 lm, CRI = 85, rated life = 24000 hours (1): LF Ballast: Electronic, Instant Start, Normal LO (1); Total Watts = 26"/>
        <s v="LF lamp and ballast: LF lamp: T8, 48 inch, 25W, 2210 lm, CRI = 85, rated life = 24000 hours (1): LF Ballast: Electronic, Instant Start, Normal LO (1); Total Watts = 27.7"/>
        <s v="LF lamp and ballast: LF lamp: T8, 48 inch, 25W, 2210 lm, CRI = 85, rated life = 24000 hours (1): LF Ballast: Electronic, Instant Start, Normal LO (1); Total Watts = 27"/>
        <s v="LF lamp and ballast: LF lamp: T8, 48 inch, 25W, 2210 lm, CRI = 85, rated life = 24000 hours (1): LF Ballast: Electronic, Instant Start, Normal LO (0.25); Total Watts = 28"/>
        <s v="LF lamp and ballast: LF lamp: T8, 48 inch, 25W, 2210 lm, CRI = 85, rated life = 24000 hours (2): LF Ballast: Electronic, Instant Start, Normal LO (1); Total Watts = 45"/>
        <s v="LF lamp and ballast: LF lamp: T8, 48 inch, 25W, 2210 lm, CRI = 85, rated life = 24000 hours (3): LF Ballast: Electronic, Instant Start, Normal LO (1); Total Watts = 68"/>
        <s v="LF lamp and ballast: LF lamp: T8, 48 inch, 25W, 2210 lm, CRI = 85, rated life = 24000 hours (4): LF Ballast: Electronic, Instant Start, Normal LO (1); Total Watts = 90"/>
        <s v="LF lamp and ballast: LF lamp: T8, 48 inch, 25W, 2210 lm, CRI = 85, rated life = 24000 hours (1): LF Ballast: Electronic, Instant Start, Reduced LO (1); Total Watts = 22"/>
        <s v="LF lamp and ballast: LF lamp: T8, 48 inch, 25W, 2210 lm, CRI = 85, rated life = 24000 hours (2): LF Ballast: Electronic, Instant Start, Reduced LO (1); Total Watts = 38"/>
        <s v="LF lamp and ballast: LF lamp: T8, 48 inch, 25W, 2210 lm, CRI = 85, rated life = 24000 hours (2): LF Ballast: Electronic, Instant Start, Reduced LO (1); Total Watts = 44"/>
        <s v="LF lamp and ballast: LF lamp: T8, 48 inch, 25W, 2210 lm, CRI = 85, rated life = 24000 hours (3): LF Ballast: Electronic, Instant Start, Reduced LO (1); Total Watts = 66"/>
        <s v="LF lamp and ballast: LF lamp: T8, 48 inch, 25W, 2210 lm, CRI = 85, rated life = 24000 hours (4): LF Ballast: Electronic, Instant Start, Reduced LO (1); Total Watts = 90"/>
        <s v="LF lamp and ballast: LF lamp: T8, 48 inch, 25W, 2210 lm, CRI = 85, rated life = 24000 hours (3): LF Ballast: Electronic, Instant Start, Reduced LO (1); Total Watts = 58"/>
        <s v="LF lamp and ballast: LF lamp: T8, 48 inch, 25W, 2210 lm, CRI = 85, rated life = 24000 hours (4): LF Ballast: Electronic, Instant Start, Reduced LO (1); Total Watts = 76"/>
        <s v="LF lamp and ballast: LF lamp: T8, 48 inch, 28W, 2585 lm, CRI = 85, rated life = 24000 hours (2): LF Ballast: Electronic, Instant Start, High LO (1); Total Watts = 67"/>
        <s v="LF lamp and ballast: LF lamp: T8, 48 inch, 28W, 2585 lm, CRI = 85, rated life = 24000 hours (2): LF Ballast: Electronic, Instant Start, High LO (1); Any type of reflector; Total Watts = 67"/>
        <s v="LF lamp and ballast: LF lamp: T8, 48 inch, 28W, 2585 lm, CRI = 85, rated life = 24000 hours (1): LF Ballast: Electronic, Instant Start, Normal LO (1); Total Watts = 26"/>
        <s v="LF lamp and ballast: LF lamp: T8, 48 inch, 28W, 2585 lm, CRI = 85, rated life = 24000 hours (1): LF Ballast: Electronic, Instant Start, Normal LO (0.5); Total Watts = 27"/>
        <s v="LF lamp and ballast: LF lamp: T8, 48 inch, 28W, 2585 lm, CRI = 85, rated life = 24000 hours (1): LF Ballast: Electronic, Instant Start, Normal LO (1); Total Watts = 28"/>
        <s v="LF lamp and ballast: LF lamp: T8, 48 inch, 28W, 2585 lm, CRI = 85, rated life = 24000 hours (1): LF Ballast: Electronic, Instant Start, Normal LO (1); Total Watts = 30.3"/>
        <s v="LF lamp and ballast: LF lamp: T8, 48 inch, 28W, 2585 lm, CRI = 85, rated life = 24000 hours (2): LF Ballast: Electronic, Instant Start, Normal LO (1); Total Watts = 53"/>
        <s v="LF lamp and ballast: LF lamp: T8, 48 inch, 28W, 2585 lm, CRI = 85, rated life = 24000 hours (3): LF Ballast: Electronic, Instant Start, Normal LO (1); Total Watts = 75"/>
        <s v="LF lamp and ballast: LF lamp: T8, 48 inch, 28W, 2585 lm, CRI = 85, rated life = 24000 hours (4): LF Ballast: Electronic, Instant Start, Normal LO (1); Total Watts = 98"/>
        <s v="LF lamp and ballast: LF lamp: T8, 48 inch, 28W, 2585 lm, CRI = 85, rated life = 24000 hours (2): LF Ballast: Electronic, Instant Start, Normal LO (1); Any type of reflector; Total Watts = 53"/>
        <s v="LF lamp and ballast: LF lamp: T8, 48 inch, 28W, 2585 lm, CRI = 85, rated life = 24000 hours (1): LF Ballast: Electronic, Instant Start, Reduced LO (1); Total Watts = 24"/>
        <s v="LF lamp and ballast: LF lamp: T8, 48 inch, 28W, 2585 lm, CRI = 85, rated life = 24000 hours (2): LF Ballast: Electronic, Instant Start, Reduced LO (1); Total Watts = 44"/>
        <s v="LF lamp and ballast: LF lamp: T8, 48 inch, 28W, 2585 lm, CRI = 85, rated life = 24000 hours (3): LF Ballast: Electronic, Instant Start, Reduced LO (1); Total Watts = 65"/>
        <s v="LF lamp and ballast: LF lamp: T8, 48 inch, 28W, 2585 lm, CRI = 85, rated life = 24000 hours (4): LF Ballast: Electronic, Instant Start, Reduced LO (1); Total Watts = 84"/>
        <s v="LF lamp and ballast: LF lamp: T8, 48 inch, 28W, 2585 lm, CRI = 85, rated life = 24000 hours (4): LF Ballast: Electronic, Instant Start, Reduced LO (1); Total Watts = 88"/>
        <s v="LF lamp and ballast: LF lamp: T8, 48 inch, 28W, 2585 lm, CRI = 85, rated life = 24000 hours (2): LF Ballast: Electronic, Instant Start, Very High LO (1); Total Watts = 70"/>
        <s v="LF lamp and ballast: LF lamp: T8, 48 inch, 28W, 2585 lm, CRI = 85, rated life = 24000 hours (3): LF Ballast: Electronic, Instant Start, Very High LO (1); Any type of reflector; Total Watts = 70"/>
        <s v="LF lamp and ballast: LF lamp: T8, 48 inch, 28W, 2585 lm, CRI = 85, rated life = 24000 hours (1): LF Ballast: Electronic, Programmed Start, High LO (1); Total Watts = 31"/>
        <s v="LF lamp and ballast: LF lamp: T8, 48 inch, 28W, 2585 lm, CRI = 85, rated life = 24000 hours (2): LF Ballast: Electronic, Programmed Start, High LO (1); Total Watts = 54.3"/>
        <s v="LF lamp and ballast: LF lamp: T8, 48 inch, 28W, 2585 lm, CRI = 85, rated life = 24000 hours (3): LF Ballast: Electronic, Programmed Start, High LO (1); Total Watts = 92"/>
        <s v="LF lamp and ballast: LF lamp: T8, 48 inch, 28W, 2585 lm, CRI = 85, rated life = 24000 hours (2): LF Ballast: Electronic, Programmed Start, Normal LO (1); Total Watts = 50"/>
        <s v="LF lamp and ballast: LF lamp: T8, 48 inch, 28W, 2585 lm, CRI = 85, rated life = 24000 hours (2): LF Ballast: Electronic, Programmed Start, Normal LO (1); Any type of reflector; Total Watts = 51"/>
        <s v="LF lamp and ballast: LF lamp: T8, 48 inch, 28W, 2585 lm, CRI = 85, rated life = 24000 hours (3): LF Ballast: Electronic, Programmed Start, Normal LO (1); Total Watts = 74"/>
        <s v="LF lamp and ballast: LF lamp: T8, 48 inch, 28W, 2585 lm, CRI = 85, rated life = 24000 hours (1): LF Ballast: Electronic, Programmed Start, Very High LO (1); Total Watts = 37.4"/>
        <s v="LF lamp and ballast: LF lamp: T8, 48 inch, 28W, 2585 lm, CRI = 85, rated life = 24000 hours (2): LF Ballast: Electronic, Programmed Start, Very High LO (1); Total Watts = 64"/>
        <s v="LF lamp and ballast: LF lamp: T8, 48 inch, 28W, 2585 lm, CRI = 85, rated life = 24000 hours (3): LF Ballast: Electronic, Programmed Start, Very High LO (1); Total Watts = 97"/>
        <s v="LF lamp and ballast: LF lamp: T8, 48 inch, 32W, 2710 lm, CRI = 75, rated life = 15000 hours (2): LF Ballast: Electronic, Instant Start, Normal LO (1); Delamped; Total Watts = 0"/>
        <s v="LF lamp and ballast: LF lamp: T8, 48 inch, 32W, 2710 lm, CRI = 75, rated life = 15000 hours (2): LF Ballast: Electronic, Instant Start, Normal LO (1); Delamped; Total Watts = 59"/>
        <s v="LF lamp and ballast: LF lamp: T8, 48 inch, 32W, 2710 lm, CRI = 75, rated life = 15000 hours (1): LF Ballast: Electronic, Rapid Start, Normal LO (1); Delamped; Total Watts = 0"/>
        <s v="LF lamp and ballast: LF lamp: T8, 48 inch, 32W, 2710 lm, CRI = 75, rated life = 15000 hours (1): LF Ballast: Electronic, Rapid Start, Normal LO (1); Delamped; Total Watts = 32"/>
        <s v="LF lamp and ballast: LF lamp: T8, 48 inch, 32W, 2970 lm, CRI = 82, rated life = 20000 hours (2): LF Ballast: Electronic, Instant Start, High LO (1); Total Watts = 65"/>
        <s v="LF lamp and ballast: LF lamp: T8, 48 inch, 32W, 2970 lm, CRI = 82, rated life = 20000 hours (4): LF Ballast: Electronic, Instant Start, Normal LO (1); Total Watts = 112"/>
        <s v="LF lamp and ballast: LF lamp: T8, 48 inch, 32W, 2970 lm, CRI = 82, rated life = 20000 hours (2): LF Ballast: Electronic, Instant Start, Normal LO (1); Total Watts = 59"/>
        <s v="LF lamp and ballast: LF lamp: T8, 48 inch, 32W, 2970 lm, CRI = 82, rated life = 20000 hours (2): LF Ballast: Electronic, Instant Start, Normal LO (1); Any type of reflector; Total Watts = 59"/>
        <s v="LF lamp and ballast: LF lamp: T8, 48 inch, 32W, 2970 lm, CRI = 82, rated life = 20000 hours (2): LF Ballast: Electronic, Instant Start, Normal LO, Dim (1); Total Watts = 59"/>
        <s v="LF lamp and ballast: LF lamp: T8, 48 inch, 32W, 2970 lm, CRI = 82, rated life = 20000 hours (2): LF Ballast: Electronic, Instant Start, Normal LO, Dim (1); Total Watts = 70"/>
        <s v="LF lamp and ballast: LF lamp: T8, 48 inch, 32W, 2970 lm, CRI = 82, rated life = 20000 hours (6): LF Ballast: Electronic, Rapid Start, Normal LO (2); Total Watts = 182"/>
        <s v="LF lamp and ballast: LF lamp: T8, 48 inch, 32W, 2970 lm, CRI = 85, rated life = 24000 hours (2): LF Ballast: Electronic, Instant Start, High LO (1); Total Watts = 62"/>
        <s v="LF lamp and ballast: LF lamp: T8, 48 inch, 32W, 2970 lm, CRI = 85, rated life = 24000 hours (2): LF Ballast: Electronic, Instant Start, Normal LO (2); Any type of reflector; Total Watts = 54"/>
        <s v="LF lamp and ballast: LF lamp: T8, 48 inch, 32W, 2970 lm, CRI = 85, rated life = 24000 hours (4): LF Ballast: Electronic, Instant Start, Reduced LO (1); Total Watts = 94"/>
        <s v="LF lamp and ballast: LF lamp: T8, 48 inch, 32W, 2970 lm, CRI = 85, rated life = 24000 hours (2): LF Ballast: Electronic, Instant Start, Reduced LO (1); Any type of reflector; Total Watts = 48"/>
        <s v="LF lamp and ballast: LF lamp: T8, 48 inch, 32W, 2970 lm, CRI = 85, rated life = 24000 hours (2): LF Ballast: Electronic, Instant Start, Very High LO (1); Total Watts = 70"/>
        <s v="LF lamp and ballast: LF lamp: T8, 48 inch, 32W, 2970 lm, CRI = 85, rated life = 24000 hours (1): LF Ballast: Electronic, Rapid Start, High LO (1); Total Watts = 34"/>
        <s v="LF lamp and ballast: LF lamp: T8, 48 inch, 32W, 2970 lm, CRI = 85, rated life = 24000 hours (1): LF Ballast: Electronic, Rapid Start, Very High LO (1); Total Watts = 38"/>
        <s v="LF lamp and ballast: LF lamp: T8, 72 inch, 45W, 4100 lm, CRI = 85, rated life = 20000 hours (2): LF Ballast: Electronic, Instant Start, Normal LO (1); Total Watts = 90"/>
        <s v="LF lamp and ballast: LF lamp: T8, 72 inch, 58W, 5550 lm, CRI = 75, rated life = 20000 hours (1): LF Ballast: Electronic, Instant Start, Normal LO (1); Total Watts = 58"/>
        <s v="LF lamp and ballast: LF lamp: T8, 96 inch, 59W, 5190 lm, CRI = 75, rated life = 20000 hours (2): LF Ballast: Electronic, Instant Start, Normal LO (1); Total Watts = 109"/>
        <s v="LF lamp and ballast: LF lamp: T8, 96 inch, 59W, 5190 lm, CRI = 75, rated life = 20000 hours (1): LF Ballast: Electronic, Instant Start, Normal LO (0.5); Total Watts = 55"/>
        <s v="LF lamp and ballast: LF lamp: T8, 96 inch, 59W, 5190 lm, CRI = 75, rated life = 20000 hours (1): LF Ballast: Electronic, Instant Start, Reduced LO (1); Total Watts = 57"/>
        <s v="LF lamp and ballast: LF lamp: U6, 22 inch, 32W, 2575 lm, CRI = 75, rated life = 18000 hours (2): LF Ballast: Electronic, Instant Start, Normal LO (1); Total Watts = 60"/>
        <s v="LF lamp and ballast: LF lamp: U6, 22 inch, 32W, 2575 lm, CRI = 75, rated life = 18000 hours (2): LF Ballast: Electronic, Instant Start, Normal LO (1); Any type of reflector; Total Watts = 60"/>
        <s v="LF lamp and ballast: LF lamp: U6, 22 inch, 32W, 2575 lm, CRI = 75, rated life = 18000 hours (2): LF Ballast: Electronic, Instant Start, Reduced LO (1); Total Watts = 52"/>
        <s v="HID Lamp and Ballast: HID Lamp: Metal Halide , Any shape, 25w, Universal position, 1500 lm, CRI = 70, rated hours = 10000 (1); HID Ballast: Constant Wattage Autotransformer, No dimming capability (1); Total Watts = 25"/>
        <s v="HID Lamp and Ballast: HID Lamp: Pulse Start Metal Halide , Any shape, 125w, Universal position, 12000 lm, CRI = 65, rated hours = 15000 (1); HID Ballast: Constant Wattage Autotransformer, No dimming capability (1); Total Watts = 150"/>
        <s v="HID Lamp and Ballast: HID Lamp: Pulse Start Metal Halide , Any shape, 150w, Universal position (1); HID Ballast: Electronic, No dimming capability (1); Total Watts = 165"/>
        <s v="HID Lamp and Ballast: HID Lamp: Pulse Start Metal Halide , Any shape, 175w, Universal position, 16000 lm, CRI = 62, rated hours = 15000 (1); HID Ballast: Constant Wattage Autotransformer, No dimming capability (1); Exterior Rated, Total Watts = 208"/>
        <s v="HID Lamp and Ballast: HID Lamp: Pulse Start Metal Halide , Any shape, 250w, Universal position (1); HID Ballast: Electronic, No dimming capability (1); Total Watts = 278"/>
        <s v="HID Lamp and Ballast: HID Lamp: Pulse Start Metal Halide , Any shape, 450w, Universal position, 54285 lm, CRI = 62, rated hours = 20000 (1); HID Ballast: Constant Wattage Autotransformer, No dimming capability (1); Total Watts = 506"/>
        <s v="HID Lamp and Ballast: HID Lamp: Pulse Start Metal Halide , Any shape, 600w, Universal position (1); HID Ballast: Electronic, No dimming capability (1); Total Watts = 635"/>
        <s v="HID Lamp and Ballast: HID Lamp: Pulse Start Metal Halide , Any shape, 70w, Universal position (1); HID Ballast: Electronic, No dimming capability (1); Total Watts = 79"/>
        <s v="HID Lamp and Ballast: HID Lamp: Pulse Start Metal Halide , Any shape, 70w, Universal position (1); HID Ballast: Electronic, No dimming capability (1); Total Watts = 92"/>
        <s v="HID Lamp and Ballast: HID Lamp: Pulse Start Metal Halide , Any shape, 750w, Universal position (1); HID Ballast: Electronic, No dimming capability (1); Total Watts = 810"/>
        <s v="HID Lamp and Ballast: HID Lamp: Pulse Start Metal Halide , Any shape, 750w, Universal position, 85715 lm, CRI = 65, rated hours = 16000 (1); HID Ballast: Constant Wattage Autotransformer, No dimming capability (1); Total Watts = 818"/>
        <s v="CFL fixture based on: CFLpin-Ext(18w), Exterior Rated; Total Watts = 18"/>
        <s v="CFL fixture based on: CFLpin-Ext(23w), Exterior Rated; Total Watts = 23"/>
        <s v="CFL fixture based on: CFLpin-Ext(26w), Exterior Rated; Total Watts = 26"/>
        <s v="CFL fixture based on: CFLpin-Ext(26w) lamp (2), 2 El  Ballast, Exterior Rated; Total Watts = 56"/>
        <s v="CFL fixture based on: CFLpin-Ext(26w) lamp (2), 2 El  Ballast, Exterior Rated; Total Watts = 70"/>
        <s v="CFL fixture based on: CFLpin(42w), Exterior Rated; Total Watts = 42"/>
        <s v="CFL fixture based on: CFLpin(55w), Exterior Rated; Total Watts = 55"/>
        <s v="CFL fixture based on: CFLpin-Ext(65w), Exterior Rated; Total Watts = 65"/>
        <s v="CFL Lamp: Non-Reflector, Exterior Rated, 100 Watts"/>
        <s v="CFL Lamp: Non-Reflector, Exterior Rated, 150 Watts"/>
        <s v="CFL Lamp: Non-Reflector, Exterior Rated, 42 Watts"/>
        <s v="CFL Lamp: Non-Reflector, Exterior Rated, 60 Watts"/>
        <s v="CFL Lamp: Non-Reflector, Exterior Rated, 80 Watts"/>
        <s v="CFL Lamp: Reflector, Exterior Rated, 23 Watts"/>
        <s v="HID Fixture based on Lamp/Blst: PSMH-70w-Ext(79w); Any type of housing; Any direction of light; Total Watts = 79"/>
        <s v="HID Lamp and Ballast: HID Lamp: High Pressure Sodium, Any shape, 250w, Universal position, 27000 lm, CRI = 21, rated hours = 24000 (1); HID Ballast: Constant Wattage Autotransformer, No dimming capability (1); Exterior Rated, Total Watts = 295"/>
        <s v="Induction Lamp and Ballast: Lamp watts = 70, Any Lamp Shape (1); Ind Ballast: Unspecified (1); No dimming capability, Exterior Rated; Total Watts = 79"/>
        <s v="Induction Lamp and Ballast: Lamp Watts not specified, Any Lamp Shape (1); Ind Ballast: Unspecified (1); No dimming capability, Exterior Rated; Total Watts = 110"/>
        <s v="Induction Lamp and Ballast: Lamp Watts not specified, Any Lamp Shape (1); Ind Ballast: Unspecified (1); No dimming capability, Exterior Rated; Total Watts = 111"/>
        <s v="Induction Lamp and Ballast: Lamp Watts not specified, Any Lamp Shape (1); Ind Ballast: Unspecified (1); No dimming capability, Exterior Rated; Total Watts = 120"/>
        <s v="Induction Lamp and Ballast: Lamp Watts not specified, Any Lamp Shape (1); Ind Ballast: Unspecified (1); No dimming capability, Exterior Rated; Total Watts = 165"/>
        <s v="Induction Lamp and Ballast: Lamp Watts not specified, Any Lamp Shape (1); Ind Ballast: Unspecified (1); No dimming capability, Exterior Rated; Total Watts = 198"/>
        <s v="Induction Lamp and Ballast: Lamp Watts not specified, Any Lamp Shape (1); Ind Ballast: Unspecified (1); No dimming capability, Exterior Rated; Total Watts = 215"/>
        <s v="Induction Lamp and Ballast: Lamp Watts not specified, Any Lamp Shape (1); Ind Ballast: Unspecified (1); No dimming capability, Exterior Rated; Total Watts = 278"/>
        <s v="Induction Lamp and Ballast: Lamp Watts not specified, Any Lamp Shape (1); Ind Ballast: Unspecified (1); No dimming capability, Exterior Rated; Total Watts = 44"/>
        <s v="Induction Lamp and Ballast: Lamp Watts not specified, Any Lamp Shape (1); Ind Ballast: Unspecified (1); No dimming capability, Exterior Rated; Total Watts = 70"/>
        <s v="Induction Lamp and Ballast: Lamp Watts not specified, Any Lamp Shape (1); Ind Ballast: Unspecified (1); No dimming capability, Exterior Rated; Total Watts = 78"/>
        <s v="Induction Fixture based on Lamp/Blst: Ind-100w-Ext(110w); Any type of housing, any direction of light, No integral control; Total Watts = 110"/>
        <s v="Induction Fixture based on Lamp/Blst: Ind-100w-Ext(111w); Any type of housing, any direction of light, No integral control; Total Watts = 111"/>
        <s v="Induction Fixture based on Lamp/Blst: Ind-180w-Ext(198w); Any type of housing, any direction of light, No integral control; Total Watts = 198"/>
        <s v="Induction Fixture based on Lamp/Blst: Ind-70w-Ext(79w); Any type of housing, any direction of light, No integral control; Total Watts = 79"/>
        <s v="Induction Fixture based on Lamp/Blst: Ind-Ext(100w); Any type of housing, any direction of light, No integral control; Total Watts = 100"/>
        <s v="Induction Fixture based on Lamp/Blst: Ind-Ext(120w); Any type of housing, any direction of light, No integral control; Total Watts = 120"/>
        <s v="Induction Fixture based on Lamp/Blst: Ind-Ext(180w); Any type of housing, any direction of light, No integral control; Total Watts = 180"/>
        <s v="Induction Fixture based on Lamp/Blst: Ind-Ext(250w); Any type of housing, any direction of light, No integral control; Total Watts = 250"/>
        <s v="Induction Fixture based on Lamp/Blst: Ind-Ext(70w); Any type of housing, any direction of light, No integral control; Total Watts = 70"/>
        <s v="LED Lamp: Exterior A19, 10 Watts, non-dimmable"/>
        <s v="LED Lamp: Exterior A19, 4 Watts, non-dimmable"/>
        <s v="LED fixture: Any type of housing Fixture Type, Exterior Rated; Total Watts = 130"/>
        <s v="LED fixture: Any type of housing Fixture Type, Exterior Rated; Total Watts = 170"/>
        <s v="LED fixture: Any type of housing Fixture Type, Exterior Rated; Total Watts = 190"/>
        <s v="LED fixture: Any type of housing Fixture Type, Exterior Rated; Total Watts = 210"/>
        <s v="LED fixture: Any type of housing Fixture Type, Exterior Rated; Total Watts = 222"/>
        <s v="LED fixture: Any type of housing Fixture Type, Exterior Rated; Total Watts = 245"/>
        <s v="LED fixture: Any type of housing Fixture Type, Exterior Rated; Total Watts = 260"/>
        <s v="LED fixture: Any type of housing Fixture Type, 2400 min lm, Exterior Rated; Total Watts = 28"/>
        <s v="LED fixture: Any type of housing Fixture Type, Exterior Rated; Total Watts = 43"/>
        <s v="LED fixture: Any type of housing Fixture Type, Exterior Rated; Total Watts = 290"/>
        <s v="LED fixture: Any type of housing Fixture Type, Exterior Rated; Total Watts = 350"/>
        <s v="LED fixture: Any type of housing Fixture Type, 3140 min lm, Exterior Rated; Total Watts = 54"/>
        <s v="LED fixture: Any type of housing Fixture Type, Exterior Rated; Total Watts = 80"/>
        <s v="LED fixture: Any type of housing Fixture Type, Exterior Rated; Total Watts = 90"/>
        <s v="LED fixture: Any type of housing Fixture Type, Exterior Rated; Total Watts = 110"/>
        <s v="LED fixture: Any type of housing Fixture Type, Exterior Rated; Total Watts = 192"/>
        <s v="LED fixture: Any type of housing Fixture Type, Exterior Rated; Total Watts = 225"/>
        <s v="LED fixture: Any type of housing Fixture Type, Exterior Rated; Total Watts = 50"/>
        <s v="LED fixture: Any type of housing Fixture Type, Exterior Rated; Total Watts = 70"/>
        <s v="LED fixture: Any type of housing Fixture Type, Exterior Rated; Total Watts = 125"/>
        <s v="LED fixture: Any type of housing Fixture Type, Exterior Rated; Total Watts = 150"/>
        <s v="LED fixture: Any type of housing Fixture Type, Exterior Rated; Total Watts = 265"/>
        <s v="LED fixture: Any type of housing Fixture Type, Exterior Rated; Total Watts = 60"/>
        <s v="LED fixture: Wall Mount Fixture Type, Exterior Rated; Total Watts = 80"/>
        <s v="LED fixture: Wall Mount Fixture Type, Exterior Rated; Total Watts = 40"/>
        <s v="LED Lamp: Exterior MR16, 3 Watts, non-dimmable"/>
        <s v="LED Lamp: Exterior MR16, 7 Watts, non-dimmable"/>
        <s v="LED Lamp: Exterior PAR30, 15 Watts, non-dimmable"/>
        <s v="LED Lamp: Exterior PAR30, 6 Watts, non-dimmable"/>
        <s v="LED Lamp: Exterior PAR38, 17 Watts, non-dimmable"/>
        <s v="LED Lamp: Exterior PAR38, 7 Watts, non-dimmable"/>
        <s v="LF Fixture based on: LFLmpBlst-T8-48in-32w-2g+El-IS-HLO; Any type of housing, any direction of light, No integral control; Total Watts = 65"/>
        <s v="LF Fixture based on: LFLmpBlst-T8-48in-32w-2g+El-IS-HLO; Any type of housing, any direction of light, No integral control; Total Watts = 68"/>
        <s v="LF Fixture based on: LFLmpBlst-T8-48in-32w-3g+El-IS-NLO; Any type of housing, any direction of light, No integral control; Total Watts = 84"/>
        <s v="LF Fixture based on: LFLmpBlst-T8-60in-40w+El-IS-HLO; Any type of housing, any direction of light, No integral control; Total Watts = 126"/>
        <s v="HID Lamp and Ballast: HID Lamp: Low Pressure Sodium, Any shape, 180w, Universal position, 32000 lm (1); HID Ballast: Unspecified, No dimming capability (1); Exterior Rated, Total Watts = 208"/>
        <s v="HID Lamp and Ballast: HID Lamp: Pulse Start Metal Halide , Any shape, 125w, Universal position (1); HID Ballast: Electronic, No dimming capability (1); Exterior Rated, Total Watts = 110"/>
        <s v="HID Lamp and Ballast: HID Lamp: Pulse Start Metal Halide , Any shape, 125w, Universal position (1); HID Ballast: Electronic, No dimming capability (1); Exterior Rated, Total Watts = 126"/>
        <s v="HID Lamp and Ballast: HID Lamp: Pulse Start Metal Halide , Any shape, 125w, Universal position, 12000 lm, CRI = 65, rated hours = 15000 (1); HID Ballast: Constant Wattage Autotransformer, No dimming capability (1); Exterior Rated, Total Watts = 150"/>
        <s v="HID Lamp and Ballast: HID Lamp: Pulse Start Metal Halide , Any shape, 125w, Universal position (1); HID Ballast: Electronic, No dimming capability (1); Exterior Rated, Total Watts = 152"/>
        <s v="HID Lamp and Ballast: HID Lamp: Pulse Start Metal Halide , Any shape, 250w, Universal position (1); HID Ballast: Electronic, No dimming capability (1); Exterior Rated, Total Watts = 278"/>
        <s v="HID Lamp and Ballast: HID Lamp: Pulse Start Metal Halide , Any shape, 250w, Universal position, 23750 lm, CRI = 62, rated hours = 15000 (1); HID Ballast: Constant Wattage Autotransformer, No dimming capability (1); Exterior Rated, Total Watts = 288"/>
        <s v="HID Lamp and Ballast: HID Lamp: Pulse Start Metal Halide , Any shape, 400w, Universal position, 42855 lm, CRI = 62, rated hours = 20000 (1); HID Ballast: Constant Wattage Autotransformer, No dimming capability (1); Exterior Rated, Total Watts = 456"/>
        <s v="HID Lamp and Ballast: HID Lamp: Pulse Start Metal Halide , Any shape, 70w, Universal position (1); HID Ballast: Electronic, No dimming capability (1); Exterior Rated, Total Watts = 79"/>
        <s v="HID Lamp and Ballast: HID Lamp: Pulse Start Metal Halide , Any shape, 70w, Universal position (1); HID Ballast: Electronic, No dimming capability (1); Exterior Rated, Total Watts = 88"/>
        <s v="HID Lamp and Ballast: HID Lamp: Pulse Start Metal Halide , Any shape, 750w, Universal position (1); HID Ballast: Electronic, No dimming capability (1); Exterior Rated, Total Watts = 810"/>
        <s v="CFL Lamp: Reflector, 900 initial lumens, 23 Watts"/>
        <s v="CFL fixture based on: CFLpin(28.33w), Exterior Rated; Total Watts = 28.33"/>
        <s v="CFL Lamp: Reflector, 800 initial lumens, 15 Watts"/>
        <s v="LED Lamp: Candle, 1 Watts, non-dimmable"/>
        <s v="LED Lamp: Candle, 4 Watts, non-dimmable"/>
        <s v="LED Lamp: Candle, 5 Watts, non-dimmable"/>
        <s v="LF lamp and ballast: LF lamp: T8, 24 inch, 17W, 1200 lm, CRI = 90, rated life = 15000 hours (2): LF Ballast: Electronic, Instant Start, Reduced LO (1); Total Watts = 27"/>
        <s v="LF lamp and ballast: LF lamp: T8, 24 inch, 17W, 1200 lm, CRI = 90, rated life = 15000 hours (3): LF Ballast: Electronic, Instant Start, Reduced LO (1); Total Watts = 42"/>
        <s v="LF lamp and ballast: LF lamp: T8, 24 inch, 17W, 1200 lm, CRI = 90, rated life = 15000 hours (4): LF Ballast: Electronic, Instant Start, Reduced LO (1); Total Watts = 53"/>
        <s v="LF lamp and ballast: LF lamp: T8, 24 inch, 17W, 1200 lm, CRI = 90, rated life = 15000 hours (1): LF Ballast: Electronic, Programmed Start, Normal LO (1); Total Watts = 15"/>
        <s v="LF lamp and ballast: LF lamp: T8, 36 inch, 25W, 1925 lm, CRI = 70, rated life = 20000 hours (1): LF Ballast: Electronic, Instant Start, Reduced LO (0.25); Total Watts = 21"/>
        <s v="LF lamp and ballast: LF lamp: T8, 36 inch, 25W, 1925 lm, CRI = 70, rated life = 20000 hours (2): LF Ballast: Electronic, Instant Start, Reduced LO (1); Total Watts = 38"/>
        <s v="LF lamp and ballast: LF lamp: T8, 36 inch, 25W, 1925 lm, CRI = 70, rated life = 20000 hours (4): LF Ballast: Electronic, Instant Start, Reduced LO (1); Total Watts = 77"/>
        <s v="LF lamp and ballast: LF lamp: T8, 36 inch, 25W, 1925 lm, CRI = 70, rated life = 20000 hours (3): LF Ballast: Electronic, Programmed Start, Normal LO (1); Total Watts = 58"/>
        <s v="LF lamp and ballast: LF lamp: T8, 48 inch, 25W, 2210 lm, CRI = 85, rated life = 24000 hours (1): LF Ballast: Electronic, Instant Start, Normal LO (1); Total Watts = 25"/>
        <s v="LF lamp and ballast: LF lamp: T8, 48 inch, 32W, 2970 lm, CRI = 85, rated life = 24000 hours (1): LF Ballast: Electronic, Programmed Start, Reduced LO (1); Total Watts = 24"/>
        <s v="LF lamp and ballast: LF lamp: T8, 48 inch, 32W, 2970 lm, CRI = 85, rated life = 24000 hours (2): LF Ballast: Electronic, Programmed Start, Reduced LO (1); Total Watts = 45"/>
        <s v="LF lamp and ballast: LF lamp: T8, 48 inch, 32W, 2970 lm, CRI = 85, rated life = 24000 hours (4): LF Ballast: Electronic, Programmed Start, Reduced LO (1); Total Watts = 90"/>
        <s v="LF lamp and ballast: LF lamp: T8, 96 inch, 59W, 5190 lm, CRI = 75, rated life = 20000 hours (4): LF Ballast: Electronic, Instant Start, Reduced LO (2); Total Watts = 167"/>
        <s v="LED Lamp: Any Shape, 8 Watts"/>
        <s v="LED Lamp: A19, 5 Watts, non-dimmable"/>
        <s v="LED Lamp: CanRet, 11 Watts, non-dimmable"/>
        <s v="LED Lamp: CanRet, 13 Watts, non-dimmable"/>
        <s v="LED Lamp: CanRet, 14 Watts, non-dimmable"/>
        <s v="LED Lamp: CanRet, 9 Watts, non-dimmable"/>
        <s v="LED Lamp: PAR30, 21 Watts, non-dimmable"/>
        <s v="LED Lamp: PAR30, 7 Watts, non-dimmable"/>
        <s v="LED Lamp: PAR30, 9 Watts, non-dimmable"/>
        <s v="LED Lamp: PAR38, 11 Watts, non-dimmable"/>
        <s v="LED Lamp: PAR38, 9 Watts, non-dimmable"/>
        <s v="LED Lamp: RefR, 10 Watts, non-dimmable"/>
        <s v="LED Lamp: RefR, 12 Watts, non-dimmable"/>
        <s v="LED Lamp: RefR, 13 Watts, non-dimmable"/>
        <s v="LED Lamp: RefR, 15 Watts, non-dimmable"/>
        <s v="LF lamp and ballast: LF lamp: T8, 48 inch, 32W, 2970 lm, CRI = 85, rated life = 24000 hours (3): LF Ballast: Electronic, Programmed Start, Reduced LO (1); Total Watts = 68"/>
        <s v="Compact Fluorscent Plug-In Fixture: 14 watts"/>
        <s v="Compact Fluorscent Plug-In Fixture: 18 watts"/>
        <s v="Compact Fluorscent Plug-In Fixture: 19 watts"/>
        <s v="Compact Fluorscent Plug-In Fixture: 22 watts"/>
        <s v="Compact Fluorscent Plug-In Fixture: 23 watts"/>
        <s v="Compact Fluorscent Plug-In Fixture: 26 watts"/>
        <s v="Compact Fluorscent Plug-In Fixture: 36 watts"/>
        <s v="Compact Fluorscent Plug-In Fixture: 65 watts"/>
        <s v="Compact Fluorescent Torchiere: 75-W"/>
        <s v="Compact Fluorscent Plug-In Fixture: 55 watts"/>
        <s v="Compact Fluorescent Torchiere: 70-W"/>
        <s v="Compact Fluorscent Plug-In Fixture: 13 watts"/>
        <s v="Compact Fluorescent Torchiere: 55-W"/>
        <s v="Compact Fluorscent Plug-In Fixture: 70 watts"/>
        <s v="CFL fixture based on: CFLpin-Ext(13w), Exterior Rated; Total Watts = 13"/>
        <s v="CFL fixture based on: CFLpin-Ext(15w), Exterior Rated; Total Watts = 15"/>
        <s v="CFL fixture based on: CFLpin-Ext(17w), Exterior Rated; Total Watts = 17"/>
        <s v="CFL fixture based on: CFLpin(19w), Exterior Rated; Total Watts = 19"/>
        <s v="CFL fixture based on: CFLpin(20w), Exterior Rated; Total Watts = 20"/>
        <s v="CFL fixture based on: CFLpin-Ext(21w), Exterior Rated; Total Watts = 21"/>
        <s v="CFL fixture based on: CFLpin-Ext(22w), Exterior Rated; Total Watts = 22"/>
        <s v="CFL fixture based on: CFLpin-Ext(25w), Exterior Rated; Total Watts = 25"/>
        <s v="CFL fixture based on: CFLpin-Ext(27w), Exterior Rated; Total Watts = 27"/>
        <s v="CFL fixture based on: CFLpin(30w), Exterior Rated; Total Watts = 30"/>
        <s v="CFL fixture based on: CFLpin(32w), Exterior Rated; Total Watts = 32"/>
        <s v="CFL fixture based on: CFLpin(36w), Exterior Rated; Total Watts = 36"/>
        <s v="CFL fixture based on: CFLpin(50w), Exterior Rated; Total Watts = 50"/>
        <s v="CFL fixture based on: CFLpin(70w), Exterior Rated; Total Watts = 70"/>
        <s v="CFL Lamp: Any Non-reflector, Exterior Rated, 11 Watts"/>
        <s v="CFL Lamp: Any Non-reflector, Exterior Rated, 13 Watts"/>
        <s v="CFL Lamp: Any Non-reflector, Exterior Rated, 14 Watts"/>
        <s v="CFL Lamp: Any Non-reflector, Exterior Rated, 15 Watts"/>
        <s v="CFL Lamp: Any Non-reflector, Exterior Rated, 18 Watts"/>
        <s v="CFL Lamp: Any Non-reflector, Exterior Rated, 19 Watts"/>
        <s v="CFL Lamp: Any Non-reflector, Exterior Rated, 20 Watts"/>
        <s v="CFL Lamp: Any Non-reflector, Exterior Rated, 22 Watts"/>
        <s v="CFL Lamp: Any Non-reflector, Exterior Rated, 23 Watts"/>
        <s v="CFL Lamp: Any Non-reflector, Exterior Rated, 24 Watts"/>
        <s v="CFL Lamp: Any Non-reflector, Exterior Rated, 25 Watts"/>
        <s v="CFL Lamp: Any Non-reflector, Exterior Rated, 26 Watts"/>
        <s v="CFL Lamp: Any Non-reflector, Exterior Rated, 27 Watts"/>
        <s v="CFL Lamp: Any Non-reflector, Exterior Rated, 9 Watts"/>
        <s v="CFL Lamp: Reflector, Exterior Rated, 13 Watts"/>
        <s v="CFL Lamp: Reflector, Exterior Rated, 14 Watts"/>
        <s v="CFL Lamp: Reflector, Exterior Rated, 15 Watts"/>
        <s v="CFL Lamp: Reflector, Exterior Rated, 16 Watts"/>
        <s v="CFL Lamp: Reflector, Exterior Rated, 18 Watts"/>
        <s v="CFL Lamp: Reflector, Exterior Rated, 20 Watts"/>
        <s v="HID Fixture based on Lamp/Blst: MH-70w-Ext(95w); Any type of housing; Any direction of light; Total Watts = 95"/>
        <s v="HID Fixture based on Lamp/Blst: HPS-100w(138w); Any type of housing; Any direction of light; Total Watts = 138"/>
        <s v="HID Fixture based on Lamp/Blst: HPS-100w-Ext(138w); Any type of housing; Any direction of light; Total Watts = 138"/>
        <s v="HID Fixture based on Lamp/Blst: HPS-200w-Ext(250w); Any type of housing; Any direction of light; Total Watts = 250"/>
        <s v="HID Fixture based on Lamp/Blst: HPS-70w-Ext(95w); Any type of housing; Any direction of light; Total Watts = 95"/>
        <s v="HID Fixture based on Lamp/Blst: PSMH-150w-Ext(185w); Any type of housing; Any direction of light; Total Watts = 185"/>
        <s v="HID Fixture based on Lamp/Blst: PSMH-150w-Ext(190w); Any type of housing; Any direction of light; Total Watts = 190"/>
        <s v="HID Fixture based on Lamp/Blst: PSMH-250w-Ext(288w); Any type of housing; Any direction of light; Total Watts = 288"/>
        <s v="LED fixture: Any type of housing Fixture Type, Exterior Rated; Total Watts = 400"/>
        <s v="LED fixture: Any type of housing Fixture Type, Exterior Rated; Total Watts = 52"/>
        <s v="LED fixture: Any type of housing Fixture Type, Exterior Rated; Total Watts = 64"/>
        <s v="LED fixture: Any type of housing Fixture Type, Exterior Rated; Total Watts = 78"/>
        <s v="lighting level reduced based on bldg type, activity area"/>
        <s v="add daylighting controls, min. lumen level based on bldg type"/>
        <s v="minimum unoccupied lighting power density based on bldg type"/>
        <s v="Ceiling R-value for oldest vintages increased to 'new' level"/>
        <s v="Roof absorptivity = 0.45"/>
        <s v="North glass SHGC 15% less than required by T-24"/>
        <s v="East glass SHGC 20% less than required by T-24"/>
        <s v="South glass SHGC 20% less than required by T-24"/>
        <s v="West glass SHGC 20% less than required by T-24"/>
        <s v="North glass SHGC 20% less than required by T-24"/>
        <s v="East glass SHGC 30% less than required by T-24"/>
        <s v="South glass SHGC 30% less than required by T-24"/>
        <s v="West glass SHGC 30% less than required by T-24"/>
        <s v="glass w/ PI=1.15 in daylit spaces, cont. ctrl"/>
        <s v="glass w/ PI=1.26 in daylit spaces, cont. ctrl"/>
        <s v="glass w/ PI=1.38 in daylit spaces, cont. ctrl"/>
        <s v="glass w/ PI=1.15 in daylit spaces, 2-step ctrl"/>
        <s v="glass w/ PI=1.26 in daylit spaces, 2-step ctrl"/>
        <s v="glass w/ PI=1.38 in daylit spaces, 2-step ctrl"/>
        <s v="skylight w/ PI=0.81 and T24 reqmts in daylit spaces, cont. ctrl"/>
        <s v="skylight w/ PI=0.92 and T24 reqmts in daylit spaces, cont. ctrl"/>
        <s v="skylight w/ PI=1.03 and T24 reqmts in daylit spaces, cont. ctrl"/>
        <s v="skylight w/ PI=0.81 and T24 reqmts in daylit spaces, 1-step ctrl"/>
        <s v="skylight w/ PI=0.92 and T24 reqmts in daylit spaces, 1-step ctrl"/>
        <s v="skylight w/ PI=1.03 and T24 reqmts in daylit spaces, 1-step ctrl"/>
        <s v="skylight w/ PI=0.81 and T24 reqmts in daylit spaces, 2-step ctrl"/>
        <s v="skylight w/ PI=0.92 and T24 reqmts in daylit spaces, 2-step ctrl"/>
        <s v="skylight w/ PI=1.03 and T24 reqmts in daylit spaces, 2-step ctrl"/>
        <s v="Chilled water loop temperature set to 'Load Reset'"/>
        <s v="Hot water loop temperature set to 'Load Reset'"/>
        <s v="2-way valves, with single speed pump"/>
        <s v="add variable speed pump to chilled water loop"/>
        <s v="add variable speed pump to hot water loop"/>
        <s v="damper controlled VAV with 30% min-cfm-ratio"/>
        <s v="VFD with 30% min-cfm-ratio"/>
        <s v="indirect evap cooling for make-up air only, 65% effectiveness"/>
        <s v="standard ventilation rate"/>
        <s v="70% heat recovery effectiveness"/>
        <s v="70% sensible and latent recovery effectiveness"/>
        <s v="Add econo with Econo-Lockout=NO, DB limit = 68, Max OSA = 100%"/>
        <s v="Add ecomizer with Econo-Lockout=NO, DB limit = 68, Max OSA = 100%"/>
        <s v="ecomizer with Econo-Lockout=NO, DB limit = 68, Max OSA = 100%"/>
        <s v="packaged system with water cooled condenser"/>
        <s v="Two-speed tower fans on all central plants"/>
        <s v="Variable-speed tower fans on all central plants"/>
        <s v="packaged system with 94 AFUE furnace"/>
        <s v="Packaged Furnace AFUE 90"/>
        <s v="Packaged Furnace AFUE 91"/>
        <s v="Packaged Furnace AFUE 92"/>
        <s v="Packaged Furnace AFUE 93"/>
        <s v="Packaged Furnace AFUE 94"/>
        <s v="Packaged Furnace AFUE 95"/>
        <s v="Packaged Furnace AFUE 96"/>
        <s v="Packaged Furnace AFUE 97"/>
        <s v="Packaged Furnace AFUE 98"/>
        <s v="WLHP system with 14.0 EER / 4.6 COP"/>
        <s v="2-way valves, with VSD pumping"/>
        <s v="Supply fan operation matches building operation"/>
        <s v="unoccupied period has heating setback/cooling setup"/>
        <s v="Old vintage increases duct insulation to R-4.2, 78-91 vintage to R-8"/>
        <s v="14 EER Water-Cooled Package Air Conditioner"/>
        <s v="11.29 EER (based on vintage) package terminal A/C"/>
        <s v="11.17 EER / 3.3 COP (based on vintage) package terminal HP"/>
        <s v="premium motor efficiency based on typical motor size"/>
        <s v="DHW circulation pump turns off during low operation hours"/>
        <s v="Non integrated evaporator precooler heat exchanger"/>
        <s v="10.27 EER (based on vintage) package terminal A/C"/>
        <s v="9.25 EER (based on vintage) package terminal A/C"/>
        <s v="10.15 EER / 3.1 COP (based on vintage) package terminal HP"/>
        <s v="9.13 EER / 3.0 COP (based on vintage) package terminal HP"/>
        <s v="Floor insulation raised to 2005 levels"/>
        <s v="Night cover reduces infiltration by 50% for 4 hours/night"/>
        <s v="Open fixture is retrofitted with doors and additional lighting"/>
        <s v="Replace open fixtures with fixtures having doors"/>
        <s v="Low-temp subcooler (50degF) powered by medium-temp suction group"/>
        <s v="Low- and medium-temp subcoolers powered by a new high-temp suction group"/>
        <s v="SST setpoint reset based on worst-case demand"/>
        <s v="SCT controlled to 70degF"/>
        <s v="Control SCT to ambient + 12degF TD, 70degF min, backflood setpoint of 68degF"/>
        <s v="Control SCT to wetbulb + 17degF TD, 70degF min, backflood setpoint of 68degF"/>
        <s v="Control SCT to ambient + 12degF TD, 70degF min, backflood setpt of 68degF, var-spd cond"/>
        <s v="Control SCT to wetbulb + 17degF TD, 70degF min, backflood setpt of 68degF, var-spd cond"/>
        <s v="SCT controlled to 70degF, 68degF backflood control setpoint"/>
        <s v="Control SCT to wetbulb + 9degF TD, 70degF minimum, backflood setpoint of 68degF"/>
        <s v="Control SCT to wetbulb + 9degF TD, 70degF min, backflood setpt of 68degF, var-spd cond"/>
        <s v="Programmable Thermostat"/>
        <s v="Direct Evaporative Cooler"/>
        <s v="Indirect Evaporative Cooler"/>
        <s v="Direct-Indirect Evaporative Cooler"/>
        <s v="Floor R-0 to R-19 Insulation Batts"/>
        <s v="Floor R-0 to R-30 Insulation Batts"/>
        <s v="Floor R-19 to R-30 Insulation-Batts"/>
        <s v="Wall 2x4 R-15 Insulation-Batts"/>
        <s v="Wall 2x6 R-19 Insulation-Batts"/>
        <s v="Wall 2x6 R-21 Insulation-Batts"/>
        <s v="Wall 2x4 R-13 Batts + R-5 Rigid"/>
        <s v="Wall 2x6 R-19 Batts + R-5 Rigid"/>
        <s v="Wall 2x6 R-21 Batts + R-5 Rigid"/>
        <s v="Whole House Fans"/>
      </sharedItems>
    </cacheField>
    <cacheField name="PreTechID" numFmtId="0">
      <sharedItems containsBlank="1"/>
    </cacheField>
    <cacheField name="StdTechID" numFmtId="0">
      <sharedItems containsBlank="1"/>
    </cacheField>
    <cacheField name="MeasTechID" numFmtId="0">
      <sharedItems containsBlank="1"/>
    </cacheField>
    <cacheField name="Status" numFmtId="0">
      <sharedItems/>
    </cacheField>
    <cacheField name="LegacyID" numFmtId="0">
      <sharedItems containsBlank="1"/>
    </cacheField>
    <cacheField name="Comment" numFmtId="0">
      <sharedItems containsBlank="1"/>
    </cacheField>
    <cacheField name="MsrQualifier" numFmtId="0">
      <sharedItems/>
    </cacheField>
    <cacheField name="QualVersion"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ny Roecks" refreshedDate="42108.711527777778" createdVersion="4" refreshedVersion="4" minRefreshableVersion="3" recordCount="253" xr:uid="{00000000-000A-0000-FFFF-FFFF09000000}">
  <cacheSource type="worksheet">
    <worksheetSource ref="A3:D256" sheet="All Source Measures" r:id="rId2"/>
  </cacheSource>
  <cacheFields count="4">
    <cacheField name="Measure Source" numFmtId="0">
      <sharedItems count="3">
        <s v="WP"/>
        <s v="DEER"/>
        <s v="TRM"/>
      </sharedItems>
    </cacheField>
    <cacheField name="Measure Name" numFmtId="0">
      <sharedItems count="187">
        <s v="Agricultural Milk Transfer Pump VSD"/>
        <s v="Agricultural Pump System Overhaul for Pumps Up To 25 HP"/>
        <s v="Agricultural Ventilation Fans"/>
        <s v="CHR Unit - Electric and Gas"/>
        <s v="Farm Sprinkler to Micro Irrigation Conversion"/>
        <s v="Low Pressure Sprinkler Nozzles"/>
        <s v="Milk Cooling Scroll Compressor"/>
        <s v="Milk Pump VFD"/>
        <s v="Appliance Recycling"/>
        <s v="Audio Equipment"/>
        <s v="Beverage Merchandise Controller"/>
        <s v="Blu-Ray and DVD Players"/>
        <s v="clothes dryers"/>
        <s v="clothes washers"/>
        <s v="EE refrigerators"/>
        <s v="EE TVs"/>
        <s v="Industrial CO2 Laundry"/>
        <s v="Ozone Laundry"/>
        <s v="Plug Load "/>
        <s v="Power Management Software for Networked Computers"/>
        <s v="Set Top Boxes"/>
        <s v="Smart Power Strips"/>
        <s v="Fenestration"/>
        <s v="Weatherization"/>
        <s v="Coml Conveyor Oven-Gas"/>
        <s v="Commercial Convection Oven"/>
        <s v="Commercial Dishwashers"/>
        <s v="Commercial Electric Combination Oven"/>
        <s v="Commercial Electric Deck Oven"/>
        <s v="Commercial Electric Griddles"/>
        <s v="Commercial Electric Steamers"/>
        <s v="Commercial Hand Wrap Machines"/>
        <s v="Commercial High Density Universal Holding Cabinets"/>
        <s v="Commercial Ice Machines"/>
        <s v="Commercial Pressure Fryer"/>
        <s v="Deck Ovens"/>
        <s v="Double Oven"/>
        <s v="Electric Fryers"/>
        <s v="Exhaust Hood Demand Controlled Ventilation"/>
        <s v="Finned-Bottom Stock Pot (Foodservice)"/>
        <s v="Glass Door Freezers "/>
        <s v="Insulated Hot Food Holding Cabinets"/>
        <s v="Low-Flow Pre-Rinse Spray Valves Direct Install"/>
        <s v="air cooled chiller"/>
        <s v="Air Filter Alarm"/>
        <s v="Air Filter Replacement"/>
        <s v="Central Plant VFD"/>
        <s v="Classroom HVAC Occupancy Sensor"/>
        <s v="Commercial Condenser/Evaporator Coil Cleaning"/>
        <s v="Commercial HVAC Fan cogged V-belt"/>
        <s v="Commercial HVAC Fan Controls"/>
        <s v="Commercial HVAC QM"/>
        <s v="Dedicated Outdoor Air System"/>
        <s v="Demand Control Ventilation"/>
        <s v="Ductless Mini Splits"/>
        <s v="Economizer"/>
        <s v="Economizer Repair"/>
        <s v="Evaporative Condensers"/>
        <s v="Evaporative Coolers"/>
        <s v="Furnace"/>
        <s v="Gravity Wall Heater"/>
        <s v="Heat Pump Electric Resistance Heaters"/>
        <s v="Heat Recovery"/>
        <s v="High Performance Evaporatively Pre-Cooled Condenser"/>
        <s v="HVAC Fan EE Motors"/>
        <s v="HVAC Fan Motor VFD"/>
        <s v="Packaged HVAC Enhanced Ventilation"/>
        <s v="Packaged Terminal Heat Pumps"/>
        <s v="Parking Structure Exhaust Fan Controls"/>
        <s v="Programmable Thermostat"/>
        <s v="PTAC Controls"/>
        <s v="Res HVAC QI"/>
        <s v="Res HVAC QM"/>
        <s v="Res HVAC to code"/>
        <s v="Residential Condenser/Evaporator Coil Cleaning"/>
        <s v="Residential HVAC Fan Controls"/>
        <s v="Room Air Conditioner"/>
        <s v="Smart Thermostat"/>
        <s v="Split and Packaged Air Conditioners and HP"/>
        <s v="Steam Boiler"/>
        <s v="water cooled chiller"/>
        <s v="Water source heat pump"/>
        <s v="Whole House Fan"/>
        <s v="Ceramic Metal Halide (CMH) "/>
        <s v="Cold Cathode Lighting"/>
        <s v="Dimming Ballast"/>
        <s v="Display Case LEDs"/>
        <s v="Exterior CFL Lamps and Fixtures"/>
        <s v="Exterior Induction Lighting"/>
        <s v="Exterior LED"/>
        <s v="Fluorescent De-Lamping"/>
        <s v="Fluorescent Lamp to Fluorescent Replacement"/>
        <s v="Interior Bi-Level Stairwell Lighting"/>
        <s v="Interior CFL Lamps and Fixtures"/>
        <s v="Interior Induction Lighting"/>
        <s v="Interior LED Downlights"/>
        <s v="LED Channel Signs"/>
        <s v="LED Exterior Landscape Lighting Fixture"/>
        <s v="LED GU-24 Lamps"/>
        <s v="LED High and Low Bay Fixtures"/>
        <s v="LED Lamp Style Retrofit Kits"/>
        <s v="LED Menu Boards"/>
        <s v="LED Night Light"/>
        <s v="LED Open Signs"/>
        <s v="LED Pool and Spa Lighting"/>
        <s v="LED Recessed Suspended or Surface Mounted Panels"/>
        <s v="LED Street Lighting"/>
        <s v="LED Troffer and Panel retrofits "/>
        <s v="LED Vanity and Sconce Fixtures"/>
        <s v="Occupancy Sensor"/>
        <s v="Outdoor Pathway LED"/>
        <s v="Refrigerated Case Door Aisle Traffic Sensor"/>
        <s v="Retrofit MR16, PAR20, PAR30, and PAR38 Fixtures with LED Lamps"/>
        <s v="High Density Dedicated Holding Bin Unit"/>
        <s v="Vending Machine Controller"/>
        <s v="Commercial Pool Cover"/>
        <s v="DC Circulation Pool Pump"/>
        <s v="Residential Variable Speed Spa and Wading Pool Pump"/>
        <s v="Residential Variable Speed Swimming Pool Pump"/>
        <s v="Robotic Pool Cleaners for Residential Pools"/>
        <s v="Spa/Pool Heater"/>
        <s v="Variable speed Pool Motors "/>
        <s v="Air Compressor Retrofit with VFD"/>
        <s v="Air Compressor VFD Retrofit"/>
        <s v="Boiler Cleaning"/>
        <s v="Circulating Block Heater"/>
        <s v="Cycling Air Dryers for Compressed Air Systems"/>
        <s v="Electronic Zero Air Loss Condensate Drains for Compressed Air Systems"/>
        <s v="Hot Water Boiler"/>
        <s v="Industrial Blower"/>
        <s v="Pipe Insulation (Non-Space Conditioning)"/>
        <s v="Process Fan VSD"/>
        <s v="Steam Trap"/>
        <s v="Tank Insulation"/>
        <s v="Zero Air Loss Condensate Drains"/>
        <s v="Anti-Sweat Heat (ASH) Controls"/>
        <s v="Anti-Sweat Heater Display Doors"/>
        <s v="Bare Refrigeration Line Insulation"/>
        <s v="Evaporator Fan Motors"/>
        <s v="Refrigerated Storage Auto Closer"/>
        <s v="Refrigeration Controls"/>
        <s v="Refrigeration Display Cases"/>
        <s v="Refrigeration Head Pressure Controls"/>
        <s v="Refrigeration Night Covers"/>
        <s v="Ultra Low Temp Freezer"/>
        <s v="Walk-in Cooler Evaporative Fan Cycling and VFD Control"/>
        <s v="Boiler Reset Controls"/>
        <s v="Central Boiler Tankless Water Heater"/>
        <s v="Commercial Storage Water Heater"/>
        <s v="Commercial Tankless Water Heater"/>
        <s v="Demand Pump Controls"/>
        <s v="Direct Contact Water Heater"/>
        <s v="Faucet Aerator"/>
        <s v="Heat Pump Water Heater"/>
        <s v="Hot Water Line Insulation"/>
        <s v="Laminar Aerator"/>
        <s v="Low Flow Showerhead"/>
        <s v="Recirculation Pump Time Clock"/>
        <s v="Residential Storage Water Heater"/>
        <s v="Residential Tankless Water Heater"/>
        <s v="EE dishwashers (res)"/>
        <s v="EE freezers"/>
        <s v="Ceiling Insulation"/>
        <s v="Cool Roof"/>
        <s v="Floor Insulation"/>
        <s v="Heat Curtain"/>
        <s v="Wall insulation"/>
        <s v="Central Plan VFD"/>
        <s v="Central Plant Motors"/>
        <s v="Chilled and Hot water loop reset"/>
        <s v="Cooling Tower Fan Motors and Controls"/>
        <s v="Damper controlled VAV"/>
        <s v="Duct Insulation"/>
        <s v="Duct sealing"/>
        <s v="Supply Fan Time Clock"/>
        <s v="LED Exit Sign"/>
        <s v="Lighting Timeclock"/>
        <s v="Refrigerated Warehouse Head Pressure Controls"/>
        <s v="Ceiling fan"/>
        <s v="Exterior LED Downlights"/>
        <s v="LED Fuel Pump Canopy"/>
        <s v="LED Outdoor Pole Decorative Fixture"/>
        <s v="LED Parking garage"/>
        <s v="LED Parking lot fixture"/>
        <s v="LED Wallpack"/>
        <s v="Energy Star UPS"/>
        <s v="Refrigeration Strip Curtains"/>
      </sharedItems>
    </cacheField>
    <cacheField name="Measure Category" numFmtId="0">
      <sharedItems count="11">
        <s v="Agriculture"/>
        <s v="Appliance or Plug Load"/>
        <s v="Building Envelope"/>
        <s v="Food Service"/>
        <s v="HVAC"/>
        <s v="Lighting"/>
        <s v="Miscellaneous"/>
        <s v="Pools"/>
        <s v="Process"/>
        <s v="Refrigeration"/>
        <s v="Water Heating"/>
      </sharedItems>
    </cacheField>
    <cacheField name="Match_x000a_(WP/DEE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79">
  <r>
    <n v="1"/>
    <s v="Dishwasher-EnStar-Level1-wtd"/>
    <x v="0"/>
    <s v="DEER2011"/>
    <s v="D11 v4.01"/>
    <d v="2014-03-20T12:00:00"/>
    <m/>
    <s v="RobNc"/>
    <s v="Dishwasher-EnStar-Level1-wtd"/>
    <s v="DEER"/>
    <s v="CrossMeasWtd"/>
    <m/>
    <n v="0"/>
    <n v="0"/>
    <s v="None"/>
    <s v="Dishwasher-ESLvl1"/>
    <b v="0"/>
    <m/>
    <b v="0"/>
    <s v="Res"/>
    <s v="Any"/>
    <x v="0"/>
    <s v="KitchenApp"/>
    <s v="Clean_equip"/>
    <x v="0"/>
    <m/>
    <m/>
    <s v="Appl-EffDW"/>
    <s v="Appl-EffDW"/>
    <s v="Standard Size Dishwasher, 160 cycles per year, EF = 0.45"/>
    <s v="Standard Size Dishwasher, 160 cycles per year, EF = 0.45"/>
    <x v="0"/>
    <m/>
    <m/>
    <m/>
    <s v="Standard"/>
    <m/>
    <m/>
    <s v="None"/>
    <s v="DEER2011"/>
  </r>
  <r>
    <n v="2"/>
    <s v="Dishwasher-EnStar-Level2-wtd"/>
    <x v="1"/>
    <s v="DEER2011"/>
    <s v="D11 v4.01"/>
    <d v="2014-03-20T12:00:00"/>
    <m/>
    <s v="RobNc"/>
    <s v="Dishwasher-EnStar-Level2-wtd"/>
    <s v="DEER"/>
    <s v="CrossMeasWtd"/>
    <m/>
    <n v="0"/>
    <n v="0"/>
    <s v="None"/>
    <s v="Dishwasher-ESLvl2"/>
    <b v="0"/>
    <m/>
    <b v="0"/>
    <s v="Res"/>
    <s v="Any"/>
    <x v="0"/>
    <s v="KitchenApp"/>
    <s v="Clean_equip"/>
    <x v="0"/>
    <m/>
    <m/>
    <s v="Appl-EffDW"/>
    <s v="Appl-EffDW"/>
    <s v="Standard Size Dishwasher, 160 cycles per year, EF = 0.45"/>
    <s v="Standard Size Dishwasher, 160 cycles per year, EF = 0.45"/>
    <x v="1"/>
    <m/>
    <m/>
    <m/>
    <s v="Standard"/>
    <m/>
    <m/>
    <s v="None"/>
    <s v="DEER2011"/>
  </r>
  <r>
    <n v="3"/>
    <s v="RE-Appl-ESFrzr-ChstManDef-700kWh-368kWh"/>
    <x v="2"/>
    <s v="DEER2014"/>
    <s v="D11 v4.00"/>
    <d v="2014-03-20T12:00:00"/>
    <m/>
    <s v="ErRobNc"/>
    <s v="Res-Frzr-dKWH-Cond"/>
    <s v="DEER"/>
    <s v="Scaled"/>
    <s v="Delta"/>
    <n v="41"/>
    <n v="332"/>
    <s v="None"/>
    <m/>
    <b v="0"/>
    <m/>
    <b v="1"/>
    <s v="Res"/>
    <s v="Any"/>
    <x v="0"/>
    <s v="Refrig"/>
    <s v="Ref_Storage"/>
    <x v="1"/>
    <m/>
    <m/>
    <s v="Appl-ESFrzr"/>
    <s v="Appl-ESFrzr"/>
    <s v="Freezer-700kWhyr-Manual"/>
    <s v="Freezer-409kWhyr-Manual"/>
    <x v="2"/>
    <s v="Freezer-700kWhyr-Manual"/>
    <s v="Freezer-409kWhyr-Manual"/>
    <s v="Freezer-368kWhyr-Manual-ES"/>
    <s v="Standard"/>
    <s v="D08-RE-Appl-ESFrzr-ChstManDef-700kWh-368kWh"/>
    <m/>
    <s v="DEER1314"/>
    <s v="DEER2014"/>
  </r>
  <r>
    <n v="4"/>
    <s v="RE-Appl-ESFrzr-UpAutoDef-849kWh-642kWh"/>
    <x v="3"/>
    <s v="DEER2014"/>
    <s v="D11 v4.00"/>
    <d v="2014-03-20T12:00:00"/>
    <m/>
    <s v="ErRobNc"/>
    <s v="Res-Frzr-dKWH-Cond"/>
    <s v="DEER"/>
    <s v="Scaled"/>
    <s v="Delta"/>
    <n v="71"/>
    <n v="207"/>
    <s v="None"/>
    <m/>
    <b v="0"/>
    <m/>
    <b v="1"/>
    <s v="Res"/>
    <s v="Any"/>
    <x v="0"/>
    <s v="Refrig"/>
    <s v="Ref_Storage"/>
    <x v="1"/>
    <m/>
    <m/>
    <s v="Appl-ESFrzr"/>
    <s v="Appl-ESFrzr"/>
    <s v="Freezer-849kWhyr-Automatic"/>
    <s v="Freezer-713kWhyr-Automatic"/>
    <x v="3"/>
    <s v="Freezer-849kWhyr-Automatic"/>
    <s v="Freezer-713kWhyr-Automatic"/>
    <s v="Freezer-642kWhyr-Automatic-ES"/>
    <s v="Standard"/>
    <s v="D08-RE-Appl-ESFrzr-UpAutoDef-849kWh-642kWh"/>
    <m/>
    <s v="DEER1314"/>
    <s v="DEER2014"/>
  </r>
  <r>
    <n v="5"/>
    <s v="RE-Appl-ESFrzr-UpManDef-708kWh-409kWh"/>
    <x v="4"/>
    <s v="DEER2014"/>
    <s v="D11 v4.00"/>
    <d v="2014-03-20T12:00:00"/>
    <m/>
    <s v="ErRobNc"/>
    <s v="Res-Frzr-dKWH-Cond"/>
    <s v="DEER"/>
    <s v="Scaled"/>
    <s v="Delta"/>
    <n v="45"/>
    <n v="299"/>
    <s v="None"/>
    <m/>
    <b v="0"/>
    <m/>
    <b v="1"/>
    <s v="Res"/>
    <s v="Any"/>
    <x v="0"/>
    <s v="Refrig"/>
    <s v="Ref_Storage"/>
    <x v="1"/>
    <m/>
    <m/>
    <s v="Appl-ESFrzr"/>
    <s v="Appl-ESFrzr"/>
    <s v="Freezer-708kWhyr-Manual"/>
    <s v="Freezer-454kWhyr-Manual"/>
    <x v="4"/>
    <s v="Freezer-708kWhyr-Manual"/>
    <s v="Freezer-454kWhyr-Manual"/>
    <s v="Freezer-409kWhyr-Manual-ES"/>
    <s v="Standard"/>
    <s v="D08-RE-Appl-ESFrzr-UpManDef-708kWh-409kWh"/>
    <m/>
    <s v="DEER1314"/>
    <s v="DEER2014"/>
  </r>
  <r>
    <n v="6"/>
    <s v="RE-Appl-ESRefg-BMLrg-573kWh-487kWh"/>
    <x v="5"/>
    <s v="DEER2014"/>
    <s v="D11 v4.00"/>
    <d v="2014-03-20T12:00:00"/>
    <m/>
    <s v="RobNc"/>
    <s v="Res-Refg-dKWH-Cond"/>
    <s v="DEER"/>
    <s v="Scaled"/>
    <s v="Delta"/>
    <n v="86"/>
    <n v="86"/>
    <s v="None"/>
    <m/>
    <b v="0"/>
    <m/>
    <b v="1"/>
    <s v="Res"/>
    <s v="Any"/>
    <x v="0"/>
    <s v="Refrig"/>
    <s v="Ref_Storage"/>
    <x v="2"/>
    <m/>
    <m/>
    <s v="Appl-ESRefg"/>
    <s v="Appl-ESRefg"/>
    <s v="RefrigFrz-573kWhyr-16.5to25ft3"/>
    <s v="RefrigFrz-573kWhyr-16.5to25ft3"/>
    <x v="5"/>
    <s v="RefrigFrz-573kWhyr-16.5to25ft3"/>
    <s v="RefrigFrz-573kWhyr-16.5to25ft3"/>
    <s v="RefrigFrz-487kWhyr-16.5to25ft3-ES"/>
    <s v="Standard"/>
    <s v="D08-RE-Appl-ESRefg-BMLrg-573kWh-487kWh"/>
    <m/>
    <s v="DEER1314"/>
    <s v="DEER2014"/>
  </r>
  <r>
    <n v="7"/>
    <s v="RE-Appl-ESRefg-BMSml-518kWh-447kWh"/>
    <x v="6"/>
    <s v="DEER2014"/>
    <s v="D11 v4.00"/>
    <d v="2014-03-20T12:00:00"/>
    <m/>
    <s v="RobNc"/>
    <s v="Res-Refg-dKWH-Cond"/>
    <s v="DEER"/>
    <s v="Scaled"/>
    <s v="Delta"/>
    <n v="71"/>
    <n v="71"/>
    <s v="None"/>
    <m/>
    <b v="0"/>
    <m/>
    <b v="1"/>
    <s v="Res"/>
    <s v="Any"/>
    <x v="0"/>
    <s v="Refrig"/>
    <s v="Ref_Storage"/>
    <x v="2"/>
    <m/>
    <m/>
    <s v="Appl-ESRefg"/>
    <s v="Appl-ESRefg"/>
    <s v="RefrigFrz-518kWhyr-8to16.5ft3"/>
    <s v="RefrigFrz-518kWhyr-8to16.5ft3"/>
    <x v="6"/>
    <s v="RefrigFrz-518kWhyr-8to16.5ft3"/>
    <s v="RefrigFrz-518kWhyr-8to16.5ft3"/>
    <s v="RefrigFrz-447kWhyr-8to16.5ft3-ES"/>
    <s v="Standard"/>
    <s v="D08-RE-Appl-ESRefg-BMSml-518kWh-447kWh"/>
    <m/>
    <s v="DEER1314"/>
    <s v="DEER2014"/>
  </r>
  <r>
    <n v="8"/>
    <s v="RE-Appl-ESRefg-SMLrg-921kWh-565kWh"/>
    <x v="7"/>
    <s v="DEER2014"/>
    <s v="D11 v4.00"/>
    <d v="2014-03-20T12:00:00"/>
    <m/>
    <s v="ErRobNc"/>
    <s v="Res-Refg-dKWH-Cond"/>
    <s v="DEER"/>
    <s v="Scaled"/>
    <s v="Delta"/>
    <n v="100"/>
    <n v="356"/>
    <s v="None"/>
    <m/>
    <b v="0"/>
    <m/>
    <b v="1"/>
    <s v="Res"/>
    <s v="Any"/>
    <x v="0"/>
    <s v="Refrig"/>
    <s v="Ref_Storage"/>
    <x v="2"/>
    <m/>
    <m/>
    <s v="Appl-ESRefg"/>
    <s v="Appl-ESRefg"/>
    <s v="RefrigFrz-921kWhyr-23to31ft3"/>
    <s v="RefrigFrz-665kWhyr-23to31ft3"/>
    <x v="7"/>
    <s v="RefrigFrz-921kWhyr-23to31ft3"/>
    <s v="RefrigFrz-665kWhyr-23to31ft3"/>
    <s v="RefrigFrz-565kWhyr-23to31ft3-ES"/>
    <s v="Standard"/>
    <s v="D08-RE-Appl-ESRefg-SMLrg-921kWh-565kWh"/>
    <m/>
    <s v="DEER1314"/>
    <s v="DEER2014"/>
  </r>
  <r>
    <n v="9"/>
    <s v="RE-Appl-ESRefg-SMLrgIce-821kWh-620kWh"/>
    <x v="8"/>
    <s v="DEER2014"/>
    <s v="D11 v4.00"/>
    <d v="2014-03-20T12:00:00"/>
    <m/>
    <s v="ErRobNc"/>
    <s v="Res-Refg-dKWH-Cond"/>
    <s v="DEER"/>
    <s v="Scaled"/>
    <s v="Delta"/>
    <n v="110"/>
    <n v="201"/>
    <s v="None"/>
    <m/>
    <b v="0"/>
    <m/>
    <b v="1"/>
    <s v="Res"/>
    <s v="Any"/>
    <x v="0"/>
    <s v="Refrig"/>
    <s v="Ref_Storage"/>
    <x v="2"/>
    <m/>
    <m/>
    <s v="Appl-ESRefg"/>
    <s v="Appl-ESRefg"/>
    <s v="RefrigFrz-821kWhyr-23to31ft3"/>
    <s v="RefrigFrz-730kWhyr-23to31ft3"/>
    <x v="8"/>
    <s v="RefrigFrz-821kWhyr-23to31ft3"/>
    <s v="RefrigFrz-730kWhyr-23to31ft3"/>
    <s v="RefrigFrz-620kWhyr-23to31ft3-ES"/>
    <s v="Standard"/>
    <s v="D08-RE-Appl-ESRefg-SMLrgIce-821kWh-620kWh"/>
    <m/>
    <s v="DEER1314"/>
    <s v="DEER2014"/>
  </r>
  <r>
    <n v="10"/>
    <s v="RE-Appl-ESRefg-SMMed-703kWh-528kWh"/>
    <x v="9"/>
    <s v="DEER2014"/>
    <s v="D11 v4.00"/>
    <d v="2014-03-20T12:00:00"/>
    <m/>
    <s v="ErRobNc"/>
    <s v="Res-Refg-dKWH-Cond"/>
    <s v="DEER"/>
    <s v="Scaled"/>
    <s v="Delta"/>
    <n v="92"/>
    <n v="175"/>
    <s v="None"/>
    <m/>
    <b v="0"/>
    <m/>
    <b v="1"/>
    <s v="Res"/>
    <s v="Any"/>
    <x v="0"/>
    <s v="Refrig"/>
    <s v="Ref_Storage"/>
    <x v="2"/>
    <m/>
    <m/>
    <s v="Appl-ESRefg"/>
    <s v="Appl-ESRefg"/>
    <s v="RefrigFrz-703kWhyr-15to23ft3"/>
    <s v="RefrigFrz-620kWhyr-15to23ft3"/>
    <x v="9"/>
    <s v="RefrigFrz-703kWhyr-15to23ft3"/>
    <s v="RefrigFrz-620kWhyr-15to23ft3"/>
    <s v="RefrigFrz-528kWhyr-15to23ft3-ES"/>
    <s v="Standard"/>
    <s v="D08-RE-Appl-ESRefg-SMMed-703kWh-528kWh"/>
    <m/>
    <s v="DEER1314"/>
    <s v="DEER2014"/>
  </r>
  <r>
    <n v="11"/>
    <s v="RE-Appl-ESRefg-SMMedIce-835kWh-543kWh"/>
    <x v="10"/>
    <s v="DEER2014"/>
    <s v="D11 v4.00"/>
    <d v="2014-03-20T12:00:00"/>
    <m/>
    <s v="ErRobNc"/>
    <s v="Res-Refg-dKWH-Cond"/>
    <s v="DEER"/>
    <s v="Scaled"/>
    <s v="Delta"/>
    <n v="96"/>
    <n v="292"/>
    <s v="None"/>
    <m/>
    <b v="0"/>
    <m/>
    <b v="1"/>
    <s v="Res"/>
    <s v="Any"/>
    <x v="0"/>
    <s v="Refrig"/>
    <s v="Ref_Storage"/>
    <x v="2"/>
    <m/>
    <m/>
    <s v="Appl-ESRefg"/>
    <s v="Appl-ESRefg"/>
    <s v="RefrigFrz-835kWhyr-15to23ft3"/>
    <s v="RefrigFrz-639kWhyr-15to23ft3"/>
    <x v="10"/>
    <s v="RefrigFrz-835kWhyr-15to23ft3"/>
    <s v="RefrigFrz-639kWhyr-15to23ft3"/>
    <s v="RefrigFrz-543kWhyr-15to23ft3-ES"/>
    <s v="Standard"/>
    <s v="D08-RE-Appl-ESRefg-SMMedIce-835kWh-543kWh"/>
    <m/>
    <s v="DEER1314"/>
    <s v="DEER2014"/>
  </r>
  <r>
    <n v="12"/>
    <s v="RE-Appl-ESRefg-TMLrg-697kWh-452kWh"/>
    <x v="11"/>
    <s v="DEER2014"/>
    <s v="D11 v4.00"/>
    <d v="2014-03-20T12:00:00"/>
    <m/>
    <s v="ErRobNc"/>
    <s v="Res-Refg-dKWH-Cond"/>
    <s v="DEER"/>
    <s v="Scaled"/>
    <s v="Delta"/>
    <n v="80"/>
    <n v="245"/>
    <s v="None"/>
    <m/>
    <b v="0"/>
    <m/>
    <b v="1"/>
    <s v="Res"/>
    <s v="Any"/>
    <x v="0"/>
    <s v="Refrig"/>
    <s v="Ref_Storage"/>
    <x v="2"/>
    <m/>
    <m/>
    <s v="Appl-ESRefg"/>
    <s v="Appl-ESRefg"/>
    <s v="RefrigFrz-697kWhyr-20to25ft3"/>
    <s v="RefrigFrz-532kWhyr-20to25ft3"/>
    <x v="11"/>
    <s v="RefrigFrz-697kWhyr-20to25ft3"/>
    <s v="RefrigFrz-532kWhyr-20to25ft3"/>
    <s v="RefrigFrz-452kWhyr-20to25ft3-ES"/>
    <s v="Standard"/>
    <s v="D08-RE-Appl-ESRefg-TMLrg-576kWh-452kWh"/>
    <m/>
    <s v="DEER1314"/>
    <s v="DEER2014"/>
  </r>
  <r>
    <n v="13"/>
    <s v="RE-Appl-ESRefg-TMMed-652kWh-399kWh"/>
    <x v="12"/>
    <s v="DEER2014"/>
    <s v="D11 v4.00"/>
    <d v="2014-03-20T12:00:00"/>
    <m/>
    <s v="ErRobNc"/>
    <s v="Res-Refg-dKWH-Cond"/>
    <s v="DEER"/>
    <s v="Scaled"/>
    <s v="Delta"/>
    <n v="70"/>
    <n v="253"/>
    <s v="None"/>
    <m/>
    <b v="0"/>
    <m/>
    <b v="1"/>
    <s v="Res"/>
    <s v="Any"/>
    <x v="0"/>
    <s v="Refrig"/>
    <s v="Ref_Storage"/>
    <x v="2"/>
    <m/>
    <m/>
    <s v="Appl-ESRefg"/>
    <s v="Appl-ESRefg"/>
    <s v="RefrigFrz-652kWhyr-15to20ft3"/>
    <s v="RefrigFrz-469kWhyr-15to20ft3"/>
    <x v="12"/>
    <s v="RefrigFrz-652kWhyr-15to20ft3"/>
    <s v="RefrigFrz-469kWhyr-15to20ft3"/>
    <s v="RefrigFrz-399kWhyr-15to20ft3-ES"/>
    <s v="Standard"/>
    <s v="D08-RE-Appl-ESRefg-TMMed-602kWh-399kWh"/>
    <m/>
    <s v="DEER1314"/>
    <s v="DEER2014"/>
  </r>
  <r>
    <n v="14"/>
    <s v="RE-Appl-ESRefg-TMSml-621kWh-357kWh"/>
    <x v="13"/>
    <s v="DEER2014"/>
    <s v="D11 v4.00"/>
    <d v="2014-03-20T12:00:00"/>
    <m/>
    <s v="ErRobNc"/>
    <s v="Res-Refg-dKWH-Cond"/>
    <s v="DEER"/>
    <s v="Scaled"/>
    <s v="Delta"/>
    <n v="63"/>
    <n v="264"/>
    <s v="None"/>
    <m/>
    <b v="0"/>
    <m/>
    <b v="1"/>
    <s v="Res"/>
    <s v="Any"/>
    <x v="0"/>
    <s v="Refrig"/>
    <s v="Ref_Storage"/>
    <x v="2"/>
    <m/>
    <m/>
    <s v="Appl-ESRefg"/>
    <s v="Appl-ESRefg"/>
    <s v="RefrigFrz-621kWhyr-10to15ft3"/>
    <s v="RefrigFrz-420kWhyr-10to15ft3"/>
    <x v="13"/>
    <s v="RefrigFrz-621kWhyr-10to15ft3"/>
    <s v="RefrigFrz-420kWhyr-10to15ft3"/>
    <s v="RefrigFrz-357kWhyr-10to15ft3-ES"/>
    <s v="Standard"/>
    <s v="D08-RE-Appl-ESRefg-TMSml-582kWh-357kWh"/>
    <m/>
    <s v="DEER1314"/>
    <s v="DEER2014"/>
  </r>
  <r>
    <n v="15"/>
    <s v="Res-Freezer-ARP"/>
    <x v="14"/>
    <s v="DEER2014"/>
    <s v="D13 v1.00"/>
    <d v="2014-03-20T12:00:00"/>
    <m/>
    <s v="ErRul"/>
    <s v="Res-Freezer-ARP"/>
    <s v="DEER"/>
    <s v="CrossMeasWtd"/>
    <s v="None"/>
    <n v="0"/>
    <n v="0"/>
    <s v="None"/>
    <s v="Res-Freezer-ARP"/>
    <b v="0"/>
    <m/>
    <b v="0"/>
    <s v="Res"/>
    <s v="Any"/>
    <x v="0"/>
    <s v="Refrig"/>
    <s v="Ref_Storage"/>
    <x v="2"/>
    <m/>
    <m/>
    <s v="Appl-RecRef"/>
    <s v="Appl-RecRef"/>
    <s v="ARP Freezer"/>
    <m/>
    <x v="14"/>
    <m/>
    <m/>
    <m/>
    <s v="Standard"/>
    <m/>
    <s v="All IOUs combined into one Measure"/>
    <s v="DEER1314"/>
    <s v="DEER2014"/>
  </r>
  <r>
    <n v="16"/>
    <s v="Res-Refrig-ARP"/>
    <x v="15"/>
    <s v="DEER2014"/>
    <s v="D13 v1.00"/>
    <d v="2014-03-20T12:00:00"/>
    <m/>
    <s v="ErRul"/>
    <s v="Res-Refrig-ARP"/>
    <s v="DEER"/>
    <s v="CrossMeasWtd"/>
    <s v="None"/>
    <n v="0"/>
    <n v="0"/>
    <s v="None"/>
    <s v="Res-Refrig-ARP"/>
    <b v="0"/>
    <m/>
    <b v="0"/>
    <s v="Res"/>
    <s v="Any"/>
    <x v="0"/>
    <s v="Refrig"/>
    <s v="Ref_Storage"/>
    <x v="2"/>
    <m/>
    <m/>
    <s v="Appl-RecRef"/>
    <s v="Appl-RecRef"/>
    <s v="ARP Refrigerator"/>
    <m/>
    <x v="15"/>
    <m/>
    <m/>
    <m/>
    <s v="Standard"/>
    <m/>
    <s v="All IOUs combined into one Measure"/>
    <s v="DEER1314"/>
    <s v="DEER2014"/>
  </r>
  <r>
    <n v="17"/>
    <s v="Grnhs-Shell-LIR_to_LIR_Tcurt"/>
    <x v="16"/>
    <s v="DEER2011"/>
    <s v="D11 v4.00"/>
    <d v="2014-03-20T12:00:00"/>
    <m/>
    <s v="RobNc"/>
    <s v="Grnhs-Shell-LIR_to_LIR_Tcurt"/>
    <s v="DEER"/>
    <s v="Standard"/>
    <s v="None"/>
    <n v="0"/>
    <n v="0"/>
    <s v="None"/>
    <m/>
    <b v="0"/>
    <m/>
    <b v="0"/>
    <s v="Ag"/>
    <s v="Any"/>
    <x v="1"/>
    <s v="Fenestration"/>
    <s v="Fenest"/>
    <x v="3"/>
    <m/>
    <m/>
    <s v="Agr-Irfilm"/>
    <s v="Agr-IrFilm"/>
    <s v="roof has with IR film and bare walls"/>
    <m/>
    <x v="16"/>
    <m/>
    <m/>
    <s v="Grnhs-Shell-LowIR_ThermCurt"/>
    <s v="Standard"/>
    <m/>
    <m/>
    <s v="None"/>
    <s v="DEER2011"/>
  </r>
  <r>
    <n v="18"/>
    <s v="Grnhs-Shell-ThermCurt"/>
    <x v="17"/>
    <s v="DEER2011"/>
    <s v="D11 v4.00"/>
    <d v="2014-03-20T12:00:00"/>
    <m/>
    <s v="RobNc"/>
    <s v="Grnhs-Shell-ThermCurt"/>
    <s v="DEER"/>
    <s v="Standard"/>
    <s v="None"/>
    <n v="0"/>
    <n v="0"/>
    <s v="None"/>
    <m/>
    <b v="0"/>
    <m/>
    <b v="0"/>
    <s v="Ag"/>
    <s v="Any"/>
    <x v="1"/>
    <s v="Fenestration"/>
    <s v="Fenest"/>
    <x v="3"/>
    <m/>
    <m/>
    <s v="Agr-GHC"/>
    <s v="Agr-GHC"/>
    <s v="bare walls and bare double-poly roof"/>
    <m/>
    <x v="16"/>
    <m/>
    <m/>
    <s v="Grnhs-Shell-ThermCurt"/>
    <s v="Standard"/>
    <m/>
    <m/>
    <s v="None"/>
    <s v="DEER2011"/>
  </r>
  <r>
    <n v="19"/>
    <s v="Grnhs-Shell-LowIR_ThermCurt"/>
    <x v="18"/>
    <s v="DEER2011"/>
    <s v="D11 v4.00"/>
    <d v="2014-03-20T12:00:00"/>
    <m/>
    <s v="RobNc"/>
    <s v="Grnhs-Shell-LowIR_ThermCurt"/>
    <s v="DEER"/>
    <s v="Standard"/>
    <s v="None"/>
    <n v="0"/>
    <n v="0"/>
    <s v="None"/>
    <m/>
    <b v="0"/>
    <m/>
    <b v="0"/>
    <s v="Ag"/>
    <s v="Any"/>
    <x v="1"/>
    <s v="Fenestration"/>
    <s v="Fenest"/>
    <x v="4"/>
    <m/>
    <m/>
    <s v="Agr-Irfilm"/>
    <s v="Agr-IrFilm"/>
    <s v="bare walls and bare double-poly roof"/>
    <m/>
    <x v="17"/>
    <m/>
    <m/>
    <s v="Grnhs-Shell-LowIR_ThermCurt"/>
    <s v="Standard"/>
    <m/>
    <m/>
    <s v="None"/>
    <s v="DEER2011"/>
  </r>
  <r>
    <n v="20"/>
    <s v="Grnhs-Shell-LowIRroof"/>
    <x v="19"/>
    <s v="DEER2011"/>
    <s v="D11 v4.00"/>
    <d v="2014-03-20T12:00:00"/>
    <m/>
    <s v="RobNc"/>
    <s v="Grnhs-Shell-LowIRroof"/>
    <s v="DEER"/>
    <s v="Standard"/>
    <s v="None"/>
    <n v="0"/>
    <n v="0"/>
    <s v="None"/>
    <m/>
    <b v="0"/>
    <m/>
    <b v="0"/>
    <s v="Ag"/>
    <s v="Any"/>
    <x v="1"/>
    <s v="Fenestration"/>
    <s v="Fenest"/>
    <x v="4"/>
    <m/>
    <m/>
    <s v="Agr-Irfilm"/>
    <s v="Agr-IrFilm"/>
    <s v="bare double-poly greenhouse roof"/>
    <m/>
    <x v="18"/>
    <m/>
    <m/>
    <s v="Grnhs-Shell-LowIRroof"/>
    <s v="Standard"/>
    <m/>
    <m/>
    <s v="None"/>
    <s v="DEER2011"/>
  </r>
  <r>
    <n v="21"/>
    <s v="Grnhs-Shell-LowIR-SingleLayer"/>
    <x v="20"/>
    <s v="DEER2011"/>
    <s v="D11 v4.00"/>
    <d v="2014-03-20T12:00:00"/>
    <m/>
    <s v="RobNc"/>
    <s v="Grnhs-Shell-LowIR-SingleLayer"/>
    <s v="DEER"/>
    <s v="Standard"/>
    <s v="None"/>
    <n v="0"/>
    <n v="0"/>
    <s v="None"/>
    <m/>
    <b v="0"/>
    <m/>
    <b v="0"/>
    <s v="Ag"/>
    <s v="Any"/>
    <x v="1"/>
    <s v="Fenestration"/>
    <s v="Fenest"/>
    <x v="4"/>
    <m/>
    <m/>
    <s v="Agr-Irfilm"/>
    <s v="Agr-IrFilm"/>
    <s v="single-layer wall or roof material"/>
    <m/>
    <x v="19"/>
    <m/>
    <m/>
    <s v="Grnhs-Shell-LowIR-SingleLayer"/>
    <s v="Standard"/>
    <m/>
    <m/>
    <s v="None"/>
    <s v="DEER2011"/>
  </r>
  <r>
    <n v="22"/>
    <s v="Grnhs-Shell-Tcurt_to_LIR_Tcurt"/>
    <x v="21"/>
    <s v="DEER2011"/>
    <s v="D11 v4.00"/>
    <d v="2014-03-20T12:00:00"/>
    <m/>
    <s v="RobNc"/>
    <s v="Grnhs-Shell-Tcurt_to_LIR_Tcurt"/>
    <s v="DEER"/>
    <s v="Standard"/>
    <s v="None"/>
    <n v="0"/>
    <n v="0"/>
    <s v="None"/>
    <m/>
    <b v="0"/>
    <m/>
    <b v="0"/>
    <s v="Ag"/>
    <s v="Any"/>
    <x v="1"/>
    <s v="Fenestration"/>
    <s v="Fenest"/>
    <x v="4"/>
    <m/>
    <m/>
    <s v="Agr-Irfilm"/>
    <s v="Agr-IrFilm"/>
    <s v="bare double-poly roofs, heat curtain"/>
    <m/>
    <x v="18"/>
    <m/>
    <m/>
    <s v="Grnhs-Shell-LowIR_ThermCurt"/>
    <s v="Standard"/>
    <m/>
    <m/>
    <s v="None"/>
    <s v="DEER2011"/>
  </r>
  <r>
    <n v="23"/>
    <s v="RB-BS-CeilIns-R0-R30"/>
    <x v="22"/>
    <s v="DEER2014"/>
    <s v="D11 v4.00"/>
    <d v="2014-03-20T12:00:00"/>
    <m/>
    <s v="ROB"/>
    <s v="RB-BS-CeilIns-R0-R30"/>
    <s v="DEER"/>
    <s v="Standard"/>
    <s v="None"/>
    <n v="0"/>
    <n v="0"/>
    <s v="None"/>
    <m/>
    <b v="0"/>
    <m/>
    <b v="0"/>
    <s v="Res"/>
    <s v="Any"/>
    <x v="1"/>
    <s v="Opaque"/>
    <s v="BldgShell"/>
    <x v="5"/>
    <m/>
    <m/>
    <s v="BS-CeilIns"/>
    <s v="BS-CeilIns"/>
    <s v="R-0 Ceiling Insulation"/>
    <s v="Overall ceiling U-factor based on climate zone"/>
    <x v="20"/>
    <m/>
    <m/>
    <m/>
    <s v="Standard"/>
    <m/>
    <m/>
    <s v="DEER1314"/>
    <s v="DEER2014"/>
  </r>
  <r>
    <n v="24"/>
    <s v="RB-BS-CeilIns-R0-R38"/>
    <x v="23"/>
    <s v="DEER2014"/>
    <s v="D11 v4.00"/>
    <d v="2014-03-20T12:00:00"/>
    <m/>
    <s v="ROB"/>
    <s v="RB-BS-CeilIns-R0-R38"/>
    <s v="DEER"/>
    <s v="Standard"/>
    <s v="None"/>
    <n v="0"/>
    <n v="0"/>
    <s v="None"/>
    <m/>
    <b v="0"/>
    <m/>
    <b v="0"/>
    <s v="Res"/>
    <s v="Any"/>
    <x v="1"/>
    <s v="Opaque"/>
    <s v="BldgShell"/>
    <x v="5"/>
    <m/>
    <m/>
    <s v="BS-CeilIns"/>
    <s v="BS-CeilIns"/>
    <s v="R-0 Ceiling Insulation"/>
    <s v="Overall ceiling U-factor based on climate zone"/>
    <x v="21"/>
    <m/>
    <m/>
    <m/>
    <s v="Standard"/>
    <m/>
    <m/>
    <s v="DEER1314"/>
    <s v="DEER2014"/>
  </r>
  <r>
    <n v="25"/>
    <s v="RB-BS-CeilIns-VintR-AddR11"/>
    <x v="24"/>
    <s v="DEER2014"/>
    <s v="D11 v4.00"/>
    <d v="2014-03-20T12:00:00"/>
    <m/>
    <s v="ROB"/>
    <s v="RB-BS-CeilIns-VintR-AddR11"/>
    <s v="DEER"/>
    <s v="Standard"/>
    <s v="None"/>
    <n v="0"/>
    <n v="0"/>
    <s v="None"/>
    <m/>
    <b v="0"/>
    <m/>
    <b v="0"/>
    <s v="Res"/>
    <s v="Any"/>
    <x v="1"/>
    <s v="Opaque"/>
    <s v="BldgShell"/>
    <x v="5"/>
    <m/>
    <m/>
    <s v="BS-CeilIns"/>
    <s v="BS-CeilIns"/>
    <s v="Per prototype description"/>
    <s v="Overall ceiling U-factor based on climate zone"/>
    <x v="22"/>
    <m/>
    <m/>
    <m/>
    <s v="Standard"/>
    <m/>
    <m/>
    <s v="DEER1314"/>
    <s v="DEER2014"/>
  </r>
  <r>
    <n v="26"/>
    <s v="RB-BS-CeilIns-VintR-AddR19"/>
    <x v="25"/>
    <s v="DEER2014"/>
    <s v="D11 v4.00"/>
    <d v="2014-03-20T12:00:00"/>
    <m/>
    <s v="ROB"/>
    <s v="RB-BS-CeilIns-VintR-AddR19"/>
    <s v="DEER"/>
    <s v="Standard"/>
    <s v="None"/>
    <n v="0"/>
    <n v="0"/>
    <s v="None"/>
    <m/>
    <b v="0"/>
    <m/>
    <b v="0"/>
    <s v="Res"/>
    <s v="Any"/>
    <x v="1"/>
    <s v="Opaque"/>
    <s v="BldgShell"/>
    <x v="5"/>
    <m/>
    <m/>
    <s v="BS-CeilIns"/>
    <s v="BS-CeilIns"/>
    <s v="Per prototype description"/>
    <s v="Overall ceiling U-factor based on climate zone"/>
    <x v="23"/>
    <m/>
    <m/>
    <m/>
    <s v="Standard"/>
    <m/>
    <m/>
    <s v="DEER1314"/>
    <s v="DEER2014"/>
  </r>
  <r>
    <n v="27"/>
    <s v="RB-BS-CeilIns-VintR-AddR30"/>
    <x v="26"/>
    <s v="DEER2014"/>
    <s v="D11 v4.00"/>
    <d v="2014-03-20T12:00:00"/>
    <m/>
    <s v="ROB"/>
    <s v="RB-BS-CeilIns-VintR-AddR30"/>
    <s v="DEER"/>
    <s v="Standard"/>
    <s v="None"/>
    <n v="0"/>
    <n v="0"/>
    <s v="None"/>
    <m/>
    <b v="0"/>
    <m/>
    <b v="0"/>
    <s v="Res"/>
    <s v="Any"/>
    <x v="1"/>
    <s v="Opaque"/>
    <s v="BldgShell"/>
    <x v="5"/>
    <m/>
    <m/>
    <s v="BS-CeilIns"/>
    <s v="BS-CeilIns"/>
    <s v="Per prototype description"/>
    <s v="Overall ceiling U-factor based on climate zone"/>
    <x v="24"/>
    <m/>
    <m/>
    <m/>
    <s v="Standard"/>
    <m/>
    <m/>
    <s v="DEER1314"/>
    <s v="DEER2014"/>
  </r>
  <r>
    <n v="28"/>
    <s v="RB-BS-BlowInIns-R0-R13"/>
    <x v="27"/>
    <s v="DEER2014"/>
    <s v="D11 v4.00"/>
    <d v="2014-03-20T12:00:00"/>
    <m/>
    <s v="ROB"/>
    <s v="RB-BS-BlowInIns-R0-R13"/>
    <s v="DEER"/>
    <s v="Standard"/>
    <s v="None"/>
    <n v="0"/>
    <n v="0"/>
    <s v="None"/>
    <m/>
    <b v="0"/>
    <m/>
    <b v="0"/>
    <s v="Res"/>
    <s v="Any"/>
    <x v="1"/>
    <s v="Opaque"/>
    <s v="BldgShell"/>
    <x v="6"/>
    <m/>
    <m/>
    <s v="BS-BlowInIns"/>
    <s v="BS-BlowInIns"/>
    <s v="2x4 Wall w/R-0 Insulation"/>
    <s v="Overall wall U-factor based on climate zone"/>
    <x v="25"/>
    <m/>
    <m/>
    <m/>
    <s v="Standard"/>
    <m/>
    <m/>
    <s v="DEER1314"/>
    <s v="DEER2014"/>
  </r>
  <r>
    <n v="29"/>
    <s v="dxHP-pkgEER-65to89kBtuh-11p5eer-3p4cop"/>
    <x v="28"/>
    <s v="DEER2011"/>
    <s v="D11 v4.00"/>
    <d v="2014-03-20T12:00:00"/>
    <m/>
    <s v="ErRobNc"/>
    <s v="NE-HVAC-airHP-SpltPkg-65to89kBtuh-11p5eer-3p4cop"/>
    <s v="DEER"/>
    <s v="Standard"/>
    <s v="None"/>
    <n v="0"/>
    <n v="0"/>
    <s v="None"/>
    <m/>
    <b v="0"/>
    <m/>
    <b v="0"/>
    <s v="Com"/>
    <s v="Any"/>
    <x v="2"/>
    <s v="HeatCool"/>
    <s v="dxHP_equip"/>
    <x v="7"/>
    <m/>
    <m/>
    <s v="HVAC-airHP"/>
    <s v="HVAC-airHP"/>
    <s v="Multiple Base Efficiency technologies based on building vintage"/>
    <s v="Pkg HP EER = 11.0"/>
    <x v="26"/>
    <m/>
    <m/>
    <s v="dxHP-pkgEER-65to89kBtuh-11p5eer-3p4cop"/>
    <s v="Standard"/>
    <m/>
    <m/>
    <s v="None"/>
    <s v="DEER2011"/>
  </r>
  <r>
    <n v="30"/>
    <s v="dxHP-pkgEER-65to89kBtuh-12p0eer-3p4cop"/>
    <x v="29"/>
    <s v="DEER2011"/>
    <s v="D11 v4.00"/>
    <d v="2014-03-20T12:00:00"/>
    <m/>
    <s v="ErRobNc"/>
    <s v="NE-HVAC-airHP-SpltPkg-65to89kBtuh-12p0eer-3p4cop"/>
    <s v="DEER"/>
    <s v="Standard"/>
    <s v="None"/>
    <n v="0"/>
    <n v="0"/>
    <s v="None"/>
    <m/>
    <b v="0"/>
    <m/>
    <b v="0"/>
    <s v="Com"/>
    <s v="Any"/>
    <x v="2"/>
    <s v="HeatCool"/>
    <s v="dxHP_equip"/>
    <x v="7"/>
    <m/>
    <m/>
    <s v="HVAC-airHP"/>
    <s v="HVAC-airHP"/>
    <s v="Multiple Base Efficiency technologies based on building vintage"/>
    <s v="Pkg HP EER = 11.0"/>
    <x v="27"/>
    <m/>
    <m/>
    <s v="dxHP-pkgEER-65to89kBtuh-12p0eer-3p4cop"/>
    <s v="Standard"/>
    <m/>
    <m/>
    <s v="None"/>
    <s v="DEER2011"/>
  </r>
  <r>
    <n v="31"/>
    <s v="NE-HVAC-airHP-SpltPkg-65to109kBtuh-11p5eer-3p4cop"/>
    <x v="30"/>
    <s v="DEER2014"/>
    <s v="D13 v1.0"/>
    <d v="2014-03-20T12:00:00"/>
    <m/>
    <s v="ErRobNc"/>
    <s v="NE-HVAC-airHP-SpltPkg-65to109kBtuh-11p5eer-3p4cop"/>
    <s v="DEER"/>
    <s v="Standard"/>
    <s v="None"/>
    <n v="0"/>
    <n v="0"/>
    <s v="None"/>
    <m/>
    <b v="0"/>
    <m/>
    <b v="0"/>
    <s v="Com"/>
    <s v="Any"/>
    <x v="2"/>
    <s v="HeatCool"/>
    <s v="dxHP_equip"/>
    <x v="7"/>
    <m/>
    <m/>
    <s v="HVAC-airHP"/>
    <s v="HVAC-airHP"/>
    <s v="Pkg HP (65-109 kBtuh) EER and COP based on vintage"/>
    <s v="Pkg HP EER = 10.8 (65-109 kBtuh), COP = 3.3; w/Econo;  2-spd Fan"/>
    <x v="28"/>
    <m/>
    <m/>
    <m/>
    <s v="Standard"/>
    <m/>
    <m/>
    <s v="None"/>
    <s v="DEER2014"/>
  </r>
  <r>
    <n v="32"/>
    <s v="NE-HVAC-airHP-SpltPkg-65to109kBtuh-12p0eer-3p4cop"/>
    <x v="31"/>
    <s v="DEER2014"/>
    <s v="D13 v1.0"/>
    <d v="2014-03-20T12:00:00"/>
    <m/>
    <s v="ErRobNc"/>
    <s v="NE-HVAC-airHP-SpltPkg-65to109kBtuh-12p0eer-3p4cop"/>
    <s v="DEER"/>
    <s v="Standard"/>
    <s v="None"/>
    <n v="0"/>
    <n v="0"/>
    <s v="None"/>
    <m/>
    <b v="0"/>
    <m/>
    <b v="0"/>
    <s v="Com"/>
    <s v="Any"/>
    <x v="2"/>
    <s v="HeatCool"/>
    <s v="dxHP_equip"/>
    <x v="7"/>
    <m/>
    <m/>
    <s v="HVAC-airHP"/>
    <s v="HVAC-airHP"/>
    <s v="Pkg HP (65-109 kBtuh) EER and COP based on vintage"/>
    <s v="Pkg HP EER = 10.8 (65-109 kBtuh), COP = 3.3; w/Econo;  2-spd Fan"/>
    <x v="29"/>
    <m/>
    <m/>
    <m/>
    <s v="Standard"/>
    <m/>
    <m/>
    <s v="None"/>
    <s v="DEER2014"/>
  </r>
  <r>
    <n v="33"/>
    <s v="dxHP-pkgEER-90to134kBtuh-11p5eer-3p4cop"/>
    <x v="32"/>
    <s v="DEER2011"/>
    <s v="D11 v4.00"/>
    <d v="2014-03-20T12:00:00"/>
    <m/>
    <s v="ErRobNc"/>
    <s v="NE-HVAC-airHP-SpltPkg-90to134kBtuh-11p5eer-3p4cop"/>
    <s v="DEER"/>
    <s v="Standard"/>
    <s v="None"/>
    <n v="0"/>
    <n v="0"/>
    <s v="None"/>
    <m/>
    <b v="0"/>
    <m/>
    <b v="0"/>
    <s v="Com"/>
    <s v="Any"/>
    <x v="2"/>
    <s v="HeatCool"/>
    <s v="dxHP_equip"/>
    <x v="7"/>
    <m/>
    <m/>
    <s v="HVAC-airHP"/>
    <s v="HVAC-airHP"/>
    <s v="Multiple Base Efficiency technologies based on building vintage"/>
    <s v="Pkg HP EER = 11.0"/>
    <x v="30"/>
    <m/>
    <m/>
    <s v="dxHP-pkgEER-90to134kBtuh-11p5eer-3p4cop"/>
    <s v="Standard"/>
    <m/>
    <m/>
    <s v="None"/>
    <s v="DEER2011"/>
  </r>
  <r>
    <n v="34"/>
    <s v="dxHP-pkgEER-90to134kBtuh-12p0eer-3p4cop"/>
    <x v="33"/>
    <s v="DEER2011"/>
    <s v="D11 v4.00"/>
    <d v="2014-03-20T12:00:00"/>
    <m/>
    <s v="ErRobNc"/>
    <s v="NE-HVAC-airHP-SpltPkg-90to134kBtuh-12p0eer-3p4cop"/>
    <s v="DEER"/>
    <s v="Standard"/>
    <s v="None"/>
    <n v="0"/>
    <n v="0"/>
    <s v="None"/>
    <m/>
    <b v="0"/>
    <m/>
    <b v="0"/>
    <s v="Com"/>
    <s v="Any"/>
    <x v="2"/>
    <s v="HeatCool"/>
    <s v="dxHP_equip"/>
    <x v="7"/>
    <m/>
    <m/>
    <s v="HVAC-airHP"/>
    <s v="HVAC-airHP"/>
    <s v="Multiple Base Efficiency technologies based on building vintage"/>
    <s v="Pkg HP EER = 11.0"/>
    <x v="31"/>
    <m/>
    <m/>
    <s v="dxHP-pkgEER-90to134kBtuh-12p0eer-3p4cop"/>
    <s v="Standard"/>
    <m/>
    <m/>
    <s v="None"/>
    <s v="DEER2011"/>
  </r>
  <r>
    <n v="35"/>
    <s v="NE-HVAC-airHP-SpltPkg-110to134kBtuh-11p5eer-3p4cop"/>
    <x v="34"/>
    <s v="DEER2014"/>
    <s v="D13 v1.0"/>
    <d v="2014-03-20T12:00:00"/>
    <m/>
    <s v="ErRobNc"/>
    <s v="NE-HVAC-airHP-SpltPkg-110to134kBtuh-11p5eer-3p4cop"/>
    <s v="DEER"/>
    <s v="Standard"/>
    <s v="None"/>
    <n v="0"/>
    <n v="0"/>
    <s v="None"/>
    <m/>
    <b v="0"/>
    <m/>
    <b v="0"/>
    <s v="Com"/>
    <s v="Any"/>
    <x v="2"/>
    <s v="HeatCool"/>
    <s v="dxHP_equip"/>
    <x v="7"/>
    <m/>
    <m/>
    <s v="HVAC-airHP"/>
    <s v="HVAC-airHP"/>
    <s v="Pkg HP (110-134 kBtuh) EER and COP based on vintage"/>
    <s v="Pkg HP EER = 10.8 (110-134 kBtuh), COP = 3.3; w/Econo;  2-spd Fan"/>
    <x v="32"/>
    <m/>
    <m/>
    <m/>
    <s v="Standard"/>
    <m/>
    <m/>
    <s v="None"/>
    <s v="DEER2014"/>
  </r>
  <r>
    <n v="36"/>
    <s v="NE-HVAC-airHP-SpltPkg-110to134kBtuh-12p0eer-3p4cop"/>
    <x v="35"/>
    <s v="DEER2014"/>
    <s v="D13 v1.0"/>
    <d v="2014-03-20T12:00:00"/>
    <m/>
    <s v="ErRobNc"/>
    <s v="NE-HVAC-airHP-SpltPkg-110to134kBtuh-12p0eer-3p4cop"/>
    <s v="DEER"/>
    <s v="Standard"/>
    <s v="None"/>
    <n v="0"/>
    <n v="0"/>
    <s v="None"/>
    <m/>
    <b v="0"/>
    <m/>
    <b v="0"/>
    <s v="Com"/>
    <s v="Any"/>
    <x v="2"/>
    <s v="HeatCool"/>
    <s v="dxHP_equip"/>
    <x v="7"/>
    <m/>
    <m/>
    <s v="HVAC-airHP"/>
    <s v="HVAC-airHP"/>
    <s v="Pkg HP (110-134 kBtuh) EER and COP based on vintage"/>
    <s v="Pkg HP EER = 10.8 (110-134 kBtuh), COP = 3.3; w/Econo;  2-spd Fan"/>
    <x v="33"/>
    <m/>
    <m/>
    <m/>
    <s v="Standard"/>
    <m/>
    <m/>
    <s v="None"/>
    <s v="DEER2014"/>
  </r>
  <r>
    <n v="39"/>
    <s v="NE-HVAC-airHP-SpltPkg-135to239kBtuh-11p5eer-3p2cop"/>
    <x v="36"/>
    <s v="DEER2014"/>
    <s v="D13 v1.0"/>
    <d v="2014-03-20T12:00:00"/>
    <m/>
    <s v="ErRobNc"/>
    <s v="NE-HVAC-airHP-SpltPkg-135to239kBtuh-11p5eer-3p2cop"/>
    <s v="DEER"/>
    <s v="Standard"/>
    <s v="None"/>
    <n v="0"/>
    <n v="0"/>
    <s v="None"/>
    <m/>
    <b v="0"/>
    <m/>
    <b v="0"/>
    <s v="Com"/>
    <s v="Any"/>
    <x v="2"/>
    <s v="HeatCool"/>
    <s v="dxHP_equip"/>
    <x v="7"/>
    <m/>
    <m/>
    <s v="HVAC-airHP"/>
    <s v="HVAC-airHP"/>
    <s v="Pkg HP (135-239 kBtuh) EER and COP based on vintage"/>
    <s v="Pkg HP EER = 10.4 (135-239 kBtuh), COP = 3.2; w/Econo;  2-spd Fan"/>
    <x v="34"/>
    <m/>
    <m/>
    <m/>
    <s v="Standard"/>
    <s v="dxHP-pkgEER-135to239kBtuh-11p5eer-3p2cop"/>
    <m/>
    <s v="DEER1314"/>
    <s v="DEER2014"/>
  </r>
  <r>
    <n v="40"/>
    <s v="NE-HVAC-airHP-SpltPkg-135to239kBtuh-12p0eer-3p2cop"/>
    <x v="36"/>
    <s v="DEER2014"/>
    <s v="D13 v1.0"/>
    <d v="2014-03-20T12:00:00"/>
    <m/>
    <s v="ErRobNc"/>
    <s v="NE-HVAC-airHP-SpltPkg-135to239kBtuh-12p0eer-3p2cop"/>
    <s v="DEER"/>
    <s v="Standard"/>
    <s v="None"/>
    <n v="0"/>
    <n v="0"/>
    <s v="None"/>
    <m/>
    <b v="0"/>
    <m/>
    <b v="0"/>
    <s v="Com"/>
    <s v="Any"/>
    <x v="2"/>
    <s v="HeatCool"/>
    <s v="dxHP_equip"/>
    <x v="7"/>
    <m/>
    <m/>
    <s v="HVAC-airHP"/>
    <s v="HVAC-airHP"/>
    <s v="Pkg HP (135-239 kBtuh) EER and COP based on vintage"/>
    <s v="Pkg HP EER = 10.4 (135-239 kBtuh), COP = 3.2; w/Econo;  2-spd Fan"/>
    <x v="34"/>
    <m/>
    <m/>
    <m/>
    <s v="Standard"/>
    <s v="dxHP-pkgEER-135to239kBtuh-12p0eer-3p2cop"/>
    <m/>
    <s v="DEER1314"/>
    <s v="DEER2014"/>
  </r>
  <r>
    <n v="43"/>
    <s v="NE-HVAC-airHP-SpltPkg-240to759kBtuh-10p5eer-3p2cop"/>
    <x v="37"/>
    <s v="DEER2014"/>
    <s v="D13 v1.0"/>
    <d v="2014-03-20T12:00:00"/>
    <m/>
    <s v="ErRobNc"/>
    <s v="NE-HVAC-airHP-SpltPkg-240to759kBtuh-10p5eer-3p2cop"/>
    <s v="DEER"/>
    <s v="Standard"/>
    <s v="None"/>
    <n v="0"/>
    <n v="0"/>
    <s v="None"/>
    <m/>
    <b v="0"/>
    <m/>
    <b v="0"/>
    <s v="Com"/>
    <s v="Any"/>
    <x v="2"/>
    <s v="HeatCool"/>
    <s v="dxHP_equip"/>
    <x v="7"/>
    <m/>
    <m/>
    <s v="HVAC-airHP"/>
    <s v="HVAC-airHP"/>
    <s v="Pkg HP (240-759 kBtuh) EER and COP based on vintage"/>
    <s v="Pkg HP EER = 9.3 (240-759 kBtuh), COP = 3.2; w/Econo;  2-spd Fan"/>
    <x v="35"/>
    <m/>
    <m/>
    <m/>
    <s v="Standard"/>
    <s v="dxHP-pkgEER-240to759kBtuh-10p5eer-3p2cop"/>
    <m/>
    <s v="DEER1314"/>
    <s v="DEER2014"/>
  </r>
  <r>
    <n v="44"/>
    <s v="NE-HVAC-airHP-SpltPkg-240to759kBtuh-10p8eer-3p2cop"/>
    <x v="38"/>
    <s v="DEER2014"/>
    <s v="D13 v1.0"/>
    <d v="2014-03-20T12:00:00"/>
    <m/>
    <s v="ErRobNc"/>
    <s v="NE-HVAC-airHP-SpltPkg-240to759kBtuh-10p8eer-3p2cop"/>
    <s v="DEER"/>
    <s v="Standard"/>
    <s v="None"/>
    <n v="0"/>
    <n v="0"/>
    <s v="None"/>
    <m/>
    <b v="0"/>
    <m/>
    <b v="0"/>
    <s v="Com"/>
    <s v="Any"/>
    <x v="2"/>
    <s v="HeatCool"/>
    <s v="dxHP_equip"/>
    <x v="7"/>
    <m/>
    <m/>
    <s v="HVAC-airHP"/>
    <s v="HVAC-airHP"/>
    <s v="Pkg HP (240-759 kBtuh) EER and COP based on vintage"/>
    <s v="Pkg HP EER = 9.3 (240-759 kBtuh), COP = 3.2; w/Econo;  2-spd Fan"/>
    <x v="36"/>
    <m/>
    <m/>
    <m/>
    <s v="Standard"/>
    <s v="dxHP-pkgEER-240to759kBtuh-10p8eer-3p2cop"/>
    <m/>
    <s v="DEER1314"/>
    <s v="DEER2014"/>
  </r>
  <r>
    <n v="47"/>
    <s v="NE-HVAC-airHP-SpltPkg-gte760kBtuh-10p0eer-3p2cop"/>
    <x v="39"/>
    <s v="DEER2014"/>
    <s v="D13 v1.0"/>
    <d v="2014-03-20T12:00:00"/>
    <m/>
    <s v="ErRobNc"/>
    <s v="NE-HVAC-airHP-SpltPkg-gte760kBtuh-10p0eer-3p2cop"/>
    <s v="DEER"/>
    <s v="Standard"/>
    <s v="None"/>
    <n v="0"/>
    <n v="0"/>
    <s v="None"/>
    <m/>
    <b v="0"/>
    <m/>
    <b v="0"/>
    <s v="Com"/>
    <s v="Any"/>
    <x v="2"/>
    <s v="HeatCool"/>
    <s v="dxHP_equip"/>
    <x v="7"/>
    <m/>
    <m/>
    <s v="HVAC-airHP"/>
    <s v="HVAC-airHP"/>
    <s v="Pkg HP (&gt;= 760 kBtuh) EER and COP based on vintage"/>
    <s v="Pkg HP EER = 9.3 (&gt;= 760 kBtuh), COP = 3.2; w/Econo;  2-spd Fan"/>
    <x v="37"/>
    <m/>
    <m/>
    <m/>
    <s v="Standard"/>
    <s v="dxHP-pkgEER-gte760kBtuh-10p0eer-3p2cop"/>
    <m/>
    <s v="DEER1314"/>
    <s v="DEER2014"/>
  </r>
  <r>
    <n v="48"/>
    <s v="NE-HVAC-airHP-SpltPkg-gte760kBtuh-10p2eer-3p2cop"/>
    <x v="40"/>
    <s v="DEER2014"/>
    <s v="D13 v1.0"/>
    <d v="2014-03-20T12:00:00"/>
    <m/>
    <s v="ErRobNc"/>
    <s v="NE-HVAC-airHP-SpltPkg-gte760kBtuh-10p2eer-3p2cop"/>
    <s v="DEER"/>
    <s v="Standard"/>
    <s v="None"/>
    <n v="0"/>
    <n v="0"/>
    <s v="None"/>
    <m/>
    <b v="0"/>
    <m/>
    <b v="0"/>
    <s v="Com"/>
    <s v="Any"/>
    <x v="2"/>
    <s v="HeatCool"/>
    <s v="dxHP_equip"/>
    <x v="7"/>
    <m/>
    <m/>
    <s v="HVAC-airHP"/>
    <s v="HVAC-airHP"/>
    <s v="Pkg HP (&gt;= 760 kBtuh) EER and COP based on vintage"/>
    <s v="Pkg HP EER = 9.3 (&gt;= 760 kBtuh), COP = 3.2; w/Econo;  2-spd Fan"/>
    <x v="38"/>
    <m/>
    <m/>
    <m/>
    <s v="Standard"/>
    <s v="dxHP-pkgEER-gte760kBtuh-10p2eer-3p2cop"/>
    <m/>
    <s v="DEER1314"/>
    <s v="DEER2014"/>
  </r>
  <r>
    <n v="49"/>
    <s v="dxHP-pkgSEER-lt55kBtuh-14p5seer-wtd"/>
    <x v="41"/>
    <s v="DEER2014"/>
    <s v="D13 v1.0"/>
    <d v="2014-03-20T12:00:00"/>
    <m/>
    <s v="ErRobNc"/>
    <s v="dxHP-pkgSEER-lt55kBtuh-14p5seer"/>
    <s v="DEER"/>
    <s v="CrossMeasWtd"/>
    <s v="None"/>
    <n v="0"/>
    <n v="0"/>
    <s v="None"/>
    <s v="dxHP-pkgSEER-lt55kBtuh-14p5seer"/>
    <b v="0"/>
    <m/>
    <b v="0"/>
    <s v="Com"/>
    <s v="Any"/>
    <x v="2"/>
    <s v="HeatCool"/>
    <s v="dxHP_equip"/>
    <x v="8"/>
    <m/>
    <m/>
    <s v="HVAC-airHP"/>
    <s v="HVAC-airHP"/>
    <s v="Multiple Base Efficiency technologies based on building vintage"/>
    <s v="Pkg HP SEER = 13.0"/>
    <x v="39"/>
    <m/>
    <m/>
    <m/>
    <s v="Standard"/>
    <m/>
    <s v="added per request from SCE"/>
    <s v="None"/>
    <s v="DEER2014"/>
  </r>
  <r>
    <n v="50"/>
    <s v="dxHP-pkgSEER-lt65kBtuh-13p0seer-7p7hspf"/>
    <x v="42"/>
    <s v="DEER2011"/>
    <s v="D11 v4.00"/>
    <d v="2014-03-20T12:00:00"/>
    <m/>
    <s v="ErRul"/>
    <s v="NE-HVAC-airHP-Pkg-lt65kBtuh-13p0seer-8p1hspf"/>
    <s v="DEER"/>
    <s v="Standard"/>
    <s v="None"/>
    <n v="0"/>
    <n v="0"/>
    <s v="None"/>
    <m/>
    <b v="0"/>
    <m/>
    <b v="0"/>
    <s v="Com"/>
    <s v="Any"/>
    <x v="2"/>
    <s v="HeatCool"/>
    <s v="dxHP_equip"/>
    <x v="8"/>
    <m/>
    <m/>
    <s v="HVAC-airHP"/>
    <s v="HVAC-airHP"/>
    <s v="Multiple Base Efficiency technologies based on building vintage"/>
    <s v="Pkg HP SEER = 13.0"/>
    <x v="40"/>
    <m/>
    <m/>
    <s v="dxHP-pkgSEER-lt65kBtuh-13p0seer-7p7hspf"/>
    <s v="Standard"/>
    <m/>
    <m/>
    <s v="None"/>
    <s v="DEER2011"/>
  </r>
  <r>
    <n v="51"/>
    <s v="dxHP-pkgSEER-lt65kBtuh-14p0seer-8p0hspf"/>
    <x v="43"/>
    <s v="DEER2011"/>
    <s v="D11 v4.00"/>
    <d v="2014-03-20T12:00:00"/>
    <m/>
    <s v="ErRobNc"/>
    <s v="NE-HVAC-airHP-Pkg-lt65kBtuh-14p0seer-8p6hspf"/>
    <s v="DEER"/>
    <s v="Standard"/>
    <s v="None"/>
    <n v="0"/>
    <n v="0"/>
    <s v="None"/>
    <m/>
    <b v="0"/>
    <m/>
    <b v="0"/>
    <s v="Com"/>
    <s v="Any"/>
    <x v="2"/>
    <s v="HeatCool"/>
    <s v="dxHP_equip"/>
    <x v="8"/>
    <m/>
    <m/>
    <s v="HVAC-airHP"/>
    <s v="HVAC-airHP"/>
    <s v="Multiple Base Efficiency technologies based on building vintage"/>
    <s v="Pkg HP SEER = 13.0"/>
    <x v="41"/>
    <m/>
    <m/>
    <s v="dxHP-pkgSEER-lt65kBtuh-14p0seer-8p0hspf"/>
    <s v="Standard"/>
    <m/>
    <m/>
    <s v="None"/>
    <s v="DEER2011"/>
  </r>
  <r>
    <n v="52"/>
    <s v="dxHP-pkgSEER-lt65kBtuh-14p5seer-wtd"/>
    <x v="44"/>
    <s v="DEER2011"/>
    <s v="D11 v4.00"/>
    <d v="2014-03-20T12:00:00"/>
    <m/>
    <s v="ErRobNc"/>
    <s v="dxHP-pkgSEER-lt65kBtuh-14p5seer"/>
    <s v="DEER"/>
    <s v="CrossMeasWtd"/>
    <s v="None"/>
    <n v="0"/>
    <n v="0"/>
    <s v="None"/>
    <s v="dxHP-pkgSEER-lt65kBtuh-14p5seer"/>
    <b v="0"/>
    <m/>
    <b v="0"/>
    <s v="Com"/>
    <s v="Any"/>
    <x v="2"/>
    <s v="HeatCool"/>
    <s v="dxHP_equip"/>
    <x v="8"/>
    <m/>
    <m/>
    <s v="HVAC-airHP"/>
    <s v="HVAC-airHP"/>
    <s v="Multiple Base Efficiency technologies based on building vintage"/>
    <s v="Pkg HP SEER = 13.0"/>
    <x v="39"/>
    <m/>
    <m/>
    <m/>
    <s v="Standard"/>
    <m/>
    <s v="added per request from SCE"/>
    <s v="None"/>
    <s v="DEER2011"/>
  </r>
  <r>
    <n v="53"/>
    <s v="dxHP-pkgSEER-lt65kBtuh-15p0seer-8p5hspf"/>
    <x v="45"/>
    <s v="DEER2011"/>
    <s v="D11 v4.00"/>
    <d v="2014-03-20T12:00:00"/>
    <m/>
    <s v="ErRobNc"/>
    <s v="NE-HVAC-airHP-Pkg-lt65kBtuh-15p0seer-8p6hspf"/>
    <s v="DEER"/>
    <s v="Standard"/>
    <s v="None"/>
    <n v="0"/>
    <n v="0"/>
    <s v="None"/>
    <m/>
    <b v="0"/>
    <m/>
    <b v="0"/>
    <s v="Com"/>
    <s v="Any"/>
    <x v="2"/>
    <s v="HeatCool"/>
    <s v="dxHP_equip"/>
    <x v="8"/>
    <m/>
    <m/>
    <s v="HVAC-airHP"/>
    <s v="HVAC-airHP"/>
    <s v="Multiple Base Efficiency technologies based on building vintage"/>
    <s v="Pkg HP SEER = 13.0"/>
    <x v="42"/>
    <m/>
    <m/>
    <s v="dxHP-pkgSEER-lt65kBtuh-15p0seer-8p5hspf"/>
    <s v="Standard"/>
    <m/>
    <m/>
    <s v="None"/>
    <s v="DEER2011"/>
  </r>
  <r>
    <n v="54"/>
    <s v="NE-HVAC-airHP-Pkg-lt55kBtuh-13p0seer-7p7hspf"/>
    <x v="46"/>
    <s v="DEER2014"/>
    <s v="D13 v1.0"/>
    <d v="2014-03-20T12:00:00"/>
    <m/>
    <s v="ErRul"/>
    <s v="NE-HVAC-airHP-Pkg-lt55kBtuh-13p0seer-7p7hspf"/>
    <s v="DEER"/>
    <s v="Standard"/>
    <s v="None"/>
    <n v="0"/>
    <n v="0"/>
    <s v="None"/>
    <m/>
    <b v="0"/>
    <m/>
    <b v="0"/>
    <s v="Com"/>
    <s v="Any"/>
    <x v="2"/>
    <s v="HeatCool"/>
    <s v="dxHP_equip"/>
    <x v="8"/>
    <m/>
    <m/>
    <s v="HVAC-airHP"/>
    <s v="HVAC-airHP"/>
    <s v="Pkg HP (&lt; 55 kbtuh) SEER and HSPF based on vintage"/>
    <s v="Pkg HP SEER = 13.0 (&lt; 55 kbtuh), EER = 11.07, HSPF = 7.7, COP = 3.28; no Econo;  1-spd Fan"/>
    <x v="43"/>
    <m/>
    <m/>
    <m/>
    <s v="Standard"/>
    <m/>
    <m/>
    <s v="None"/>
    <s v="DEER2014"/>
  </r>
  <r>
    <n v="55"/>
    <s v="NE-HVAC-airHP-Pkg-lt55kBtuh-14p0seer-8p0hspf"/>
    <x v="47"/>
    <s v="DEER2014"/>
    <s v="D13 v1.0"/>
    <d v="2014-03-20T12:00:00"/>
    <m/>
    <s v="ErRobNc"/>
    <s v="NE-HVAC-airHP-Pkg-lt55kBtuh-14p0seer-8p0hspf"/>
    <s v="DEER"/>
    <s v="Standard"/>
    <s v="None"/>
    <n v="0"/>
    <n v="0"/>
    <s v="None"/>
    <m/>
    <b v="0"/>
    <m/>
    <b v="0"/>
    <s v="Com"/>
    <s v="Any"/>
    <x v="2"/>
    <s v="HeatCool"/>
    <s v="dxHP_equip"/>
    <x v="8"/>
    <m/>
    <m/>
    <s v="HVAC-airHP"/>
    <s v="HVAC-airHP"/>
    <s v="Pkg HP (&lt; 55 kbtuh) SEER and HSPF based on vintage"/>
    <s v="Pkg HP SEER = 13.0 (&lt; 55 kbtuh), EER = 11.07, HSPF = 7.7, COP = 3.28; no Econo;  1-spd Fan"/>
    <x v="44"/>
    <m/>
    <m/>
    <m/>
    <s v="Standard"/>
    <m/>
    <m/>
    <s v="None"/>
    <s v="DEER2014"/>
  </r>
  <r>
    <n v="56"/>
    <s v="NE-HVAC-airHP-Pkg-lt55kBtuh-15p0seer-8p5hspf"/>
    <x v="48"/>
    <s v="DEER2014"/>
    <s v="D13 v1.0"/>
    <d v="2014-03-20T12:00:00"/>
    <m/>
    <s v="ErRobNc"/>
    <s v="NE-HVAC-airHP-Pkg-lt55kBtuh-15p0seer-8p5hspf"/>
    <s v="DEER"/>
    <s v="Standard"/>
    <s v="None"/>
    <n v="0"/>
    <n v="0"/>
    <s v="None"/>
    <m/>
    <b v="0"/>
    <m/>
    <b v="0"/>
    <s v="Com"/>
    <s v="Any"/>
    <x v="2"/>
    <s v="HeatCool"/>
    <s v="dxHP_equip"/>
    <x v="8"/>
    <m/>
    <m/>
    <s v="HVAC-airHP"/>
    <s v="HVAC-airHP"/>
    <s v="Pkg HP (&lt; 55 kbtuh) SEER and HSPF based on vintage"/>
    <s v="Pkg HP SEER = 13.0 (&lt; 55 kbtuh), EER = 11.07, HSPF = 7.7, COP = 3.28; no Econo;  1-spd Fan"/>
    <x v="45"/>
    <m/>
    <m/>
    <m/>
    <s v="Standard"/>
    <m/>
    <m/>
    <s v="None"/>
    <s v="DEER2014"/>
  </r>
  <r>
    <n v="57"/>
    <s v="dxHP-pkgSEER-55to64kBtuh-14p5seer-wtd"/>
    <x v="49"/>
    <s v="DEER2014"/>
    <s v="D13 v1.0"/>
    <d v="2014-03-20T12:00:00"/>
    <m/>
    <s v="ErRobNc"/>
    <s v="dxHP-pkgSEER-55to64kBtuh-14p5seer"/>
    <s v="DEER"/>
    <s v="CrossMeasWtd"/>
    <s v="None"/>
    <n v="0"/>
    <n v="0"/>
    <s v="None"/>
    <s v="dxHP-pkgSEER-55to64kBtuh-14p5seer"/>
    <b v="0"/>
    <m/>
    <b v="0"/>
    <s v="Com"/>
    <s v="Any"/>
    <x v="2"/>
    <s v="HeatCool"/>
    <s v="dxHP_equip"/>
    <x v="8"/>
    <m/>
    <m/>
    <s v="HVAC-airHP"/>
    <s v="HVAC-airHP"/>
    <s v="Multiple Base Efficiency technologies based on building vintage"/>
    <s v="Pkg HP SEER = 13.0"/>
    <x v="39"/>
    <m/>
    <m/>
    <m/>
    <s v="Standard"/>
    <m/>
    <s v="added per request from SCE"/>
    <s v="None"/>
    <s v="DEER2014"/>
  </r>
  <r>
    <n v="58"/>
    <s v="NE-HVAC-airHP-Pkg-55to64kBtuh-13p0seer-7p7hspf"/>
    <x v="50"/>
    <s v="DEER2014"/>
    <s v="D13 v1.0"/>
    <d v="2014-03-20T12:00:00"/>
    <m/>
    <s v="ErRul"/>
    <s v="NE-HVAC-airHP-Pkg-55to64kBtuh-13p0seer-7p7hspf"/>
    <s v="DEER"/>
    <s v="Standard"/>
    <s v="None"/>
    <n v="0"/>
    <n v="0"/>
    <s v="None"/>
    <m/>
    <b v="0"/>
    <m/>
    <b v="0"/>
    <s v="Com"/>
    <s v="Any"/>
    <x v="2"/>
    <s v="HeatCool"/>
    <s v="dxHP_equip"/>
    <x v="8"/>
    <m/>
    <m/>
    <s v="HVAC-airHP"/>
    <s v="HVAC-airHP"/>
    <s v="Pkg HP (55-64 kbtuh) SEER and HSPF based on vintage"/>
    <s v="Pkg HP SEER = 13.0 (55-64 kbtuh), EER = 11.07, HSPF = 7.7, COP = 3.28; w/Econo;  2-spd Fan"/>
    <x v="46"/>
    <m/>
    <m/>
    <m/>
    <s v="Standard"/>
    <m/>
    <m/>
    <s v="None"/>
    <s v="DEER2014"/>
  </r>
  <r>
    <n v="59"/>
    <s v="NE-HVAC-airHP-Pkg-55to64kBtuh-14p0seer-8p0hspf"/>
    <x v="51"/>
    <s v="DEER2014"/>
    <s v="D13 v1.0"/>
    <d v="2014-03-20T12:00:00"/>
    <m/>
    <s v="ErRobNc"/>
    <s v="NE-HVAC-airHP-Pkg-55to64kBtuh-14p0seer-8p0hspf"/>
    <s v="DEER"/>
    <s v="Standard"/>
    <s v="None"/>
    <n v="0"/>
    <n v="0"/>
    <s v="None"/>
    <m/>
    <b v="0"/>
    <m/>
    <b v="0"/>
    <s v="Com"/>
    <s v="Any"/>
    <x v="2"/>
    <s v="HeatCool"/>
    <s v="dxHP_equip"/>
    <x v="8"/>
    <m/>
    <m/>
    <s v="HVAC-airHP"/>
    <s v="HVAC-airHP"/>
    <s v="Pkg HP (55-64 kbtuh) SEER and HSPF based on vintage"/>
    <s v="Pkg HP SEER = 13.0 (55-64 kbtuh), EER = 11.07, HSPF = 7.7, COP = 3.28; w/Econo;  2-spd Fan"/>
    <x v="47"/>
    <m/>
    <m/>
    <m/>
    <s v="Standard"/>
    <m/>
    <m/>
    <s v="None"/>
    <s v="DEER2014"/>
  </r>
  <r>
    <n v="60"/>
    <s v="NE-HVAC-airHP-Pkg-55to64kBtuh-15p0seer-8p5hspf"/>
    <x v="52"/>
    <s v="DEER2014"/>
    <s v="D13 v1.0"/>
    <d v="2014-03-20T12:00:00"/>
    <m/>
    <s v="ErRobNc"/>
    <s v="NE-HVAC-airHP-Pkg-55to64kBtuh-15p0seer-8p5hspf"/>
    <s v="DEER"/>
    <s v="Standard"/>
    <s v="None"/>
    <n v="0"/>
    <n v="0"/>
    <s v="None"/>
    <m/>
    <b v="0"/>
    <m/>
    <b v="0"/>
    <s v="Com"/>
    <s v="Any"/>
    <x v="2"/>
    <s v="HeatCool"/>
    <s v="dxHP_equip"/>
    <x v="8"/>
    <m/>
    <m/>
    <s v="HVAC-airHP"/>
    <s v="HVAC-airHP"/>
    <s v="Pkg HP (55-64 kbtuh) SEER and HSPF based on vintage"/>
    <s v="Pkg HP SEER = 13.0 (55-64 kbtuh), EER = 11.07, HSPF = 7.7, COP = 3.28; w/Econo;  2-spd Fan"/>
    <x v="48"/>
    <m/>
    <m/>
    <m/>
    <s v="Standard"/>
    <m/>
    <m/>
    <s v="None"/>
    <s v="DEER2014"/>
  </r>
  <r>
    <n v="61"/>
    <s v="dxHP-spltSEER-lt55kBtuh-14p0seer-wtd"/>
    <x v="53"/>
    <s v="DEER2014"/>
    <s v="D13 v1.0"/>
    <d v="2014-03-20T12:00:00"/>
    <m/>
    <s v="ErRobNc"/>
    <s v="dxHP-spltSEER-lt55kBtuh-14p0seer"/>
    <s v="DEER"/>
    <s v="CrossMeasWtd"/>
    <s v="None"/>
    <n v="0"/>
    <n v="0"/>
    <s v="None"/>
    <s v="dxHP-spltSEER-lt55kBtuh-14p0seer"/>
    <b v="0"/>
    <m/>
    <b v="0"/>
    <s v="Com"/>
    <s v="Any"/>
    <x v="2"/>
    <s v="HeatCool"/>
    <s v="dxHP_equip"/>
    <x v="9"/>
    <m/>
    <m/>
    <s v="HVAC-airHP"/>
    <s v="HVAC-airHP"/>
    <s v="Multiple Base Efficiency technologies based on building vintage"/>
    <s v="Split HP SEER = 13.0"/>
    <x v="49"/>
    <m/>
    <m/>
    <m/>
    <s v="Standard"/>
    <m/>
    <s v="added per request from SCE"/>
    <s v="None"/>
    <s v="DEER2014"/>
  </r>
  <r>
    <n v="62"/>
    <s v="NE-HVAC-airHP-Split-lt55kBtuh-13p0seer-7p7hspf"/>
    <x v="54"/>
    <s v="DEER2014"/>
    <s v="D13 v1.0"/>
    <d v="2014-03-20T12:00:00"/>
    <m/>
    <s v="ErRul"/>
    <s v="NE-HVAC-airHP-Split-lt55kBtuh-13p0seer-7p7hspf"/>
    <s v="DEER"/>
    <s v="Standard"/>
    <s v="None"/>
    <n v="0"/>
    <n v="0"/>
    <s v="None"/>
    <m/>
    <b v="0"/>
    <m/>
    <b v="0"/>
    <s v="Com"/>
    <s v="Any"/>
    <x v="2"/>
    <s v="HeatCool"/>
    <s v="dxHP_equip"/>
    <x v="9"/>
    <m/>
    <m/>
    <s v="HVAC-airHP"/>
    <s v="HVAC-airHP"/>
    <s v="Split HP  (&lt; 55 kbtuh) SEER and HSPF based on vintage"/>
    <s v="Split HP SEER = 13.0 (&lt; 55 kbtuh), EER = 11.07, HSPF = 7.7, COP = 3.28; no Econo;  1-spd Fan"/>
    <x v="50"/>
    <m/>
    <m/>
    <m/>
    <s v="Standard"/>
    <m/>
    <m/>
    <s v="None"/>
    <s v="DEER2014"/>
  </r>
  <r>
    <n v="63"/>
    <s v="NE-HVAC-airHP-Split-lt55kBtuh-14p5seer-8p5hspf"/>
    <x v="55"/>
    <s v="DEER2014"/>
    <s v="D13 v1.0"/>
    <d v="2014-03-20T12:00:00"/>
    <m/>
    <s v="ErRobNc"/>
    <s v="NE-HVAC-airHP-Split-lt55kBtuh-14p5seer-8p5hspf"/>
    <s v="DEER"/>
    <s v="Standard"/>
    <s v="None"/>
    <n v="0"/>
    <n v="0"/>
    <s v="None"/>
    <m/>
    <b v="0"/>
    <m/>
    <b v="0"/>
    <s v="Com"/>
    <s v="Any"/>
    <x v="2"/>
    <s v="HeatCool"/>
    <s v="dxHP_equip"/>
    <x v="9"/>
    <m/>
    <m/>
    <s v="HVAC-airHP"/>
    <s v="HVAC-airHP"/>
    <s v="Split HP  (&lt; 55 kbtuh) SEER and HSPF based on vintage"/>
    <s v="Split HP SEER = 13.0 (&lt; 55 kbtuh), EER = 11.07, HSPF = 7.7, COP = 3.28; no Econo;  1-spd Fan"/>
    <x v="51"/>
    <m/>
    <m/>
    <m/>
    <s v="Standard"/>
    <m/>
    <m/>
    <s v="None"/>
    <s v="DEER2014"/>
  </r>
  <r>
    <n v="64"/>
    <s v="NE-HVAC-airHP-Split-lt55kBtuh-15p0seer-9p0hspf"/>
    <x v="56"/>
    <s v="DEER2014"/>
    <s v="D13 v1.0"/>
    <d v="2014-03-20T12:00:00"/>
    <m/>
    <s v="ErRobNc"/>
    <s v="NE-HVAC-airHP-Split-lt55kBtuh-15p0seer-9p0hspf"/>
    <s v="DEER"/>
    <s v="Standard"/>
    <s v="None"/>
    <n v="0"/>
    <n v="0"/>
    <s v="None"/>
    <m/>
    <b v="0"/>
    <m/>
    <b v="0"/>
    <s v="Com"/>
    <s v="Any"/>
    <x v="2"/>
    <s v="HeatCool"/>
    <s v="dxHP_equip"/>
    <x v="9"/>
    <m/>
    <m/>
    <s v="HVAC-airHP"/>
    <s v="HVAC-airHP"/>
    <s v="Split HP  (&lt; 55 kbtuh) SEER and HSPF based on vintage"/>
    <s v="Split HP SEER = 13.0 (&lt; 55 kbtuh), EER = 11.07, HSPF = 7.7, COP = 3.28; no Econo;  1-spd Fan"/>
    <x v="52"/>
    <m/>
    <m/>
    <m/>
    <s v="Standard"/>
    <m/>
    <m/>
    <s v="None"/>
    <s v="DEER2014"/>
  </r>
  <r>
    <n v="65"/>
    <s v="dxHP-spltSEER-55to64kBtuh-14p0seer-wtd"/>
    <x v="57"/>
    <s v="DEER2014"/>
    <s v="D13 v1.0"/>
    <d v="2014-03-20T12:00:00"/>
    <m/>
    <s v="ErRobNc"/>
    <s v="dxHP-spltSEER-55to64kBtuh-14p0seer"/>
    <s v="DEER"/>
    <s v="CrossMeasWtd"/>
    <s v="None"/>
    <n v="0"/>
    <n v="0"/>
    <s v="None"/>
    <s v="dxHP-spltSEER-55to64kBtuh-14p0seer"/>
    <b v="0"/>
    <m/>
    <b v="0"/>
    <s v="Com"/>
    <s v="Any"/>
    <x v="2"/>
    <s v="HeatCool"/>
    <s v="dxHP_equip"/>
    <x v="9"/>
    <m/>
    <m/>
    <s v="HVAC-airHP"/>
    <s v="HVAC-airHP"/>
    <s v="Multiple Base Efficiency technologies based on building vintage"/>
    <s v="Split HP SEER = 13.0"/>
    <x v="49"/>
    <m/>
    <m/>
    <m/>
    <s v="Standard"/>
    <m/>
    <s v="added per request from SCE"/>
    <s v="None"/>
    <s v="DEER2014"/>
  </r>
  <r>
    <n v="66"/>
    <s v="NE-HVAC-airHP-Split-55to64kBtuh-13p0seer-7p7hspf"/>
    <x v="58"/>
    <s v="DEER2014"/>
    <s v="D13 v1.0"/>
    <d v="2014-03-20T12:00:00"/>
    <m/>
    <s v="ErRul"/>
    <s v="NE-HVAC-airHP-Split-55to64kBtuh-13p0seer-7p7hspf"/>
    <s v="DEER"/>
    <s v="Standard"/>
    <s v="None"/>
    <n v="0"/>
    <n v="0"/>
    <s v="None"/>
    <m/>
    <b v="0"/>
    <m/>
    <b v="0"/>
    <s v="Com"/>
    <s v="Any"/>
    <x v="2"/>
    <s v="HeatCool"/>
    <s v="dxHP_equip"/>
    <x v="9"/>
    <m/>
    <m/>
    <s v="HVAC-airHP"/>
    <s v="HVAC-airHP"/>
    <s v="Split HP (55-64 kBtuh) SEER and HSPF based on vintage"/>
    <s v="Split HP SEER = 13.0 (55-64 kbtuh), EER = 11.07, HSPF = 7.7, COP = 3.28; w/Econo;  2-spd Fan"/>
    <x v="53"/>
    <m/>
    <m/>
    <m/>
    <s v="Standard"/>
    <m/>
    <m/>
    <s v="None"/>
    <s v="DEER2014"/>
  </r>
  <r>
    <n v="67"/>
    <s v="NE-HVAC-airHP-Split-55to64kBtuh-14p5seer-8p5hspf"/>
    <x v="59"/>
    <s v="DEER2014"/>
    <s v="D13 v1.0"/>
    <d v="2014-03-20T12:00:00"/>
    <m/>
    <s v="ErRobNc"/>
    <s v="NE-HVAC-airHP-Split-55to64kBtuh-14p5seer-8p5hspf"/>
    <s v="DEER"/>
    <s v="Standard"/>
    <s v="None"/>
    <n v="0"/>
    <n v="0"/>
    <s v="None"/>
    <m/>
    <b v="0"/>
    <m/>
    <b v="0"/>
    <s v="Com"/>
    <s v="Any"/>
    <x v="2"/>
    <s v="HeatCool"/>
    <s v="dxHP_equip"/>
    <x v="9"/>
    <m/>
    <m/>
    <s v="HVAC-airHP"/>
    <s v="HVAC-airHP"/>
    <s v="Split HP (55-64 kBtuh) SEER and HSPF based on vintage"/>
    <s v="Split HP SEER = 13.0 (55-64 kbtuh), EER = 11.07, HSPF = 7.7, COP = 3.28; w/Econo;  2-spd Fan"/>
    <x v="54"/>
    <m/>
    <m/>
    <m/>
    <s v="Standard"/>
    <m/>
    <m/>
    <s v="None"/>
    <s v="DEER2014"/>
  </r>
  <r>
    <n v="68"/>
    <s v="NE-HVAC-airHP-Split-55to64kBtuh-15p0seer-9p0hspf"/>
    <x v="60"/>
    <s v="DEER2014"/>
    <s v="D13 v1.0"/>
    <d v="2014-03-20T12:00:00"/>
    <m/>
    <s v="ErRobNc"/>
    <s v="NE-HVAC-airHP-Split-55to64kBtuh-15p0seer-9p0hspf"/>
    <s v="DEER"/>
    <s v="Standard"/>
    <s v="None"/>
    <n v="0"/>
    <n v="0"/>
    <s v="None"/>
    <m/>
    <b v="0"/>
    <m/>
    <b v="0"/>
    <s v="Com"/>
    <s v="Any"/>
    <x v="2"/>
    <s v="HeatCool"/>
    <s v="dxHP_equip"/>
    <x v="9"/>
    <m/>
    <m/>
    <s v="HVAC-airHP"/>
    <s v="HVAC-airHP"/>
    <s v="Split HP (55-64 kBtuh) SEER and HSPF based on vintage"/>
    <s v="Split HP SEER = 13.0 (55-64 kbtuh), EER = 11.07, HSPF = 7.7, COP = 3.28; w/Econo;  2-spd Fan"/>
    <x v="55"/>
    <m/>
    <m/>
    <m/>
    <s v="Standard"/>
    <m/>
    <m/>
    <s v="None"/>
    <s v="DEER2014"/>
  </r>
  <r>
    <n v="69"/>
    <s v="dxHP-spltSEER-lt65kBtuh-13p0seer-7p7hspf"/>
    <x v="61"/>
    <s v="DEER2011"/>
    <s v="D11 v4.00"/>
    <d v="2014-03-20T12:00:00"/>
    <m/>
    <s v="ErRul"/>
    <s v="NE-HVAC-airHP-Split-lt65kBtuh-13p0seer-7p7hspf"/>
    <s v="DEER"/>
    <s v="Standard"/>
    <s v="None"/>
    <n v="0"/>
    <n v="0"/>
    <s v="None"/>
    <m/>
    <b v="0"/>
    <m/>
    <b v="0"/>
    <s v="Com"/>
    <s v="Any"/>
    <x v="2"/>
    <s v="HeatCool"/>
    <s v="dxHP_equip"/>
    <x v="9"/>
    <m/>
    <m/>
    <s v="HVAC-airHP"/>
    <s v="HVAC-airHP"/>
    <s v="Multiple Base Efficiency technologies based on building vintage"/>
    <s v="Split HP SEER = 13.0"/>
    <x v="56"/>
    <m/>
    <m/>
    <s v="dxHP-spltSEER-lt65kBtuh-13p0seer-7p7hspf"/>
    <s v="Standard"/>
    <m/>
    <m/>
    <s v="None"/>
    <s v="DEER2011"/>
  </r>
  <r>
    <n v="70"/>
    <s v="dxHP-spltSEER-lt65kBtuh-14p0seer-wtd"/>
    <x v="62"/>
    <s v="DEER2011"/>
    <s v="D11 v4.00"/>
    <d v="2014-03-20T12:00:00"/>
    <m/>
    <s v="ErRobNc"/>
    <s v="dxHP-spltSEER-lt65kBtuh-14p0seer"/>
    <s v="DEER"/>
    <s v="CrossMeasWtd"/>
    <s v="None"/>
    <n v="0"/>
    <n v="0"/>
    <s v="None"/>
    <s v="dxHP-spltSEER-lt65kBtuh-14p0seer"/>
    <b v="0"/>
    <m/>
    <b v="0"/>
    <s v="Com"/>
    <s v="Any"/>
    <x v="2"/>
    <s v="HeatCool"/>
    <s v="dxHP_equip"/>
    <x v="9"/>
    <m/>
    <m/>
    <s v="HVAC-airHP"/>
    <s v="HVAC-airHP"/>
    <s v="Multiple Base Efficiency technologies based on building vintage"/>
    <s v="Split HP SEER = 13.0"/>
    <x v="49"/>
    <m/>
    <m/>
    <m/>
    <s v="Standard"/>
    <m/>
    <s v="added per request from SCE"/>
    <s v="None"/>
    <s v="DEER2011"/>
  </r>
  <r>
    <n v="71"/>
    <s v="dxHP-spltSEER-lt65kBtuh-14p5seer-8p5hspf"/>
    <x v="63"/>
    <s v="DEER2011"/>
    <s v="D11 v4.00"/>
    <d v="2014-03-20T12:00:00"/>
    <m/>
    <s v="ErRobNc"/>
    <s v="NE-HVAC-airHP-Split-lt65kBtuh-14p5seer-8p5hspf"/>
    <s v="DEER"/>
    <s v="Standard"/>
    <s v="None"/>
    <n v="0"/>
    <n v="0"/>
    <s v="None"/>
    <m/>
    <b v="0"/>
    <m/>
    <b v="0"/>
    <s v="Com"/>
    <s v="Any"/>
    <x v="2"/>
    <s v="HeatCool"/>
    <s v="dxHP_equip"/>
    <x v="9"/>
    <m/>
    <m/>
    <s v="HVAC-airHP"/>
    <s v="HVAC-airHP"/>
    <s v="Multiple Base Efficiency technologies based on building vintage"/>
    <s v="Split HP SEER = 13.0"/>
    <x v="57"/>
    <m/>
    <m/>
    <s v="dxHP-spltSEER-lt65kBtuh-14p5seer-8p5hspf"/>
    <s v="Standard"/>
    <m/>
    <m/>
    <s v="None"/>
    <s v="DEER2011"/>
  </r>
  <r>
    <n v="72"/>
    <s v="dxHP-spltSEER-lt65kBtuh-15p0seer-9p0hspf"/>
    <x v="64"/>
    <s v="DEER2011"/>
    <s v="D11 v4.00"/>
    <d v="2014-03-20T12:00:00"/>
    <m/>
    <s v="ErRobNc"/>
    <s v="NE-HVAC-airHP-Split-lt65kBtuh-15p0seer-9p0hspf"/>
    <s v="DEER"/>
    <s v="Standard"/>
    <s v="None"/>
    <n v="0"/>
    <n v="0"/>
    <s v="None"/>
    <m/>
    <b v="0"/>
    <m/>
    <b v="0"/>
    <s v="Com"/>
    <s v="Any"/>
    <x v="2"/>
    <s v="HeatCool"/>
    <s v="dxHP_equip"/>
    <x v="9"/>
    <m/>
    <m/>
    <s v="HVAC-airHP"/>
    <s v="HVAC-airHP"/>
    <s v="Multiple Base Efficiency technologies based on building vintage"/>
    <s v="Split HP SEER = 13.0"/>
    <x v="58"/>
    <m/>
    <m/>
    <s v="dxHP-spltSEER-lt65kBtuh-15p0seer-9p0hspf"/>
    <s v="Standard"/>
    <m/>
    <m/>
    <s v="None"/>
    <s v="DEER2011"/>
  </r>
  <r>
    <n v="73"/>
    <s v="RE-HV-ResHP-13p0S-8p1H"/>
    <x v="65"/>
    <s v="DEER2014"/>
    <s v="D11 v4.00"/>
    <d v="2014-03-20T12:00:00"/>
    <m/>
    <s v="ErRul"/>
    <s v="RE-HV-ResHP-13p0S-8p1H"/>
    <s v="DEER"/>
    <s v="Standard"/>
    <s v="None"/>
    <n v="0"/>
    <n v="0"/>
    <s v="None"/>
    <m/>
    <b v="0"/>
    <m/>
    <b v="0"/>
    <s v="Res"/>
    <s v="Any"/>
    <x v="2"/>
    <s v="HeatCool"/>
    <s v="dxHP_equip"/>
    <x v="9"/>
    <m/>
    <m/>
    <s v="HVAC-airHP"/>
    <s v="HVAC-airHP"/>
    <s v="Multiple Base Efficiency technologies based on building vintage"/>
    <s v="13 SEER(11.07 EER) / 8.1 HSPF(3.28 COP) A/C Heat pump"/>
    <x v="59"/>
    <m/>
    <m/>
    <s v="RE-HV-ResHP-13p0S-8p1H"/>
    <s v="Standard"/>
    <m/>
    <m/>
    <s v="DEER1314"/>
    <s v="DEER2014"/>
  </r>
  <r>
    <n v="74"/>
    <s v="RE-HV-ResHP-14p0S-8p6H"/>
    <x v="66"/>
    <s v="DEER2014"/>
    <s v="D11 v4.00"/>
    <d v="2014-03-20T12:00:00"/>
    <m/>
    <s v="ErRobNc"/>
    <s v="RE-HV-ResHP-14p0S-8p6H"/>
    <s v="DEER"/>
    <s v="Standard"/>
    <s v="None"/>
    <n v="0"/>
    <n v="0"/>
    <s v="None"/>
    <m/>
    <b v="0"/>
    <m/>
    <b v="0"/>
    <s v="Res"/>
    <s v="Any"/>
    <x v="2"/>
    <s v="HeatCool"/>
    <s v="dxHP_equip"/>
    <x v="9"/>
    <m/>
    <m/>
    <s v="HVAC-airHP"/>
    <s v="HVAC-airHP"/>
    <s v="Multiple Base Efficiency technologies based on building vintage"/>
    <s v="13 SEER(11.07 EER) / 8.1 HSPF(3.28 COP) A/C Heat pump"/>
    <x v="60"/>
    <m/>
    <m/>
    <s v="RE-HV-ResHP-14p0S-8p6H"/>
    <s v="Standard"/>
    <m/>
    <m/>
    <s v="DEER1314"/>
    <s v="DEER2014"/>
  </r>
  <r>
    <n v="75"/>
    <s v="RE-HV-ResHP-15p0S-8p8H"/>
    <x v="67"/>
    <s v="DEER2014"/>
    <s v="D11 v4.00"/>
    <d v="2014-03-20T12:00:00"/>
    <m/>
    <s v="ErRobNc"/>
    <s v="RE-HV-ResHP-15p0S-8p8H"/>
    <s v="DEER"/>
    <s v="Standard"/>
    <s v="None"/>
    <n v="0"/>
    <n v="0"/>
    <s v="None"/>
    <m/>
    <b v="0"/>
    <m/>
    <b v="0"/>
    <s v="Res"/>
    <s v="Any"/>
    <x v="2"/>
    <s v="HeatCool"/>
    <s v="dxHP_equip"/>
    <x v="9"/>
    <m/>
    <m/>
    <s v="HVAC-airHP"/>
    <s v="HVAC-airHP"/>
    <s v="Multiple Base Efficiency technologies based on building vintage"/>
    <s v="13 SEER(11.07 EER) / 8.1 HSPF(3.28 COP) A/C Heat pump"/>
    <x v="61"/>
    <m/>
    <m/>
    <s v="RE-HV-ResHP-15p0S-8p8H"/>
    <s v="Standard"/>
    <m/>
    <m/>
    <s v="DEER1314"/>
    <s v="DEER2014"/>
  </r>
  <r>
    <n v="76"/>
    <s v="RE-HV-ResHP-16p0S-8p4H"/>
    <x v="68"/>
    <s v="DEER2014"/>
    <s v="D11 v4.00"/>
    <d v="2014-03-20T12:00:00"/>
    <m/>
    <s v="ErRobNc"/>
    <s v="RE-HV-ResHP-16p0S-8p4H"/>
    <s v="DEER"/>
    <s v="Standard"/>
    <s v="None"/>
    <n v="0"/>
    <n v="0"/>
    <s v="None"/>
    <m/>
    <b v="0"/>
    <m/>
    <b v="0"/>
    <s v="Res"/>
    <s v="Any"/>
    <x v="2"/>
    <s v="HeatCool"/>
    <s v="dxHP_equip"/>
    <x v="9"/>
    <m/>
    <m/>
    <s v="HVAC-airHP"/>
    <s v="HVAC-airHP"/>
    <s v="Multiple Base Efficiency technologies based on building vintage"/>
    <s v="13 SEER(11.07 EER) / 8.1 HSPF(3.28 COP) A/C Heat pump"/>
    <x v="62"/>
    <m/>
    <m/>
    <s v="RE-HV-ResHP-16p0S-8p4H"/>
    <s v="Standard"/>
    <m/>
    <m/>
    <s v="DEER1314"/>
    <s v="DEER2014"/>
  </r>
  <r>
    <n v="77"/>
    <s v="NE-HVAC-Chlr-Cent-lt150tons-0p560kwpton-ConstSpd"/>
    <x v="69"/>
    <s v="DEER2014"/>
    <s v="D13 v1.0"/>
    <d v="2014-03-20T12:00:00"/>
    <m/>
    <s v="ErRobNc"/>
    <s v="NE-HVAC-Chlr-Cent-lt150tons-0p560kwpton-ConstSpd"/>
    <s v="DEER"/>
    <s v="Standard"/>
    <s v="None"/>
    <n v="0"/>
    <n v="0"/>
    <s v="None"/>
    <m/>
    <b v="0"/>
    <m/>
    <b v="0"/>
    <s v="Com"/>
    <s v="Any"/>
    <x v="2"/>
    <s v="SpaceCool"/>
    <s v="Chiller"/>
    <x v="10"/>
    <m/>
    <m/>
    <s v="HVAC-Chlr"/>
    <s v="HVAC-Chlr"/>
    <s v="Water cooled centrifugal chiller, efficiency based on vintage"/>
    <s v="Water cooled centrifugal chiller (0.634 kW/ton)"/>
    <x v="63"/>
    <m/>
    <m/>
    <m/>
    <s v="Standard"/>
    <s v="D08-NE-HVAC-Chlr-Cent-lt150tons-0p560kwpton-ConstSpd"/>
    <m/>
    <s v="DEER1314"/>
    <s v="DEER2014"/>
  </r>
  <r>
    <n v="78"/>
    <s v="NE-HVAC-Chlr-Cent-lt150tons-0p560kwpton-VSD"/>
    <x v="70"/>
    <s v="DEER2014"/>
    <s v="D13 v1.0"/>
    <d v="2014-03-20T12:00:00"/>
    <m/>
    <s v="ErRobNc"/>
    <s v="NE-HVAC-Chlr-Cent-lt150tons-0p560kwpton-VSD"/>
    <s v="DEER"/>
    <s v="Standard"/>
    <s v="None"/>
    <n v="0"/>
    <n v="0"/>
    <s v="None"/>
    <m/>
    <b v="0"/>
    <m/>
    <b v="0"/>
    <s v="Com"/>
    <s v="Any"/>
    <x v="2"/>
    <s v="SpaceCool"/>
    <s v="Chiller"/>
    <x v="10"/>
    <m/>
    <m/>
    <s v="HVAC-Chlr"/>
    <s v="HVAC-Chlr"/>
    <s v="Water cooled centrifugal chiller, efficiency based on vintage"/>
    <s v="Water cooled centrifugal chiller (0.634 kW/ton)"/>
    <x v="64"/>
    <m/>
    <m/>
    <m/>
    <s v="Standard"/>
    <s v="D08-NE-HVAC-Chlr-Cent-lt150tons-0p560kwpton-VSD"/>
    <m/>
    <s v="DEER1314"/>
    <s v="DEER2014"/>
  </r>
  <r>
    <n v="79"/>
    <s v="NE-HVAC-Chlr-Cent-lt150tons-0p700kwpton-1FrctnlsComp"/>
    <x v="71"/>
    <s v="DEER2014"/>
    <s v="D13 v1.0"/>
    <d v="2014-03-20T12:00:00"/>
    <m/>
    <s v="ErRobNc"/>
    <s v="NE-HVAC-Chlr-Cent-lt150tons-0p700kwpton-1FrctnlsComp"/>
    <s v="DEER"/>
    <s v="Standard"/>
    <s v="None"/>
    <n v="0"/>
    <n v="0"/>
    <s v="None"/>
    <m/>
    <b v="0"/>
    <m/>
    <b v="0"/>
    <s v="Com"/>
    <s v="Any"/>
    <x v="2"/>
    <s v="SpaceCool"/>
    <s v="Chiller"/>
    <x v="10"/>
    <m/>
    <m/>
    <s v="HVAC-Chlr"/>
    <s v="HVAC-Chlr"/>
    <s v="Water cooled centrifugal chiller, efficiency based on vintage"/>
    <s v="Water cooled centrifugal chiller (0.634 kW/ton)"/>
    <x v="65"/>
    <m/>
    <m/>
    <m/>
    <s v="Standard"/>
    <s v="D08-NE-HVAC-Chlr-Cent-lt150tons-0p700kwpton-1FrctnlsComp"/>
    <m/>
    <s v="DEER1314"/>
    <s v="DEER2014"/>
  </r>
  <r>
    <n v="80"/>
    <s v="NE-HVAC-Chlr-Cent-lt150tons-0p700kwpton-gt1FrctnlsComp"/>
    <x v="72"/>
    <s v="DEER2014"/>
    <s v="D13 v1.0"/>
    <d v="2014-03-20T12:00:00"/>
    <m/>
    <s v="ErRobNc"/>
    <s v="NE-HVAC-Chlr-Cent-lt150tons-0p700kwpton-gt1FrctnlsComp"/>
    <s v="DEER"/>
    <s v="Standard"/>
    <s v="None"/>
    <n v="0"/>
    <n v="0"/>
    <s v="None"/>
    <m/>
    <b v="0"/>
    <m/>
    <b v="0"/>
    <s v="Com"/>
    <s v="Any"/>
    <x v="2"/>
    <s v="SpaceCool"/>
    <s v="Chiller"/>
    <x v="10"/>
    <m/>
    <m/>
    <s v="HVAC-Chlr"/>
    <s v="HVAC-Chlr"/>
    <s v="Water cooled centrifugal chiller, efficiency based on vintage"/>
    <s v="Water cooled centrifugal chiller (0.634 kW/ton)"/>
    <x v="66"/>
    <m/>
    <m/>
    <m/>
    <s v="Standard"/>
    <s v="D08-NE-HVAC-Chlr-Cent-lt150tons-0p700kwpton-gt1FrctnlsComp"/>
    <m/>
    <s v="DEER1314"/>
    <s v="DEER2014"/>
  </r>
  <r>
    <n v="81"/>
    <s v="NE-HVAC-Chlr-Cent-150to299tons-0p507kwpton-ConstSpd"/>
    <x v="73"/>
    <s v="DEER2014"/>
    <s v="D13 v1.0"/>
    <d v="2014-03-20T12:00:00"/>
    <m/>
    <s v="ErRobNc"/>
    <s v="NE-HVAC-Chlr-Cent-150to299tons-0p507kwpton-ConstSpd"/>
    <s v="DEER"/>
    <s v="Standard"/>
    <s v="None"/>
    <n v="0"/>
    <n v="0"/>
    <s v="None"/>
    <m/>
    <b v="0"/>
    <m/>
    <b v="0"/>
    <s v="Com"/>
    <s v="Any"/>
    <x v="2"/>
    <s v="SpaceCool"/>
    <s v="Chiller"/>
    <x v="10"/>
    <m/>
    <m/>
    <s v="HVAC-Chlr"/>
    <s v="HVAC-Chlr"/>
    <s v="Water cooled centrifugal chiller, efficiency based on vintage"/>
    <s v="Water cooled centrifugal chiller (0.634 kW/ton)"/>
    <x v="67"/>
    <m/>
    <m/>
    <m/>
    <s v="Standard"/>
    <s v="D08-NE-HVAC-Chlr-Cent-150to299tons-0p507kwpton-ConstSpd"/>
    <m/>
    <s v="DEER1314"/>
    <s v="DEER2014"/>
  </r>
  <r>
    <n v="82"/>
    <s v="NE-HVAC-Chlr-Cent-150to299tons-0p507kwpton-VSD"/>
    <x v="74"/>
    <s v="DEER2014"/>
    <s v="D13 v1.0"/>
    <d v="2014-03-20T12:00:00"/>
    <m/>
    <s v="ErRobNc"/>
    <s v="NE-HVAC-Chlr-Cent-150to299tons-0p507kwpton-VSD"/>
    <s v="DEER"/>
    <s v="Standard"/>
    <s v="None"/>
    <n v="0"/>
    <n v="0"/>
    <s v="None"/>
    <m/>
    <b v="0"/>
    <m/>
    <b v="0"/>
    <s v="Com"/>
    <s v="Any"/>
    <x v="2"/>
    <s v="SpaceCool"/>
    <s v="Chiller"/>
    <x v="10"/>
    <m/>
    <m/>
    <s v="HVAC-Chlr"/>
    <s v="HVAC-Chlr"/>
    <s v="Water cooled centrifugal chiller, efficiency based on vintage"/>
    <s v="Water cooled centrifugal chiller (0.634 kW/ton)"/>
    <x v="68"/>
    <m/>
    <m/>
    <m/>
    <s v="Standard"/>
    <s v="D08-NE-HVAC-Chlr-Cent-150to299tons-0p507kwpton-VSD"/>
    <m/>
    <s v="DEER1314"/>
    <s v="DEER2014"/>
  </r>
  <r>
    <n v="83"/>
    <s v="NE-HVAC-Chlr-Cent-gte300tons-0p461kwpton-ConstSpd"/>
    <x v="75"/>
    <s v="DEER2014"/>
    <s v="D13 v1.0"/>
    <d v="2014-03-20T12:00:00"/>
    <m/>
    <s v="ErRobNc"/>
    <s v="NE-HVAC-Chlr-Cent-gte300tons-0p461kwpton-ConstSpd"/>
    <s v="DEER"/>
    <s v="Standard"/>
    <s v="None"/>
    <n v="0"/>
    <n v="0"/>
    <s v="None"/>
    <m/>
    <b v="0"/>
    <m/>
    <b v="0"/>
    <s v="Com"/>
    <s v="Any"/>
    <x v="2"/>
    <s v="SpaceCool"/>
    <s v="Chiller"/>
    <x v="10"/>
    <m/>
    <m/>
    <s v="HVAC-Chlr"/>
    <s v="HVAC-Chlr"/>
    <s v="Water cooled centrifugal chiller, efficiency based on vintage"/>
    <s v="Water cooled centrifugal chiller (0.573 kW/ton)"/>
    <x v="69"/>
    <m/>
    <m/>
    <m/>
    <s v="Standard"/>
    <s v="D08-NE-HVAC-Chlr-Cent-gte300tons-0p461kwpton-ConstSpd"/>
    <m/>
    <s v="DEER1314"/>
    <s v="DEER2014"/>
  </r>
  <r>
    <n v="84"/>
    <s v="NE-HVAC-Chlr-Cent-gte300tons-0p461kwpton-VSD"/>
    <x v="76"/>
    <s v="DEER2014"/>
    <s v="D13 v1.0"/>
    <d v="2014-03-20T12:00:00"/>
    <m/>
    <s v="ErRobNc"/>
    <s v="NE-HVAC-Chlr-Cent-gte300tons-0p461kwpton-VSD"/>
    <s v="DEER"/>
    <s v="Standard"/>
    <s v="None"/>
    <n v="0"/>
    <n v="0"/>
    <s v="None"/>
    <m/>
    <b v="0"/>
    <m/>
    <b v="0"/>
    <s v="Com"/>
    <s v="Any"/>
    <x v="2"/>
    <s v="SpaceCool"/>
    <s v="Chiller"/>
    <x v="10"/>
    <m/>
    <m/>
    <s v="HVAC-Chlr"/>
    <s v="HVAC-Chlr"/>
    <s v="Water cooled centrifugal chiller, efficiency based on vintage"/>
    <s v="Water cooled centrifugal chiller (0.573 kW/ton)"/>
    <x v="70"/>
    <m/>
    <m/>
    <m/>
    <s v="Standard"/>
    <s v="D08-NE-HVAC-Chlr-Cent-gte300tons-0p461kwpton-VSD"/>
    <m/>
    <s v="DEER1314"/>
    <s v="DEER2014"/>
  </r>
  <r>
    <n v="85"/>
    <s v="NE-HVAC-Chlr-WtrRecip-lt150tons-0p672kwpton"/>
    <x v="77"/>
    <s v="DEER2014"/>
    <s v="D13 v1.0"/>
    <d v="2014-03-20T12:00:00"/>
    <m/>
    <s v="RobNc"/>
    <s v="NE-HVAC-Chlr-WtrRecip-lt150tons-0p672kwpton"/>
    <s v="DEER"/>
    <s v="Standard"/>
    <s v="None"/>
    <n v="0"/>
    <n v="0"/>
    <s v="None"/>
    <m/>
    <b v="0"/>
    <m/>
    <b v="0"/>
    <s v="Com"/>
    <s v="Any"/>
    <x v="2"/>
    <s v="SpaceCool"/>
    <s v="Chiller"/>
    <x v="11"/>
    <m/>
    <m/>
    <s v="HVAC-Chlr"/>
    <s v="HVAC-Chlr"/>
    <s v="Water cooled reciprocating chiller, efficiency based on vintage"/>
    <s v="Water cooled reciprocating chiller (0.778 kW/ton)"/>
    <x v="71"/>
    <m/>
    <m/>
    <m/>
    <s v="Standard"/>
    <s v="D08-NE-HVAC-Chlr-WtrRecip-AllSizes-0p672kwpton"/>
    <m/>
    <s v="None"/>
    <s v="DEER2014"/>
  </r>
  <r>
    <n v="86"/>
    <s v="NE-HVAC-Chlr-WtrRecip-150to299tons-0p588kwpton"/>
    <x v="78"/>
    <s v="DEER2014"/>
    <s v="D13 v1.0"/>
    <d v="2014-03-20T12:00:00"/>
    <m/>
    <s v="RobNc"/>
    <s v="NE-HVAC-Chlr-WtrRecip-150to299tons-0p588kwpton"/>
    <s v="DEER"/>
    <s v="Standard"/>
    <s v="None"/>
    <n v="0"/>
    <n v="0"/>
    <s v="None"/>
    <m/>
    <b v="0"/>
    <m/>
    <b v="0"/>
    <s v="Com"/>
    <s v="Any"/>
    <x v="2"/>
    <s v="SpaceCool"/>
    <s v="Chiller"/>
    <x v="11"/>
    <m/>
    <m/>
    <s v="HVAC-Chlr"/>
    <s v="HVAC-Chlr"/>
    <s v="Water cooled reciprocating chiller, efficiency based on vintage"/>
    <s v="Water cooled reciprocating chiller (0.68 kW/ton)"/>
    <x v="72"/>
    <m/>
    <m/>
    <m/>
    <s v="Standard"/>
    <s v="D08-NE-HVAC-Chlr-WtrRecip-AllSizes-0p672kwpton"/>
    <m/>
    <s v="None"/>
    <s v="DEER2014"/>
  </r>
  <r>
    <n v="87"/>
    <s v="NE-HVAC-Chlr-WtrRecip-gte300tons-0p536kwpton"/>
    <x v="79"/>
    <s v="DEER2014"/>
    <s v="D13 v1.0"/>
    <d v="2014-03-20T12:00:00"/>
    <m/>
    <s v="RobNc"/>
    <s v="NE-HVAC-Chlr-WtrRecip-gte300tons-0p536kwpton"/>
    <s v="DEER"/>
    <s v="Standard"/>
    <s v="None"/>
    <n v="0"/>
    <n v="0"/>
    <s v="None"/>
    <m/>
    <b v="0"/>
    <m/>
    <b v="0"/>
    <s v="Com"/>
    <s v="Any"/>
    <x v="2"/>
    <s v="SpaceCool"/>
    <s v="Chiller"/>
    <x v="11"/>
    <m/>
    <m/>
    <s v="HVAC-Chlr"/>
    <s v="HVAC-Chlr"/>
    <s v="Water cooled reciprocating chiller, efficiency based on vintage"/>
    <s v="Water cooled reciprocating chiller (0.62 kW/ton)"/>
    <x v="73"/>
    <m/>
    <m/>
    <m/>
    <s v="Standard"/>
    <s v="D08-NE-HVAC-Chlr-WtrRecip-AllSizes-0p672kwpton"/>
    <m/>
    <s v="None"/>
    <s v="DEER2014"/>
  </r>
  <r>
    <n v="88"/>
    <s v="NE-HVAC-Chlr-WtrRecip-AllSizes-0p672kwpton"/>
    <x v="80"/>
    <s v="DEER2011"/>
    <s v="D11 v4.00"/>
    <d v="2014-03-20T12:00:00"/>
    <m/>
    <s v="RobNc"/>
    <s v="NE-HVAC-Chlr-WtrRecip-AllSizes-0p672kwpton"/>
    <s v="DEER"/>
    <s v="Standard"/>
    <s v="None"/>
    <n v="0"/>
    <n v="0"/>
    <s v="None"/>
    <m/>
    <b v="0"/>
    <m/>
    <b v="0"/>
    <s v="Com"/>
    <s v="Any"/>
    <x v="2"/>
    <s v="SpaceCool"/>
    <s v="Chiller"/>
    <x v="11"/>
    <m/>
    <m/>
    <s v="HVAC-Chlr"/>
    <s v="HVAC-Chlr"/>
    <s v="Water cooled reciprocating chiller (0.837 kW/ton)"/>
    <s v="Water cooled reciprocating chiller (0.837 kW/ton)"/>
    <x v="74"/>
    <m/>
    <m/>
    <s v="NE-HVAC-Chlr-WtrRecip-AllSizes-0p672kwpton"/>
    <s v="Standard"/>
    <s v="D08-NE-HVAC-Chlr-WtrRecip-AllSizes-0p672kwpton"/>
    <m/>
    <s v="None"/>
    <s v="DEER2011"/>
  </r>
  <r>
    <n v="89"/>
    <s v="NE-HVAC-Chlr-AirPkgRecip-AllSizes-1p008kwpton"/>
    <x v="81"/>
    <s v="DEER2014"/>
    <s v="D13 v1.0"/>
    <d v="2014-03-20T12:00:00"/>
    <m/>
    <s v="ErRobNc"/>
    <s v="NE-HVAC-Chlr-AirPkgRecip-AllSizes-1p008kwpton"/>
    <s v="DEER"/>
    <s v="Standard"/>
    <s v="None"/>
    <n v="0"/>
    <n v="0"/>
    <s v="None"/>
    <m/>
    <b v="0"/>
    <m/>
    <b v="0"/>
    <s v="Com"/>
    <s v="Any"/>
    <x v="2"/>
    <s v="SpaceCool"/>
    <s v="Chiller"/>
    <x v="11"/>
    <m/>
    <m/>
    <s v="HVAC-Chlr"/>
    <s v="HVAC-Chlr"/>
    <s v="Air cooled package reciprocating chiller, efficiency based on vintage"/>
    <s v="Air cooled package reciprocating chiller (1.260 kW/ton)"/>
    <x v="75"/>
    <m/>
    <m/>
    <m/>
    <s v="Standard"/>
    <s v="D08-NE-HVAC-Chlr-AirPkgRecip-AllSizes-1p008kwpton"/>
    <m/>
    <s v="DEER1314"/>
    <s v="DEER2014"/>
  </r>
  <r>
    <n v="90"/>
    <s v="NE-HVAC-Chlr-Screw-lt150tons-0p632kwpton"/>
    <x v="82"/>
    <s v="DEER2014"/>
    <s v="D13 v1.0"/>
    <d v="2014-03-20T12:00:00"/>
    <m/>
    <s v="RobNc"/>
    <s v="NE-HVAC-Chlr-Screw-lt150tons-0p632kwpton"/>
    <s v="DEER"/>
    <s v="Standard"/>
    <s v="None"/>
    <n v="0"/>
    <n v="0"/>
    <s v="None"/>
    <m/>
    <b v="0"/>
    <m/>
    <b v="0"/>
    <s v="Com"/>
    <s v="Any"/>
    <x v="2"/>
    <s v="SpaceCool"/>
    <s v="Chiller"/>
    <x v="12"/>
    <m/>
    <m/>
    <s v="HVAC-Chlr"/>
    <s v="HVAC-Chlr"/>
    <s v="Water cooled screw chiller, efficiency based on vintage"/>
    <s v="Water cooled screw chiller (0.778 kW/ton)"/>
    <x v="76"/>
    <m/>
    <m/>
    <m/>
    <s v="Standard"/>
    <s v="D08-NE-HVAC-Chlr-Screw-lt150tons-0p632kwpton"/>
    <m/>
    <s v="DEER1314"/>
    <s v="DEER2014"/>
  </r>
  <r>
    <n v="91"/>
    <s v="NE-HVAC-Chlr-Screw-150to299tons-0p574kwpton"/>
    <x v="83"/>
    <s v="DEER2014"/>
    <s v="D13 v1.0"/>
    <d v="2014-03-20T12:00:00"/>
    <m/>
    <s v="ErRobNc"/>
    <s v="NE-HVAC-Chlr-Screw-150to299tons-0p574kwpton"/>
    <s v="DEER"/>
    <s v="Standard"/>
    <s v="None"/>
    <n v="0"/>
    <n v="0"/>
    <s v="None"/>
    <m/>
    <b v="0"/>
    <m/>
    <b v="0"/>
    <s v="Com"/>
    <s v="Any"/>
    <x v="2"/>
    <s v="SpaceCool"/>
    <s v="Chiller"/>
    <x v="12"/>
    <m/>
    <m/>
    <s v="HVAC-Chlr"/>
    <s v="HVAC-Chlr"/>
    <s v="Water cooled screw chiller, efficiency based on vintage"/>
    <s v="Water cooled screw chiller (0.68 kW/ton)"/>
    <x v="77"/>
    <m/>
    <m/>
    <m/>
    <s v="Standard"/>
    <s v="D08-NE-HVAC-Chlr-Screw-150to299tons-0p574kwpton"/>
    <m/>
    <s v="DEER1314"/>
    <s v="DEER2014"/>
  </r>
  <r>
    <n v="92"/>
    <s v="NE-HVAC-Chlr-Screw-gte300tons-0p511kwpton"/>
    <x v="84"/>
    <s v="DEER2014"/>
    <s v="D13 v1.0"/>
    <d v="2014-03-20T12:00:00"/>
    <m/>
    <s v="ErRobNc"/>
    <s v="NE-HVAC-Chlr-Screw-gte300tons-0p511kwpton"/>
    <s v="DEER"/>
    <s v="Standard"/>
    <s v="None"/>
    <n v="0"/>
    <n v="0"/>
    <s v="None"/>
    <m/>
    <b v="0"/>
    <m/>
    <b v="0"/>
    <s v="Com"/>
    <s v="Any"/>
    <x v="2"/>
    <s v="SpaceCool"/>
    <s v="Chiller"/>
    <x v="12"/>
    <m/>
    <m/>
    <s v="HVAC-Chlr"/>
    <s v="HVAC-Chlr"/>
    <s v="Water cooled screw chiller, efficiency based on vintage"/>
    <s v="Water cooled screw chiller (0.62 kW/ton)"/>
    <x v="78"/>
    <m/>
    <m/>
    <m/>
    <s v="Standard"/>
    <s v="D08-NE-HVAC-Chlr-Screw-gte300tons-0p511kwpton"/>
    <m/>
    <s v="DEER1314"/>
    <s v="DEER2014"/>
  </r>
  <r>
    <n v="93"/>
    <s v="NE-HVAC-Chlr-AirScrew-AllSizes-1p008kwpton"/>
    <x v="85"/>
    <s v="DEER2014"/>
    <s v="D13 v1.0"/>
    <d v="2014-03-20T12:00:00"/>
    <m/>
    <s v="ErRobNc"/>
    <s v="NE-HVAC-Chlr-AirScrew-AllSizes-1p008kwpton"/>
    <s v="DEER"/>
    <s v="Standard"/>
    <s v="None"/>
    <n v="0"/>
    <n v="0"/>
    <s v="None"/>
    <m/>
    <b v="0"/>
    <m/>
    <b v="0"/>
    <s v="Com"/>
    <s v="Any"/>
    <x v="2"/>
    <s v="SpaceCool"/>
    <s v="Chiller"/>
    <x v="12"/>
    <m/>
    <m/>
    <s v="HVAC-Chlr"/>
    <s v="HVAC-Chlr"/>
    <s v="Air cooled package screw chiller, efficiency based on vintage"/>
    <s v="Air cooled package screw chiller (1.260 kW/ton)"/>
    <x v="79"/>
    <m/>
    <m/>
    <m/>
    <s v="Standard"/>
    <s v="D08-NE-HVAC-Chlr-AirScrew-AllSizes-1p008kwpton"/>
    <m/>
    <s v="DEER1314"/>
    <s v="DEER2014"/>
  </r>
  <r>
    <n v="94"/>
    <s v="NE-HVAC-airAC-SpltPkg-65to89kBtuh-11p0eer"/>
    <x v="86"/>
    <s v="DEER2011"/>
    <s v="D11 v4.01"/>
    <d v="2014-03-20T12:00:00"/>
    <m/>
    <s v="ErRul"/>
    <s v="NE-HVAC-airAC-SpltPkg-65to89kBtuh-11p0eer"/>
    <s v="DEER"/>
    <s v="Standard"/>
    <s v="None"/>
    <n v="0"/>
    <n v="0"/>
    <s v="None"/>
    <m/>
    <b v="0"/>
    <m/>
    <b v="0"/>
    <s v="Com"/>
    <s v="Any"/>
    <x v="2"/>
    <s v="SpaceCool"/>
    <s v="dxAC_equip"/>
    <x v="7"/>
    <m/>
    <m/>
    <s v="HVAC-airAC"/>
    <s v="HVAC-airAC"/>
    <s v="multiple base efficiency levels used, example: Pkg AC EER = 10.10; Clg EIR = 0.262; Supply Fan W/cfm = 0.385; Cond Fan W/Btuh = 0.0054; no econo"/>
    <m/>
    <x v="80"/>
    <s v="dxAC-spltE-Air-65to75k"/>
    <s v="dxAC-spltE-Air-65to75k-10.1"/>
    <s v="dxAC-spltE-Air-65to75k-11.5"/>
    <s v="Standard"/>
    <s v="D08-NE-HVAC-airAC-SpltPkg-65to89kBtuh-11p0eer"/>
    <s v="Code/Standard baseline technology description updated on 12/5/2011, Energy Impacts not affected"/>
    <s v="None"/>
    <s v="DEER2011"/>
  </r>
  <r>
    <n v="95"/>
    <s v="NE-HVAC-airAC-SpltPkg-65to89kBtuh-11p5eer"/>
    <x v="87"/>
    <s v="DEER2011"/>
    <s v="D11 v4.01"/>
    <d v="2014-03-20T12:00:00"/>
    <m/>
    <s v="ErRobNc"/>
    <s v="NE-HVAC-airAC-SpltPkg-65to89kBtuh-11p5eer"/>
    <s v="DEER"/>
    <s v="Standard"/>
    <s v="None"/>
    <n v="0"/>
    <n v="0"/>
    <s v="None"/>
    <m/>
    <b v="0"/>
    <m/>
    <b v="0"/>
    <s v="Com"/>
    <s v="Any"/>
    <x v="2"/>
    <s v="SpaceCool"/>
    <s v="dxAC_equip"/>
    <x v="7"/>
    <m/>
    <m/>
    <s v="HVAC-airAC"/>
    <s v="HVAC-airAC"/>
    <s v="multiple base efficiency levels used, example: Pkg AC EER = 10.10; Clg EIR = 0.262; Supply Fan W/cfm = 0.385; Cond Fan W/Btuh = 0.0054; no econo"/>
    <m/>
    <x v="80"/>
    <s v="dxAC-spltE-Air-65to75k"/>
    <s v="dxAC-spltE-Air-65to75k-10.1"/>
    <s v="dxAC-spltE-Air-65to75k-11.5"/>
    <s v="Standard"/>
    <s v="D08-NE-HVAC-airAC-SpltPkg-65to89kBtuh-11p5eer"/>
    <s v="Code/Standard baseline technology description updated on 12/5/2011, Energy Impacts not affected"/>
    <s v="None"/>
    <s v="DEER2011"/>
  </r>
  <r>
    <n v="96"/>
    <s v="NE-HVAC-airAC-SpltPkg-65to89kBtuh-12p0eer"/>
    <x v="88"/>
    <s v="DEER2011"/>
    <s v="D11 v4.01"/>
    <d v="2014-03-20T12:00:00"/>
    <m/>
    <s v="ErRobNc"/>
    <s v="NE-HVAC-airAC-SpltPkg-65to89kBtuh-12p0eer"/>
    <s v="DEER"/>
    <s v="Standard"/>
    <s v="None"/>
    <n v="0"/>
    <n v="0"/>
    <s v="None"/>
    <m/>
    <b v="0"/>
    <m/>
    <b v="0"/>
    <s v="Com"/>
    <s v="Any"/>
    <x v="2"/>
    <s v="SpaceCool"/>
    <s v="dxAC_equip"/>
    <x v="7"/>
    <m/>
    <m/>
    <s v="HVAC-airAC"/>
    <s v="HVAC-airAC"/>
    <s v="multiple base efficiency levels used, example: Pkg AC EER = 10.10; Clg EIR = 0.262; Supply Fan W/cfm = 0.385; Cond Fan W/Btuh = 0.0054; no econo"/>
    <m/>
    <x v="80"/>
    <s v="dxAC-spltE-Air-65to75k"/>
    <s v="dxAC-spltE-Air-65to75k-10.1"/>
    <s v="dxAC-spltE-Air-65to75k-12"/>
    <s v="Standard"/>
    <s v="D08-NE-HVAC-airAC-SpltPkg-65to89kBtuh-12p0eer"/>
    <s v="Code/Standard baseline technology description updated on 12/5/2011, Energy Impacts not affected"/>
    <s v="None"/>
    <s v="DEER2011"/>
  </r>
  <r>
    <n v="97"/>
    <s v="NE-HVAC-airAC-SpltPkg-65to109kBtuh-11p0eer"/>
    <x v="89"/>
    <s v="DEER2014"/>
    <s v="D13 v1.0"/>
    <d v="2014-03-20T12:00:00"/>
    <m/>
    <s v="ErRul"/>
    <s v="NE-HVAC-airAC-SpltPkg-65to109kBtuh-11p0eer"/>
    <s v="DEER"/>
    <s v="Standard"/>
    <s v="None"/>
    <n v="0"/>
    <n v="0"/>
    <s v="None"/>
    <m/>
    <b v="0"/>
    <m/>
    <b v="0"/>
    <s v="Com"/>
    <s v="Any"/>
    <x v="2"/>
    <s v="SpaceCool"/>
    <s v="dxAC_equip"/>
    <x v="7"/>
    <m/>
    <m/>
    <s v="HVAC-airAC"/>
    <s v="HVAC-airAC"/>
    <s v="Pkg AC EER  (65-109 kBtuh), Clg EIR, Supply Fan W/cfm, and Cond Fan W/Btuh based on vintage"/>
    <s v="Pkg AC EER = 11.0 (65-109 kBtuh), Clg EIR = 0.2570, Supply Fan W/cfm = 0.298, Cond Fan W/Btuh = 0.0053; w/Econo;  2-spd Fan"/>
    <x v="81"/>
    <m/>
    <m/>
    <m/>
    <s v="Standard"/>
    <s v="D08-NE-HVAC-airAC-SpltPkg-90to134kBtuh-11p0eer"/>
    <m/>
    <s v="None"/>
    <s v="DEER2014"/>
  </r>
  <r>
    <n v="98"/>
    <s v="NE-HVAC-airAC-SpltPkg-65to109kBtuh-11p5eer"/>
    <x v="90"/>
    <s v="DEER2014"/>
    <s v="D13 v1.0"/>
    <d v="2014-03-20T12:00:00"/>
    <m/>
    <s v="ErRobNc"/>
    <s v="NE-HVAC-airAC-SpltPkg-65to109kBtuh-11p5eer"/>
    <s v="DEER"/>
    <s v="Standard"/>
    <s v="None"/>
    <n v="0"/>
    <n v="0"/>
    <s v="None"/>
    <m/>
    <b v="0"/>
    <m/>
    <b v="0"/>
    <s v="Com"/>
    <s v="Any"/>
    <x v="2"/>
    <s v="SpaceCool"/>
    <s v="dxAC_equip"/>
    <x v="7"/>
    <m/>
    <m/>
    <s v="HVAC-airAC"/>
    <s v="HVAC-airAC"/>
    <s v="Pkg AC EER  (65-109 kBtuh), Clg EIR, Supply Fan W/cfm, and Cond Fan W/Btuh based on vintage"/>
    <s v="Pkg AC EER = 11.0 (65-109 kBtuh), Clg EIR = 0.2570, Supply Fan W/cfm = 0.298, Cond Fan W/Btuh = 0.0053; w/Econo;  2-spd Fan"/>
    <x v="82"/>
    <m/>
    <m/>
    <m/>
    <s v="Standard"/>
    <s v="D08-NE-HVAC-airAC-SpltPkg-90to134kBtuh-11p5eer"/>
    <m/>
    <s v="None"/>
    <s v="DEER2014"/>
  </r>
  <r>
    <n v="99"/>
    <s v="NE-HVAC-airAC-SpltPkg-65to109kBtuh-12p0eer"/>
    <x v="91"/>
    <s v="DEER2014"/>
    <s v="D13 v1.0"/>
    <d v="2014-03-20T12:00:00"/>
    <m/>
    <s v="ErRobNc"/>
    <s v="NE-HVAC-airAC-SpltPkg-65to109kBtuh-12p0eer"/>
    <s v="DEER"/>
    <s v="Standard"/>
    <s v="None"/>
    <n v="0"/>
    <n v="0"/>
    <s v="None"/>
    <m/>
    <b v="0"/>
    <m/>
    <b v="0"/>
    <s v="Com"/>
    <s v="Any"/>
    <x v="2"/>
    <s v="SpaceCool"/>
    <s v="dxAC_equip"/>
    <x v="7"/>
    <m/>
    <m/>
    <s v="HVAC-airAC"/>
    <s v="HVAC-airAC"/>
    <s v="Pkg AC EER  (65-109 kBtuh), Clg EIR, Supply Fan W/cfm, and Cond Fan W/Btuh based on vintage"/>
    <s v="Pkg AC EER = 11.0 (65-109 kBtuh), Clg EIR = 0.2570, Supply Fan W/cfm = 0.298, Cond Fan W/Btuh = 0.0053; w/Econo;  2-spd Fan"/>
    <x v="83"/>
    <m/>
    <m/>
    <m/>
    <s v="Standard"/>
    <s v="D08-NE-HVAC-airAC-SpltPkg-90to134kBtuh-12p0eer"/>
    <m/>
    <s v="None"/>
    <s v="DEER2014"/>
  </r>
  <r>
    <n v="100"/>
    <s v="NE-HVAC-airAC-SpltPkg-90to134kBtuh-11p0eer"/>
    <x v="92"/>
    <s v="DEER2011"/>
    <s v="D11 v4.01"/>
    <d v="2014-03-20T12:00:00"/>
    <m/>
    <s v="ErRul"/>
    <s v="NE-HVAC-airAC-SpltPkg-90to134kBtuh-11p0eer"/>
    <s v="DEER"/>
    <s v="Standard"/>
    <s v="None"/>
    <n v="0"/>
    <n v="0"/>
    <s v="None"/>
    <m/>
    <b v="0"/>
    <m/>
    <b v="0"/>
    <s v="Com"/>
    <s v="Any"/>
    <x v="2"/>
    <s v="SpaceCool"/>
    <s v="dxAC_equip"/>
    <x v="7"/>
    <m/>
    <m/>
    <s v="HVAC-airAC"/>
    <s v="HVAC-airAC"/>
    <s v="multiple base efficiency levels used, example: Pkg AC EER = 10.10; Clg EIR = 0.262; Supply Fan W/cfm = 0.385; Cond Fan W/Btuh = 0.0054; w/ econo"/>
    <s v="Pkg AC EER = 11.00; Clg EIR = 0.257; Supply Fan W/cfm = 0.298; Cond Fan W/Btuh = 0.0053; w/ econo"/>
    <x v="84"/>
    <m/>
    <m/>
    <s v="NE-HVAC-airAC-SpltPkg-90to134kBtuh-11p0eer"/>
    <s v="Standard"/>
    <s v="D08-NE-HVAC-airAC-SpltPkg-90to134kBtuh-11p0eer"/>
    <s v="Code/Standard baseline technology description updated on 12/5/2011, Energy Impacts not affected"/>
    <s v="None"/>
    <s v="DEER2011"/>
  </r>
  <r>
    <n v="101"/>
    <s v="NE-HVAC-airAC-SpltPkg-90to134kBtuh-11p5eer"/>
    <x v="93"/>
    <s v="DEER2011"/>
    <s v="D11 v4.01"/>
    <d v="2014-03-20T12:00:00"/>
    <m/>
    <s v="ErRobNc"/>
    <s v="NE-HVAC-airAC-SpltPkg-90to134kBtuh-11p5eer"/>
    <s v="DEER"/>
    <s v="Standard"/>
    <s v="None"/>
    <n v="0"/>
    <n v="0"/>
    <s v="None"/>
    <m/>
    <b v="0"/>
    <m/>
    <b v="0"/>
    <s v="Com"/>
    <s v="Any"/>
    <x v="2"/>
    <s v="SpaceCool"/>
    <s v="dxAC_equip"/>
    <x v="7"/>
    <m/>
    <m/>
    <s v="HVAC-airAC"/>
    <s v="HVAC-airAC"/>
    <s v="multiple base efficiency levels used, example: Pkg AC EER = 10.10; Clg EIR = 0.262; Supply Fan W/cfm = 0.385; Cond Fan W/Btuh = 0.0054; w/ econo"/>
    <s v="Pkg AC EER = 11.00; Clg EIR = 0.257; Supply Fan W/cfm = 0.298; Cond Fan W/Btuh = 0.0053; w/ econo"/>
    <x v="85"/>
    <m/>
    <m/>
    <s v="NE-HVAC-airAC-SpltPkg-90to134kBtuh-11p5eer"/>
    <s v="Standard"/>
    <s v="D08-NE-HVAC-airAC-SpltPkg-90to134kBtuh-11p5eer"/>
    <s v="Code/Standard baseline technology description updated on 12/5/2011, Energy Impacts not affected"/>
    <s v="None"/>
    <s v="DEER2011"/>
  </r>
  <r>
    <n v="102"/>
    <s v="NE-HVAC-airAC-SpltPkg-90to134kBtuh-12p0eer"/>
    <x v="94"/>
    <s v="DEER2011"/>
    <s v="D11 v4.01"/>
    <d v="2014-03-20T12:00:00"/>
    <m/>
    <s v="ErRobNc"/>
    <s v="NE-HVAC-airAC-SpltPkg-90to134kBtuh-12p0eer"/>
    <s v="DEER"/>
    <s v="Standard"/>
    <s v="None"/>
    <n v="0"/>
    <n v="0"/>
    <s v="None"/>
    <m/>
    <b v="0"/>
    <m/>
    <b v="0"/>
    <s v="Com"/>
    <s v="Any"/>
    <x v="2"/>
    <s v="SpaceCool"/>
    <s v="dxAC_equip"/>
    <x v="7"/>
    <m/>
    <m/>
    <s v="HVAC-airAC"/>
    <s v="HVAC-airAC"/>
    <s v="multiple base efficiency levels used, example: Pkg AC EER = 10.10; Clg EIR = 0.262; Supply Fan W/cfm = 0.385; Cond Fan W/Btuh = 0.0054; w/ econo"/>
    <s v="Pkg AC EER = 11.00; Clg EIR = 0.257; Supply Fan W/cfm = 0.298; Cond Fan W/Btuh = 0.0053; w/ econo"/>
    <x v="86"/>
    <m/>
    <m/>
    <s v="NE-HVAC-airAC-SpltPkg-90to134kBtuh-12p0eer"/>
    <s v="Standard"/>
    <s v="D08-NE-HVAC-airAC-SpltPkg-90to134kBtuh-12p0eer"/>
    <s v="Code/Standard baseline technology description updated on 12/5/2011, Energy Impacts not affected"/>
    <s v="None"/>
    <s v="DEER2011"/>
  </r>
  <r>
    <n v="103"/>
    <s v="NE-HVAC-airAC-SpltPkg-110to134kBtuh-11p0eer"/>
    <x v="95"/>
    <s v="DEER2014"/>
    <s v="D13 v1.0"/>
    <d v="2014-03-20T12:00:00"/>
    <m/>
    <s v="ErRul"/>
    <s v="NE-HVAC-airAC-SpltPkg-110to134kBtuh-11p0eer"/>
    <s v="DEER"/>
    <s v="Standard"/>
    <s v="None"/>
    <n v="0"/>
    <n v="0"/>
    <s v="None"/>
    <m/>
    <b v="0"/>
    <m/>
    <b v="0"/>
    <s v="Com"/>
    <s v="Any"/>
    <x v="2"/>
    <s v="SpaceCool"/>
    <s v="dxAC_equip"/>
    <x v="7"/>
    <m/>
    <m/>
    <s v="HVAC-airAC"/>
    <s v="HVAC-airAC"/>
    <s v="Pkg AC EER  (110-134 kBtuh), Clg EIR, Supply Fan W/cfm, and Cond Fan W/Btuh based on vintage"/>
    <s v="Pkg AC EER = 11.0 (110-134 kBtuh), Clg EIR = 0.2570, Supply Fan W/cfm = 0.298, Cond Fan W/Btuh = 0.0053; w/Econo;  2-spd Fan"/>
    <x v="87"/>
    <m/>
    <m/>
    <m/>
    <s v="Standard"/>
    <s v="D08-NE-HVAC-airAC-SpltPkg-135to239kBtuh-10p8eer"/>
    <m/>
    <s v="None"/>
    <s v="DEER2014"/>
  </r>
  <r>
    <n v="104"/>
    <s v="NE-HVAC-airAC-SpltPkg-110to134kBtuh-11p5eer"/>
    <x v="96"/>
    <s v="DEER2014"/>
    <s v="D13 v1.0"/>
    <d v="2014-03-20T12:00:00"/>
    <m/>
    <s v="ErRobNc"/>
    <s v="NE-HVAC-airAC-SpltPkg-110to134kBtuh-11p5eer"/>
    <s v="DEER"/>
    <s v="Standard"/>
    <s v="None"/>
    <n v="0"/>
    <n v="0"/>
    <s v="None"/>
    <m/>
    <b v="0"/>
    <m/>
    <b v="0"/>
    <s v="Com"/>
    <s v="Any"/>
    <x v="2"/>
    <s v="SpaceCool"/>
    <s v="dxAC_equip"/>
    <x v="7"/>
    <m/>
    <m/>
    <s v="HVAC-airAC"/>
    <s v="HVAC-airAC"/>
    <s v="Pkg AC EER  (110-134 kBtuh), Clg EIR, Supply Fan W/cfm, and Cond Fan W/Btuh based on vintage"/>
    <s v="Pkg AC EER = 11.0 (110-134 kBtuh), Clg EIR = 0.2570, Supply Fan W/cfm = 0.298, Cond Fan W/Btuh = 0.0053; w/Econo;  2-spd Fan"/>
    <x v="88"/>
    <m/>
    <m/>
    <m/>
    <s v="Standard"/>
    <s v="D08-NE-HVAC-airAC-SpltPkg-135to239kBtuh-11p5eer"/>
    <m/>
    <s v="None"/>
    <s v="DEER2014"/>
  </r>
  <r>
    <n v="105"/>
    <s v="NE-HVAC-airAC-SpltPkg-110to134kBtuh-12p0eer"/>
    <x v="97"/>
    <s v="DEER2014"/>
    <s v="D13 v1.0"/>
    <d v="2014-03-20T12:00:00"/>
    <m/>
    <s v="ErRobNc"/>
    <s v="NE-HVAC-airAC-SpltPkg-110to134kBtuh-12p0eer"/>
    <s v="DEER"/>
    <s v="Standard"/>
    <s v="None"/>
    <n v="0"/>
    <n v="0"/>
    <s v="None"/>
    <m/>
    <b v="0"/>
    <m/>
    <b v="0"/>
    <s v="Com"/>
    <s v="Any"/>
    <x v="2"/>
    <s v="SpaceCool"/>
    <s v="dxAC_equip"/>
    <x v="7"/>
    <m/>
    <m/>
    <s v="HVAC-airAC"/>
    <s v="HVAC-airAC"/>
    <s v="Pkg AC EER  (110-134 kBtuh), Clg EIR, Supply Fan W/cfm, and Cond Fan W/Btuh based on vintage"/>
    <s v="Pkg AC EER = 11.0 (110-134 kBtuh), Clg EIR = 0.2570, Supply Fan W/cfm = 0.298, Cond Fan W/Btuh = 0.0053; w/Econo;  2-spd Fan"/>
    <x v="89"/>
    <m/>
    <m/>
    <m/>
    <s v="Standard"/>
    <s v="D08-NE-HVAC-airAC-SpltPkg-135to239kBtuh-12p0eer"/>
    <m/>
    <s v="None"/>
    <s v="DEER2014"/>
  </r>
  <r>
    <n v="106"/>
    <s v="NE-HVAC-airAC-SpltPkg-135to239kBtuh-10p8eer"/>
    <x v="98"/>
    <s v="DEER2014"/>
    <s v="D13 v1.0"/>
    <d v="2014-03-20T12:00:00"/>
    <m/>
    <s v="ErRobNc"/>
    <s v="NE-HVAC-airAC-SpltPkg-135to239kBtuh-10p8eer"/>
    <s v="DEER"/>
    <s v="Standard"/>
    <s v="None"/>
    <n v="0"/>
    <n v="0"/>
    <s v="None"/>
    <m/>
    <b v="0"/>
    <m/>
    <b v="0"/>
    <s v="Com"/>
    <s v="Any"/>
    <x v="2"/>
    <s v="SpaceCool"/>
    <s v="dxAC_equip"/>
    <x v="7"/>
    <m/>
    <m/>
    <s v="HVAC-airAC"/>
    <s v="HVAC-airAC"/>
    <s v="Pkg AC EER  (135-239 kBtuh), Clg EIR, Supply Fan W/cfm, and Cond Fan W/Btuh based on vintage"/>
    <s v="Pkg AC EER = 10.8 (135-239 kBtuh), Clg EIR = 0.2622, Supply Fan W/cfm = 0.270, Cond Fan W/Btuh = 0.0053; w/Econo;  2-spd Fan"/>
    <x v="90"/>
    <m/>
    <m/>
    <m/>
    <s v="Standard"/>
    <s v="D08-NE-HVAC-airAC-SpltPkg-240to759kBtuh-10p5eer"/>
    <m/>
    <s v="DEER1314"/>
    <s v="DEER2014"/>
  </r>
  <r>
    <n v="107"/>
    <s v="NE-HVAC-airAC-SpltPkg-135to239kBtuh-11p5eer"/>
    <x v="99"/>
    <s v="DEER2014"/>
    <s v="D13 v1.0"/>
    <d v="2014-03-20T12:00:00"/>
    <m/>
    <s v="ErRobNc"/>
    <s v="NE-HVAC-airAC-SpltPkg-135to239kBtuh-11p5eer"/>
    <s v="DEER"/>
    <s v="Standard"/>
    <s v="None"/>
    <n v="0"/>
    <n v="0"/>
    <s v="None"/>
    <m/>
    <b v="0"/>
    <m/>
    <b v="0"/>
    <s v="Com"/>
    <s v="Any"/>
    <x v="2"/>
    <s v="SpaceCool"/>
    <s v="dxAC_equip"/>
    <x v="7"/>
    <m/>
    <m/>
    <s v="HVAC-airAC"/>
    <s v="HVAC-airAC"/>
    <s v="Pkg AC EER  (135-239 kBtuh), Clg EIR, Supply Fan W/cfm, and Cond Fan W/Btuh based on vintage"/>
    <s v="Pkg AC EER = 10.8 (135-239 kBtuh), Clg EIR = 0.2622, Supply Fan W/cfm = 0.270, Cond Fan W/Btuh = 0.0053; w/Econo;  2-spd Fan"/>
    <x v="91"/>
    <m/>
    <m/>
    <m/>
    <s v="Standard"/>
    <s v="D08-NE-HVAC-airAC-SpltPkg-240to759kBtuh-10p8eer"/>
    <m/>
    <s v="DEER1314"/>
    <s v="DEER2014"/>
  </r>
  <r>
    <n v="108"/>
    <s v="NE-HVAC-airAC-SpltPkg-135to239kBtuh-12p0eer"/>
    <x v="100"/>
    <s v="DEER2014"/>
    <s v="D13 v1.0"/>
    <d v="2014-03-20T12:00:00"/>
    <m/>
    <s v="ErRul"/>
    <s v="NE-HVAC-airAC-SpltPkg-135to239kBtuh-12p0eer"/>
    <s v="DEER"/>
    <s v="Standard"/>
    <s v="None"/>
    <n v="0"/>
    <n v="0"/>
    <s v="None"/>
    <m/>
    <b v="0"/>
    <m/>
    <b v="0"/>
    <s v="Com"/>
    <s v="Any"/>
    <x v="2"/>
    <s v="SpaceCool"/>
    <s v="dxAC_equip"/>
    <x v="7"/>
    <m/>
    <m/>
    <s v="HVAC-airAC"/>
    <s v="HVAC-airAC"/>
    <s v="Pkg AC EER  (135-239 kBtuh), Clg EIR, Supply Fan W/cfm, and Cond Fan W/Btuh based on vintage"/>
    <s v="Pkg AC EER = 10.8 (135-239 kBtuh), Clg EIR = 0.2622, Supply Fan W/cfm = 0.270, Cond Fan W/Btuh = 0.0053; w/Econo;  2-spd Fan"/>
    <x v="92"/>
    <m/>
    <m/>
    <m/>
    <s v="Standard"/>
    <m/>
    <m/>
    <s v="DEER1314"/>
    <s v="DEER2014"/>
  </r>
  <r>
    <n v="109"/>
    <s v="NE-HVAC-airAC-SpltPkg-240to759kBtuh-10p5eer"/>
    <x v="101"/>
    <s v="DEER2014"/>
    <s v="D13 v1.0"/>
    <d v="2014-03-20T12:00:00"/>
    <m/>
    <s v="ErRul"/>
    <s v="NE-HVAC-airAC-SpltPkg-240to759kBtuh-10p5eer"/>
    <s v="DEER"/>
    <s v="Standard"/>
    <s v="None"/>
    <n v="0"/>
    <n v="0"/>
    <s v="None"/>
    <m/>
    <b v="0"/>
    <m/>
    <b v="0"/>
    <s v="Com"/>
    <s v="Any"/>
    <x v="2"/>
    <s v="SpaceCool"/>
    <s v="dxAC_equip"/>
    <x v="7"/>
    <m/>
    <m/>
    <s v="HVAC-airAC"/>
    <s v="HVAC-airAC"/>
    <s v="Pkg AC EER  (240-759 kBtuh), Clg EIR, Supply Fan W/cfm, and Cond Fan W/Btuh based on vintage"/>
    <s v="Pkg AC EER = 9.8 (240-759 kBtuh); w/Econo;  2-spd Fan"/>
    <x v="93"/>
    <m/>
    <m/>
    <m/>
    <s v="Standard"/>
    <s v="D08-NE-HVAC-airAC-SpltPkg-65to89kBtuh-11p0eer"/>
    <m/>
    <s v="DEER1314"/>
    <s v="DEER2014"/>
  </r>
  <r>
    <n v="110"/>
    <s v="NE-HVAC-airAC-SpltPkg-240to759kBtuh-10p8eer"/>
    <x v="102"/>
    <s v="DEER2014"/>
    <s v="D13 v1.0"/>
    <d v="2014-03-20T12:00:00"/>
    <m/>
    <s v="ErRobNc"/>
    <s v="NE-HVAC-airAC-SpltPkg-240to759kBtuh-10p8eer"/>
    <s v="DEER"/>
    <s v="Standard"/>
    <s v="None"/>
    <n v="0"/>
    <n v="0"/>
    <s v="None"/>
    <m/>
    <b v="0"/>
    <m/>
    <b v="0"/>
    <s v="Com"/>
    <s v="Any"/>
    <x v="2"/>
    <s v="SpaceCool"/>
    <s v="dxAC_equip"/>
    <x v="7"/>
    <m/>
    <m/>
    <s v="HVAC-airAC"/>
    <s v="HVAC-airAC"/>
    <s v="Pkg AC EER  (240-759 kBtuh), Clg EIR, Supply Fan W/cfm, and Cond Fan W/Btuh based on vintage"/>
    <s v="Pkg AC EER = 9.8 (240-759 kBtuh); w/Econo;  2-spd Fan"/>
    <x v="94"/>
    <m/>
    <m/>
    <m/>
    <s v="Standard"/>
    <s v="D08-NE-HVAC-airAC-SpltPkg-65to89kBtuh-11p5eer"/>
    <m/>
    <s v="DEER1314"/>
    <s v="DEER2014"/>
  </r>
  <r>
    <n v="111"/>
    <s v="NE-HVAC-airAC-SpltPkg-240to759kBtuh-9p8eer"/>
    <x v="103"/>
    <s v="DEER2014"/>
    <s v="D13 v1.0"/>
    <d v="2014-03-20T12:00:00"/>
    <m/>
    <s v="ErRobNc"/>
    <s v="NE-HVAC-airAC-SpltPkg-240to759kBtuh-9p8eer"/>
    <s v="DEER"/>
    <s v="Standard"/>
    <s v="None"/>
    <n v="0"/>
    <n v="0"/>
    <s v="None"/>
    <m/>
    <b v="0"/>
    <m/>
    <b v="0"/>
    <s v="Com"/>
    <s v="Any"/>
    <x v="2"/>
    <s v="SpaceCool"/>
    <s v="dxAC_equip"/>
    <x v="7"/>
    <m/>
    <m/>
    <s v="HVAC-airAC"/>
    <s v="HVAC-airAC"/>
    <s v="Pkg AC EER  (240-759 kBtuh), Clg EIR, Supply Fan W/cfm, and Cond Fan W/Btuh based on vintage"/>
    <s v="Pkg AC EER = 9.8 (240-759 kBtuh); w/Econo;  2-spd Fan"/>
    <x v="95"/>
    <m/>
    <m/>
    <m/>
    <s v="Standard"/>
    <s v="D08-NE-HVAC-airAC-SpltPkg-65to89kBtuh-12p0eer"/>
    <m/>
    <s v="DEER1314"/>
    <s v="DEER2014"/>
  </r>
  <r>
    <n v="112"/>
    <s v="NE-HVAC-airAC-SpltPkg-gte760kBtuh-10p2eer"/>
    <x v="104"/>
    <s v="DEER2014"/>
    <s v="D13 v1.0"/>
    <d v="2014-03-20T12:00:00"/>
    <m/>
    <s v="ErRobNc"/>
    <s v="NE-HVAC-airAC-SpltPkg-gte760kBtuh-10p2eer"/>
    <s v="DEER"/>
    <s v="Standard"/>
    <s v="None"/>
    <n v="0"/>
    <n v="0"/>
    <s v="None"/>
    <m/>
    <b v="0"/>
    <m/>
    <b v="0"/>
    <s v="Com"/>
    <s v="Any"/>
    <x v="2"/>
    <s v="SpaceCool"/>
    <s v="dxAC_equip"/>
    <x v="7"/>
    <m/>
    <m/>
    <s v="HVAC-airAC"/>
    <s v="HVAC-airAC"/>
    <s v="Pkg AC EER  (&gt;= 760 kBtuh), Clg EIR, Supply Fan W/cfm, and Cond Fan W/Btuh based on vintage"/>
    <s v="Pkg AC EER = 9.5 (&gt;= 760 kBtuh); w/Econo;  2-spd Fan"/>
    <x v="96"/>
    <m/>
    <m/>
    <m/>
    <s v="Standard"/>
    <s v="D08-NE-HVAC-airAC-SpltPkg-gte760kBtuh-10p2eer"/>
    <m/>
    <s v="DEER1314"/>
    <s v="DEER2014"/>
  </r>
  <r>
    <n v="113"/>
    <s v="NE-HVAC-airAC-SpltPkg-gte760kBtuh-9p5eer"/>
    <x v="105"/>
    <s v="DEER2014"/>
    <s v="D13 v1.0"/>
    <d v="2014-03-20T12:00:00"/>
    <m/>
    <s v="ErRul"/>
    <s v="NE-HVAC-airAC-SpltPkg-gte760kBtuh-9p5eer"/>
    <s v="DEER"/>
    <s v="Standard"/>
    <s v="None"/>
    <n v="0"/>
    <n v="0"/>
    <s v="None"/>
    <m/>
    <b v="0"/>
    <m/>
    <b v="0"/>
    <s v="Com"/>
    <s v="Any"/>
    <x v="2"/>
    <s v="SpaceCool"/>
    <s v="dxAC_equip"/>
    <x v="7"/>
    <m/>
    <m/>
    <s v="HVAC-airAC"/>
    <s v="HVAC-airAC"/>
    <s v="Pkg AC EER  (&gt;= 760 kBtuh), Clg EIR, Supply Fan W/cfm, and Cond Fan W/Btuh based on vintage"/>
    <s v="Pkg AC EER = 9.5 (&gt;= 760 kBtuh); w/Econo;  2-spd Fan"/>
    <x v="97"/>
    <m/>
    <m/>
    <m/>
    <s v="Standard"/>
    <m/>
    <m/>
    <s v="DEER1314"/>
    <s v="DEER2014"/>
  </r>
  <r>
    <n v="114"/>
    <s v="NE-HVAC-airAC-SpltPkg-gte760kBtuh-9p7eer"/>
    <x v="106"/>
    <s v="DEER2014"/>
    <s v="D13 v1.0"/>
    <d v="2014-03-20T12:00:00"/>
    <m/>
    <s v="ErRobNc"/>
    <s v="NE-HVAC-airAC-SpltPkg-gte760kBtuh-9p7eer"/>
    <s v="DEER"/>
    <s v="Standard"/>
    <s v="None"/>
    <n v="0"/>
    <n v="0"/>
    <s v="None"/>
    <m/>
    <b v="0"/>
    <m/>
    <b v="0"/>
    <s v="Com"/>
    <s v="Any"/>
    <x v="2"/>
    <s v="SpaceCool"/>
    <s v="dxAC_equip"/>
    <x v="7"/>
    <m/>
    <m/>
    <s v="HVAC-airAC"/>
    <s v="HVAC-airAC"/>
    <s v="Pkg AC EER  (&gt;= 760 kBtuh), Clg EIR, Supply Fan W/cfm, and Cond Fan W/Btuh based on vintage"/>
    <s v="Pkg AC EER = 9.5 (&gt;= 760 kBtuh); w/Econo;  2-spd Fan"/>
    <x v="98"/>
    <m/>
    <m/>
    <m/>
    <s v="Standard"/>
    <s v="D08-NE-HVAC-airAC-SpltPkg-gte760kBtuh-9p7eer"/>
    <m/>
    <s v="DEER1314"/>
    <s v="DEER2014"/>
  </r>
  <r>
    <n v="115"/>
    <s v="NE-HVAC-airAC-Pkg-lt55kBtuh-13p0seer"/>
    <x v="107"/>
    <s v="DEER2014"/>
    <s v="D13 v1.0"/>
    <d v="2014-03-20T12:00:00"/>
    <m/>
    <s v="ErRul"/>
    <s v="NE-HVAC-airAC-Pkg-lt55kBtuh-13p0seer"/>
    <s v="DEER"/>
    <s v="Standard"/>
    <s v="None"/>
    <n v="0"/>
    <n v="0"/>
    <s v="None"/>
    <m/>
    <b v="0"/>
    <m/>
    <b v="0"/>
    <s v="Com"/>
    <s v="Any"/>
    <x v="2"/>
    <s v="SpaceCool"/>
    <s v="dxAC_equip"/>
    <x v="8"/>
    <m/>
    <m/>
    <s v="HVAC-airAC"/>
    <s v="HVAC-airAC"/>
    <s v="Pkg AC SEER  (&lt; 55 kBtuh), Clg EIR and Indoor W/cfm based on vintage"/>
    <s v="Pkg AC SEER = 13.0 (&lt; 55 kBtuh), EER = 11.06, Clg EIR = 0.2557, Supply Fan W/cfm = 0.379; no Econo;  1-spd Fan"/>
    <x v="99"/>
    <m/>
    <m/>
    <m/>
    <s v="Standard"/>
    <s v="D08-NE-HVAC-airAC-Pkg-lt65kBtuh3phs-12p0seer"/>
    <m/>
    <s v="None"/>
    <s v="DEER2014"/>
  </r>
  <r>
    <n v="116"/>
    <s v="NE-HVAC-airAC-Pkg-lt55kBtuh-14p0seer"/>
    <x v="108"/>
    <s v="DEER2014"/>
    <s v="D13 v1.0"/>
    <d v="2014-03-20T12:00:00"/>
    <m/>
    <s v="ErRul"/>
    <s v="NE-HVAC-airAC-Pkg-lt55kBtuh-14p0seer"/>
    <s v="DEER"/>
    <s v="Standard"/>
    <s v="None"/>
    <n v="0"/>
    <n v="0"/>
    <s v="None"/>
    <m/>
    <b v="0"/>
    <m/>
    <b v="0"/>
    <s v="Com"/>
    <s v="Any"/>
    <x v="2"/>
    <s v="SpaceCool"/>
    <s v="dxAC_equip"/>
    <x v="8"/>
    <m/>
    <m/>
    <s v="HVAC-airAC"/>
    <s v="HVAC-airAC"/>
    <s v="Pkg AC SEER  (&lt; 55 kBtuh), Clg EIR and Indoor W/cfm based on vintage"/>
    <s v="Pkg AC SEER = 13.0 (&lt; 55 kBtuh), EER = 11.06, Clg EIR = 0.2557, Supply Fan W/cfm = 0.379; no Econo;  1-spd Fan"/>
    <x v="100"/>
    <m/>
    <m/>
    <m/>
    <s v="Standard"/>
    <s v="D08-NE-HVAC-airAC-Pkg-lt65kBtuh3phs-13p0seer"/>
    <m/>
    <s v="None"/>
    <s v="DEER2014"/>
  </r>
  <r>
    <n v="117"/>
    <s v="NE-HVAC-airAC-Pkg-lt65kBtuh-13p0seer"/>
    <x v="109"/>
    <s v="DEER2011"/>
    <s v="D11 v4.00"/>
    <d v="2014-03-20T12:00:00"/>
    <m/>
    <s v="ErRul"/>
    <s v="NE-HVAC-airAC-Pkg-lt65kBtuh-13p0seer"/>
    <s v="DEER"/>
    <s v="Standard"/>
    <s v="None"/>
    <n v="0"/>
    <n v="0"/>
    <s v="None"/>
    <m/>
    <b v="0"/>
    <m/>
    <b v="0"/>
    <s v="Com"/>
    <s v="Any"/>
    <x v="2"/>
    <s v="SpaceCool"/>
    <s v="dxAC_equip"/>
    <x v="8"/>
    <m/>
    <m/>
    <s v="HVAC-airAC"/>
    <s v="HVAC-airAC"/>
    <s v="multiple base efficiency levels used, example: Pkg AC SEER = 13.00; EER = 11.06; Clg EIR = 0.256; Indoor W/cfm = 0.379; no econo"/>
    <m/>
    <x v="80"/>
    <s v="dxAC-pkgS-lt65k"/>
    <s v="dxAC-pkgS-lt65k-13"/>
    <s v="dxAC-pkgS-lt65k-13"/>
    <s v="Standard"/>
    <s v="D08-NE-HVAC-airAC-Pkg-lt65kBtuh1phs-13p0seer"/>
    <m/>
    <s v="None"/>
    <s v="DEER2011"/>
  </r>
  <r>
    <n v="118"/>
    <s v="NE-HVAC-airAC-Pkg-lt65kBtuh-14p0seer"/>
    <x v="110"/>
    <s v="DEER2011"/>
    <s v="D11 v4.00"/>
    <d v="2014-03-20T12:00:00"/>
    <m/>
    <s v="ErRobNc"/>
    <s v="NE-HVAC-airAC-Pkg-lt65kBtuh-14p0seer"/>
    <s v="DEER"/>
    <s v="Standard"/>
    <s v="None"/>
    <n v="0"/>
    <n v="0"/>
    <s v="None"/>
    <m/>
    <b v="0"/>
    <m/>
    <b v="0"/>
    <s v="Com"/>
    <s v="Any"/>
    <x v="2"/>
    <s v="SpaceCool"/>
    <s v="dxAC_equip"/>
    <x v="8"/>
    <m/>
    <m/>
    <s v="HVAC-airAC"/>
    <s v="HVAC-airAC"/>
    <s v="multiple base efficiency levels used, example: Pkg AC SEER = 13.00; EER = 11.06; Clg EIR = 0.256; Indoor W/cfm = 0.379; no econo"/>
    <m/>
    <x v="80"/>
    <s v="dxAC-pkgS-lt65k"/>
    <s v="dxAC-pkgS-lt65k-13"/>
    <s v="dxAC-pkgS-lt65k-14"/>
    <s v="Standard"/>
    <s v="D08-NE-HVAC-airAC-Pkg-lt65kBtuh1phs-14p0seer"/>
    <m/>
    <s v="None"/>
    <s v="DEER2011"/>
  </r>
  <r>
    <n v="119"/>
    <s v="NE-HVAC-airAC-Pkg-lt65kBtuh3phs-12p0seer"/>
    <x v="111"/>
    <s v="DEER2011"/>
    <s v="D11 v4.01"/>
    <d v="2014-03-20T12:00:00"/>
    <m/>
    <s v="ErRul"/>
    <s v="NE-HVAC-airAC-Pkg-lt65kBtuh3phs-12p0seer"/>
    <s v="DEER"/>
    <s v="Standard"/>
    <s v="None"/>
    <n v="0"/>
    <n v="0"/>
    <s v="None"/>
    <m/>
    <b v="0"/>
    <m/>
    <b v="0"/>
    <s v="Com"/>
    <s v="Any"/>
    <x v="2"/>
    <s v="SpaceCool"/>
    <s v="dxAC_equip"/>
    <x v="8"/>
    <m/>
    <m/>
    <s v="HVAC-airAC"/>
    <s v="HVAC-airAC"/>
    <s v="multiple base efficiency levels used, example: Pkg AC SEER = 9.70; EER = 9.22; Clg EIR = 0.306; Indoor W/cfm = 0.445794; no econo"/>
    <s v="Pkg AC SEER = 13.00; EER = 11.06; Clg EIR = 0.256; Supply Fan W/cfm = 0.379; no econo"/>
    <x v="101"/>
    <m/>
    <m/>
    <m/>
    <s v="Standard"/>
    <s v="D08-NE-HVAC-airAC-Pkg-lt65kBtuh3phs-12p0seer"/>
    <s v="Code/Standard baseline technology description updated on 12/5/2011, Energy Impacts not affected"/>
    <s v="None"/>
    <s v="DEER2011"/>
  </r>
  <r>
    <n v="120"/>
    <s v="NE-HVAC-airAC-Pkg-lt65kBtuh3phs-13p0seer"/>
    <x v="112"/>
    <s v="DEER2011"/>
    <s v="D11 v4.01"/>
    <d v="2014-03-20T12:00:00"/>
    <m/>
    <s v="ErRul"/>
    <s v="NE-HVAC-airAC-Pkg-lt65kBtuh3phs-13p0seer"/>
    <s v="DEER"/>
    <s v="Standard"/>
    <s v="None"/>
    <n v="0"/>
    <n v="0"/>
    <s v="None"/>
    <m/>
    <b v="0"/>
    <m/>
    <b v="0"/>
    <s v="Com"/>
    <s v="Any"/>
    <x v="2"/>
    <s v="SpaceCool"/>
    <s v="dxAC_equip"/>
    <x v="8"/>
    <m/>
    <m/>
    <s v="HVAC-airAC"/>
    <s v="HVAC-airAC"/>
    <s v="multiple base efficiency levels used, example: Pkg AC SEER = 9.70; EER = 9.22; Clg EIR = 0.306; Indoor W/cfm = 0.445794; no econo"/>
    <s v="Pkg AC SEER = 13.00; EER = 11.06; Clg EIR = 0.256; Supply Fan W/cfm = 0.379; no econo"/>
    <x v="102"/>
    <m/>
    <m/>
    <m/>
    <s v="Standard"/>
    <s v="D08-NE-HVAC-airAC-Pkg-lt65kBtuh3phs-13p0seer"/>
    <s v="Code/Standard baseline technology description updated on 12/5/2011, Energy Impacts not affected"/>
    <s v="None"/>
    <s v="DEER2011"/>
  </r>
  <r>
    <n v="121"/>
    <s v="NE-HVAC-airAC-Pkg-lt65kBtuh3phs-14p0seer"/>
    <x v="113"/>
    <s v="DEER2011"/>
    <s v="D11 v4.01"/>
    <d v="2014-03-20T12:00:00"/>
    <m/>
    <s v="ErRobNc"/>
    <s v="NE-HVAC-airAC-Pkg-lt65kBtuh3phs-14p0seer"/>
    <s v="DEER"/>
    <s v="Standard"/>
    <s v="None"/>
    <n v="0"/>
    <n v="0"/>
    <s v="None"/>
    <m/>
    <b v="0"/>
    <m/>
    <b v="0"/>
    <s v="Com"/>
    <s v="Any"/>
    <x v="2"/>
    <s v="SpaceCool"/>
    <s v="dxAC_equip"/>
    <x v="8"/>
    <m/>
    <m/>
    <s v="HVAC-airAC"/>
    <s v="HVAC-airAC"/>
    <s v="multiple base efficiency levels used, example: Pkg AC SEER = 9.70; EER = 9.22; Clg EIR = 0.306; Indoor W/cfm = 0.445794; no econo"/>
    <s v="Pkg AC SEER = 13.00; EER = 11.06; Clg EIR = 0.256; Supply Fan W/cfm = 0.379; no econo"/>
    <x v="103"/>
    <m/>
    <m/>
    <m/>
    <s v="Standard"/>
    <s v="D08-NE-HVAC-airAC-Pkg-lt65kBtuh3phs-14p0seer"/>
    <s v="Code/Standard baseline technology description updated on 12/5/2011, Energy Impacts not affected"/>
    <s v="None"/>
    <s v="DEER2011"/>
  </r>
  <r>
    <n v="122"/>
    <s v="NE-HVAC-airAC-Pkg-55to64kBtuh-13p0seer"/>
    <x v="114"/>
    <s v="DEER2014"/>
    <s v="D13 v1.0"/>
    <d v="2014-03-20T12:00:00"/>
    <m/>
    <s v="ErRul"/>
    <s v="NE-HVAC-airAC-Pkg-55to64kBtuh-13p0seer"/>
    <s v="DEER"/>
    <s v="Standard"/>
    <s v="None"/>
    <n v="0"/>
    <n v="0"/>
    <s v="None"/>
    <m/>
    <b v="0"/>
    <m/>
    <b v="0"/>
    <s v="Com"/>
    <s v="Any"/>
    <x v="2"/>
    <s v="SpaceCool"/>
    <s v="dxAC_equip"/>
    <x v="8"/>
    <m/>
    <m/>
    <s v="HVAC-airAC"/>
    <s v="HVAC-airAC"/>
    <s v="Pkg AC SEER  (55-64 kBtuh), Clg EIR and Indoor W/cfm based on vintage"/>
    <s v="Pkg AC SEER = 13.0 (55-64 kBtuh), EER = 11.06, Clg EIR = 0.2557, Supply Fan W/cfm = 0.379; w/Econo;  2-spd Fan"/>
    <x v="104"/>
    <m/>
    <m/>
    <m/>
    <s v="Standard"/>
    <s v="D08-NE-HVAC-airAC-Pkg-lt65kBtuh1phs-13p0seer"/>
    <m/>
    <s v="None"/>
    <s v="DEER2014"/>
  </r>
  <r>
    <n v="123"/>
    <s v="NE-HVAC-airAC-Pkg-55to64kBtuh-14p0seer"/>
    <x v="115"/>
    <s v="DEER2014"/>
    <s v="D13 v1.0"/>
    <d v="2014-03-20T12:00:00"/>
    <m/>
    <s v="ErRobNc"/>
    <s v="NE-HVAC-airAC-Pkg-55to64kBtuh-14p0seer"/>
    <s v="DEER"/>
    <s v="Standard"/>
    <s v="None"/>
    <n v="0"/>
    <n v="0"/>
    <s v="None"/>
    <m/>
    <b v="0"/>
    <m/>
    <b v="0"/>
    <s v="Com"/>
    <s v="Any"/>
    <x v="2"/>
    <s v="SpaceCool"/>
    <s v="dxAC_equip"/>
    <x v="8"/>
    <m/>
    <m/>
    <s v="HVAC-airAC"/>
    <s v="HVAC-airAC"/>
    <s v="Pkg AC SEER  (55-64 kBtuh), Clg EIR and Indoor W/cfm based on vintage"/>
    <s v="Pkg AC SEER = 13.0 (55-64 kBtuh), EER = 11.06, Clg EIR = 0.2557, Supply Fan W/cfm = 0.379; w/Econo;  2-spd Fan"/>
    <x v="105"/>
    <m/>
    <m/>
    <m/>
    <s v="Standard"/>
    <s v="D08-NE-HVAC-airAC-Pkg-lt65kBtuh1phs-14p0seer"/>
    <m/>
    <s v="None"/>
    <s v="DEER2014"/>
  </r>
  <r>
    <n v="124"/>
    <s v="NE-HVAC-airAC-Split-lt55kBtuh-13p0seer"/>
    <x v="116"/>
    <s v="DEER2014"/>
    <s v="D13 v1.0"/>
    <d v="2014-03-20T12:00:00"/>
    <m/>
    <s v="ErRul"/>
    <s v="NE-HVAC-airAC-Split-lt55kBtuh-13p0seer"/>
    <s v="DEER"/>
    <s v="Standard"/>
    <s v="None"/>
    <n v="0"/>
    <n v="0"/>
    <s v="None"/>
    <m/>
    <b v="0"/>
    <m/>
    <b v="0"/>
    <s v="Com"/>
    <s v="Any"/>
    <x v="2"/>
    <s v="SpaceCool"/>
    <s v="dxAC_equip"/>
    <x v="9"/>
    <m/>
    <m/>
    <s v="HVAC-airAC"/>
    <s v="HVAC-airAC"/>
    <s v="Split AC SEER  (&lt; 55 kBtuh), Clg EIR and Indoor W/cfm based on vintage"/>
    <s v="Split AC SEER = 13.0 (&lt; 55 kBtuh), EER = 11.06, Clg EIR = 0.2557, Supply Fan W/cfm = 0.379; no Econo;  1-spd Fan"/>
    <x v="106"/>
    <m/>
    <m/>
    <m/>
    <s v="Standard"/>
    <s v="D08-NE-HVAC-airAC-Split-lt65kBtuh3phs-12p0seer"/>
    <m/>
    <s v="None"/>
    <s v="DEER2014"/>
  </r>
  <r>
    <n v="125"/>
    <s v="NE-HVAC-airAC-Split-lt55kBtuh-14p0seer"/>
    <x v="117"/>
    <s v="DEER2014"/>
    <s v="D13 v1.0"/>
    <d v="2014-03-20T12:00:00"/>
    <m/>
    <s v="ErRul"/>
    <s v="NE-HVAC-airAC-Split-lt55kBtuh-14p0seer"/>
    <s v="DEER"/>
    <s v="Standard"/>
    <s v="None"/>
    <n v="0"/>
    <n v="0"/>
    <s v="None"/>
    <m/>
    <b v="0"/>
    <m/>
    <b v="0"/>
    <s v="Com"/>
    <s v="Any"/>
    <x v="2"/>
    <s v="SpaceCool"/>
    <s v="dxAC_equip"/>
    <x v="9"/>
    <m/>
    <m/>
    <s v="HVAC-airAC"/>
    <s v="HVAC-airAC"/>
    <s v="Split AC SEER  (&lt; 55 kBtuh), Clg EIR and Indoor W/cfm based on vintage"/>
    <s v="Split AC SEER = 13.0 (&lt; 55 kBtuh), EER = 11.06, Clg EIR = 0.2557, Supply Fan W/cfm = 0.379; no Econo;  1-spd Fan"/>
    <x v="107"/>
    <m/>
    <m/>
    <m/>
    <s v="Standard"/>
    <s v="D08-NE-HVAC-airAC-Split-lt65kBtuh3phs-13p0seer"/>
    <m/>
    <s v="None"/>
    <s v="DEER2014"/>
  </r>
  <r>
    <n v="126"/>
    <s v="NE-HVAC-airAC-Split-lt65kBtuh-13p0seer"/>
    <x v="118"/>
    <s v="DEER2011"/>
    <s v="D11 v4.00"/>
    <d v="2014-03-20T12:00:00"/>
    <m/>
    <s v="ErRul"/>
    <s v="NE-HVAC-airAC-Split-lt65kBtuh-13p0seer"/>
    <s v="DEER"/>
    <s v="Standard"/>
    <s v="None"/>
    <n v="0"/>
    <n v="0"/>
    <s v="None"/>
    <m/>
    <b v="0"/>
    <m/>
    <b v="0"/>
    <s v="Com"/>
    <s v="Any"/>
    <x v="2"/>
    <s v="SpaceCool"/>
    <s v="dxAC_equip"/>
    <x v="9"/>
    <m/>
    <m/>
    <s v="HVAC-airAC"/>
    <s v="HVAC-airAC"/>
    <s v="multiple base efficiency levels used, example: Split AC SEER = 13.00; EER = 11.06; Clg EIR = 0.256; Indoor W/cfm = 0.379; no econo"/>
    <m/>
    <x v="80"/>
    <s v="dxAC-spltS-Air-lt65k"/>
    <s v="dxAC-spltS-Air-lt65k-13"/>
    <s v="dxAC-spltS-Air-lt65k-13"/>
    <s v="Standard"/>
    <s v="D08-NE-HVAC-airAC-Split-lt65kBtuh1phs-13p0seer"/>
    <m/>
    <s v="None"/>
    <s v="DEER2011"/>
  </r>
  <r>
    <n v="127"/>
    <s v="NE-HVAC-airAC-Split-lt65kBtuh-14p0seer"/>
    <x v="119"/>
    <s v="DEER2011"/>
    <s v="D11 v4.00"/>
    <d v="2014-03-20T12:00:00"/>
    <m/>
    <s v="ErRobNc"/>
    <s v="NE-HVAC-airAC-Split-lt65kBtuh-14p0seer"/>
    <s v="DEER"/>
    <s v="Standard"/>
    <s v="None"/>
    <n v="0"/>
    <n v="0"/>
    <s v="None"/>
    <m/>
    <b v="0"/>
    <m/>
    <b v="0"/>
    <s v="Com"/>
    <s v="Any"/>
    <x v="2"/>
    <s v="SpaceCool"/>
    <s v="dxAC_equip"/>
    <x v="9"/>
    <m/>
    <m/>
    <s v="HVAC-airAC"/>
    <s v="HVAC-airAC"/>
    <s v="multiple base efficiency levels used, example: Split AC SEER = 13.00; EER = 11.06; Clg EIR = 0.256; Indoor W/cfm = 0.379; no econo"/>
    <m/>
    <x v="80"/>
    <s v="dxAC-spltS-Air-lt65k"/>
    <s v="dxAC-spltS-Air-lt65k-13"/>
    <s v="dxAC-spltS-Air-lt65k-14"/>
    <s v="Standard"/>
    <s v="D08-NE-HVAC-airAC-Split-lt65kBtuh1phs-14p0seer"/>
    <m/>
    <s v="None"/>
    <s v="DEER2011"/>
  </r>
  <r>
    <n v="128"/>
    <s v="NE-HVAC-airAC-Split-lt65kBtuh3phs-12p0seer"/>
    <x v="120"/>
    <s v="DEER2011"/>
    <s v="D11 v4.01"/>
    <d v="2014-03-20T12:00:00"/>
    <m/>
    <s v="ErRul"/>
    <s v="NE-HVAC-airAC-Split-lt65kBtuh3phs-12p0seer"/>
    <s v="DEER"/>
    <s v="Standard"/>
    <s v="None"/>
    <n v="0"/>
    <n v="0"/>
    <s v="None"/>
    <m/>
    <b v="0"/>
    <m/>
    <b v="0"/>
    <s v="Com"/>
    <s v="Any"/>
    <x v="2"/>
    <s v="SpaceCool"/>
    <s v="dxAC_equip"/>
    <x v="9"/>
    <m/>
    <m/>
    <s v="HVAC-airAC"/>
    <s v="HVAC-airAC"/>
    <s v="multiple base efficiency levels used, example: Split AC SEER = 10.00; EER = 9.50; Clg EIR = 0.297; Indoor W/cfm = 0.433; no econo"/>
    <s v="Split AC SEER = 13.00; EER = 11.06; Clg EIR = 0.256; Supply Fan W/cfm = 0.379; no econo"/>
    <x v="108"/>
    <m/>
    <m/>
    <m/>
    <s v="Standard"/>
    <s v="D08-NE-HVAC-airAC-Split-lt65kBtuh3phs-12p0seer"/>
    <s v="Code/Standard baseline technology description updated on 12/5/2011, Energy Impacts not affected"/>
    <s v="None"/>
    <s v="DEER2011"/>
  </r>
  <r>
    <n v="129"/>
    <s v="NE-HVAC-airAC-Split-lt65kBtuh3phs-13p0seer"/>
    <x v="121"/>
    <s v="DEER2011"/>
    <s v="D11 v4.00"/>
    <d v="2014-03-20T12:00:00"/>
    <m/>
    <s v="ErRul"/>
    <s v="NE-HVAC-airAC-Split-lt65kBtuh3phs-13p0seer"/>
    <s v="DEER"/>
    <s v="Standard"/>
    <s v="None"/>
    <n v="0"/>
    <n v="0"/>
    <s v="None"/>
    <m/>
    <b v="0"/>
    <m/>
    <b v="0"/>
    <s v="Com"/>
    <s v="Any"/>
    <x v="2"/>
    <s v="SpaceCool"/>
    <s v="dxAC_equip"/>
    <x v="9"/>
    <m/>
    <m/>
    <s v="HVAC-airAC"/>
    <s v="HVAC-airAC"/>
    <s v="multiple base efficiency levels used, example: Split AC SEER = 10.00; EER = 9.50; Clg EIR = 0.297; Indoor W/cfm = 0.433; no econo"/>
    <s v="Split AC SEER = 13.00; EER = 11.06; Clg EIR = 0.256; Supply Fan W/cfm = 0.379; no econo"/>
    <x v="109"/>
    <m/>
    <m/>
    <m/>
    <s v="Standard"/>
    <s v="D08-NE-HVAC-airAC-Split-lt65kBtuh3phs-13p0seer"/>
    <s v="Code/Standard baseline technology description updated on 12/5/2011, Energy Impacts not affected"/>
    <s v="None"/>
    <s v="DEER2011"/>
  </r>
  <r>
    <n v="130"/>
    <s v="NE-HVAC-airAC-Split-lt65kBtuh3phs-14p0seer"/>
    <x v="122"/>
    <s v="DEER2011"/>
    <s v="D11 v4.00"/>
    <d v="2014-03-20T12:00:00"/>
    <m/>
    <s v="ErRobNc"/>
    <s v="NE-HVAC-airAC-Split-lt65kBtuh3phs-14p0seer"/>
    <s v="DEER"/>
    <s v="Standard"/>
    <s v="None"/>
    <n v="0"/>
    <n v="0"/>
    <s v="None"/>
    <m/>
    <b v="0"/>
    <m/>
    <b v="0"/>
    <s v="Com"/>
    <s v="Any"/>
    <x v="2"/>
    <s v="SpaceCool"/>
    <s v="dxAC_equip"/>
    <x v="9"/>
    <m/>
    <m/>
    <s v="HVAC-airAC"/>
    <s v="HVAC-airAC"/>
    <s v="multiple base efficiency levels used, example: Split AC SEER = 10.00; EER = 9.50; Clg EIR = 0.297; Indoor W/cfm = 0.433; no econo"/>
    <s v="Split AC SEER = 13.00; EER = 11.06; Clg EIR = 0.256; Supply Fan W/cfm = 0.379; no econo"/>
    <x v="110"/>
    <m/>
    <m/>
    <m/>
    <s v="Standard"/>
    <s v="D08-NE-HVAC-airAC-Split-lt65kBtuh3phs-14p0seer"/>
    <s v="Code/Standard baseline technology description updated on 12/5/2011, Energy Impacts not affected"/>
    <s v="None"/>
    <s v="DEER2011"/>
  </r>
  <r>
    <n v="131"/>
    <s v="RE-HV-ResAC-13S"/>
    <x v="123"/>
    <s v="DEER2014"/>
    <s v="D11 v4.00"/>
    <d v="2014-03-20T12:00:00"/>
    <m/>
    <s v="ErRul"/>
    <s v="RE-HV-ResAC-13S"/>
    <s v="DEER"/>
    <s v="Standard"/>
    <s v="None"/>
    <n v="0"/>
    <n v="0"/>
    <s v="None"/>
    <m/>
    <b v="0"/>
    <m/>
    <b v="0"/>
    <s v="Res"/>
    <s v="Any"/>
    <x v="2"/>
    <s v="SpaceCool"/>
    <s v="dxAC_equip"/>
    <x v="9"/>
    <m/>
    <m/>
    <s v="HV-ResAC"/>
    <s v="HV-ResAC"/>
    <s v="10 SEER (9.31 EER) Split System Air Conditioner"/>
    <s v="13 SEER (11.09 EER) Split System Air Conditioner"/>
    <x v="111"/>
    <m/>
    <m/>
    <s v="RE-HV-ResAC-13S"/>
    <s v="Standard"/>
    <s v="D08-RE-HV-ResAC-13S"/>
    <m/>
    <s v="DEER1314"/>
    <s v="DEER2014"/>
  </r>
  <r>
    <n v="132"/>
    <s v="NE-HVAC-airAC-Split-55to64kBtuh-13p0seer"/>
    <x v="124"/>
    <s v="DEER2014"/>
    <s v="D13 v1.0"/>
    <d v="2014-03-20T12:00:00"/>
    <m/>
    <s v="ErRul"/>
    <s v="NE-HVAC-airAC-Split-55to64kBtuh-13p0seer"/>
    <s v="DEER"/>
    <s v="Standard"/>
    <s v="None"/>
    <n v="0"/>
    <n v="0"/>
    <s v="None"/>
    <m/>
    <b v="0"/>
    <m/>
    <b v="0"/>
    <s v="Com"/>
    <s v="Any"/>
    <x v="2"/>
    <s v="SpaceCool"/>
    <s v="dxAC_equip"/>
    <x v="9"/>
    <m/>
    <m/>
    <s v="HVAC-airAC"/>
    <s v="HVAC-airAC"/>
    <s v="Split AC SEER  (55-64 kBtuh), Clg EIR and Indoor W/cfm based on vintage"/>
    <s v="Split AC SEER = 13.0 (55-64 kBtuh), EER = 11.06, Clg EIR = 0.2557, Supply Fan W/cfm = 0.379; w/Econo;  2-spd Fan"/>
    <x v="112"/>
    <m/>
    <m/>
    <m/>
    <s v="Standard"/>
    <s v="D08-NE-HVAC-airAC-Split-lt65kBtuh1phs-13p0seer"/>
    <m/>
    <s v="None"/>
    <s v="DEER2014"/>
  </r>
  <r>
    <n v="133"/>
    <s v="NE-HVAC-airAC-Split-55to64kBtuh-14p0seer"/>
    <x v="125"/>
    <s v="DEER2014"/>
    <s v="D13 v1.0"/>
    <d v="2014-03-20T12:00:00"/>
    <m/>
    <s v="ErRobNc"/>
    <s v="NE-HVAC-airAC-Split-55to64kBtuh-14p0seer"/>
    <s v="DEER"/>
    <s v="Standard"/>
    <s v="None"/>
    <n v="0"/>
    <n v="0"/>
    <s v="None"/>
    <m/>
    <b v="0"/>
    <m/>
    <b v="0"/>
    <s v="Com"/>
    <s v="Any"/>
    <x v="2"/>
    <s v="SpaceCool"/>
    <s v="dxAC_equip"/>
    <x v="9"/>
    <m/>
    <m/>
    <s v="HVAC-airAC"/>
    <s v="HVAC-airAC"/>
    <s v="Split AC SEER  (55-64 kBtuh), Clg EIR and Indoor W/cfm based on vintage"/>
    <s v="Split AC SEER = 14.0 (55-64 kBtuh), EER = 12.04, Clg EIR = 0.2456, Supply Fan W/cfm = 0.306; w/Econo;  2-spd Fan"/>
    <x v="113"/>
    <m/>
    <m/>
    <m/>
    <s v="Standard"/>
    <s v="D08-NE-HVAC-airAC-Split-lt65kBtuh1phs-14p0seer"/>
    <m/>
    <s v="None"/>
    <s v="DEER2014"/>
  </r>
  <r>
    <n v="134"/>
    <s v="RE-HV-ResAC-14S"/>
    <x v="126"/>
    <s v="DEER2014"/>
    <s v="D11 v4.00"/>
    <d v="2014-03-20T12:00:00"/>
    <m/>
    <s v="ErRobNc"/>
    <s v="RE-HV-ResAC-14S"/>
    <s v="DEER"/>
    <s v="Standard"/>
    <s v="None"/>
    <n v="0"/>
    <n v="0"/>
    <s v="None"/>
    <m/>
    <b v="0"/>
    <m/>
    <b v="0"/>
    <s v="Res"/>
    <s v="Any"/>
    <x v="2"/>
    <s v="SpaceCool"/>
    <s v="dxAC_equip"/>
    <x v="9"/>
    <m/>
    <m/>
    <s v="HV-ResAC"/>
    <s v="HV-ResAC"/>
    <s v="10 SEER (9.31 EER) Split System Air Conditioner"/>
    <s v="13 SEER (11.09 EER) Split System Air Conditioner"/>
    <x v="114"/>
    <m/>
    <m/>
    <s v="RE-HV-ResAC-14S"/>
    <s v="Standard"/>
    <s v="D08-RE-HV-ResAC-14S"/>
    <m/>
    <s v="DEER1314"/>
    <s v="DEER2014"/>
  </r>
  <r>
    <n v="135"/>
    <s v="RE-HV-ResAC-15S"/>
    <x v="127"/>
    <s v="DEER2014"/>
    <s v="D11 v4.00"/>
    <d v="2014-03-20T12:00:00"/>
    <m/>
    <s v="ErRobNc"/>
    <s v="RE-HV-ResAC-15S"/>
    <s v="DEER"/>
    <s v="Standard"/>
    <s v="None"/>
    <n v="0"/>
    <n v="0"/>
    <s v="None"/>
    <m/>
    <b v="0"/>
    <m/>
    <b v="0"/>
    <s v="Res"/>
    <s v="Any"/>
    <x v="2"/>
    <s v="SpaceCool"/>
    <s v="dxAC_equip"/>
    <x v="9"/>
    <m/>
    <m/>
    <s v="HV-ResAC"/>
    <s v="HV-ResAC"/>
    <s v="10 SEER (9.31 EER) Split System Air Conditioner"/>
    <s v="13 SEER (11.09 EER) Split System Air Conditioner"/>
    <x v="115"/>
    <m/>
    <m/>
    <s v="RE-HV-ResAC-15S"/>
    <s v="Standard"/>
    <s v="D08-RE-HV-ResAC-15S"/>
    <m/>
    <s v="DEER1314"/>
    <s v="DEER2014"/>
  </r>
  <r>
    <n v="136"/>
    <s v="RE-HV-ResAC-16S"/>
    <x v="128"/>
    <s v="DEER2014"/>
    <s v="D11 v4.00"/>
    <d v="2014-03-20T12:00:00"/>
    <m/>
    <s v="ErRobNc"/>
    <s v="RE-HV-ResAC-16S"/>
    <s v="DEER"/>
    <s v="Standard"/>
    <s v="None"/>
    <n v="0"/>
    <n v="0"/>
    <s v="None"/>
    <m/>
    <b v="0"/>
    <m/>
    <b v="0"/>
    <s v="Res"/>
    <s v="Any"/>
    <x v="2"/>
    <s v="SpaceCool"/>
    <s v="dxAC_equip"/>
    <x v="9"/>
    <m/>
    <m/>
    <s v="HV-ResAC"/>
    <s v="HV-ResAC"/>
    <s v="10 SEER (9.31 EER) Split System Air Conditioner"/>
    <s v="13 SEER (11.09 EER) Split System Air Conditioner"/>
    <x v="116"/>
    <m/>
    <m/>
    <s v="RE-HV-ResAC-16S"/>
    <s v="Standard"/>
    <s v="D08-RE-HV-ResAC-16S"/>
    <m/>
    <s v="DEER1314"/>
    <s v="DEER2014"/>
  </r>
  <r>
    <n v="137"/>
    <s v="RE-HV-ResAC-17S"/>
    <x v="129"/>
    <s v="DEER2014"/>
    <s v="D11 v4.00"/>
    <d v="2014-03-20T12:00:00"/>
    <m/>
    <s v="ErRobNc"/>
    <s v="RE-HV-ResAC-17S"/>
    <s v="DEER"/>
    <s v="Standard"/>
    <s v="None"/>
    <n v="0"/>
    <n v="0"/>
    <s v="None"/>
    <m/>
    <b v="0"/>
    <m/>
    <b v="0"/>
    <s v="Res"/>
    <s v="Any"/>
    <x v="2"/>
    <s v="SpaceCool"/>
    <s v="dxAC_equip"/>
    <x v="9"/>
    <m/>
    <m/>
    <s v="HV-ResAC"/>
    <s v="HV-ResAC"/>
    <s v="10 SEER (9.31 EER) Split System Air Conditioner"/>
    <s v="13 SEER (11.09 EER) Split System Air Conditioner"/>
    <x v="117"/>
    <m/>
    <m/>
    <s v="RE-HV-ResAC-17S"/>
    <s v="Standard"/>
    <s v="D08-RE-HV-ResAC-17S"/>
    <m/>
    <s v="DEER1314"/>
    <s v="DEER2014"/>
  </r>
  <r>
    <n v="138"/>
    <s v="RE-HV-ResAC-18S"/>
    <x v="130"/>
    <s v="DEER2014"/>
    <s v="D11 v4.00"/>
    <d v="2014-03-20T12:00:00"/>
    <m/>
    <s v="ErRobNc"/>
    <s v="RE-HV-ResAC-18S"/>
    <s v="DEER"/>
    <s v="Standard"/>
    <s v="None"/>
    <n v="0"/>
    <n v="0"/>
    <s v="None"/>
    <m/>
    <b v="0"/>
    <m/>
    <b v="0"/>
    <s v="Res"/>
    <s v="Any"/>
    <x v="2"/>
    <s v="SpaceCool"/>
    <s v="dxAC_equip"/>
    <x v="9"/>
    <m/>
    <m/>
    <s v="HV-ResAC"/>
    <s v="HV-ResAC"/>
    <s v="10 SEER (9.31 EER) Split System Air Conditioner"/>
    <s v="13 SEER (11.09 EER) Split System Air Conditioner"/>
    <x v="118"/>
    <m/>
    <m/>
    <s v="RE-HV-ResAC-18S"/>
    <s v="Standard"/>
    <s v="D08-RE-HV-ResAC-18S"/>
    <m/>
    <s v="DEER1314"/>
    <s v="DEER2014"/>
  </r>
  <r>
    <n v="139"/>
    <s v="RE-HV-ResAC-19S"/>
    <x v="131"/>
    <s v="DEER2014"/>
    <s v="D11 v4.00"/>
    <d v="2014-03-20T12:00:00"/>
    <m/>
    <s v="ErRobNc"/>
    <s v="RE-HV-ResAC-19S"/>
    <s v="DEER"/>
    <s v="Standard"/>
    <s v="None"/>
    <n v="0"/>
    <n v="0"/>
    <s v="None"/>
    <m/>
    <b v="0"/>
    <m/>
    <b v="0"/>
    <s v="Res"/>
    <s v="Any"/>
    <x v="2"/>
    <s v="SpaceCool"/>
    <s v="dxAC_equip"/>
    <x v="9"/>
    <m/>
    <m/>
    <s v="HV-ResAC"/>
    <s v="HV-ResAC"/>
    <s v="10 SEER (9.31 EER) Split System Air Conditioner"/>
    <s v="13 SEER (11.09 EER) Split System Air Conditioner"/>
    <x v="119"/>
    <m/>
    <m/>
    <s v="RE-HV-ResAC-19S"/>
    <s v="Standard"/>
    <s v="D08-RE-HV-ResAC-19S"/>
    <m/>
    <s v="DEER1314"/>
    <s v="DEER2014"/>
  </r>
  <r>
    <n v="140"/>
    <s v="RE-HV-ResAC-20S"/>
    <x v="132"/>
    <s v="DEER2014"/>
    <s v="D11 v4.00"/>
    <d v="2014-03-20T12:00:00"/>
    <m/>
    <s v="ErRobNc"/>
    <s v="RE-HV-ResAC-20S"/>
    <s v="DEER"/>
    <s v="Standard"/>
    <s v="None"/>
    <n v="0"/>
    <n v="0"/>
    <s v="None"/>
    <m/>
    <b v="0"/>
    <m/>
    <b v="0"/>
    <s v="Res"/>
    <s v="Any"/>
    <x v="2"/>
    <s v="SpaceCool"/>
    <s v="dxAC_equip"/>
    <x v="9"/>
    <m/>
    <m/>
    <s v="HV-ResAC"/>
    <s v="HV-ResAC"/>
    <s v="10 SEER (9.31 EER) Split System Air Conditioner"/>
    <s v="13 SEER (11.09 EER) Split System Air Conditioner"/>
    <x v="120"/>
    <m/>
    <m/>
    <s v="RE-HV-ResAC-20S"/>
    <s v="Standard"/>
    <s v="D08-RE-HV-ResAC-20S"/>
    <m/>
    <s v="DEER1314"/>
    <s v="DEER2014"/>
  </r>
  <r>
    <n v="141"/>
    <s v="RE-HV-ResAC-21S"/>
    <x v="133"/>
    <s v="DEER2014"/>
    <s v="D11 v4.00"/>
    <d v="2014-03-20T12:00:00"/>
    <m/>
    <s v="ErRobNc"/>
    <s v="RE-HV-ResAC-21S"/>
    <s v="DEER"/>
    <s v="Standard"/>
    <s v="None"/>
    <n v="0"/>
    <n v="0"/>
    <s v="None"/>
    <m/>
    <b v="0"/>
    <m/>
    <b v="0"/>
    <s v="Res"/>
    <s v="Any"/>
    <x v="2"/>
    <s v="SpaceCool"/>
    <s v="dxAC_equip"/>
    <x v="9"/>
    <m/>
    <m/>
    <s v="HV-ResAC"/>
    <s v="HV-ResAC"/>
    <s v="10 SEER (9.31 EER) Split System Air Conditioner"/>
    <s v="13 SEER (11.09 EER) Split System Air Conditioner"/>
    <x v="121"/>
    <m/>
    <m/>
    <s v="RE-HV-ResAC-21S"/>
    <s v="Standard"/>
    <s v="D08-RE-HV-ResAC-21S"/>
    <m/>
    <s v="DEER1314"/>
    <s v="DEER2014"/>
  </r>
  <r>
    <n v="142"/>
    <s v="RE-HV-ResEvapAC-17p4S"/>
    <x v="134"/>
    <s v="DEER2014"/>
    <s v="D11 v4.00"/>
    <d v="2014-03-20T12:00:00"/>
    <m/>
    <s v="ErRobNc"/>
    <s v="RE-HV-ResEvapAC-17p4S"/>
    <s v="DEER"/>
    <s v="Standard"/>
    <s v="None"/>
    <n v="0"/>
    <n v="0"/>
    <s v="None"/>
    <m/>
    <b v="0"/>
    <m/>
    <b v="0"/>
    <s v="Res"/>
    <s v="Any"/>
    <x v="2"/>
    <s v="SpaceCool"/>
    <s v="dxAC_equip"/>
    <x v="9"/>
    <m/>
    <m/>
    <s v="HV-ResEvapAC"/>
    <s v="HV-ResEvapAC"/>
    <s v="10 SEER (9.31 EER) Split System Air Conditioner"/>
    <s v="13 SEER (11.09 EER) Split System Air Conditioner"/>
    <x v="122"/>
    <m/>
    <m/>
    <s v="RE-HV-ResEvapAC-17p4S"/>
    <s v="Standard"/>
    <s v="D08-RE-HV-ResEvapAC-17p4S"/>
    <m/>
    <s v="DEER1314"/>
    <s v="DEER2014"/>
  </r>
  <r>
    <n v="143"/>
    <s v="Res-RCA-wtd"/>
    <x v="135"/>
    <s v="DEER2014"/>
    <s v="D11 v4.00"/>
    <d v="2014-03-20T12:00:00"/>
    <m/>
    <s v="Retro"/>
    <s v="Res-RCA-wtd"/>
    <s v="DEER"/>
    <s v="CrossMeasWtd"/>
    <m/>
    <n v="0"/>
    <n v="0"/>
    <s v="None"/>
    <s v="Res-RCA"/>
    <b v="0"/>
    <m/>
    <b v="0"/>
    <s v="Res"/>
    <s v="Any"/>
    <x v="2"/>
    <s v="SpaceCool"/>
    <s v="dxAC_equip"/>
    <x v="9"/>
    <m/>
    <m/>
    <s v="HV-RefChrg"/>
    <s v="HV-SFRefChrg"/>
    <s v="refrigerant off-charge and medium leakage"/>
    <s v="adjusted refrigerant charge, 6% Supply/6% Return Leakage (single and multi-family),  15% Supply Leakage (mobile home)"/>
    <x v="123"/>
    <m/>
    <m/>
    <m/>
    <s v="Standard"/>
    <m/>
    <m/>
    <s v="DEER1314"/>
    <s v="DEER2014"/>
  </r>
  <r>
    <n v="144"/>
    <s v="Res-RefrigCharge-wtd"/>
    <x v="136"/>
    <s v="DEER2014"/>
    <s v="D11 v4.00"/>
    <d v="2014-03-20T12:00:00"/>
    <m/>
    <s v="Retro"/>
    <s v="Res-RefrigCharge-wtd"/>
    <s v="DEER"/>
    <s v="CrossMeasWtd"/>
    <m/>
    <n v="0"/>
    <n v="0"/>
    <s v="None"/>
    <s v="Res-RefrigCharge"/>
    <b v="0"/>
    <m/>
    <b v="0"/>
    <s v="Res"/>
    <s v="Any"/>
    <x v="2"/>
    <s v="SpaceCool"/>
    <s v="dxAC_equip"/>
    <x v="9"/>
    <m/>
    <m/>
    <s v="HV-RefChrg"/>
    <s v="HV-RefChrg"/>
    <s v="High and Typical Undercharge and Overcharge (varies by building type)"/>
    <s v="Rated Refrig Chg (0.310 Cooling EIR)"/>
    <x v="124"/>
    <m/>
    <m/>
    <m/>
    <s v="Standard"/>
    <m/>
    <m/>
    <s v="DEER1314"/>
    <s v="DEER2014"/>
  </r>
  <r>
    <n v="145"/>
    <s v="Res-GasFurnace-AFUE81"/>
    <x v="137"/>
    <s v="DEER2014"/>
    <s v="D13 v1.0"/>
    <d v="2014-03-20T12:00:00"/>
    <m/>
    <s v="ErRobNc"/>
    <s v="Res-Furnace-dHIR"/>
    <s v="DEER"/>
    <s v="Scaled"/>
    <s v="Delta"/>
    <n v="4.4000000000000003E-3"/>
    <n v="1.3299999999999999E-2"/>
    <s v="None"/>
    <m/>
    <b v="0"/>
    <m/>
    <b v="0"/>
    <s v="Res"/>
    <s v="Any"/>
    <x v="2"/>
    <s v="SpaceHeat"/>
    <s v="SpaceHtg_eq"/>
    <x v="13"/>
    <m/>
    <m/>
    <s v="HV-EffFurn"/>
    <s v="HV-EffFurn"/>
    <s v="Furnace AFUE 78"/>
    <s v="Furnace AFUE 80"/>
    <x v="125"/>
    <m/>
    <m/>
    <m/>
    <s v="Standard"/>
    <s v="RG-HV-EffFurn-81AFUE (D11 v4.00)"/>
    <s v="scaled based on deltaHIR, impacts based on RG-HV-EffFurn-96AFUE with Updated code baseline"/>
    <s v="DEER1314"/>
    <s v="DEER2014"/>
  </r>
  <r>
    <n v="146"/>
    <s v="Res-GasFurnace-AFUE90"/>
    <x v="138"/>
    <s v="DEER2014"/>
    <s v="D13 v1.0"/>
    <d v="2014-03-20T12:00:00"/>
    <m/>
    <s v="ErRobNc"/>
    <s v="Res-Furnace-dHIR"/>
    <s v="DEER"/>
    <s v="Scaled"/>
    <s v="Delta"/>
    <n v="0.124"/>
    <n v="0.13300000000000001"/>
    <s v="None"/>
    <m/>
    <b v="0"/>
    <m/>
    <b v="0"/>
    <s v="Res"/>
    <s v="Any"/>
    <x v="2"/>
    <s v="SpaceHeat"/>
    <s v="SpaceHtg_eq"/>
    <x v="13"/>
    <m/>
    <m/>
    <s v="HV-EffFurn"/>
    <s v="HV-EffFurn"/>
    <s v="Furnace AFUE 78"/>
    <s v="Furnace AFUE 80"/>
    <x v="126"/>
    <m/>
    <m/>
    <m/>
    <s v="Standard"/>
    <s v="RG-HV-EffFurn-90AFUE (D11 v4.00)"/>
    <s v="scaled based on deltaHIR, impacts based on RG-HV-EffFurn-96AFUE with Updated code baseline"/>
    <s v="DEER1314"/>
    <s v="DEER2014"/>
  </r>
  <r>
    <n v="147"/>
    <s v="Res-GasFurnace-AFUE91"/>
    <x v="139"/>
    <s v="DEER2014"/>
    <s v="D13 v1.0"/>
    <d v="2014-03-20T12:00:00"/>
    <m/>
    <s v="ErRobNc"/>
    <s v="Res-Furnace-dHIR"/>
    <s v="DEER"/>
    <s v="Scaled"/>
    <s v="Delta"/>
    <n v="0.13800000000000001"/>
    <n v="0.14699999999999999"/>
    <s v="None"/>
    <m/>
    <b v="0"/>
    <m/>
    <b v="0"/>
    <s v="Res"/>
    <s v="Any"/>
    <x v="2"/>
    <s v="SpaceHeat"/>
    <s v="SpaceHtg_eq"/>
    <x v="13"/>
    <m/>
    <m/>
    <s v="HV-EffFurn"/>
    <s v="HV-EffFurn"/>
    <s v="Furnace AFUE 78"/>
    <s v="Furnace AFUE 80"/>
    <x v="127"/>
    <m/>
    <m/>
    <m/>
    <s v="Standard"/>
    <m/>
    <s v="scaled based on deltaHIR, impacts based on RG-HV-EffFurn-96AFUE with Updated code baseline"/>
    <s v="DEER1314"/>
    <s v="DEER2014"/>
  </r>
  <r>
    <n v="148"/>
    <s v="Res-GasFurnace-AFUE92"/>
    <x v="140"/>
    <s v="DEER2014"/>
    <s v="D13 v1.0"/>
    <d v="2014-03-20T12:00:00"/>
    <m/>
    <s v="ErRobNc"/>
    <s v="Res-Furnace-dHIR"/>
    <s v="DEER"/>
    <s v="Scaled"/>
    <s v="Delta"/>
    <n v="0.151"/>
    <n v="0.16"/>
    <s v="None"/>
    <m/>
    <b v="0"/>
    <m/>
    <b v="0"/>
    <s v="Res"/>
    <s v="Any"/>
    <x v="2"/>
    <s v="SpaceHeat"/>
    <s v="SpaceHtg_eq"/>
    <x v="13"/>
    <m/>
    <m/>
    <s v="HV-EffFurn"/>
    <s v="HV-EffFurn"/>
    <s v="Furnace AFUE 78"/>
    <s v="Furnace AFUE 80"/>
    <x v="128"/>
    <m/>
    <m/>
    <m/>
    <s v="Standard"/>
    <s v="RG-HV-EffFurn-92AFUE (D11 v4.00)"/>
    <s v="scaled based on deltaHIR, impacts based on RG-HV-EffFurn-96AFUE with Updated code baseline"/>
    <s v="DEER1314"/>
    <s v="DEER2014"/>
  </r>
  <r>
    <n v="149"/>
    <s v="Res-GasFurnace-AFUE93"/>
    <x v="141"/>
    <s v="DEER2014"/>
    <s v="D13 v1.0"/>
    <d v="2014-03-20T12:00:00"/>
    <m/>
    <s v="ErRobNc"/>
    <s v="Res-Furnace-dHIR"/>
    <s v="DEER"/>
    <s v="Scaled"/>
    <s v="Delta"/>
    <n v="0.16400000000000001"/>
    <n v="0.17299999999999999"/>
    <s v="None"/>
    <m/>
    <b v="0"/>
    <m/>
    <b v="0"/>
    <s v="Res"/>
    <s v="Any"/>
    <x v="2"/>
    <s v="SpaceHeat"/>
    <s v="SpaceHtg_eq"/>
    <x v="13"/>
    <m/>
    <m/>
    <s v="HV-EffFurn"/>
    <s v="HV-EffFurn"/>
    <s v="Furnace AFUE 78"/>
    <s v="Furnace AFUE 80"/>
    <x v="129"/>
    <m/>
    <m/>
    <m/>
    <s v="Standard"/>
    <m/>
    <s v="scaled based on deltaHIR, impacts based on RG-HV-EffFurn-96AFUE with Updated code baseline"/>
    <s v="DEER1314"/>
    <s v="DEER2014"/>
  </r>
  <r>
    <n v="150"/>
    <s v="Res-GasFurnace-AFUE94"/>
    <x v="142"/>
    <s v="DEER2014"/>
    <s v="D13 v1.0"/>
    <d v="2014-03-20T12:00:00"/>
    <m/>
    <s v="ErRobNc"/>
    <s v="Res-Furnace-dHIR"/>
    <s v="DEER"/>
    <s v="Scaled"/>
    <s v="Delta"/>
    <n v="0.17599999999999999"/>
    <n v="0.185"/>
    <s v="None"/>
    <m/>
    <b v="0"/>
    <m/>
    <b v="0"/>
    <s v="Res"/>
    <s v="Any"/>
    <x v="2"/>
    <s v="SpaceHeat"/>
    <s v="SpaceHtg_eq"/>
    <x v="13"/>
    <m/>
    <m/>
    <s v="HV-EffFurn"/>
    <s v="HV-EffFurn"/>
    <s v="Furnace AFUE 78"/>
    <s v="Furnace AFUE 80"/>
    <x v="130"/>
    <m/>
    <m/>
    <m/>
    <s v="Standard"/>
    <s v="RG-HV-EffFurn-94AFUE (D11 v4.00)"/>
    <s v="scaled based on deltaHIR, impacts based on RG-HV-EffFurn-96AFUE with Updated code baseline"/>
    <s v="DEER1314"/>
    <s v="DEER2014"/>
  </r>
  <r>
    <n v="151"/>
    <s v="Res-GasFurnace-AFUE95"/>
    <x v="143"/>
    <s v="DEER2014"/>
    <s v="D13 v1.0"/>
    <d v="2014-03-20T12:00:00"/>
    <m/>
    <s v="ErRobNc"/>
    <s v="Res-Furnace-dHIR"/>
    <s v="DEER"/>
    <s v="Scaled"/>
    <s v="Delta"/>
    <n v="0.189"/>
    <n v="0.19800000000000001"/>
    <s v="None"/>
    <m/>
    <b v="0"/>
    <m/>
    <b v="0"/>
    <s v="Res"/>
    <s v="Any"/>
    <x v="2"/>
    <s v="SpaceHeat"/>
    <s v="SpaceHtg_eq"/>
    <x v="13"/>
    <m/>
    <m/>
    <s v="HV-EffFurn"/>
    <s v="HV-EffFurn"/>
    <s v="Furnace AFUE 78"/>
    <s v="Furnace AFUE 80"/>
    <x v="131"/>
    <m/>
    <m/>
    <m/>
    <s v="Standard"/>
    <m/>
    <s v="scaled based on deltaHIR, impacts based on RG-HV-EffFurn-96AFUE with Updated code baseline"/>
    <s v="DEER1314"/>
    <s v="DEER2014"/>
  </r>
  <r>
    <n v="152"/>
    <s v="Res-GasFurnace-AFUE96"/>
    <x v="144"/>
    <s v="DEER2014"/>
    <s v="D13 v1.0"/>
    <d v="2014-03-20T12:00:00"/>
    <m/>
    <s v="ErRobNc"/>
    <s v="Res-Furnace-dHIR"/>
    <s v="DEER"/>
    <s v="Scaled"/>
    <s v="Delta"/>
    <n v="0.20100000000000001"/>
    <n v="0.21"/>
    <s v="None"/>
    <m/>
    <b v="0"/>
    <m/>
    <b v="0"/>
    <s v="Res"/>
    <s v="Any"/>
    <x v="2"/>
    <s v="SpaceHeat"/>
    <s v="SpaceHtg_eq"/>
    <x v="13"/>
    <m/>
    <m/>
    <s v="HV-EffFurn"/>
    <s v="HV-EffFurn"/>
    <s v="Furnace AFUE 78"/>
    <s v="Furnace AFUE 80"/>
    <x v="132"/>
    <m/>
    <m/>
    <m/>
    <s v="Standard"/>
    <s v="RG-HV-EffFurn-96AFUE (D11 v4.00)"/>
    <s v="scaled based on deltaHIR, impacts based on RG-HV-EffFurn-96AFUE with Updated code baseline"/>
    <s v="DEER1314"/>
    <s v="DEER2014"/>
  </r>
  <r>
    <n v="153"/>
    <s v="Res-GasFurnace-AFUE97"/>
    <x v="145"/>
    <s v="DEER2014"/>
    <s v="D13 v1.0"/>
    <d v="2014-03-20T12:00:00"/>
    <m/>
    <s v="ErRobNc"/>
    <s v="Res-Furnace-dHIR"/>
    <s v="DEER"/>
    <s v="Scaled"/>
    <s v="Delta"/>
    <n v="0.21199999999999999"/>
    <n v="0.221"/>
    <s v="None"/>
    <m/>
    <b v="0"/>
    <m/>
    <b v="0"/>
    <s v="Res"/>
    <s v="Any"/>
    <x v="2"/>
    <s v="SpaceHeat"/>
    <s v="SpaceHtg_eq"/>
    <x v="13"/>
    <m/>
    <m/>
    <s v="HV-EffFurn"/>
    <s v="HV-EffFurn"/>
    <s v="Furnace AFUE 78"/>
    <s v="Furnace AFUE 80"/>
    <x v="133"/>
    <m/>
    <m/>
    <m/>
    <s v="Standard"/>
    <m/>
    <s v="scaled based on deltaHIR, impacts based on RG-HV-EffFurn-96AFUE with Updated code baseline"/>
    <s v="DEER1314"/>
    <s v="DEER2014"/>
  </r>
  <r>
    <n v="154"/>
    <s v="Res-GasFurnace-AFUE98"/>
    <x v="146"/>
    <s v="DEER2014"/>
    <s v="D13 v1.0"/>
    <d v="2014-03-20T12:00:00"/>
    <m/>
    <s v="ErRobNc"/>
    <s v="Res-Furnace-dHIR"/>
    <s v="DEER"/>
    <s v="Scaled"/>
    <s v="Delta"/>
    <n v="0.224"/>
    <n v="0.23300000000000001"/>
    <s v="None"/>
    <m/>
    <b v="0"/>
    <m/>
    <b v="0"/>
    <s v="Res"/>
    <s v="Any"/>
    <x v="2"/>
    <s v="SpaceHeat"/>
    <s v="SpaceHtg_eq"/>
    <x v="13"/>
    <m/>
    <m/>
    <s v="HV-EffFurn"/>
    <s v="HV-EffFurn"/>
    <s v="Furnace AFUE 78"/>
    <s v="Furnace AFUE 80"/>
    <x v="134"/>
    <m/>
    <m/>
    <m/>
    <s v="Standard"/>
    <m/>
    <s v="scaled based on deltaHIR, impacts based on RG-HV-EffFurn-96AFUE with Updated code baseline"/>
    <s v="DEER1314"/>
    <s v="DEER2014"/>
  </r>
  <r>
    <n v="155"/>
    <s v="NG-HVAC-Blr-Stm-lt300kBtuh-82p0AFUE-Atm"/>
    <x v="147"/>
    <s v="DEER2014"/>
    <s v="D13 v1.0"/>
    <d v="2014-03-20T12:00:00"/>
    <m/>
    <s v="RobNc"/>
    <s v="NG-HVAC-Blr-Stm-lt300kBtuh-82p0AFUE-Atm"/>
    <s v="DEER"/>
    <s v="Standard"/>
    <s v="None"/>
    <n v="0"/>
    <n v="0"/>
    <s v="None"/>
    <m/>
    <b v="0"/>
    <m/>
    <b v="0"/>
    <s v="Com"/>
    <s v="Any"/>
    <x v="2"/>
    <s v="SpaceHeat"/>
    <s v="SteamHtg_eq"/>
    <x v="14"/>
    <m/>
    <m/>
    <s v="HVAC-Blr"/>
    <s v="HVAC-Blr"/>
    <s v="Steam boiler (&lt;300 kBtuh, AFUE based on vintage, atmospheric)"/>
    <s v="Steam boiler (&lt;300 kBtuh, 80.0% AFUE, atmospheric)"/>
    <x v="135"/>
    <m/>
    <m/>
    <m/>
    <s v="Standard"/>
    <m/>
    <m/>
    <s v="DEER1314"/>
    <s v="DEER2014"/>
  </r>
  <r>
    <n v="156"/>
    <s v="NG-HVAC-Blr-Stm-lt300kBtuh-82p0AFUE-Drft"/>
    <x v="148"/>
    <s v="DEER2014"/>
    <s v="D13 v1.0"/>
    <d v="2014-03-20T12:00:00"/>
    <m/>
    <s v="RobNc"/>
    <s v="NG-HVAC-Blr-Stm-lt300kBtuh-82p0AFUE-Drft"/>
    <s v="DEER"/>
    <s v="Standard"/>
    <s v="None"/>
    <n v="0"/>
    <n v="0"/>
    <s v="None"/>
    <m/>
    <b v="0"/>
    <m/>
    <b v="0"/>
    <s v="Com"/>
    <s v="Any"/>
    <x v="2"/>
    <s v="SpaceHeat"/>
    <s v="SteamHtg_eq"/>
    <x v="14"/>
    <m/>
    <m/>
    <s v="HVAC-Blr"/>
    <s v="HVAC-Blr"/>
    <s v="Steam boiler (&lt;300 kBtuh, AFUE based on vintage, atmospheric)"/>
    <s v="Steam boiler (&lt;300 kBtuh, 80.0% AFUE, atmospheric)"/>
    <x v="136"/>
    <m/>
    <m/>
    <m/>
    <s v="Standard"/>
    <m/>
    <m/>
    <s v="DEER1314"/>
    <s v="DEER2014"/>
  </r>
  <r>
    <n v="157"/>
    <s v="NG-HVAC-Blr-Stm-300to2500kBtuh-85p0ET-Atm"/>
    <x v="149"/>
    <s v="DEER2014"/>
    <s v="D13 v1.0"/>
    <d v="2014-03-20T12:00:00"/>
    <m/>
    <s v="RobNc"/>
    <s v="NG-HVAC-Blr-Stm-300to2500kBtuh-85p0ET-Atm"/>
    <s v="DEER"/>
    <s v="Standard"/>
    <s v="None"/>
    <n v="0"/>
    <n v="0"/>
    <s v="None"/>
    <m/>
    <b v="0"/>
    <m/>
    <b v="0"/>
    <s v="Com"/>
    <s v="Any"/>
    <x v="2"/>
    <s v="SpaceHeat"/>
    <s v="SteamHtg_eq"/>
    <x v="15"/>
    <m/>
    <m/>
    <s v="HVAC-Blr"/>
    <s v="HVAC-Blr"/>
    <s v="Steam boiler (300-2500 kBtuh, thermal efficiency based on vintage, atmospheric)"/>
    <s v="Steam boiler (300-2500 kBtuh, 77.0% thermal efficiency, atmospheric)"/>
    <x v="137"/>
    <m/>
    <m/>
    <m/>
    <s v="Standard"/>
    <m/>
    <m/>
    <s v="DEER1314"/>
    <s v="DEER2014"/>
  </r>
  <r>
    <n v="158"/>
    <s v="NG-HVAC-Blr-Stm-300to2500kBtuh-85p0ET-Drft"/>
    <x v="150"/>
    <s v="DEER2014"/>
    <s v="D13 v1.0"/>
    <d v="2014-03-20T12:00:00"/>
    <m/>
    <s v="RobNc"/>
    <s v="NG-HVAC-Blr-Stm-300to2500kBtuh-85p0ET-Drft"/>
    <s v="DEER"/>
    <s v="Standard"/>
    <s v="None"/>
    <n v="0"/>
    <n v="0"/>
    <s v="None"/>
    <m/>
    <b v="0"/>
    <m/>
    <b v="0"/>
    <s v="Com"/>
    <s v="Any"/>
    <x v="2"/>
    <s v="SpaceHeat"/>
    <s v="SteamHtg_eq"/>
    <x v="15"/>
    <m/>
    <m/>
    <s v="HVAC-Blr"/>
    <s v="HVAC-Blr"/>
    <s v="Steam boiler (300-2500 kBtuh, thermal efficiency based on vintage, atmospheric)"/>
    <s v="Steam boiler (300-2500 kBtuh, 79.0% thermal efficiency, forced draft)"/>
    <x v="138"/>
    <m/>
    <m/>
    <m/>
    <s v="Standard"/>
    <m/>
    <m/>
    <s v="DEER1314"/>
    <s v="DEER2014"/>
  </r>
  <r>
    <n v="159"/>
    <s v="NG-HVAC-Blr-Stm-gt2500kBtuh-80p0EC-Atm"/>
    <x v="151"/>
    <s v="DEER2014"/>
    <s v="D13 v1.0"/>
    <d v="2014-03-20T12:00:00"/>
    <m/>
    <s v="RobNc"/>
    <s v="NG-HVAC-Blr-Stm-gt2500kBtuh-80p0EC-Atm"/>
    <s v="DEER"/>
    <s v="Standard"/>
    <s v="None"/>
    <n v="0"/>
    <n v="0"/>
    <s v="None"/>
    <m/>
    <b v="0"/>
    <m/>
    <b v="0"/>
    <s v="Com"/>
    <s v="Any"/>
    <x v="2"/>
    <s v="SpaceHeat"/>
    <s v="SteamHtg_eq"/>
    <x v="15"/>
    <m/>
    <m/>
    <s v="HVAC-Blr"/>
    <s v="HVAC-Blr"/>
    <s v="Steam boiler (&gt; 2500 kBtuh, combustion efficiency based on vintage, atmospheric)"/>
    <s v="Steam boiler (&gt; 2500 kBtuh, 77.0% combustion efficiency, atmospheric)"/>
    <x v="139"/>
    <m/>
    <m/>
    <m/>
    <s v="Standard"/>
    <m/>
    <m/>
    <s v="DEER1314"/>
    <s v="DEER2014"/>
  </r>
  <r>
    <n v="160"/>
    <s v="NG-HVAC-Blr-Stm-gt2500kBtuh-80p0EC-Drft"/>
    <x v="152"/>
    <s v="DEER2014"/>
    <s v="D13 v1.0"/>
    <d v="2014-03-20T12:00:00"/>
    <m/>
    <s v="RobNc"/>
    <s v="NG-HVAC-Blr-Stm-gt2500kBtuh-80p0EC-Drft"/>
    <s v="DEER"/>
    <s v="Standard"/>
    <s v="None"/>
    <n v="0"/>
    <n v="0"/>
    <s v="None"/>
    <m/>
    <b v="0"/>
    <m/>
    <b v="0"/>
    <s v="Com"/>
    <s v="Any"/>
    <x v="2"/>
    <s v="SpaceHeat"/>
    <s v="SteamHtg_eq"/>
    <x v="15"/>
    <m/>
    <m/>
    <s v="HVAC-Blr"/>
    <s v="HVAC-Blr"/>
    <s v="Steam boiler (&gt; 2500 kBtuh, combustion efficiency based on vintage, atmospheric)"/>
    <s v="Steam boiler (&gt; 2500 kBtuh, 79.0% combustion efficiency, forced draft)"/>
    <x v="140"/>
    <m/>
    <m/>
    <m/>
    <s v="Standard"/>
    <m/>
    <m/>
    <s v="DEER1314"/>
    <s v="DEER2014"/>
  </r>
  <r>
    <n v="161"/>
    <s v="NG-HVAC-Blr-HW-lt300kBtuh-84p5AFUE-Atm"/>
    <x v="153"/>
    <s v="DEER2014"/>
    <s v="D13 v1.0"/>
    <d v="2014-03-20T12:00:00"/>
    <m/>
    <s v="RobNc"/>
    <s v="NG-HVAC-Blr-HW-lt300kBtuh-84p5AFUE-Atm"/>
    <s v="DEER"/>
    <s v="Standard"/>
    <s v="None"/>
    <n v="0"/>
    <n v="0"/>
    <s v="None"/>
    <m/>
    <b v="0"/>
    <m/>
    <b v="0"/>
    <s v="Com"/>
    <s v="Any"/>
    <x v="2"/>
    <s v="SpaceHeat"/>
    <s v="WaterHtg_eq"/>
    <x v="14"/>
    <m/>
    <m/>
    <s v="HVAC-Blr"/>
    <s v="HVAC-Blr"/>
    <s v="Hot water boiler (&lt;300 kBtuh, AFUE based on vintage, atmospheric)"/>
    <s v="Hot water boiler (&lt;300 kBtuh, 82.0% AFUE, atmospheric)"/>
    <x v="141"/>
    <m/>
    <m/>
    <m/>
    <s v="Standard"/>
    <m/>
    <m/>
    <s v="DEER1314"/>
    <s v="DEER2014"/>
  </r>
  <r>
    <n v="162"/>
    <s v="NG-HVAC-Blr-HW-lt300kBtuh-84p5AFUE-Drft"/>
    <x v="154"/>
    <s v="DEER2014"/>
    <s v="D13 v1.0"/>
    <d v="2014-03-20T12:00:00"/>
    <m/>
    <s v="RobNc"/>
    <s v="NG-HVAC-Blr-HW-lt300kBtuh-84p5AFUE-Drft"/>
    <s v="DEER"/>
    <s v="Standard"/>
    <s v="None"/>
    <n v="0"/>
    <n v="0"/>
    <s v="None"/>
    <m/>
    <b v="0"/>
    <m/>
    <b v="0"/>
    <s v="Com"/>
    <s v="Any"/>
    <x v="2"/>
    <s v="SpaceHeat"/>
    <s v="WaterHtg_eq"/>
    <x v="14"/>
    <m/>
    <m/>
    <s v="HVAC-Blr"/>
    <s v="HVAC-Blr"/>
    <s v="Hot water boiler (&lt;300 kBtuh, AFUE based on vintage, atmospheric)"/>
    <s v="Hot water boiler (&lt;300 kBtuh, 82.0% AFUE, atmospheric)"/>
    <x v="142"/>
    <m/>
    <m/>
    <m/>
    <s v="Standard"/>
    <m/>
    <m/>
    <s v="DEER1314"/>
    <s v="DEER2014"/>
  </r>
  <r>
    <n v="163"/>
    <s v="NG-HVAC-Blr-HW-lt300kBtuh-94p0AFUE-Cnd"/>
    <x v="155"/>
    <s v="DEER2014"/>
    <s v="D13 v1.0"/>
    <d v="2014-03-20T12:00:00"/>
    <m/>
    <s v="RobNc"/>
    <s v="NG-HVAC-Blr-HW-lt300kBtuh-94p0AFUE-Cnd"/>
    <s v="DEER"/>
    <s v="Standard"/>
    <s v="None"/>
    <n v="0"/>
    <n v="0"/>
    <s v="None"/>
    <m/>
    <b v="0"/>
    <m/>
    <b v="0"/>
    <s v="Com"/>
    <s v="Any"/>
    <x v="2"/>
    <s v="SpaceHeat"/>
    <s v="WaterHtg_eq"/>
    <x v="14"/>
    <m/>
    <m/>
    <s v="HVAC-Blr"/>
    <s v="HVAC-Blr"/>
    <s v="Hot water boiler (&lt;300 kBtuh, AFUE based on vintage, atmospheric)"/>
    <s v="Hot water boiler (&lt;300 kBtuh, 82.0% AFUE, atmospheric)"/>
    <x v="143"/>
    <m/>
    <m/>
    <m/>
    <s v="Standard"/>
    <m/>
    <m/>
    <s v="DEER1314"/>
    <s v="DEER2014"/>
  </r>
  <r>
    <n v="164"/>
    <s v="NG-HVAC-Blr-HW-300to2500kBtuh-85p0ET-Atm"/>
    <x v="156"/>
    <s v="DEER2014"/>
    <s v="D13 v1.0"/>
    <d v="2014-03-20T12:00:00"/>
    <m/>
    <s v="RobNc"/>
    <s v="NG-HVAC-Blr-HW-300to2500kBtuh-85p0ET-Atm"/>
    <s v="DEER"/>
    <s v="Standard"/>
    <s v="None"/>
    <n v="0"/>
    <n v="0"/>
    <s v="None"/>
    <m/>
    <b v="0"/>
    <m/>
    <b v="0"/>
    <s v="Com"/>
    <s v="Any"/>
    <x v="2"/>
    <s v="SpaceHeat"/>
    <s v="WaterHtg_eq"/>
    <x v="15"/>
    <m/>
    <m/>
    <s v="HVAC-Blr"/>
    <s v="HVAC-Blr"/>
    <s v="Hot water boiler (300-2500 kBtuh, thermal efficiency based on vintage, atmospheric)"/>
    <s v="Hot water boiler (300-2500 kBtuh, 80.0% thermal efficiency, atmospheric)"/>
    <x v="144"/>
    <m/>
    <m/>
    <m/>
    <s v="Standard"/>
    <m/>
    <m/>
    <s v="DEER1314"/>
    <s v="DEER2014"/>
  </r>
  <r>
    <n v="165"/>
    <s v="NG-HVAC-Blr-HW-300to2500kBtuh-85p0ET-Drft"/>
    <x v="157"/>
    <s v="DEER2014"/>
    <s v="D13 v1.0"/>
    <d v="2014-03-20T12:00:00"/>
    <m/>
    <s v="RobNc"/>
    <s v="NG-HVAC-Blr-HW-300to2500kBtuh-85p0ET-Drft"/>
    <s v="DEER"/>
    <s v="Standard"/>
    <s v="None"/>
    <n v="0"/>
    <n v="0"/>
    <s v="None"/>
    <m/>
    <b v="0"/>
    <m/>
    <b v="0"/>
    <s v="Com"/>
    <s v="Any"/>
    <x v="2"/>
    <s v="SpaceHeat"/>
    <s v="WaterHtg_eq"/>
    <x v="15"/>
    <m/>
    <m/>
    <s v="HVAC-Blr"/>
    <s v="HVAC-Blr"/>
    <s v="Hot water boiler (300-2500 kBtuh, thermal efficiency based on vintage, atmospheric)"/>
    <s v="Hot water boiler (300-2500 kBtuh, 80.0% thermal efficiency, forced draft)"/>
    <x v="145"/>
    <m/>
    <m/>
    <m/>
    <s v="Standard"/>
    <m/>
    <m/>
    <s v="DEER1314"/>
    <s v="DEER2014"/>
  </r>
  <r>
    <n v="166"/>
    <s v="NG-HVAC-Blr-HW-300to2500kBtuh-94p0ET-Cnd"/>
    <x v="158"/>
    <s v="DEER2014"/>
    <s v="D13 v1.0"/>
    <d v="2014-03-20T12:00:00"/>
    <m/>
    <s v="RobNc"/>
    <s v="NG-HVAC-Blr-HW-300to2500kBtuh-94p0ET-Cnd"/>
    <s v="DEER"/>
    <s v="Standard"/>
    <s v="None"/>
    <n v="0"/>
    <n v="0"/>
    <s v="None"/>
    <m/>
    <b v="0"/>
    <m/>
    <b v="0"/>
    <s v="Com"/>
    <s v="Any"/>
    <x v="2"/>
    <s v="SpaceHeat"/>
    <s v="WaterHtg_eq"/>
    <x v="15"/>
    <m/>
    <m/>
    <s v="HVAC-Blr"/>
    <s v="HVAC-Blr"/>
    <s v="Hot water boiler (300-2500 kBtuh, thermal efficiency based on vintage, atmospheric)"/>
    <s v="Hot water boiler (300-2500 kBtuh, 80.0% thermal efficiency, condensing)"/>
    <x v="146"/>
    <m/>
    <m/>
    <m/>
    <s v="Standard"/>
    <m/>
    <m/>
    <s v="DEER1314"/>
    <s v="DEER2014"/>
  </r>
  <r>
    <n v="167"/>
    <s v="NG-HVAC-Blr-HW-gt2500kBtuh-85p0EC-Atm"/>
    <x v="159"/>
    <s v="DEER2014"/>
    <s v="D13 v1.0"/>
    <d v="2014-03-20T12:00:00"/>
    <m/>
    <s v="RobNc"/>
    <s v="NG-HVAC-Blr-HW-gt2500kBtuh-85p0EC-Atm"/>
    <s v="DEER"/>
    <s v="Standard"/>
    <s v="None"/>
    <n v="0"/>
    <n v="0"/>
    <s v="None"/>
    <m/>
    <b v="0"/>
    <m/>
    <b v="0"/>
    <s v="Com"/>
    <s v="Any"/>
    <x v="2"/>
    <s v="SpaceHeat"/>
    <s v="WaterHtg_eq"/>
    <x v="15"/>
    <m/>
    <m/>
    <s v="HVAC-Blr"/>
    <s v="HVAC-Blr"/>
    <s v="Hot water boiler (&gt; 2500 kBtuh, combustion efficiency based on vintage, atmospheric)"/>
    <s v="Hot water boiler (&gt; 2500 kBtuh, 82.0% combustion efficiency, atmospheric)"/>
    <x v="147"/>
    <m/>
    <m/>
    <m/>
    <s v="Standard"/>
    <m/>
    <m/>
    <s v="DEER1314"/>
    <s v="DEER2014"/>
  </r>
  <r>
    <n v="168"/>
    <s v="NG-HVAC-Blr-HW-gt2500kBtuh-85p0EC-Drft"/>
    <x v="160"/>
    <s v="DEER2014"/>
    <s v="D13 v1.0"/>
    <d v="2014-03-20T12:00:00"/>
    <m/>
    <s v="RobNc"/>
    <s v="NG-HVAC-Blr-HW-gt2500kBtuh-85p0EC-Drft"/>
    <s v="DEER"/>
    <s v="Standard"/>
    <s v="None"/>
    <n v="0"/>
    <n v="0"/>
    <s v="None"/>
    <m/>
    <b v="0"/>
    <m/>
    <b v="0"/>
    <s v="Com"/>
    <s v="Any"/>
    <x v="2"/>
    <s v="SpaceHeat"/>
    <s v="WaterHtg_eq"/>
    <x v="15"/>
    <m/>
    <m/>
    <s v="HVAC-Blr"/>
    <s v="HVAC-Blr"/>
    <s v="Hot water boiler (&gt; 2500 kBtuh, combustion efficiency based on vintage, atmospheric)"/>
    <s v="Hot water boiler (&gt; 2500 kBtuh, 82.0% combustion efficiency, atmospheric)"/>
    <x v="148"/>
    <m/>
    <m/>
    <m/>
    <s v="Standard"/>
    <m/>
    <m/>
    <s v="DEER1314"/>
    <s v="DEER2014"/>
  </r>
  <r>
    <n v="169"/>
    <s v="Res-DuctSeal-HighToLow-wtd"/>
    <x v="161"/>
    <s v="DEER2014"/>
    <s v="D11 v4.00"/>
    <d v="2014-03-20T12:00:00"/>
    <m/>
    <s v="Retro"/>
    <s v="Res-DuctSeal-HighToLow-wtd"/>
    <s v="DEER"/>
    <s v="CrossMeasWtd"/>
    <m/>
    <n v="0"/>
    <n v="0"/>
    <s v="None"/>
    <s v="Res-DuctSeal-HighToLow"/>
    <b v="0"/>
    <m/>
    <b v="0"/>
    <s v="Res"/>
    <s v="Any"/>
    <x v="2"/>
    <s v="VentAirDist"/>
    <s v="HV_AirDist"/>
    <x v="16"/>
    <m/>
    <m/>
    <s v="HV-DuctSeal"/>
    <s v="HV-DuctSeal"/>
    <s v="20% Supply/20% Return Leakage (single and multi-family),  35% Supply Leakage (mobile home)"/>
    <s v="6% Supply/6% Return Leakage (single and multi-family),  15% Supply Leakage (mobile home)"/>
    <x v="149"/>
    <m/>
    <m/>
    <m/>
    <s v="Standard"/>
    <m/>
    <m/>
    <s v="DEER1314"/>
    <s v="DEER2014"/>
  </r>
  <r>
    <n v="170"/>
    <s v="Res-DuctSeal-MedToLow-wtd"/>
    <x v="162"/>
    <s v="DEER2014"/>
    <s v="D11 v4.00"/>
    <d v="2014-03-20T12:00:00"/>
    <m/>
    <s v="Retro"/>
    <s v="Res-DuctSeal-MedToLow-wtd"/>
    <s v="DEER"/>
    <s v="CrossMeasWtd"/>
    <m/>
    <n v="0"/>
    <n v="0"/>
    <s v="None"/>
    <s v="Res-DuctSeal-MedToLow"/>
    <b v="0"/>
    <m/>
    <b v="0"/>
    <s v="Res"/>
    <s v="Any"/>
    <x v="2"/>
    <s v="VentAirDist"/>
    <s v="HV_AirDist"/>
    <x v="16"/>
    <m/>
    <m/>
    <s v="HV-DuctSeal"/>
    <s v="HV-DuctSeal"/>
    <s v="12% Supply/12% Return Leakage (single and multi-family),  25% Supply Leakage (mobile home)"/>
    <s v="6% Supply/6% Return Leakage (single and multi-family),  15% Supply Leakage (mobile home)"/>
    <x v="149"/>
    <m/>
    <m/>
    <m/>
    <s v="Standard"/>
    <m/>
    <m/>
    <s v="DEER1314"/>
    <s v="DEER2014"/>
  </r>
  <r>
    <n v="171"/>
    <s v="NB-HVAC-DuctSeal-high"/>
    <x v="163"/>
    <s v="DEER2014"/>
    <s v="D13 v1.0"/>
    <d v="2014-03-20T12:00:00"/>
    <m/>
    <s v="Retro"/>
    <s v="NB-HVAC-DuctSeal-high"/>
    <s v="DEER"/>
    <s v="Standard"/>
    <s v="None"/>
    <n v="0"/>
    <n v="0"/>
    <s v="None"/>
    <m/>
    <b v="0"/>
    <m/>
    <b v="0"/>
    <s v="Com"/>
    <s v="Any"/>
    <x v="2"/>
    <s v="VentAirDist"/>
    <s v="HV_AirDist"/>
    <x v="17"/>
    <m/>
    <m/>
    <s v="HVAC-DuctSeal"/>
    <s v="HVAC-DuctSeal"/>
    <s v="Duct Leakage: 20% supply; 20% return (40% total)"/>
    <s v="NULL"/>
    <x v="150"/>
    <m/>
    <m/>
    <m/>
    <s v="Standard"/>
    <s v="D08-NB-HVAC-DuctSeal-high"/>
    <m/>
    <s v="DEER1314"/>
    <s v="DEER2014"/>
  </r>
  <r>
    <n v="172"/>
    <s v="NB-HVAC-DuctSeal-low"/>
    <x v="164"/>
    <s v="DEER2014"/>
    <s v="D13 v1.0"/>
    <d v="2014-03-20T12:00:00"/>
    <m/>
    <s v="Retro"/>
    <s v="NB-HVAC-DuctSeal-low"/>
    <s v="DEER"/>
    <s v="Standard"/>
    <s v="None"/>
    <n v="0"/>
    <n v="0"/>
    <s v="None"/>
    <m/>
    <b v="0"/>
    <m/>
    <b v="0"/>
    <s v="Com"/>
    <s v="Any"/>
    <x v="2"/>
    <s v="VentAirDist"/>
    <s v="HV_AirDist"/>
    <x v="17"/>
    <m/>
    <m/>
    <s v="HVAC-DuctSeal"/>
    <s v="HVAC-DuctSeal"/>
    <s v="Duct Leakage: 14% supply; 14% return (28% total)"/>
    <s v="NULL"/>
    <x v="151"/>
    <m/>
    <m/>
    <m/>
    <s v="Standard"/>
    <s v="D08-NB-HVAC-DuctSeal-low"/>
    <m/>
    <s v="DEER1314"/>
    <s v="DEER2014"/>
  </r>
  <r>
    <n v="340"/>
    <s v="NE-WtrHt-SmlInst-Elec-lte12kW-lt2G"/>
    <x v="165"/>
    <s v="DEER2014"/>
    <s v="D13 v1.0"/>
    <d v="2014-03-20T12:00:00"/>
    <m/>
    <s v="RobNc"/>
    <s v="NE-WtrHt-SmlInst-Elec-lte12kW-lt2G"/>
    <s v="DEER"/>
    <s v="Standard"/>
    <s v="None"/>
    <n v="0"/>
    <n v="0"/>
    <s v="None"/>
    <m/>
    <b v="0"/>
    <m/>
    <b v="0"/>
    <s v="Com"/>
    <s v="Any"/>
    <x v="3"/>
    <s v="Heating"/>
    <s v="WaterHtg_eq"/>
    <x v="18"/>
    <m/>
    <m/>
    <s v="WtrHt-Instant-Com"/>
    <s v="WtrHt-Instant-Com"/>
    <s v="Small Electric Storage Water Heater 40 Gal,  EF and based on vintage, Recov Eff = 0.98"/>
    <s v="Small Electric Storage Water Heater 40 Gal,  EF = 0.93, Recov Eff = 0.98"/>
    <x v="152"/>
    <m/>
    <m/>
    <s v="NE-WtrHt-SmlInst-Elec-lte12kW-lt2G"/>
    <s v="Standard"/>
    <m/>
    <m/>
    <s v="DEER1314"/>
    <s v="DEER2014"/>
  </r>
  <r>
    <n v="341"/>
    <s v="NG-WtrHt-SmlInst-Gas-lte75kBtuh-lt2G-0p82EF"/>
    <x v="166"/>
    <s v="DEER2014"/>
    <s v="D13 v1.0"/>
    <d v="2014-03-20T12:00:00"/>
    <m/>
    <s v="ErRobNc"/>
    <s v="NG-WtrHt-SmlInst-Gas-lte75kBtuh-lt2G-0p82EF"/>
    <s v="DEER"/>
    <s v="Standard"/>
    <s v="None"/>
    <n v="0"/>
    <n v="0"/>
    <s v="None"/>
    <m/>
    <b v="0"/>
    <m/>
    <b v="0"/>
    <s v="Com"/>
    <s v="Any"/>
    <x v="3"/>
    <s v="Heating"/>
    <s v="WaterHtg_eq"/>
    <x v="18"/>
    <m/>
    <m/>
    <s v="WtrHt-Instant-Com"/>
    <s v="WtrHt-Instant-Com"/>
    <s v="Small Gas Storage Water Heater 40 Gal, EF and Recov Eff based on vintage"/>
    <s v="Small Gas Storage Water Heater 40 Gal, EF = 0.60, Recov Eff = 0.76"/>
    <x v="153"/>
    <m/>
    <m/>
    <s v="NG-WtrHt-SmlInst-Gas-lte75kBtuh-lt2G-0p82EF"/>
    <s v="Standard"/>
    <m/>
    <m/>
    <s v="DEER1314"/>
    <s v="DEER2014"/>
  </r>
  <r>
    <n v="342"/>
    <s v="RE-WtrHt-SmlInst-Elec-lte12kW-lt2G"/>
    <x v="167"/>
    <s v="DEER2014"/>
    <s v="D11 v4.00"/>
    <d v="2014-03-20T12:00:00"/>
    <m/>
    <s v="RobNc"/>
    <s v="RE-WtrHt-SmlInst-Elec-lte12kW-lt2G"/>
    <s v="DEER"/>
    <s v="Standard"/>
    <s v="None"/>
    <n v="0"/>
    <n v="0"/>
    <s v="None"/>
    <m/>
    <b v="0"/>
    <m/>
    <b v="0"/>
    <s v="Res"/>
    <s v="Any"/>
    <x v="3"/>
    <s v="Heating"/>
    <s v="WaterHtg_eq"/>
    <x v="18"/>
    <m/>
    <m/>
    <s v="WtrHt-Instant-Res"/>
    <s v="WtrHt-Instant-Res"/>
    <s v="Small Electric Storage Water Heater 30 Gal;  EF = 0.93; Recov Eff = 0.98"/>
    <s v="Small Electric Storage Water Heater 30 Gal;  EF = 0.93; Recov Eff = 0.98"/>
    <x v="154"/>
    <m/>
    <m/>
    <s v="RE-WtrHt-SmlInst-Elec-lte12kW-lt2G"/>
    <s v="Standard"/>
    <s v="D08-RE-WtrHt-SmlInst-Elec-lte12kW-lt2G"/>
    <m/>
    <s v="DEER1314"/>
    <s v="DEER2014"/>
  </r>
  <r>
    <n v="343"/>
    <s v="NE-WtrHt-LrgInst-Elec-gt12kW"/>
    <x v="168"/>
    <s v="DEER2014"/>
    <s v="D13 v1.0"/>
    <d v="2014-03-20T12:00:00"/>
    <m/>
    <s v="RobNc"/>
    <s v="NE-WtrHt-LrgInst-Elec-gt12kW"/>
    <s v="DEER"/>
    <s v="Standard"/>
    <s v="None"/>
    <n v="0"/>
    <n v="0"/>
    <s v="None"/>
    <m/>
    <b v="0"/>
    <m/>
    <b v="0"/>
    <s v="Com"/>
    <s v="Any"/>
    <x v="3"/>
    <s v="Heating"/>
    <s v="WaterHtg_eq"/>
    <x v="19"/>
    <m/>
    <m/>
    <s v="WtrHt-Instant-Com"/>
    <s v="WtrHt-Instant-Com"/>
    <s v="Large Electric Storage Water Heater, Recov Eff = 0.98, Stdby Loss based on vintage"/>
    <s v="Large Electric Storage Water Heater, Recov Eff = 0.98, Stdby Loss = 0.54%/hr"/>
    <x v="155"/>
    <m/>
    <m/>
    <s v="NE-WtrHt-LrgInst-Elec-gt12kW"/>
    <s v="Standard"/>
    <m/>
    <m/>
    <s v="DEER1314"/>
    <s v="DEER2014"/>
  </r>
  <r>
    <n v="344"/>
    <s v="NE-WtrHt-LrgStrg-Elec-gt12kW"/>
    <x v="169"/>
    <s v="DEER2014"/>
    <s v="D13 v1.0"/>
    <d v="2014-03-20T12:00:00"/>
    <m/>
    <s v="RobNc"/>
    <s v="NE-WtrHt-LrgStrg-Elec-gt12kW"/>
    <s v="DEER"/>
    <s v="Standard"/>
    <s v="None"/>
    <n v="0"/>
    <n v="0"/>
    <s v="None"/>
    <m/>
    <b v="0"/>
    <m/>
    <b v="0"/>
    <s v="Com"/>
    <s v="Any"/>
    <x v="3"/>
    <s v="Heating"/>
    <s v="WaterHtg_eq"/>
    <x v="19"/>
    <m/>
    <m/>
    <s v="WtrHt-Com"/>
    <s v="WtrHt-Com"/>
    <s v="Large Electric Storage Water Heater, Recov Eff = 0.98, Stdby Loss based on vintage"/>
    <s v="Large Electric Storage Water Heater, Recov Eff = 0.98, Stdby Loss = 0.54%/hr"/>
    <x v="156"/>
    <m/>
    <m/>
    <s v="NE-WtrHt-LrgStrg-Elec-gt12kW"/>
    <s v="Standard"/>
    <s v="D08-NE-WtrHt-LrgStrg-Elec-gt12kW"/>
    <m/>
    <s v="DEER1314"/>
    <s v="DEER2014"/>
  </r>
  <r>
    <n v="345"/>
    <s v="NG-WtrHt-LrgInst-Gas-gt200kBtuh-0p80Et"/>
    <x v="170"/>
    <s v="DEER2014"/>
    <s v="D13 v1.0"/>
    <d v="2014-03-20T12:00:00"/>
    <m/>
    <s v="ErRobNc"/>
    <s v="NG-WtrHt-LrgInst-Gas-gt200kBtuh-0p80Et"/>
    <s v="DEER"/>
    <s v="Standard"/>
    <s v="None"/>
    <n v="0"/>
    <n v="0"/>
    <s v="None"/>
    <m/>
    <b v="0"/>
    <m/>
    <b v="0"/>
    <s v="Com"/>
    <s v="Any"/>
    <x v="3"/>
    <s v="Heating"/>
    <s v="WaterHtg_eq"/>
    <x v="19"/>
    <m/>
    <m/>
    <s v="WtrHt-Com"/>
    <s v="WtrHt-Com"/>
    <s v="Large Gas Storage Water Heater, Et and Stdby Loss based on vintage"/>
    <s v="Large Gas Storage Water Heater, Et = 0.80, Stdby Loss = 0.56%/hr"/>
    <x v="157"/>
    <m/>
    <m/>
    <s v="NG-WtrHt-LrgInst-Gas-gt200kBtuh-0p80Et"/>
    <s v="Standard"/>
    <m/>
    <m/>
    <s v="DEER1314"/>
    <s v="DEER2014"/>
  </r>
  <r>
    <n v="346"/>
    <s v="NG-WtrHt-LrgInst-Gas-gt200kBtuh-0p85Et"/>
    <x v="171"/>
    <s v="DEER2014"/>
    <s v="D13 v1.0"/>
    <d v="2014-03-20T12:00:00"/>
    <m/>
    <s v="ErRobNc"/>
    <s v="NG-WtrHt-LrgInst-Gas-gt200kBtuh-0p85Et"/>
    <s v="DEER"/>
    <s v="Standard"/>
    <s v="None"/>
    <n v="0"/>
    <n v="0"/>
    <s v="None"/>
    <m/>
    <b v="0"/>
    <m/>
    <b v="0"/>
    <s v="Com"/>
    <s v="Any"/>
    <x v="3"/>
    <s v="Heating"/>
    <s v="WaterHtg_eq"/>
    <x v="19"/>
    <m/>
    <m/>
    <s v="WtrHt-Com"/>
    <s v="WtrHt-Com"/>
    <s v="Large Gas Storage Water Heater, Et and Stdby Loss based on vintage"/>
    <s v="Large Gas Storage Water Heater, Et = 0.80, Stdby Loss = 0.56%/hr"/>
    <x v="158"/>
    <m/>
    <m/>
    <s v="NG-WtrHt-LrgInst-Gas-gt200kBtuh-0p85Et"/>
    <s v="Standard"/>
    <m/>
    <m/>
    <s v="DEER1314"/>
    <s v="DEER2014"/>
  </r>
  <r>
    <n v="347"/>
    <s v="NG-WtrHt-LrgInst-Gas-gt200kBtuh-0p90Et"/>
    <x v="172"/>
    <s v="DEER2014"/>
    <s v="D13 v1.0"/>
    <d v="2014-03-20T12:00:00"/>
    <m/>
    <s v="ErRobNc"/>
    <s v="NG-WtrHt-LrgInst-Gas-gt200kBtuh-0p90Et"/>
    <s v="DEER"/>
    <s v="Standard"/>
    <s v="None"/>
    <n v="0"/>
    <n v="0"/>
    <s v="None"/>
    <m/>
    <b v="0"/>
    <m/>
    <b v="0"/>
    <s v="Com"/>
    <s v="Any"/>
    <x v="3"/>
    <s v="Heating"/>
    <s v="WaterHtg_eq"/>
    <x v="19"/>
    <m/>
    <m/>
    <s v="WtrHt-Com"/>
    <s v="WtrHt-Com"/>
    <s v="Large Gas Storage Water Heater, Et and Stdby Loss based on vintage"/>
    <s v="Large Gas Storage Water Heater, Et = 0.80, Stdby Loss = 0.56%/hr"/>
    <x v="159"/>
    <m/>
    <m/>
    <s v="NG-WtrHt-LrgInst-Gas-gt200kBtuh-0p90Et"/>
    <s v="Standard"/>
    <m/>
    <m/>
    <s v="DEER1314"/>
    <s v="DEER2014"/>
  </r>
  <r>
    <n v="348"/>
    <s v="NG-WtrHt-MedInst-Gas-76to200kBtuh-0p80Et"/>
    <x v="173"/>
    <s v="DEER2014"/>
    <s v="D13 v1.0"/>
    <d v="2014-03-20T12:00:00"/>
    <m/>
    <s v="ErRobNc"/>
    <s v="NG-WtrHt-MedInst-Gas-76to200kBtuh-0p80Et"/>
    <s v="DEER"/>
    <s v="Standard"/>
    <s v="None"/>
    <n v="0"/>
    <n v="0"/>
    <s v="None"/>
    <m/>
    <b v="0"/>
    <m/>
    <b v="0"/>
    <s v="Com"/>
    <s v="Any"/>
    <x v="3"/>
    <s v="Heating"/>
    <s v="WaterHtg_eq"/>
    <x v="19"/>
    <m/>
    <m/>
    <s v="WtrHt-Instant-Com"/>
    <s v="WtrHt-Instant-Com"/>
    <s v="Large Gas Storage Water Heater, Et and Stdby Loss based on vintage"/>
    <s v="Large Gas Storage Water Heater, Et = 0.80, Stdby Loss = 0.56%/hr"/>
    <x v="160"/>
    <m/>
    <m/>
    <s v="NG-WtrHt-MedInst-Gas-76to200kBtuh-0p80Et"/>
    <s v="Standard"/>
    <m/>
    <m/>
    <s v="DEER1314"/>
    <s v="DEER2014"/>
  </r>
  <r>
    <n v="349"/>
    <s v="NG-WtrHt-MedInst-Gas-76to200kBtuh-0p85Et"/>
    <x v="174"/>
    <s v="DEER2014"/>
    <s v="D13 v1.0"/>
    <d v="2014-03-20T12:00:00"/>
    <m/>
    <s v="ErRobNc"/>
    <s v="NG-WtrHt-MedInst-Gas-76to200kBtuh-0p85Et"/>
    <s v="DEER"/>
    <s v="Standard"/>
    <s v="None"/>
    <n v="0"/>
    <n v="0"/>
    <s v="None"/>
    <m/>
    <b v="0"/>
    <m/>
    <b v="0"/>
    <s v="Com"/>
    <s v="Any"/>
    <x v="3"/>
    <s v="Heating"/>
    <s v="WaterHtg_eq"/>
    <x v="19"/>
    <m/>
    <m/>
    <s v="WtrHt-Instant-Com"/>
    <s v="WtrHt-Instant-Com"/>
    <s v="Large Gas Storage Water Heater, Et and Stdby Loss based on vintage"/>
    <s v="Large Gas Storage Water Heater, Et = 0.80, Stdby Loss = 0.56%/hr"/>
    <x v="161"/>
    <m/>
    <m/>
    <s v="NG-WtrHt-MedInst-Gas-76to200kBtuh-0p85Et"/>
    <s v="Standard"/>
    <m/>
    <m/>
    <s v="DEER1314"/>
    <s v="DEER2014"/>
  </r>
  <r>
    <n v="350"/>
    <s v="NG-WtrHt-MedInst-Gas-76to200kBtuh-0p90Et"/>
    <x v="175"/>
    <s v="DEER2014"/>
    <s v="D13 v1.0"/>
    <d v="2014-03-20T12:00:00"/>
    <m/>
    <s v="ErRobNc"/>
    <s v="NG-WtrHt-MedInst-Gas-76to200kBtuh-0p90Et"/>
    <s v="DEER"/>
    <s v="Standard"/>
    <s v="None"/>
    <n v="0"/>
    <n v="0"/>
    <s v="None"/>
    <m/>
    <b v="0"/>
    <m/>
    <b v="0"/>
    <s v="Com"/>
    <s v="Any"/>
    <x v="3"/>
    <s v="Heating"/>
    <s v="WaterHtg_eq"/>
    <x v="19"/>
    <m/>
    <m/>
    <s v="WtrHt-Instant-Com"/>
    <s v="WtrHt-Instant-Com"/>
    <s v="Large Gas Storage Water Heater, Et and Stdby Loss based on vintage"/>
    <s v="Large Gas Storage Water Heater, Et = 0.80, Stdby Loss = 0.56%/hr"/>
    <x v="162"/>
    <m/>
    <m/>
    <s v="NG-WtrHt-MedInst-Gas-76to200kBtuh-0p90Et"/>
    <s v="Standard"/>
    <m/>
    <m/>
    <s v="DEER1314"/>
    <s v="DEER2014"/>
  </r>
  <r>
    <n v="351"/>
    <s v="NE-WtrHt-SmlStrg-Elec-lte12kW-30G-0p95EF"/>
    <x v="176"/>
    <s v="DEER2014"/>
    <s v="D13 v1.0"/>
    <d v="2014-03-20T12:00:00"/>
    <m/>
    <s v="RobNc"/>
    <s v="NE-WtrHt-SmlStrg-Elec-lte12kW-30G-0p95EF"/>
    <s v="DEER"/>
    <s v="Standard"/>
    <s v="None"/>
    <n v="0"/>
    <n v="0"/>
    <s v="None"/>
    <m/>
    <b v="0"/>
    <m/>
    <b v="0"/>
    <s v="Com"/>
    <s v="Any"/>
    <x v="3"/>
    <s v="Heating"/>
    <s v="WaterHtg_eq"/>
    <x v="20"/>
    <m/>
    <m/>
    <s v="WtrHt-Com"/>
    <s v="WtrHt-Com"/>
    <s v="Small Electric Storage Water Heater 30 Gal,  EF and based on vintage, Recov Eff = 0.98"/>
    <s v="Small Electric Storage Water Heater 30 Gal,  EF = 0.93, Recov Eff = 0.98"/>
    <x v="163"/>
    <m/>
    <m/>
    <s v="NE-WtrHt-SmlStrg-Elec-lte12kW-30G-0p95EF"/>
    <s v="Standard"/>
    <s v="D08-NE-WtrHt-SmlStrg-Elec-lte12kW-30G-0p95EF"/>
    <m/>
    <s v="DEER1314"/>
    <s v="DEER2014"/>
  </r>
  <r>
    <n v="352"/>
    <s v="NE-WtrHt-SmlStrg-Elec-lte12kW-40G-0p94EF"/>
    <x v="177"/>
    <s v="DEER2014"/>
    <s v="D13 v1.0"/>
    <d v="2014-03-20T12:00:00"/>
    <m/>
    <s v="RobNc"/>
    <s v="NE-WtrHt-SmlStrg-Elec-lte12kW-40G-0p94EF"/>
    <s v="DEER"/>
    <s v="Standard"/>
    <s v="None"/>
    <n v="0"/>
    <n v="0"/>
    <s v="None"/>
    <m/>
    <b v="0"/>
    <m/>
    <b v="0"/>
    <s v="Com"/>
    <s v="Any"/>
    <x v="3"/>
    <s v="Heating"/>
    <s v="WaterHtg_eq"/>
    <x v="20"/>
    <m/>
    <m/>
    <s v="WtrHt-Com"/>
    <s v="WtrHt-Com"/>
    <s v="Small Electric Storage Water Heater 40 Gal,  EF and based on vintage, Recov Eff = 0.98"/>
    <s v="Small Electric Storage Water Heater 40 Gal,  EF = 0.92, Recov Eff = 0.98"/>
    <x v="164"/>
    <m/>
    <m/>
    <s v="NE-WtrHt-SmlStrg-Elec-lte12kW-40G-0p94EF"/>
    <s v="Standard"/>
    <s v="D08-NE-WtrHt-SmlStrg-Elec-lte12kW-40G-0p94EF"/>
    <m/>
    <s v="DEER1314"/>
    <s v="DEER2014"/>
  </r>
  <r>
    <n v="353"/>
    <s v="NE-WtrHt-SmlStrg-Elec-lte12kW-50G-0p93EF"/>
    <x v="178"/>
    <s v="DEER2014"/>
    <s v="D13 v1.0"/>
    <d v="2014-03-20T12:00:00"/>
    <m/>
    <s v="RobNc"/>
    <s v="NE-WtrHt-SmlStrg-Elec-lte12kW-50G-0p93EF"/>
    <s v="DEER"/>
    <s v="Standard"/>
    <s v="None"/>
    <n v="0"/>
    <n v="0"/>
    <s v="None"/>
    <m/>
    <b v="0"/>
    <m/>
    <b v="0"/>
    <s v="Com"/>
    <s v="Any"/>
    <x v="3"/>
    <s v="Heating"/>
    <s v="WaterHtg_eq"/>
    <x v="20"/>
    <m/>
    <m/>
    <s v="WtrHt-Com"/>
    <s v="WtrHt-Com"/>
    <s v="Small Electric Storage Water Heater 50 Gal,  EF and based on vintage, Recov Eff = 0.98"/>
    <s v="Small Electric Storage Water Heater 50 Gal,  EF = 0.90, Recov Eff = 0.98"/>
    <x v="165"/>
    <m/>
    <m/>
    <s v="NE-WtrHt-SmlStrg-Elec-lte12kW-50G-0p93EF"/>
    <s v="Standard"/>
    <s v="D08-NE-WtrHt-SmlStrg-Elec-lte12kW-50G-0p93EF"/>
    <m/>
    <s v="DEER1314"/>
    <s v="DEER2014"/>
  </r>
  <r>
    <n v="354"/>
    <s v="NE-WtrHt-SmlStrg-Elec-lte12kW-60G-0p92EF"/>
    <x v="179"/>
    <s v="DEER2014"/>
    <s v="D13 v1.0"/>
    <d v="2014-03-20T12:00:00"/>
    <m/>
    <s v="RobNc"/>
    <s v="NE-WtrHt-SmlStrg-Elec-lte12kW-60G-0p92EF"/>
    <s v="DEER"/>
    <s v="Standard"/>
    <s v="None"/>
    <n v="0"/>
    <n v="0"/>
    <s v="None"/>
    <m/>
    <b v="0"/>
    <m/>
    <b v="0"/>
    <s v="Com"/>
    <s v="Any"/>
    <x v="3"/>
    <s v="Heating"/>
    <s v="WaterHtg_eq"/>
    <x v="20"/>
    <m/>
    <m/>
    <s v="WtrHt-Com"/>
    <s v="WtrHt-Com"/>
    <s v="Small Electric Storage Water Heater 60 Gal,  EF and based on vintage, Recov Eff = 0.98"/>
    <s v="Small Electric Storage Water Heater 60 Gal,  EF = 0.89, Recov Eff = 0.98"/>
    <x v="166"/>
    <m/>
    <m/>
    <s v="NE-WtrHt-SmlStrg-Elec-lte12kW-60G-0p92EF"/>
    <s v="Standard"/>
    <s v="D08-NE-WtrHt-SmlStrg-Elec-lte12kW-60G-0p92EF"/>
    <m/>
    <s v="DEER1314"/>
    <s v="DEER2014"/>
  </r>
  <r>
    <n v="355"/>
    <s v="NE-WtrHt-SmlStrg-Elec-lte12kW-75G-0p91EF"/>
    <x v="180"/>
    <s v="DEER2014"/>
    <s v="D13 v1.0"/>
    <d v="2014-03-20T12:00:00"/>
    <m/>
    <s v="RobNc"/>
    <s v="NE-WtrHt-SmlStrg-Elec-lte12kW-75G-0p91EF"/>
    <s v="DEER"/>
    <s v="Standard"/>
    <s v="None"/>
    <n v="0"/>
    <n v="0"/>
    <s v="None"/>
    <m/>
    <b v="0"/>
    <m/>
    <b v="0"/>
    <s v="Com"/>
    <s v="Any"/>
    <x v="3"/>
    <s v="Heating"/>
    <s v="WaterHtg_eq"/>
    <x v="20"/>
    <m/>
    <m/>
    <s v="WtrHt-Com"/>
    <s v="WtrHt-Com"/>
    <s v="Small Electric Storage Water Heater 75 Gal,  EF and based on vintage, Recov Eff = 0.98"/>
    <s v="Small Electric Storage Water Heater 75 Gal,  EF = 0.87, Recov Eff = 0.98"/>
    <x v="167"/>
    <m/>
    <m/>
    <s v="NE-WtrHt-SmlStrg-Elec-lte12kW-75G-0p91EF"/>
    <s v="Standard"/>
    <s v="D08-NE-WtrHt-SmlStrg-Elec-lte12kW-75G-0p91EF"/>
    <m/>
    <s v="DEER1314"/>
    <s v="DEER2014"/>
  </r>
  <r>
    <n v="356"/>
    <s v="NG-WtrHt-SmlStrg-Gas-lte75kBtuh-30G-0p62EF"/>
    <x v="181"/>
    <s v="DEER2014"/>
    <s v="D13 v1.0"/>
    <d v="2014-03-20T12:00:00"/>
    <m/>
    <s v="ErRobNc"/>
    <s v="NG-WtrHt-SmlStrg-Gas-lte75kBtuh-30G-0p62EF"/>
    <s v="DEER"/>
    <s v="Standard"/>
    <s v="None"/>
    <n v="0"/>
    <n v="0"/>
    <s v="None"/>
    <m/>
    <b v="0"/>
    <m/>
    <b v="0"/>
    <s v="Com"/>
    <s v="Any"/>
    <x v="3"/>
    <s v="Heating"/>
    <s v="WaterHtg_eq"/>
    <x v="20"/>
    <m/>
    <m/>
    <s v="WtrHt-Com"/>
    <s v="WtrHt-Com"/>
    <s v="Small Gas Storage Water Heater 30 Gal, EF and Recov Eff based on vintage"/>
    <s v="Small Gas Storage Water Heater 30 Gal, EF = 0.61, Recov Eff = 0.76"/>
    <x v="168"/>
    <m/>
    <m/>
    <s v="NG-WtrHt-SmlStrg-Gas-lte75kBtuh-30G-0p62EF"/>
    <s v="Standard"/>
    <s v="D08-NG-WtrHt-SmlStrg-Gas-lte75kBtuh-30G-0p62EF"/>
    <m/>
    <s v="DEER1314"/>
    <s v="DEER2014"/>
  </r>
  <r>
    <n v="357"/>
    <s v="NG-WtrHt-SmlStrg-Gas-lte75kBtuh-30G-0p65EF"/>
    <x v="182"/>
    <s v="DEER2014"/>
    <s v="D13 v1.0"/>
    <d v="2014-03-20T12:00:00"/>
    <m/>
    <s v="ErRobNc"/>
    <s v="NG-WtrHt-SmlStrg-Gas-lte75kBtuh-30G-0p65EF"/>
    <s v="DEER"/>
    <s v="Standard"/>
    <s v="None"/>
    <n v="0"/>
    <n v="0"/>
    <s v="None"/>
    <m/>
    <b v="0"/>
    <m/>
    <b v="0"/>
    <s v="Com"/>
    <s v="Any"/>
    <x v="3"/>
    <s v="Heating"/>
    <s v="WaterHtg_eq"/>
    <x v="20"/>
    <m/>
    <m/>
    <s v="WtrHt-Com"/>
    <s v="WtrHt-Com"/>
    <s v="Small Gas Storage Water Heater 30 Gal, EF and Recov Eff based on vintage"/>
    <s v="Small storage Gas water heater: 30 gallon, EF = 0.63, RE = 0.81, Cap = 30kBTUh, UA = 7.97 BTU/hr-F, AuxBTUh: 350"/>
    <x v="169"/>
    <m/>
    <m/>
    <s v="NG-WtrHt-SmlStrg-Gas-lte75kBtuh-30G-0p65EF"/>
    <s v="Standard"/>
    <s v="D08-NG-WtrHt-SmlStrg-Gas-lte75kBtuh-30G-0p65EF"/>
    <m/>
    <s v="DEER1314"/>
    <s v="DEER2014"/>
  </r>
  <r>
    <n v="358"/>
    <s v="NG-WtrHt-SmlStrg-Gas-lte75kBtuh-30G-0p70EF"/>
    <x v="183"/>
    <s v="DEER2014"/>
    <s v="D13 v1.0"/>
    <d v="2014-03-20T12:00:00"/>
    <m/>
    <s v="ErRobNc"/>
    <s v="NG-WtrHt-SmlStrg-Gas-lte75kBtuh-30G-0p70EF"/>
    <s v="DEER"/>
    <s v="Standard"/>
    <s v="None"/>
    <n v="0"/>
    <n v="0"/>
    <s v="None"/>
    <m/>
    <b v="0"/>
    <m/>
    <b v="0"/>
    <s v="Com"/>
    <s v="Any"/>
    <x v="3"/>
    <s v="Heating"/>
    <s v="WaterHtg_eq"/>
    <x v="20"/>
    <m/>
    <m/>
    <s v="WtrHt-Com"/>
    <s v="WtrHt-Com"/>
    <s v="Small Gas Storage Water Heater 30 Gal, EF and Recov Eff based on vintage"/>
    <s v="Small storage Gas water heater: 30 gallon, EF = 0.63, RE = 0.81, Cap = 30kBTUh, UA = 7.97 BTU/hr-F, AuxBTUh: 350"/>
    <x v="170"/>
    <m/>
    <m/>
    <s v="NG-WtrHt-SmlStrg-Gas-lte75kBtuh-30G-0p70EF"/>
    <s v="Standard"/>
    <s v="D08-NG-WtrHt-SmlStrg-Gas-lte75kBtuh-30G-0p70EF"/>
    <m/>
    <s v="DEER1314"/>
    <s v="DEER2014"/>
  </r>
  <r>
    <n v="359"/>
    <s v="NG-WtrHt-SmlStrg-Gas-lte75kBtuh-40G-0p62EF"/>
    <x v="184"/>
    <s v="DEER2014"/>
    <s v="D13 v1.0"/>
    <d v="2014-03-20T12:00:00"/>
    <m/>
    <s v="ErRobNc"/>
    <s v="NG-WtrHt-SmlStrg-Gas-lte75kBtuh-40G-0p62EF"/>
    <s v="DEER"/>
    <s v="Standard"/>
    <s v="None"/>
    <n v="0"/>
    <n v="0"/>
    <s v="None"/>
    <m/>
    <b v="0"/>
    <m/>
    <b v="0"/>
    <s v="Com"/>
    <s v="Any"/>
    <x v="3"/>
    <s v="Heating"/>
    <s v="WaterHtg_eq"/>
    <x v="20"/>
    <m/>
    <m/>
    <s v="WtrHt-Com"/>
    <s v="WtrHt-Com"/>
    <s v="Small Gas Storage Water Heater 40 Gal, EF and Recov Eff based on vintage"/>
    <s v="Small Gas Storage Water Heater 40 Gal, EF = 0.60, Recov Eff = 0.76"/>
    <x v="171"/>
    <m/>
    <m/>
    <s v="NG-WtrHt-SmlStrg-Gas-lte75kBtuh-40G-0p62EF"/>
    <s v="Standard"/>
    <s v="D08-NG-WtrHt-SmlStrg-Gas-lte75kBtuh-40G-0p62EF"/>
    <m/>
    <s v="DEER1314"/>
    <s v="DEER2014"/>
  </r>
  <r>
    <n v="360"/>
    <s v="NG-WtrHt-SmlStrg-Gas-lte75kBtuh-40G-0p67EF"/>
    <x v="185"/>
    <s v="DEER2014"/>
    <s v="D13 v1.0"/>
    <d v="2014-03-20T12:00:00"/>
    <m/>
    <s v="ErRobNc"/>
    <s v="NG-WtrHt-SmlStrg-Gas-lte75kBtuh-40G-0p67EF"/>
    <s v="DEER"/>
    <s v="Standard"/>
    <s v="None"/>
    <n v="0"/>
    <n v="0"/>
    <s v="None"/>
    <m/>
    <b v="0"/>
    <m/>
    <b v="0"/>
    <s v="Com"/>
    <s v="Any"/>
    <x v="3"/>
    <s v="Heating"/>
    <s v="WaterHtg_eq"/>
    <x v="20"/>
    <m/>
    <m/>
    <s v="WtrHt-Com"/>
    <s v="WtrHt-Com"/>
    <s v="Small Gas Storage Water Heater 40 Gal, EF and Recov Eff based on vintage"/>
    <s v="Small Gas Storage Water Heater 40 Gal, EF = 0.60, Recov Eff = 0.76"/>
    <x v="172"/>
    <m/>
    <m/>
    <s v="NG-WtrHt-SmlStrg-Gas-lte75kBtuh-40G-0p67EF"/>
    <s v="Standard"/>
    <s v="D08-NG-WtrHt-SmlStrg-Gas-lte75kBtuh-40G-0p67EF"/>
    <m/>
    <s v="DEER1314"/>
    <s v="DEER2014"/>
  </r>
  <r>
    <n v="361"/>
    <s v="NG-WtrHt-SmlStrg-Gas-lte75kBtuh-40G-0p70EF"/>
    <x v="186"/>
    <s v="DEER2014"/>
    <s v="D13 v1.0"/>
    <d v="2014-03-20T12:00:00"/>
    <m/>
    <s v="ErRobNc"/>
    <s v="NG-WtrHt-SmlStrg-Gas-lte75kBtuh-40G-0p70EF"/>
    <s v="DEER"/>
    <s v="Standard"/>
    <s v="None"/>
    <n v="0"/>
    <n v="0"/>
    <s v="None"/>
    <m/>
    <b v="0"/>
    <m/>
    <b v="0"/>
    <s v="Com"/>
    <s v="Any"/>
    <x v="3"/>
    <s v="Heating"/>
    <s v="WaterHtg_eq"/>
    <x v="20"/>
    <m/>
    <m/>
    <s v="WtrHt-Com"/>
    <s v="WtrHt-Com"/>
    <s v="Small Gas Storage Water Heater 40 Gal, EF and Recov Eff based on vintage"/>
    <s v="Small storage Gas water heater: 40 gallon, EF = 0.62, RE = 0.76, Cap = 40kBTUh, UA = 6.43 BTU/hr-F, AuxBTUh: 350"/>
    <x v="173"/>
    <m/>
    <m/>
    <s v="NG-WtrHt-SmlStrg-Gas-lte75kBtuh-40G-0p70EF"/>
    <s v="Standard"/>
    <s v="D08-NG-WtrHt-SmlStrg-Gas-lte75kBtuh-40G-0p70EF"/>
    <m/>
    <s v="DEER1314"/>
    <s v="DEER2014"/>
  </r>
  <r>
    <n v="362"/>
    <s v="NG-WtrHt-SmlStrg-Gas-lte75kBtuh-50G-0p62EF"/>
    <x v="187"/>
    <s v="DEER2014"/>
    <s v="D13 v1.0"/>
    <d v="2014-03-20T12:00:00"/>
    <m/>
    <s v="RobNc"/>
    <s v="NG-WtrHt-SmlStrg-Gas-lte75kBtuh-50G-0p62EF"/>
    <s v="DEER"/>
    <s v="Standard"/>
    <s v="None"/>
    <n v="0"/>
    <n v="0"/>
    <s v="None"/>
    <m/>
    <b v="0"/>
    <m/>
    <b v="0"/>
    <s v="Com"/>
    <s v="Any"/>
    <x v="3"/>
    <s v="Heating"/>
    <s v="WaterHtg_eq"/>
    <x v="20"/>
    <m/>
    <m/>
    <s v="WtrHt-Com"/>
    <s v="WtrHt-Com"/>
    <s v="Small Gas Storage Water Heater 50 Gal, EF and Recov Eff based on vintage"/>
    <s v="Small Gas Storage Water Heater 50 Gal, EF = 0.58, Recov Eff = 0.76"/>
    <x v="174"/>
    <m/>
    <m/>
    <s v="NG-WtrHt-SmlStrg-Gas-lte75kBtuh-50G-0p62EF"/>
    <s v="Standard"/>
    <s v="D08-NG-WtrHt-SmlStrg-Gas-lte75kBtuh-50G-0p62EF"/>
    <m/>
    <s v="DEER1314"/>
    <s v="DEER2014"/>
  </r>
  <r>
    <n v="363"/>
    <s v="NG-WtrHt-SmlStrg-Gas-lte75kBtuh-50G-0p67EF"/>
    <x v="188"/>
    <s v="DEER2014"/>
    <s v="D13 v1.0"/>
    <d v="2014-03-20T12:00:00"/>
    <m/>
    <s v="RobNc"/>
    <s v="NG-WtrHt-SmlStrg-Gas-lte75kBtuh-50G-0p67EF"/>
    <s v="DEER"/>
    <s v="Standard"/>
    <s v="None"/>
    <n v="0"/>
    <n v="0"/>
    <s v="None"/>
    <m/>
    <b v="0"/>
    <m/>
    <b v="0"/>
    <s v="Com"/>
    <s v="Any"/>
    <x v="3"/>
    <s v="Heating"/>
    <s v="WaterHtg_eq"/>
    <x v="20"/>
    <m/>
    <m/>
    <s v="WtrHt-Com"/>
    <s v="WtrHt-Com"/>
    <s v="Small Gas Storage Water Heater 50 Gal, EF and Recov Eff based on vintage"/>
    <s v="Small storage Gas water heater: 50 gallon, EF = 0.60, RE = 0.763, Cap = 40kBTUh, UA = 7.42 BTU/hr-F, AuxBTUh: 350"/>
    <x v="175"/>
    <m/>
    <m/>
    <s v="NG-WtrHt-SmlStrg-Gas-lte75kBtuh-50G-0p67EF"/>
    <s v="Standard"/>
    <s v="D08-NG-WtrHt-SmlStrg-Gas-lte75kBtuh-50G-0p67EF"/>
    <m/>
    <s v="DEER1314"/>
    <s v="DEER2014"/>
  </r>
  <r>
    <n v="364"/>
    <s v="NG-WtrHt-SmlStrg-Gas-lte75kBtuh-50G-0p70EF"/>
    <x v="189"/>
    <s v="DEER2014"/>
    <s v="D13 v1.0"/>
    <d v="2014-03-20T12:00:00"/>
    <m/>
    <s v="RobNc"/>
    <s v="NG-WtrHt-SmlStrg-Gas-lte75kBtuh-50G-0p70EF"/>
    <s v="DEER"/>
    <s v="Standard"/>
    <s v="None"/>
    <n v="0"/>
    <n v="0"/>
    <s v="None"/>
    <m/>
    <b v="0"/>
    <m/>
    <b v="0"/>
    <s v="Com"/>
    <s v="Any"/>
    <x v="3"/>
    <s v="Heating"/>
    <s v="WaterHtg_eq"/>
    <x v="20"/>
    <m/>
    <m/>
    <s v="WtrHt-Com"/>
    <s v="WtrHt-Com"/>
    <s v="Small Gas Storage Water Heater 50 Gal, EF and Recov Eff based on vintage"/>
    <s v="Small storage Gas water heater: 50 gallon, EF = 0.60, RE = 0.763, Cap = 40kBTUh, UA = 7.42 BTU/hr-F, AuxBTUh: 350"/>
    <x v="176"/>
    <m/>
    <m/>
    <s v="NG-WtrHt-SmlStrg-Gas-lte75kBtuh-50G-0p70EF"/>
    <s v="Standard"/>
    <s v="D08-NG-WtrHt-SmlStrg-Gas-lte75kBtuh-50G-0p70EF"/>
    <m/>
    <s v="DEER1314"/>
    <s v="DEER2014"/>
  </r>
  <r>
    <n v="365"/>
    <s v="NG-WtrHt-SmlStrg-Gas-lte75kBtuh-60G-0p62EF"/>
    <x v="190"/>
    <s v="DEER2014"/>
    <s v="D13 v1.0"/>
    <d v="2014-03-20T12:00:00"/>
    <m/>
    <s v="RobNc"/>
    <s v="NG-WtrHt-SmlStrg-Gas-lte75kBtuh-60G-0p62EF"/>
    <s v="DEER"/>
    <s v="Standard"/>
    <s v="None"/>
    <n v="0"/>
    <n v="0"/>
    <s v="None"/>
    <m/>
    <b v="0"/>
    <m/>
    <b v="0"/>
    <s v="Com"/>
    <s v="Any"/>
    <x v="3"/>
    <s v="Heating"/>
    <s v="WaterHtg_eq"/>
    <x v="20"/>
    <m/>
    <m/>
    <s v="WtrHt-Com"/>
    <s v="WtrHt-Com"/>
    <s v="Small Gas Storage Water Heater 60 Gal, EF and Recov Eff based on vintage"/>
    <s v="Small Gas Storage Water Heater 60 Gal, EF = 0.56, Recov Eff = 0.76"/>
    <x v="177"/>
    <m/>
    <m/>
    <s v="NG-WtrHt-SmlStrg-Gas-lte75kBtuh-60G-0p62EF"/>
    <s v="Standard"/>
    <s v="D08-NG-WtrHt-SmlStrg-Gas-lte75kBtuh-60G-0p62EF"/>
    <m/>
    <s v="DEER1314"/>
    <s v="DEER2014"/>
  </r>
  <r>
    <n v="366"/>
    <s v="NG-WtrHt-SmlStrg-Gas-lte75kBtuh-60G-0p66EF"/>
    <x v="191"/>
    <s v="DEER2014"/>
    <s v="D13 v1.0"/>
    <d v="2014-03-20T12:00:00"/>
    <m/>
    <s v="RobNc"/>
    <s v="NG-WtrHt-SmlStrg-Gas-lte75kBtuh-60G-0p66EF"/>
    <s v="DEER"/>
    <s v="Standard"/>
    <s v="None"/>
    <n v="0"/>
    <n v="0"/>
    <s v="None"/>
    <m/>
    <b v="0"/>
    <m/>
    <b v="0"/>
    <s v="Com"/>
    <s v="Any"/>
    <x v="3"/>
    <s v="Heating"/>
    <s v="WaterHtg_eq"/>
    <x v="20"/>
    <m/>
    <m/>
    <s v="WtrHt-Com"/>
    <s v="WtrHt-Com"/>
    <s v="Small Gas Storage Water Heater 60 Gal, EF and Recov Eff based on vintage"/>
    <s v="Small Gas Storage Water Heater 60 Gal, EF = 0.56, Recov Eff = 0.76"/>
    <x v="178"/>
    <m/>
    <m/>
    <s v="NG-WtrHt-SmlStrg-Gas-lte75kBtuh-60G-0p66EF"/>
    <s v="Standard"/>
    <s v="D08-NG-WtrHt-SmlStrg-Gas-lte75kBtuh-60G-0p66EF"/>
    <m/>
    <s v="DEER1314"/>
    <s v="DEER2014"/>
  </r>
  <r>
    <n v="367"/>
    <s v="NG-WtrHt-SmlStrg-Gas-lte75kBtuh-60G-0p70EF"/>
    <x v="192"/>
    <s v="DEER2014"/>
    <s v="D13 v1.0"/>
    <d v="2014-03-20T12:00:00"/>
    <m/>
    <s v="RobNc"/>
    <s v="NG-WtrHt-SmlStrg-Gas-lte75kBtuh-60G-0p70EF"/>
    <s v="DEER"/>
    <s v="Standard"/>
    <s v="None"/>
    <n v="0"/>
    <n v="0"/>
    <s v="None"/>
    <m/>
    <b v="0"/>
    <m/>
    <b v="0"/>
    <s v="Com"/>
    <s v="Any"/>
    <x v="3"/>
    <s v="Heating"/>
    <s v="WaterHtg_eq"/>
    <x v="20"/>
    <m/>
    <m/>
    <s v="WtrHt-Com"/>
    <s v="WtrHt-Com"/>
    <s v="Small Gas Storage Water Heater 60 Gal, EF and Recov Eff based on vintage"/>
    <s v="Small Gas Storage Water Heater 60 Gal, EF = 0.56, Recov Eff = 0.76"/>
    <x v="179"/>
    <m/>
    <m/>
    <s v="NG-WtrHt-SmlStrg-Gas-lte75kBtuh-60G-0p70EF"/>
    <s v="Standard"/>
    <s v="D08-NG-WtrHt-SmlStrg-Gas-lte75kBtuh-60G-0p70EF"/>
    <m/>
    <s v="DEER1314"/>
    <s v="DEER2014"/>
  </r>
  <r>
    <n v="368"/>
    <s v="NG-WtrHt-SmlStrg-Gas-lte75kBtuh-75G-0p62EF"/>
    <x v="193"/>
    <s v="DEER2014"/>
    <s v="D13 v1.0"/>
    <d v="2014-03-20T12:00:00"/>
    <m/>
    <s v="ErRobNc"/>
    <s v="NG-WtrHt-SmlStrg-Gas-lte75kBtuh-75G-0p62EF"/>
    <s v="DEER"/>
    <s v="Standard"/>
    <s v="None"/>
    <n v="0"/>
    <n v="0"/>
    <s v="None"/>
    <m/>
    <b v="0"/>
    <m/>
    <b v="0"/>
    <s v="Com"/>
    <s v="Any"/>
    <x v="3"/>
    <s v="Heating"/>
    <s v="WaterHtg_eq"/>
    <x v="20"/>
    <m/>
    <m/>
    <s v="WtrHt-Com"/>
    <s v="WtrHt-Com"/>
    <s v="Small Gas Storage Water Heater 75 Gal, EF and Recov Eff based on vintage"/>
    <s v="Small Gas Storage Water Heater 75 Gal, EF = 0.53, Recov Eff = 0.76"/>
    <x v="180"/>
    <m/>
    <m/>
    <s v="NG-WtrHt-SmlStrg-Gas-lte75kBtuh-75G-0p62EF"/>
    <s v="Standard"/>
    <s v="D08-NG-WtrHt-SmlStrg-Gas-lte75kBtuh-75G-0p62EF"/>
    <m/>
    <s v="DEER1314"/>
    <s v="DEER2014"/>
  </r>
  <r>
    <n v="369"/>
    <s v="NG-WtrHt-SmlStrg-Gas-lte75kBtuh-75G-0p66EF"/>
    <x v="194"/>
    <s v="DEER2014"/>
    <s v="D13 v1.0"/>
    <d v="2014-03-20T12:00:00"/>
    <m/>
    <s v="ErRobNc"/>
    <s v="NG-WtrHt-SmlStrg-Gas-lte75kBtuh-75G-0p66EF"/>
    <s v="DEER"/>
    <s v="Standard"/>
    <s v="None"/>
    <n v="0"/>
    <n v="0"/>
    <s v="None"/>
    <m/>
    <b v="0"/>
    <m/>
    <b v="0"/>
    <s v="Com"/>
    <s v="Any"/>
    <x v="3"/>
    <s v="Heating"/>
    <s v="WaterHtg_eq"/>
    <x v="20"/>
    <m/>
    <m/>
    <s v="WtrHt-Com"/>
    <s v="WtrHt-Com"/>
    <s v="Small Gas Storage Water Heater 75 Gal, EF and Recov Eff based on vintage"/>
    <s v="Small Gas Storage Water Heater 75 Gal, EF = 0.53, Recov Eff = 0.76"/>
    <x v="181"/>
    <m/>
    <m/>
    <s v="NG-WtrHt-SmlStrg-Gas-lte75kBtuh-75G-0p66EF"/>
    <s v="Standard"/>
    <s v="D08-NG-WtrHt-SmlStrg-Gas-lte75kBtuh-75G-0p66EF"/>
    <m/>
    <s v="DEER1314"/>
    <s v="DEER2014"/>
  </r>
  <r>
    <n v="370"/>
    <s v="NG-WtrHt-SmlStrg-Gas-lte75kBtuh-75G-0p70EF"/>
    <x v="195"/>
    <s v="DEER2014"/>
    <s v="D13 v1.0"/>
    <d v="2014-03-20T12:00:00"/>
    <m/>
    <s v="ErRobNc"/>
    <s v="NG-WtrHt-SmlStrg-Gas-lte75kBtuh-75G-0p70EF"/>
    <s v="DEER"/>
    <s v="Standard"/>
    <s v="None"/>
    <n v="0"/>
    <n v="0"/>
    <s v="None"/>
    <m/>
    <b v="0"/>
    <m/>
    <b v="0"/>
    <s v="Com"/>
    <s v="Any"/>
    <x v="3"/>
    <s v="Heating"/>
    <s v="WaterHtg_eq"/>
    <x v="20"/>
    <m/>
    <m/>
    <s v="WtrHt-Com"/>
    <s v="WtrHt-Com"/>
    <s v="Small Gas Storage Water Heater 75 Gal, EF and Recov Eff based on vintage"/>
    <s v="Small Gas Storage Water Heater 75 Gal, EF = 0.53, Recov Eff = 0.76"/>
    <x v="182"/>
    <m/>
    <m/>
    <s v="NG-WtrHt-SmlStrg-Gas-lte75kBtuh-75G-0p70EF"/>
    <s v="Standard"/>
    <s v="D08-NG-WtrHt-SmlStrg-Gas-lte75kBtuh-75G-0p70EF"/>
    <m/>
    <s v="DEER1314"/>
    <s v="DEER2014"/>
  </r>
  <r>
    <n v="371"/>
    <s v="RE-WtrHt-SmlStrg-Elec-lte12kW-30G-0p95EF"/>
    <x v="196"/>
    <s v="DEER2014"/>
    <s v="D11 v4.00"/>
    <d v="2014-03-20T12:00:00"/>
    <m/>
    <s v="RobNc"/>
    <s v="RE-WtrHt-SmlStrg-Elec-lte12kW-30G-0p95EF"/>
    <s v="DEER"/>
    <s v="Standard"/>
    <s v="None"/>
    <n v="0"/>
    <n v="0"/>
    <s v="None"/>
    <m/>
    <b v="0"/>
    <m/>
    <b v="0"/>
    <s v="Res"/>
    <s v="Any"/>
    <x v="3"/>
    <s v="Heating"/>
    <s v="WaterHtg_eq"/>
    <x v="20"/>
    <m/>
    <m/>
    <s v="WtrHt-Res-Elec"/>
    <s v="WtrHt-Res-Elec"/>
    <s v="Small Electric Storage Water Heater 30 Gal;  EF = 0.93; Recov Eff = 0.98"/>
    <s v="Small Electric Storage Water Heater 30 Gal;  EF = 0.93; Recov Eff = 0.98"/>
    <x v="183"/>
    <m/>
    <m/>
    <s v="RE-WtrHt-SmlStrg-Elec-lte12kW-30G-0p95EF"/>
    <s v="Standard"/>
    <s v="D08-RE-WtrHt-SmlStrg-Elec-lte12kW-30G-0p95EF"/>
    <m/>
    <s v="DEER1314"/>
    <s v="DEER2014"/>
  </r>
  <r>
    <n v="372"/>
    <s v="RE-WtrHt-SmlStrg-Elec-lte12kW-40G-0p94EF"/>
    <x v="197"/>
    <s v="DEER2014"/>
    <s v="D11 v4.00"/>
    <d v="2014-03-20T12:00:00"/>
    <m/>
    <s v="RobNc"/>
    <s v="RE-WtrHt-SmlStrg-Elec-lte12kW-40G-0p94EF"/>
    <s v="DEER"/>
    <s v="Standard"/>
    <s v="None"/>
    <n v="0"/>
    <n v="0"/>
    <s v="None"/>
    <m/>
    <b v="0"/>
    <m/>
    <b v="0"/>
    <s v="Res"/>
    <s v="Any"/>
    <x v="3"/>
    <s v="Heating"/>
    <s v="WaterHtg_eq"/>
    <x v="20"/>
    <m/>
    <m/>
    <s v="WtrHt-Res-Elec"/>
    <s v="WtrHt-Res-Elec"/>
    <s v="Small Electric Storage Water Heater 40 Gal;  EF = 0.92; Recov Eff = 0.98"/>
    <s v="Small Electric Storage Water Heater 40 Gal;  EF = 0.92; Recov Eff = 0.98"/>
    <x v="184"/>
    <m/>
    <m/>
    <s v="RE-WtrHt-SmlStrg-Elec-lte12kW-40G-0p94EF"/>
    <s v="Standard"/>
    <s v="D08-RE-WtrHt-SmlStrg-Elec-lte12kW-40G-0p94EF"/>
    <m/>
    <s v="DEER1314"/>
    <s v="DEER2014"/>
  </r>
  <r>
    <n v="373"/>
    <s v="RE-WtrHt-SmlStrg-Elec-lte12kW-50G-0p93EF"/>
    <x v="198"/>
    <s v="DEER2014"/>
    <s v="D11 v4.00"/>
    <d v="2014-03-20T12:00:00"/>
    <m/>
    <s v="RobNc"/>
    <s v="RE-WtrHt-SmlStrg-Elec-lte12kW-50G-0p93EF"/>
    <s v="DEER"/>
    <s v="Standard"/>
    <s v="None"/>
    <n v="0"/>
    <n v="0"/>
    <s v="None"/>
    <m/>
    <b v="0"/>
    <m/>
    <b v="0"/>
    <s v="Res"/>
    <s v="Any"/>
    <x v="3"/>
    <s v="Heating"/>
    <s v="WaterHtg_eq"/>
    <x v="20"/>
    <m/>
    <m/>
    <s v="WtrHt-Res-Elec"/>
    <s v="WtrHt-Res-Elec"/>
    <s v="Small Electric Storage Water Heater 50 Gal;  EF = 0.90; Recov Eff = 0.98"/>
    <s v="Small Electric Storage Water Heater 50 Gal;  EF = 0.90; Recov Eff = 0.98"/>
    <x v="185"/>
    <m/>
    <m/>
    <s v="RE-WtrHt-SmlStrg-Elec-lte12kW-50G-0p93EF"/>
    <s v="Standard"/>
    <s v="D08-RE-WtrHt-SmlStrg-Elec-lte12kW-50G-0p93EF"/>
    <m/>
    <s v="DEER1314"/>
    <s v="DEER2014"/>
  </r>
  <r>
    <n v="374"/>
    <s v="RE-WtrHt-SmlStrg-Elec-lte12kW-60G-0p92EF"/>
    <x v="199"/>
    <s v="DEER2014"/>
    <s v="D11 v4.00"/>
    <d v="2014-03-20T12:00:00"/>
    <m/>
    <s v="RobNc"/>
    <s v="RE-WtrHt-SmlStrg-Elec-lte12kW-60G-0p92EF"/>
    <s v="DEER"/>
    <s v="Standard"/>
    <s v="None"/>
    <n v="0"/>
    <n v="0"/>
    <s v="None"/>
    <m/>
    <b v="0"/>
    <m/>
    <b v="0"/>
    <s v="Res"/>
    <s v="Any"/>
    <x v="3"/>
    <s v="Heating"/>
    <s v="WaterHtg_eq"/>
    <x v="20"/>
    <m/>
    <m/>
    <s v="WtrHt-Res-Elec"/>
    <s v="WtrHt-Res-Elec"/>
    <s v="Small Electric Storage Water Heater 60 Gal;  EF = 0.89; Recov Eff = 0.98"/>
    <s v="Small Electric Storage Water Heater 60 Gal;  EF = 0.89; Recov Eff = 0.98"/>
    <x v="186"/>
    <m/>
    <m/>
    <s v="RE-WtrHt-SmlStrg-Elec-lte12kW-60G-0p92EF"/>
    <s v="Standard"/>
    <s v="D08-RE-WtrHt-SmlStrg-Elec-lte12kW-60G-0p92EF"/>
    <m/>
    <s v="DEER1314"/>
    <s v="DEER2014"/>
  </r>
  <r>
    <n v="375"/>
    <s v="RE-WtrHt-SmlStrg-Elec-lte12kW-75G-0p91EF"/>
    <x v="200"/>
    <s v="DEER2014"/>
    <s v="D11 v4.00"/>
    <d v="2014-03-20T12:00:00"/>
    <m/>
    <s v="RobNc"/>
    <s v="RE-WtrHt-SmlStrg-Elec-lte12kW-75G-0p91EF"/>
    <s v="DEER"/>
    <s v="Standard"/>
    <s v="None"/>
    <n v="0"/>
    <n v="0"/>
    <s v="None"/>
    <m/>
    <b v="0"/>
    <m/>
    <b v="0"/>
    <s v="Res"/>
    <s v="Any"/>
    <x v="3"/>
    <s v="Heating"/>
    <s v="WaterHtg_eq"/>
    <x v="20"/>
    <m/>
    <m/>
    <s v="WtrHt-Res-Elec"/>
    <s v="WtrHt-Res-Elec"/>
    <s v="Small Electric Storage Water Heater 75 Gal;  EF = 0.87; Recov Eff = 0.98"/>
    <s v="Small Electric Storage Water Heater 75 Gal;  EF = 0.87; Recov Eff = 0.98"/>
    <x v="187"/>
    <m/>
    <m/>
    <s v="RE-WtrHt-SmlStrg-Elec-lte12kW-75G-0p91EF"/>
    <s v="Standard"/>
    <s v="D08-RE-WtrHt-SmlStrg-Elec-lte12kW-75G-0p91EF"/>
    <m/>
    <s v="DEER1314"/>
    <s v="DEER2014"/>
  </r>
  <r>
    <n v="376"/>
    <s v="RG-WtrHt-SmlInst-Gas-lte75kBtuh-lt2G-0p82EF"/>
    <x v="201"/>
    <s v="DEER2014"/>
    <s v="D11 v4.00"/>
    <d v="2014-03-20T12:00:00"/>
    <m/>
    <s v="ErRobNc"/>
    <s v="RG-WtrHt-SmlInst-Gas-lte75kBtuh-lt2G-0p82EF"/>
    <s v="DEER"/>
    <s v="Standard"/>
    <s v="None"/>
    <n v="0"/>
    <n v="0"/>
    <s v="None"/>
    <m/>
    <b v="0"/>
    <m/>
    <b v="0"/>
    <s v="Res"/>
    <s v="Any"/>
    <x v="3"/>
    <s v="Heating"/>
    <s v="WaterHtg_eq"/>
    <x v="20"/>
    <m/>
    <m/>
    <s v="WtrHt-Res-Gas"/>
    <s v="WtrHt-Res-Gas"/>
    <s v="Small Gas Storage Water Heater 40 Gal; EF = 0.57; Recov Eff = 0.76"/>
    <s v="Small Gas Storage Water Heater 40 Gal; EF = 0.59; Recov Eff = 0.76"/>
    <x v="188"/>
    <m/>
    <m/>
    <s v="RG-WtrHt-SmlInst-Gas-lte75kBtuh-lt2G-0p82EF"/>
    <s v="Standard"/>
    <s v="D08-RG-WtrHt-SmlInst-Gas-lte75kBtuh-lt2G-0p82EF"/>
    <m/>
    <s v="DEER1314"/>
    <s v="DEER2014"/>
  </r>
  <r>
    <n v="377"/>
    <s v="RG-WtrHt-SmlStrg-Gas-lte75kBtuh-30G-0p62EF"/>
    <x v="202"/>
    <s v="DEER2014"/>
    <s v="D11 v4.00"/>
    <d v="2014-03-20T12:00:00"/>
    <m/>
    <s v="ErRobNc"/>
    <s v="RG-WtrHt-SmlStrg-Gas-lte75kBtuh-30G-0p62EF"/>
    <s v="DEER"/>
    <s v="Standard"/>
    <s v="None"/>
    <n v="0"/>
    <n v="0"/>
    <s v="None"/>
    <m/>
    <b v="0"/>
    <m/>
    <b v="0"/>
    <s v="Res"/>
    <s v="Any"/>
    <x v="3"/>
    <s v="Heating"/>
    <s v="WaterHtg_eq"/>
    <x v="20"/>
    <m/>
    <m/>
    <s v="WtrHt-Res-Gas"/>
    <s v="WtrHt-Res-Gas"/>
    <s v="Small Gas Storage Water Heater 30 Gal; EF = 0.57; Recov Eff = 0.76"/>
    <s v="Small Gas Storage Water Heater 30 Gal; EF = 0.61; Recov Eff = 0.76"/>
    <x v="189"/>
    <m/>
    <m/>
    <s v="RG-WtrHt-SmlStrg-Gas-lte75kBtuh-30G-0p62EF"/>
    <s v="Standard"/>
    <s v="D08-RG-WtrHt-SmlStrg-Gas-lte75kBtuh-30G-0p62EF"/>
    <m/>
    <s v="DEER1314"/>
    <s v="DEER2014"/>
  </r>
  <r>
    <n v="378"/>
    <s v="RG-WtrHt-SmlStrg-Gas-lte75kBtuh-30G-0p65EF"/>
    <x v="203"/>
    <s v="DEER2014"/>
    <s v="D11 v4.00"/>
    <d v="2014-03-20T12:00:00"/>
    <m/>
    <s v="ErRobNc"/>
    <s v="RG-WtrHt-SmlStrg-Gas-lte75kBtuh-30G-0p65EF"/>
    <s v="DEER"/>
    <s v="Standard"/>
    <s v="None"/>
    <n v="0"/>
    <n v="0"/>
    <s v="None"/>
    <m/>
    <b v="0"/>
    <m/>
    <b v="0"/>
    <s v="Res"/>
    <s v="Any"/>
    <x v="3"/>
    <s v="Heating"/>
    <s v="WaterHtg_eq"/>
    <x v="20"/>
    <m/>
    <m/>
    <s v="WtrHt-Res-Gas"/>
    <s v="WtrHt-Res-Gas"/>
    <s v="Small Gas Storage Water Heater 30 Gal; EF = 0.57; Recov Eff = 0.76"/>
    <s v="Small storage Gas water heater: 30 gallon, EF = 0.63, RE = 0.81, Cap = 30kBTUh, UA = 7.97 BTU/hr-F, AuxBTUh: 350"/>
    <x v="169"/>
    <m/>
    <m/>
    <s v="RG-WtrHt-SmlStrg-Gas-lte75kBtuh-30G-0p65EF"/>
    <s v="Standard"/>
    <s v="D08-RG-WtrHt-SmlStrg-Gas-lte75kBtuh-30G-0p65EF"/>
    <m/>
    <s v="DEER1314"/>
    <s v="DEER2014"/>
  </r>
  <r>
    <n v="379"/>
    <s v="RG-WtrHt-SmlStrg-Gas-lte75kBtuh-30G-0p70EF"/>
    <x v="204"/>
    <s v="DEER2014"/>
    <s v="D11 v4.00"/>
    <d v="2014-03-20T12:00:00"/>
    <m/>
    <s v="ErRobNc"/>
    <s v="RG-WtrHt-SmlStrg-Gas-lte75kBtuh-30G-0p70EF"/>
    <s v="DEER"/>
    <s v="Standard"/>
    <s v="None"/>
    <n v="0"/>
    <n v="0"/>
    <s v="None"/>
    <m/>
    <b v="0"/>
    <m/>
    <b v="0"/>
    <s v="Res"/>
    <s v="Any"/>
    <x v="3"/>
    <s v="Heating"/>
    <s v="WaterHtg_eq"/>
    <x v="20"/>
    <m/>
    <m/>
    <s v="WtrHt-Res-Gas"/>
    <s v="WtrHt-Res-Gas"/>
    <s v="Small Gas Storage Water Heater 30 Gal; EF = 0.57; Recov Eff = 0.76"/>
    <s v="Small storage Gas water heater: 30 gallon, EF = 0.63, RE = 0.81, Cap = 30kBTUh, UA = 7.97 BTU/hr-F, AuxBTUh: 350"/>
    <x v="170"/>
    <m/>
    <m/>
    <s v="RG-WtrHt-SmlStrg-Gas-lte75kBtuh-30G-0p70EF"/>
    <s v="Standard"/>
    <s v="D08-RG-WtrHt-SmlStrg-Gas-lte75kBtuh-30G-0p70EF"/>
    <m/>
    <s v="DEER1314"/>
    <s v="DEER2014"/>
  </r>
  <r>
    <n v="380"/>
    <s v="RG-WtrHt-SmlStrg-Gas-lte75kBtuh-40G-0p62EF"/>
    <x v="205"/>
    <s v="DEER2014"/>
    <s v="D11 v4.00"/>
    <d v="2014-03-20T12:00:00"/>
    <m/>
    <s v="ErRobNc"/>
    <s v="RG-WtrHt-SmlStrg-Gas-lte75kBtuh-40G-0p62EF"/>
    <s v="DEER"/>
    <s v="Standard"/>
    <s v="None"/>
    <n v="0"/>
    <n v="0"/>
    <s v="None"/>
    <m/>
    <b v="0"/>
    <m/>
    <b v="0"/>
    <s v="Res"/>
    <s v="Any"/>
    <x v="3"/>
    <s v="Heating"/>
    <s v="WaterHtg_eq"/>
    <x v="20"/>
    <m/>
    <m/>
    <s v="WtrHt-Res-Gas"/>
    <s v="WtrHt-Res-Gas"/>
    <s v="Small Gas Storage Water Heater 40 Gal; EF = 0.57; Recov Eff = 0.76"/>
    <s v="Small Gas Storage Water Heater 40 Gal; EF = 0.59; Recov Eff = 0.76"/>
    <x v="190"/>
    <m/>
    <m/>
    <s v="RG-WtrHt-SmlStrg-Gas-lte75kBtuh-40G-0p62EF"/>
    <s v="Standard"/>
    <s v="D08-RG-WtrHt-SmlStrg-Gas-lte75kBtuh-40G-0p62EF"/>
    <m/>
    <s v="DEER1314"/>
    <s v="DEER2014"/>
  </r>
  <r>
    <n v="381"/>
    <s v="RG-WtrHt-SmlStrg-Gas-lte75kBtuh-40G-0p67EF"/>
    <x v="206"/>
    <s v="DEER2014"/>
    <s v="D11 v4.00"/>
    <d v="2014-03-20T12:00:00"/>
    <m/>
    <s v="ErRobNc"/>
    <s v="RG-WtrHt-SmlStrg-Gas-lte75kBtuh-40G-0p67EF"/>
    <s v="DEER"/>
    <s v="Standard"/>
    <s v="None"/>
    <n v="0"/>
    <n v="0"/>
    <s v="None"/>
    <m/>
    <b v="0"/>
    <m/>
    <b v="0"/>
    <s v="Res"/>
    <s v="Any"/>
    <x v="3"/>
    <s v="Heating"/>
    <s v="WaterHtg_eq"/>
    <x v="20"/>
    <m/>
    <m/>
    <s v="WtrHt-Res-Gas"/>
    <s v="WtrHt-Res-Gas"/>
    <s v="Small Gas Storage Water Heater 40 Gal; EF = 0.57; Recov Eff = 0.76"/>
    <s v="Small Gas Storage Water Heater 40 Gal; EF = 0.59; Recov Eff = 0.76"/>
    <x v="191"/>
    <m/>
    <m/>
    <s v="RG-WtrHt-SmlStrg-Gas-lte75kBtuh-40G-0p67EF"/>
    <s v="Standard"/>
    <s v="D08-RG-WtrHt-SmlStrg-Gas-lte75kBtuh-40G-0p67EF"/>
    <m/>
    <s v="DEER1314"/>
    <s v="DEER2014"/>
  </r>
  <r>
    <n v="382"/>
    <s v="RG-WtrHt-SmlStrg-Gas-lte75kBtuh-40G-0p70EF"/>
    <x v="207"/>
    <s v="DEER2014"/>
    <s v="D11 v4.00"/>
    <d v="2014-03-20T12:00:00"/>
    <m/>
    <s v="ErRobNc"/>
    <s v="RG-WtrHt-SmlStrg-Gas-lte75kBtuh-40G-0p70EF"/>
    <s v="DEER"/>
    <s v="Standard"/>
    <s v="None"/>
    <n v="0"/>
    <n v="0"/>
    <s v="None"/>
    <m/>
    <b v="0"/>
    <m/>
    <b v="0"/>
    <s v="Res"/>
    <s v="Any"/>
    <x v="3"/>
    <s v="Heating"/>
    <s v="WaterHtg_eq"/>
    <x v="20"/>
    <m/>
    <m/>
    <s v="WtrHt-Res-Gas"/>
    <s v="WtrHt-Res-Gas"/>
    <s v="Small Gas Storage Water Heater 40 Gal; EF = 0.57; Recov Eff = 0.76"/>
    <s v="Small storage Gas water heater: 40 gallon, EF = 0.62, RE = 0.76, Cap = 40kBTUh, UA = 6.43 BTU/hr-F, AuxBTUh: 350"/>
    <x v="173"/>
    <m/>
    <m/>
    <s v="RG-WtrHt-SmlStrg-Gas-lte75kBtuh-40G-0p70EF"/>
    <s v="Standard"/>
    <s v="D08-RG-WtrHt-SmlStrg-Gas-lte75kBtuh-40G-0p70EF"/>
    <m/>
    <s v="DEER1314"/>
    <s v="DEER2014"/>
  </r>
  <r>
    <n v="383"/>
    <s v="RG-WtrHt-SmlStrg-Gas-lte75kBtuh-50G-0p62EF"/>
    <x v="208"/>
    <s v="DEER2014"/>
    <s v="D11 v4.00"/>
    <d v="2014-03-20T12:00:00"/>
    <m/>
    <s v="RobNc"/>
    <s v="RG-WtrHt-SmlStrg-Gas-lte75kBtuh-50G-0p62EF"/>
    <s v="DEER"/>
    <s v="Standard"/>
    <s v="None"/>
    <n v="0"/>
    <n v="0"/>
    <s v="None"/>
    <m/>
    <b v="0"/>
    <m/>
    <b v="0"/>
    <s v="Res"/>
    <s v="Any"/>
    <x v="3"/>
    <s v="Heating"/>
    <s v="WaterHtg_eq"/>
    <x v="20"/>
    <m/>
    <m/>
    <s v="WtrHt-Res-Gas"/>
    <s v="WtrHt-Res-Gas"/>
    <s v="Small Gas Storage Water Heater 50 Gal; EF = 0.57; Recov Eff = 0.76"/>
    <s v="Small Gas Storage Water Heater 50 Gal; EF = 0.57; Recov Eff = 0.76"/>
    <x v="192"/>
    <m/>
    <m/>
    <s v="RG-WtrHt-SmlStrg-Gas-lte75kBtuh-50G-0p62EF"/>
    <s v="Standard"/>
    <s v="D08-RG-WtrHt-SmlStrg-Gas-lte75kBtuh-50G-0p62EF"/>
    <m/>
    <s v="DEER1314"/>
    <s v="DEER2014"/>
  </r>
  <r>
    <n v="384"/>
    <s v="RG-WtrHt-SmlStrg-Gas-lte75kBtuh-50G-0p67EF"/>
    <x v="209"/>
    <s v="DEER2014"/>
    <s v="D11 v4.00"/>
    <d v="2014-03-20T12:00:00"/>
    <m/>
    <s v="RobNc"/>
    <s v="RG-WtrHt-SmlStrg-Gas-lte75kBtuh-50G-0p67EF"/>
    <s v="DEER"/>
    <s v="Standard"/>
    <s v="None"/>
    <n v="0"/>
    <n v="0"/>
    <s v="None"/>
    <m/>
    <b v="0"/>
    <m/>
    <b v="0"/>
    <s v="Res"/>
    <s v="Any"/>
    <x v="3"/>
    <s v="Heating"/>
    <s v="WaterHtg_eq"/>
    <x v="20"/>
    <m/>
    <m/>
    <s v="WtrHt-Res-Gas"/>
    <s v="WtrHt-Res-Gas"/>
    <s v="Small Gas Storage Water Heater 50 Gal; EF = 0.57; Recov Eff = 0.76"/>
    <s v="Small storage Gas water heater: 50 gallon, EF = 0.60, RE = 0.763, Cap = 40kBTUh, UA = 7.42 BTU/hr-F, AuxBTUh: 350"/>
    <x v="175"/>
    <m/>
    <m/>
    <s v="RG-WtrHt-SmlStrg-Gas-lte75kBtuh-50G-0p67EF"/>
    <s v="Standard"/>
    <s v="D08-RG-WtrHt-SmlStrg-Gas-lte75kBtuh-50G-0p67EF"/>
    <m/>
    <s v="DEER1314"/>
    <s v="DEER2014"/>
  </r>
  <r>
    <n v="385"/>
    <s v="RG-WtrHt-SmlStrg-Gas-lte75kBtuh-50G-0p70EF"/>
    <x v="210"/>
    <s v="DEER2014"/>
    <s v="D11 v4.00"/>
    <d v="2014-03-20T12:00:00"/>
    <m/>
    <s v="RobNc"/>
    <s v="RG-WtrHt-SmlStrg-Gas-lte75kBtuh-50G-0p70EF"/>
    <s v="DEER"/>
    <s v="Standard"/>
    <s v="None"/>
    <n v="0"/>
    <n v="0"/>
    <s v="None"/>
    <m/>
    <b v="0"/>
    <m/>
    <b v="0"/>
    <s v="Res"/>
    <s v="Any"/>
    <x v="3"/>
    <s v="Heating"/>
    <s v="WaterHtg_eq"/>
    <x v="20"/>
    <m/>
    <m/>
    <s v="WtrHt-Res-Gas"/>
    <s v="WtrHt-Res-Gas"/>
    <s v="Small Gas Storage Water Heater 50 Gal; EF = 0.57; Recov Eff = 0.76"/>
    <s v="Small storage Gas water heater: 50 gallon, EF = 0.60, RE = 0.763, Cap = 40kBTUh, UA = 7.42 BTU/hr-F, AuxBTUh: 350"/>
    <x v="176"/>
    <m/>
    <m/>
    <s v="RG-WtrHt-SmlStrg-Gas-lte75kBtuh-50G-0p70EF"/>
    <s v="Standard"/>
    <s v="D08-RG-WtrHt-SmlStrg-Gas-lte75kBtuh-50G-0p70EF"/>
    <m/>
    <s v="DEER1314"/>
    <s v="DEER2014"/>
  </r>
  <r>
    <n v="386"/>
    <s v="RG-WtrHt-SmlStrg-Gas-lte75kBtuh-60G-0p62EF"/>
    <x v="211"/>
    <s v="DEER2014"/>
    <s v="D11 v4.00"/>
    <d v="2014-03-20T12:00:00"/>
    <m/>
    <s v="RobNc"/>
    <s v="RG-WtrHt-SmlStrg-Gas-lte75kBtuh-60G-0p62EF"/>
    <s v="DEER"/>
    <s v="Standard"/>
    <s v="None"/>
    <n v="0"/>
    <n v="0"/>
    <s v="None"/>
    <m/>
    <b v="0"/>
    <m/>
    <b v="0"/>
    <s v="Res"/>
    <s v="Any"/>
    <x v="3"/>
    <s v="Heating"/>
    <s v="WaterHtg_eq"/>
    <x v="20"/>
    <m/>
    <m/>
    <s v="WtrHt-Res-Gas"/>
    <s v="WtrHt-Res-Gas"/>
    <s v="Small Gas Storage Water Heater 60 Gal; EF = 0.56; Recov Eff = 0.76"/>
    <s v="Small Gas Storage Water Heater 60 Gal; EF = 0.56; Recov Eff = 0.76"/>
    <x v="193"/>
    <m/>
    <m/>
    <s v="RG-WtrHt-SmlStrg-Gas-lte75kBtuh-60G-0p62EF"/>
    <s v="Standard"/>
    <s v="D08-RG-WtrHt-SmlStrg-Gas-lte75kBtuh-60G-0p62EF"/>
    <m/>
    <s v="DEER1314"/>
    <s v="DEER2014"/>
  </r>
  <r>
    <n v="387"/>
    <s v="RG-WtrHt-SmlStrg-Gas-lte75kBtuh-60G-0p66EF"/>
    <x v="212"/>
    <s v="DEER2014"/>
    <s v="D11 v4.00"/>
    <d v="2014-03-20T12:00:00"/>
    <m/>
    <s v="RobNc"/>
    <s v="RG-WtrHt-SmlStrg-Gas-lte75kBtuh-60G-0p66EF"/>
    <s v="DEER"/>
    <s v="Standard"/>
    <s v="None"/>
    <n v="0"/>
    <n v="0"/>
    <s v="None"/>
    <m/>
    <b v="0"/>
    <m/>
    <b v="0"/>
    <s v="Res"/>
    <s v="Any"/>
    <x v="3"/>
    <s v="Heating"/>
    <s v="WaterHtg_eq"/>
    <x v="20"/>
    <m/>
    <m/>
    <s v="WtrHt-Res-Gas"/>
    <s v="WtrHt-Res-Gas"/>
    <s v="Small Gas Storage Water Heater 60 Gal; EF = 0.56; Recov Eff = 0.76"/>
    <s v="Small Gas Storage Water Heater 60 Gal; EF = 0.56; Recov Eff = 0.76"/>
    <x v="194"/>
    <m/>
    <m/>
    <s v="RG-WtrHt-SmlStrg-Gas-lte75kBtuh-60G-0p66EF"/>
    <s v="Standard"/>
    <s v="D08-RG-WtrHt-SmlStrg-Gas-lte75kBtuh-60G-0p66EF"/>
    <m/>
    <s v="DEER1314"/>
    <s v="DEER2014"/>
  </r>
  <r>
    <n v="388"/>
    <s v="RG-WtrHt-SmlStrg-Gas-lte75kBtuh-60G-0p70EF"/>
    <x v="213"/>
    <s v="DEER2014"/>
    <s v="D11 v4.00"/>
    <d v="2014-03-20T12:00:00"/>
    <m/>
    <s v="ErRobNc"/>
    <s v="RG-WtrHt-SmlStrg-Gas-lte75kBtuh-60G-0p70EF"/>
    <s v="DEER"/>
    <s v="Standard"/>
    <s v="None"/>
    <n v="0"/>
    <n v="0"/>
    <s v="None"/>
    <m/>
    <b v="0"/>
    <m/>
    <b v="0"/>
    <s v="Res"/>
    <s v="Any"/>
    <x v="3"/>
    <s v="Heating"/>
    <s v="WaterHtg_eq"/>
    <x v="20"/>
    <m/>
    <m/>
    <s v="WtrHt-Res-Gas"/>
    <s v="WtrHt-Res-Gas"/>
    <s v="Small Gas Storage Water Heater 60 Gal; EF = 0.56; Recov Eff = 0.76"/>
    <s v="Small Gas Storage Water Heater 60 Gal; EF = 0.56; Recov Eff = 0.76"/>
    <x v="195"/>
    <m/>
    <m/>
    <s v="RG-WtrHt-SmlStrg-Gas-lte75kBtuh-60G-0p70EF"/>
    <s v="Standard"/>
    <s v="D08-RG-WtrHt-SmlStrg-Gas-lte75kBtuh-60G-0p70EF"/>
    <m/>
    <s v="DEER1314"/>
    <s v="DEER2014"/>
  </r>
  <r>
    <n v="389"/>
    <s v="RG-WtrHt-SmlStrg-Gas-lte75kBtuh-75G-0p62EF"/>
    <x v="214"/>
    <s v="DEER2014"/>
    <s v="D11 v4.00"/>
    <d v="2014-03-20T12:00:00"/>
    <m/>
    <s v="ErRobNc"/>
    <s v="RG-WtrHt-SmlStrg-Gas-lte75kBtuh-75G-0p62EF"/>
    <s v="DEER"/>
    <s v="Standard"/>
    <s v="None"/>
    <n v="0"/>
    <n v="0"/>
    <s v="None"/>
    <m/>
    <b v="0"/>
    <m/>
    <b v="0"/>
    <s v="Res"/>
    <s v="Any"/>
    <x v="3"/>
    <s v="Heating"/>
    <s v="WaterHtg_eq"/>
    <x v="20"/>
    <m/>
    <m/>
    <s v="WtrHt-Res-Gas"/>
    <s v="WtrHt-Res-Gas"/>
    <s v="Small Gas Storage Water Heater 75 Gal; EF = 0.48; Recov Eff = 0.76"/>
    <s v="Small Gas Storage Water Heater 75 Gal; EF = 0.53; Recov Eff = 0.76"/>
    <x v="196"/>
    <m/>
    <m/>
    <s v="RG-WtrHt-SmlStrg-Gas-lte75kBtuh-75G-0p62EF"/>
    <s v="Standard"/>
    <s v="D08-RG-WtrHt-SmlStrg-Gas-lte75kBtuh-75G-0p62EF"/>
    <m/>
    <s v="DEER1314"/>
    <s v="DEER2014"/>
  </r>
  <r>
    <n v="390"/>
    <s v="RG-WtrHt-SmlStrg-Gas-lte75kBtuh-75G-0p66EF"/>
    <x v="215"/>
    <s v="DEER2014"/>
    <s v="D11 v4.00"/>
    <d v="2014-03-20T12:00:00"/>
    <m/>
    <s v="ErRobNc"/>
    <s v="RG-WtrHt-SmlStrg-Gas-lte75kBtuh-75G-0p66EF"/>
    <s v="DEER"/>
    <s v="Standard"/>
    <s v="None"/>
    <n v="0"/>
    <n v="0"/>
    <s v="None"/>
    <m/>
    <b v="0"/>
    <m/>
    <b v="0"/>
    <s v="Res"/>
    <s v="Any"/>
    <x v="3"/>
    <s v="Heating"/>
    <s v="WaterHtg_eq"/>
    <x v="20"/>
    <m/>
    <m/>
    <s v="WtrHt-Res-Gas"/>
    <s v="WtrHt-Res-Gas"/>
    <s v="Small Gas Storage Water Heater 75 Gal; EF = 0.48; Recov Eff = 0.76"/>
    <s v="Small Gas Storage Water Heater 75 Gal; EF = 0.53; Recov Eff = 0.76"/>
    <x v="197"/>
    <m/>
    <m/>
    <s v="RG-WtrHt-SmlStrg-Gas-lte75kBtuh-75G-0p66EF"/>
    <s v="Standard"/>
    <s v="D08-RG-WtrHt-SmlStrg-Gas-lte75kBtuh-75G-0p66EF"/>
    <m/>
    <s v="DEER1314"/>
    <s v="DEER2014"/>
  </r>
  <r>
    <n v="391"/>
    <s v="RG-WtrHt-SmlStrg-Gas-lte75kBtuh-75G-0p70EF"/>
    <x v="216"/>
    <s v="DEER2014"/>
    <s v="D11 v4.00"/>
    <d v="2014-03-20T12:00:00"/>
    <m/>
    <s v="ErRobNc"/>
    <s v="RG-WtrHt-SmlStrg-Gas-lte75kBtuh-75G-0p70EF"/>
    <s v="DEER"/>
    <s v="Standard"/>
    <s v="None"/>
    <n v="0"/>
    <n v="0"/>
    <s v="None"/>
    <m/>
    <b v="0"/>
    <m/>
    <b v="0"/>
    <s v="Res"/>
    <s v="Any"/>
    <x v="3"/>
    <s v="Heating"/>
    <s v="WaterHtg_eq"/>
    <x v="20"/>
    <m/>
    <m/>
    <s v="WtrHt-Res-Gas"/>
    <s v="WtrHt-Res-Gas"/>
    <s v="Small Gas Storage Water Heater 75 Gal; EF = 0.48; Recov Eff = 0.76"/>
    <s v="Small Gas Storage Water Heater 75 Gal; EF = 0.53; Recov Eff = 0.76"/>
    <x v="198"/>
    <m/>
    <m/>
    <s v="RG-WtrHt-SmlStrg-Gas-lte75kBtuh-75G-0p70EF"/>
    <s v="Standard"/>
    <s v="D08-RG-WtrHt-SmlStrg-Gas-lte75kBtuh-75G-0p70EF"/>
    <m/>
    <s v="DEER1314"/>
    <s v="DEER2014"/>
  </r>
  <r>
    <n v="392"/>
    <s v="NG-WtrHt-LrgStrg-Gas-gte75kBtuh-0p83Et"/>
    <x v="217"/>
    <s v="DEER2014"/>
    <s v="D13 v1.0"/>
    <d v="2014-03-20T12:00:00"/>
    <m/>
    <s v="ErRobNc"/>
    <s v="NG-WtrHt-LrgStrg-Gas-gte75kBtuh-0p83Et"/>
    <s v="DEER"/>
    <s v="Standard"/>
    <s v="None"/>
    <n v="0"/>
    <n v="0"/>
    <s v="None"/>
    <m/>
    <b v="0"/>
    <m/>
    <b v="0"/>
    <s v="Com"/>
    <s v="Any"/>
    <x v="3"/>
    <s v="Heating"/>
    <s v="WaterHtg_eq"/>
    <x v="21"/>
    <m/>
    <m/>
    <s v="WtrHt-Com"/>
    <s v="WtrHt-Com"/>
    <s v="Large Gas Storage Water Heater, Et and Stdby Loss based on vintage"/>
    <s v="Large Gas Storage Water Heater, Et = 0.80, Stdby Loss = 0.56%/hr"/>
    <x v="199"/>
    <m/>
    <m/>
    <s v="NG-WtrHt-LrgStrg-Gas-gte75kBtuh-0p83Et"/>
    <s v="Standard"/>
    <s v="D08-NG-WtrHt-LrgStrg-Gas-gte75kBtuh-0p83Et"/>
    <m/>
    <s v="DEER1314"/>
    <s v="DEER2014"/>
  </r>
  <r>
    <n v="393"/>
    <s v="NG-WtrHt-LrgStrg-Gas-gte75kBtuh-0p90Et"/>
    <x v="218"/>
    <s v="DEER2014"/>
    <s v="D13 v1.0"/>
    <d v="2014-03-20T12:00:00"/>
    <m/>
    <s v="ErRobNc"/>
    <s v="NG-WtrHt-LrgStrg-Gas-gte75kBtuh-0p90Et"/>
    <s v="DEER"/>
    <s v="Standard"/>
    <s v="None"/>
    <n v="0"/>
    <n v="0"/>
    <s v="None"/>
    <m/>
    <b v="0"/>
    <m/>
    <b v="0"/>
    <s v="Com"/>
    <s v="Any"/>
    <x v="3"/>
    <s v="Heating"/>
    <s v="WaterHtg_eq"/>
    <x v="21"/>
    <m/>
    <m/>
    <s v="WtrHt-Com"/>
    <s v="WtrHt-Com"/>
    <s v="Large Gas Storage Water Heater, Et and Stdby Loss based on vintage"/>
    <s v="Large Gas Storage Water Heater, Et = 0.80, Stdby Loss = 0.56%/hr"/>
    <x v="200"/>
    <m/>
    <m/>
    <s v="NG-WtrHt-LrgStrg-Gas-gte75kBtuh-0p90Et"/>
    <s v="Standard"/>
    <s v="D08-NG-WtrHt-LrgStrg-Gas-gte75kBtuh-0p90Et"/>
    <m/>
    <s v="DEER1314"/>
    <s v="DEER2014"/>
  </r>
  <r>
    <n v="401"/>
    <s v="NE-WtrHt-SmlStrg-HP-lte12kW-30G-2p00EF"/>
    <x v="219"/>
    <s v="DEER2015"/>
    <s v="DEER-WaterHeater-Calculator"/>
    <d v="2014-09-06T00:00:00"/>
    <m/>
    <s v="ErRobNc"/>
    <s v="NE-WtrHt-SmlStrg-HP-lte12kW-30G-2p00EF"/>
    <s v="DEER"/>
    <s v="Standard"/>
    <s v="None"/>
    <n v="0"/>
    <n v="0"/>
    <s v="None"/>
    <m/>
    <b v="0"/>
    <m/>
    <b v="1"/>
    <s v="Com"/>
    <s v="Any"/>
    <x v="3"/>
    <s v="Heating"/>
    <s v="WaterHtg_eq"/>
    <x v="22"/>
    <m/>
    <m/>
    <s v="WtrHt-Com"/>
    <s v="WtrHt-Com"/>
    <s v="Small Storage 30 gallon Elec water heater, EF varies by vintage"/>
    <s v="Small storage Elec water heater: 30 gallon, EF = 0.95, RE = 0.98, Cap = 4.5 kW, UA = 1.31 BTU/hr-F"/>
    <x v="201"/>
    <m/>
    <s v="Stor_EF-Elec-030gal-0.951EF"/>
    <s v="Stor_EF-ElecHP-030gal-2.00EF"/>
    <s v="Standard"/>
    <m/>
    <m/>
    <s v="None"/>
    <s v="DEER2015"/>
  </r>
  <r>
    <n v="402"/>
    <s v="NE-WtrHt-SmlStrg-HP-lte12kW-30G-2p20EF"/>
    <x v="220"/>
    <s v="DEER2015"/>
    <s v="DEER-WaterHeater-Calculator"/>
    <d v="2014-09-06T00:00:00"/>
    <m/>
    <s v="ErRobNc"/>
    <s v="NE-WtrHt-SmlStrg-HP-lte12kW-30G-2p20EF"/>
    <s v="DEER"/>
    <s v="Standard"/>
    <s v="None"/>
    <n v="0"/>
    <n v="0"/>
    <s v="None"/>
    <m/>
    <b v="0"/>
    <m/>
    <b v="1"/>
    <s v="Com"/>
    <s v="Any"/>
    <x v="3"/>
    <s v="Heating"/>
    <s v="WaterHtg_eq"/>
    <x v="22"/>
    <m/>
    <m/>
    <s v="WtrHt-Com"/>
    <s v="WtrHt-Com"/>
    <s v="Small Storage 30 gallon Elec water heater, EF varies by vintage"/>
    <s v="Small storage Elec water heater: 30 gallon, EF = 0.95, RE = 0.98, Cap = 4.5 kW, UA = 1.31 BTU/hr-F"/>
    <x v="202"/>
    <m/>
    <s v="Stor_EF-Elec-030gal-0.951EF"/>
    <s v="Stor_EF-ElecHP-030gal-2.20EF"/>
    <s v="Standard"/>
    <m/>
    <m/>
    <s v="None"/>
    <s v="DEER2015"/>
  </r>
  <r>
    <n v="403"/>
    <s v="NE-WtrHt-SmlStrg-HP-lte12kW-30G-2p40EF"/>
    <x v="221"/>
    <s v="DEER2015"/>
    <s v="DEER-WaterHeater-Calculator"/>
    <d v="2014-09-06T00:00:00"/>
    <m/>
    <s v="ErRobNc"/>
    <s v="NE-WtrHt-SmlStrg-HP-lte12kW-30G-2p40EF"/>
    <s v="DEER"/>
    <s v="Standard"/>
    <s v="None"/>
    <n v="0"/>
    <n v="0"/>
    <s v="None"/>
    <m/>
    <b v="0"/>
    <m/>
    <b v="1"/>
    <s v="Com"/>
    <s v="Any"/>
    <x v="3"/>
    <s v="Heating"/>
    <s v="WaterHtg_eq"/>
    <x v="22"/>
    <m/>
    <m/>
    <s v="WtrHt-Com"/>
    <s v="WtrHt-Com"/>
    <s v="Small Storage 30 gallon Elec water heater, EF varies by vintage"/>
    <s v="Small storage Elec water heater: 30 gallon, EF = 0.95, RE = 0.98, Cap = 4.5 kW, UA = 1.31 BTU/hr-F"/>
    <x v="203"/>
    <m/>
    <s v="Stor_EF-Elec-030gal-0.951EF"/>
    <s v="Stor_EF-ElecHP-030gal-2.40EF"/>
    <s v="Standard"/>
    <m/>
    <m/>
    <s v="None"/>
    <s v="DEER2015"/>
  </r>
  <r>
    <n v="404"/>
    <s v="NE-WtrHt-SmlStrg-HP-lte12kW-40G-2p00EF"/>
    <x v="219"/>
    <s v="DEER2015"/>
    <s v="DEER-WaterHeater-Calculator"/>
    <d v="2014-09-06T00:00:00"/>
    <m/>
    <s v="ErRobNc"/>
    <s v="NE-WtrHt-SmlStrg-HP-lte12kW-40G-2p00EF"/>
    <s v="DEER"/>
    <s v="Standard"/>
    <s v="None"/>
    <n v="0"/>
    <n v="0"/>
    <s v="None"/>
    <m/>
    <b v="0"/>
    <m/>
    <b v="1"/>
    <s v="Com"/>
    <s v="Any"/>
    <x v="3"/>
    <s v="Heating"/>
    <s v="WaterHtg_eq"/>
    <x v="22"/>
    <m/>
    <m/>
    <s v="WtrHt-Com"/>
    <s v="WtrHt-Com"/>
    <s v="Small Storage 40 gallon Elec water heater, EF varies by vintage"/>
    <s v="Small storage Elec water heater: 40 gallon, EF = 0.95, RE = 0.98, Cap = 4.5 kW, UA = 1.39 BTU/hr-F"/>
    <x v="204"/>
    <m/>
    <s v="Stor_EF-Elec-040gal-0.948EF"/>
    <s v="Stor_EF-ElecHP-040gal-2.00EF"/>
    <s v="Standard"/>
    <m/>
    <m/>
    <s v="None"/>
    <s v="DEER2015"/>
  </r>
  <r>
    <n v="405"/>
    <s v="NE-WtrHt-SmlStrg-HP-lte12kW-40G-2p20EF"/>
    <x v="220"/>
    <s v="DEER2015"/>
    <s v="DEER-WaterHeater-Calculator"/>
    <d v="2014-09-06T00:00:00"/>
    <m/>
    <s v="ErRobNc"/>
    <s v="NE-WtrHt-SmlStrg-HP-lte12kW-40G-2p20EF"/>
    <s v="DEER"/>
    <s v="Standard"/>
    <s v="None"/>
    <n v="0"/>
    <n v="0"/>
    <s v="None"/>
    <m/>
    <b v="0"/>
    <m/>
    <b v="1"/>
    <s v="Com"/>
    <s v="Any"/>
    <x v="3"/>
    <s v="Heating"/>
    <s v="WaterHtg_eq"/>
    <x v="22"/>
    <m/>
    <m/>
    <s v="WtrHt-Com"/>
    <s v="WtrHt-Com"/>
    <s v="Small Storage 40 gallon Elec water heater, EF varies by vintage"/>
    <s v="Small storage Elec water heater: 40 gallon, EF = 0.95, RE = 0.98, Cap = 4.5 kW, UA = 1.39 BTU/hr-F"/>
    <x v="205"/>
    <m/>
    <s v="Stor_EF-Elec-040gal-0.948EF"/>
    <s v="Stor_EF-ElecHP-040gal-2.20EF"/>
    <s v="Standard"/>
    <m/>
    <m/>
    <s v="None"/>
    <s v="DEER2015"/>
  </r>
  <r>
    <n v="406"/>
    <s v="NE-WtrHt-SmlStrg-HP-lte12kW-40G-2p40EF"/>
    <x v="221"/>
    <s v="DEER2015"/>
    <s v="DEER-WaterHeater-Calculator"/>
    <d v="2014-09-06T00:00:00"/>
    <m/>
    <s v="ErRobNc"/>
    <s v="NE-WtrHt-SmlStrg-HP-lte12kW-40G-2p40EF"/>
    <s v="DEER"/>
    <s v="Standard"/>
    <s v="None"/>
    <n v="0"/>
    <n v="0"/>
    <s v="None"/>
    <m/>
    <b v="0"/>
    <m/>
    <b v="1"/>
    <s v="Com"/>
    <s v="Any"/>
    <x v="3"/>
    <s v="Heating"/>
    <s v="WaterHtg_eq"/>
    <x v="22"/>
    <m/>
    <m/>
    <s v="WtrHt-Com"/>
    <s v="WtrHt-Com"/>
    <s v="Small Storage 40 gallon Elec water heater, EF varies by vintage"/>
    <s v="Small storage Elec water heater: 40 gallon, EF = 0.95, RE = 0.98, Cap = 4.5 kW, UA = 1.39 BTU/hr-F"/>
    <x v="206"/>
    <m/>
    <s v="Stor_EF-Elec-040gal-0.948EF"/>
    <s v="Stor_EF-ElecHP-040gal-2.40EF"/>
    <s v="Standard"/>
    <m/>
    <m/>
    <s v="None"/>
    <s v="DEER2015"/>
  </r>
  <r>
    <n v="407"/>
    <s v="NE-WtrHt-SmlStrg-HP-lte12kW-50G-2p00EF"/>
    <x v="219"/>
    <s v="DEER2015"/>
    <s v="DEER-WaterHeater-Calculator"/>
    <d v="2014-09-06T00:00:00"/>
    <m/>
    <s v="ErRobNc"/>
    <s v="NE-WtrHt-SmlStrg-HP-lte12kW-50G-2p00EF"/>
    <s v="DEER"/>
    <s v="Standard"/>
    <s v="None"/>
    <n v="0"/>
    <n v="0"/>
    <s v="None"/>
    <m/>
    <b v="0"/>
    <m/>
    <b v="1"/>
    <s v="Com"/>
    <s v="Any"/>
    <x v="3"/>
    <s v="Heating"/>
    <s v="WaterHtg_eq"/>
    <x v="22"/>
    <m/>
    <m/>
    <s v="WtrHt-Com"/>
    <s v="WtrHt-Com"/>
    <s v="Small Storage 50 gallon Elec water heater, EF varies by vintage"/>
    <s v="Small storage Elec water heater: 50 gallon, EF = 0.95, RE = 0.98, Cap = 4.5 kW, UA = 1.48 BTU/hr-F"/>
    <x v="207"/>
    <m/>
    <s v="Stor_EF-Elec-050gal-0.945EF"/>
    <s v="Stor_EF-ElecHP-050gal-2.00EF"/>
    <s v="Standard"/>
    <m/>
    <m/>
    <s v="None"/>
    <s v="DEER2015"/>
  </r>
  <r>
    <n v="408"/>
    <s v="NE-WtrHt-SmlStrg-HP-lte12kW-50G-2p20EF"/>
    <x v="220"/>
    <s v="DEER2015"/>
    <s v="DEER-WaterHeater-Calculator"/>
    <d v="2014-09-06T00:00:00"/>
    <m/>
    <s v="ErRobNc"/>
    <s v="NE-WtrHt-SmlStrg-HP-lte12kW-50G-2p20EF"/>
    <s v="DEER"/>
    <s v="Standard"/>
    <s v="None"/>
    <n v="0"/>
    <n v="0"/>
    <s v="None"/>
    <m/>
    <b v="0"/>
    <m/>
    <b v="1"/>
    <s v="Com"/>
    <s v="Any"/>
    <x v="3"/>
    <s v="Heating"/>
    <s v="WaterHtg_eq"/>
    <x v="22"/>
    <m/>
    <m/>
    <s v="WtrHt-Com"/>
    <s v="WtrHt-Com"/>
    <s v="Small Storage 50 gallon Elec water heater, EF varies by vintage"/>
    <s v="Small storage Elec water heater: 50 gallon, EF = 0.95, RE = 0.98, Cap = 4.5 kW, UA = 1.48 BTU/hr-F"/>
    <x v="208"/>
    <m/>
    <s v="Stor_EF-Elec-050gal-0.945EF"/>
    <s v="Stor_EF-ElecHP-050gal-2.20EF"/>
    <s v="Standard"/>
    <m/>
    <m/>
    <s v="None"/>
    <s v="DEER2015"/>
  </r>
  <r>
    <n v="409"/>
    <s v="NE-WtrHt-SmlStrg-HP-lte12kW-50G-2p40EF"/>
    <x v="221"/>
    <s v="DEER2015"/>
    <s v="DEER-WaterHeater-Calculator"/>
    <d v="2014-09-06T00:00:00"/>
    <m/>
    <s v="ErRobNc"/>
    <s v="NE-WtrHt-SmlStrg-HP-lte12kW-50G-2p40EF"/>
    <s v="DEER"/>
    <s v="Standard"/>
    <s v="None"/>
    <n v="0"/>
    <n v="0"/>
    <s v="None"/>
    <m/>
    <b v="0"/>
    <m/>
    <b v="1"/>
    <s v="Com"/>
    <s v="Any"/>
    <x v="3"/>
    <s v="Heating"/>
    <s v="WaterHtg_eq"/>
    <x v="22"/>
    <m/>
    <m/>
    <s v="WtrHt-Com"/>
    <s v="WtrHt-Com"/>
    <s v="Small Storage 50 gallon Elec water heater, EF varies by vintage"/>
    <s v="Small storage Elec water heater: 50 gallon, EF = 0.95, RE = 0.98, Cap = 4.5 kW, UA = 1.48 BTU/hr-F"/>
    <x v="209"/>
    <m/>
    <s v="Stor_EF-Elec-050gal-0.945EF"/>
    <s v="Stor_EF-ElecHP-050gal-2.40EF"/>
    <s v="Standard"/>
    <m/>
    <m/>
    <s v="None"/>
    <s v="DEER2015"/>
  </r>
  <r>
    <n v="410"/>
    <s v="NE-WtrHt-SmlStrg-HP-lte12kW-60G-2p20EF"/>
    <x v="220"/>
    <s v="DEER2015"/>
    <s v="DEER-WaterHeater-Calculator"/>
    <d v="2014-09-06T00:00:00"/>
    <m/>
    <s v="ErRobNc"/>
    <s v="NE-WtrHt-SmlStrg-HP-lte12kW-60G-2p20EF"/>
    <s v="DEER"/>
    <s v="Standard"/>
    <s v="None"/>
    <n v="0"/>
    <n v="0"/>
    <s v="None"/>
    <m/>
    <b v="0"/>
    <m/>
    <b v="1"/>
    <s v="Com"/>
    <s v="Any"/>
    <x v="3"/>
    <s v="Heating"/>
    <s v="WaterHtg_eq"/>
    <x v="22"/>
    <m/>
    <m/>
    <s v="WtrHt-Com"/>
    <s v="WtrHt-Com"/>
    <s v="Small Storage 60 gallon Elec water heater, EF varies by vintage"/>
    <s v="Small storage HP water heater: 60 gallon, EF = 1.98, RE = 0.98, Cap = 5.5 kW, UA = 4.20 BTU/hr-F"/>
    <x v="210"/>
    <m/>
    <s v="Stor_EF-ElecHP-060gal-1.98EF"/>
    <s v="Stor_EF-ElecHP-060gal-2.20EF"/>
    <s v="Standard"/>
    <m/>
    <m/>
    <s v="None"/>
    <s v="DEER2015"/>
  </r>
  <r>
    <n v="411"/>
    <s v="NE-WtrHt-SmlStrg-HP-lte12kW-60G-2p40EF"/>
    <x v="221"/>
    <s v="DEER2015"/>
    <s v="DEER-WaterHeater-Calculator"/>
    <d v="2014-09-06T00:00:00"/>
    <m/>
    <s v="ErRobNc"/>
    <s v="NE-WtrHt-SmlStrg-HP-lte12kW-60G-2p40EF"/>
    <s v="DEER"/>
    <s v="Standard"/>
    <s v="None"/>
    <n v="0"/>
    <n v="0"/>
    <s v="None"/>
    <m/>
    <b v="0"/>
    <m/>
    <b v="1"/>
    <s v="Com"/>
    <s v="Any"/>
    <x v="3"/>
    <s v="Heating"/>
    <s v="WaterHtg_eq"/>
    <x v="22"/>
    <m/>
    <m/>
    <s v="WtrHt-Com"/>
    <s v="WtrHt-Com"/>
    <s v="Small Storage 60 gallon Elec water heater, EF varies by vintage"/>
    <s v="Small storage HP water heater: 60 gallon, EF = 1.98, RE = 0.98, Cap = 5.5 kW, UA = 4.20 BTU/hr-F"/>
    <x v="211"/>
    <m/>
    <s v="Stor_EF-ElecHP-060gal-1.98EF"/>
    <s v="Stor_EF-ElecHP-060gal-2.40EF"/>
    <s v="Standard"/>
    <m/>
    <m/>
    <s v="None"/>
    <s v="DEER2015"/>
  </r>
  <r>
    <n v="412"/>
    <s v="NE-WtrHt-SmlStrg-HP-lte12kW-75G-2p20EF"/>
    <x v="220"/>
    <s v="DEER2015"/>
    <s v="DEER-WaterHeater-Calculator"/>
    <d v="2014-09-06T00:00:00"/>
    <m/>
    <s v="ErRobNc"/>
    <s v="NE-WtrHt-SmlStrg-HP-lte12kW-75G-2p20EF"/>
    <s v="DEER"/>
    <s v="Standard"/>
    <s v="None"/>
    <n v="0"/>
    <n v="0"/>
    <s v="None"/>
    <m/>
    <b v="0"/>
    <m/>
    <b v="1"/>
    <s v="Com"/>
    <s v="Any"/>
    <x v="3"/>
    <s v="Heating"/>
    <s v="WaterHtg_eq"/>
    <x v="22"/>
    <m/>
    <m/>
    <s v="WtrHt-Com"/>
    <s v="WtrHt-Com"/>
    <s v="Small Storage 75 gallon Elec water heater, EF varies by vintage"/>
    <s v="Small storage HP water heater: 75 gallon, EF = 1.96, RE = 0.98, Cap = 5.5 kW, UA = 4.20 BTU/hr-F"/>
    <x v="212"/>
    <m/>
    <s v="Stor_EF-ElecHP-075gal-1.96EF"/>
    <s v="Stor_EF-ElecHP-075gal-2.20EF"/>
    <s v="Standard"/>
    <m/>
    <m/>
    <s v="None"/>
    <s v="DEER2015"/>
  </r>
  <r>
    <n v="413"/>
    <s v="NE-WtrHt-SmlStrg-HP-lte12kW-75G-2p40EF"/>
    <x v="221"/>
    <s v="DEER2015"/>
    <s v="DEER-WaterHeater-Calculator"/>
    <d v="2014-09-06T00:00:00"/>
    <m/>
    <s v="ErRobNc"/>
    <s v="NE-WtrHt-SmlStrg-HP-lte12kW-75G-2p40EF"/>
    <s v="DEER"/>
    <s v="Standard"/>
    <s v="None"/>
    <n v="0"/>
    <n v="0"/>
    <s v="None"/>
    <m/>
    <b v="0"/>
    <m/>
    <b v="1"/>
    <s v="Com"/>
    <s v="Any"/>
    <x v="3"/>
    <s v="Heating"/>
    <s v="WaterHtg_eq"/>
    <x v="22"/>
    <m/>
    <m/>
    <s v="WtrHt-Com"/>
    <s v="WtrHt-Com"/>
    <s v="Small Storage 75 gallon Elec water heater, EF varies by vintage"/>
    <s v="Small storage HP water heater: 75 gallon, EF = 1.96, RE = 0.98, Cap = 5.5 kW, UA = 4.20 BTU/hr-F"/>
    <x v="213"/>
    <m/>
    <s v="Stor_EF-ElecHP-075gal-1.96EF"/>
    <s v="Stor_EF-ElecHP-075gal-2.40EF"/>
    <s v="Standard"/>
    <m/>
    <m/>
    <s v="None"/>
    <s v="DEER2015"/>
  </r>
  <r>
    <n v="414"/>
    <s v="NG-WtrHt-SmlStrg-Gas-lte75kBtuh-30G-0p65EF"/>
    <x v="222"/>
    <s v="DEER2015"/>
    <s v="DEER-WaterHeater-Calculator"/>
    <d v="2014-09-06T00:00:00"/>
    <m/>
    <s v="ErRobNc"/>
    <s v="NG-WtrHt-SmlStrg-Gas-lte75kBtuh-30G-0p65EF"/>
    <s v="DEER"/>
    <s v="Standard"/>
    <s v="None"/>
    <n v="0"/>
    <n v="0"/>
    <s v="None"/>
    <m/>
    <b v="0"/>
    <m/>
    <b v="1"/>
    <s v="Com"/>
    <s v="Any"/>
    <x v="3"/>
    <s v="Heating"/>
    <s v="WaterHtg_eq"/>
    <x v="20"/>
    <m/>
    <m/>
    <s v="WtrHt-Com"/>
    <s v="WtrHt-Com"/>
    <s v="Small Storage 30 gallon Gas water heater, EF varies by vintage"/>
    <s v="Small storage Gas water heater: 30 gallon, EF = 0.63, RE = 0.81, Cap = 30kBTUh, UA = 7.97 BTU/hr-F, AuxBTUh: 350"/>
    <x v="169"/>
    <m/>
    <s v="Stor_EF-Gas-030gal-0.630EF"/>
    <s v="Stor_EF-Gas-030gal-0.65EF"/>
    <s v="Standard"/>
    <m/>
    <m/>
    <s v="None"/>
    <s v="DEER2015"/>
  </r>
  <r>
    <n v="415"/>
    <s v="NG-WtrHt-SmlStrg-Gas-lte75kBtuh-30G-0p70EF"/>
    <x v="223"/>
    <s v="DEER2015"/>
    <s v="DEER-WaterHeater-Calculator"/>
    <d v="2014-09-06T00:00:00"/>
    <m/>
    <s v="ErRobNc"/>
    <s v="NG-WtrHt-SmlStrg-Gas-lte75kBtuh-30G-0p70EF"/>
    <s v="DEER"/>
    <s v="Standard"/>
    <s v="None"/>
    <n v="0"/>
    <n v="0"/>
    <s v="None"/>
    <m/>
    <b v="0"/>
    <m/>
    <b v="1"/>
    <s v="Com"/>
    <s v="Any"/>
    <x v="3"/>
    <s v="Heating"/>
    <s v="WaterHtg_eq"/>
    <x v="20"/>
    <m/>
    <m/>
    <s v="WtrHt-Com"/>
    <s v="WtrHt-Com"/>
    <s v="Small Storage 30 gallon Gas water heater, EF varies by vintage"/>
    <s v="Small storage Gas water heater: 30 gallon, EF = 0.63, RE = 0.81, Cap = 30kBTUh, UA = 7.97 BTU/hr-F, AuxBTUh: 350"/>
    <x v="170"/>
    <m/>
    <s v="Stor_EF-Gas-030gal-0.630EF"/>
    <s v="Stor_EF-Gas-030gal-0.70EF"/>
    <s v="Standard"/>
    <m/>
    <m/>
    <s v="None"/>
    <s v="DEER2015"/>
  </r>
  <r>
    <n v="416"/>
    <s v="NG-WtrHt-SmlStrg-Gas-lte75kBtuh-30G-0p72EF"/>
    <x v="224"/>
    <s v="DEER2015"/>
    <s v="DEER-WaterHeater-Calculator"/>
    <d v="2014-09-06T00:00:00"/>
    <m/>
    <s v="ErRobNc"/>
    <s v="NG-WtrHt-SmlStrg-Gas-lte75kBtuh-30G-0p72EF"/>
    <s v="DEER"/>
    <s v="Standard"/>
    <s v="None"/>
    <n v="0"/>
    <n v="0"/>
    <s v="None"/>
    <m/>
    <b v="0"/>
    <m/>
    <b v="1"/>
    <s v="Com"/>
    <s v="Any"/>
    <x v="3"/>
    <s v="Heating"/>
    <s v="WaterHtg_eq"/>
    <x v="20"/>
    <m/>
    <m/>
    <s v="WtrHt-Com"/>
    <s v="WtrHt-Com"/>
    <s v="Small Storage 30 gallon Gas water heater, EF varies by vintage"/>
    <s v="Small storage Gas water heater: 30 gallon, EF = 0.63, RE = 0.81, Cap = 30kBTUh, UA = 7.97 BTU/hr-F, AuxBTUh: 350"/>
    <x v="214"/>
    <m/>
    <s v="Stor_EF-Gas-030gal-0.630EF"/>
    <s v="Stor_EF-Gas-030gal-0.72EF"/>
    <s v="Standard"/>
    <m/>
    <m/>
    <s v="None"/>
    <s v="DEER2015"/>
  </r>
  <r>
    <n v="417"/>
    <s v="NG-WtrHt-SmlStrg-Gas-lte75kBtuh-40G-0p65EF"/>
    <x v="222"/>
    <s v="DEER2015"/>
    <s v="DEER-WaterHeater-Calculator"/>
    <d v="2014-09-06T00:00:00"/>
    <m/>
    <s v="ErRobNc"/>
    <s v="NG-WtrHt-SmlStrg-Gas-lte75kBtuh-40G-0p65EF"/>
    <s v="DEER"/>
    <s v="Standard"/>
    <s v="None"/>
    <n v="0"/>
    <n v="0"/>
    <s v="None"/>
    <m/>
    <b v="0"/>
    <m/>
    <b v="1"/>
    <s v="Com"/>
    <s v="Any"/>
    <x v="3"/>
    <s v="Heating"/>
    <s v="WaterHtg_eq"/>
    <x v="20"/>
    <m/>
    <m/>
    <s v="WtrHt-Com"/>
    <s v="WtrHt-Com"/>
    <s v="Small Storage 40 gallon Gas water heater, EF varies by vintage"/>
    <s v="Small storage Gas water heater: 40 gallon, EF = 0.62, RE = 0.76, Cap = 40kBTUh, UA = 6.43 BTU/hr-F, AuxBTUh: 350"/>
    <x v="215"/>
    <m/>
    <s v="Stor_EF-Gas-040gal-0.615EF"/>
    <s v="Stor_EF-Gas-040gal-0.65EF"/>
    <s v="Standard"/>
    <m/>
    <m/>
    <s v="None"/>
    <s v="DEER2015"/>
  </r>
  <r>
    <n v="418"/>
    <s v="NG-WtrHt-SmlStrg-Gas-lte75kBtuh-40G-0p70EF"/>
    <x v="223"/>
    <s v="DEER2015"/>
    <s v="DEER-WaterHeater-Calculator"/>
    <d v="2014-09-06T00:00:00"/>
    <m/>
    <s v="ErRobNc"/>
    <s v="NG-WtrHt-SmlStrg-Gas-lte75kBtuh-40G-0p70EF"/>
    <s v="DEER"/>
    <s v="Standard"/>
    <s v="None"/>
    <n v="0"/>
    <n v="0"/>
    <s v="None"/>
    <m/>
    <b v="0"/>
    <m/>
    <b v="1"/>
    <s v="Com"/>
    <s v="Any"/>
    <x v="3"/>
    <s v="Heating"/>
    <s v="WaterHtg_eq"/>
    <x v="20"/>
    <m/>
    <m/>
    <s v="WtrHt-Com"/>
    <s v="WtrHt-Com"/>
    <s v="Small Storage 40 gallon Gas water heater, EF varies by vintage"/>
    <s v="Small storage Gas water heater: 40 gallon, EF = 0.62, RE = 0.76, Cap = 40kBTUh, UA = 6.43 BTU/hr-F, AuxBTUh: 350"/>
    <x v="173"/>
    <m/>
    <s v="Stor_EF-Gas-040gal-0.615EF"/>
    <s v="Stor_EF-Gas-040gal-0.70EF"/>
    <s v="Standard"/>
    <m/>
    <m/>
    <s v="None"/>
    <s v="DEER2015"/>
  </r>
  <r>
    <n v="419"/>
    <s v="NG-WtrHt-SmlStrg-Gas-lte75kBtuh-40G-0p82EF"/>
    <x v="225"/>
    <s v="DEER2015"/>
    <s v="DEER-WaterHeater-Calculator"/>
    <d v="2014-09-06T00:00:00"/>
    <m/>
    <s v="ErRobNc"/>
    <s v="NG-WtrHt-SmlStrg-Gas-lte75kBtuh-40G-0p82EF"/>
    <s v="DEER"/>
    <s v="Standard"/>
    <s v="None"/>
    <n v="0"/>
    <n v="0"/>
    <s v="None"/>
    <m/>
    <b v="0"/>
    <m/>
    <b v="1"/>
    <s v="Com"/>
    <s v="Any"/>
    <x v="3"/>
    <s v="Heating"/>
    <s v="WaterHtg_eq"/>
    <x v="20"/>
    <m/>
    <m/>
    <s v="WtrHt-Com"/>
    <s v="WtrHt-Com"/>
    <s v="Small Storage 40 gallon Gas water heater, EF varies by vintage"/>
    <s v="Small storage Gas water heater: 40 gallon, EF = 0.62, RE = 0.76, Cap = 40kBTUh, UA = 6.43 BTU/hr-F, AuxBTUh: 350"/>
    <x v="216"/>
    <m/>
    <s v="Stor_EF-Gas-040gal-0.615EF"/>
    <s v="Stor_EF-Gas-040gal-0.82EF"/>
    <s v="Standard"/>
    <m/>
    <m/>
    <s v="None"/>
    <s v="DEER2015"/>
  </r>
  <r>
    <n v="420"/>
    <s v="NG-WtrHt-SmlStrg-Gas-lte75kBtuh-50G-0p67EF"/>
    <x v="226"/>
    <s v="DEER2015"/>
    <s v="DEER-WaterHeater-Calculator"/>
    <d v="2014-09-06T00:00:00"/>
    <m/>
    <s v="ErRobNc"/>
    <s v="NG-WtrHt-SmlStrg-Gas-lte75kBtuh-50G-0p67EF"/>
    <s v="DEER"/>
    <s v="Standard"/>
    <s v="None"/>
    <n v="0"/>
    <n v="0"/>
    <s v="None"/>
    <m/>
    <b v="0"/>
    <m/>
    <b v="1"/>
    <s v="Com"/>
    <s v="Any"/>
    <x v="3"/>
    <s v="Heating"/>
    <s v="WaterHtg_eq"/>
    <x v="20"/>
    <m/>
    <m/>
    <s v="WtrHt-Com"/>
    <s v="WtrHt-Com"/>
    <s v="Small Storage 50 gallon Gas water heater, EF varies by vintage"/>
    <s v="Small storage Gas water heater: 50 gallon, EF = 0.60, RE = 0.763, Cap = 40kBTUh, UA = 7.42 BTU/hr-F, AuxBTUh: 350"/>
    <x v="175"/>
    <m/>
    <s v="Stor_EF-Gas-050gal-0.600EF"/>
    <s v="Stor_EF-Gas-050gal-0.67EF"/>
    <s v="Standard"/>
    <m/>
    <m/>
    <s v="None"/>
    <s v="DEER2015"/>
  </r>
  <r>
    <n v="421"/>
    <s v="NG-WtrHt-SmlStrg-Gas-lte75kBtuh-50G-0p70EF"/>
    <x v="223"/>
    <s v="DEER2015"/>
    <s v="DEER-WaterHeater-Calculator"/>
    <d v="2014-09-06T00:00:00"/>
    <m/>
    <s v="ErRobNc"/>
    <s v="NG-WtrHt-SmlStrg-Gas-lte75kBtuh-50G-0p70EF"/>
    <s v="DEER"/>
    <s v="Standard"/>
    <s v="None"/>
    <n v="0"/>
    <n v="0"/>
    <s v="None"/>
    <m/>
    <b v="0"/>
    <m/>
    <b v="1"/>
    <s v="Com"/>
    <s v="Any"/>
    <x v="3"/>
    <s v="Heating"/>
    <s v="WaterHtg_eq"/>
    <x v="20"/>
    <m/>
    <m/>
    <s v="WtrHt-Com"/>
    <s v="WtrHt-Com"/>
    <s v="Small Storage 50 gallon Gas water heater, EF varies by vintage"/>
    <s v="Small storage Gas water heater: 50 gallon, EF = 0.60, RE = 0.763, Cap = 40kBTUh, UA = 7.42 BTU/hr-F, AuxBTUh: 350"/>
    <x v="176"/>
    <m/>
    <s v="Stor_EF-Gas-050gal-0.600EF"/>
    <s v="Stor_EF-Gas-050gal-0.70EF"/>
    <s v="Standard"/>
    <m/>
    <m/>
    <s v="None"/>
    <s v="DEER2015"/>
  </r>
  <r>
    <n v="422"/>
    <s v="NG-WtrHt-SmlStrg-Gas-lte75kBtuh-50G-0p82EF"/>
    <x v="225"/>
    <s v="DEER2015"/>
    <s v="DEER-WaterHeater-Calculator"/>
    <d v="2014-09-06T00:00:00"/>
    <m/>
    <s v="ErRobNc"/>
    <s v="NG-WtrHt-SmlStrg-Gas-lte75kBtuh-50G-0p82EF"/>
    <s v="DEER"/>
    <s v="Standard"/>
    <s v="None"/>
    <n v="0"/>
    <n v="0"/>
    <s v="None"/>
    <m/>
    <b v="0"/>
    <m/>
    <b v="1"/>
    <s v="Com"/>
    <s v="Any"/>
    <x v="3"/>
    <s v="Heating"/>
    <s v="WaterHtg_eq"/>
    <x v="20"/>
    <m/>
    <m/>
    <s v="WtrHt-Com"/>
    <s v="WtrHt-Com"/>
    <s v="Small Storage 50 gallon Gas water heater, EF varies by vintage"/>
    <s v="Small storage Gas water heater: 50 gallon, EF = 0.60, RE = 0.763, Cap = 40kBTUh, UA = 7.42 BTU/hr-F, AuxBTUh: 350"/>
    <x v="217"/>
    <m/>
    <s v="Stor_EF-Gas-050gal-0.600EF"/>
    <s v="Stor_EF-Gas-050gal-0.82EF"/>
    <s v="Standard"/>
    <m/>
    <m/>
    <s v="None"/>
    <s v="DEER2015"/>
  </r>
  <r>
    <n v="423"/>
    <s v="NG-WtrHt-SmlStrg-Gas-lte75kBtuh-60G-0p78EF"/>
    <x v="227"/>
    <s v="DEER2015"/>
    <s v="DEER-WaterHeater-Calculator"/>
    <d v="2014-09-06T00:00:00"/>
    <m/>
    <s v="ErRobNc"/>
    <s v="NG-WtrHt-SmlStrg-Gas-lte75kBtuh-60G-0p78EF"/>
    <s v="DEER"/>
    <s v="Standard"/>
    <s v="None"/>
    <n v="0"/>
    <n v="0"/>
    <s v="None"/>
    <m/>
    <b v="0"/>
    <m/>
    <b v="1"/>
    <s v="Com"/>
    <s v="Any"/>
    <x v="3"/>
    <s v="Heating"/>
    <s v="WaterHtg_eq"/>
    <x v="20"/>
    <m/>
    <m/>
    <s v="WtrHt-Com"/>
    <s v="WtrHt-Com"/>
    <s v="Small Storage 60 gallon Gas water heater, EF varies by vintage"/>
    <s v="Small storage Gas water heater: 60 gallon, EF = 0.75, RE = 0.85, Cap = 40kBTUh, UA = 3.42 BTU/hr-F, VentW: 50, AuxBTUh: 350"/>
    <x v="218"/>
    <m/>
    <s v="Stor_EF-Gas-060gal-0.754EF"/>
    <s v="Stor_EF-Gas-060gal-0.78EF"/>
    <s v="Standard"/>
    <m/>
    <m/>
    <s v="None"/>
    <s v="DEER2015"/>
  </r>
  <r>
    <n v="424"/>
    <s v="NG-WtrHt-SmlStrg-Gas-lte75kBtuh-60G-0p80EF"/>
    <x v="228"/>
    <s v="DEER2015"/>
    <s v="DEER-WaterHeater-Calculator"/>
    <d v="2014-09-06T00:00:00"/>
    <m/>
    <s v="ErRobNc"/>
    <s v="NG-WtrHt-SmlStrg-Gas-lte75kBtuh-60G-0p80EF"/>
    <s v="DEER"/>
    <s v="Standard"/>
    <s v="None"/>
    <n v="0"/>
    <n v="0"/>
    <s v="None"/>
    <m/>
    <b v="0"/>
    <m/>
    <b v="1"/>
    <s v="Com"/>
    <s v="Any"/>
    <x v="3"/>
    <s v="Heating"/>
    <s v="WaterHtg_eq"/>
    <x v="20"/>
    <m/>
    <m/>
    <s v="WtrHt-Com"/>
    <s v="WtrHt-Com"/>
    <s v="Small Storage 60 gallon Gas water heater, EF varies by vintage"/>
    <s v="Small storage Gas water heater: 60 gallon, EF = 0.75, RE = 0.85, Cap = 40kBTUh, UA = 3.42 BTU/hr-F, VentW: 50, AuxBTUh: 350"/>
    <x v="219"/>
    <m/>
    <s v="Stor_EF-Gas-060gal-0.754EF"/>
    <s v="Stor_EF-Gas-060gal-0.80EF"/>
    <s v="Standard"/>
    <m/>
    <m/>
    <s v="None"/>
    <s v="DEER2015"/>
  </r>
  <r>
    <n v="425"/>
    <s v="NG-WtrHt-SmlStrg-Gas-lte75kBtuh-60G-0p82EF"/>
    <x v="225"/>
    <s v="DEER2015"/>
    <s v="DEER-WaterHeater-Calculator"/>
    <d v="2014-09-06T00:00:00"/>
    <m/>
    <s v="ErRobNc"/>
    <s v="NG-WtrHt-SmlStrg-Gas-lte75kBtuh-60G-0p82EF"/>
    <s v="DEER"/>
    <s v="Standard"/>
    <s v="None"/>
    <n v="0"/>
    <n v="0"/>
    <s v="None"/>
    <m/>
    <b v="0"/>
    <m/>
    <b v="1"/>
    <s v="Com"/>
    <s v="Any"/>
    <x v="3"/>
    <s v="Heating"/>
    <s v="WaterHtg_eq"/>
    <x v="20"/>
    <m/>
    <m/>
    <s v="WtrHt-Com"/>
    <s v="WtrHt-Com"/>
    <s v="Small Storage 60 gallon Gas water heater, EF varies by vintage"/>
    <s v="Small storage Gas water heater: 60 gallon, EF = 0.75, RE = 0.85, Cap = 40kBTUh, UA = 3.42 BTU/hr-F, VentW: 50, AuxBTUh: 350"/>
    <x v="220"/>
    <m/>
    <s v="Stor_EF-Gas-060gal-0.754EF"/>
    <s v="Stor_EF-Gas-060gal-0.82EF"/>
    <s v="Standard"/>
    <m/>
    <m/>
    <s v="None"/>
    <s v="DEER2015"/>
  </r>
  <r>
    <n v="426"/>
    <s v="NG-WtrHt-SmlStrg-Gas-lte75kBtuh-75G-0p78EF"/>
    <x v="227"/>
    <s v="DEER2015"/>
    <s v="DEER-WaterHeater-Calculator"/>
    <d v="2014-09-06T00:00:00"/>
    <m/>
    <s v="ErRobNc"/>
    <s v="NG-WtrHt-SmlStrg-Gas-lte75kBtuh-75G-0p78EF"/>
    <s v="DEER"/>
    <s v="Standard"/>
    <s v="None"/>
    <n v="0"/>
    <n v="0"/>
    <s v="None"/>
    <m/>
    <b v="0"/>
    <m/>
    <b v="1"/>
    <s v="Com"/>
    <s v="Any"/>
    <x v="3"/>
    <s v="Heating"/>
    <s v="WaterHtg_eq"/>
    <x v="20"/>
    <m/>
    <m/>
    <s v="WtrHt-Com"/>
    <s v="WtrHt-Com"/>
    <s v="Small Storage 75 gallon Gas water heater, EF varies by vintage"/>
    <s v="Small storage Gas water heater: 75 gallon, EF = 0.74, RE = 0.88, Cap = 70kBTUh, UA = 4.84 BTU/hr-F, VentW: 50, AuxBTUh: 350"/>
    <x v="221"/>
    <m/>
    <s v="Stor_EF-Gas-075gal-0.743EF"/>
    <s v="Stor_EF-Gas-075gal-0.78EF"/>
    <s v="Standard"/>
    <m/>
    <m/>
    <s v="None"/>
    <s v="DEER2015"/>
  </r>
  <r>
    <n v="427"/>
    <s v="NG-WtrHt-SmlStrg-Gas-lte75kBtuh-75G-0p80EF"/>
    <x v="228"/>
    <s v="DEER2015"/>
    <s v="DEER-WaterHeater-Calculator"/>
    <d v="2014-09-06T00:00:00"/>
    <m/>
    <s v="ErRobNc"/>
    <s v="NG-WtrHt-SmlStrg-Gas-lte75kBtuh-75G-0p80EF"/>
    <s v="DEER"/>
    <s v="Standard"/>
    <s v="None"/>
    <n v="0"/>
    <n v="0"/>
    <s v="None"/>
    <m/>
    <b v="0"/>
    <m/>
    <b v="1"/>
    <s v="Com"/>
    <s v="Any"/>
    <x v="3"/>
    <s v="Heating"/>
    <s v="WaterHtg_eq"/>
    <x v="20"/>
    <m/>
    <m/>
    <s v="WtrHt-Com"/>
    <s v="WtrHt-Com"/>
    <s v="Small Storage 75 gallon Gas water heater, EF varies by vintage"/>
    <s v="Small storage Gas water heater: 75 gallon, EF = 0.74, RE = 0.88, Cap = 70kBTUh, UA = 4.84 BTU/hr-F, VentW: 50, AuxBTUh: 350"/>
    <x v="222"/>
    <m/>
    <s v="Stor_EF-Gas-075gal-0.743EF"/>
    <s v="Stor_EF-Gas-075gal-0.80EF"/>
    <s v="Standard"/>
    <m/>
    <m/>
    <s v="None"/>
    <s v="DEER2015"/>
  </r>
  <r>
    <n v="428"/>
    <s v="NG-WtrHt-SmlStrg-Gas-lte75kBtuh-75G-0p82EF"/>
    <x v="225"/>
    <s v="DEER2015"/>
    <s v="DEER-WaterHeater-Calculator"/>
    <d v="2014-09-06T00:00:00"/>
    <m/>
    <s v="ErRobNc"/>
    <s v="NG-WtrHt-SmlStrg-Gas-lte75kBtuh-75G-0p82EF"/>
    <s v="DEER"/>
    <s v="Standard"/>
    <s v="None"/>
    <n v="0"/>
    <n v="0"/>
    <s v="None"/>
    <m/>
    <b v="0"/>
    <m/>
    <b v="1"/>
    <s v="Com"/>
    <s v="Any"/>
    <x v="3"/>
    <s v="Heating"/>
    <s v="WaterHtg_eq"/>
    <x v="20"/>
    <m/>
    <m/>
    <s v="WtrHt-Com"/>
    <s v="WtrHt-Com"/>
    <s v="Small Storage 75 gallon Gas water heater, EF varies by vintage"/>
    <s v="Small storage Gas water heater: 75 gallon, EF = 0.74, RE = 0.88, Cap = 70kBTUh, UA = 4.84 BTU/hr-F, VentW: 50, AuxBTUh: 350"/>
    <x v="223"/>
    <m/>
    <s v="Stor_EF-Gas-075gal-0.743EF"/>
    <s v="Stor_EF-Gas-075gal-0.82EF"/>
    <s v="Standard"/>
    <m/>
    <m/>
    <s v="None"/>
    <s v="DEER2015"/>
  </r>
  <r>
    <n v="429"/>
    <s v="NG-WtrHt-SmlInst-Gas-150kBtuh-lt2G-0p82EF"/>
    <x v="229"/>
    <s v="DEER2015"/>
    <s v="DEER-WaterHeater-Calculator"/>
    <d v="2014-09-06T00:00:00"/>
    <m/>
    <s v="ErRobNc"/>
    <s v="NG-WtrHt-SmlInst-Gas-150kBtuh-lt2G-0p82EF"/>
    <s v="DEER"/>
    <s v="Standard"/>
    <s v="None"/>
    <n v="0"/>
    <n v="0"/>
    <s v="None"/>
    <m/>
    <b v="0"/>
    <m/>
    <b v="1"/>
    <s v="Com"/>
    <s v="Any"/>
    <x v="3"/>
    <s v="Heating"/>
    <s v="WaterHtg_eq"/>
    <x v="18"/>
    <m/>
    <m/>
    <s v="WtrHt-Instant-Com"/>
    <s v="WtrHt-Instant-Com"/>
    <s v="Small Storage 75 gallon Gas water heater, EF varies by vintage"/>
    <s v="Small storage Gas water heater: 75 gallon, EF = 0.74, RE = 0.88, Cap = 70kBTUh, UA = 4.84 BTU/hr-F, VentW: 50, AuxBTUh: 350"/>
    <x v="224"/>
    <m/>
    <s v="Stor_EF-Gas-075gal-0.743EF"/>
    <s v="Inst_EF-Gas-150kBtuh-0p82EF"/>
    <s v="Standard"/>
    <m/>
    <m/>
    <s v="None"/>
    <s v="DEER2015"/>
  </r>
  <r>
    <n v="430"/>
    <s v="NG-WtrHt-SmlInst-Gas-150kBtuh-lt2G-0p92EF"/>
    <x v="230"/>
    <s v="DEER2015"/>
    <s v="DEER-WaterHeater-Calculator"/>
    <d v="2014-09-06T00:00:00"/>
    <m/>
    <s v="ErRobNc"/>
    <s v="NG-WtrHt-SmlInst-Gas-150kBtuh-lt2G-0p92EF"/>
    <s v="DEER"/>
    <s v="Standard"/>
    <s v="None"/>
    <n v="0"/>
    <n v="0"/>
    <s v="None"/>
    <m/>
    <b v="0"/>
    <m/>
    <b v="1"/>
    <s v="Com"/>
    <s v="Any"/>
    <x v="3"/>
    <s v="Heating"/>
    <s v="WaterHtg_eq"/>
    <x v="18"/>
    <m/>
    <m/>
    <s v="WtrHt-Instant-Com"/>
    <s v="WtrHt-Instant-Com"/>
    <s v="Small Storage 75 gallon Gas water heater, EF varies by vintage"/>
    <s v="Small storage Gas water heater: 75 gallon, EF = 0.74, RE = 0.88, Cap = 70kBTUh, UA = 4.84 BTU/hr-F, VentW: 50, AuxBTUh: 350"/>
    <x v="225"/>
    <m/>
    <s v="Stor_EF-Gas-075gal-0.743EF"/>
    <s v="Inst_EF-Gas-150kBtuh-0p92EF"/>
    <s v="Standard"/>
    <m/>
    <m/>
    <s v="None"/>
    <s v="DEER2015"/>
  </r>
  <r>
    <n v="431"/>
    <s v="RE-WtrHt-SmlStrg-HP-lte12kW-30G-2p00EF"/>
    <x v="219"/>
    <s v="DEER2015"/>
    <s v="DEER-WaterHeater-Calculator"/>
    <d v="2014-09-06T00:00:00"/>
    <m/>
    <s v="ErRobNc"/>
    <s v="RE-WtrHt-SmlStrg-HP-lte12kW-30G-2p00EF"/>
    <s v="DEER"/>
    <s v="Standard"/>
    <s v="None"/>
    <n v="0"/>
    <n v="0"/>
    <s v="None"/>
    <m/>
    <b v="0"/>
    <m/>
    <b v="1"/>
    <s v="Res"/>
    <s v="Any"/>
    <x v="3"/>
    <s v="Heating"/>
    <s v="WaterHtg_eq"/>
    <x v="22"/>
    <m/>
    <m/>
    <s v="WtrHt-Res-Elec"/>
    <s v="WtrHt-Res-Elec"/>
    <s v="Small Storage 30 gallon Elec water heater, EF varies by vintage"/>
    <s v="Small storage Elec water heater: 30 gallon, EF = 0.95, RE = 0.98, Cap = 4.5 kW, UA = 1.31 BTU/hr-F"/>
    <x v="201"/>
    <m/>
    <s v="Stor_EF-Elec-030gal-0.951EF"/>
    <s v="Stor_EF-ElecHP-030gal-2.00EF"/>
    <s v="Standard"/>
    <m/>
    <m/>
    <s v="None"/>
    <s v="DEER2015"/>
  </r>
  <r>
    <n v="432"/>
    <s v="RE-WtrHt-SmlStrg-HP-lte12kW-30G-2p20EF"/>
    <x v="220"/>
    <s v="DEER2015"/>
    <s v="DEER-WaterHeater-Calculator"/>
    <d v="2014-09-06T00:00:00"/>
    <m/>
    <s v="ErRobNc"/>
    <s v="RE-WtrHt-SmlStrg-HP-lte12kW-30G-2p20EF"/>
    <s v="DEER"/>
    <s v="Standard"/>
    <s v="None"/>
    <n v="0"/>
    <n v="0"/>
    <s v="None"/>
    <m/>
    <b v="0"/>
    <m/>
    <b v="1"/>
    <s v="Res"/>
    <s v="Any"/>
    <x v="3"/>
    <s v="Heating"/>
    <s v="WaterHtg_eq"/>
    <x v="22"/>
    <m/>
    <m/>
    <s v="WtrHt-Res-Elec"/>
    <s v="WtrHt-Res-Elec"/>
    <s v="Small Storage 30 gallon Elec water heater, EF varies by vintage"/>
    <s v="Small storage Elec water heater: 30 gallon, EF = 0.95, RE = 0.98, Cap = 4.5 kW, UA = 1.31 BTU/hr-F"/>
    <x v="202"/>
    <m/>
    <s v="Stor_EF-Elec-030gal-0.951EF"/>
    <s v="Stor_EF-ElecHP-030gal-2.20EF"/>
    <s v="Standard"/>
    <m/>
    <m/>
    <s v="None"/>
    <s v="DEER2015"/>
  </r>
  <r>
    <n v="433"/>
    <s v="RE-WtrHt-SmlStrg-HP-lte12kW-30G-2p40EF"/>
    <x v="221"/>
    <s v="DEER2015"/>
    <s v="DEER-WaterHeater-Calculator"/>
    <d v="2014-09-06T00:00:00"/>
    <m/>
    <s v="ErRobNc"/>
    <s v="RE-WtrHt-SmlStrg-HP-lte12kW-30G-2p40EF"/>
    <s v="DEER"/>
    <s v="Standard"/>
    <s v="None"/>
    <n v="0"/>
    <n v="0"/>
    <s v="None"/>
    <m/>
    <b v="0"/>
    <m/>
    <b v="1"/>
    <s v="Res"/>
    <s v="Any"/>
    <x v="3"/>
    <s v="Heating"/>
    <s v="WaterHtg_eq"/>
    <x v="22"/>
    <m/>
    <m/>
    <s v="WtrHt-Res-Elec"/>
    <s v="WtrHt-Res-Elec"/>
    <s v="Small Storage 30 gallon Elec water heater, EF varies by vintage"/>
    <s v="Small storage Elec water heater: 30 gallon, EF = 0.95, RE = 0.98, Cap = 4.5 kW, UA = 1.31 BTU/hr-F"/>
    <x v="203"/>
    <m/>
    <s v="Stor_EF-Elec-030gal-0.951EF"/>
    <s v="Stor_EF-ElecHP-030gal-2.40EF"/>
    <s v="Standard"/>
    <m/>
    <m/>
    <s v="None"/>
    <s v="DEER2015"/>
  </r>
  <r>
    <n v="434"/>
    <s v="RE-WtrHt-SmlStrg-HP-lte12kW-40G-2p00EF"/>
    <x v="219"/>
    <s v="DEER2015"/>
    <s v="DEER-WaterHeater-Calculator"/>
    <d v="2014-09-06T00:00:00"/>
    <m/>
    <s v="ErRobNc"/>
    <s v="RE-WtrHt-SmlStrg-HP-lte12kW-40G-2p00EF"/>
    <s v="DEER"/>
    <s v="Standard"/>
    <s v="None"/>
    <n v="0"/>
    <n v="0"/>
    <s v="None"/>
    <m/>
    <b v="0"/>
    <m/>
    <b v="1"/>
    <s v="Res"/>
    <s v="Any"/>
    <x v="3"/>
    <s v="Heating"/>
    <s v="WaterHtg_eq"/>
    <x v="22"/>
    <m/>
    <m/>
    <s v="WtrHt-Res-Elec"/>
    <s v="WtrHt-Res-Elec"/>
    <s v="Small Storage 40 gallon Elec water heater, EF varies by vintage"/>
    <s v="Small storage Elec water heater: 40 gallon, EF = 0.95, RE = 0.98, Cap = 4.5 kW, UA = 1.39 BTU/hr-F"/>
    <x v="204"/>
    <m/>
    <s v="Stor_EF-Elec-040gal-0.948EF"/>
    <s v="Stor_EF-ElecHP-040gal-2.00EF"/>
    <s v="Standard"/>
    <m/>
    <m/>
    <s v="None"/>
    <s v="DEER2015"/>
  </r>
  <r>
    <n v="435"/>
    <s v="RE-WtrHt-SmlStrg-HP-lte12kW-40G-2p20EF"/>
    <x v="220"/>
    <s v="DEER2015"/>
    <s v="DEER-WaterHeater-Calculator"/>
    <d v="2014-09-06T00:00:00"/>
    <m/>
    <s v="ErRobNc"/>
    <s v="RE-WtrHt-SmlStrg-HP-lte12kW-40G-2p20EF"/>
    <s v="DEER"/>
    <s v="Standard"/>
    <s v="None"/>
    <n v="0"/>
    <n v="0"/>
    <s v="None"/>
    <m/>
    <b v="0"/>
    <m/>
    <b v="1"/>
    <s v="Res"/>
    <s v="Any"/>
    <x v="3"/>
    <s v="Heating"/>
    <s v="WaterHtg_eq"/>
    <x v="22"/>
    <m/>
    <m/>
    <s v="WtrHt-Res-Elec"/>
    <s v="WtrHt-Res-Elec"/>
    <s v="Small Storage 40 gallon Elec water heater, EF varies by vintage"/>
    <s v="Small storage Elec water heater: 40 gallon, EF = 0.95, RE = 0.98, Cap = 4.5 kW, UA = 1.39 BTU/hr-F"/>
    <x v="205"/>
    <m/>
    <s v="Stor_EF-Elec-040gal-0.948EF"/>
    <s v="Stor_EF-ElecHP-040gal-2.20EF"/>
    <s v="Standard"/>
    <m/>
    <m/>
    <s v="None"/>
    <s v="DEER2015"/>
  </r>
  <r>
    <n v="436"/>
    <s v="RE-WtrHt-SmlStrg-HP-lte12kW-40G-2p40EF"/>
    <x v="221"/>
    <s v="DEER2015"/>
    <s v="DEER-WaterHeater-Calculator"/>
    <d v="2014-09-06T00:00:00"/>
    <m/>
    <s v="ErRobNc"/>
    <s v="RE-WtrHt-SmlStrg-HP-lte12kW-40G-2p40EF"/>
    <s v="DEER"/>
    <s v="Standard"/>
    <s v="None"/>
    <n v="0"/>
    <n v="0"/>
    <s v="None"/>
    <m/>
    <b v="0"/>
    <m/>
    <b v="1"/>
    <s v="Res"/>
    <s v="Any"/>
    <x v="3"/>
    <s v="Heating"/>
    <s v="WaterHtg_eq"/>
    <x v="22"/>
    <m/>
    <m/>
    <s v="WtrHt-Res-Elec"/>
    <s v="WtrHt-Res-Elec"/>
    <s v="Small Storage 40 gallon Elec water heater, EF varies by vintage"/>
    <s v="Small storage Elec water heater: 40 gallon, EF = 0.95, RE = 0.98, Cap = 4.5 kW, UA = 1.39 BTU/hr-F"/>
    <x v="206"/>
    <m/>
    <s v="Stor_EF-Elec-040gal-0.948EF"/>
    <s v="Stor_EF-ElecHP-040gal-2.40EF"/>
    <s v="Standard"/>
    <m/>
    <m/>
    <s v="None"/>
    <s v="DEER2015"/>
  </r>
  <r>
    <n v="437"/>
    <s v="RE-WtrHt-SmlStrg-HP-lte12kW-50G-2p00EF"/>
    <x v="219"/>
    <s v="DEER2015"/>
    <s v="DEER-WaterHeater-Calculator"/>
    <d v="2014-09-06T00:00:00"/>
    <m/>
    <s v="ErRobNc"/>
    <s v="RE-WtrHt-SmlStrg-HP-lte12kW-50G-2p00EF"/>
    <s v="DEER"/>
    <s v="Standard"/>
    <s v="None"/>
    <n v="0"/>
    <n v="0"/>
    <s v="None"/>
    <m/>
    <b v="0"/>
    <m/>
    <b v="1"/>
    <s v="Res"/>
    <s v="Any"/>
    <x v="3"/>
    <s v="Heating"/>
    <s v="WaterHtg_eq"/>
    <x v="22"/>
    <m/>
    <m/>
    <s v="WtrHt-Res-Elec"/>
    <s v="WtrHt-Res-Elec"/>
    <s v="Small Storage 50 gallon Elec water heater, EF varies by vintage"/>
    <s v="Small storage Elec water heater: 50 gallon, EF = 0.95, RE = 0.98, Cap = 4.5 kW, UA = 1.48 BTU/hr-F"/>
    <x v="207"/>
    <m/>
    <s v="Stor_EF-Elec-050gal-0.945EF"/>
    <s v="Stor_EF-ElecHP-050gal-2.00EF"/>
    <s v="Standard"/>
    <m/>
    <m/>
    <s v="None"/>
    <s v="DEER2015"/>
  </r>
  <r>
    <n v="438"/>
    <s v="RE-WtrHt-SmlStrg-HP-lte12kW-50G-2p20EF"/>
    <x v="220"/>
    <s v="DEER2015"/>
    <s v="DEER-WaterHeater-Calculator"/>
    <d v="2014-09-06T00:00:00"/>
    <m/>
    <s v="ErRobNc"/>
    <s v="RE-WtrHt-SmlStrg-HP-lte12kW-50G-2p20EF"/>
    <s v="DEER"/>
    <s v="Standard"/>
    <s v="None"/>
    <n v="0"/>
    <n v="0"/>
    <s v="None"/>
    <m/>
    <b v="0"/>
    <m/>
    <b v="1"/>
    <s v="Res"/>
    <s v="Any"/>
    <x v="3"/>
    <s v="Heating"/>
    <s v="WaterHtg_eq"/>
    <x v="22"/>
    <m/>
    <m/>
    <s v="WtrHt-Res-Elec"/>
    <s v="WtrHt-Res-Elec"/>
    <s v="Small Storage 50 gallon Elec water heater, EF varies by vintage"/>
    <s v="Small storage Elec water heater: 50 gallon, EF = 0.95, RE = 0.98, Cap = 4.5 kW, UA = 1.48 BTU/hr-F"/>
    <x v="208"/>
    <m/>
    <s v="Stor_EF-Elec-050gal-0.945EF"/>
    <s v="Stor_EF-ElecHP-050gal-2.20EF"/>
    <s v="Standard"/>
    <m/>
    <m/>
    <s v="None"/>
    <s v="DEER2015"/>
  </r>
  <r>
    <n v="439"/>
    <s v="RE-WtrHt-SmlStrg-HP-lte12kW-50G-2p40EF"/>
    <x v="220"/>
    <s v="DEER2015"/>
    <s v="DEER-WaterHeater-Calculator"/>
    <d v="2014-09-06T00:00:00"/>
    <m/>
    <s v="ErRobNc"/>
    <s v="RE-WtrHt-SmlStrg-HP-lte12kW-50G-2p40EF"/>
    <s v="DEER"/>
    <s v="Standard"/>
    <s v="None"/>
    <n v="0"/>
    <n v="0"/>
    <s v="None"/>
    <m/>
    <b v="0"/>
    <m/>
    <b v="1"/>
    <s v="Res"/>
    <s v="Any"/>
    <x v="3"/>
    <s v="Heating"/>
    <s v="WaterHtg_eq"/>
    <x v="22"/>
    <m/>
    <m/>
    <s v="WtrHt-Res-Elec"/>
    <s v="WtrHt-Res-Elec"/>
    <s v="Small Storage 50 gallon Elec water heater, EF varies by vintage"/>
    <s v="Small storage Elec water heater: 50 gallon, EF = 0.95, RE = 0.98, Cap = 4.5 kW, UA = 1.48 BTU/hr-F"/>
    <x v="208"/>
    <m/>
    <s v="Stor_EF-Elec-050gal-0.945EF"/>
    <s v="Stor_EF-ElecHP-050gal-2.20EF"/>
    <s v="Standard"/>
    <m/>
    <m/>
    <s v="None"/>
    <s v="DEER2015"/>
  </r>
  <r>
    <n v="440"/>
    <s v="RE-WtrHt-SmlStrg-HP-lte12kW-60G-2p20EF"/>
    <x v="220"/>
    <s v="DEER2015"/>
    <s v="DEER-WaterHeater-Calculator"/>
    <d v="2014-09-06T00:00:00"/>
    <m/>
    <s v="ErRobNc"/>
    <s v="RE-WtrHt-SmlStrg-HP-lte12kW-60G-2p20EF"/>
    <s v="DEER"/>
    <s v="Standard"/>
    <s v="None"/>
    <n v="0"/>
    <n v="0"/>
    <s v="None"/>
    <m/>
    <b v="0"/>
    <m/>
    <b v="1"/>
    <s v="Res"/>
    <s v="Any"/>
    <x v="3"/>
    <s v="Heating"/>
    <s v="WaterHtg_eq"/>
    <x v="22"/>
    <m/>
    <m/>
    <s v="WtrHt-Res-Elec"/>
    <s v="WtrHt-Res-Elec"/>
    <s v="Small Storage 60 gallon Elec water heater, EF varies by vintage"/>
    <s v="Small storage HP water heater: 60 gallon, EF = 1.98, RE = 0.98, Cap = 5.5 kW, UA = 4.20 BTU/hr-F"/>
    <x v="210"/>
    <m/>
    <s v="Stor_EF-ElecHP-060gal-1.98EF"/>
    <s v="Stor_EF-ElecHP-060gal-2.20EF"/>
    <s v="Standard"/>
    <m/>
    <m/>
    <s v="None"/>
    <s v="DEER2015"/>
  </r>
  <r>
    <n v="441"/>
    <s v="RE-WtrHt-SmlStrg-HP-lte12kW-60G-2p40EF"/>
    <x v="221"/>
    <s v="DEER2015"/>
    <s v="DEER-WaterHeater-Calculator"/>
    <d v="2014-09-06T00:00:00"/>
    <m/>
    <s v="ErRobNc"/>
    <s v="RE-WtrHt-SmlStrg-HP-lte12kW-60G-2p40EF"/>
    <s v="DEER"/>
    <s v="Standard"/>
    <s v="None"/>
    <n v="0"/>
    <n v="0"/>
    <s v="None"/>
    <m/>
    <b v="0"/>
    <m/>
    <b v="1"/>
    <s v="Res"/>
    <s v="Any"/>
    <x v="3"/>
    <s v="Heating"/>
    <s v="WaterHtg_eq"/>
    <x v="22"/>
    <m/>
    <m/>
    <s v="WtrHt-Res-Elec"/>
    <s v="WtrHt-Res-Elec"/>
    <s v="Small Storage 60 gallon Elec water heater, EF varies by vintage"/>
    <s v="Small storage HP water heater: 60 gallon, EF = 1.98, RE = 0.98, Cap = 5.5 kW, UA = 4.20 BTU/hr-F"/>
    <x v="211"/>
    <m/>
    <s v="Stor_EF-ElecHP-060gal-1.98EF"/>
    <s v="Stor_EF-ElecHP-060gal-2.40EF"/>
    <s v="Standard"/>
    <m/>
    <m/>
    <s v="None"/>
    <s v="DEER2015"/>
  </r>
  <r>
    <n v="442"/>
    <s v="RE-WtrHt-SmlStrg-HP-lte12kW-75G-2p20EF"/>
    <x v="220"/>
    <s v="DEER2015"/>
    <s v="DEER-WaterHeater-Calculator"/>
    <d v="2014-09-06T00:00:00"/>
    <m/>
    <s v="ErRobNc"/>
    <s v="RE-WtrHt-SmlStrg-HP-lte12kW-75G-2p20EF"/>
    <s v="DEER"/>
    <s v="Standard"/>
    <s v="None"/>
    <n v="0"/>
    <n v="0"/>
    <s v="None"/>
    <m/>
    <b v="0"/>
    <m/>
    <b v="1"/>
    <s v="Res"/>
    <s v="Any"/>
    <x v="3"/>
    <s v="Heating"/>
    <s v="WaterHtg_eq"/>
    <x v="22"/>
    <m/>
    <m/>
    <s v="WtrHt-Res-Elec"/>
    <s v="WtrHt-Res-Elec"/>
    <s v="Small Storage 75 gallon Elec water heater, EF varies by vintage"/>
    <s v="Small storage HP water heater: 75 gallon, EF = 1.96, RE = 0.98, Cap = 5.5 kW, UA = 4.20 BTU/hr-F"/>
    <x v="212"/>
    <m/>
    <s v="Stor_EF-ElecHP-075gal-1.96EF"/>
    <s v="Stor_EF-ElecHP-075gal-2.20EF"/>
    <s v="Standard"/>
    <m/>
    <m/>
    <s v="None"/>
    <s v="DEER2015"/>
  </r>
  <r>
    <n v="443"/>
    <s v="RE-WtrHt-SmlStrg-HP-lte12kW-75G-2p40EF"/>
    <x v="221"/>
    <s v="DEER2015"/>
    <s v="DEER-WaterHeater-Calculator"/>
    <d v="2014-09-06T00:00:00"/>
    <m/>
    <s v="ErRobNc"/>
    <s v="RE-WtrHt-SmlStrg-HP-lte12kW-75G-2p40EF"/>
    <s v="DEER"/>
    <s v="Standard"/>
    <s v="None"/>
    <n v="0"/>
    <n v="0"/>
    <s v="None"/>
    <m/>
    <b v="0"/>
    <m/>
    <b v="1"/>
    <s v="Res"/>
    <s v="Any"/>
    <x v="3"/>
    <s v="Heating"/>
    <s v="WaterHtg_eq"/>
    <x v="20"/>
    <m/>
    <m/>
    <s v="WtrHt-Res-Elec"/>
    <s v="WtrHt-Res-Elec"/>
    <s v="Small Storage 75 gallon Elec water heater, EF varies by vintage"/>
    <s v="Small storage HP water heater: 75 gallon, EF = 1.96, RE = 0.98, Cap = 5.5 kW, UA = 4.20 BTU/hr-F"/>
    <x v="213"/>
    <m/>
    <s v="Stor_EF-ElecHP-075gal-1.96EF"/>
    <s v="Stor_EF-ElecHP-075gal-2.40EF"/>
    <s v="Standard"/>
    <m/>
    <m/>
    <s v="None"/>
    <s v="DEER2015"/>
  </r>
  <r>
    <n v="444"/>
    <s v="RG-WtrHt-SmlStrg-Gas-lte75kBtuh-30G-0p65EF"/>
    <x v="222"/>
    <s v="DEER2015"/>
    <s v="DEER-WaterHeater-Calculator"/>
    <d v="2014-09-06T00:00:00"/>
    <m/>
    <s v="ErRobNc"/>
    <s v="RG-WtrHt-SmlStrg-Gas-lte75kBtuh-30G-0p65EF"/>
    <s v="DEER"/>
    <s v="Standard"/>
    <s v="None"/>
    <n v="0"/>
    <n v="0"/>
    <s v="None"/>
    <m/>
    <b v="0"/>
    <m/>
    <b v="1"/>
    <s v="Res"/>
    <s v="Any"/>
    <x v="3"/>
    <s v="Heating"/>
    <s v="WaterHtg_eq"/>
    <x v="20"/>
    <m/>
    <m/>
    <s v="WtrHt-Res-Gas"/>
    <s v="WtrHt-Res-Gas"/>
    <s v="Small Storage 30 gallon Gas water heater, EF varies by vintage"/>
    <s v="Small storage Gas water heater: 30 gallon, EF = 0.63, RE = 0.81, Cap = 30kBTUh, UA = 7.97 BTU/hr-F, AuxBTUh: 350"/>
    <x v="169"/>
    <m/>
    <s v="Stor_EF-Gas-030gal-0.630EF"/>
    <s v="Stor_EF-Gas-030gal-0.65EF"/>
    <s v="Standard"/>
    <m/>
    <m/>
    <s v="None"/>
    <s v="DEER2015"/>
  </r>
  <r>
    <n v="445"/>
    <s v="RG-WtrHt-SmlStrg-Gas-lte75kBtuh-30G-0p70EF"/>
    <x v="223"/>
    <s v="DEER2015"/>
    <s v="DEER-WaterHeater-Calculator"/>
    <d v="2014-09-06T00:00:00"/>
    <m/>
    <s v="ErRobNc"/>
    <s v="RG-WtrHt-SmlStrg-Gas-lte75kBtuh-30G-0p70EF"/>
    <s v="DEER"/>
    <s v="Standard"/>
    <s v="None"/>
    <n v="0"/>
    <n v="0"/>
    <s v="None"/>
    <m/>
    <b v="0"/>
    <m/>
    <b v="1"/>
    <s v="Res"/>
    <s v="Any"/>
    <x v="3"/>
    <s v="Heating"/>
    <s v="WaterHtg_eq"/>
    <x v="20"/>
    <m/>
    <m/>
    <s v="WtrHt-Res-Gas"/>
    <s v="WtrHt-Res-Gas"/>
    <s v="Small Storage 30 gallon Gas water heater, EF varies by vintage"/>
    <s v="Small storage Gas water heater: 30 gallon, EF = 0.63, RE = 0.81, Cap = 30kBTUh, UA = 7.97 BTU/hr-F, AuxBTUh: 350"/>
    <x v="170"/>
    <m/>
    <s v="Stor_EF-Gas-030gal-0.630EF"/>
    <s v="Stor_EF-Gas-030gal-0.70EF"/>
    <s v="Standard"/>
    <m/>
    <m/>
    <s v="None"/>
    <s v="DEER2015"/>
  </r>
  <r>
    <n v="446"/>
    <s v="RG-WtrHt-SmlStrg-Gas-lte75kBtuh-30G-0p72EF"/>
    <x v="224"/>
    <s v="DEER2015"/>
    <s v="DEER-WaterHeater-Calculator"/>
    <d v="2014-09-06T00:00:00"/>
    <m/>
    <s v="ErRobNc"/>
    <s v="RG-WtrHt-SmlStrg-Gas-lte75kBtuh-30G-0p72EF"/>
    <s v="DEER"/>
    <s v="Standard"/>
    <s v="None"/>
    <n v="0"/>
    <n v="0"/>
    <s v="None"/>
    <m/>
    <b v="0"/>
    <m/>
    <b v="1"/>
    <s v="Res"/>
    <s v="Any"/>
    <x v="3"/>
    <s v="Heating"/>
    <s v="WaterHtg_eq"/>
    <x v="20"/>
    <m/>
    <m/>
    <s v="WtrHt-Res-Gas"/>
    <s v="WtrHt-Res-Gas"/>
    <s v="Small Storage 30 gallon Gas water heater, EF varies by vintage"/>
    <s v="Small storage Gas water heater: 30 gallon, EF = 0.63, RE = 0.81, Cap = 30kBTUh, UA = 7.97 BTU/hr-F, AuxBTUh: 350"/>
    <x v="214"/>
    <m/>
    <s v="Stor_EF-Gas-030gal-0.630EF"/>
    <s v="Stor_EF-Gas-030gal-0.72EF"/>
    <s v="Standard"/>
    <m/>
    <m/>
    <s v="None"/>
    <s v="DEER2015"/>
  </r>
  <r>
    <n v="447"/>
    <s v="RG-WtrHt-SmlStrg-Gas-lte75kBtuh-40G-0p65EF"/>
    <x v="222"/>
    <s v="DEER2015"/>
    <s v="DEER-WaterHeater-Calculator"/>
    <d v="2014-09-06T00:00:00"/>
    <m/>
    <s v="ErRobNc"/>
    <s v="RG-WtrHt-SmlStrg-Gas-lte75kBtuh-40G-0p65EF"/>
    <s v="DEER"/>
    <s v="Standard"/>
    <s v="None"/>
    <n v="0"/>
    <n v="0"/>
    <s v="None"/>
    <m/>
    <b v="0"/>
    <m/>
    <b v="1"/>
    <s v="Res"/>
    <s v="Any"/>
    <x v="3"/>
    <s v="Heating"/>
    <s v="WaterHtg_eq"/>
    <x v="20"/>
    <m/>
    <m/>
    <s v="WtrHt-Res-Gas"/>
    <s v="WtrHt-Res-Gas"/>
    <s v="Small Storage 40 gallon Gas water heater, EF varies by vintage"/>
    <s v="Small storage Gas water heater: 40 gallon, EF = 0.62, RE = 0.76, Cap = 40kBTUh, UA = 6.43 BTU/hr-F, AuxBTUh: 350"/>
    <x v="215"/>
    <m/>
    <s v="Stor_EF-Gas-040gal-0.615EF"/>
    <s v="Stor_EF-Gas-040gal-0.65EF"/>
    <s v="Standard"/>
    <m/>
    <m/>
    <s v="None"/>
    <s v="DEER2015"/>
  </r>
  <r>
    <n v="448"/>
    <s v="RG-WtrHt-SmlStrg-Gas-lte75kBtuh-40G-0p70EF"/>
    <x v="223"/>
    <s v="DEER2015"/>
    <s v="DEER-WaterHeater-Calculator"/>
    <d v="2014-09-06T00:00:00"/>
    <m/>
    <s v="ErRobNc"/>
    <s v="RG-WtrHt-SmlStrg-Gas-lte75kBtuh-40G-0p70EF"/>
    <s v="DEER"/>
    <s v="Standard"/>
    <s v="None"/>
    <n v="0"/>
    <n v="0"/>
    <s v="None"/>
    <m/>
    <b v="0"/>
    <m/>
    <b v="1"/>
    <s v="Res"/>
    <s v="Any"/>
    <x v="3"/>
    <s v="Heating"/>
    <s v="WaterHtg_eq"/>
    <x v="20"/>
    <m/>
    <m/>
    <s v="WtrHt-Res-Gas"/>
    <s v="WtrHt-Res-Gas"/>
    <s v="Small Storage 40 gallon Gas water heater, EF varies by vintage"/>
    <s v="Small storage Gas water heater: 40 gallon, EF = 0.62, RE = 0.76, Cap = 40kBTUh, UA = 6.43 BTU/hr-F, AuxBTUh: 350"/>
    <x v="173"/>
    <m/>
    <s v="Stor_EF-Gas-040gal-0.615EF"/>
    <s v="Stor_EF-Gas-040gal-0.70EF"/>
    <s v="Standard"/>
    <m/>
    <m/>
    <s v="None"/>
    <s v="DEER2015"/>
  </r>
  <r>
    <n v="449"/>
    <s v="RG-WtrHt-SmlStrg-Gas-lte75kBtuh-40G-0p82EF"/>
    <x v="225"/>
    <s v="DEER2015"/>
    <s v="DEER-WaterHeater-Calculator"/>
    <d v="2014-09-06T00:00:00"/>
    <m/>
    <s v="ErRobNc"/>
    <s v="RG-WtrHt-SmlStrg-Gas-lte75kBtuh-40G-0p82EF"/>
    <s v="DEER"/>
    <s v="Standard"/>
    <s v="None"/>
    <n v="0"/>
    <n v="0"/>
    <s v="None"/>
    <m/>
    <b v="0"/>
    <m/>
    <b v="1"/>
    <s v="Res"/>
    <s v="Any"/>
    <x v="3"/>
    <s v="Heating"/>
    <s v="WaterHtg_eq"/>
    <x v="20"/>
    <m/>
    <m/>
    <s v="WtrHt-Res-Gas"/>
    <s v="WtrHt-Res-Gas"/>
    <s v="Small Storage 40 gallon Gas water heater, EF varies by vintage"/>
    <s v="Small storage Gas water heater: 40 gallon, EF = 0.62, RE = 0.76, Cap = 40kBTUh, UA = 6.43 BTU/hr-F, AuxBTUh: 350"/>
    <x v="216"/>
    <m/>
    <s v="Stor_EF-Gas-040gal-0.615EF"/>
    <s v="Stor_EF-Gas-040gal-0.82EF"/>
    <s v="Standard"/>
    <m/>
    <m/>
    <s v="None"/>
    <s v="DEER2015"/>
  </r>
  <r>
    <n v="450"/>
    <s v="RG-WtrHt-SmlStrg-Gas-lte75kBtuh-50G-0p67EF"/>
    <x v="226"/>
    <s v="DEER2015"/>
    <s v="DEER-WaterHeater-Calculator"/>
    <d v="2014-09-06T00:00:00"/>
    <m/>
    <s v="ErRobNc"/>
    <s v="RG-WtrHt-SmlStrg-Gas-lte75kBtuh-50G-0p67EF"/>
    <s v="DEER"/>
    <s v="Standard"/>
    <s v="None"/>
    <n v="0"/>
    <n v="0"/>
    <s v="None"/>
    <m/>
    <b v="0"/>
    <m/>
    <b v="1"/>
    <s v="Res"/>
    <s v="Any"/>
    <x v="3"/>
    <s v="Heating"/>
    <s v="WaterHtg_eq"/>
    <x v="20"/>
    <m/>
    <m/>
    <s v="WtrHt-Res-Gas"/>
    <s v="WtrHt-Res-Gas"/>
    <s v="Small Storage 50 gallon Gas water heater, EF varies by vintage"/>
    <s v="Small storage Gas water heater: 50 gallon, EF = 0.60, RE = 0.763, Cap = 40kBTUh, UA = 7.42 BTU/hr-F, AuxBTUh: 350"/>
    <x v="175"/>
    <m/>
    <s v="Stor_EF-Gas-050gal-0.600EF"/>
    <s v="Stor_EF-Gas-050gal-0.67EF"/>
    <s v="Standard"/>
    <m/>
    <m/>
    <s v="None"/>
    <s v="DEER2015"/>
  </r>
  <r>
    <n v="451"/>
    <s v="RG-WtrHt-SmlStrg-Gas-lte75kBtuh-50G-0p70EF"/>
    <x v="223"/>
    <s v="DEER2015"/>
    <s v="DEER-WaterHeater-Calculator"/>
    <d v="2014-09-06T00:00:00"/>
    <m/>
    <s v="ErRobNc"/>
    <s v="RG-WtrHt-SmlStrg-Gas-lte75kBtuh-50G-0p70EF"/>
    <s v="DEER"/>
    <s v="Standard"/>
    <s v="None"/>
    <n v="0"/>
    <n v="0"/>
    <s v="None"/>
    <m/>
    <b v="0"/>
    <m/>
    <b v="1"/>
    <s v="Res"/>
    <s v="Any"/>
    <x v="3"/>
    <s v="Heating"/>
    <s v="WaterHtg_eq"/>
    <x v="20"/>
    <m/>
    <m/>
    <s v="WtrHt-Res-Gas"/>
    <s v="WtrHt-Res-Gas"/>
    <s v="Small Storage 50 gallon Gas water heater, EF varies by vintage"/>
    <s v="Small storage Gas water heater: 50 gallon, EF = 0.60, RE = 0.763, Cap = 40kBTUh, UA = 7.42 BTU/hr-F, AuxBTUh: 350"/>
    <x v="176"/>
    <m/>
    <s v="Stor_EF-Gas-050gal-0.600EF"/>
    <s v="Stor_EF-Gas-050gal-0.70EF"/>
    <s v="Standard"/>
    <m/>
    <m/>
    <s v="None"/>
    <s v="DEER2015"/>
  </r>
  <r>
    <n v="452"/>
    <s v="RG-WtrHt-SmlStrg-Gas-lte75kBtuh-50G-0p82EF"/>
    <x v="225"/>
    <s v="DEER2015"/>
    <s v="DEER-WaterHeater-Calculator"/>
    <d v="2014-09-06T00:00:00"/>
    <m/>
    <s v="ErRobNc"/>
    <s v="RG-WtrHt-SmlStrg-Gas-lte75kBtuh-50G-0p82EF"/>
    <s v="DEER"/>
    <s v="Standard"/>
    <s v="None"/>
    <n v="0"/>
    <n v="0"/>
    <s v="None"/>
    <m/>
    <b v="0"/>
    <m/>
    <b v="1"/>
    <s v="Res"/>
    <s v="Any"/>
    <x v="3"/>
    <s v="Heating"/>
    <s v="WaterHtg_eq"/>
    <x v="20"/>
    <m/>
    <m/>
    <s v="WtrHt-Res-Gas"/>
    <s v="WtrHt-Res-Gas"/>
    <s v="Small Storage 50 gallon Gas water heater, EF varies by vintage"/>
    <s v="Small storage Gas water heater: 50 gallon, EF = 0.60, RE = 0.763, Cap = 40kBTUh, UA = 7.42 BTU/hr-F, AuxBTUh: 350"/>
    <x v="217"/>
    <m/>
    <s v="Stor_EF-Gas-050gal-0.600EF"/>
    <s v="Stor_EF-Gas-050gal-0.82EF"/>
    <s v="Standard"/>
    <m/>
    <m/>
    <s v="None"/>
    <s v="DEER2015"/>
  </r>
  <r>
    <n v="453"/>
    <s v="RG-WtrHt-SmlStrg-Gas-lte75kBtuh-60G-0p78EF"/>
    <x v="227"/>
    <s v="DEER2015"/>
    <s v="DEER-WaterHeater-Calculator"/>
    <d v="2014-09-06T00:00:00"/>
    <m/>
    <s v="ErRobNc"/>
    <s v="RG-WtrHt-SmlStrg-Gas-lte75kBtuh-60G-0p78EF"/>
    <s v="DEER"/>
    <s v="Standard"/>
    <s v="None"/>
    <n v="0"/>
    <n v="0"/>
    <s v="None"/>
    <m/>
    <b v="0"/>
    <m/>
    <b v="1"/>
    <s v="Res"/>
    <s v="Any"/>
    <x v="3"/>
    <s v="Heating"/>
    <s v="WaterHtg_eq"/>
    <x v="20"/>
    <m/>
    <m/>
    <s v="WtrHt-Res-Gas"/>
    <s v="WtrHt-Res-Gas"/>
    <s v="Small Storage 60 gallon Gas water heater, EF varies by vintage"/>
    <s v="Small storage Gas water heater: 60 gallon, EF = 0.75, RE = 0.85, Cap = 40kBTUh, UA = 3.42 BTU/hr-F, VentW: 50, AuxBTUh: 350"/>
    <x v="218"/>
    <m/>
    <s v="Stor_EF-Gas-060gal-0.754EF"/>
    <s v="Stor_EF-Gas-060gal-0.78EF"/>
    <s v="Standard"/>
    <m/>
    <m/>
    <s v="None"/>
    <s v="DEER2015"/>
  </r>
  <r>
    <n v="454"/>
    <s v="RG-WtrHt-SmlStrg-Gas-lte75kBtuh-60G-0p80EF"/>
    <x v="228"/>
    <s v="DEER2015"/>
    <s v="DEER-WaterHeater-Calculator"/>
    <d v="2014-09-06T00:00:00"/>
    <m/>
    <s v="ErRobNc"/>
    <s v="RG-WtrHt-SmlStrg-Gas-lte75kBtuh-60G-0p80EF"/>
    <s v="DEER"/>
    <s v="Standard"/>
    <s v="None"/>
    <n v="0"/>
    <n v="0"/>
    <s v="None"/>
    <m/>
    <b v="0"/>
    <m/>
    <b v="1"/>
    <s v="Res"/>
    <s v="Any"/>
    <x v="3"/>
    <s v="Heating"/>
    <s v="WaterHtg_eq"/>
    <x v="20"/>
    <m/>
    <m/>
    <s v="WtrHt-Res-Gas"/>
    <s v="WtrHt-Res-Gas"/>
    <s v="Small Storage 60 gallon Gas water heater, EF varies by vintage"/>
    <s v="Small storage Gas water heater: 60 gallon, EF = 0.75, RE = 0.85, Cap = 40kBTUh, UA = 3.42 BTU/hr-F, VentW: 50, AuxBTUh: 350"/>
    <x v="219"/>
    <m/>
    <s v="Stor_EF-Gas-060gal-0.754EF"/>
    <s v="Stor_EF-Gas-060gal-0.80EF"/>
    <s v="Standard"/>
    <m/>
    <m/>
    <s v="None"/>
    <s v="DEER2015"/>
  </r>
  <r>
    <n v="455"/>
    <s v="RG-WtrHt-SmlStrg-Gas-lte75kBtuh-60G-0p82EF"/>
    <x v="225"/>
    <s v="DEER2015"/>
    <s v="DEER-WaterHeater-Calculator"/>
    <d v="2014-09-06T00:00:00"/>
    <m/>
    <s v="ErRobNc"/>
    <s v="RG-WtrHt-SmlStrg-Gas-lte75kBtuh-60G-0p82EF"/>
    <s v="DEER"/>
    <s v="Standard"/>
    <s v="None"/>
    <n v="0"/>
    <n v="0"/>
    <s v="None"/>
    <m/>
    <b v="0"/>
    <m/>
    <b v="1"/>
    <s v="Res"/>
    <s v="Any"/>
    <x v="3"/>
    <s v="Heating"/>
    <s v="WaterHtg_eq"/>
    <x v="20"/>
    <m/>
    <m/>
    <s v="WtrHt-Res-Gas"/>
    <s v="WtrHt-Res-Gas"/>
    <s v="Small Storage 60 gallon Gas water heater, EF varies by vintage"/>
    <s v="Small storage Gas water heater: 60 gallon, EF = 0.75, RE = 0.85, Cap = 40kBTUh, UA = 3.42 BTU/hr-F, VentW: 50, AuxBTUh: 350"/>
    <x v="220"/>
    <m/>
    <s v="Stor_EF-Gas-060gal-0.754EF"/>
    <s v="Stor_EF-Gas-060gal-0.82EF"/>
    <s v="Standard"/>
    <m/>
    <m/>
    <s v="None"/>
    <s v="DEER2015"/>
  </r>
  <r>
    <n v="456"/>
    <s v="RG-WtrHt-SmlStrg-Gas-lte75kBtuh-75G-0p78EF"/>
    <x v="227"/>
    <s v="DEER2015"/>
    <s v="DEER-WaterHeater-Calculator"/>
    <d v="2014-09-06T00:00:00"/>
    <m/>
    <s v="ErRobNc"/>
    <s v="RG-WtrHt-SmlStrg-Gas-lte75kBtuh-75G-0p78EF"/>
    <s v="DEER"/>
    <s v="Standard"/>
    <s v="None"/>
    <n v="0"/>
    <n v="0"/>
    <s v="None"/>
    <m/>
    <b v="0"/>
    <m/>
    <b v="1"/>
    <s v="Res"/>
    <s v="Any"/>
    <x v="3"/>
    <s v="Heating"/>
    <s v="WaterHtg_eq"/>
    <x v="20"/>
    <m/>
    <m/>
    <s v="WtrHt-Res-Gas"/>
    <s v="WtrHt-Res-Gas"/>
    <s v="Small Storage 75 gallon Gas water heater, EF varies by vintage"/>
    <s v="Small storage Gas water heater: 75 gallon, EF = 0.74, RE = 0.88, Cap = 70kBTUh, UA = 4.84 BTU/hr-F, VentW: 50, AuxBTUh: 350"/>
    <x v="221"/>
    <m/>
    <s v="Stor_EF-Gas-075gal-0.743EF"/>
    <s v="Stor_EF-Gas-075gal-0.78EF"/>
    <s v="Standard"/>
    <m/>
    <m/>
    <s v="None"/>
    <s v="DEER2015"/>
  </r>
  <r>
    <n v="457"/>
    <s v="RG-WtrHt-SmlStrg-Gas-lte75kBtuh-75G-0p80EF"/>
    <x v="228"/>
    <s v="DEER2015"/>
    <s v="DEER-WaterHeater-Calculator"/>
    <d v="2014-09-06T00:00:00"/>
    <m/>
    <s v="ErRobNc"/>
    <s v="RG-WtrHt-SmlStrg-Gas-lte75kBtuh-75G-0p80EF"/>
    <s v="DEER"/>
    <s v="Standard"/>
    <s v="None"/>
    <n v="0"/>
    <n v="0"/>
    <s v="None"/>
    <m/>
    <b v="0"/>
    <m/>
    <b v="1"/>
    <s v="Res"/>
    <s v="Any"/>
    <x v="3"/>
    <s v="Heating"/>
    <s v="WaterHtg_eq"/>
    <x v="20"/>
    <m/>
    <m/>
    <s v="WtrHt-Res-Gas"/>
    <s v="WtrHt-Res-Gas"/>
    <s v="Small Storage 75 gallon Gas water heater, EF varies by vintage"/>
    <s v="Small storage Gas water heater: 75 gallon, EF = 0.74, RE = 0.88, Cap = 70kBTUh, UA = 4.84 BTU/hr-F, VentW: 50, AuxBTUh: 350"/>
    <x v="222"/>
    <m/>
    <s v="Stor_EF-Gas-075gal-0.743EF"/>
    <s v="Stor_EF-Gas-075gal-0.80EF"/>
    <s v="Standard"/>
    <m/>
    <m/>
    <s v="None"/>
    <s v="DEER2015"/>
  </r>
  <r>
    <n v="458"/>
    <s v="RG-WtrHt-SmlStrg-Gas-lte75kBtuh-75G-0p82EF"/>
    <x v="225"/>
    <s v="DEER2015"/>
    <s v="DEER-WaterHeater-Calculator"/>
    <d v="2014-09-06T00:00:00"/>
    <m/>
    <s v="ErRobNc"/>
    <s v="RG-WtrHt-SmlStrg-Gas-lte75kBtuh-75G-0p82EF"/>
    <s v="DEER"/>
    <s v="Standard"/>
    <s v="None"/>
    <n v="0"/>
    <n v="0"/>
    <s v="None"/>
    <m/>
    <b v="0"/>
    <m/>
    <b v="1"/>
    <s v="Res"/>
    <s v="Any"/>
    <x v="3"/>
    <s v="Heating"/>
    <s v="WaterHtg_eq"/>
    <x v="20"/>
    <m/>
    <m/>
    <s v="WtrHt-Res-Gas"/>
    <s v="WtrHt-Res-Gas"/>
    <s v="Small Storage 75 gallon Gas water heater, EF varies by vintage"/>
    <s v="Small storage Gas water heater: 75 gallon, EF = 0.74, RE = 0.88, Cap = 70kBTUh, UA = 4.84 BTU/hr-F, VentW: 50, AuxBTUh: 350"/>
    <x v="223"/>
    <m/>
    <s v="Stor_EF-Gas-075gal-0.743EF"/>
    <s v="Stor_EF-Gas-075gal-0.82EF"/>
    <s v="Standard"/>
    <m/>
    <m/>
    <s v="None"/>
    <s v="DEER2015"/>
  </r>
  <r>
    <n v="459"/>
    <s v="RG-WtrHt-SmlInst-Gas-150kBtuh-lt2G-0p82EF"/>
    <x v="229"/>
    <s v="DEER2015"/>
    <s v="DEER-WaterHeater-Calculator"/>
    <d v="2014-09-06T00:00:00"/>
    <m/>
    <s v="ErRobNc"/>
    <s v="RG-WtrHt-SmlInst-Gas-150kBtuh-lt2G-0p82EF"/>
    <s v="DEER"/>
    <s v="Standard"/>
    <s v="None"/>
    <n v="0"/>
    <n v="0"/>
    <s v="None"/>
    <m/>
    <b v="0"/>
    <m/>
    <b v="1"/>
    <s v="Res"/>
    <s v="Any"/>
    <x v="3"/>
    <s v="Heating"/>
    <s v="WaterHtg_eq"/>
    <x v="18"/>
    <m/>
    <m/>
    <s v="WtrHt-Instant-Res"/>
    <s v="WtrHt-Instan-Res"/>
    <s v="Small Storage 75 gallon Gas water heater, EF varies by vintage"/>
    <s v="Small storage Gas water heater: 75 gallon, EF = 0.74, RE = 0.88, Cap = 70kBTUh, UA = 4.84 BTU/hr-F, VentW: 50, AuxBTUh: 350"/>
    <x v="224"/>
    <m/>
    <s v="Stor_EF-Gas-075gal-0.743EF"/>
    <s v="Inst_EF-Gas-150kBtuh-0p82EF"/>
    <s v="Standard"/>
    <m/>
    <m/>
    <s v="None"/>
    <s v="DEER2015"/>
  </r>
  <r>
    <n v="460"/>
    <s v="RG-WtrHt-SmlInst-Gas-150kBtuh-lt2G-0p92EF"/>
    <x v="230"/>
    <s v="DEER2015"/>
    <s v="DEER-WaterHeater-Calculator"/>
    <d v="2014-09-06T00:00:00"/>
    <m/>
    <s v="ErRobNc"/>
    <s v="RG-WtrHt-SmlInst-Gas-150kBtuh-lt2G-0p92EF"/>
    <s v="DEER"/>
    <s v="Standard"/>
    <s v="None"/>
    <n v="0"/>
    <n v="0"/>
    <s v="None"/>
    <m/>
    <b v="0"/>
    <m/>
    <b v="1"/>
    <s v="Res"/>
    <s v="Any"/>
    <x v="3"/>
    <s v="Heating"/>
    <s v="WaterHtg_eq"/>
    <x v="18"/>
    <m/>
    <m/>
    <s v="WtrHt-Instant-Res"/>
    <s v="WtrHt-Instan-Res"/>
    <s v="Small Storage 75 gallon Gas water heater, EF varies by vintage"/>
    <s v="Small storage Gas water heater: 75 gallon, EF = 0.74, RE = 0.88, Cap = 70kBTUh, UA = 4.84 BTU/hr-F, VentW: 50, AuxBTUh: 350"/>
    <x v="225"/>
    <m/>
    <s v="Stor_EF-Gas-075gal-0.743EF"/>
    <s v="Inst_EF-Gas-150kBtuh-0p92EF"/>
    <s v="Standard"/>
    <m/>
    <m/>
    <s v="None"/>
    <s v="DEER2015"/>
  </r>
  <r>
    <n v="501"/>
    <s v="Furnace-Pkg-AFUE90"/>
    <x v="231"/>
    <s v="DEER2015"/>
    <s v="D15 v1"/>
    <d v="2014-09-24T00:00:00"/>
    <m/>
    <s v="ErRobNc"/>
    <s v="Com-Furnace-dHIR"/>
    <s v="DEER"/>
    <s v="Scaled"/>
    <s v="Delta"/>
    <n v="6.5199999999999994E-2"/>
    <n v="8.8599999999999998E-2"/>
    <s v="None"/>
    <m/>
    <b v="0"/>
    <m/>
    <b v="0"/>
    <s v="Com"/>
    <s v="Any"/>
    <x v="2"/>
    <s v="SpaceHeat"/>
    <s v="SpaceHtg_eq"/>
    <x v="13"/>
    <m/>
    <m/>
    <s v="HVAC-Frnc"/>
    <s v="HVAC-Frnc"/>
    <s v="Packaged Furnace (Weatherized) 78 AFUE, HIR = 1.24067"/>
    <s v="Packaged Furnace (Weatherized) 81 AFUE; HIR = 1.21728"/>
    <x v="226"/>
    <m/>
    <m/>
    <m/>
    <s v="Standard"/>
    <m/>
    <s v="based on D03-065"/>
    <s v="DEER2014"/>
    <s v="DEER2015"/>
  </r>
  <r>
    <n v="502"/>
    <s v="Furnace-Pkg-AFUE91"/>
    <x v="232"/>
    <s v="DEER2015"/>
    <s v="D15 v1"/>
    <d v="2014-09-24T00:00:00"/>
    <m/>
    <s v="ErRobNc"/>
    <s v="Com-Furnace-dHIR"/>
    <s v="DEER"/>
    <s v="Scaled"/>
    <s v="Delta"/>
    <n v="7.1999999999999995E-2"/>
    <n v="9.5399999999999999E-2"/>
    <s v="None"/>
    <m/>
    <b v="0"/>
    <m/>
    <b v="0"/>
    <s v="Com"/>
    <s v="Any"/>
    <x v="2"/>
    <s v="SpaceHeat"/>
    <s v="SpaceHtg_eq"/>
    <x v="13"/>
    <m/>
    <m/>
    <s v="HVAC-Frnc"/>
    <s v="HVAC-Frnc"/>
    <s v="Packaged Furnace (Weatherized) 78 AFUE, HIR = 1.24067"/>
    <s v="Packaged Furnace (Weatherized) 81 AFUE; HIR = 1.21728"/>
    <x v="227"/>
    <m/>
    <m/>
    <m/>
    <s v="Standard"/>
    <m/>
    <s v="based on D03-065"/>
    <s v="DEER2014"/>
    <s v="DEER2015"/>
  </r>
  <r>
    <n v="503"/>
    <s v="Furnace-Pkg-AFUE92"/>
    <x v="233"/>
    <s v="DEER2015"/>
    <s v="D15 v1"/>
    <d v="2014-09-24T00:00:00"/>
    <m/>
    <s v="ErRobNc"/>
    <s v="Com-Furnace-dHIR"/>
    <s v="DEER"/>
    <s v="Scaled"/>
    <s v="Delta"/>
    <n v="7.8700000000000006E-2"/>
    <n v="0.10199999999999999"/>
    <s v="None"/>
    <m/>
    <b v="0"/>
    <m/>
    <b v="0"/>
    <s v="Com"/>
    <s v="Any"/>
    <x v="2"/>
    <s v="SpaceHeat"/>
    <s v="SpaceHtg_eq"/>
    <x v="13"/>
    <m/>
    <m/>
    <s v="HVAC-Frnc"/>
    <s v="HVAC-Frnc"/>
    <s v="Packaged Furnace (Weatherized) 78 AFUE, HIR = 1.24067"/>
    <s v="Packaged Furnace (Weatherized) 81 AFUE; HIR = 1.21728"/>
    <x v="228"/>
    <m/>
    <m/>
    <m/>
    <s v="Standard"/>
    <m/>
    <s v="based on D03-065"/>
    <s v="DEER2014"/>
    <s v="DEER2015"/>
  </r>
  <r>
    <n v="504"/>
    <s v="Furnace-Pkg-AFUE93"/>
    <x v="234"/>
    <s v="DEER2015"/>
    <s v="D15 v1"/>
    <d v="2014-09-24T00:00:00"/>
    <m/>
    <s v="ErRobNc"/>
    <s v="Com-Furnace-dHIR"/>
    <s v="DEER"/>
    <s v="Scaled"/>
    <s v="Delta"/>
    <n v="8.5400000000000004E-2"/>
    <n v="0.109"/>
    <s v="None"/>
    <m/>
    <b v="0"/>
    <m/>
    <b v="0"/>
    <s v="Com"/>
    <s v="Any"/>
    <x v="2"/>
    <s v="SpaceHeat"/>
    <s v="SpaceHtg_eq"/>
    <x v="13"/>
    <m/>
    <m/>
    <s v="HVAC-Frnc"/>
    <s v="HVAC-Frnc"/>
    <s v="Packaged Furnace (Weatherized) 78 AFUE, HIR = 1.24067"/>
    <s v="Packaged Furnace (Weatherized) 81 AFUE; HIR = 1.21728"/>
    <x v="229"/>
    <m/>
    <m/>
    <m/>
    <s v="Standard"/>
    <m/>
    <s v="based on D03-065"/>
    <s v="DEER2014"/>
    <s v="DEER2015"/>
  </r>
  <r>
    <n v="505"/>
    <s v="Furnace-Pkg-AFUE94"/>
    <x v="235"/>
    <s v="DEER2015"/>
    <s v="D15 v1"/>
    <d v="2014-09-24T00:00:00"/>
    <m/>
    <s v="ErRobNc"/>
    <s v="Com-Furnace-dHIR"/>
    <s v="DEER"/>
    <s v="Scaled"/>
    <s v="Delta"/>
    <n v="9.1899999999999996E-2"/>
    <n v="0.115"/>
    <s v="None"/>
    <m/>
    <b v="0"/>
    <m/>
    <b v="0"/>
    <s v="Com"/>
    <s v="Any"/>
    <x v="2"/>
    <s v="SpaceHeat"/>
    <s v="SpaceHtg_eq"/>
    <x v="13"/>
    <m/>
    <m/>
    <s v="HVAC-Frnc"/>
    <s v="HVAC-Frnc"/>
    <s v="Packaged Furnace (Weatherized) 78 AFUE, HIR = 1.24067"/>
    <s v="Packaged Furnace (Weatherized) 81 AFUE; HIR = 1.21728"/>
    <x v="230"/>
    <m/>
    <m/>
    <m/>
    <s v="Standard"/>
    <m/>
    <s v="based on D03-065"/>
    <s v="DEER2014"/>
    <s v="DEER2015"/>
  </r>
  <r>
    <n v="506"/>
    <s v="Furnace-Pkg-AFUE95"/>
    <x v="236"/>
    <s v="DEER2015"/>
    <s v="D15 v1"/>
    <d v="2014-09-24T00:00:00"/>
    <m/>
    <s v="ErRobNc"/>
    <s v="Com-Furnace-dHIR"/>
    <s v="DEER"/>
    <s v="Scaled"/>
    <s v="Delta"/>
    <n v="9.8400000000000001E-2"/>
    <n v="0.122"/>
    <s v="None"/>
    <m/>
    <b v="0"/>
    <m/>
    <b v="0"/>
    <s v="Com"/>
    <s v="Any"/>
    <x v="2"/>
    <s v="SpaceHeat"/>
    <s v="SpaceHtg_eq"/>
    <x v="13"/>
    <m/>
    <m/>
    <s v="HVAC-Frnc"/>
    <s v="HVAC-Frnc"/>
    <s v="Packaged Furnace (Weatherized) 78 AFUE, HIR = 1.24067"/>
    <s v="Packaged Furnace (Weatherized) 81 AFUE; HIR = 1.21728"/>
    <x v="231"/>
    <m/>
    <m/>
    <m/>
    <s v="Standard"/>
    <m/>
    <s v="based on D03-065"/>
    <s v="DEER2014"/>
    <s v="DEER2015"/>
  </r>
  <r>
    <n v="507"/>
    <s v="Furnace-Pkg-AFUE96"/>
    <x v="237"/>
    <s v="DEER2015"/>
    <s v="D15 v1"/>
    <d v="2014-09-24T00:00:00"/>
    <m/>
    <s v="ErRobNc"/>
    <s v="Com-Furnace-dHIR"/>
    <s v="DEER"/>
    <s v="Scaled"/>
    <s v="Delta"/>
    <n v="0.105"/>
    <n v="0.128"/>
    <s v="None"/>
    <m/>
    <b v="0"/>
    <m/>
    <b v="0"/>
    <s v="Com"/>
    <s v="Any"/>
    <x v="2"/>
    <s v="SpaceHeat"/>
    <s v="SpaceHtg_eq"/>
    <x v="13"/>
    <m/>
    <m/>
    <s v="HVAC-Frnc"/>
    <s v="HVAC-Frnc"/>
    <s v="Packaged Furnace (Weatherized) 78 AFUE, HIR = 1.24067"/>
    <s v="Packaged Furnace (Weatherized) 81 AFUE; HIR = 1.21728"/>
    <x v="232"/>
    <m/>
    <m/>
    <m/>
    <s v="Standard"/>
    <m/>
    <s v="based on D03-065"/>
    <s v="DEER2014"/>
    <s v="DEER2015"/>
  </r>
  <r>
    <n v="508"/>
    <s v="Furnace-Pkg-AFUE97"/>
    <x v="238"/>
    <s v="DEER2015"/>
    <s v="D15 v1"/>
    <d v="2014-09-24T00:00:00"/>
    <m/>
    <s v="ErRobNc"/>
    <s v="Com-Furnace-dHIR"/>
    <s v="DEER"/>
    <s v="Scaled"/>
    <s v="Delta"/>
    <n v="0.111"/>
    <n v="0.13500000000000001"/>
    <s v="None"/>
    <m/>
    <b v="0"/>
    <m/>
    <b v="0"/>
    <s v="Com"/>
    <s v="Any"/>
    <x v="2"/>
    <s v="SpaceHeat"/>
    <s v="SpaceHtg_eq"/>
    <x v="13"/>
    <m/>
    <m/>
    <s v="HVAC-Frnc"/>
    <s v="HVAC-Frnc"/>
    <s v="Packaged Furnace (Weatherized) 78 AFUE, HIR = 1.24067"/>
    <s v="Packaged Furnace (Weatherized) 81 AFUE; HIR = 1.21728"/>
    <x v="233"/>
    <m/>
    <m/>
    <m/>
    <s v="Standard"/>
    <m/>
    <s v="based on D03-065"/>
    <s v="DEER2014"/>
    <s v="DEER2015"/>
  </r>
  <r>
    <n v="509"/>
    <s v="Furnace-Pkg-AFUE98"/>
    <x v="239"/>
    <s v="DEER2015"/>
    <s v="D15 v1"/>
    <d v="2014-09-24T00:00:00"/>
    <m/>
    <s v="ErRobNc"/>
    <s v="Com-Furnace-dHIR"/>
    <s v="DEER"/>
    <s v="Scaled"/>
    <s v="Delta"/>
    <n v="0.11799999999999999"/>
    <n v="0.14099999999999999"/>
    <s v="None"/>
    <m/>
    <b v="0"/>
    <m/>
    <b v="0"/>
    <s v="Com"/>
    <s v="Any"/>
    <x v="2"/>
    <s v="SpaceHeat"/>
    <s v="SpaceHtg_eq"/>
    <x v="13"/>
    <m/>
    <m/>
    <s v="HVAC-Frnc"/>
    <s v="HVAC-Frnc"/>
    <s v="Packaged Furnace (Weatherized) 78 AFUE, HIR = 1.24067"/>
    <s v="Packaged Furnace (Weatherized) 81 AFUE; HIR = 1.21728"/>
    <x v="234"/>
    <m/>
    <m/>
    <m/>
    <s v="Standard"/>
    <m/>
    <s v="based on D03-065"/>
    <s v="DEER2014"/>
    <s v="DEER2015"/>
  </r>
  <r>
    <n v="601"/>
    <s v="RE-RefgFrz-TM_Mini-Tier1"/>
    <x v="240"/>
    <s v="DEER2015"/>
    <s v="D15 v1"/>
    <d v="2014-11-22T00:00:00"/>
    <m/>
    <s v="RobNc"/>
    <s v="Res-Refg-dKWH-Cond"/>
    <s v="DEER"/>
    <s v="Scaled"/>
    <s v="Delta"/>
    <n v="34"/>
    <n v="0"/>
    <s v="None"/>
    <m/>
    <b v="0"/>
    <m/>
    <b v="1"/>
    <s v="Res"/>
    <s v="Any"/>
    <x v="0"/>
    <s v="Refrig"/>
    <s v="Ref_Storage"/>
    <x v="2"/>
    <m/>
    <m/>
    <s v="Appl-ESRefg"/>
    <s v="Appl-ESRefg"/>
    <m/>
    <s v="Refrigerator with Top mount freezer, Size range = Very Small (&lt;13 cu. ft.), AV = 13.1, Minimum code compiant, Rated kWh = 339"/>
    <x v="235"/>
    <m/>
    <s v="RefgFrz-TM_Mini-Code"/>
    <s v="RefgFrz-TM_Mini-Tier1"/>
    <s v="Standard"/>
    <m/>
    <m/>
    <s v="DEER2014"/>
    <s v="DEER2015"/>
  </r>
  <r>
    <n v="602"/>
    <s v="RE-RefgFrz-TM_Mini-Tier2"/>
    <x v="241"/>
    <s v="DEER2015"/>
    <s v="D15 v1"/>
    <d v="2014-11-22T00:00:00"/>
    <m/>
    <s v="RobNc"/>
    <s v="Res-Refg-dKWH-Cond"/>
    <s v="DEER"/>
    <s v="Scaled"/>
    <s v="Delta"/>
    <n v="102"/>
    <n v="0"/>
    <s v="None"/>
    <m/>
    <b v="0"/>
    <m/>
    <b v="1"/>
    <s v="Res"/>
    <s v="Any"/>
    <x v="0"/>
    <s v="Refrig"/>
    <s v="Ref_Storage"/>
    <x v="2"/>
    <m/>
    <m/>
    <s v="Appl-ESRefg"/>
    <s v="Appl-ESRefg"/>
    <m/>
    <s v="Refrigerator with Top mount freezer, Size range = Very Small (&lt;13 cu. ft.), AV = 13.1, Minimum code compiant, Rated kWh = 339"/>
    <x v="236"/>
    <m/>
    <s v="RefgFrz-TM_Mini-Code"/>
    <s v="RefgFrz-TM_Mini-Tier2"/>
    <s v="Standard"/>
    <m/>
    <m/>
    <s v="DEER2014"/>
    <s v="DEER2015"/>
  </r>
  <r>
    <n v="603"/>
    <s v="RE-RefgFrz-TM_Small-Tier1"/>
    <x v="242"/>
    <s v="DEER2015"/>
    <s v="D15 v1"/>
    <d v="2014-11-22T00:00:00"/>
    <m/>
    <s v="RobNc"/>
    <s v="Res-Refg-dKWH-Cond"/>
    <s v="DEER"/>
    <s v="Scaled"/>
    <s v="Delta"/>
    <n v="38"/>
    <n v="0"/>
    <s v="None"/>
    <m/>
    <b v="0"/>
    <m/>
    <b v="1"/>
    <s v="Res"/>
    <s v="Any"/>
    <x v="0"/>
    <s v="Refrig"/>
    <s v="Ref_Storage"/>
    <x v="2"/>
    <m/>
    <m/>
    <s v="Appl-ESRefg"/>
    <s v="Appl-ESRefg"/>
    <m/>
    <s v="Refrigerator with Top mount freezer, Size range = Small (13 – 16 cu. ft.), AV = 17.9, Minimum code compiant, Rated kWh = 378"/>
    <x v="237"/>
    <m/>
    <s v="RefgFrz-TM_Small-Code"/>
    <s v="RefgFrz-TM_Small-Tier1"/>
    <s v="Standard"/>
    <m/>
    <m/>
    <s v="DEER2014"/>
    <s v="DEER2015"/>
  </r>
  <r>
    <n v="604"/>
    <s v="RE-RefgFrz-TM_Small-Tier2"/>
    <x v="243"/>
    <s v="DEER2015"/>
    <s v="D15 v1"/>
    <d v="2014-11-22T00:00:00"/>
    <m/>
    <s v="RobNc"/>
    <s v="Res-Refg-dKWH-Cond"/>
    <s v="DEER"/>
    <s v="Scaled"/>
    <s v="Delta"/>
    <n v="113"/>
    <n v="0"/>
    <s v="None"/>
    <m/>
    <b v="0"/>
    <m/>
    <b v="1"/>
    <s v="Res"/>
    <s v="Any"/>
    <x v="0"/>
    <s v="Refrig"/>
    <s v="Ref_Storage"/>
    <x v="2"/>
    <m/>
    <m/>
    <s v="Appl-ESRefg"/>
    <s v="Appl-ESRefg"/>
    <m/>
    <s v="Refrigerator with Top mount freezer, Size range = Small (13 – 16 cu. ft.), AV = 17.9, Minimum code compiant, Rated kWh = 378"/>
    <x v="238"/>
    <m/>
    <s v="RefgFrz-TM_Small-Code"/>
    <s v="RefgFrz-TM_Small-Tier2"/>
    <s v="Standard"/>
    <m/>
    <m/>
    <s v="DEER2014"/>
    <s v="DEER2015"/>
  </r>
  <r>
    <n v="605"/>
    <s v="RE-RefgFrz-TM_Med-Tier1"/>
    <x v="244"/>
    <s v="DEER2015"/>
    <s v="D15 v1"/>
    <d v="2014-11-22T00:00:00"/>
    <m/>
    <s v="RobNc"/>
    <s v="Res-Refg-dKWH-Cond"/>
    <s v="DEER"/>
    <s v="Scaled"/>
    <s v="Delta"/>
    <n v="42"/>
    <n v="0"/>
    <s v="None"/>
    <m/>
    <b v="0"/>
    <m/>
    <b v="1"/>
    <s v="Res"/>
    <s v="Any"/>
    <x v="0"/>
    <s v="Refrig"/>
    <s v="Ref_Storage"/>
    <x v="2"/>
    <m/>
    <m/>
    <s v="Appl-ESRefg"/>
    <s v="Appl-ESRefg"/>
    <m/>
    <s v="Refrigerator with Top mount freezer, Size range = Medium (17 – 20 cu. ft.), AV = 22.6, Minimum code compiant, Rated kWh = 416"/>
    <x v="239"/>
    <m/>
    <s v="RefgFrz-TM_Med-Code"/>
    <s v="RefgFrz-TM_Med-Tier1"/>
    <s v="Standard"/>
    <m/>
    <m/>
    <s v="DEER2014"/>
    <s v="DEER2015"/>
  </r>
  <r>
    <n v="606"/>
    <s v="RE-RefgFrz-TM_Med-Tier2"/>
    <x v="245"/>
    <s v="DEER2015"/>
    <s v="D15 v1"/>
    <d v="2014-11-22T00:00:00"/>
    <m/>
    <s v="RobNc"/>
    <s v="Res-Refg-dKWH-Cond"/>
    <s v="DEER"/>
    <s v="Scaled"/>
    <s v="Delta"/>
    <n v="125"/>
    <n v="0"/>
    <s v="None"/>
    <m/>
    <b v="0"/>
    <m/>
    <b v="1"/>
    <s v="Res"/>
    <s v="Any"/>
    <x v="0"/>
    <s v="Refrig"/>
    <s v="Ref_Storage"/>
    <x v="2"/>
    <m/>
    <m/>
    <s v="Appl-ESRefg"/>
    <s v="Appl-ESRefg"/>
    <m/>
    <s v="Refrigerator with Top mount freezer, Size range = Medium (17 – 20 cu. ft.), AV = 22.6, Minimum code compiant, Rated kWh = 416"/>
    <x v="240"/>
    <m/>
    <s v="RefgFrz-TM_Med-Code"/>
    <s v="RefgFrz-TM_Med-Tier2"/>
    <s v="Standard"/>
    <m/>
    <m/>
    <s v="DEER2014"/>
    <s v="DEER2015"/>
  </r>
  <r>
    <n v="607"/>
    <s v="RE-RefgFrz-TM_Large-Tier1"/>
    <x v="246"/>
    <s v="DEER2015"/>
    <s v="D15 v1"/>
    <d v="2014-11-22T00:00:00"/>
    <m/>
    <s v="RobNc"/>
    <s v="Res-Refg-dKWH-Cond"/>
    <s v="DEER"/>
    <s v="Scaled"/>
    <s v="Delta"/>
    <n v="44"/>
    <n v="0"/>
    <s v="None"/>
    <m/>
    <b v="0"/>
    <m/>
    <b v="1"/>
    <s v="Res"/>
    <s v="Any"/>
    <x v="0"/>
    <s v="Refrig"/>
    <s v="Ref_Storage"/>
    <x v="2"/>
    <m/>
    <m/>
    <s v="Appl-ESRefg"/>
    <s v="Appl-ESRefg"/>
    <m/>
    <s v="Refrigerator with Top mount freezer, Size range = Large (21 – 23 cu. ft.), AV = 26.2, Minimum code compiant, Rated kWh = 445"/>
    <x v="241"/>
    <m/>
    <s v="RefgFrz-TM_Large-Code"/>
    <s v="RefgFrz-TM_Large-Tier1"/>
    <s v="Standard"/>
    <m/>
    <m/>
    <s v="DEER2014"/>
    <s v="DEER2015"/>
  </r>
  <r>
    <n v="608"/>
    <s v="RE-RefgFrz-TM_Large-Tier2"/>
    <x v="247"/>
    <s v="DEER2015"/>
    <s v="D15 v1"/>
    <d v="2014-11-22T00:00:00"/>
    <m/>
    <s v="RobNc"/>
    <s v="Res-Refg-dKWH-Cond"/>
    <s v="DEER"/>
    <s v="Scaled"/>
    <s v="Delta"/>
    <n v="133"/>
    <n v="0"/>
    <s v="None"/>
    <m/>
    <b v="0"/>
    <m/>
    <b v="1"/>
    <s v="Res"/>
    <s v="Any"/>
    <x v="0"/>
    <s v="Refrig"/>
    <s v="Ref_Storage"/>
    <x v="2"/>
    <m/>
    <m/>
    <s v="Appl-ESRefg"/>
    <s v="Appl-ESRefg"/>
    <m/>
    <s v="Refrigerator with Top mount freezer, Size range = Large (21 – 23 cu. ft.), AV = 26.2, Minimum code compiant, Rated kWh = 445"/>
    <x v="242"/>
    <m/>
    <s v="RefgFrz-TM_Large-Code"/>
    <s v="RefgFrz-TM_Large-Tier2"/>
    <s v="Standard"/>
    <m/>
    <m/>
    <s v="DEER2014"/>
    <s v="DEER2015"/>
  </r>
  <r>
    <n v="609"/>
    <s v="RE-RefgFrz-TM_VLarge-Tier1"/>
    <x v="248"/>
    <s v="DEER2015"/>
    <s v="D15 v1"/>
    <d v="2014-11-22T00:00:00"/>
    <m/>
    <s v="RobNc"/>
    <s v="Res-Refg-dKWH-Cond"/>
    <s v="DEER"/>
    <s v="Scaled"/>
    <s v="Delta"/>
    <n v="48"/>
    <n v="0"/>
    <s v="None"/>
    <m/>
    <b v="0"/>
    <m/>
    <b v="1"/>
    <s v="Res"/>
    <s v="Any"/>
    <x v="0"/>
    <s v="Refrig"/>
    <s v="Ref_Storage"/>
    <x v="2"/>
    <m/>
    <m/>
    <s v="Appl-ESRefg"/>
    <s v="Appl-ESRefg"/>
    <m/>
    <s v="Refrigerator with Top mount freezer, Size range = Very large (over 23 cu. ft.), AV = 30.9, Minimum code compiant, Rated kWh = 483"/>
    <x v="243"/>
    <m/>
    <s v="RefgFrz-TM_VLarge-Code"/>
    <s v="RefgFrz-TM_VLarge-Tier1"/>
    <s v="Standard"/>
    <m/>
    <m/>
    <s v="DEER2014"/>
    <s v="DEER2015"/>
  </r>
  <r>
    <n v="610"/>
    <s v="RE-RefgFrz-TM_VLarge-Tier2"/>
    <x v="249"/>
    <s v="DEER2015"/>
    <s v="D15 v1"/>
    <d v="2014-11-22T00:00:00"/>
    <m/>
    <s v="RobNc"/>
    <s v="Res-Refg-dKWH-Cond"/>
    <s v="DEER"/>
    <s v="Scaled"/>
    <s v="Delta"/>
    <n v="145"/>
    <n v="0"/>
    <s v="None"/>
    <m/>
    <b v="0"/>
    <m/>
    <b v="1"/>
    <s v="Res"/>
    <s v="Any"/>
    <x v="0"/>
    <s v="Refrig"/>
    <s v="Ref_Storage"/>
    <x v="2"/>
    <m/>
    <m/>
    <s v="Appl-ESRefg"/>
    <s v="Appl-ESRefg"/>
    <m/>
    <s v="Refrigerator with Top mount freezer, Size range = Very large (over 23 cu. ft.), AV = 30.9, Minimum code compiant, Rated kWh = 483"/>
    <x v="244"/>
    <m/>
    <s v="RefgFrz-TM_VLarge-Code"/>
    <s v="RefgFrz-TM_VLarge-Tier2"/>
    <s v="Standard"/>
    <m/>
    <m/>
    <s v="DEER2014"/>
    <s v="DEER2015"/>
  </r>
  <r>
    <n v="611"/>
    <s v="RE-RefgFrz-TM_WtdSize-Tier1"/>
    <x v="250"/>
    <s v="DEER2015"/>
    <s v="D15 v1"/>
    <d v="2014-11-22T00:00:00"/>
    <m/>
    <s v="RobNc"/>
    <s v="Res-Refg-dKWH-Cond"/>
    <s v="DEER"/>
    <s v="Scaled"/>
    <s v="Delta"/>
    <n v="42"/>
    <n v="0"/>
    <s v="None"/>
    <m/>
    <b v="0"/>
    <m/>
    <b v="1"/>
    <s v="Res"/>
    <s v="Any"/>
    <x v="0"/>
    <s v="Refrig"/>
    <s v="Ref_Storage"/>
    <x v="2"/>
    <m/>
    <m/>
    <s v="Appl-ESRefg"/>
    <s v="Appl-ESRefg"/>
    <m/>
    <s v="Refrigerator with Top mount freezer, Size range = Weighted Size, AV = 23.2, Minimum code compiant, Rated kWh = 421"/>
    <x v="245"/>
    <m/>
    <s v="RefgFrz-TM_WtdSize-Code"/>
    <s v="RefgFrz-TM_WtdSize-Tier1"/>
    <s v="Standard"/>
    <m/>
    <m/>
    <s v="DEER2014"/>
    <s v="DEER2015"/>
  </r>
  <r>
    <n v="612"/>
    <s v="RE-RefgFrz-TM_WtdSize-Tier2"/>
    <x v="251"/>
    <s v="DEER2015"/>
    <s v="D15 v1"/>
    <d v="2014-11-22T00:00:00"/>
    <m/>
    <s v="RobNc"/>
    <s v="Res-Refg-dKWH-Cond"/>
    <s v="DEER"/>
    <s v="Scaled"/>
    <s v="Delta"/>
    <n v="126"/>
    <n v="0"/>
    <s v="None"/>
    <m/>
    <b v="0"/>
    <m/>
    <b v="1"/>
    <s v="Res"/>
    <s v="Any"/>
    <x v="0"/>
    <s v="Refrig"/>
    <s v="Ref_Storage"/>
    <x v="2"/>
    <m/>
    <m/>
    <s v="Appl-ESRefg"/>
    <s v="Appl-ESRefg"/>
    <m/>
    <s v="Refrigerator with Top mount freezer, Size range = Weighted Size, AV = 23.2, Minimum code compiant, Rated kWh = 421"/>
    <x v="246"/>
    <m/>
    <s v="RefgFrz-TM_WtdSize-Code"/>
    <s v="RefgFrz-TM_WtdSize-Tier2"/>
    <s v="Standard"/>
    <m/>
    <m/>
    <s v="DEER2014"/>
    <s v="DEER2015"/>
  </r>
  <r>
    <n v="613"/>
    <s v="RE-Refg-All_Mini-Tier1"/>
    <x v="252"/>
    <s v="DEER2015"/>
    <s v="D15 v1"/>
    <d v="2014-11-22T00:00:00"/>
    <m/>
    <s v="RobNc"/>
    <s v="Res-Refg-dKWH-Cond"/>
    <s v="DEER"/>
    <s v="Scaled"/>
    <s v="Delta"/>
    <n v="28"/>
    <n v="0"/>
    <s v="None"/>
    <m/>
    <b v="0"/>
    <m/>
    <b v="1"/>
    <s v="Res"/>
    <s v="Any"/>
    <x v="0"/>
    <s v="Refrig"/>
    <s v="Ref_Storage"/>
    <x v="2"/>
    <m/>
    <m/>
    <s v="Appl-ESRefg"/>
    <s v="Appl-ESRefg"/>
    <m/>
    <s v="Refrigerator without Freezer, Size range = Very Small (&lt;13 cu. ft.), AV = 11, Minimum code compiant, Rated kWh = 279"/>
    <x v="247"/>
    <m/>
    <s v="Refg-All_Mini-Code"/>
    <s v="Refg-All_Mini-Tier1"/>
    <s v="Standard"/>
    <m/>
    <m/>
    <s v="DEER2014"/>
    <s v="DEER2015"/>
  </r>
  <r>
    <n v="614"/>
    <s v="RE-Refg-All_Mini-Tier2"/>
    <x v="253"/>
    <s v="DEER2015"/>
    <s v="D15 v1"/>
    <d v="2014-11-22T00:00:00"/>
    <m/>
    <s v="RobNc"/>
    <s v="Res-Refg-dKWH-Cond"/>
    <s v="DEER"/>
    <s v="Scaled"/>
    <s v="Delta"/>
    <n v="84"/>
    <n v="0"/>
    <s v="None"/>
    <m/>
    <b v="0"/>
    <m/>
    <b v="1"/>
    <s v="Res"/>
    <s v="Any"/>
    <x v="0"/>
    <s v="Refrig"/>
    <s v="Ref_Storage"/>
    <x v="2"/>
    <m/>
    <m/>
    <s v="Appl-ESRefg"/>
    <s v="Appl-ESRefg"/>
    <m/>
    <s v="Refrigerator without Freezer, Size range = Very Small (&lt;13 cu. ft.), AV = 11, Minimum code compiant, Rated kWh = 279"/>
    <x v="248"/>
    <m/>
    <s v="Refg-All_Mini-Code"/>
    <s v="Refg-All_Mini-Tier2"/>
    <s v="Standard"/>
    <m/>
    <m/>
    <s v="DEER2014"/>
    <s v="DEER2015"/>
  </r>
  <r>
    <n v="615"/>
    <s v="RE-Refg-All_Small-Tier1"/>
    <x v="254"/>
    <s v="DEER2015"/>
    <s v="D15 v1"/>
    <d v="2014-11-22T00:00:00"/>
    <m/>
    <s v="RobNc"/>
    <s v="Res-Refg-dKWH-Cond"/>
    <s v="DEER"/>
    <s v="Scaled"/>
    <s v="Delta"/>
    <n v="31"/>
    <n v="0"/>
    <s v="None"/>
    <m/>
    <b v="0"/>
    <m/>
    <b v="1"/>
    <s v="Res"/>
    <s v="Any"/>
    <x v="0"/>
    <s v="Refrig"/>
    <s v="Ref_Storage"/>
    <x v="2"/>
    <m/>
    <m/>
    <s v="Appl-ESRefg"/>
    <s v="Appl-ESRefg"/>
    <m/>
    <s v="Refrigerator without Freezer, Size range = Small (13 – 16 cu. ft.), AV = 15, Minimum code compiant, Rated kWh = 308"/>
    <x v="249"/>
    <m/>
    <s v="Refg-All_Small-Code"/>
    <s v="Refg-All_Small-Tier1"/>
    <s v="Standard"/>
    <m/>
    <m/>
    <s v="DEER2014"/>
    <s v="DEER2015"/>
  </r>
  <r>
    <n v="616"/>
    <s v="RE-Refg-All_Small-Tier2"/>
    <x v="255"/>
    <s v="DEER2015"/>
    <s v="D15 v1"/>
    <d v="2014-11-22T00:00:00"/>
    <m/>
    <s v="RobNc"/>
    <s v="Res-Refg-dKWH-Cond"/>
    <s v="DEER"/>
    <s v="Scaled"/>
    <s v="Delta"/>
    <n v="92"/>
    <n v="0"/>
    <s v="None"/>
    <m/>
    <b v="0"/>
    <m/>
    <b v="1"/>
    <s v="Res"/>
    <s v="Any"/>
    <x v="0"/>
    <s v="Refrig"/>
    <s v="Ref_Storage"/>
    <x v="2"/>
    <m/>
    <m/>
    <s v="Appl-ESRefg"/>
    <s v="Appl-ESRefg"/>
    <m/>
    <s v="Refrigerator without Freezer, Size range = Small (13 – 16 cu. ft.), AV = 15, Minimum code compiant, Rated kWh = 308"/>
    <x v="250"/>
    <m/>
    <s v="Refg-All_Small-Code"/>
    <s v="Refg-All_Small-Tier2"/>
    <s v="Standard"/>
    <m/>
    <m/>
    <s v="DEER2014"/>
    <s v="DEER2015"/>
  </r>
  <r>
    <n v="617"/>
    <s v="RE-Refg-All_Med-Tier1"/>
    <x v="256"/>
    <s v="DEER2015"/>
    <s v="D15 v1"/>
    <d v="2014-11-22T00:00:00"/>
    <m/>
    <s v="RobNc"/>
    <s v="Res-Refg-dKWH-Cond"/>
    <s v="DEER"/>
    <s v="Scaled"/>
    <s v="Delta"/>
    <n v="34"/>
    <n v="0"/>
    <s v="None"/>
    <m/>
    <b v="0"/>
    <m/>
    <b v="1"/>
    <s v="Res"/>
    <s v="Any"/>
    <x v="0"/>
    <s v="Refrig"/>
    <s v="Ref_Storage"/>
    <x v="2"/>
    <m/>
    <m/>
    <s v="Appl-ESRefg"/>
    <s v="Appl-ESRefg"/>
    <m/>
    <s v="Refrigerator without Freezer, Size range = Medium (17 – 20 cu. ft.), AV = 19, Minimum code compiant, Rated kWh = 336"/>
    <x v="251"/>
    <m/>
    <s v="Refg-All_Med-Code"/>
    <s v="Refg-All_Med-Tier1"/>
    <s v="Standard"/>
    <m/>
    <m/>
    <s v="DEER2014"/>
    <s v="DEER2015"/>
  </r>
  <r>
    <n v="618"/>
    <s v="RE-Refg-All_Med-Tier2"/>
    <x v="257"/>
    <s v="DEER2015"/>
    <s v="D15 v1"/>
    <d v="2014-11-22T00:00:00"/>
    <m/>
    <s v="RobNc"/>
    <s v="Res-Refg-dKWH-Cond"/>
    <s v="DEER"/>
    <s v="Scaled"/>
    <s v="Delta"/>
    <n v="101"/>
    <n v="0"/>
    <s v="None"/>
    <m/>
    <b v="0"/>
    <m/>
    <b v="1"/>
    <s v="Res"/>
    <s v="Any"/>
    <x v="0"/>
    <s v="Refrig"/>
    <s v="Ref_Storage"/>
    <x v="2"/>
    <m/>
    <m/>
    <s v="Appl-ESRefg"/>
    <s v="Appl-ESRefg"/>
    <m/>
    <s v="Refrigerator without Freezer, Size range = Medium (17 – 20 cu. ft.), AV = 19, Minimum code compiant, Rated kWh = 336"/>
    <x v="252"/>
    <m/>
    <s v="Refg-All_Med-Code"/>
    <s v="Refg-All_Med-Tier2"/>
    <s v="Standard"/>
    <m/>
    <m/>
    <s v="DEER2014"/>
    <s v="DEER2015"/>
  </r>
  <r>
    <n v="619"/>
    <s v="RE-Refg-All_Large-Tier1"/>
    <x v="258"/>
    <s v="DEER2015"/>
    <s v="D15 v1"/>
    <d v="2014-11-22T00:00:00"/>
    <m/>
    <s v="RobNc"/>
    <s v="Res-Refg-dKWH-Cond"/>
    <s v="DEER"/>
    <s v="Scaled"/>
    <s v="Delta"/>
    <n v="36"/>
    <n v="0"/>
    <s v="None"/>
    <m/>
    <b v="0"/>
    <m/>
    <b v="1"/>
    <s v="Res"/>
    <s v="Any"/>
    <x v="0"/>
    <s v="Refrig"/>
    <s v="Ref_Storage"/>
    <x v="2"/>
    <m/>
    <m/>
    <s v="Appl-ESRefg"/>
    <s v="Appl-ESRefg"/>
    <m/>
    <s v="Refrigerator without Freezer, Size range = Large (21 – 23 cu. ft.), AV = 22, Minimum code compiant, Rated kWh = 357"/>
    <x v="253"/>
    <m/>
    <s v="Refg-All_Large-Code"/>
    <s v="Refg-All_Large-Tier1"/>
    <s v="Standard"/>
    <m/>
    <m/>
    <s v="DEER2014"/>
    <s v="DEER2015"/>
  </r>
  <r>
    <n v="620"/>
    <s v="RE-Refg-All_Large-Tier2"/>
    <x v="259"/>
    <s v="DEER2015"/>
    <s v="D15 v1"/>
    <d v="2014-11-22T00:00:00"/>
    <m/>
    <s v="RobNc"/>
    <s v="Res-Refg-dKWH-Cond"/>
    <s v="DEER"/>
    <s v="Scaled"/>
    <s v="Delta"/>
    <n v="107"/>
    <n v="0"/>
    <s v="None"/>
    <m/>
    <b v="0"/>
    <m/>
    <b v="1"/>
    <s v="Res"/>
    <s v="Any"/>
    <x v="0"/>
    <s v="Refrig"/>
    <s v="Ref_Storage"/>
    <x v="2"/>
    <m/>
    <m/>
    <s v="Appl-ESRefg"/>
    <s v="Appl-ESRefg"/>
    <m/>
    <s v="Refrigerator without Freezer, Size range = Large (21 – 23 cu. ft.), AV = 22, Minimum code compiant, Rated kWh = 357"/>
    <x v="254"/>
    <m/>
    <s v="Refg-All_Large-Code"/>
    <s v="Refg-All_Large-Tier2"/>
    <s v="Standard"/>
    <m/>
    <m/>
    <s v="DEER2014"/>
    <s v="DEER2015"/>
  </r>
  <r>
    <n v="621"/>
    <s v="RE-Refg-All_VLarge-Tier1"/>
    <x v="260"/>
    <s v="DEER2015"/>
    <s v="D15 v1"/>
    <d v="2014-11-22T00:00:00"/>
    <m/>
    <s v="RobNc"/>
    <s v="Res-Refg-dKWH-Cond"/>
    <s v="DEER"/>
    <s v="Scaled"/>
    <s v="Delta"/>
    <n v="38"/>
    <n v="0"/>
    <s v="None"/>
    <m/>
    <b v="0"/>
    <m/>
    <b v="1"/>
    <s v="Res"/>
    <s v="Any"/>
    <x v="0"/>
    <s v="Refrig"/>
    <s v="Ref_Storage"/>
    <x v="2"/>
    <m/>
    <m/>
    <s v="Appl-ESRefg"/>
    <s v="Appl-ESRefg"/>
    <m/>
    <s v="Refrigerator without Freezer, Size range = Very large (over 23 cu. ft.), AV = 26, Minimum code compiant, Rated kWh = 385"/>
    <x v="255"/>
    <m/>
    <s v="Refg-All_VLarge-Code"/>
    <s v="Refg-All_VLarge-Tier1"/>
    <s v="Standard"/>
    <m/>
    <m/>
    <s v="DEER2014"/>
    <s v="DEER2015"/>
  </r>
  <r>
    <n v="622"/>
    <s v="RE-Refg-All_VLarge-Tier2"/>
    <x v="261"/>
    <s v="DEER2015"/>
    <s v="D15 v1"/>
    <d v="2014-11-22T00:00:00"/>
    <m/>
    <s v="RobNc"/>
    <s v="Res-Refg-dKWH-Cond"/>
    <s v="DEER"/>
    <s v="Scaled"/>
    <s v="Delta"/>
    <n v="115"/>
    <n v="0"/>
    <s v="None"/>
    <m/>
    <b v="0"/>
    <m/>
    <b v="1"/>
    <s v="Res"/>
    <s v="Any"/>
    <x v="0"/>
    <s v="Refrig"/>
    <s v="Ref_Storage"/>
    <x v="2"/>
    <m/>
    <m/>
    <s v="Appl-ESRefg"/>
    <s v="Appl-ESRefg"/>
    <m/>
    <s v="Refrigerator without Freezer, Size range = Very large (over 23 cu. ft.), AV = 26, Minimum code compiant, Rated kWh = 385"/>
    <x v="256"/>
    <m/>
    <s v="Refg-All_VLarge-Code"/>
    <s v="Refg-All_VLarge-Tier2"/>
    <s v="Standard"/>
    <m/>
    <m/>
    <s v="DEER2014"/>
    <s v="DEER2015"/>
  </r>
  <r>
    <n v="623"/>
    <s v="RE-Refg-All_WtdSize-Tier1"/>
    <x v="262"/>
    <s v="DEER2015"/>
    <s v="D15 v1"/>
    <d v="2014-11-22T00:00:00"/>
    <m/>
    <s v="RobNc"/>
    <s v="Res-Refg-dKWH-Cond"/>
    <s v="DEER"/>
    <s v="Scaled"/>
    <s v="Delta"/>
    <n v="30"/>
    <n v="0"/>
    <s v="None"/>
    <m/>
    <b v="0"/>
    <m/>
    <b v="1"/>
    <s v="Res"/>
    <s v="Any"/>
    <x v="0"/>
    <s v="Refrig"/>
    <s v="Ref_Storage"/>
    <x v="2"/>
    <m/>
    <m/>
    <s v="Appl-ESRefg"/>
    <s v="Appl-ESRefg"/>
    <m/>
    <s v="Refrigerator without Freezer, Size range = Weighted Size, AV = 14.2, Minimum code compiant, Rated kWh = 302"/>
    <x v="257"/>
    <m/>
    <s v="Refg-All_WtdSize-Code"/>
    <s v="Refg-All_WtdSize-Tier1"/>
    <s v="Standard"/>
    <m/>
    <m/>
    <s v="DEER2014"/>
    <s v="DEER2015"/>
  </r>
  <r>
    <n v="624"/>
    <s v="RE-Refg-All_WtdSize-Tier2"/>
    <x v="263"/>
    <s v="DEER2015"/>
    <s v="D15 v1"/>
    <d v="2014-11-22T00:00:00"/>
    <m/>
    <s v="RobNc"/>
    <s v="Res-Refg-dKWH-Cond"/>
    <s v="DEER"/>
    <s v="Scaled"/>
    <s v="Delta"/>
    <n v="91"/>
    <n v="0"/>
    <s v="None"/>
    <m/>
    <b v="0"/>
    <m/>
    <b v="1"/>
    <s v="Res"/>
    <s v="Any"/>
    <x v="0"/>
    <s v="Refrig"/>
    <s v="Ref_Storage"/>
    <x v="2"/>
    <m/>
    <m/>
    <s v="Appl-ESRefg"/>
    <s v="Appl-ESRefg"/>
    <m/>
    <s v="Refrigerator without Freezer, Size range = Weighted Size, AV = 14.2, Minimum code compiant, Rated kWh = 302"/>
    <x v="258"/>
    <m/>
    <s v="Refg-All_WtdSize-Code"/>
    <s v="Refg-All_WtdSize-Tier2"/>
    <s v="Standard"/>
    <m/>
    <m/>
    <s v="DEER2014"/>
    <s v="DEER2015"/>
  </r>
  <r>
    <n v="625"/>
    <s v="RE-RefgFrz-TM-Ice_Mini-Tier1"/>
    <x v="264"/>
    <s v="DEER2015"/>
    <s v="D15 v1"/>
    <d v="2014-11-22T00:00:00"/>
    <m/>
    <s v="RobNc"/>
    <s v="Res-Refg-dKWH-Cond"/>
    <s v="DEER"/>
    <s v="Scaled"/>
    <s v="Delta"/>
    <n v="42"/>
    <n v="0"/>
    <s v="None"/>
    <m/>
    <b v="0"/>
    <m/>
    <b v="1"/>
    <s v="Res"/>
    <s v="Any"/>
    <x v="0"/>
    <s v="Refrig"/>
    <s v="Ref_Storage"/>
    <x v="2"/>
    <m/>
    <m/>
    <s v="Appl-ESRefg"/>
    <s v="Appl-ESRefg"/>
    <m/>
    <s v="Refrigerator with Top mount freezer, with Icemaker,  Size range = Very Small (&lt;13 cu. ft.), AV = 13.1, Minimum code compiant, Rated kWh = 423"/>
    <x v="259"/>
    <m/>
    <s v="RefgFrz-TM-Ice_Mini-Code"/>
    <s v="RefgFrz-TM-Ice_Mini-Tier1"/>
    <s v="Standard"/>
    <m/>
    <m/>
    <s v="DEER2014"/>
    <s v="DEER2015"/>
  </r>
  <r>
    <n v="626"/>
    <s v="RE-RefgFrz-TM-Ice_Mini-Tier2"/>
    <x v="265"/>
    <s v="DEER2015"/>
    <s v="D15 v1"/>
    <d v="2014-11-22T00:00:00"/>
    <m/>
    <s v="RobNc"/>
    <s v="Res-Refg-dKWH-Cond"/>
    <s v="DEER"/>
    <s v="Scaled"/>
    <s v="Delta"/>
    <n v="127"/>
    <n v="0"/>
    <s v="None"/>
    <m/>
    <b v="0"/>
    <m/>
    <b v="1"/>
    <s v="Res"/>
    <s v="Any"/>
    <x v="0"/>
    <s v="Refrig"/>
    <s v="Ref_Storage"/>
    <x v="2"/>
    <m/>
    <m/>
    <s v="Appl-ESRefg"/>
    <s v="Appl-ESRefg"/>
    <m/>
    <s v="Refrigerator with Top mount freezer, with Icemaker,  Size range = Very Small (&lt;13 cu. ft.), AV = 13.1, Minimum code compiant, Rated kWh = 423"/>
    <x v="260"/>
    <m/>
    <s v="RefgFrz-TM-Ice_Mini-Code"/>
    <s v="RefgFrz-TM-Ice_Mini-Tier2"/>
    <s v="Standard"/>
    <m/>
    <m/>
    <s v="DEER2014"/>
    <s v="DEER2015"/>
  </r>
  <r>
    <n v="627"/>
    <s v="RE-RefgFrz-TM-Ice_Small-Tier1"/>
    <x v="266"/>
    <s v="DEER2015"/>
    <s v="D15 v1"/>
    <d v="2014-11-22T00:00:00"/>
    <m/>
    <s v="RobNc"/>
    <s v="Res-Refg-dKWH-Cond"/>
    <s v="DEER"/>
    <s v="Scaled"/>
    <s v="Delta"/>
    <n v="46"/>
    <n v="0"/>
    <s v="None"/>
    <m/>
    <b v="0"/>
    <m/>
    <b v="1"/>
    <s v="Res"/>
    <s v="Any"/>
    <x v="0"/>
    <s v="Refrig"/>
    <s v="Ref_Storage"/>
    <x v="2"/>
    <m/>
    <m/>
    <s v="Appl-ESRefg"/>
    <s v="Appl-ESRefg"/>
    <m/>
    <s v="Refrigerator with Top mount freezer, with Icemaker,  Size range = Small (13 – 16 cu. ft.), AV = 17.9, Minimum code compiant, Rated kWh = 462"/>
    <x v="261"/>
    <m/>
    <s v="RefgFrz-TM-Ice_Small-Code"/>
    <s v="RefgFrz-TM-Ice_Small-Tier1"/>
    <s v="Standard"/>
    <m/>
    <m/>
    <s v="DEER2014"/>
    <s v="DEER2015"/>
  </r>
  <r>
    <n v="628"/>
    <s v="RE-RefgFrz-TM-Ice_Small-Tier2"/>
    <x v="267"/>
    <s v="DEER2015"/>
    <s v="D15 v1"/>
    <d v="2014-11-22T00:00:00"/>
    <m/>
    <s v="RobNc"/>
    <s v="Res-Refg-dKWH-Cond"/>
    <s v="DEER"/>
    <s v="Scaled"/>
    <s v="Delta"/>
    <n v="139"/>
    <n v="0"/>
    <s v="None"/>
    <m/>
    <b v="0"/>
    <m/>
    <b v="1"/>
    <s v="Res"/>
    <s v="Any"/>
    <x v="0"/>
    <s v="Refrig"/>
    <s v="Ref_Storage"/>
    <x v="2"/>
    <m/>
    <m/>
    <s v="Appl-ESRefg"/>
    <s v="Appl-ESRefg"/>
    <m/>
    <s v="Refrigerator with Top mount freezer, with Icemaker,  Size range = Small (13 – 16 cu. ft.), AV = 17.9, Minimum code compiant, Rated kWh = 462"/>
    <x v="262"/>
    <m/>
    <s v="RefgFrz-TM-Ice_Small-Code"/>
    <s v="RefgFrz-TM-Ice_Small-Tier2"/>
    <s v="Standard"/>
    <m/>
    <m/>
    <s v="DEER2014"/>
    <s v="DEER2015"/>
  </r>
  <r>
    <n v="629"/>
    <s v="RE-RefgFrz-TM-Ice_Med-Tier1"/>
    <x v="268"/>
    <s v="DEER2015"/>
    <s v="D15 v1"/>
    <d v="2014-11-22T00:00:00"/>
    <m/>
    <s v="RobNc"/>
    <s v="Res-Refg-dKWH-Cond"/>
    <s v="DEER"/>
    <s v="Scaled"/>
    <s v="Delta"/>
    <n v="50"/>
    <n v="0"/>
    <s v="None"/>
    <m/>
    <b v="0"/>
    <m/>
    <b v="1"/>
    <s v="Res"/>
    <s v="Any"/>
    <x v="0"/>
    <s v="Refrig"/>
    <s v="Ref_Storage"/>
    <x v="2"/>
    <m/>
    <m/>
    <s v="Appl-ESRefg"/>
    <s v="Appl-ESRefg"/>
    <m/>
    <s v="Refrigerator with Top mount freezer, with Icemaker,  Size range = Medium (17 – 20 cu. ft.), AV = 22.6, Minimum code compiant, Rated kWh = 500"/>
    <x v="263"/>
    <m/>
    <s v="RefgFrz-TM-Ice_Med-Code"/>
    <s v="RefgFrz-TM-Ice_Med-Tier1"/>
    <s v="Standard"/>
    <m/>
    <m/>
    <s v="DEER2014"/>
    <s v="DEER2015"/>
  </r>
  <r>
    <n v="630"/>
    <s v="RE-RefgFrz-TM-Ice_Med-Tier2"/>
    <x v="269"/>
    <s v="DEER2015"/>
    <s v="D15 v1"/>
    <d v="2014-11-22T00:00:00"/>
    <m/>
    <s v="RobNc"/>
    <s v="Res-Refg-dKWH-Cond"/>
    <s v="DEER"/>
    <s v="Scaled"/>
    <s v="Delta"/>
    <n v="150"/>
    <n v="0"/>
    <s v="None"/>
    <m/>
    <b v="0"/>
    <m/>
    <b v="1"/>
    <s v="Res"/>
    <s v="Any"/>
    <x v="0"/>
    <s v="Refrig"/>
    <s v="Ref_Storage"/>
    <x v="2"/>
    <m/>
    <m/>
    <s v="Appl-ESRefg"/>
    <s v="Appl-ESRefg"/>
    <m/>
    <s v="Refrigerator with Top mount freezer, with Icemaker,  Size range = Medium (17 – 20 cu. ft.), AV = 22.6, Minimum code compiant, Rated kWh = 500"/>
    <x v="264"/>
    <m/>
    <s v="RefgFrz-TM-Ice_Med-Code"/>
    <s v="RefgFrz-TM-Ice_Med-Tier2"/>
    <s v="Standard"/>
    <m/>
    <m/>
    <s v="DEER2014"/>
    <s v="DEER2015"/>
  </r>
  <r>
    <n v="631"/>
    <s v="RE-RefgFrz-TM-Ice_Large-Tier1"/>
    <x v="270"/>
    <s v="DEER2015"/>
    <s v="D15 v1"/>
    <d v="2014-11-22T00:00:00"/>
    <m/>
    <s v="RobNc"/>
    <s v="Res-Refg-dKWH-Cond"/>
    <s v="DEER"/>
    <s v="Scaled"/>
    <s v="Delta"/>
    <n v="53"/>
    <n v="0"/>
    <s v="None"/>
    <m/>
    <b v="0"/>
    <m/>
    <b v="1"/>
    <s v="Res"/>
    <s v="Any"/>
    <x v="0"/>
    <s v="Refrig"/>
    <s v="Ref_Storage"/>
    <x v="2"/>
    <m/>
    <m/>
    <s v="Appl-ESRefg"/>
    <s v="Appl-ESRefg"/>
    <m/>
    <s v="Refrigerator with Top mount freezer, with Icemaker,  Size range = Large (21 – 23 cu. ft.), AV = 26.2, Minimum code compiant, Rated kWh = 529"/>
    <x v="265"/>
    <m/>
    <s v="RefgFrz-TM-Ice_Large-Code"/>
    <s v="RefgFrz-TM-Ice_Large-Tier1"/>
    <s v="Standard"/>
    <m/>
    <m/>
    <s v="DEER2014"/>
    <s v="DEER2015"/>
  </r>
  <r>
    <n v="632"/>
    <s v="RE-RefgFrz-TM-Ice_Large-Tier2"/>
    <x v="271"/>
    <s v="DEER2015"/>
    <s v="D15 v1"/>
    <d v="2014-11-22T00:00:00"/>
    <m/>
    <s v="RobNc"/>
    <s v="Res-Refg-dKWH-Cond"/>
    <s v="DEER"/>
    <s v="Scaled"/>
    <s v="Delta"/>
    <n v="159"/>
    <n v="0"/>
    <s v="None"/>
    <m/>
    <b v="0"/>
    <m/>
    <b v="1"/>
    <s v="Res"/>
    <s v="Any"/>
    <x v="0"/>
    <s v="Refrig"/>
    <s v="Ref_Storage"/>
    <x v="2"/>
    <m/>
    <m/>
    <s v="Appl-ESRefg"/>
    <s v="Appl-ESRefg"/>
    <m/>
    <s v="Refrigerator with Top mount freezer, with Icemaker,  Size range = Large (21 – 23 cu. ft.), AV = 26.2, Minimum code compiant, Rated kWh = 529"/>
    <x v="266"/>
    <m/>
    <s v="RefgFrz-TM-Ice_Large-Code"/>
    <s v="RefgFrz-TM-Ice_Large-Tier2"/>
    <s v="Standard"/>
    <m/>
    <m/>
    <s v="DEER2014"/>
    <s v="DEER2015"/>
  </r>
  <r>
    <n v="633"/>
    <s v="RE-RefgFrz-TM-Ice_VLarge-Tier1"/>
    <x v="272"/>
    <s v="DEER2015"/>
    <s v="D15 v1"/>
    <d v="2014-11-22T00:00:00"/>
    <m/>
    <s v="RobNc"/>
    <s v="Res-Refg-dKWH-Cond"/>
    <s v="DEER"/>
    <s v="Scaled"/>
    <s v="Delta"/>
    <n v="57"/>
    <n v="0"/>
    <s v="None"/>
    <m/>
    <b v="0"/>
    <m/>
    <b v="1"/>
    <s v="Res"/>
    <s v="Any"/>
    <x v="0"/>
    <s v="Refrig"/>
    <s v="Ref_Storage"/>
    <x v="2"/>
    <m/>
    <m/>
    <s v="Appl-ESRefg"/>
    <s v="Appl-ESRefg"/>
    <m/>
    <s v="Refrigerator with Top mount freezer, with Icemaker,  Size range = Very large (over 23 cu. ft.), AV = 30.9, Minimum code compiant, Rated kWh = 567"/>
    <x v="267"/>
    <m/>
    <s v="RefgFrz-TM-Ice_VLarge-Code"/>
    <s v="RefgFrz-TM-Ice_VLarge-Tier1"/>
    <s v="Standard"/>
    <m/>
    <m/>
    <s v="DEER2014"/>
    <s v="DEER2015"/>
  </r>
  <r>
    <n v="634"/>
    <s v="RE-RefgFrz-TM-Ice_VLarge-Tier2"/>
    <x v="273"/>
    <s v="DEER2015"/>
    <s v="D15 v1"/>
    <d v="2014-11-22T00:00:00"/>
    <m/>
    <s v="RobNc"/>
    <s v="Res-Refg-dKWH-Cond"/>
    <s v="DEER"/>
    <s v="Scaled"/>
    <s v="Delta"/>
    <n v="170"/>
    <n v="0"/>
    <s v="None"/>
    <m/>
    <b v="0"/>
    <m/>
    <b v="1"/>
    <s v="Res"/>
    <s v="Any"/>
    <x v="0"/>
    <s v="Refrig"/>
    <s v="Ref_Storage"/>
    <x v="2"/>
    <m/>
    <m/>
    <s v="Appl-ESRefg"/>
    <s v="Appl-ESRefg"/>
    <m/>
    <s v="Refrigerator with Top mount freezer, with Icemaker,  Size range = Very large (over 23 cu. ft.), AV = 30.9, Minimum code compiant, Rated kWh = 567"/>
    <x v="268"/>
    <m/>
    <s v="RefgFrz-TM-Ice_VLarge-Code"/>
    <s v="RefgFrz-TM-Ice_VLarge-Tier2"/>
    <s v="Standard"/>
    <m/>
    <m/>
    <s v="DEER2014"/>
    <s v="DEER2015"/>
  </r>
  <r>
    <n v="635"/>
    <s v="RE-RefgFrz-TM-Ice_WtdSize-Tier1"/>
    <x v="274"/>
    <s v="DEER2015"/>
    <s v="D15 v1"/>
    <d v="2014-11-22T00:00:00"/>
    <m/>
    <s v="RobNc"/>
    <s v="Res-Refg-dKWH-Cond"/>
    <s v="DEER"/>
    <s v="Scaled"/>
    <s v="Delta"/>
    <n v="52"/>
    <n v="0"/>
    <s v="None"/>
    <m/>
    <b v="0"/>
    <m/>
    <b v="1"/>
    <s v="Res"/>
    <s v="Any"/>
    <x v="0"/>
    <s v="Refrig"/>
    <s v="Ref_Storage"/>
    <x v="2"/>
    <m/>
    <m/>
    <s v="Appl-ESRefg"/>
    <s v="Appl-ESRefg"/>
    <m/>
    <s v="Refrigerator with Top mount freezer, with Icemaker,  Size range = Weighted Size, AV = 24.7, Minimum code compiant, Rated kWh = 518"/>
    <x v="269"/>
    <m/>
    <s v="RefgFrz-TM-Ice_WtdSize-Code"/>
    <s v="RefgFrz-TM-Ice_WtdSize-Tier1"/>
    <s v="Standard"/>
    <m/>
    <m/>
    <s v="DEER2014"/>
    <s v="DEER2015"/>
  </r>
  <r>
    <n v="636"/>
    <s v="RE-RefgFrz-TM-Ice_WtdSize-Tier2"/>
    <x v="275"/>
    <s v="DEER2015"/>
    <s v="D15 v1"/>
    <d v="2014-11-22T00:00:00"/>
    <m/>
    <s v="RobNc"/>
    <s v="Res-Refg-dKWH-Cond"/>
    <s v="DEER"/>
    <s v="Scaled"/>
    <s v="Delta"/>
    <n v="155"/>
    <n v="0"/>
    <s v="None"/>
    <m/>
    <b v="0"/>
    <m/>
    <b v="1"/>
    <s v="Res"/>
    <s v="Any"/>
    <x v="0"/>
    <s v="Refrig"/>
    <s v="Ref_Storage"/>
    <x v="2"/>
    <m/>
    <m/>
    <s v="Appl-ESRefg"/>
    <s v="Appl-ESRefg"/>
    <m/>
    <s v="Refrigerator with Top mount freezer, with Icemaker,  Size range = Weighted Size, AV = 24.7, Minimum code compiant, Rated kWh = 518"/>
    <x v="270"/>
    <m/>
    <s v="RefgFrz-TM-Ice_WtdSize-Code"/>
    <s v="RefgFrz-TM-Ice_WtdSize-Tier2"/>
    <s v="Standard"/>
    <m/>
    <m/>
    <s v="DEER2014"/>
    <s v="DEER2015"/>
  </r>
  <r>
    <n v="637"/>
    <s v="RE-RefgFrz-SM_Mini-Tier1"/>
    <x v="276"/>
    <s v="DEER2015"/>
    <s v="D15 v1"/>
    <d v="2014-11-22T00:00:00"/>
    <m/>
    <s v="RobNc"/>
    <s v="Res-Refg-dKWH-Cond"/>
    <s v="DEER"/>
    <s v="Scaled"/>
    <s v="Delta"/>
    <n v="42"/>
    <n v="0"/>
    <s v="None"/>
    <m/>
    <b v="0"/>
    <m/>
    <b v="1"/>
    <s v="Res"/>
    <s v="Any"/>
    <x v="0"/>
    <s v="Refrig"/>
    <s v="Ref_Storage"/>
    <x v="2"/>
    <m/>
    <m/>
    <s v="Appl-ESRefg"/>
    <s v="Appl-ESRefg"/>
    <m/>
    <s v="Refrigerator with Side mount freezer, Size range = Very Small (&lt;13 cu. ft.), AV = 14.1, Minimum code compiant, Rated kWh = 418"/>
    <x v="271"/>
    <m/>
    <s v="RefgFrz-SM_Mini-Code"/>
    <s v="RefgFrz-SM_Mini-Tier1"/>
    <s v="Standard"/>
    <m/>
    <m/>
    <s v="DEER2014"/>
    <s v="DEER2015"/>
  </r>
  <r>
    <n v="638"/>
    <s v="RE-RefgFrz-SM_Mini-Tier2"/>
    <x v="277"/>
    <s v="DEER2015"/>
    <s v="D15 v1"/>
    <d v="2014-11-22T00:00:00"/>
    <m/>
    <s v="RobNc"/>
    <s v="Res-Refg-dKWH-Cond"/>
    <s v="DEER"/>
    <s v="Scaled"/>
    <s v="Delta"/>
    <n v="125"/>
    <n v="0"/>
    <s v="None"/>
    <m/>
    <b v="0"/>
    <m/>
    <b v="1"/>
    <s v="Res"/>
    <s v="Any"/>
    <x v="0"/>
    <s v="Refrig"/>
    <s v="Ref_Storage"/>
    <x v="2"/>
    <m/>
    <m/>
    <s v="Appl-ESRefg"/>
    <s v="Appl-ESRefg"/>
    <m/>
    <s v="Refrigerator with Side mount freezer, Size range = Very Small (&lt;13 cu. ft.), AV = 14.1, Minimum code compiant, Rated kWh = 418"/>
    <x v="272"/>
    <m/>
    <s v="RefgFrz-SM_Mini-Code"/>
    <s v="RefgFrz-SM_Mini-Tier2"/>
    <s v="Standard"/>
    <m/>
    <m/>
    <s v="DEER2014"/>
    <s v="DEER2015"/>
  </r>
  <r>
    <n v="639"/>
    <s v="RE-RefgFrz-SM_Small-Tier1"/>
    <x v="278"/>
    <s v="DEER2015"/>
    <s v="D15 v1"/>
    <d v="2014-11-22T00:00:00"/>
    <m/>
    <s v="RobNc"/>
    <s v="Res-Refg-dKWH-Cond"/>
    <s v="DEER"/>
    <s v="Scaled"/>
    <s v="Delta"/>
    <n v="46"/>
    <n v="0"/>
    <s v="None"/>
    <m/>
    <b v="0"/>
    <m/>
    <b v="1"/>
    <s v="Res"/>
    <s v="Any"/>
    <x v="0"/>
    <s v="Refrig"/>
    <s v="Ref_Storage"/>
    <x v="2"/>
    <m/>
    <m/>
    <s v="Appl-ESRefg"/>
    <s v="Appl-ESRefg"/>
    <m/>
    <s v="Refrigerator with Side mount freezer, Size range = Small (13 – 16 cu. ft.), AV = 19.2, Minimum code compiant, Rated kWh = 461"/>
    <x v="273"/>
    <m/>
    <s v="RefgFrz-SM_Small-Code"/>
    <s v="RefgFrz-SM_Small-Tier1"/>
    <s v="Standard"/>
    <m/>
    <m/>
    <s v="DEER2014"/>
    <s v="DEER2015"/>
  </r>
  <r>
    <n v="640"/>
    <s v="RE-RefgFrz-SM_Small-Tier2"/>
    <x v="279"/>
    <s v="DEER2015"/>
    <s v="D15 v1"/>
    <d v="2014-11-22T00:00:00"/>
    <m/>
    <s v="RobNc"/>
    <s v="Res-Refg-dKWH-Cond"/>
    <s v="DEER"/>
    <s v="Scaled"/>
    <s v="Delta"/>
    <n v="138"/>
    <n v="0"/>
    <s v="None"/>
    <m/>
    <b v="0"/>
    <m/>
    <b v="1"/>
    <s v="Res"/>
    <s v="Any"/>
    <x v="0"/>
    <s v="Refrig"/>
    <s v="Ref_Storage"/>
    <x v="2"/>
    <m/>
    <m/>
    <s v="Appl-ESRefg"/>
    <s v="Appl-ESRefg"/>
    <m/>
    <s v="Refrigerator with Side mount freezer, Size range = Small (13 – 16 cu. ft.), AV = 19.2, Minimum code compiant, Rated kWh = 461"/>
    <x v="274"/>
    <m/>
    <s v="RefgFrz-SM_Small-Code"/>
    <s v="RefgFrz-SM_Small-Tier2"/>
    <s v="Standard"/>
    <m/>
    <m/>
    <s v="DEER2014"/>
    <s v="DEER2015"/>
  </r>
  <r>
    <n v="641"/>
    <s v="RE-RefgFrz-SM_Med-Tier1"/>
    <x v="280"/>
    <s v="DEER2015"/>
    <s v="D15 v1"/>
    <d v="2014-11-22T00:00:00"/>
    <m/>
    <s v="RobNc"/>
    <s v="Res-Refg-dKWH-Cond"/>
    <s v="DEER"/>
    <s v="Scaled"/>
    <s v="Delta"/>
    <n v="50"/>
    <n v="0"/>
    <s v="None"/>
    <m/>
    <b v="0"/>
    <m/>
    <b v="1"/>
    <s v="Res"/>
    <s v="Any"/>
    <x v="0"/>
    <s v="Refrig"/>
    <s v="Ref_Storage"/>
    <x v="2"/>
    <m/>
    <m/>
    <s v="Appl-ESRefg"/>
    <s v="Appl-ESRefg"/>
    <m/>
    <s v="Refrigerator with Side mount freezer, Size range = Medium (17 – 20 cu. ft.), AV = 24.3, Minimum code compiant, Rated kWh = 505"/>
    <x v="275"/>
    <m/>
    <s v="RefgFrz-SM_Med-Code"/>
    <s v="RefgFrz-SM_Med-Tier1"/>
    <s v="Standard"/>
    <m/>
    <m/>
    <s v="DEER2014"/>
    <s v="DEER2015"/>
  </r>
  <r>
    <n v="642"/>
    <s v="RE-RefgFrz-SM_Med-Tier2"/>
    <x v="281"/>
    <s v="DEER2015"/>
    <s v="D15 v1"/>
    <d v="2014-11-22T00:00:00"/>
    <m/>
    <s v="RobNc"/>
    <s v="Res-Refg-dKWH-Cond"/>
    <s v="DEER"/>
    <s v="Scaled"/>
    <s v="Delta"/>
    <n v="151"/>
    <n v="0"/>
    <s v="None"/>
    <m/>
    <b v="0"/>
    <m/>
    <b v="1"/>
    <s v="Res"/>
    <s v="Any"/>
    <x v="0"/>
    <s v="Refrig"/>
    <s v="Ref_Storage"/>
    <x v="2"/>
    <m/>
    <m/>
    <s v="Appl-ESRefg"/>
    <s v="Appl-ESRefg"/>
    <m/>
    <s v="Refrigerator with Side mount freezer, Size range = Medium (17 – 20 cu. ft.), AV = 24.3, Minimum code compiant, Rated kWh = 505"/>
    <x v="276"/>
    <m/>
    <s v="RefgFrz-SM_Med-Code"/>
    <s v="RefgFrz-SM_Med-Tier2"/>
    <s v="Standard"/>
    <m/>
    <m/>
    <s v="DEER2014"/>
    <s v="DEER2015"/>
  </r>
  <r>
    <n v="643"/>
    <s v="RE-RefgFrz-SM_Large-Tier1"/>
    <x v="282"/>
    <s v="DEER2015"/>
    <s v="D15 v1"/>
    <d v="2014-11-22T00:00:00"/>
    <m/>
    <s v="RobNc"/>
    <s v="Res-Refg-dKWH-Cond"/>
    <s v="DEER"/>
    <s v="Scaled"/>
    <s v="Delta"/>
    <n v="54"/>
    <n v="0"/>
    <s v="None"/>
    <m/>
    <b v="0"/>
    <m/>
    <b v="1"/>
    <s v="Res"/>
    <s v="Any"/>
    <x v="0"/>
    <s v="Refrig"/>
    <s v="Ref_Storage"/>
    <x v="2"/>
    <m/>
    <m/>
    <s v="Appl-ESRefg"/>
    <s v="Appl-ESRefg"/>
    <m/>
    <s v="Refrigerator with Side mount freezer, Size range = Large (21 – 23 cu. ft.), AV = 28.2, Minimum code compiant, Rated kWh = 538"/>
    <x v="277"/>
    <m/>
    <s v="RefgFrz-SM_Large-Code"/>
    <s v="RefgFrz-SM_Large-Tier1"/>
    <s v="Standard"/>
    <m/>
    <m/>
    <s v="DEER2014"/>
    <s v="DEER2015"/>
  </r>
  <r>
    <n v="644"/>
    <s v="RE-RefgFrz-SM_Large-Tier2"/>
    <x v="283"/>
    <s v="DEER2015"/>
    <s v="D15 v1"/>
    <d v="2014-11-22T00:00:00"/>
    <m/>
    <s v="RobNc"/>
    <s v="Res-Refg-dKWH-Cond"/>
    <s v="DEER"/>
    <s v="Scaled"/>
    <s v="Delta"/>
    <n v="161"/>
    <n v="0"/>
    <s v="None"/>
    <m/>
    <b v="0"/>
    <m/>
    <b v="1"/>
    <s v="Res"/>
    <s v="Any"/>
    <x v="0"/>
    <s v="Refrig"/>
    <s v="Ref_Storage"/>
    <x v="2"/>
    <m/>
    <m/>
    <s v="Appl-ESRefg"/>
    <s v="Appl-ESRefg"/>
    <m/>
    <s v="Refrigerator with Side mount freezer, Size range = Large (21 – 23 cu. ft.), AV = 28.2, Minimum code compiant, Rated kWh = 538"/>
    <x v="278"/>
    <m/>
    <s v="RefgFrz-SM_Large-Code"/>
    <s v="RefgFrz-SM_Large-Tier2"/>
    <s v="Standard"/>
    <m/>
    <m/>
    <s v="DEER2014"/>
    <s v="DEER2015"/>
  </r>
  <r>
    <n v="645"/>
    <s v="RE-RefgFrz-SM_VLarge-Tier1"/>
    <x v="284"/>
    <s v="DEER2015"/>
    <s v="D15 v1"/>
    <d v="2014-11-22T00:00:00"/>
    <m/>
    <s v="RobNc"/>
    <s v="Res-Refg-dKWH-Cond"/>
    <s v="DEER"/>
    <s v="Scaled"/>
    <s v="Delta"/>
    <n v="58"/>
    <n v="0"/>
    <s v="None"/>
    <m/>
    <b v="0"/>
    <m/>
    <b v="1"/>
    <s v="Res"/>
    <s v="Any"/>
    <x v="0"/>
    <s v="Refrig"/>
    <s v="Ref_Storage"/>
    <x v="2"/>
    <m/>
    <m/>
    <s v="Appl-ESRefg"/>
    <s v="Appl-ESRefg"/>
    <m/>
    <s v="Refrigerator with Side mount freezer, Size range = Very large (over 23 cu. Ft.), AV = 33.3, Minimum code compiant, Rated kWh = 581"/>
    <x v="279"/>
    <m/>
    <s v="RefgFrz-SM_VLarge-Code"/>
    <s v="RefgFrz-SM_VLarge-Tier1"/>
    <s v="Standard"/>
    <m/>
    <m/>
    <s v="DEER2014"/>
    <s v="DEER2015"/>
  </r>
  <r>
    <n v="646"/>
    <s v="RE-RefgFrz-SM_VLarge-Tier2"/>
    <x v="285"/>
    <s v="DEER2015"/>
    <s v="D15 v1"/>
    <d v="2014-11-22T00:00:00"/>
    <m/>
    <s v="RobNc"/>
    <s v="Res-Refg-dKWH-Cond"/>
    <s v="DEER"/>
    <s v="Scaled"/>
    <s v="Delta"/>
    <n v="174"/>
    <n v="0"/>
    <s v="None"/>
    <m/>
    <b v="0"/>
    <m/>
    <b v="1"/>
    <s v="Res"/>
    <s v="Any"/>
    <x v="0"/>
    <s v="Refrig"/>
    <s v="Ref_Storage"/>
    <x v="2"/>
    <m/>
    <m/>
    <s v="Appl-ESRefg"/>
    <s v="Appl-ESRefg"/>
    <m/>
    <s v="Refrigerator with Side mount freezer, Size range = Very large (over 23 cu. Ft.), AV = 33.3, Minimum code compiant, Rated kWh = 581"/>
    <x v="280"/>
    <m/>
    <s v="RefgFrz-SM_VLarge-Code"/>
    <s v="RefgFrz-SM_VLarge-Tier2"/>
    <s v="Standard"/>
    <m/>
    <m/>
    <s v="DEER2014"/>
    <s v="DEER2015"/>
  </r>
  <r>
    <n v="647"/>
    <s v="RE-RefgFrz-SM_WtdSize-Tier1"/>
    <x v="286"/>
    <s v="DEER2015"/>
    <s v="D15 v1"/>
    <d v="2014-11-22T00:00:00"/>
    <m/>
    <s v="RobNc"/>
    <s v="Res-Refg-dKWH-Cond"/>
    <s v="DEER"/>
    <s v="Scaled"/>
    <s v="Delta"/>
    <n v="54"/>
    <n v="0"/>
    <s v="None"/>
    <m/>
    <b v="0"/>
    <m/>
    <b v="1"/>
    <s v="Res"/>
    <s v="Any"/>
    <x v="0"/>
    <s v="Refrig"/>
    <s v="Ref_Storage"/>
    <x v="2"/>
    <m/>
    <m/>
    <s v="Appl-ESRefg"/>
    <s v="Appl-ESRefg"/>
    <m/>
    <s v="Refrigerator with Side mount freezer, Size range = Weighted Size, AV = 26.9, Minimum code compiant, Rated kWh = 536"/>
    <x v="281"/>
    <m/>
    <s v="RefgFrz-SM_WtdSize-Code"/>
    <s v="RefgFrz-SM_WtdSize-Tier1"/>
    <s v="Standard"/>
    <m/>
    <m/>
    <s v="DEER2014"/>
    <s v="DEER2015"/>
  </r>
  <r>
    <n v="648"/>
    <s v="RE-RefgFrz-SM_WtdSize-Tier2"/>
    <x v="287"/>
    <s v="DEER2015"/>
    <s v="D15 v1"/>
    <d v="2014-11-22T00:00:00"/>
    <m/>
    <s v="RobNc"/>
    <s v="Res-Refg-dKWH-Cond"/>
    <s v="DEER"/>
    <s v="Scaled"/>
    <s v="Delta"/>
    <n v="161"/>
    <n v="0"/>
    <s v="None"/>
    <m/>
    <b v="0"/>
    <m/>
    <b v="1"/>
    <s v="Res"/>
    <s v="Any"/>
    <x v="0"/>
    <s v="Refrig"/>
    <s v="Ref_Storage"/>
    <x v="2"/>
    <m/>
    <m/>
    <s v="Appl-ESRefg"/>
    <s v="Appl-ESRefg"/>
    <m/>
    <s v="Refrigerator with Side mount freezer, Size range = Weighted Size, AV = 26.9, Minimum code compiant, Rated kWh = 536"/>
    <x v="282"/>
    <m/>
    <s v="RefgFrz-SM_WtdSize-Code"/>
    <s v="RefgFrz-SM_WtdSize-Tier2"/>
    <s v="Standard"/>
    <m/>
    <m/>
    <s v="DEER2014"/>
    <s v="DEER2015"/>
  </r>
  <r>
    <n v="649"/>
    <s v="RE-RefgFrz-SM-Ice_Mini-Tier1"/>
    <x v="288"/>
    <s v="DEER2015"/>
    <s v="D15 v1"/>
    <d v="2014-11-22T00:00:00"/>
    <m/>
    <s v="RobNc"/>
    <s v="Res-Refg-dKWH-Cond"/>
    <s v="DEER"/>
    <s v="Scaled"/>
    <s v="Delta"/>
    <n v="50"/>
    <n v="0"/>
    <s v="None"/>
    <m/>
    <b v="0"/>
    <m/>
    <b v="1"/>
    <s v="Res"/>
    <s v="Any"/>
    <x v="0"/>
    <s v="Refrig"/>
    <s v="Ref_Storage"/>
    <x v="2"/>
    <m/>
    <m/>
    <s v="Appl-ESRefg"/>
    <s v="Appl-ESRefg"/>
    <m/>
    <s v="Refrigerator with Side mount freezer, with Icemaker,  Size range = Very Small (&lt;13 cu. ft.), AV = 14.1, Minimum code compiant, Rated kWh = 502"/>
    <x v="283"/>
    <m/>
    <s v="RefgFrz-SM-Ice_Mini-Code"/>
    <s v="RefgFrz-SM-Ice_Mini-Tier1"/>
    <s v="Standard"/>
    <m/>
    <m/>
    <s v="DEER2014"/>
    <s v="DEER2015"/>
  </r>
  <r>
    <n v="650"/>
    <s v="RE-RefgFrz-SM-Ice_Mini-Tier2"/>
    <x v="289"/>
    <s v="DEER2015"/>
    <s v="D15 v1"/>
    <d v="2014-11-22T00:00:00"/>
    <m/>
    <s v="RobNc"/>
    <s v="Res-Refg-dKWH-Cond"/>
    <s v="DEER"/>
    <s v="Scaled"/>
    <s v="Delta"/>
    <n v="151"/>
    <n v="0"/>
    <s v="None"/>
    <m/>
    <b v="0"/>
    <m/>
    <b v="1"/>
    <s v="Res"/>
    <s v="Any"/>
    <x v="0"/>
    <s v="Refrig"/>
    <s v="Ref_Storage"/>
    <x v="2"/>
    <m/>
    <m/>
    <s v="Appl-ESRefg"/>
    <s v="Appl-ESRefg"/>
    <m/>
    <s v="Refrigerator with Side mount freezer, with Icemaker,  Size range = Very Small (&lt;13 cu. ft.), AV = 14.1, Minimum code compiant, Rated kWh = 502"/>
    <x v="284"/>
    <m/>
    <s v="RefgFrz-SM-Ice_Mini-Code"/>
    <s v="RefgFrz-SM-Ice_Mini-Tier2"/>
    <s v="Standard"/>
    <m/>
    <m/>
    <s v="DEER2014"/>
    <s v="DEER2015"/>
  </r>
  <r>
    <n v="651"/>
    <s v="RE-RefgFrz-SM-Ice_Small-Tier1"/>
    <x v="290"/>
    <s v="DEER2015"/>
    <s v="D15 v1"/>
    <d v="2014-11-22T00:00:00"/>
    <m/>
    <s v="RobNc"/>
    <s v="Res-Refg-dKWH-Cond"/>
    <s v="DEER"/>
    <s v="Scaled"/>
    <s v="Delta"/>
    <n v="54"/>
    <n v="0"/>
    <s v="None"/>
    <m/>
    <b v="0"/>
    <m/>
    <b v="1"/>
    <s v="Res"/>
    <s v="Any"/>
    <x v="0"/>
    <s v="Refrig"/>
    <s v="Ref_Storage"/>
    <x v="2"/>
    <m/>
    <m/>
    <s v="Appl-ESRefg"/>
    <s v="Appl-ESRefg"/>
    <m/>
    <s v="Refrigerator with Side mount freezer, with Icemaker,  Size range = Small (13 – 16 cu. ft.), AV = 19.2, Minimum code compiant, Rated kWh = 545"/>
    <x v="285"/>
    <m/>
    <s v="RefgFrz-SM-Ice_Small-Code"/>
    <s v="RefgFrz-SM-Ice_Small-Tier1"/>
    <s v="Standard"/>
    <m/>
    <m/>
    <s v="DEER2014"/>
    <s v="DEER2015"/>
  </r>
  <r>
    <n v="652"/>
    <s v="RE-RefgFrz-SM-Ice_Small-Tier2"/>
    <x v="291"/>
    <s v="DEER2015"/>
    <s v="D15 v1"/>
    <d v="2014-11-22T00:00:00"/>
    <m/>
    <s v="RobNc"/>
    <s v="Res-Refg-dKWH-Cond"/>
    <s v="DEER"/>
    <s v="Scaled"/>
    <s v="Delta"/>
    <n v="163"/>
    <n v="0"/>
    <s v="None"/>
    <m/>
    <b v="0"/>
    <m/>
    <b v="1"/>
    <s v="Res"/>
    <s v="Any"/>
    <x v="0"/>
    <s v="Refrig"/>
    <s v="Ref_Storage"/>
    <x v="2"/>
    <m/>
    <m/>
    <s v="Appl-ESRefg"/>
    <s v="Appl-ESRefg"/>
    <m/>
    <s v="Refrigerator with Side mount freezer, with Icemaker,  Size range = Small (13 – 16 cu. ft.), AV = 19.2, Minimum code compiant, Rated kWh = 545"/>
    <x v="286"/>
    <m/>
    <s v="RefgFrz-SM-Ice_Small-Code"/>
    <s v="RefgFrz-SM-Ice_Small-Tier2"/>
    <s v="Standard"/>
    <m/>
    <m/>
    <s v="DEER2014"/>
    <s v="DEER2015"/>
  </r>
  <r>
    <n v="653"/>
    <s v="RE-RefgFrz-SM-Ice_Med-Tier1"/>
    <x v="292"/>
    <s v="DEER2015"/>
    <s v="D15 v1"/>
    <d v="2014-11-22T00:00:00"/>
    <m/>
    <s v="RobNc"/>
    <s v="Res-Refg-dKWH-Cond"/>
    <s v="DEER"/>
    <s v="Scaled"/>
    <s v="Delta"/>
    <n v="59"/>
    <n v="0"/>
    <s v="None"/>
    <m/>
    <b v="0"/>
    <m/>
    <b v="1"/>
    <s v="Res"/>
    <s v="Any"/>
    <x v="0"/>
    <s v="Refrig"/>
    <s v="Ref_Storage"/>
    <x v="2"/>
    <m/>
    <m/>
    <s v="Appl-ESRefg"/>
    <s v="Appl-ESRefg"/>
    <m/>
    <s v="Refrigerator with Side mount freezer, with Icemaker,  Size range = Medium (17 – 20 cu. ft.), AV = 24.3, Minimum code compiant, Rated kWh = 589"/>
    <x v="287"/>
    <m/>
    <s v="RefgFrz-SM-Ice_Med-Code"/>
    <s v="RefgFrz-SM-Ice_Med-Tier1"/>
    <s v="Standard"/>
    <m/>
    <m/>
    <s v="DEER2014"/>
    <s v="DEER2015"/>
  </r>
  <r>
    <n v="654"/>
    <s v="RE-RefgFrz-SM-Ice_Med-Tier2"/>
    <x v="293"/>
    <s v="DEER2015"/>
    <s v="D15 v1"/>
    <d v="2014-11-22T00:00:00"/>
    <m/>
    <s v="RobNc"/>
    <s v="Res-Refg-dKWH-Cond"/>
    <s v="DEER"/>
    <s v="Scaled"/>
    <s v="Delta"/>
    <n v="177"/>
    <n v="0"/>
    <s v="None"/>
    <m/>
    <b v="0"/>
    <m/>
    <b v="1"/>
    <s v="Res"/>
    <s v="Any"/>
    <x v="0"/>
    <s v="Refrig"/>
    <s v="Ref_Storage"/>
    <x v="2"/>
    <m/>
    <m/>
    <s v="Appl-ESRefg"/>
    <s v="Appl-ESRefg"/>
    <m/>
    <s v="Refrigerator with Side mount freezer, with Icemaker,  Size range = Medium (17 – 20 cu. ft.), AV = 24.3, Minimum code compiant, Rated kWh = 589"/>
    <x v="288"/>
    <m/>
    <s v="RefgFrz-SM-Ice_Med-Code"/>
    <s v="RefgFrz-SM-Ice_Med-Tier2"/>
    <s v="Standard"/>
    <m/>
    <m/>
    <s v="DEER2014"/>
    <s v="DEER2015"/>
  </r>
  <r>
    <n v="655"/>
    <s v="RE-RefgFrz-SM-Ice_Large-Tier1"/>
    <x v="294"/>
    <s v="DEER2015"/>
    <s v="D15 v1"/>
    <d v="2014-11-22T00:00:00"/>
    <m/>
    <s v="RobNc"/>
    <s v="Res-Refg-dKWH-Cond"/>
    <s v="DEER"/>
    <s v="Scaled"/>
    <s v="Delta"/>
    <n v="62"/>
    <n v="0"/>
    <s v="None"/>
    <m/>
    <b v="0"/>
    <m/>
    <b v="1"/>
    <s v="Res"/>
    <s v="Any"/>
    <x v="0"/>
    <s v="Refrig"/>
    <s v="Ref_Storage"/>
    <x v="2"/>
    <m/>
    <m/>
    <s v="Appl-ESRefg"/>
    <s v="Appl-ESRefg"/>
    <m/>
    <s v="Refrigerator with Side mount freezer, with Icemaker,  Size range = Large (21 – 23 cu. ft.), AV = 28.2, Minimum code compiant, Rated kWh = 622"/>
    <x v="289"/>
    <m/>
    <s v="RefgFrz-SM-Ice_Large-Code"/>
    <s v="RefgFrz-SM-Ice_Large-Tier1"/>
    <s v="Standard"/>
    <m/>
    <m/>
    <s v="DEER2014"/>
    <s v="DEER2015"/>
  </r>
  <r>
    <n v="656"/>
    <s v="RE-RefgFrz-SM-Ice_Large-Tier2"/>
    <x v="295"/>
    <s v="DEER2015"/>
    <s v="D15 v1"/>
    <d v="2014-11-22T00:00:00"/>
    <m/>
    <s v="RobNc"/>
    <s v="Res-Refg-dKWH-Cond"/>
    <s v="DEER"/>
    <s v="Scaled"/>
    <s v="Delta"/>
    <n v="187"/>
    <n v="0"/>
    <s v="None"/>
    <m/>
    <b v="0"/>
    <m/>
    <b v="1"/>
    <s v="Res"/>
    <s v="Any"/>
    <x v="0"/>
    <s v="Refrig"/>
    <s v="Ref_Storage"/>
    <x v="2"/>
    <m/>
    <m/>
    <s v="Appl-ESRefg"/>
    <s v="Appl-ESRefg"/>
    <m/>
    <s v="Refrigerator with Side mount freezer, with Icemaker,  Size range = Large (21 – 23 cu. ft.), AV = 28.2, Minimum code compiant, Rated kWh = 622"/>
    <x v="290"/>
    <m/>
    <s v="RefgFrz-SM-Ice_Large-Code"/>
    <s v="RefgFrz-SM-Ice_Large-Tier2"/>
    <s v="Standard"/>
    <m/>
    <m/>
    <s v="DEER2014"/>
    <s v="DEER2015"/>
  </r>
  <r>
    <n v="657"/>
    <s v="RE-RefgFrz-SM-Ice_VLarge-Tier1"/>
    <x v="296"/>
    <s v="DEER2015"/>
    <s v="D15 v1"/>
    <d v="2014-11-22T00:00:00"/>
    <m/>
    <s v="RobNc"/>
    <s v="Res-Refg-dKWH-Cond"/>
    <s v="DEER"/>
    <s v="Scaled"/>
    <s v="Delta"/>
    <n v="66"/>
    <n v="0"/>
    <s v="None"/>
    <m/>
    <b v="0"/>
    <m/>
    <b v="1"/>
    <s v="Res"/>
    <s v="Any"/>
    <x v="0"/>
    <s v="Refrig"/>
    <s v="Ref_Storage"/>
    <x v="2"/>
    <m/>
    <m/>
    <s v="Appl-ESRefg"/>
    <s v="Appl-ESRefg"/>
    <m/>
    <s v="Refrigerator with Side mount freezer, with Icemaker,  Size range = Very large (over 23 cu. Ft.), AV = 33.3, Minimum code compiant, Rated kWh = 665"/>
    <x v="291"/>
    <m/>
    <s v="RefgFrz-SM-Ice_VLarge-Code"/>
    <s v="RefgFrz-SM-Ice_VLarge-Tier1"/>
    <s v="Standard"/>
    <m/>
    <m/>
    <s v="DEER2014"/>
    <s v="DEER2015"/>
  </r>
  <r>
    <n v="658"/>
    <s v="RE-RefgFrz-SM-Ice_VLarge-Tier2"/>
    <x v="297"/>
    <s v="DEER2015"/>
    <s v="D15 v1"/>
    <d v="2014-11-22T00:00:00"/>
    <m/>
    <s v="RobNc"/>
    <s v="Res-Refg-dKWH-Cond"/>
    <s v="DEER"/>
    <s v="Scaled"/>
    <s v="Delta"/>
    <n v="199"/>
    <n v="0"/>
    <s v="None"/>
    <m/>
    <b v="0"/>
    <m/>
    <b v="1"/>
    <s v="Res"/>
    <s v="Any"/>
    <x v="0"/>
    <s v="Refrig"/>
    <s v="Ref_Storage"/>
    <x v="2"/>
    <m/>
    <m/>
    <s v="Appl-ESRefg"/>
    <s v="Appl-ESRefg"/>
    <m/>
    <s v="Refrigerator with Side mount freezer, with Icemaker,  Size range = Very large (over 23 cu. Ft.), AV = 33.3, Minimum code compiant, Rated kWh = 665"/>
    <x v="292"/>
    <m/>
    <s v="RefgFrz-SM-Ice_VLarge-Code"/>
    <s v="RefgFrz-SM-Ice_VLarge-Tier2"/>
    <s v="Standard"/>
    <m/>
    <m/>
    <s v="DEER2014"/>
    <s v="DEER2015"/>
  </r>
  <r>
    <n v="659"/>
    <s v="RE-RefgFrz-SM-Ice_WtdSize-Tier1"/>
    <x v="298"/>
    <s v="DEER2015"/>
    <s v="D15 v1"/>
    <d v="2014-11-22T00:00:00"/>
    <m/>
    <s v="RobNc"/>
    <s v="Res-Frzr-dKWH-Cond"/>
    <s v="DEER"/>
    <s v="Scaled"/>
    <s v="Delta"/>
    <n v="64"/>
    <n v="0"/>
    <s v="None"/>
    <m/>
    <b v="0"/>
    <m/>
    <b v="1"/>
    <s v="Res"/>
    <s v="Any"/>
    <x v="0"/>
    <s v="Refrig"/>
    <s v="Ref_Storage"/>
    <x v="2"/>
    <m/>
    <m/>
    <s v="Appl-ESRefg"/>
    <s v="Appl-ESRefg"/>
    <m/>
    <s v="Refrigerator with Side mount freezer, with Icemaker,  Size range = Weighted Size, AV = 29.9, Minimum code compiant, Rated kWh = 636"/>
    <x v="293"/>
    <m/>
    <s v="RefgFrz-SM-Ice_WtdSize-Code"/>
    <s v="RefgFrz-SM-Ice_WtdSize-Tier1"/>
    <s v="Standard"/>
    <m/>
    <m/>
    <s v="DEER2014"/>
    <s v="DEER2015"/>
  </r>
  <r>
    <n v="660"/>
    <s v="RE-RefgFrz-SM-Ice_WtdSize-Tier2"/>
    <x v="299"/>
    <s v="DEER2015"/>
    <s v="D15 v1"/>
    <d v="2014-11-22T00:00:00"/>
    <m/>
    <s v="RobNc"/>
    <s v="Res-Frzr-dKWH-Cond"/>
    <s v="DEER"/>
    <s v="Scaled"/>
    <s v="Delta"/>
    <n v="191"/>
    <n v="0"/>
    <s v="None"/>
    <m/>
    <b v="0"/>
    <m/>
    <b v="1"/>
    <s v="Res"/>
    <s v="Any"/>
    <x v="0"/>
    <s v="Refrig"/>
    <s v="Ref_Storage"/>
    <x v="2"/>
    <m/>
    <m/>
    <s v="Appl-ESRefg"/>
    <s v="Appl-ESRefg"/>
    <m/>
    <s v="Refrigerator with Side mount freezer, with Icemaker,  Size range = Weighted Size, AV = 29.9, Minimum code compiant, Rated kWh = 636"/>
    <x v="294"/>
    <m/>
    <s v="RefgFrz-SM-Ice_WtdSize-Code"/>
    <s v="RefgFrz-SM-Ice_WtdSize-Tier2"/>
    <s v="Standard"/>
    <m/>
    <m/>
    <s v="DEER2014"/>
    <s v="DEER2015"/>
  </r>
  <r>
    <n v="661"/>
    <s v="RE-RefgFrz-SM-TTD_Mini-Tier1"/>
    <x v="300"/>
    <s v="DEER2015"/>
    <s v="D15 v1"/>
    <d v="2014-11-22T00:00:00"/>
    <m/>
    <s v="RobNc"/>
    <s v="Res-Frzr-dKWH-Cond"/>
    <s v="DEER"/>
    <s v="Scaled"/>
    <s v="Delta"/>
    <n v="55"/>
    <n v="0"/>
    <s v="None"/>
    <m/>
    <b v="0"/>
    <m/>
    <b v="1"/>
    <s v="Res"/>
    <s v="Any"/>
    <x v="0"/>
    <s v="Refrig"/>
    <s v="Ref_Storage"/>
    <x v="2"/>
    <m/>
    <m/>
    <s v="Appl-ESRefg"/>
    <s v="Appl-ESRefg"/>
    <m/>
    <s v="Refrigerator with Side mount freezer, with Icemaker,  with thru-door ice service, Size range = Very Small (&lt;13 cu. ft.), AV = 14.1, Minimum code compiant, Rated kWh = 553"/>
    <x v="295"/>
    <m/>
    <s v="RefgFrz-SM-TTD_Mini-Code"/>
    <s v="RefgFrz-SM-TTD_Mini-Tier1"/>
    <s v="Standard"/>
    <m/>
    <m/>
    <s v="DEER2014"/>
    <s v="DEER2015"/>
  </r>
  <r>
    <n v="662"/>
    <s v="RE-RefgFrz-SM-TTD_Mini-Tier2"/>
    <x v="301"/>
    <s v="DEER2015"/>
    <s v="D15 v1"/>
    <d v="2014-11-22T00:00:00"/>
    <m/>
    <s v="RobNc"/>
    <s v="Res-Frzr-dKWH-Cond"/>
    <s v="DEER"/>
    <s v="Scaled"/>
    <s v="Delta"/>
    <n v="166"/>
    <n v="0"/>
    <s v="None"/>
    <m/>
    <b v="0"/>
    <m/>
    <b v="1"/>
    <s v="Res"/>
    <s v="Any"/>
    <x v="0"/>
    <s v="Refrig"/>
    <s v="Ref_Storage"/>
    <x v="2"/>
    <m/>
    <m/>
    <s v="Appl-ESRefg"/>
    <s v="Appl-ESRefg"/>
    <m/>
    <s v="Refrigerator with Side mount freezer, with Icemaker,  with thru-door ice service, Size range = Very Small (&lt;13 cu. ft.), AV = 14.1, Minimum code compiant, Rated kWh = 553"/>
    <x v="296"/>
    <m/>
    <s v="RefgFrz-SM-TTD_Mini-Code"/>
    <s v="RefgFrz-SM-TTD_Mini-Tier2"/>
    <s v="Standard"/>
    <m/>
    <m/>
    <s v="DEER2014"/>
    <s v="DEER2015"/>
  </r>
  <r>
    <n v="663"/>
    <s v="RE-RefgFrz-SM-TTD_Small-Tier1"/>
    <x v="302"/>
    <s v="DEER2015"/>
    <s v="D15 v1"/>
    <d v="2014-11-22T00:00:00"/>
    <m/>
    <s v="RobNc"/>
    <s v="Res-Frzr-dKWH-Cond"/>
    <s v="DEER"/>
    <s v="Scaled"/>
    <s v="Delta"/>
    <n v="60"/>
    <n v="0"/>
    <s v="None"/>
    <m/>
    <b v="0"/>
    <m/>
    <b v="1"/>
    <s v="Res"/>
    <s v="Any"/>
    <x v="0"/>
    <s v="Refrig"/>
    <s v="Ref_Storage"/>
    <x v="2"/>
    <m/>
    <m/>
    <s v="Appl-ESRefg"/>
    <s v="Appl-ESRefg"/>
    <m/>
    <s v="Refrigerator with Side mount freezer, with Icemaker,  with thru-door ice service, Size range = Small (13 – 16 cu. ft.), AV = 19.2, Minimum code compiant, Rated kWh = 597"/>
    <x v="297"/>
    <m/>
    <s v="RefgFrz-SM-TTD_Small-Code"/>
    <s v="RefgFrz-SM-TTD_Small-Tier1"/>
    <s v="Standard"/>
    <m/>
    <m/>
    <s v="DEER2014"/>
    <s v="DEER2015"/>
  </r>
  <r>
    <n v="664"/>
    <s v="RE-RefgFrz-SM-TTD_Small-Tier2"/>
    <x v="303"/>
    <s v="DEER2015"/>
    <s v="D15 v1"/>
    <d v="2014-11-22T00:00:00"/>
    <m/>
    <s v="RobNc"/>
    <s v="Res-Frzr-dKWH-Cond"/>
    <s v="DEER"/>
    <s v="Scaled"/>
    <s v="Delta"/>
    <n v="179"/>
    <n v="0"/>
    <s v="None"/>
    <m/>
    <b v="0"/>
    <m/>
    <b v="1"/>
    <s v="Res"/>
    <s v="Any"/>
    <x v="0"/>
    <s v="Refrig"/>
    <s v="Ref_Storage"/>
    <x v="2"/>
    <m/>
    <m/>
    <s v="Appl-ESRefg"/>
    <s v="Appl-ESRefg"/>
    <m/>
    <s v="Refrigerator with Side mount freezer, with Icemaker,  with thru-door ice service, Size range = Small (13 – 16 cu. ft.), AV = 19.2, Minimum code compiant, Rated kWh = 597"/>
    <x v="298"/>
    <m/>
    <s v="RefgFrz-SM-TTD_Small-Code"/>
    <s v="RefgFrz-SM-TTD_Small-Tier2"/>
    <s v="Standard"/>
    <m/>
    <m/>
    <s v="DEER2014"/>
    <s v="DEER2015"/>
  </r>
  <r>
    <n v="665"/>
    <s v="RE-RefgFrz-SM-TTD_Med-Tier1"/>
    <x v="304"/>
    <s v="DEER2015"/>
    <s v="D15 v1"/>
    <d v="2014-11-22T00:00:00"/>
    <m/>
    <s v="RobNc"/>
    <s v="Res-Frzr-dKWH-Cond"/>
    <s v="DEER"/>
    <s v="Scaled"/>
    <s v="Delta"/>
    <n v="64"/>
    <n v="0"/>
    <s v="None"/>
    <m/>
    <b v="0"/>
    <m/>
    <b v="1"/>
    <s v="Res"/>
    <s v="Any"/>
    <x v="0"/>
    <s v="Refrig"/>
    <s v="Ref_Storage"/>
    <x v="2"/>
    <m/>
    <m/>
    <s v="Appl-ESRefg"/>
    <s v="Appl-ESRefg"/>
    <m/>
    <s v="Refrigerator with Side mount freezer, with Icemaker,  with thru-door ice service, Size range = Medium (17 – 20 cu. ft.), AV = 24.3, Minimum code compiant, Rated kWh = 640"/>
    <x v="299"/>
    <m/>
    <s v="RefgFrz-SM-TTD_Med-Code"/>
    <s v="RefgFrz-SM-TTD_Med-Tier1"/>
    <s v="Standard"/>
    <m/>
    <m/>
    <s v="DEER2014"/>
    <s v="DEER2015"/>
  </r>
  <r>
    <n v="666"/>
    <s v="RE-RefgFrz-SM-TTD_Med-Tier2"/>
    <x v="305"/>
    <s v="DEER2015"/>
    <s v="D15 v1"/>
    <d v="2014-11-22T00:00:00"/>
    <m/>
    <s v="RobNc"/>
    <s v="Res-Frzr-dKWH-Cond"/>
    <s v="DEER"/>
    <s v="Scaled"/>
    <s v="Delta"/>
    <n v="192"/>
    <n v="0"/>
    <s v="None"/>
    <m/>
    <b v="0"/>
    <m/>
    <b v="1"/>
    <s v="Res"/>
    <s v="Any"/>
    <x v="0"/>
    <s v="Refrig"/>
    <s v="Ref_Storage"/>
    <x v="2"/>
    <m/>
    <m/>
    <s v="Appl-ESRefg"/>
    <s v="Appl-ESRefg"/>
    <m/>
    <s v="Refrigerator with Side mount freezer, with Icemaker,  with thru-door ice service, Size range = Medium (17 – 20 cu. ft.), AV = 24.3, Minimum code compiant, Rated kWh = 640"/>
    <x v="300"/>
    <m/>
    <s v="RefgFrz-SM-TTD_Med-Code"/>
    <s v="RefgFrz-SM-TTD_Med-Tier2"/>
    <s v="Standard"/>
    <m/>
    <m/>
    <s v="DEER2014"/>
    <s v="DEER2015"/>
  </r>
  <r>
    <n v="667"/>
    <s v="RE-RefgFrz-SM-TTD_Large-Tier1"/>
    <x v="306"/>
    <s v="DEER2015"/>
    <s v="D15 v1"/>
    <d v="2014-11-22T00:00:00"/>
    <m/>
    <s v="RobNc"/>
    <s v="Res-Frzr-dKWH-Cond"/>
    <s v="DEER"/>
    <s v="Scaled"/>
    <s v="Delta"/>
    <n v="67"/>
    <n v="0"/>
    <s v="None"/>
    <m/>
    <b v="0"/>
    <m/>
    <b v="1"/>
    <s v="Res"/>
    <s v="Any"/>
    <x v="0"/>
    <s v="Refrig"/>
    <s v="Ref_Storage"/>
    <x v="2"/>
    <m/>
    <m/>
    <s v="Appl-ESRefg"/>
    <s v="Appl-ESRefg"/>
    <m/>
    <s v="Refrigerator with Side mount freezer, with Icemaker,  with thru-door ice service, Size range = Large (21 – 23 cu. ft.), AV = 28.2, Minimum code compiant, Rated kWh = 674"/>
    <x v="301"/>
    <m/>
    <s v="RefgFrz-SM-TTD_Large-Code"/>
    <s v="RefgFrz-SM-TTD_Large-Tier1"/>
    <s v="Standard"/>
    <m/>
    <m/>
    <s v="DEER2014"/>
    <s v="DEER2015"/>
  </r>
  <r>
    <n v="668"/>
    <s v="RE-RefgFrz-SM-TTD_Large-Tier2"/>
    <x v="307"/>
    <s v="DEER2015"/>
    <s v="D15 v1"/>
    <d v="2014-11-22T00:00:00"/>
    <m/>
    <s v="RobNc"/>
    <s v="Res-Frzr-dKWH-Cond"/>
    <s v="DEER"/>
    <s v="Scaled"/>
    <s v="Delta"/>
    <n v="202"/>
    <n v="0"/>
    <s v="None"/>
    <m/>
    <b v="0"/>
    <m/>
    <b v="1"/>
    <s v="Res"/>
    <s v="Any"/>
    <x v="0"/>
    <s v="Refrig"/>
    <s v="Ref_Storage"/>
    <x v="2"/>
    <m/>
    <m/>
    <s v="Appl-ESRefg"/>
    <s v="Appl-ESRefg"/>
    <m/>
    <s v="Refrigerator with Side mount freezer, with Icemaker,  with thru-door ice service, Size range = Large (21 – 23 cu. ft.), AV = 28.2, Minimum code compiant, Rated kWh = 674"/>
    <x v="302"/>
    <m/>
    <s v="RefgFrz-SM-TTD_Large-Code"/>
    <s v="RefgFrz-SM-TTD_Large-Tier2"/>
    <s v="Standard"/>
    <m/>
    <m/>
    <s v="DEER2014"/>
    <s v="DEER2015"/>
  </r>
  <r>
    <n v="669"/>
    <s v="RE-RefgFrz-SM-TTD_VLarge-Tier1"/>
    <x v="308"/>
    <s v="DEER2015"/>
    <s v="D15 v1"/>
    <d v="2014-11-22T00:00:00"/>
    <m/>
    <s v="RobNc"/>
    <s v="Res-Frzr-dKWH-Cond"/>
    <s v="DEER"/>
    <s v="Scaled"/>
    <s v="Delta"/>
    <n v="72"/>
    <n v="0"/>
    <s v="None"/>
    <m/>
    <b v="0"/>
    <m/>
    <b v="1"/>
    <s v="Res"/>
    <s v="Any"/>
    <x v="0"/>
    <s v="Refrig"/>
    <s v="Ref_Storage"/>
    <x v="2"/>
    <m/>
    <m/>
    <s v="Appl-ESRefg"/>
    <s v="Appl-ESRefg"/>
    <m/>
    <s v="Refrigerator with Side mount freezer, with Icemaker,  with thru-door ice service, Size range = Very large (over 23 cu. Ft.), AV = 33.3, Minimum code compiant, Rated kWh = 717"/>
    <x v="303"/>
    <m/>
    <s v="RefgFrz-SM-TTD_VLarge-Code"/>
    <s v="RefgFrz-SM-TTD_VLarge-Tier1"/>
    <s v="Standard"/>
    <m/>
    <m/>
    <s v="DEER2014"/>
    <s v="DEER2015"/>
  </r>
  <r>
    <n v="670"/>
    <s v="RE-RefgFrz-SM-TTD_VLarge-Tier2"/>
    <x v="309"/>
    <s v="DEER2015"/>
    <s v="D15 v1"/>
    <d v="2014-11-22T00:00:00"/>
    <m/>
    <s v="RobNc"/>
    <s v="Res-Frzr-dKWH-Cond"/>
    <s v="DEER"/>
    <s v="Scaled"/>
    <s v="Delta"/>
    <n v="215"/>
    <n v="0"/>
    <s v="None"/>
    <m/>
    <b v="0"/>
    <m/>
    <b v="1"/>
    <s v="Res"/>
    <s v="Any"/>
    <x v="0"/>
    <s v="Refrig"/>
    <s v="Ref_Storage"/>
    <x v="2"/>
    <m/>
    <m/>
    <s v="Appl-ESRefg"/>
    <s v="Appl-ESRefg"/>
    <m/>
    <s v="Refrigerator with Side mount freezer, with Icemaker,  with thru-door ice service, Size range = Very large (over 23 cu. Ft.), AV = 33.3, Minimum code compiant, Rated kWh = 717"/>
    <x v="304"/>
    <m/>
    <s v="RefgFrz-SM-TTD_VLarge-Code"/>
    <s v="RefgFrz-SM-TTD_VLarge-Tier2"/>
    <s v="Standard"/>
    <m/>
    <m/>
    <s v="DEER2014"/>
    <s v="DEER2015"/>
  </r>
  <r>
    <n v="671"/>
    <s v="RE-RefgFrz-SM-TTD_WtdSize-Tier1"/>
    <x v="310"/>
    <s v="DEER2015"/>
    <s v="D15 v1"/>
    <d v="2014-11-22T00:00:00"/>
    <m/>
    <s v="RobNc"/>
    <s v="Res-Frzr-dKWH-Cond"/>
    <s v="DEER"/>
    <s v="Scaled"/>
    <s v="Delta"/>
    <n v="70"/>
    <n v="0"/>
    <s v="None"/>
    <m/>
    <b v="0"/>
    <m/>
    <b v="1"/>
    <s v="Res"/>
    <s v="Any"/>
    <x v="0"/>
    <s v="Refrig"/>
    <s v="Ref_Storage"/>
    <x v="2"/>
    <m/>
    <m/>
    <s v="Appl-ESRefg"/>
    <s v="Appl-ESRefg"/>
    <m/>
    <s v="Refrigerator with Side mount freezer, with Icemaker,  with thru-door ice service, Size range = Weighted Size, AV = 31.1, Minimum code compiant, Rated kWh = 699"/>
    <x v="305"/>
    <m/>
    <s v="RefgFrz-SM-TTD_WtdSize-Code"/>
    <s v="RefgFrz-SM-TTD_WtdSize-Tier1"/>
    <s v="Standard"/>
    <m/>
    <m/>
    <s v="DEER2014"/>
    <s v="DEER2015"/>
  </r>
  <r>
    <n v="672"/>
    <s v="RE-RefgFrz-SM-TTD_WtdSize-Tier2"/>
    <x v="311"/>
    <s v="DEER2015"/>
    <s v="D15 v1"/>
    <d v="2014-11-22T00:00:00"/>
    <m/>
    <s v="RobNc"/>
    <s v="Res-Frzr-dKWH-Cond"/>
    <s v="DEER"/>
    <s v="Scaled"/>
    <s v="Delta"/>
    <n v="210"/>
    <n v="0"/>
    <s v="None"/>
    <m/>
    <b v="0"/>
    <m/>
    <b v="1"/>
    <s v="Res"/>
    <s v="Any"/>
    <x v="0"/>
    <s v="Refrig"/>
    <s v="Ref_Storage"/>
    <x v="2"/>
    <m/>
    <m/>
    <s v="Appl-ESRefg"/>
    <s v="Appl-ESRefg"/>
    <m/>
    <s v="Refrigerator with Side mount freezer, with Icemaker,  with thru-door ice service, Size range = Weighted Size, AV = 31.1, Minimum code compiant, Rated kWh = 699"/>
    <x v="306"/>
    <m/>
    <s v="RefgFrz-SM-TTD_WtdSize-Code"/>
    <s v="RefgFrz-SM-TTD_WtdSize-Tier2"/>
    <s v="Standard"/>
    <m/>
    <m/>
    <s v="DEER2014"/>
    <s v="DEER2015"/>
  </r>
  <r>
    <n v="673"/>
    <s v="RE-RefgFrz-BM_Mini-Tier1"/>
    <x v="312"/>
    <s v="DEER2015"/>
    <s v="D15 v1"/>
    <d v="2014-11-22T00:00:00"/>
    <m/>
    <s v="RobNc"/>
    <s v="Res-Frzr-dKWH-Cond"/>
    <s v="DEER"/>
    <s v="Scaled"/>
    <s v="Delta"/>
    <n v="44"/>
    <n v="0"/>
    <s v="None"/>
    <m/>
    <b v="0"/>
    <m/>
    <b v="1"/>
    <s v="Res"/>
    <s v="Any"/>
    <x v="0"/>
    <s v="Refrig"/>
    <s v="Ref_Storage"/>
    <x v="2"/>
    <m/>
    <m/>
    <s v="Appl-ESRefg"/>
    <s v="Appl-ESRefg"/>
    <m/>
    <s v="Refrigerator with Bottom mount freezer, Size range = Very Small (&lt;13 cu. ft.), AV = 13.9, Minimum code compiant, Rated kWh = 440"/>
    <x v="307"/>
    <m/>
    <s v="RefgFrz-BM_Mini-Code"/>
    <s v="RefgFrz-BM_Mini-Tier1"/>
    <s v="Standard"/>
    <m/>
    <m/>
    <s v="DEER2014"/>
    <s v="DEER2015"/>
  </r>
  <r>
    <n v="674"/>
    <s v="RE-RefgFrz-BM_Mini-Tier2"/>
    <x v="313"/>
    <s v="DEER2015"/>
    <s v="D15 v1"/>
    <d v="2014-11-22T00:00:00"/>
    <m/>
    <s v="RobNc"/>
    <s v="Res-Frzr-dKWH-Cond"/>
    <s v="DEER"/>
    <s v="Scaled"/>
    <s v="Delta"/>
    <n v="132"/>
    <n v="0"/>
    <s v="None"/>
    <m/>
    <b v="0"/>
    <m/>
    <b v="1"/>
    <s v="Res"/>
    <s v="Any"/>
    <x v="0"/>
    <s v="Refrig"/>
    <s v="Ref_Storage"/>
    <x v="2"/>
    <m/>
    <m/>
    <s v="Appl-ESRefg"/>
    <s v="Appl-ESRefg"/>
    <m/>
    <s v="Refrigerator with Bottom mount freezer, Size range = Very Small (&lt;13 cu. ft.), AV = 13.9, Minimum code compiant, Rated kWh = 440"/>
    <x v="308"/>
    <m/>
    <s v="RefgFrz-BM_Mini-Code"/>
    <s v="RefgFrz-BM_Mini-Tier2"/>
    <s v="Standard"/>
    <m/>
    <m/>
    <s v="DEER2014"/>
    <s v="DEER2015"/>
  </r>
  <r>
    <n v="675"/>
    <s v="RE-RefgFrz-BM_Small-Tier1"/>
    <x v="314"/>
    <s v="DEER2015"/>
    <s v="D15 v1"/>
    <d v="2014-11-22T00:00:00"/>
    <m/>
    <s v="RobNc"/>
    <s v="Res-Frzr-dKWH-Cond"/>
    <s v="DEER"/>
    <s v="Scaled"/>
    <s v="Delta"/>
    <n v="48"/>
    <n v="0"/>
    <s v="None"/>
    <m/>
    <b v="0"/>
    <m/>
    <b v="1"/>
    <s v="Res"/>
    <s v="Any"/>
    <x v="0"/>
    <s v="Refrig"/>
    <s v="Ref_Storage"/>
    <x v="2"/>
    <m/>
    <m/>
    <s v="Appl-ESRefg"/>
    <s v="Appl-ESRefg"/>
    <m/>
    <s v="Refrigerator with Bottom mount freezer, Size range = Small (13 – 16 cu. ft.), AV = 19, Minimum code compiant, Rated kWh = 485"/>
    <x v="309"/>
    <m/>
    <s v="RefgFrz-BM_Small-Code"/>
    <s v="RefgFrz-BM_Small-Tier1"/>
    <s v="Standard"/>
    <m/>
    <m/>
    <s v="DEER2014"/>
    <s v="DEER2015"/>
  </r>
  <r>
    <n v="676"/>
    <s v="RE-RefgFrz-BM_Small-Tier2"/>
    <x v="315"/>
    <s v="DEER2015"/>
    <s v="D15 v1"/>
    <d v="2014-11-22T00:00:00"/>
    <m/>
    <s v="RobNc"/>
    <s v="Res-Frzr-dKWH-Cond"/>
    <s v="DEER"/>
    <s v="Scaled"/>
    <s v="Delta"/>
    <n v="145"/>
    <n v="0"/>
    <s v="None"/>
    <m/>
    <b v="0"/>
    <m/>
    <b v="1"/>
    <s v="Res"/>
    <s v="Any"/>
    <x v="0"/>
    <s v="Refrig"/>
    <s v="Ref_Storage"/>
    <x v="2"/>
    <m/>
    <m/>
    <s v="Appl-ESRefg"/>
    <s v="Appl-ESRefg"/>
    <m/>
    <s v="Refrigerator with Bottom mount freezer, Size range = Small (13 – 16 cu. ft.), AV = 19, Minimum code compiant, Rated kWh = 485"/>
    <x v="310"/>
    <m/>
    <s v="RefgFrz-BM_Small-Code"/>
    <s v="RefgFrz-BM_Small-Tier2"/>
    <s v="Standard"/>
    <m/>
    <m/>
    <s v="DEER2014"/>
    <s v="DEER2015"/>
  </r>
  <r>
    <n v="677"/>
    <s v="RE-RefgFrz-BM_Med-Tier1"/>
    <x v="316"/>
    <s v="DEER2015"/>
    <s v="D15 v1"/>
    <d v="2014-11-22T00:00:00"/>
    <m/>
    <s v="RobNc"/>
    <s v="Res-Frzr-dKWH-Cond"/>
    <s v="DEER"/>
    <s v="Scaled"/>
    <s v="Delta"/>
    <n v="53"/>
    <n v="0"/>
    <s v="None"/>
    <m/>
    <b v="0"/>
    <m/>
    <b v="1"/>
    <s v="Res"/>
    <s v="Any"/>
    <x v="0"/>
    <s v="Refrig"/>
    <s v="Ref_Storage"/>
    <x v="2"/>
    <m/>
    <m/>
    <s v="Appl-ESRefg"/>
    <s v="Appl-ESRefg"/>
    <m/>
    <s v="Refrigerator with Bottom mount freezer, Size range = Medium (17 – 20 cu. ft.), AV = 24.1, Minimum code compiant, Rated kWh = 530"/>
    <x v="311"/>
    <m/>
    <s v="RefgFrz-BM_Med-Code"/>
    <s v="RefgFrz-BM_Med-Tier1"/>
    <s v="Standard"/>
    <m/>
    <m/>
    <s v="DEER2014"/>
    <s v="DEER2015"/>
  </r>
  <r>
    <n v="678"/>
    <s v="RE-RefgFrz-BM_Med-Tier2"/>
    <x v="317"/>
    <s v="DEER2015"/>
    <s v="D15 v1"/>
    <d v="2014-11-22T00:00:00"/>
    <m/>
    <s v="RobNc"/>
    <s v="Res-Frzr-dKWH-Cond"/>
    <s v="DEER"/>
    <s v="Scaled"/>
    <s v="Delta"/>
    <n v="159"/>
    <n v="0"/>
    <s v="None"/>
    <m/>
    <b v="0"/>
    <m/>
    <b v="1"/>
    <s v="Res"/>
    <s v="Any"/>
    <x v="0"/>
    <s v="Refrig"/>
    <s v="Ref_Storage"/>
    <x v="2"/>
    <m/>
    <m/>
    <s v="Appl-ESRefg"/>
    <s v="Appl-ESRefg"/>
    <m/>
    <s v="Refrigerator with Bottom mount freezer, Size range = Medium (17 – 20 cu. ft.), AV = 24.1, Minimum code compiant, Rated kWh = 530"/>
    <x v="312"/>
    <m/>
    <s v="RefgFrz-BM_Med-Code"/>
    <s v="RefgFrz-BM_Med-Tier2"/>
    <s v="Standard"/>
    <m/>
    <m/>
    <s v="DEER2014"/>
    <s v="DEER2015"/>
  </r>
  <r>
    <n v="679"/>
    <s v="RE-RefgFrz-BM_Large-Tier1"/>
    <x v="318"/>
    <s v="DEER2015"/>
    <s v="D15 v1"/>
    <d v="2014-11-22T00:00:00"/>
    <m/>
    <s v="RobNc"/>
    <s v="Res-Frzr-dKWH-Cond"/>
    <s v="DEER"/>
    <s v="Scaled"/>
    <s v="Delta"/>
    <n v="56"/>
    <n v="0"/>
    <s v="None"/>
    <m/>
    <b v="0"/>
    <m/>
    <b v="1"/>
    <s v="Res"/>
    <s v="Any"/>
    <x v="0"/>
    <s v="Refrig"/>
    <s v="Ref_Storage"/>
    <x v="2"/>
    <m/>
    <m/>
    <s v="Appl-ESRefg"/>
    <s v="Appl-ESRefg"/>
    <m/>
    <s v="Refrigerator with Bottom mount freezer, Size range = Large (21 – 23 cu. ft.), AV = 27.9, Minimum code compiant, Rated kWh = 564"/>
    <x v="313"/>
    <m/>
    <s v="RefgFrz-BM_Large-Code"/>
    <s v="RefgFrz-BM_Large-Tier1"/>
    <s v="Standard"/>
    <m/>
    <m/>
    <s v="DEER2014"/>
    <s v="DEER2015"/>
  </r>
  <r>
    <n v="680"/>
    <s v="RE-RefgFrz-BM_Large-Tier2"/>
    <x v="319"/>
    <s v="DEER2015"/>
    <s v="D15 v1"/>
    <d v="2014-11-22T00:00:00"/>
    <m/>
    <s v="RobNc"/>
    <s v="Res-Frzr-dKWH-Cond"/>
    <s v="DEER"/>
    <s v="Scaled"/>
    <s v="Delta"/>
    <n v="169"/>
    <n v="0"/>
    <s v="None"/>
    <m/>
    <b v="0"/>
    <m/>
    <b v="1"/>
    <s v="Res"/>
    <s v="Any"/>
    <x v="0"/>
    <s v="Refrig"/>
    <s v="Ref_Storage"/>
    <x v="2"/>
    <m/>
    <m/>
    <s v="Appl-ESRefg"/>
    <s v="Appl-ESRefg"/>
    <m/>
    <s v="Refrigerator with Bottom mount freezer, Size range = Large (21 – 23 cu. ft.), AV = 27.9, Minimum code compiant, Rated kWh = 564"/>
    <x v="314"/>
    <m/>
    <s v="RefgFrz-BM_Large-Code"/>
    <s v="RefgFrz-BM_Large-Tier2"/>
    <s v="Standard"/>
    <m/>
    <m/>
    <s v="DEER2014"/>
    <s v="DEER2015"/>
  </r>
  <r>
    <n v="681"/>
    <s v="RE-RefgFrz-BM_VLarge-Tier1"/>
    <x v="320"/>
    <s v="DEER2015"/>
    <s v="D15 v1"/>
    <d v="2014-11-22T00:00:00"/>
    <m/>
    <s v="RobNc"/>
    <s v="Res-Frzr-dKWH-Cond"/>
    <s v="DEER"/>
    <s v="Scaled"/>
    <s v="Delta"/>
    <n v="61"/>
    <n v="0"/>
    <s v="None"/>
    <m/>
    <b v="0"/>
    <m/>
    <b v="1"/>
    <s v="Res"/>
    <s v="Any"/>
    <x v="0"/>
    <s v="Refrig"/>
    <s v="Ref_Storage"/>
    <x v="2"/>
    <m/>
    <m/>
    <s v="Appl-ESRefg"/>
    <s v="Appl-ESRefg"/>
    <m/>
    <s v="Refrigerator with Bottom mount freezer, Size range = Very large (over 23 cu. Ft.), AV = 32.9, Minimum code compiant, Rated kWh = 608"/>
    <x v="315"/>
    <m/>
    <s v="RefgFrz-BM_VLarge-Code"/>
    <s v="RefgFrz-BM_VLarge-Tier1"/>
    <s v="Standard"/>
    <m/>
    <m/>
    <s v="DEER2014"/>
    <s v="DEER2015"/>
  </r>
  <r>
    <n v="682"/>
    <s v="RE-RefgFrz-BM_VLarge-Tier2"/>
    <x v="321"/>
    <s v="DEER2015"/>
    <s v="D15 v1"/>
    <d v="2014-11-22T00:00:00"/>
    <m/>
    <s v="RobNc"/>
    <s v="Res-Frzr-dKWH-Cond"/>
    <s v="DEER"/>
    <s v="Scaled"/>
    <s v="Delta"/>
    <n v="182"/>
    <n v="0"/>
    <s v="None"/>
    <m/>
    <b v="0"/>
    <m/>
    <b v="1"/>
    <s v="Res"/>
    <s v="Any"/>
    <x v="0"/>
    <s v="Refrig"/>
    <s v="Ref_Storage"/>
    <x v="2"/>
    <m/>
    <m/>
    <s v="Appl-ESRefg"/>
    <s v="Appl-ESRefg"/>
    <m/>
    <s v="Refrigerator with Bottom mount freezer, Size range = Very large (over 23 cu. Ft.), AV = 32.9, Minimum code compiant, Rated kWh = 608"/>
    <x v="316"/>
    <m/>
    <s v="RefgFrz-BM_VLarge-Code"/>
    <s v="RefgFrz-BM_VLarge-Tier2"/>
    <s v="Standard"/>
    <m/>
    <m/>
    <s v="DEER2014"/>
    <s v="DEER2015"/>
  </r>
  <r>
    <n v="683"/>
    <s v="RE-RefgFrz-BM_WtdSize-Tier1"/>
    <x v="322"/>
    <s v="DEER2015"/>
    <s v="D15 v1"/>
    <d v="2014-11-22T00:00:00"/>
    <m/>
    <s v="RobNc"/>
    <s v="Res-Frzr-dKWH-Cond"/>
    <s v="DEER"/>
    <s v="Scaled"/>
    <s v="Delta"/>
    <n v="55"/>
    <n v="0"/>
    <s v="None"/>
    <m/>
    <b v="0"/>
    <m/>
    <b v="1"/>
    <s v="Res"/>
    <s v="Any"/>
    <x v="0"/>
    <s v="Refrig"/>
    <s v="Ref_Storage"/>
    <x v="2"/>
    <m/>
    <m/>
    <s v="Appl-ESRefg"/>
    <s v="Appl-ESRefg"/>
    <m/>
    <s v="Refrigerator with Bottom mount freezer, Size range = Weighted Size, AV = 25.9, Minimum code compiant, Rated kWh = 555"/>
    <x v="317"/>
    <m/>
    <s v="RefgFrz-BM_WtdSize-Code"/>
    <s v="RefgFrz-BM_WtdSize-Tier1"/>
    <s v="Standard"/>
    <m/>
    <m/>
    <s v="DEER2014"/>
    <s v="DEER2015"/>
  </r>
  <r>
    <n v="684"/>
    <s v="RE-RefgFrz-BM_WtdSize-Tier2"/>
    <x v="323"/>
    <s v="DEER2015"/>
    <s v="D15 v1"/>
    <d v="2014-11-22T00:00:00"/>
    <m/>
    <s v="RobNc"/>
    <s v="Res-Frzr-dKWH-Cond"/>
    <s v="DEER"/>
    <s v="Scaled"/>
    <s v="Delta"/>
    <n v="166"/>
    <n v="0"/>
    <s v="None"/>
    <m/>
    <b v="0"/>
    <m/>
    <b v="1"/>
    <s v="Res"/>
    <s v="Any"/>
    <x v="0"/>
    <s v="Refrig"/>
    <s v="Ref_Storage"/>
    <x v="2"/>
    <m/>
    <m/>
    <s v="Appl-ESRefg"/>
    <s v="Appl-ESRefg"/>
    <m/>
    <s v="Refrigerator with Bottom mount freezer, Size range = Weighted Size, AV = 25.9, Minimum code compiant, Rated kWh = 555"/>
    <x v="318"/>
    <m/>
    <s v="RefgFrz-BM_WtdSize-Code"/>
    <s v="RefgFrz-BM_WtdSize-Tier2"/>
    <s v="Standard"/>
    <m/>
    <m/>
    <s v="DEER2014"/>
    <s v="DEER2015"/>
  </r>
  <r>
    <n v="685"/>
    <s v="RE-RefgFrz-BM-TTD_Mini-Tier1"/>
    <x v="324"/>
    <s v="DEER2015"/>
    <s v="D15 v1"/>
    <d v="2014-11-22T00:00:00"/>
    <m/>
    <s v="RobNc"/>
    <s v="Res-Frzr-dKWH-Cond"/>
    <s v="DEER"/>
    <s v="Scaled"/>
    <s v="Delta"/>
    <n v="60"/>
    <n v="0"/>
    <s v="None"/>
    <m/>
    <b v="0"/>
    <m/>
    <b v="1"/>
    <s v="Res"/>
    <s v="Any"/>
    <x v="0"/>
    <s v="Refrig"/>
    <s v="Ref_Storage"/>
    <x v="2"/>
    <m/>
    <m/>
    <s v="Appl-ESRefg"/>
    <s v="Appl-ESRefg"/>
    <m/>
    <s v="Refrigerator with Bottom mount freezer, with Icemaker,  with thru-door ice service, Size range = Very Small (&lt;13 cu. ft.), AV = 13.9, Minimum code compiant, Rated kWh = 604"/>
    <x v="319"/>
    <m/>
    <s v="RefgFrz-BM-TTD_Mini-Code"/>
    <s v="RefgFrz-BM-TTD_Mini-Tier1"/>
    <s v="Standard"/>
    <m/>
    <m/>
    <s v="DEER2014"/>
    <s v="DEER2015"/>
  </r>
  <r>
    <n v="686"/>
    <s v="RE-RefgFrz-BM-TTD_Mini-Tier2"/>
    <x v="325"/>
    <s v="DEER2015"/>
    <s v="D15 v1"/>
    <d v="2014-11-22T00:00:00"/>
    <m/>
    <s v="RobNc"/>
    <s v="Res-Frzr-dKWH-Cond"/>
    <s v="DEER"/>
    <s v="Scaled"/>
    <s v="Delta"/>
    <n v="181"/>
    <n v="0"/>
    <s v="None"/>
    <m/>
    <b v="0"/>
    <m/>
    <b v="1"/>
    <s v="Res"/>
    <s v="Any"/>
    <x v="0"/>
    <s v="Refrig"/>
    <s v="Ref_Storage"/>
    <x v="2"/>
    <m/>
    <m/>
    <s v="Appl-ESRefg"/>
    <s v="Appl-ESRefg"/>
    <m/>
    <s v="Refrigerator with Bottom mount freezer, with Icemaker,  with thru-door ice service, Size range = Very Small (&lt;13 cu. ft.), AV = 13.9, Minimum code compiant, Rated kWh = 604"/>
    <x v="320"/>
    <m/>
    <s v="RefgFrz-BM-TTD_Mini-Code"/>
    <s v="RefgFrz-BM-TTD_Mini-Tier2"/>
    <s v="Standard"/>
    <m/>
    <m/>
    <s v="DEER2014"/>
    <s v="DEER2015"/>
  </r>
  <r>
    <n v="687"/>
    <s v="RE-RefgFrz-BM-TTD_Small-Tier1"/>
    <x v="326"/>
    <s v="DEER2015"/>
    <s v="D15 v1"/>
    <d v="2014-11-22T00:00:00"/>
    <m/>
    <s v="RobNc"/>
    <s v="Res-Frzr-dKWH-Cond"/>
    <s v="DEER"/>
    <s v="Scaled"/>
    <s v="Delta"/>
    <n v="65"/>
    <n v="0"/>
    <s v="None"/>
    <m/>
    <b v="0"/>
    <m/>
    <b v="1"/>
    <s v="Res"/>
    <s v="Any"/>
    <x v="0"/>
    <s v="Refrig"/>
    <s v="Ref_Storage"/>
    <x v="2"/>
    <m/>
    <m/>
    <s v="Appl-ESRefg"/>
    <s v="Appl-ESRefg"/>
    <m/>
    <s v="Refrigerator with Bottom mount freezer, with Icemaker,  with thru-door ice service, Size range = Small (13 – 16 cu. ft.), AV = 19, Minimum code compiant, Rated kWh = 651"/>
    <x v="321"/>
    <m/>
    <s v="RefgFrz-BM-TTD_Small-Code"/>
    <s v="RefgFrz-BM-TTD_Small-Tier1"/>
    <s v="Standard"/>
    <m/>
    <m/>
    <s v="DEER2014"/>
    <s v="DEER2015"/>
  </r>
  <r>
    <n v="688"/>
    <s v="RE-RefgFrz-BM-TTD_Small-Tier2"/>
    <x v="327"/>
    <s v="DEER2015"/>
    <s v="D15 v1"/>
    <d v="2014-11-22T00:00:00"/>
    <m/>
    <s v="RobNc"/>
    <s v="Res-Frzr-dKWH-Cond"/>
    <s v="DEER"/>
    <s v="Scaled"/>
    <s v="Delta"/>
    <n v="195"/>
    <n v="0"/>
    <s v="None"/>
    <m/>
    <b v="0"/>
    <m/>
    <b v="1"/>
    <s v="Res"/>
    <s v="Any"/>
    <x v="0"/>
    <s v="Refrig"/>
    <s v="Ref_Storage"/>
    <x v="2"/>
    <m/>
    <m/>
    <s v="Appl-ESRefg"/>
    <s v="Appl-ESRefg"/>
    <m/>
    <s v="Refrigerator with Bottom mount freezer, with Icemaker,  with thru-door ice service, Size range = Small (13 – 16 cu. ft.), AV = 19, Minimum code compiant, Rated kWh = 651"/>
    <x v="322"/>
    <m/>
    <s v="RefgFrz-BM-TTD_Small-Code"/>
    <s v="RefgFrz-BM-TTD_Small-Tier2"/>
    <s v="Standard"/>
    <m/>
    <m/>
    <s v="DEER2014"/>
    <s v="DEER2015"/>
  </r>
  <r>
    <n v="689"/>
    <s v="RE-RefgFrz-BM-TTD_Med-Tier1"/>
    <x v="328"/>
    <s v="DEER2015"/>
    <s v="D15 v1"/>
    <d v="2014-11-22T00:00:00"/>
    <m/>
    <s v="RobNc"/>
    <s v="Res-Frzr-dKWH-Cond"/>
    <s v="DEER"/>
    <s v="Scaled"/>
    <s v="Delta"/>
    <n v="70"/>
    <n v="0"/>
    <s v="None"/>
    <m/>
    <b v="0"/>
    <m/>
    <b v="1"/>
    <s v="Res"/>
    <s v="Any"/>
    <x v="0"/>
    <s v="Refrig"/>
    <s v="Ref_Storage"/>
    <x v="2"/>
    <m/>
    <m/>
    <s v="Appl-ESRefg"/>
    <s v="Appl-ESRefg"/>
    <m/>
    <s v="Refrigerator with Bottom mount freezer, with Icemaker,  with thru-door ice service, Size range = Medium (17 – 20 cu. ft.), AV = 24.1, Minimum code compiant, Rated kWh = 698"/>
    <x v="323"/>
    <m/>
    <s v="RefgFrz-BM-TTD_Med-Code"/>
    <s v="RefgFrz-BM-TTD_Med-Tier1"/>
    <s v="Standard"/>
    <m/>
    <m/>
    <s v="DEER2014"/>
    <s v="DEER2015"/>
  </r>
  <r>
    <n v="690"/>
    <s v="RE-RefgFrz-BM-TTD_Med-Tier2"/>
    <x v="329"/>
    <s v="DEER2015"/>
    <s v="D15 v1"/>
    <d v="2014-11-22T00:00:00"/>
    <m/>
    <s v="RobNc"/>
    <s v="Res-Frzr-dKWH-Cond"/>
    <s v="DEER"/>
    <s v="Scaled"/>
    <s v="Delta"/>
    <n v="209"/>
    <n v="0"/>
    <s v="None"/>
    <m/>
    <b v="0"/>
    <m/>
    <b v="1"/>
    <s v="Res"/>
    <s v="Any"/>
    <x v="0"/>
    <s v="Refrig"/>
    <s v="Ref_Storage"/>
    <x v="2"/>
    <m/>
    <m/>
    <s v="Appl-ESRefg"/>
    <s v="Appl-ESRefg"/>
    <m/>
    <s v="Refrigerator with Bottom mount freezer, with Icemaker,  with thru-door ice service, Size range = Medium (17 – 20 cu. ft.), AV = 24.1, Minimum code compiant, Rated kWh = 698"/>
    <x v="324"/>
    <m/>
    <s v="RefgFrz-BM-TTD_Med-Code"/>
    <s v="RefgFrz-BM-TTD_Med-Tier2"/>
    <s v="Standard"/>
    <m/>
    <m/>
    <s v="DEER2014"/>
    <s v="DEER2015"/>
  </r>
  <r>
    <n v="691"/>
    <s v="RE-RefgFrz-BM-TTD_Large-Tier1"/>
    <x v="330"/>
    <s v="DEER2015"/>
    <s v="D15 v1"/>
    <d v="2014-11-22T00:00:00"/>
    <m/>
    <s v="RobNc"/>
    <s v="Res-Frzr-dKWH-Cond"/>
    <s v="DEER"/>
    <s v="Scaled"/>
    <s v="Delta"/>
    <n v="73"/>
    <n v="0"/>
    <s v="None"/>
    <m/>
    <b v="0"/>
    <m/>
    <b v="1"/>
    <s v="Res"/>
    <s v="Any"/>
    <x v="0"/>
    <s v="Refrig"/>
    <s v="Ref_Storage"/>
    <x v="2"/>
    <m/>
    <m/>
    <s v="Appl-ESRefg"/>
    <s v="Appl-ESRefg"/>
    <m/>
    <s v="Refrigerator with Bottom mount freezer, with Icemaker,  with thru-door ice service, Size range = Large (21 – 23 cu. ft.), AV = 27.9, Minimum code compiant, Rated kWh = 733"/>
    <x v="325"/>
    <m/>
    <s v="RefgFrz-BM-TTD_Large-Code"/>
    <s v="RefgFrz-BM-TTD_Large-Tier1"/>
    <s v="Standard"/>
    <m/>
    <m/>
    <s v="DEER2014"/>
    <s v="DEER2015"/>
  </r>
  <r>
    <n v="692"/>
    <s v="RE-RefgFrz-BM-TTD_Large-Tier2"/>
    <x v="331"/>
    <s v="DEER2015"/>
    <s v="D15 v1"/>
    <d v="2014-11-22T00:00:00"/>
    <m/>
    <s v="RobNc"/>
    <s v="Res-Frzr-dKWH-Cond"/>
    <s v="DEER"/>
    <s v="Scaled"/>
    <s v="Delta"/>
    <n v="220"/>
    <n v="0"/>
    <s v="None"/>
    <m/>
    <b v="0"/>
    <m/>
    <b v="1"/>
    <s v="Res"/>
    <s v="Any"/>
    <x v="0"/>
    <s v="Refrig"/>
    <s v="Ref_Storage"/>
    <x v="2"/>
    <m/>
    <m/>
    <s v="Appl-ESRefg"/>
    <s v="Appl-ESRefg"/>
    <m/>
    <s v="Refrigerator with Bottom mount freezer, with Icemaker,  with thru-door ice service, Size range = Large (21 – 23 cu. ft.), AV = 27.9, Minimum code compiant, Rated kWh = 733"/>
    <x v="326"/>
    <m/>
    <s v="RefgFrz-BM-TTD_Large-Code"/>
    <s v="RefgFrz-BM-TTD_Large-Tier2"/>
    <s v="Standard"/>
    <m/>
    <m/>
    <s v="DEER2014"/>
    <s v="DEER2015"/>
  </r>
  <r>
    <n v="693"/>
    <s v="RE-RefgFrz-BM-TTD_VLarge-Tier1"/>
    <x v="332"/>
    <s v="DEER2015"/>
    <s v="D15 v1"/>
    <d v="2014-11-22T00:00:00"/>
    <m/>
    <s v="RobNc"/>
    <s v="Res-Frzr-dKWH-Cond"/>
    <s v="DEER"/>
    <s v="Scaled"/>
    <s v="Delta"/>
    <n v="78"/>
    <n v="0"/>
    <s v="None"/>
    <m/>
    <b v="0"/>
    <m/>
    <b v="1"/>
    <s v="Res"/>
    <s v="Any"/>
    <x v="0"/>
    <s v="Refrig"/>
    <s v="Ref_Storage"/>
    <x v="2"/>
    <m/>
    <m/>
    <s v="Appl-ESRefg"/>
    <s v="Appl-ESRefg"/>
    <m/>
    <s v="Refrigerator with Bottom mount freezer, with Icemaker,  with thru-door ice service, Size range = Very large (over 23 cu. Ft.), AV = 32.9, Minimum code compiant, Rated kWh = 780"/>
    <x v="327"/>
    <m/>
    <s v="RefgFrz-BM-TTD_VLarge-Code"/>
    <s v="RefgFrz-BM-TTD_VLarge-Tier1"/>
    <s v="Standard"/>
    <m/>
    <m/>
    <s v="DEER2014"/>
    <s v="DEER2015"/>
  </r>
  <r>
    <n v="694"/>
    <s v="RE-RefgFrz-BM-TTD_VLarge-Tier2"/>
    <x v="333"/>
    <s v="DEER2015"/>
    <s v="D15 v1"/>
    <d v="2014-11-22T00:00:00"/>
    <m/>
    <s v="RobNc"/>
    <s v="Res-Frzr-dKWH-Cond"/>
    <s v="DEER"/>
    <s v="Scaled"/>
    <s v="Delta"/>
    <n v="234"/>
    <n v="0"/>
    <s v="None"/>
    <m/>
    <b v="0"/>
    <m/>
    <b v="1"/>
    <s v="Res"/>
    <s v="Any"/>
    <x v="0"/>
    <s v="Refrig"/>
    <s v="Ref_Storage"/>
    <x v="2"/>
    <m/>
    <m/>
    <s v="Appl-ESRefg"/>
    <s v="Appl-ESRefg"/>
    <m/>
    <s v="Refrigerator with Bottom mount freezer, with Icemaker,  with thru-door ice service, Size range = Very large (over 23 cu. Ft.), AV = 32.9, Minimum code compiant, Rated kWh = 780"/>
    <x v="328"/>
    <m/>
    <s v="RefgFrz-BM-TTD_VLarge-Code"/>
    <s v="RefgFrz-BM-TTD_VLarge-Tier2"/>
    <s v="Standard"/>
    <m/>
    <m/>
    <s v="DEER2014"/>
    <s v="DEER2015"/>
  </r>
  <r>
    <n v="695"/>
    <s v="RE-RefgFrz-BM-TTD_WtdSize-Tier1"/>
    <x v="334"/>
    <s v="DEER2015"/>
    <s v="D15 v1"/>
    <d v="2014-11-22T00:00:00"/>
    <m/>
    <s v="RobNc"/>
    <s v="Res-Frzr-dKWH-Cond"/>
    <s v="DEER"/>
    <s v="Scaled"/>
    <s v="Delta"/>
    <n v="76"/>
    <n v="0"/>
    <s v="None"/>
    <m/>
    <b v="0"/>
    <m/>
    <b v="1"/>
    <s v="Res"/>
    <s v="Any"/>
    <x v="0"/>
    <s v="Refrig"/>
    <s v="Ref_Storage"/>
    <x v="2"/>
    <m/>
    <m/>
    <s v="Appl-ESRefg"/>
    <s v="Appl-ESRefg"/>
    <m/>
    <s v="Refrigerator with Bottom mount freezer, with Icemaker,  with thru-door ice service, Size range = Weighted Size, AV = 31.1, Minimum code compiant, Rated kWh = 763"/>
    <x v="329"/>
    <m/>
    <s v="RefgFrz-BM-TTD_WtdSize-Code"/>
    <s v="RefgFrz-BM-TTD_WtdSize-Tier1"/>
    <s v="Standard"/>
    <m/>
    <m/>
    <s v="DEER2014"/>
    <s v="DEER2015"/>
  </r>
  <r>
    <n v="696"/>
    <s v="RE-RefgFrz-BM-TTD_WtdSize-Tier2"/>
    <x v="335"/>
    <s v="DEER2015"/>
    <s v="D15 v1"/>
    <d v="2014-11-22T00:00:00"/>
    <m/>
    <s v="RobNc"/>
    <s v="Res-Frzr-dKWH-Cond"/>
    <s v="DEER"/>
    <s v="Scaled"/>
    <s v="Delta"/>
    <n v="229"/>
    <n v="0"/>
    <s v="None"/>
    <m/>
    <b v="0"/>
    <m/>
    <b v="1"/>
    <s v="Res"/>
    <s v="Any"/>
    <x v="0"/>
    <s v="Refrig"/>
    <s v="Ref_Storage"/>
    <x v="2"/>
    <m/>
    <m/>
    <s v="Appl-ESRefg"/>
    <s v="Appl-ESRefg"/>
    <m/>
    <s v="Refrigerator with Bottom mount freezer, with Icemaker,  with thru-door ice service, Size range = Weighted Size, AV = 31.1, Minimum code compiant, Rated kWh = 763"/>
    <x v="330"/>
    <m/>
    <s v="RefgFrz-BM-TTD_WtdSize-Code"/>
    <s v="RefgFrz-BM-TTD_WtdSize-Tier2"/>
    <s v="Standard"/>
    <m/>
    <m/>
    <s v="DEER2014"/>
    <s v="DEER2015"/>
  </r>
  <r>
    <n v="697"/>
    <s v="RE-RefgFrz-BM-Ice_Mini-Tier1"/>
    <x v="336"/>
    <s v="DEER2015"/>
    <s v="D15 v1"/>
    <d v="2014-11-22T00:00:00"/>
    <m/>
    <s v="RobNc"/>
    <s v="Res-Frzr-dKWH-Cond"/>
    <s v="DEER"/>
    <s v="Scaled"/>
    <s v="Delta"/>
    <n v="52"/>
    <n v="0"/>
    <s v="None"/>
    <m/>
    <b v="0"/>
    <m/>
    <b v="1"/>
    <s v="Res"/>
    <s v="Any"/>
    <x v="0"/>
    <s v="Refrig"/>
    <s v="Ref_Storage"/>
    <x v="2"/>
    <m/>
    <m/>
    <s v="Appl-ESRefg"/>
    <s v="Appl-ESRefg"/>
    <m/>
    <s v="Refrigerator with Bottom mount freezer, with Icemaker,  Size range = Very Small (&lt;13 cu. ft.), AV = 13.9, Minimum code compiant, Rated kWh = 524"/>
    <x v="331"/>
    <m/>
    <s v="RefgFrz-BM-Ice_Mini-Code"/>
    <s v="RefgFrz-BM-Ice_Mini-Tier1"/>
    <s v="Standard"/>
    <m/>
    <m/>
    <s v="DEER2014"/>
    <s v="DEER2015"/>
  </r>
  <r>
    <n v="698"/>
    <s v="RE-RefgFrz-BM-Ice_Mini-Tier2"/>
    <x v="337"/>
    <s v="DEER2015"/>
    <s v="D15 v1"/>
    <d v="2014-11-22T00:00:00"/>
    <m/>
    <s v="RobNc"/>
    <s v="Res-Frzr-dKWH-Cond"/>
    <s v="DEER"/>
    <s v="Scaled"/>
    <s v="Delta"/>
    <n v="157"/>
    <n v="0"/>
    <s v="None"/>
    <m/>
    <b v="0"/>
    <m/>
    <b v="1"/>
    <s v="Res"/>
    <s v="Any"/>
    <x v="0"/>
    <s v="Refrig"/>
    <s v="Ref_Storage"/>
    <x v="2"/>
    <m/>
    <m/>
    <s v="Appl-ESRefg"/>
    <s v="Appl-ESRefg"/>
    <m/>
    <s v="Refrigerator with Bottom mount freezer, with Icemaker,  Size range = Very Small (&lt;13 cu. ft.), AV = 13.9, Minimum code compiant, Rated kWh = 524"/>
    <x v="332"/>
    <m/>
    <s v="RefgFrz-BM-Ice_Mini-Code"/>
    <s v="RefgFrz-BM-Ice_Mini-Tier2"/>
    <s v="Standard"/>
    <m/>
    <m/>
    <s v="DEER2014"/>
    <s v="DEER2015"/>
  </r>
  <r>
    <n v="699"/>
    <s v="RE-RefgFrz-BM-Ice_Small-Tier1"/>
    <x v="338"/>
    <s v="DEER2015"/>
    <s v="D15 v1"/>
    <d v="2014-11-22T00:00:00"/>
    <m/>
    <s v="RobNc"/>
    <s v="Res-Frzr-dKWH-Cond"/>
    <s v="DEER"/>
    <s v="Scaled"/>
    <s v="Delta"/>
    <n v="57"/>
    <n v="0"/>
    <s v="None"/>
    <m/>
    <b v="0"/>
    <m/>
    <b v="1"/>
    <s v="Res"/>
    <s v="Any"/>
    <x v="0"/>
    <s v="Refrig"/>
    <s v="Ref_Storage"/>
    <x v="2"/>
    <m/>
    <m/>
    <s v="Appl-ESRefg"/>
    <s v="Appl-ESRefg"/>
    <m/>
    <s v="Refrigerator with Bottom mount freezer, with Icemaker,  Size range = Small (13 – 16 cu. ft.), AV = 19, Minimum code compiant, Rated kWh = 569"/>
    <x v="333"/>
    <m/>
    <s v="RefgFrz-BM-Ice_Small-Code"/>
    <s v="RefgFrz-BM-Ice_Small-Tier1"/>
    <s v="Standard"/>
    <m/>
    <m/>
    <s v="DEER2014"/>
    <s v="DEER2015"/>
  </r>
  <r>
    <n v="700"/>
    <s v="RE-RefgFrz-BM-Ice_Small-Tier2"/>
    <x v="339"/>
    <s v="DEER2015"/>
    <s v="D15 v1"/>
    <d v="2014-11-22T00:00:00"/>
    <m/>
    <s v="RobNc"/>
    <s v="Res-Frzr-dKWH-Cond"/>
    <s v="DEER"/>
    <s v="Scaled"/>
    <s v="Delta"/>
    <n v="171"/>
    <n v="0"/>
    <s v="None"/>
    <m/>
    <b v="0"/>
    <m/>
    <b v="1"/>
    <s v="Res"/>
    <s v="Any"/>
    <x v="0"/>
    <s v="Refrig"/>
    <s v="Ref_Storage"/>
    <x v="2"/>
    <m/>
    <m/>
    <s v="Appl-ESRefg"/>
    <s v="Appl-ESRefg"/>
    <m/>
    <s v="Refrigerator with Bottom mount freezer, with Icemaker,  Size range = Small (13 – 16 cu. ft.), AV = 19, Minimum code compiant, Rated kWh = 569"/>
    <x v="334"/>
    <m/>
    <s v="RefgFrz-BM-Ice_Small-Code"/>
    <s v="RefgFrz-BM-Ice_Small-Tier2"/>
    <s v="Standard"/>
    <m/>
    <m/>
    <s v="DEER2014"/>
    <s v="DEER2015"/>
  </r>
  <r>
    <n v="701"/>
    <s v="RE-RefgFrz-BM-Ice_Med-Tier1"/>
    <x v="340"/>
    <s v="DEER2015"/>
    <s v="D15 v1"/>
    <d v="2014-11-22T00:00:00"/>
    <m/>
    <s v="RobNc"/>
    <s v="Res-Frzr-dKWH-Cond"/>
    <s v="DEER"/>
    <s v="Scaled"/>
    <s v="Delta"/>
    <n v="61"/>
    <n v="0"/>
    <s v="None"/>
    <m/>
    <b v="0"/>
    <m/>
    <b v="1"/>
    <s v="Res"/>
    <s v="Any"/>
    <x v="0"/>
    <s v="Refrig"/>
    <s v="Ref_Storage"/>
    <x v="2"/>
    <m/>
    <m/>
    <s v="Appl-ESRefg"/>
    <s v="Appl-ESRefg"/>
    <m/>
    <s v="Refrigerator with Bottom mount freezer, with Icemaker,  Size range = Medium (17 – 20 cu. ft.), AV = 24.1, Minimum code compiant, Rated kWh = 614"/>
    <x v="335"/>
    <m/>
    <s v="RefgFrz-BM-Ice_Med-Code"/>
    <s v="RefgFrz-BM-Ice_Med-Tier1"/>
    <s v="Standard"/>
    <m/>
    <m/>
    <s v="DEER2014"/>
    <s v="DEER2015"/>
  </r>
  <r>
    <n v="702"/>
    <s v="RE-RefgFrz-BM-Ice_Med-Tier2"/>
    <x v="341"/>
    <s v="DEER2015"/>
    <s v="D15 v1"/>
    <d v="2014-11-22T00:00:00"/>
    <m/>
    <s v="RobNc"/>
    <s v="Res-Frzr-dKWH-Cond"/>
    <s v="DEER"/>
    <s v="Scaled"/>
    <s v="Delta"/>
    <n v="184"/>
    <n v="0"/>
    <s v="None"/>
    <m/>
    <b v="0"/>
    <m/>
    <b v="1"/>
    <s v="Res"/>
    <s v="Any"/>
    <x v="0"/>
    <s v="Refrig"/>
    <s v="Ref_Storage"/>
    <x v="2"/>
    <m/>
    <m/>
    <s v="Appl-ESRefg"/>
    <s v="Appl-ESRefg"/>
    <m/>
    <s v="Refrigerator with Bottom mount freezer, with Icemaker,  Size range = Medium (17 – 20 cu. ft.), AV = 24.1, Minimum code compiant, Rated kWh = 614"/>
    <x v="336"/>
    <m/>
    <s v="RefgFrz-BM-Ice_Med-Code"/>
    <s v="RefgFrz-BM-Ice_Med-Tier2"/>
    <s v="Standard"/>
    <m/>
    <m/>
    <s v="DEER2014"/>
    <s v="DEER2015"/>
  </r>
  <r>
    <n v="703"/>
    <s v="RE-RefgFrz-BM-Ice_Large-Tier1"/>
    <x v="342"/>
    <s v="DEER2015"/>
    <s v="D15 v1"/>
    <d v="2014-11-22T00:00:00"/>
    <m/>
    <s v="RobNc"/>
    <s v="Res-Frzr-dKWH-Cond"/>
    <s v="DEER"/>
    <s v="Scaled"/>
    <s v="Delta"/>
    <n v="65"/>
    <n v="0"/>
    <s v="None"/>
    <m/>
    <b v="0"/>
    <m/>
    <b v="1"/>
    <s v="Res"/>
    <s v="Any"/>
    <x v="0"/>
    <s v="Refrig"/>
    <s v="Ref_Storage"/>
    <x v="2"/>
    <m/>
    <m/>
    <s v="Appl-ESRefg"/>
    <s v="Appl-ESRefg"/>
    <m/>
    <s v="Refrigerator with Bottom mount freezer, with Icemaker,  Size range = Large (21 – 23 cu. ft.), AV = 27.9, Minimum code compiant, Rated kWh = 648"/>
    <x v="337"/>
    <m/>
    <s v="RefgFrz-BM-Ice_Large-Code"/>
    <s v="RefgFrz-BM-Ice_Large-Tier1"/>
    <s v="Standard"/>
    <m/>
    <m/>
    <s v="DEER2014"/>
    <s v="DEER2015"/>
  </r>
  <r>
    <n v="704"/>
    <s v="RE-RefgFrz-BM-Ice_Large-Tier2"/>
    <x v="343"/>
    <s v="DEER2015"/>
    <s v="D15 v1"/>
    <d v="2014-11-22T00:00:00"/>
    <m/>
    <s v="RobNc"/>
    <s v="Res-Frzr-dKWH-Cond"/>
    <s v="DEER"/>
    <s v="Scaled"/>
    <s v="Delta"/>
    <n v="194"/>
    <n v="0"/>
    <s v="None"/>
    <m/>
    <b v="0"/>
    <m/>
    <b v="1"/>
    <s v="Res"/>
    <s v="Any"/>
    <x v="0"/>
    <s v="Refrig"/>
    <s v="Ref_Storage"/>
    <x v="2"/>
    <m/>
    <m/>
    <s v="Appl-ESRefg"/>
    <s v="Appl-ESRefg"/>
    <m/>
    <s v="Refrigerator with Bottom mount freezer, with Icemaker,  Size range = Large (21 – 23 cu. ft.), AV = 27.9, Minimum code compiant, Rated kWh = 648"/>
    <x v="338"/>
    <m/>
    <s v="RefgFrz-BM-Ice_Large-Code"/>
    <s v="RefgFrz-BM-Ice_Large-Tier2"/>
    <s v="Standard"/>
    <m/>
    <m/>
    <s v="DEER2014"/>
    <s v="DEER2015"/>
  </r>
  <r>
    <n v="705"/>
    <s v="RE-RefgFrz-BM-Ice_VLarge-Tier1"/>
    <x v="344"/>
    <s v="DEER2015"/>
    <s v="D15 v1"/>
    <d v="2014-11-22T00:00:00"/>
    <m/>
    <s v="RobNc"/>
    <s v="Res-Frzr-dKWH-Cond"/>
    <s v="DEER"/>
    <s v="Scaled"/>
    <s v="Delta"/>
    <n v="69"/>
    <n v="0"/>
    <s v="None"/>
    <m/>
    <b v="0"/>
    <m/>
    <b v="1"/>
    <s v="Res"/>
    <s v="Any"/>
    <x v="0"/>
    <s v="Refrig"/>
    <s v="Ref_Storage"/>
    <x v="2"/>
    <m/>
    <m/>
    <s v="Appl-ESRefg"/>
    <s v="Appl-ESRefg"/>
    <m/>
    <s v="Refrigerator with Bottom mount freezer, with Icemaker,  Size range = Very large (over 23 cu. Ft.), AV = 32.9, Minimum code compiant, Rated kWh = 692"/>
    <x v="339"/>
    <m/>
    <s v="RefgFrz-BM-Ice_VLarge-Code"/>
    <s v="RefgFrz-BM-Ice_VLarge-Tier1"/>
    <s v="Standard"/>
    <m/>
    <m/>
    <s v="DEER2014"/>
    <s v="DEER2015"/>
  </r>
  <r>
    <n v="706"/>
    <s v="RE-RefgFrz-BM-Ice_VLarge-Tier2"/>
    <x v="345"/>
    <s v="DEER2015"/>
    <s v="D15 v1"/>
    <d v="2014-11-22T00:00:00"/>
    <m/>
    <s v="RobNc"/>
    <s v="Res-Frzr-dKWH-Cond"/>
    <s v="DEER"/>
    <s v="Scaled"/>
    <s v="Delta"/>
    <n v="208"/>
    <n v="0"/>
    <s v="None"/>
    <m/>
    <b v="0"/>
    <m/>
    <b v="1"/>
    <s v="Res"/>
    <s v="Any"/>
    <x v="0"/>
    <s v="Refrig"/>
    <s v="Ref_Storage"/>
    <x v="2"/>
    <m/>
    <m/>
    <s v="Appl-ESRefg"/>
    <s v="Appl-ESRefg"/>
    <m/>
    <s v="Refrigerator with Bottom mount freezer, with Icemaker,  Size range = Very large (over 23 cu. Ft.), AV = 32.9, Minimum code compiant, Rated kWh = 692"/>
    <x v="340"/>
    <m/>
    <s v="RefgFrz-BM-Ice_VLarge-Code"/>
    <s v="RefgFrz-BM-Ice_VLarge-Tier2"/>
    <s v="Standard"/>
    <m/>
    <m/>
    <s v="DEER2014"/>
    <s v="DEER2015"/>
  </r>
  <r>
    <n v="707"/>
    <s v="RE-RefgFrz-BM-Ice_WtdSize-Tier1"/>
    <x v="346"/>
    <s v="DEER2015"/>
    <s v="D15 v1"/>
    <d v="2014-11-22T00:00:00"/>
    <m/>
    <s v="RobNc"/>
    <s v="Res-Frzr-dKWH-Cond"/>
    <s v="DEER"/>
    <s v="Scaled"/>
    <s v="Delta"/>
    <n v="66"/>
    <n v="0"/>
    <s v="None"/>
    <m/>
    <b v="0"/>
    <m/>
    <b v="1"/>
    <s v="Res"/>
    <s v="Any"/>
    <x v="0"/>
    <s v="Refrig"/>
    <s v="Ref_Storage"/>
    <x v="2"/>
    <m/>
    <m/>
    <s v="Appl-ESRefg"/>
    <s v="Appl-ESRefg"/>
    <m/>
    <s v="Refrigerator with Bottom mount freezer, with Icemaker,  Size range = Weighted Size, AV = 29, Minimum code compiant, Rated kWh = 661"/>
    <x v="341"/>
    <m/>
    <s v="RefgFrz-BM-Ice_WtdSize-Code"/>
    <s v="RefgFrz-BM-Ice_WtdSize-Tier1"/>
    <s v="Standard"/>
    <m/>
    <m/>
    <s v="DEER2014"/>
    <s v="DEER2015"/>
  </r>
  <r>
    <n v="708"/>
    <s v="RE-RefgFrz-BM-Ice_WtdSize-Tier2"/>
    <x v="347"/>
    <s v="DEER2015"/>
    <s v="D15 v1"/>
    <d v="2014-11-22T00:00:00"/>
    <m/>
    <s v="RobNc"/>
    <s v="Res-Frzr-dKWH-Cond"/>
    <s v="DEER"/>
    <s v="Scaled"/>
    <s v="Delta"/>
    <n v="198"/>
    <n v="0"/>
    <s v="None"/>
    <m/>
    <b v="0"/>
    <m/>
    <b v="1"/>
    <s v="Res"/>
    <s v="Any"/>
    <x v="0"/>
    <s v="Refrig"/>
    <s v="Ref_Storage"/>
    <x v="2"/>
    <m/>
    <m/>
    <s v="Appl-ESRefg"/>
    <s v="Appl-ESRefg"/>
    <m/>
    <s v="Refrigerator with Bottom mount freezer, with Icemaker,  Size range = Weighted Size, AV = 29, Minimum code compiant, Rated kWh = 661"/>
    <x v="342"/>
    <m/>
    <s v="RefgFrz-BM-Ice_WtdSize-Code"/>
    <s v="RefgFrz-BM-Ice_WtdSize-Tier2"/>
    <s v="Standard"/>
    <m/>
    <m/>
    <s v="DEER2014"/>
    <s v="DEER2015"/>
  </r>
  <r>
    <n v="709"/>
    <s v="RE-RefgFrz-Wtd-Tier1"/>
    <x v="348"/>
    <s v="DEER2015"/>
    <s v="D15 v1"/>
    <d v="2014-11-22T00:00:00"/>
    <m/>
    <s v="RobNc"/>
    <s v="Res-Frzr-dKWH-Cond"/>
    <s v="DEER"/>
    <s v="Scaled"/>
    <s v="Delta"/>
    <n v="54"/>
    <n v="0"/>
    <s v="None"/>
    <m/>
    <b v="0"/>
    <m/>
    <b v="1"/>
    <s v="Res"/>
    <s v="Any"/>
    <x v="0"/>
    <s v="Refrig"/>
    <s v="Ref_Storage"/>
    <x v="2"/>
    <m/>
    <m/>
    <s v="Appl-ESRefg"/>
    <s v="Appl-ESRefg"/>
    <m/>
    <s v="Refrigerator-freezers, weighted configuration and size range, AV = 26, Minimum code compiant, Rated kWh = 545"/>
    <x v="343"/>
    <m/>
    <s v="RefgFrz-Wtd-Code"/>
    <s v="RefgFrz-Wtd-Tier1"/>
    <s v="Standard"/>
    <m/>
    <m/>
    <s v="DEER2014"/>
    <s v="DEER2015"/>
  </r>
  <r>
    <n v="710"/>
    <s v="RE-RefgFrz-Wtd-Tier2"/>
    <x v="349"/>
    <s v="DEER2015"/>
    <s v="D15 v1"/>
    <d v="2014-11-22T00:00:00"/>
    <m/>
    <s v="RobNc"/>
    <s v="Res-Frzr-dKWH-Cond"/>
    <s v="DEER"/>
    <s v="Scaled"/>
    <s v="Delta"/>
    <n v="163"/>
    <n v="0"/>
    <s v="None"/>
    <m/>
    <b v="0"/>
    <m/>
    <b v="1"/>
    <s v="Res"/>
    <s v="Any"/>
    <x v="0"/>
    <s v="Refrig"/>
    <s v="Ref_Storage"/>
    <x v="2"/>
    <m/>
    <m/>
    <s v="Appl-ESRefg"/>
    <s v="Appl-ESRefg"/>
    <m/>
    <s v="Refrigerator-freezers, weighted configuration and size range, AV = 26, Minimum code compiant, Rated kWh = 545"/>
    <x v="344"/>
    <m/>
    <s v="RefgFrz-Wtd-Code"/>
    <s v="RefgFrz-Wtd-Tier2"/>
    <s v="Standard"/>
    <m/>
    <m/>
    <s v="DEER2014"/>
    <s v="DEER2015"/>
  </r>
  <r>
    <n v="711"/>
    <s v="RE-Frzr-Up-ManDef_Small-Tier1"/>
    <x v="350"/>
    <s v="DEER2015"/>
    <s v="D15 v1"/>
    <d v="2014-11-22T00:00:00"/>
    <m/>
    <s v="RobNc"/>
    <s v="Res-Frzr-dKWH-Cond"/>
    <s v="DEER"/>
    <s v="Scaled"/>
    <s v="Delta"/>
    <n v="30"/>
    <n v="0"/>
    <s v="None"/>
    <m/>
    <b v="0"/>
    <m/>
    <b v="1"/>
    <s v="Res"/>
    <s v="Any"/>
    <x v="0"/>
    <s v="Refrig"/>
    <s v="Ref_Storage"/>
    <x v="1"/>
    <m/>
    <m/>
    <s v="Appl-ESFrzr"/>
    <s v="Appl-ESFrzr"/>
    <m/>
    <s v="Upright freezer, Size range = Small (&lt;13 cu ft.), AV = 19.4, Minimum code compiant, Rated kWh = 255"/>
    <x v="345"/>
    <m/>
    <s v="Frzr-Up-ManDef_Small-Code"/>
    <s v="Frzr-Up-ManDef_Small-Tier1"/>
    <s v="Standard"/>
    <m/>
    <m/>
    <s v="DEER2014"/>
    <s v="DEER2015"/>
  </r>
  <r>
    <n v="712"/>
    <s v="RE-Frzr-Up-ManDef_Small-Tier2"/>
    <x v="351"/>
    <s v="DEER2015"/>
    <s v="D15 v1"/>
    <d v="2014-11-22T00:00:00"/>
    <m/>
    <s v="RobNc"/>
    <s v="Res-Frzr-dKWH-Cond"/>
    <s v="DEER"/>
    <s v="Scaled"/>
    <s v="Delta"/>
    <n v="91"/>
    <n v="0"/>
    <s v="None"/>
    <m/>
    <b v="0"/>
    <m/>
    <b v="1"/>
    <s v="Res"/>
    <s v="Any"/>
    <x v="0"/>
    <s v="Refrig"/>
    <s v="Ref_Storage"/>
    <x v="1"/>
    <m/>
    <m/>
    <s v="Appl-ESFrzr"/>
    <s v="Appl-ESFrzr"/>
    <m/>
    <s v="Upright freezer, Size range = Small (&lt;13 cu ft.), AV = 19.4, Minimum code compiant, Rated kWh = 255"/>
    <x v="346"/>
    <m/>
    <s v="Frzr-Up-ManDef_Small-Code"/>
    <s v="Frzr-Up-ManDef_Small-Tier2"/>
    <s v="Standard"/>
    <m/>
    <m/>
    <s v="DEER2014"/>
    <s v="DEER2015"/>
  </r>
  <r>
    <n v="713"/>
    <s v="RE-Frzr-Up-ManDef_Med-Tier1"/>
    <x v="352"/>
    <s v="DEER2015"/>
    <s v="D15 v1"/>
    <d v="2014-11-22T00:00:00"/>
    <m/>
    <s v="RobNc"/>
    <s v="Res-Frzr-dKWH-Cond"/>
    <s v="DEER"/>
    <s v="Scaled"/>
    <s v="Delta"/>
    <n v="34"/>
    <n v="0"/>
    <s v="None"/>
    <m/>
    <b v="0"/>
    <m/>
    <b v="1"/>
    <s v="Res"/>
    <s v="Any"/>
    <x v="0"/>
    <s v="Refrig"/>
    <s v="Ref_Storage"/>
    <x v="1"/>
    <m/>
    <m/>
    <s v="Appl-ESFrzr"/>
    <s v="Appl-ESFrzr"/>
    <m/>
    <s v="Upright freezer, Size range = Medium (13-16 cu ft), AV = 25.5, Minimum code compiant, Rated kWh = 274"/>
    <x v="347"/>
    <m/>
    <s v="Frzr-Up-ManDef_Med-Code"/>
    <s v="Frzr-Up-ManDef_Med-Tier1"/>
    <s v="Standard"/>
    <m/>
    <m/>
    <s v="DEER2014"/>
    <s v="DEER2015"/>
  </r>
  <r>
    <n v="714"/>
    <s v="RE-Frzr-Up-ManDef_Med-Tier2"/>
    <x v="353"/>
    <s v="DEER2015"/>
    <s v="D15 v1"/>
    <d v="2014-11-22T00:00:00"/>
    <m/>
    <s v="RobNc"/>
    <s v="Res-Frzr-dKWH-Cond"/>
    <s v="DEER"/>
    <s v="Scaled"/>
    <s v="Delta"/>
    <n v="101"/>
    <n v="0"/>
    <s v="None"/>
    <m/>
    <b v="0"/>
    <m/>
    <b v="1"/>
    <s v="Res"/>
    <s v="Any"/>
    <x v="0"/>
    <s v="Refrig"/>
    <s v="Ref_Storage"/>
    <x v="1"/>
    <m/>
    <m/>
    <s v="Appl-ESFrzr"/>
    <s v="Appl-ESFrzr"/>
    <m/>
    <s v="Upright freezer, Size range = Medium (13-16 cu ft), AV = 25.5, Minimum code compiant, Rated kWh = 274"/>
    <x v="348"/>
    <m/>
    <s v="Frzr-Up-ManDef_Med-Code"/>
    <s v="Frzr-Up-ManDef_Med-Tier2"/>
    <s v="Standard"/>
    <m/>
    <m/>
    <s v="DEER2014"/>
    <s v="DEER2015"/>
  </r>
  <r>
    <n v="715"/>
    <s v="RE-Frzr-Up-ManDef_Large-Tier1"/>
    <x v="354"/>
    <s v="DEER2015"/>
    <s v="D15 v1"/>
    <d v="2014-11-22T00:00:00"/>
    <m/>
    <s v="RobNc"/>
    <s v="Res-Frzr-dKWH-Cond"/>
    <s v="DEER"/>
    <s v="Scaled"/>
    <s v="Delta"/>
    <n v="37"/>
    <n v="0"/>
    <s v="None"/>
    <m/>
    <b v="0"/>
    <m/>
    <b v="1"/>
    <s v="Res"/>
    <s v="Any"/>
    <x v="0"/>
    <s v="Refrig"/>
    <s v="Ref_Storage"/>
    <x v="1"/>
    <m/>
    <m/>
    <s v="Appl-ESFrzr"/>
    <s v="Appl-ESFrzr"/>
    <m/>
    <s v="Upright freezer, Size range = Large (&gt;16 cu ft), AV = 31.7, Minimum code compiant, Rated kWh = 294"/>
    <x v="349"/>
    <m/>
    <s v="Frzr-Up-ManDef_Large-Code"/>
    <s v="Frzr-Up-ManDef_Large-Tier1"/>
    <s v="Standard"/>
    <m/>
    <m/>
    <s v="DEER2014"/>
    <s v="DEER2015"/>
  </r>
  <r>
    <n v="716"/>
    <s v="RE-Frzr-Up-ManDef_Large-Tier2"/>
    <x v="355"/>
    <s v="DEER2015"/>
    <s v="D15 v1"/>
    <d v="2014-11-22T00:00:00"/>
    <m/>
    <s v="RobNc"/>
    <s v="Res-Frzr-dKWH-Cond"/>
    <s v="DEER"/>
    <s v="Scaled"/>
    <s v="Delta"/>
    <n v="111"/>
    <n v="0"/>
    <s v="None"/>
    <m/>
    <b v="0"/>
    <m/>
    <b v="1"/>
    <s v="Res"/>
    <s v="Any"/>
    <x v="0"/>
    <s v="Refrig"/>
    <s v="Ref_Storage"/>
    <x v="1"/>
    <m/>
    <m/>
    <s v="Appl-ESFrzr"/>
    <s v="Appl-ESFrzr"/>
    <m/>
    <s v="Upright freezer, Size range = Large (&gt;16 cu ft), AV = 31.7, Minimum code compiant, Rated kWh = 294"/>
    <x v="350"/>
    <m/>
    <s v="Frzr-Up-ManDef_Large-Code"/>
    <s v="Frzr-Up-ManDef_Large-Tier2"/>
    <s v="Standard"/>
    <m/>
    <m/>
    <s v="DEER2014"/>
    <s v="DEER2015"/>
  </r>
  <r>
    <n v="717"/>
    <s v="RE-Frzr-Up-ManDef_WtdSize-Tier1"/>
    <x v="356"/>
    <s v="DEER2015"/>
    <s v="D15 v1"/>
    <d v="2014-11-22T00:00:00"/>
    <m/>
    <s v="RobNc"/>
    <s v="Res-Frzr-dKWH-Cond"/>
    <s v="DEER"/>
    <s v="Scaled"/>
    <s v="Delta"/>
    <n v="34"/>
    <n v="0"/>
    <s v="None"/>
    <m/>
    <b v="0"/>
    <m/>
    <b v="1"/>
    <s v="Res"/>
    <s v="Any"/>
    <x v="0"/>
    <s v="Refrig"/>
    <s v="Ref_Storage"/>
    <x v="1"/>
    <m/>
    <m/>
    <s v="Appl-ESFrzr"/>
    <s v="Appl-ESFrzr"/>
    <m/>
    <s v="Upright freezer, Size range = Weighted Size, AV = 26.4, Minimum code compiant, Rated kWh = 277"/>
    <x v="351"/>
    <m/>
    <s v="Frzr-Up-ManDef_WtdSize-Code"/>
    <s v="Frzr-Up-ManDef_WtdSize-Tier1"/>
    <s v="Standard"/>
    <m/>
    <m/>
    <s v="DEER2014"/>
    <s v="DEER2015"/>
  </r>
  <r>
    <n v="718"/>
    <s v="RE-Frzr-Up-ManDef_WtdSize-Tier2"/>
    <x v="357"/>
    <s v="DEER2015"/>
    <s v="D15 v1"/>
    <d v="2014-11-22T00:00:00"/>
    <m/>
    <s v="RobNc"/>
    <s v="Res-Frzr-dKWH-Cond"/>
    <s v="DEER"/>
    <s v="Scaled"/>
    <s v="Delta"/>
    <n v="102"/>
    <n v="0"/>
    <s v="None"/>
    <m/>
    <b v="0"/>
    <m/>
    <b v="1"/>
    <s v="Res"/>
    <s v="Any"/>
    <x v="0"/>
    <s v="Refrig"/>
    <s v="Ref_Storage"/>
    <x v="1"/>
    <m/>
    <m/>
    <s v="Appl-ESFrzr"/>
    <s v="Appl-ESFrzr"/>
    <m/>
    <s v="Upright freezer, Size range = Weighted Size, AV = 26.4, Minimum code compiant, Rated kWh = 277"/>
    <x v="352"/>
    <m/>
    <s v="Frzr-Up-ManDef_WtdSize-Code"/>
    <s v="Frzr-Up-ManDef_WtdSize-Tier2"/>
    <s v="Standard"/>
    <m/>
    <m/>
    <s v="DEER2014"/>
    <s v="DEER2015"/>
  </r>
  <r>
    <n v="719"/>
    <s v="RE-Frzr-Up-AutoDef_Small-Tier1"/>
    <x v="358"/>
    <s v="DEER2015"/>
    <s v="D15 v1"/>
    <d v="2014-11-22T00:00:00"/>
    <m/>
    <s v="RobNc"/>
    <s v="Res-Frzr-dKWH-Cond"/>
    <s v="DEER"/>
    <s v="Scaled"/>
    <s v="Delta"/>
    <n v="40"/>
    <n v="0"/>
    <s v="None"/>
    <m/>
    <b v="0"/>
    <m/>
    <b v="1"/>
    <s v="Res"/>
    <s v="Any"/>
    <x v="0"/>
    <s v="Refrig"/>
    <s v="Ref_Storage"/>
    <x v="1"/>
    <m/>
    <m/>
    <s v="Appl-ESFrzr"/>
    <s v="Appl-ESFrzr"/>
    <m/>
    <s v="Upright freezer, with Icemaker,  Size range = Small (&lt;13 cu ft.), AV = 19.4, Minimum code compiant, Rated kWh = 323"/>
    <x v="353"/>
    <m/>
    <s v="Frzr-Up-AutoDef_Small-Code"/>
    <s v="Frzr-Up-AutoDef_Small-Tier1"/>
    <s v="Standard"/>
    <m/>
    <m/>
    <s v="DEER2014"/>
    <s v="DEER2015"/>
  </r>
  <r>
    <n v="720"/>
    <s v="RE-Frzr-Up-AutoDef_Small-Tier2"/>
    <x v="359"/>
    <s v="DEER2015"/>
    <s v="D15 v1"/>
    <d v="2014-11-22T00:00:00"/>
    <m/>
    <s v="RobNc"/>
    <s v="Res-Frzr-dKWH-Cond"/>
    <s v="DEER"/>
    <s v="Scaled"/>
    <s v="Delta"/>
    <n v="119"/>
    <n v="0"/>
    <s v="None"/>
    <m/>
    <b v="0"/>
    <m/>
    <b v="1"/>
    <s v="Res"/>
    <s v="Any"/>
    <x v="0"/>
    <s v="Refrig"/>
    <s v="Ref_Storage"/>
    <x v="1"/>
    <m/>
    <m/>
    <s v="Appl-ESFrzr"/>
    <s v="Appl-ESFrzr"/>
    <m/>
    <s v="Upright freezer, with Icemaker,  Size range = Small (&lt;13 cu ft.), AV = 19.4, Minimum code compiant, Rated kWh = 323"/>
    <x v="354"/>
    <m/>
    <s v="Frzr-Up-AutoDef_Small-Code"/>
    <s v="Frzr-Up-AutoDef_Small-Tier2"/>
    <s v="Standard"/>
    <m/>
    <m/>
    <s v="DEER2014"/>
    <s v="DEER2015"/>
  </r>
  <r>
    <n v="721"/>
    <s v="RE-Frzr-Up-AutoDef_Med-Tier1"/>
    <x v="360"/>
    <s v="DEER2015"/>
    <s v="D15 v1"/>
    <d v="2014-11-22T00:00:00"/>
    <m/>
    <s v="RobNc"/>
    <s v="Res-Frzr-dKWH-Cond"/>
    <s v="DEER"/>
    <s v="Scaled"/>
    <s v="Delta"/>
    <n v="45"/>
    <n v="0"/>
    <s v="None"/>
    <m/>
    <b v="0"/>
    <m/>
    <b v="1"/>
    <s v="Res"/>
    <s v="Any"/>
    <x v="0"/>
    <s v="Refrig"/>
    <s v="Ref_Storage"/>
    <x v="1"/>
    <m/>
    <m/>
    <s v="Appl-ESFrzr"/>
    <s v="Appl-ESFrzr"/>
    <m/>
    <s v="Upright freezer, with Icemaker,  Size range = Medium (13-16 cu ft), AV = 25.5, Minimum code compiant, Rated kWh = 353"/>
    <x v="355"/>
    <m/>
    <s v="Frzr-Up-AutoDef_Med-Code"/>
    <s v="Frzr-Up-AutoDef_Med-Tier1"/>
    <s v="Standard"/>
    <m/>
    <m/>
    <s v="DEER2014"/>
    <s v="DEER2015"/>
  </r>
  <r>
    <n v="722"/>
    <s v="RE-Frzr-Up-AutoDef_Med-Tier2"/>
    <x v="361"/>
    <s v="DEER2015"/>
    <s v="D15 v1"/>
    <d v="2014-11-22T00:00:00"/>
    <m/>
    <s v="RobNc"/>
    <s v="Res-Frzr-dKWH-Cond"/>
    <s v="DEER"/>
    <s v="Scaled"/>
    <s v="Delta"/>
    <n v="134"/>
    <n v="0"/>
    <s v="None"/>
    <m/>
    <b v="0"/>
    <m/>
    <b v="1"/>
    <s v="Res"/>
    <s v="Any"/>
    <x v="0"/>
    <s v="Refrig"/>
    <s v="Ref_Storage"/>
    <x v="1"/>
    <m/>
    <m/>
    <s v="Appl-ESFrzr"/>
    <s v="Appl-ESFrzr"/>
    <m/>
    <s v="Upright freezer, with Icemaker,  Size range = Medium (13-16 cu ft), AV = 25.5, Minimum code compiant, Rated kWh = 353"/>
    <x v="356"/>
    <m/>
    <s v="Frzr-Up-AutoDef_Med-Code"/>
    <s v="Frzr-Up-AutoDef_Med-Tier2"/>
    <s v="Standard"/>
    <m/>
    <m/>
    <s v="DEER2014"/>
    <s v="DEER2015"/>
  </r>
  <r>
    <n v="723"/>
    <s v="RE-Frzr-Up-AutoDef_Large-Tier1"/>
    <x v="362"/>
    <s v="DEER2015"/>
    <s v="D15 v1"/>
    <d v="2014-11-22T00:00:00"/>
    <m/>
    <s v="RobNc"/>
    <s v="Res-Frzr-dKWH-Cond"/>
    <s v="DEER"/>
    <s v="Scaled"/>
    <s v="Delta"/>
    <n v="50"/>
    <n v="0"/>
    <s v="None"/>
    <m/>
    <b v="0"/>
    <m/>
    <b v="1"/>
    <s v="Res"/>
    <s v="Any"/>
    <x v="0"/>
    <s v="Refrig"/>
    <s v="Ref_Storage"/>
    <x v="1"/>
    <m/>
    <m/>
    <s v="Appl-ESFrzr"/>
    <s v="Appl-ESFrzr"/>
    <m/>
    <s v="Upright freezer, with Icemaker,  Size range = Large (&gt;16 cu ft), AV = 31.7, Minimum code compiant, Rated kWh = 383"/>
    <x v="357"/>
    <m/>
    <s v="Frzr-Up-AutoDef_Large-Code"/>
    <s v="Frzr-Up-AutoDef_Large-Tier1"/>
    <s v="Standard"/>
    <m/>
    <m/>
    <s v="DEER2014"/>
    <s v="DEER2015"/>
  </r>
  <r>
    <n v="724"/>
    <s v="RE-Frzr-Up-AutoDef_Large-Tier2"/>
    <x v="363"/>
    <s v="DEER2015"/>
    <s v="D15 v1"/>
    <d v="2014-11-22T00:00:00"/>
    <m/>
    <s v="RobNc"/>
    <s v="Res-Frzr-dKWH-Cond"/>
    <s v="DEER"/>
    <s v="Scaled"/>
    <s v="Delta"/>
    <n v="151"/>
    <n v="0"/>
    <s v="None"/>
    <m/>
    <b v="0"/>
    <m/>
    <b v="1"/>
    <s v="Res"/>
    <s v="Any"/>
    <x v="0"/>
    <s v="Refrig"/>
    <s v="Ref_Storage"/>
    <x v="1"/>
    <m/>
    <m/>
    <s v="Appl-ESFrzr"/>
    <s v="Appl-ESFrzr"/>
    <m/>
    <s v="Upright freezer, with Icemaker,  Size range = Large (&gt;16 cu ft), AV = 31.7, Minimum code compiant, Rated kWh = 383"/>
    <x v="358"/>
    <m/>
    <s v="Frzr-Up-AutoDef_Large-Code"/>
    <s v="Frzr-Up-AutoDef_Large-Tier2"/>
    <s v="Standard"/>
    <m/>
    <m/>
    <s v="DEER2014"/>
    <s v="DEER2015"/>
  </r>
  <r>
    <n v="725"/>
    <s v="RE-Frzr-Up-AutoDef_WtdSize-Tier1"/>
    <x v="364"/>
    <s v="DEER2015"/>
    <s v="D15 v1"/>
    <d v="2014-11-22T00:00:00"/>
    <m/>
    <s v="RobNc"/>
    <s v="Res-Frzr-dKWH-Cond"/>
    <s v="DEER"/>
    <s v="Scaled"/>
    <s v="Delta"/>
    <n v="47"/>
    <n v="0"/>
    <s v="None"/>
    <m/>
    <b v="0"/>
    <m/>
    <b v="1"/>
    <s v="Res"/>
    <s v="Any"/>
    <x v="0"/>
    <s v="Refrig"/>
    <s v="Ref_Storage"/>
    <x v="1"/>
    <m/>
    <m/>
    <s v="Appl-ESFrzr"/>
    <s v="Appl-ESFrzr"/>
    <m/>
    <s v="Upright freezer, with Icemaker,  Size range = Weighted Size, AV = 28.4, Minimum code compiant, Rated kWh = 367"/>
    <x v="359"/>
    <m/>
    <s v="Frzr-Up-AutoDef_WtdSize-Code"/>
    <s v="Frzr-Up-AutoDef_WtdSize-Tier1"/>
    <s v="Standard"/>
    <m/>
    <m/>
    <s v="DEER2014"/>
    <s v="DEER2015"/>
  </r>
  <r>
    <n v="726"/>
    <s v="RE-Frzr-Up-AutoDef_WtdSize-Tier2"/>
    <x v="365"/>
    <s v="DEER2015"/>
    <s v="D15 v1"/>
    <d v="2014-11-22T00:00:00"/>
    <m/>
    <s v="RobNc"/>
    <s v="Res-Frzr-dKWH-Cond"/>
    <s v="DEER"/>
    <s v="Scaled"/>
    <s v="Delta"/>
    <n v="142"/>
    <n v="0"/>
    <s v="None"/>
    <m/>
    <b v="0"/>
    <m/>
    <b v="1"/>
    <s v="Res"/>
    <s v="Any"/>
    <x v="0"/>
    <s v="Refrig"/>
    <s v="Ref_Storage"/>
    <x v="1"/>
    <m/>
    <m/>
    <s v="Appl-ESFrzr"/>
    <s v="Appl-ESFrzr"/>
    <m/>
    <s v="Upright freezer, with Icemaker,  Size range = Weighted Size, AV = 28.4, Minimum code compiant, Rated kWh = 367"/>
    <x v="360"/>
    <m/>
    <s v="Frzr-Up-AutoDef_WtdSize-Code"/>
    <s v="Frzr-Up-AutoDef_WtdSize-Tier2"/>
    <s v="Standard"/>
    <m/>
    <m/>
    <s v="DEER2014"/>
    <s v="DEER2015"/>
  </r>
  <r>
    <n v="727"/>
    <s v="RE-Frzr-Chest-ManDef_Small-Tier1"/>
    <x v="366"/>
    <s v="DEER2015"/>
    <s v="D15 v1"/>
    <d v="2014-11-22T00:00:00"/>
    <m/>
    <s v="RobNc"/>
    <s v="Res-Frzr-dKWH-Cond"/>
    <s v="DEER"/>
    <s v="Scaled"/>
    <s v="Delta"/>
    <n v="25"/>
    <n v="0"/>
    <s v="None"/>
    <m/>
    <b v="0"/>
    <m/>
    <b v="1"/>
    <s v="Res"/>
    <s v="Any"/>
    <x v="0"/>
    <s v="Refrig"/>
    <s v="Ref_Storage"/>
    <x v="1"/>
    <m/>
    <m/>
    <s v="Appl-ESFrzr"/>
    <s v="Appl-ESFrzr"/>
    <m/>
    <s v="Chest freezer, Size range = Small (&lt;13 cu ft.), AV = 19.4, Minimum code compiant, Rated kWh = 188"/>
    <x v="361"/>
    <m/>
    <s v="Frzr-Chest-ManDef_Small-Code"/>
    <s v="Frzr-Chest-ManDef_Small-Tier1"/>
    <s v="Standard"/>
    <m/>
    <m/>
    <s v="DEER2014"/>
    <s v="DEER2015"/>
  </r>
  <r>
    <n v="728"/>
    <s v="RE-Frzr-Chest-ManDef_Small-Tier2"/>
    <x v="367"/>
    <s v="DEER2015"/>
    <s v="D15 v1"/>
    <d v="2014-11-22T00:00:00"/>
    <m/>
    <s v="RobNc"/>
    <s v="Res-Frzr-dKWH-Cond"/>
    <s v="DEER"/>
    <s v="Scaled"/>
    <s v="Delta"/>
    <n v="75"/>
    <n v="0"/>
    <s v="None"/>
    <m/>
    <b v="0"/>
    <m/>
    <b v="1"/>
    <s v="Res"/>
    <s v="Any"/>
    <x v="0"/>
    <s v="Refrig"/>
    <s v="Ref_Storage"/>
    <x v="1"/>
    <m/>
    <m/>
    <s v="Appl-ESFrzr"/>
    <s v="Appl-ESFrzr"/>
    <m/>
    <s v="Chest freezer, Size range = Small (&lt;13 cu ft.), AV = 19.4, Minimum code compiant, Rated kWh = 188"/>
    <x v="362"/>
    <m/>
    <s v="Frzr-Chest-ManDef_Small-Code"/>
    <s v="Frzr-Chest-ManDef_Small-Tier2"/>
    <s v="Standard"/>
    <m/>
    <m/>
    <s v="DEER2014"/>
    <s v="DEER2015"/>
  </r>
  <r>
    <n v="729"/>
    <s v="RE-Frzr-Chest-ManDef_Med-Tier1"/>
    <x v="368"/>
    <s v="DEER2015"/>
    <s v="D15 v1"/>
    <d v="2014-11-22T00:00:00"/>
    <m/>
    <s v="RobNc"/>
    <s v="Res-Frzr-dKWH-Cond"/>
    <s v="DEER"/>
    <s v="Scaled"/>
    <s v="Delta"/>
    <n v="29"/>
    <n v="0"/>
    <s v="None"/>
    <m/>
    <b v="0"/>
    <m/>
    <b v="1"/>
    <s v="Res"/>
    <s v="Any"/>
    <x v="0"/>
    <s v="Refrig"/>
    <s v="Ref_Storage"/>
    <x v="1"/>
    <m/>
    <m/>
    <s v="Appl-ESFrzr"/>
    <s v="Appl-ESFrzr"/>
    <m/>
    <s v="Chest freezer, Size range = Medium (13-16 cu ft), AV = 25.5, Minimum code compiant, Rated kWh = 214"/>
    <x v="363"/>
    <m/>
    <s v="Frzr-Chest-ManDef_Med-Code"/>
    <s v="Frzr-Chest-ManDef_Med-Tier1"/>
    <s v="Standard"/>
    <m/>
    <m/>
    <s v="DEER2014"/>
    <s v="DEER2015"/>
  </r>
  <r>
    <n v="730"/>
    <s v="RE-Frzr-Chest-ManDef_Med-Tier2"/>
    <x v="369"/>
    <s v="DEER2015"/>
    <s v="D15 v1"/>
    <d v="2014-11-22T00:00:00"/>
    <m/>
    <s v="RobNc"/>
    <s v="Res-Frzr-dKWH-Cond"/>
    <s v="DEER"/>
    <s v="Scaled"/>
    <s v="Delta"/>
    <n v="88"/>
    <n v="0"/>
    <s v="None"/>
    <m/>
    <b v="0"/>
    <m/>
    <b v="1"/>
    <s v="Res"/>
    <s v="Any"/>
    <x v="0"/>
    <s v="Refrig"/>
    <s v="Ref_Storage"/>
    <x v="1"/>
    <m/>
    <m/>
    <s v="Appl-ESFrzr"/>
    <s v="Appl-ESFrzr"/>
    <m/>
    <s v="Chest freezer, Size range = Medium (13-16 cu ft), AV = 25.5, Minimum code compiant, Rated kWh = 214"/>
    <x v="364"/>
    <m/>
    <s v="Frzr-Chest-ManDef_Med-Code"/>
    <s v="Frzr-Chest-ManDef_Med-Tier2"/>
    <s v="Standard"/>
    <m/>
    <m/>
    <s v="DEER2014"/>
    <s v="DEER2015"/>
  </r>
  <r>
    <n v="731"/>
    <s v="RE-Frzr-Chest-ManDef_Large-Tier1"/>
    <x v="370"/>
    <s v="DEER2015"/>
    <s v="D15 v1"/>
    <d v="2014-11-22T00:00:00"/>
    <m/>
    <s v="RobNc"/>
    <s v="Res-Frzr-dKWH-Cond"/>
    <s v="DEER"/>
    <s v="Scaled"/>
    <s v="Delta"/>
    <n v="34"/>
    <n v="0"/>
    <s v="None"/>
    <m/>
    <b v="0"/>
    <m/>
    <b v="1"/>
    <s v="Res"/>
    <s v="Any"/>
    <x v="0"/>
    <s v="Refrig"/>
    <s v="Ref_Storage"/>
    <x v="1"/>
    <m/>
    <m/>
    <s v="Appl-ESFrzr"/>
    <s v="Appl-ESFrzr"/>
    <m/>
    <s v="Chest freezer, Size range = Large (&gt;16 cu ft), AV = 31.7, Minimum code compiant, Rated kWh = 239"/>
    <x v="365"/>
    <m/>
    <s v="Frzr-Chest-ManDef_Large-Code"/>
    <s v="Frzr-Chest-ManDef_Large-Tier1"/>
    <s v="Standard"/>
    <m/>
    <m/>
    <s v="DEER2014"/>
    <s v="DEER2015"/>
  </r>
  <r>
    <n v="732"/>
    <s v="RE-Frzr-Chest-ManDef_Large-Tier2"/>
    <x v="371"/>
    <s v="DEER2015"/>
    <s v="D15 v1"/>
    <d v="2014-11-22T00:00:00"/>
    <m/>
    <s v="RobNc"/>
    <s v="Res-Frzr-dKWH-Cond"/>
    <s v="DEER"/>
    <s v="Scaled"/>
    <s v="Delta"/>
    <n v="102"/>
    <n v="0"/>
    <s v="None"/>
    <m/>
    <b v="0"/>
    <m/>
    <b v="1"/>
    <s v="Res"/>
    <s v="Any"/>
    <x v="0"/>
    <s v="Refrig"/>
    <s v="Ref_Storage"/>
    <x v="1"/>
    <m/>
    <m/>
    <s v="Appl-ESFrzr"/>
    <s v="Appl-ESFrzr"/>
    <m/>
    <s v="Chest freezer, Size range = Large (&gt;16 cu ft), AV = 31.7, Minimum code compiant, Rated kWh = 239"/>
    <x v="366"/>
    <m/>
    <s v="Frzr-Chest-ManDef_Large-Code"/>
    <s v="Frzr-Chest-ManDef_Large-Tier2"/>
    <s v="Standard"/>
    <m/>
    <m/>
    <s v="DEER2014"/>
    <s v="DEER2015"/>
  </r>
  <r>
    <n v="733"/>
    <s v="RE-Frzr-Chest-ManDef_WtdSize-Tier1"/>
    <x v="372"/>
    <s v="DEER2015"/>
    <s v="D15 v1"/>
    <d v="2014-11-22T00:00:00"/>
    <m/>
    <s v="RobNc"/>
    <s v="Res-Frzr-dKWH-Cond"/>
    <s v="DEER"/>
    <s v="Scaled"/>
    <s v="Delta"/>
    <n v="27"/>
    <n v="0"/>
    <s v="None"/>
    <m/>
    <b v="0"/>
    <m/>
    <b v="1"/>
    <s v="Res"/>
    <s v="Any"/>
    <x v="0"/>
    <s v="Refrig"/>
    <s v="Ref_Storage"/>
    <x v="1"/>
    <m/>
    <m/>
    <s v="Appl-ESFrzr"/>
    <s v="Appl-ESFrzr"/>
    <m/>
    <s v="Chest freezer, Size range = Weighted Size, AV = 21.9, Minimum code compiant, Rated kWh = 199"/>
    <x v="367"/>
    <m/>
    <s v="Frzr-Chest-ManDef_WtdSize-Code"/>
    <s v="Frzr-Chest-ManDef_WtdSize-Tier1"/>
    <s v="Standard"/>
    <m/>
    <m/>
    <s v="DEER2014"/>
    <s v="DEER2015"/>
  </r>
  <r>
    <n v="734"/>
    <s v="RE-Frzr-Chest-ManDef_WtdSize-Tier2"/>
    <x v="373"/>
    <s v="DEER2015"/>
    <s v="D15 v1"/>
    <d v="2014-11-22T00:00:00"/>
    <m/>
    <s v="RobNc"/>
    <s v="Res-Frzr-dKWH-Cond"/>
    <s v="DEER"/>
    <s v="Scaled"/>
    <s v="Delta"/>
    <n v="80"/>
    <n v="0"/>
    <s v="None"/>
    <m/>
    <b v="0"/>
    <m/>
    <b v="1"/>
    <s v="Res"/>
    <s v="Any"/>
    <x v="0"/>
    <s v="Refrig"/>
    <s v="Ref_Storage"/>
    <x v="1"/>
    <m/>
    <m/>
    <s v="Appl-ESFrzr"/>
    <s v="Appl-ESFrzr"/>
    <m/>
    <s v="Chest freezer, Size range = Weighted Size, AV = 21.9, Minimum code compiant, Rated kWh = 199"/>
    <x v="368"/>
    <m/>
    <s v="Frzr-Chest-ManDef_WtdSize-Code"/>
    <s v="Frzr-Chest-ManDef_WtdSize-Tier2"/>
    <s v="Standard"/>
    <m/>
    <m/>
    <s v="DEER2014"/>
    <s v="DEER2015"/>
  </r>
  <r>
    <n v="735"/>
    <s v="RE-Frzr-Chest-AutoDef_Small-Tier1"/>
    <x v="374"/>
    <s v="DEER2015"/>
    <s v="D15 v1"/>
    <d v="2014-11-22T00:00:00"/>
    <m/>
    <s v="RobNc"/>
    <s v="Res-Frzr-dKWH-Cond"/>
    <s v="DEER"/>
    <s v="Scaled"/>
    <s v="Delta"/>
    <n v="35"/>
    <n v="0"/>
    <s v="None"/>
    <m/>
    <b v="0"/>
    <m/>
    <b v="1"/>
    <s v="Res"/>
    <s v="Any"/>
    <x v="0"/>
    <s v="Refrig"/>
    <s v="Ref_Storage"/>
    <x v="1"/>
    <m/>
    <m/>
    <s v="Appl-ESFrzr"/>
    <s v="Appl-ESFrzr"/>
    <m/>
    <s v="Chest freezer, Size range = Small (&lt;13 cu ft.), AV = 19.4, Minimum code compiant, Rated kWh = 261"/>
    <x v="369"/>
    <m/>
    <s v="Frzr-Chest-AutoDef_Small-Code"/>
    <s v="Frzr-Chest-AutoDef_Small-Tier1"/>
    <s v="Standard"/>
    <m/>
    <m/>
    <s v="DEER2014"/>
    <s v="DEER2015"/>
  </r>
  <r>
    <n v="736"/>
    <s v="RE-Frzr-Chest-AutoDef_Small-Tier2"/>
    <x v="375"/>
    <s v="DEER2015"/>
    <s v="D15 v1"/>
    <d v="2014-11-22T00:00:00"/>
    <m/>
    <s v="RobNc"/>
    <s v="Res-Frzr-dKWH-Cond"/>
    <s v="DEER"/>
    <s v="Scaled"/>
    <s v="Delta"/>
    <n v="104"/>
    <n v="0"/>
    <s v="None"/>
    <m/>
    <b v="0"/>
    <m/>
    <b v="1"/>
    <s v="Res"/>
    <s v="Any"/>
    <x v="0"/>
    <s v="Refrig"/>
    <s v="Ref_Storage"/>
    <x v="1"/>
    <m/>
    <m/>
    <s v="Appl-ESFrzr"/>
    <s v="Appl-ESFrzr"/>
    <m/>
    <s v="Chest freezer, Size range = Small (&lt;13 cu ft.), AV = 19.4, Minimum code compiant, Rated kWh = 261"/>
    <x v="370"/>
    <m/>
    <s v="Frzr-Chest-AutoDef_Small-Code"/>
    <s v="Frzr-Chest-AutoDef_Small-Tier2"/>
    <s v="Standard"/>
    <m/>
    <m/>
    <s v="DEER2014"/>
    <s v="DEER2015"/>
  </r>
  <r>
    <n v="737"/>
    <s v="RE-Frzr-Chest-AutoDef_Med-Tier1"/>
    <x v="376"/>
    <s v="DEER2015"/>
    <s v="D15 v1"/>
    <d v="2014-11-22T00:00:00"/>
    <m/>
    <s v="RobNc"/>
    <s v="Res-Frzr-dKWH-Cond"/>
    <s v="DEER"/>
    <s v="Scaled"/>
    <s v="Delta"/>
    <n v="41"/>
    <n v="0"/>
    <s v="None"/>
    <m/>
    <b v="0"/>
    <m/>
    <b v="1"/>
    <s v="Res"/>
    <s v="Any"/>
    <x v="0"/>
    <s v="Refrig"/>
    <s v="Ref_Storage"/>
    <x v="1"/>
    <m/>
    <m/>
    <s v="Appl-ESFrzr"/>
    <s v="Appl-ESFrzr"/>
    <m/>
    <s v="Chest freezer, Size range = Medium (13-16 cu ft), AV = 25.5, Minimum code compiant, Rated kWh = 297"/>
    <x v="371"/>
    <m/>
    <s v="Frzr-Chest-AutoDef_Med-Code"/>
    <s v="Frzr-Chest-AutoDef_Med-Tier1"/>
    <s v="Standard"/>
    <m/>
    <m/>
    <s v="DEER2014"/>
    <s v="DEER2015"/>
  </r>
  <r>
    <n v="738"/>
    <s v="RE-Frzr-Chest-AutoDef_Med-Tier2"/>
    <x v="377"/>
    <s v="DEER2015"/>
    <s v="D15 v1"/>
    <d v="2014-11-22T00:00:00"/>
    <m/>
    <s v="RobNc"/>
    <s v="Res-Frzr-dKWH-Cond"/>
    <s v="DEER"/>
    <s v="Scaled"/>
    <s v="Delta"/>
    <n v="123"/>
    <n v="0"/>
    <s v="None"/>
    <m/>
    <b v="0"/>
    <m/>
    <b v="1"/>
    <s v="Res"/>
    <s v="Any"/>
    <x v="0"/>
    <s v="Refrig"/>
    <s v="Ref_Storage"/>
    <x v="1"/>
    <m/>
    <m/>
    <s v="Appl-ESFrzr"/>
    <s v="Appl-ESFrzr"/>
    <m/>
    <s v="Chest freezer, Size range = Medium (13-16 cu ft), AV = 25.5, Minimum code compiant, Rated kWh = 297"/>
    <x v="372"/>
    <m/>
    <s v="Frzr-Chest-AutoDef_Med-Code"/>
    <s v="Frzr-Chest-AutoDef_Med-Tier2"/>
    <s v="Standard"/>
    <m/>
    <m/>
    <s v="DEER2014"/>
    <s v="DEER2015"/>
  </r>
  <r>
    <n v="739"/>
    <s v="RE-Frzr-Chest-AutoDef_Large-Tier1"/>
    <x v="378"/>
    <s v="DEER2015"/>
    <s v="D15 v1"/>
    <d v="2014-11-22T00:00:00"/>
    <m/>
    <s v="RobNc"/>
    <s v="Res-Frzr-dKWH-Cond"/>
    <s v="DEER"/>
    <s v="Scaled"/>
    <s v="Delta"/>
    <n v="47"/>
    <n v="0"/>
    <s v="None"/>
    <m/>
    <b v="0"/>
    <m/>
    <b v="1"/>
    <s v="Res"/>
    <s v="Any"/>
    <x v="0"/>
    <s v="Refrig"/>
    <s v="Ref_Storage"/>
    <x v="1"/>
    <m/>
    <m/>
    <s v="Appl-ESFrzr"/>
    <s v="Appl-ESFrzr"/>
    <m/>
    <s v="Chest freezer, Size range = Large (&gt;16 cu ft), AV = 31.7, Minimum code compiant, Rated kWh = 332"/>
    <x v="373"/>
    <m/>
    <s v="Frzr-Chest-AutoDef_Large-Code"/>
    <s v="Frzr-Chest-AutoDef_Large-Tier1"/>
    <s v="Standard"/>
    <m/>
    <m/>
    <s v="DEER2014"/>
    <s v="DEER2015"/>
  </r>
  <r>
    <n v="740"/>
    <s v="RE-Frzr-Chest-AutoDef_Large-Tier2"/>
    <x v="379"/>
    <s v="DEER2015"/>
    <s v="D15 v1"/>
    <d v="2014-11-22T00:00:00"/>
    <m/>
    <s v="RobNc"/>
    <s v="Res-Frzr-dKWH-Cond"/>
    <s v="DEER"/>
    <s v="Scaled"/>
    <s v="Delta"/>
    <n v="142"/>
    <n v="0"/>
    <s v="None"/>
    <m/>
    <b v="0"/>
    <m/>
    <b v="1"/>
    <s v="Res"/>
    <s v="Any"/>
    <x v="0"/>
    <s v="Refrig"/>
    <s v="Ref_Storage"/>
    <x v="1"/>
    <m/>
    <m/>
    <s v="Appl-ESFrzr"/>
    <s v="Appl-ESFrzr"/>
    <m/>
    <s v="Chest freezer, Size range = Large (&gt;16 cu ft), AV = 31.7, Minimum code compiant, Rated kWh = 332"/>
    <x v="374"/>
    <m/>
    <s v="Frzr-Chest-AutoDef_Large-Code"/>
    <s v="Frzr-Chest-AutoDef_Large-Tier2"/>
    <s v="Standard"/>
    <m/>
    <m/>
    <s v="DEER2014"/>
    <s v="DEER2015"/>
  </r>
  <r>
    <n v="741"/>
    <s v="RE-Frzr-Chest-AutoDef_WtdSize-Tier1"/>
    <x v="380"/>
    <s v="DEER2015"/>
    <s v="D15 v1"/>
    <d v="2014-11-22T00:00:00"/>
    <m/>
    <s v="RobNc"/>
    <s v="Res-Frzr-dKWH-Cond"/>
    <s v="DEER"/>
    <s v="Scaled"/>
    <s v="Delta"/>
    <n v="38"/>
    <n v="0"/>
    <s v="None"/>
    <m/>
    <b v="0"/>
    <m/>
    <b v="1"/>
    <s v="Res"/>
    <s v="Any"/>
    <x v="0"/>
    <s v="Refrig"/>
    <s v="Ref_Storage"/>
    <x v="1"/>
    <m/>
    <m/>
    <s v="Appl-ESFrzr"/>
    <s v="Appl-ESFrzr"/>
    <m/>
    <s v="Chest freezer, Size range = Weighted, AV = 22.9, Minimum code compiant, Rated kWh = 282"/>
    <x v="375"/>
    <m/>
    <s v="Frzr-Chest-AutoDef_WtdSize-Code"/>
    <s v="Frzr-Chest-AutoDef_WtdSize-Tier1"/>
    <s v="Standard"/>
    <m/>
    <m/>
    <s v="DEER2014"/>
    <s v="DEER2015"/>
  </r>
  <r>
    <n v="742"/>
    <s v="RE-Frzr-Chest-AutoDef_WtdSize-Tier2"/>
    <x v="381"/>
    <s v="DEER2015"/>
    <s v="D15 v1"/>
    <d v="2014-11-22T00:00:00"/>
    <m/>
    <s v="RobNc"/>
    <s v="Res-Frzr-dKWH-Cond"/>
    <s v="DEER"/>
    <s v="Scaled"/>
    <s v="Delta"/>
    <n v="115"/>
    <n v="0"/>
    <s v="None"/>
    <m/>
    <b v="0"/>
    <m/>
    <b v="1"/>
    <s v="Res"/>
    <s v="Any"/>
    <x v="0"/>
    <s v="Refrig"/>
    <s v="Ref_Storage"/>
    <x v="1"/>
    <m/>
    <m/>
    <s v="Appl-ESFrzr"/>
    <s v="Appl-ESFrzr"/>
    <m/>
    <s v="Chest freezer, Size range = Weighted, AV = 22.9, Minimum code compiant, Rated kWh = 282"/>
    <x v="376"/>
    <m/>
    <s v="Frzr-Chest-AutoDef_WtdSize-Code"/>
    <s v="Frzr-Chest-AutoDef_WtdSize-Tier2"/>
    <s v="Standard"/>
    <m/>
    <m/>
    <s v="DEER2014"/>
    <s v="DEER2015"/>
  </r>
  <r>
    <n v="743"/>
    <s v="RE-Frzr-Wtd-Tier1"/>
    <x v="382"/>
    <s v="DEER2015"/>
    <s v="D15 v1"/>
    <d v="2014-11-22T00:00:00"/>
    <m/>
    <s v="RobNc"/>
    <s v="Res-Frzr-dKWH-Cond"/>
    <s v="DEER"/>
    <s v="Scaled"/>
    <s v="Delta"/>
    <n v="37"/>
    <n v="0"/>
    <s v="None"/>
    <m/>
    <b v="0"/>
    <m/>
    <b v="1"/>
    <s v="Res"/>
    <s v="Any"/>
    <x v="0"/>
    <s v="Refrig"/>
    <s v="Ref_Storage"/>
    <x v="1"/>
    <m/>
    <m/>
    <s v="Appl-ESFrzr"/>
    <s v="Appl-ESFrzr"/>
    <m/>
    <s v="Freezers, weighted configuration and size range, AV = 25, Minimum code compiant, Rated kWh = 282"/>
    <x v="377"/>
    <m/>
    <s v="Frzr-Wtd-Code"/>
    <s v="Frzr-Wtd-Tier1"/>
    <s v="Standard"/>
    <m/>
    <m/>
    <s v="DEER2014"/>
    <s v="DEER2015"/>
  </r>
  <r>
    <n v="744"/>
    <s v="RE-Frzr-Wtd-Tier2"/>
    <x v="383"/>
    <s v="DEER2015"/>
    <s v="D15 v1"/>
    <d v="2014-11-22T00:00:00"/>
    <m/>
    <s v="RobNc"/>
    <s v="Res-Frzr-dKWH-Cond"/>
    <s v="DEER"/>
    <s v="Scaled"/>
    <s v="Delta"/>
    <n v="110"/>
    <n v="0"/>
    <s v="None"/>
    <m/>
    <b v="0"/>
    <m/>
    <b v="1"/>
    <s v="Res"/>
    <s v="Any"/>
    <x v="0"/>
    <s v="Refrig"/>
    <s v="Ref_Storage"/>
    <x v="1"/>
    <m/>
    <m/>
    <s v="Appl-ESFrzr"/>
    <s v="Appl-ESFrzr"/>
    <m/>
    <s v="Freezers, weighted configuration and size range, AV = 25, Minimum code compiant, Rated kWh = 282"/>
    <x v="378"/>
    <m/>
    <s v="Frzr-Wtd-Code"/>
    <s v="Frzr-Wtd-Tier2"/>
    <s v="Standard"/>
    <m/>
    <m/>
    <s v="DEER2014"/>
    <s v="DEER2015"/>
  </r>
  <r>
    <n v="745"/>
    <s v="RE-RefgFrz_CmpMini-Tier1"/>
    <x v="384"/>
    <s v="DEER2015"/>
    <s v="D15 v1"/>
    <d v="2014-11-22T00:00:00"/>
    <m/>
    <s v="RobNc"/>
    <s v="Res-Frzr-dKWH-Cond"/>
    <s v="DEER"/>
    <s v="Scaled"/>
    <s v="Delta"/>
    <n v="31"/>
    <n v="0"/>
    <s v="None"/>
    <m/>
    <b v="0"/>
    <m/>
    <b v="1"/>
    <s v="Res"/>
    <s v="Any"/>
    <x v="0"/>
    <s v="Refrig"/>
    <s v="Ref_Storage"/>
    <x v="2"/>
    <m/>
    <m/>
    <s v="Appl-ESRefg"/>
    <s v="Appl-ESRefg"/>
    <m/>
    <s v="Refrigerator with interior freezer, Size range = compact (5-7 cu. ft.), AV = 6.3, Minimum code compiant, Rated kWh = 309"/>
    <x v="379"/>
    <m/>
    <s v="RefgFrz_CmpMini-Code"/>
    <s v="RefgFrz_CmpMini-Tier1"/>
    <s v="Standard"/>
    <m/>
    <m/>
    <s v="DEER2014"/>
    <s v="DEER2015"/>
  </r>
  <r>
    <n v="746"/>
    <s v="RE-RefgFrz_CmpMini-Tier2"/>
    <x v="385"/>
    <s v="DEER2015"/>
    <s v="D15 v1"/>
    <d v="2014-11-22T00:00:00"/>
    <m/>
    <s v="RobNc"/>
    <s v="Res-Frzr-dKWH-Cond"/>
    <s v="DEER"/>
    <s v="Scaled"/>
    <s v="Delta"/>
    <n v="93"/>
    <n v="0"/>
    <s v="None"/>
    <m/>
    <b v="0"/>
    <m/>
    <b v="1"/>
    <s v="Res"/>
    <s v="Any"/>
    <x v="0"/>
    <s v="Refrig"/>
    <s v="Ref_Storage"/>
    <x v="2"/>
    <m/>
    <m/>
    <s v="Appl-ESRefg"/>
    <s v="Appl-ESRefg"/>
    <m/>
    <s v="Refrigerator with interior freezer, Size range = compact (5-7 cu. ft.), AV = 6.3, Minimum code compiant, Rated kWh = 309"/>
    <x v="380"/>
    <m/>
    <s v="RefgFrz_CmpMini-Code"/>
    <s v="RefgFrz_CmpMini-Tier2"/>
    <s v="Standard"/>
    <m/>
    <m/>
    <s v="DEER2014"/>
    <s v="DEER2015"/>
  </r>
  <r>
    <n v="747"/>
    <s v="RE-RefgFrz_CmpSml-Tier1"/>
    <x v="386"/>
    <s v="DEER2015"/>
    <s v="D15 v1"/>
    <d v="2014-11-22T00:00:00"/>
    <m/>
    <s v="RobNc"/>
    <s v="Res-Frzr-dKWH-Cond"/>
    <s v="DEER"/>
    <s v="Scaled"/>
    <s v="Delta"/>
    <n v="28"/>
    <n v="0"/>
    <s v="None"/>
    <m/>
    <b v="0"/>
    <m/>
    <b v="1"/>
    <s v="Res"/>
    <s v="Any"/>
    <x v="0"/>
    <s v="Refrig"/>
    <s v="Ref_Storage"/>
    <x v="2"/>
    <m/>
    <m/>
    <s v="Appl-ESRefg"/>
    <s v="Appl-ESRefg"/>
    <m/>
    <s v="Refrigerator with interior freezer, Size range = compact mini (&lt;5 cu. ft.), AV = 3.1, Minimum code compiant, Rated kWh = 280"/>
    <x v="381"/>
    <m/>
    <s v="RefgFrz_CmpSml-Code"/>
    <s v="RefgFrz_CmpSml-Tier1"/>
    <s v="Standard"/>
    <m/>
    <m/>
    <s v="DEER2014"/>
    <s v="DEER2015"/>
  </r>
  <r>
    <n v="748"/>
    <s v="RE-RefgFrz_CmpSml-Tier2"/>
    <x v="387"/>
    <s v="DEER2015"/>
    <s v="D15 v1"/>
    <d v="2014-11-22T00:00:00"/>
    <m/>
    <s v="RobNc"/>
    <s v="Res-Frzr-dKWH-Cond"/>
    <s v="DEER"/>
    <s v="Scaled"/>
    <s v="Delta"/>
    <n v="84"/>
    <n v="0"/>
    <s v="None"/>
    <m/>
    <b v="0"/>
    <m/>
    <b v="1"/>
    <s v="Res"/>
    <s v="Any"/>
    <x v="0"/>
    <s v="Refrig"/>
    <s v="Ref_Storage"/>
    <x v="2"/>
    <m/>
    <m/>
    <s v="Appl-ESRefg"/>
    <s v="Appl-ESRefg"/>
    <m/>
    <s v="Refrigerator with interior freezer, Size range = compact mini (&lt;5 cu. ft.), AV = 3.1, Minimum code compiant, Rated kWh = 280"/>
    <x v="382"/>
    <m/>
    <s v="RefgFrz_CmpSml-Code"/>
    <s v="RefgFrz_CmpSml-Tier2"/>
    <s v="Standard"/>
    <m/>
    <m/>
    <s v="DEER2014"/>
    <s v="DEER2015"/>
  </r>
  <r>
    <n v="749"/>
    <s v="RE-Refg-All_CmpMini-Tier1"/>
    <x v="388"/>
    <s v="DEER2015"/>
    <s v="D15 v1"/>
    <d v="2014-11-22T00:00:00"/>
    <m/>
    <s v="RobNc"/>
    <s v="Res-Frzr-dKWH-Cond"/>
    <s v="DEER"/>
    <s v="Scaled"/>
    <s v="Delta"/>
    <n v="27"/>
    <n v="0"/>
    <s v="None"/>
    <m/>
    <b v="0"/>
    <m/>
    <b v="1"/>
    <s v="Res"/>
    <s v="Any"/>
    <x v="0"/>
    <s v="Refrig"/>
    <s v="Ref_Storage"/>
    <x v="2"/>
    <m/>
    <m/>
    <s v="Appl-ESRefg"/>
    <s v="Appl-ESRefg"/>
    <m/>
    <s v="Refrigerator without Freezer, Size range = compact (5-7 cu. ft.), AV = 6, Minimum code compiant, Rated kWh = 266"/>
    <x v="383"/>
    <m/>
    <s v="Refg-All_CmpMini-Code"/>
    <s v="Refg-All_CmpMini-Tier1"/>
    <s v="Standard"/>
    <m/>
    <m/>
    <s v="DEER2014"/>
    <s v="DEER2015"/>
  </r>
  <r>
    <n v="750"/>
    <s v="RE-Refg-All_CmpMini-Tier2"/>
    <x v="389"/>
    <s v="DEER2015"/>
    <s v="D15 v1"/>
    <d v="2014-11-22T00:00:00"/>
    <m/>
    <s v="RobNc"/>
    <s v="Res-Frzr-dKWH-Cond"/>
    <s v="DEER"/>
    <s v="Scaled"/>
    <s v="Delta"/>
    <n v="80"/>
    <n v="0"/>
    <s v="None"/>
    <m/>
    <b v="0"/>
    <m/>
    <b v="1"/>
    <s v="Res"/>
    <s v="Any"/>
    <x v="0"/>
    <s v="Refrig"/>
    <s v="Ref_Storage"/>
    <x v="2"/>
    <m/>
    <m/>
    <s v="Appl-ESRefg"/>
    <s v="Appl-ESRefg"/>
    <m/>
    <s v="Refrigerator without Freezer, Size range = compact (5-7 cu. ft.), AV = 6, Minimum code compiant, Rated kWh = 266"/>
    <x v="384"/>
    <m/>
    <s v="Refg-All_CmpMini-Code"/>
    <s v="Refg-All_CmpMini-Tier2"/>
    <s v="Standard"/>
    <m/>
    <m/>
    <s v="DEER2014"/>
    <s v="DEER2015"/>
  </r>
  <r>
    <n v="751"/>
    <s v="RE-Refg-All_CmpSml-Tier1"/>
    <x v="390"/>
    <s v="DEER2015"/>
    <s v="D15 v1"/>
    <d v="2014-11-22T00:00:00"/>
    <m/>
    <s v="RobNc"/>
    <s v="Res-Frzr-dKWH-Cond"/>
    <s v="DEER"/>
    <s v="Scaled"/>
    <s v="Delta"/>
    <n v="24"/>
    <n v="0"/>
    <s v="None"/>
    <m/>
    <b v="0"/>
    <m/>
    <b v="1"/>
    <s v="Res"/>
    <s v="Any"/>
    <x v="0"/>
    <s v="Refrig"/>
    <s v="Ref_Storage"/>
    <x v="2"/>
    <m/>
    <m/>
    <s v="Appl-ESRefg"/>
    <s v="Appl-ESRefg"/>
    <m/>
    <s v="Refrigerator without Freezer, Size range = compact mini (&lt;5 cu. ft.), AV = 3, Minimum code compiant, Rated kWh = 243"/>
    <x v="385"/>
    <m/>
    <s v="Refg-All_CmpSml-Code"/>
    <s v="Refg-All_CmpSml-Tier1"/>
    <s v="Standard"/>
    <m/>
    <m/>
    <s v="DEER2014"/>
    <s v="DEER2015"/>
  </r>
  <r>
    <n v="752"/>
    <s v="RE-Refg-All_CmpSml-Tier2"/>
    <x v="391"/>
    <s v="DEER2015"/>
    <s v="D15 v1"/>
    <d v="2014-11-22T00:00:00"/>
    <m/>
    <s v="RobNc"/>
    <s v="Res-Frzr-dKWH-Cond"/>
    <s v="DEER"/>
    <s v="Scaled"/>
    <s v="Delta"/>
    <n v="73"/>
    <n v="0"/>
    <s v="None"/>
    <m/>
    <b v="0"/>
    <m/>
    <b v="1"/>
    <s v="Res"/>
    <s v="Any"/>
    <x v="0"/>
    <s v="Refrig"/>
    <s v="Ref_Storage"/>
    <x v="2"/>
    <m/>
    <m/>
    <s v="Appl-ESRefg"/>
    <s v="Appl-ESRefg"/>
    <m/>
    <s v="Refrigerator without Freezer, Size range = compact mini (&lt;5 cu. ft.), AV = 3, Minimum code compiant, Rated kWh = 243"/>
    <x v="386"/>
    <m/>
    <s v="Refg-All_CmpSml-Code"/>
    <s v="Refg-All_CmpSml-Tier2"/>
    <s v="Standard"/>
    <m/>
    <m/>
    <s v="DEER2014"/>
    <s v="DEER2015"/>
  </r>
  <r>
    <n v="753"/>
    <s v="RE-RefgFrz-TM_CmpMini-Tier1"/>
    <x v="392"/>
    <s v="DEER2015"/>
    <s v="D15 v1"/>
    <d v="2014-11-22T00:00:00"/>
    <m/>
    <s v="RobNc"/>
    <s v="Res-Frzr-dKWH-Cond"/>
    <s v="DEER"/>
    <s v="Scaled"/>
    <s v="Delta"/>
    <n v="43"/>
    <n v="0"/>
    <s v="None"/>
    <m/>
    <b v="0"/>
    <m/>
    <b v="1"/>
    <s v="Res"/>
    <s v="Any"/>
    <x v="0"/>
    <s v="Refrig"/>
    <s v="Ref_Storage"/>
    <x v="2"/>
    <m/>
    <m/>
    <s v="Appl-ESRefg"/>
    <s v="Appl-ESRefg"/>
    <m/>
    <s v="Refrigerator with Top mount freezer, Size range = compact (5-7 cu. ft.), AV = 7.4, Minimum code compiant, Rated kWh = 427"/>
    <x v="387"/>
    <m/>
    <s v="RefgFrz-TM_CmpMini-Code"/>
    <s v="RefgFrz-TM_CmpMini-Tier1"/>
    <s v="Standard"/>
    <m/>
    <m/>
    <s v="DEER2014"/>
    <s v="DEER2015"/>
  </r>
  <r>
    <n v="754"/>
    <s v="RE-RefgFrz-TM_CmpMini-Tier2"/>
    <x v="393"/>
    <s v="DEER2015"/>
    <s v="D15 v1"/>
    <d v="2014-11-22T00:00:00"/>
    <m/>
    <s v="RobNc"/>
    <s v="Res-Frzr-dKWH-Cond"/>
    <s v="DEER"/>
    <s v="Scaled"/>
    <s v="Delta"/>
    <n v="128"/>
    <n v="0"/>
    <s v="None"/>
    <m/>
    <b v="0"/>
    <m/>
    <b v="1"/>
    <s v="Res"/>
    <s v="Any"/>
    <x v="0"/>
    <s v="Refrig"/>
    <s v="Ref_Storage"/>
    <x v="2"/>
    <m/>
    <m/>
    <s v="Appl-ESRefg"/>
    <s v="Appl-ESRefg"/>
    <m/>
    <s v="Refrigerator with Top mount freezer, Size range = compact (5-7 cu. ft.), AV = 7.4, Minimum code compiant, Rated kWh = 427"/>
    <x v="388"/>
    <m/>
    <s v="RefgFrz-TM_CmpMini-Code"/>
    <s v="RefgFrz-TM_CmpMini-Tier2"/>
    <s v="Standard"/>
    <m/>
    <m/>
    <s v="DEER2014"/>
    <s v="DEER2015"/>
  </r>
  <r>
    <n v="755"/>
    <s v="RE-RefgFrz-TM_CmpSml-Tier1"/>
    <x v="394"/>
    <s v="DEER2015"/>
    <s v="D15 v1"/>
    <d v="2014-11-22T00:00:00"/>
    <m/>
    <s v="RobNc"/>
    <s v="Res-Frzr-dKWH-Cond"/>
    <s v="DEER"/>
    <s v="Scaled"/>
    <s v="Delta"/>
    <n v="38"/>
    <n v="0"/>
    <s v="None"/>
    <m/>
    <b v="0"/>
    <m/>
    <b v="1"/>
    <s v="Res"/>
    <s v="Any"/>
    <x v="0"/>
    <s v="Refrig"/>
    <s v="Ref_Storage"/>
    <x v="2"/>
    <m/>
    <m/>
    <s v="Appl-ESRefg"/>
    <s v="Appl-ESRefg"/>
    <m/>
    <s v="Refrigerator with Top mount freezer, Size range = compact mini (&lt;5 cu. ft.), AV = 3.7, Minimum code compiant, Rated kWh = 383"/>
    <x v="389"/>
    <m/>
    <s v="RefgFrz-TM_CmpSml-Code"/>
    <s v="RefgFrz-TM_CmpSml-Tier1"/>
    <s v="Standard"/>
    <m/>
    <m/>
    <s v="DEER2014"/>
    <s v="DEER2015"/>
  </r>
  <r>
    <n v="756"/>
    <s v="RE-RefgFrz-TM_CmpSml-Tier2"/>
    <x v="395"/>
    <s v="DEER2015"/>
    <s v="D15 v1"/>
    <d v="2014-11-22T00:00:00"/>
    <m/>
    <s v="RobNc"/>
    <s v="Res-Frzr-dKWH-Cond"/>
    <s v="DEER"/>
    <s v="Scaled"/>
    <s v="Delta"/>
    <n v="115"/>
    <n v="0"/>
    <s v="None"/>
    <m/>
    <b v="0"/>
    <m/>
    <b v="1"/>
    <s v="Res"/>
    <s v="Any"/>
    <x v="0"/>
    <s v="Refrig"/>
    <s v="Ref_Storage"/>
    <x v="2"/>
    <m/>
    <m/>
    <s v="Appl-ESRefg"/>
    <s v="Appl-ESRefg"/>
    <m/>
    <s v="Refrigerator with Top mount freezer, Size range = compact mini (&lt;5 cu. ft.), AV = 3.7, Minimum code compiant, Rated kWh = 383"/>
    <x v="390"/>
    <m/>
    <s v="RefgFrz-TM_CmpSml-Code"/>
    <s v="RefgFrz-TM_CmpSml-Tier2"/>
    <s v="Standard"/>
    <m/>
    <m/>
    <s v="DEER2014"/>
    <s v="DEER2015"/>
  </r>
  <r>
    <n v="757"/>
    <s v="RE-RefgFrz-BM_CmpMini-Tier1"/>
    <x v="396"/>
    <s v="DEER2015"/>
    <s v="D15 v1"/>
    <d v="2014-11-22T00:00:00"/>
    <m/>
    <s v="RobNc"/>
    <s v="Res-Frzr-dKWH-Cond"/>
    <s v="DEER"/>
    <s v="Scaled"/>
    <s v="Delta"/>
    <n v="43"/>
    <n v="0"/>
    <s v="None"/>
    <m/>
    <b v="0"/>
    <m/>
    <b v="1"/>
    <s v="Res"/>
    <s v="Any"/>
    <x v="0"/>
    <s v="Refrig"/>
    <s v="Ref_Storage"/>
    <x v="2"/>
    <m/>
    <m/>
    <s v="Appl-ESRefg"/>
    <s v="Appl-ESRefg"/>
    <m/>
    <s v="Refrigerator with Bottom mount freezer, Size range = compact (5-7 cu. ft.), AV = 7.4, Minimum code compiant, Rated kWh = 427"/>
    <x v="391"/>
    <m/>
    <s v="RefgFrz-BM_CmpMini-Code"/>
    <s v="RefgFrz-BM_CmpMini-Tier1"/>
    <s v="Standard"/>
    <m/>
    <m/>
    <s v="DEER2014"/>
    <s v="DEER2015"/>
  </r>
  <r>
    <n v="758"/>
    <s v="RE-RefgFrz-BM_CmpMini-Tier2"/>
    <x v="397"/>
    <s v="DEER2015"/>
    <s v="D15 v1"/>
    <d v="2014-11-22T00:00:00"/>
    <m/>
    <s v="RobNc"/>
    <s v="Res-Frzr-dKWH-Cond"/>
    <s v="DEER"/>
    <s v="Scaled"/>
    <s v="Delta"/>
    <n v="128"/>
    <n v="0"/>
    <s v="None"/>
    <m/>
    <b v="0"/>
    <m/>
    <b v="1"/>
    <s v="Res"/>
    <s v="Any"/>
    <x v="0"/>
    <s v="Refrig"/>
    <s v="Ref_Storage"/>
    <x v="2"/>
    <m/>
    <m/>
    <s v="Appl-ESRefg"/>
    <s v="Appl-ESRefg"/>
    <m/>
    <s v="Refrigerator with Bottom mount freezer, Size range = compact (5-7 cu. ft.), AV = 7.4, Minimum code compiant, Rated kWh = 427"/>
    <x v="392"/>
    <m/>
    <s v="RefgFrz-BM_CmpMini-Code"/>
    <s v="RefgFrz-BM_CmpMini-Tier2"/>
    <s v="Standard"/>
    <m/>
    <m/>
    <s v="DEER2014"/>
    <s v="DEER2015"/>
  </r>
  <r>
    <n v="759"/>
    <s v="RE-RefgFrz-BM_CmpSml-Tier1"/>
    <x v="398"/>
    <s v="DEER2015"/>
    <s v="D15 v1"/>
    <d v="2014-11-22T00:00:00"/>
    <m/>
    <s v="RobNc"/>
    <s v="Res-Frzr-dKWH-Cond"/>
    <s v="DEER"/>
    <s v="Scaled"/>
    <s v="Delta"/>
    <n v="38"/>
    <n v="0"/>
    <s v="None"/>
    <m/>
    <b v="0"/>
    <m/>
    <b v="1"/>
    <s v="Res"/>
    <s v="Any"/>
    <x v="0"/>
    <s v="Refrig"/>
    <s v="Ref_Storage"/>
    <x v="2"/>
    <m/>
    <m/>
    <s v="Appl-ESRefg"/>
    <s v="Appl-ESRefg"/>
    <m/>
    <s v="Refrigerator with Bottom mount freezer, Size range = compact mini (&lt;5 cu. ft.), AV = 3.7, Minimum code compiant, Rated kWh = 383"/>
    <x v="393"/>
    <m/>
    <s v="RefgFrz-BM_CmpSml-Code"/>
    <s v="RefgFrz-BM_CmpSml-Tier1"/>
    <s v="Standard"/>
    <m/>
    <m/>
    <s v="DEER2014"/>
    <s v="DEER2015"/>
  </r>
  <r>
    <n v="760"/>
    <s v="RE-RefgFrz-BM_CmpSml-Tier2"/>
    <x v="399"/>
    <s v="DEER2015"/>
    <s v="D15 v1"/>
    <d v="2014-11-22T00:00:00"/>
    <m/>
    <s v="RobNc"/>
    <s v="Res-Frzr-dKWH-Cond"/>
    <s v="DEER"/>
    <s v="Scaled"/>
    <s v="Delta"/>
    <n v="115"/>
    <n v="0"/>
    <s v="None"/>
    <m/>
    <b v="0"/>
    <m/>
    <b v="1"/>
    <s v="Res"/>
    <s v="Any"/>
    <x v="0"/>
    <s v="Refrig"/>
    <s v="Ref_Storage"/>
    <x v="2"/>
    <m/>
    <m/>
    <s v="Appl-ESRefg"/>
    <s v="Appl-ESRefg"/>
    <m/>
    <s v="Refrigerator with Bottom mount freezer, Size range = compact mini (&lt;5 cu. ft.), AV = 3.7, Minimum code compiant, Rated kWh = 383"/>
    <x v="394"/>
    <m/>
    <s v="RefgFrz-BM_CmpSml-Code"/>
    <s v="RefgFrz-BM_CmpSml-Tier2"/>
    <s v="Standard"/>
    <m/>
    <m/>
    <s v="DEER2014"/>
    <s v="DEER2015"/>
  </r>
  <r>
    <n v="761"/>
    <s v="RE-RefgFrz-BM_XLarge-Tier1"/>
    <x v="400"/>
    <s v="DEER2015"/>
    <s v="D15 v1"/>
    <d v="2014-11-22T00:00:00"/>
    <m/>
    <s v="RobNc"/>
    <s v="Res-Frzr-dKWH-Cond"/>
    <s v="DEER"/>
    <s v="Scaled"/>
    <s v="Delta"/>
    <n v="65"/>
    <n v="0"/>
    <s v="None"/>
    <m/>
    <b v="0"/>
    <m/>
    <b v="1"/>
    <s v="Res"/>
    <s v="Any"/>
    <x v="0"/>
    <s v="Refrig"/>
    <s v="Ref_Storage"/>
    <x v="2"/>
    <m/>
    <m/>
    <s v="Appl-ESRefg"/>
    <s v="Appl-ESRefg"/>
    <m/>
    <s v="Refrigerator with Bottom mount freezer, Size range = extra large (&gt; 28 cu. ft.), AV = 38, Minimum code compiant, Rated kWh = 653"/>
    <x v="395"/>
    <m/>
    <s v="RefgFrz-BM_XLarge-Code"/>
    <s v="RefgFrz-BM_XLarge-Tier1"/>
    <s v="Standard"/>
    <m/>
    <m/>
    <s v="DEER2014"/>
    <s v="DEER2015"/>
  </r>
  <r>
    <n v="762"/>
    <s v="RE-RefgFrz-BM_XLarge-Tier2"/>
    <x v="401"/>
    <s v="DEER2015"/>
    <s v="D15 v1"/>
    <d v="2014-11-22T00:00:00"/>
    <m/>
    <s v="RobNc"/>
    <s v="Res-Frzr-dKWH-Cond"/>
    <s v="DEER"/>
    <s v="Scaled"/>
    <s v="Delta"/>
    <n v="196"/>
    <n v="0"/>
    <s v="None"/>
    <m/>
    <b v="0"/>
    <m/>
    <b v="1"/>
    <s v="Res"/>
    <s v="Any"/>
    <x v="0"/>
    <s v="Refrig"/>
    <s v="Ref_Storage"/>
    <x v="2"/>
    <m/>
    <m/>
    <s v="Appl-ESRefg"/>
    <s v="Appl-ESRefg"/>
    <m/>
    <s v="Refrigerator with Bottom mount freezer, Size range = extra large (&gt; 28 cu. ft.), AV = 38, Minimum code compiant, Rated kWh = 653"/>
    <x v="396"/>
    <m/>
    <s v="RefgFrz-BM_XLarge-Code"/>
    <s v="RefgFrz-BM_XLarge-Tier2"/>
    <s v="Standard"/>
    <m/>
    <m/>
    <s v="DEER2014"/>
    <s v="DEER2015"/>
  </r>
  <r>
    <n v="763"/>
    <s v="RE-RefgFrz-BM-Ice_XLarge-Tier1"/>
    <x v="402"/>
    <s v="DEER2015"/>
    <s v="D15 v1"/>
    <d v="2014-11-22T00:00:00"/>
    <m/>
    <s v="RobNc"/>
    <s v="Res-Frzr-dKWH-Cond"/>
    <s v="DEER"/>
    <s v="Scaled"/>
    <s v="Delta"/>
    <n v="74"/>
    <n v="0"/>
    <s v="None"/>
    <m/>
    <b v="0"/>
    <m/>
    <b v="1"/>
    <s v="Res"/>
    <s v="Any"/>
    <x v="0"/>
    <s v="Refrig"/>
    <s v="Ref_Storage"/>
    <x v="2"/>
    <m/>
    <m/>
    <s v="Appl-ESRefg"/>
    <s v="Appl-ESRefg"/>
    <m/>
    <s v="Refrigerator with Bottom mount freezer, with Icemaker,  Size range = extra large (&gt; 28 cu. ft.), AV = 38, Minimum code compiant, Rated kWh = 737"/>
    <x v="397"/>
    <m/>
    <s v="RefgFrz-BM-Ice_XLarge-Code"/>
    <s v="RefgFrz-BM-Ice_XLarge-Tier1"/>
    <s v="Standard"/>
    <m/>
    <m/>
    <s v="DEER2014"/>
    <s v="DEER2015"/>
  </r>
  <r>
    <n v="764"/>
    <s v="RE-RefgFrz-BM-Ice_XLarge-Tier2"/>
    <x v="403"/>
    <s v="DEER2015"/>
    <s v="D15 v1"/>
    <d v="2014-11-22T00:00:00"/>
    <m/>
    <s v="RobNc"/>
    <s v="Res-Frzr-dKWH-Cond"/>
    <s v="DEER"/>
    <s v="Scaled"/>
    <s v="Delta"/>
    <n v="221"/>
    <n v="0"/>
    <s v="None"/>
    <m/>
    <b v="0"/>
    <m/>
    <b v="1"/>
    <s v="Res"/>
    <s v="Any"/>
    <x v="0"/>
    <s v="Refrig"/>
    <s v="Ref_Storage"/>
    <x v="2"/>
    <m/>
    <m/>
    <s v="Appl-ESRefg"/>
    <s v="Appl-ESRefg"/>
    <m/>
    <s v="Refrigerator with Bottom mount freezer, with Icemaker,  Size range = extra large (&gt; 28 cu. ft.), AV = 38, Minimum code compiant, Rated kWh = 737"/>
    <x v="398"/>
    <m/>
    <s v="RefgFrz-BM-Ice_XLarge-Code"/>
    <s v="RefgFrz-BM-Ice_XLarge-Tier2"/>
    <s v="Standard"/>
    <m/>
    <m/>
    <s v="DEER2014"/>
    <s v="DEER2015"/>
  </r>
  <r>
    <n v="801"/>
    <s v="NE-HVAC-airAC-SpltPkg-65to109kBtuh-11p5eer"/>
    <x v="404"/>
    <s v="DEER2015"/>
    <s v="D15 v1.0"/>
    <d v="2014-10-02T00:00:00"/>
    <m/>
    <s v="ErRobNc"/>
    <s v="NE-HVAC-airAC-SpltPkg-65to109kBtuh-11p5eer"/>
    <s v="DEER"/>
    <s v="Standard"/>
    <s v="None"/>
    <n v="0"/>
    <n v="0"/>
    <s v="None"/>
    <m/>
    <b v="0"/>
    <m/>
    <b v="0"/>
    <s v="Com"/>
    <s v="Any"/>
    <x v="2"/>
    <s v="SpaceCool"/>
    <s v="dxAC_equip"/>
    <x v="7"/>
    <m/>
    <m/>
    <s v="HVAC-airAC"/>
    <s v="HVAC-airAC"/>
    <s v="EER-Rated Pkg AC, 65-110 kBTU/h; _x000a_Pre-2005: EER = 10.1,  one-speed fan, no Econo;_x000a_2006 - 2009: EER = 10.1,  one-speed fan, no Econo;_x000a_2010 - 2013: EER = 11,  one-speed fan, no Econo;_x000a_2014 - 2015: EER = 11 (IEER = 13.4), two-speed fan, w/Econo"/>
    <s v="EER-rated packaged Air Conditioner, Size Range: 65 - 110 kBTU/h, EER = 11 (IEER = 13.4), EIR = 0.273, Fan W/CFM = 0.4, two-speed fan, with Econo"/>
    <x v="399"/>
    <m/>
    <s v="dxAC-Com-Pkg-65to110kBTUh-EER11.0"/>
    <s v="dxAC-Com-Pkg-65to110kBTUh-EER11.5"/>
    <s v="Standard"/>
    <m/>
    <m/>
    <s v="None"/>
    <s v="DEER2015"/>
  </r>
  <r>
    <n v="802"/>
    <s v="NE-HVAC-airAC-SpltPkg-65to109kBtuh-12p0eer"/>
    <x v="405"/>
    <s v="DEER2015"/>
    <s v="D15 v1.0"/>
    <d v="2014-10-02T00:00:00"/>
    <m/>
    <s v="ErRobNc"/>
    <s v="NE-HVAC-airAC-SpltPkg-65to109kBtuh-12p0eer"/>
    <s v="DEER"/>
    <s v="Standard"/>
    <s v="None"/>
    <n v="0"/>
    <n v="0"/>
    <s v="None"/>
    <m/>
    <b v="0"/>
    <m/>
    <b v="0"/>
    <s v="Com"/>
    <s v="Any"/>
    <x v="2"/>
    <s v="SpaceCool"/>
    <s v="dxAC_equip"/>
    <x v="7"/>
    <m/>
    <m/>
    <s v="HVAC-airAC"/>
    <s v="HVAC-airAC"/>
    <s v="EER-Rated Pkg AC, 65-110 kBTU/h; _x000a_Pre-2005: EER = 10.1,  one-speed fan, no Econo;_x000a_2006 - 2009: EER = 10.1,  one-speed fan, no Econo;_x000a_2010 - 2013: EER = 11,  one-speed fan, no Econo;_x000a_2014 - 2015: EER = 11 (IEER = 13.4), two-speed fan, w/Econo"/>
    <s v="EER-rated packaged Air Conditioner, Size Range: 65 - 110 kBTU/h, EER = 11 (IEER = 13.4), EIR = 0.273, Fan W/CFM = 0.4, two-speed fan, with Econo"/>
    <x v="400"/>
    <m/>
    <s v="dxAC-Com-Pkg-65to110kBTUh-EER11.0"/>
    <s v="dxAC-Com-Pkg-65to110kBTUh-EER12.0"/>
    <s v="Standard"/>
    <m/>
    <m/>
    <s v="None"/>
    <s v="DEER2015"/>
  </r>
  <r>
    <n v="803"/>
    <s v="NE-HVAC-airAC-SpltPkg-65to109kBtuh-13p0eer"/>
    <x v="406"/>
    <s v="DEER2015"/>
    <s v="D15 v1.0"/>
    <d v="2014-10-02T00:00:00"/>
    <m/>
    <s v="ErRobNc"/>
    <s v="NE-HVAC-airAC-SpltPkg-65to109kBtuh-13p0eer"/>
    <s v="DEER"/>
    <s v="Standard"/>
    <s v="None"/>
    <n v="0"/>
    <n v="0"/>
    <s v="None"/>
    <m/>
    <b v="0"/>
    <m/>
    <b v="0"/>
    <s v="Com"/>
    <s v="Any"/>
    <x v="2"/>
    <s v="SpaceCool"/>
    <s v="dxAC_equip"/>
    <x v="7"/>
    <m/>
    <m/>
    <s v="HVAC-airAC"/>
    <s v="HVAC-airAC"/>
    <s v="EER-Rated Pkg AC, 65-110 kBTU/h; _x000a_Pre-2005: EER = 10.1,  one-speed fan, no Econo;_x000a_2006 - 2009: EER = 10.1,  one-speed fan, no Econo;_x000a_2010 - 2013: EER = 11,  one-speed fan, no Econo;_x000a_2014 - 2015: EER = 11 (IEER = 13.4), two-speed fan, w/Econo"/>
    <s v="EER-rated packaged Air Conditioner, Size Range: 65 - 110 kBTU/h, EER = 11 (IEER = 13.4), EIR = 0.273, Fan W/CFM = 0.4, two-speed fan, with Econo"/>
    <x v="401"/>
    <m/>
    <s v="dxAC-Com-Pkg-65to110kBTUh-EER11.0"/>
    <s v="dxAC-Com-Pkg-65to110kBTUh-EER13.0"/>
    <s v="Standard"/>
    <m/>
    <m/>
    <s v="None"/>
    <s v="DEER2015"/>
  </r>
  <r>
    <n v="804"/>
    <s v="NE-HVAC-airAC-SpltPkg-65to109kBtuh-11p5eer-wPreEcono"/>
    <x v="407"/>
    <s v="DEER2015"/>
    <s v="D15 v1.0"/>
    <d v="2014-10-15T00:00:00"/>
    <m/>
    <s v="ErRobNc"/>
    <s v="NE-HVAC-airAC-SpltPkg-65to109kBtuh-11p5eer-wPreEcono"/>
    <s v="DEER"/>
    <s v="Standard"/>
    <s v="None"/>
    <n v="0"/>
    <n v="0"/>
    <s v="None"/>
    <m/>
    <b v="0"/>
    <m/>
    <b v="0"/>
    <s v="Com"/>
    <s v="Any"/>
    <x v="2"/>
    <s v="SpaceCool"/>
    <s v="dxAC_equip"/>
    <x v="7"/>
    <m/>
    <m/>
    <s v="HVAC-airAC"/>
    <s v="HVAC-airAC"/>
    <s v="EER-Rated Pkg AC, 65-110 kBTU/h; _x000a_Pre-2005: EER = 10.1,  one-speed fan, w/Econo;_x000a_2006 - 2009: EER = 10.1,  one-speed fan, w/Econo;_x000a_2010 - 2013: EER = 11,  one-speed fan, w/Econo;_x000a_2014 - 2015: EER = 11 (IEER = 13.4), two-speed fan, w/Econo"/>
    <s v="EER-rated packaged Air Conditioner, Size Range: 65 - 110 kBTU/h, EER = 11 (IEER = 13.4), EIR = 0.273, Fan W/CFM = 0.4, two-speed fan, with Econo"/>
    <x v="399"/>
    <m/>
    <s v="dxAC-Com-Pkg-65to110kBTUh-EER11.0"/>
    <s v="dxAC-Com-Pkg-65to110kBTUh-EER11.5"/>
    <s v="Standard"/>
    <m/>
    <m/>
    <s v="None"/>
    <s v="DEER2015"/>
  </r>
  <r>
    <n v="805"/>
    <s v="NE-HVAC-airAC-SpltPkg-65to109kBtuh-12p0eer-wPreEcono"/>
    <x v="408"/>
    <s v="DEER2015"/>
    <s v="D15 v1.0"/>
    <d v="2014-10-15T00:00:00"/>
    <m/>
    <s v="ErRobNc"/>
    <s v="NE-HVAC-airAC-SpltPkg-65to109kBtuh-12p0eer-wPreEcono"/>
    <s v="DEER"/>
    <s v="Standard"/>
    <s v="None"/>
    <n v="0"/>
    <n v="0"/>
    <s v="None"/>
    <m/>
    <b v="0"/>
    <m/>
    <b v="0"/>
    <s v="Com"/>
    <s v="Any"/>
    <x v="2"/>
    <s v="SpaceCool"/>
    <s v="dxAC_equip"/>
    <x v="7"/>
    <m/>
    <m/>
    <s v="HVAC-airAC"/>
    <s v="HVAC-airAC"/>
    <s v="EER-Rated Pkg AC, 65-110 kBTU/h; _x000a_Pre-2005: EER = 10.1,  one-speed fan, w/Econo;_x000a_2006 - 2009: EER = 10.1,  one-speed fan, w/Econo;_x000a_2010 - 2013: EER = 11,  one-speed fan, w/Econo;_x000a_2014 - 2015: EER = 11 (IEER = 13.4), two-speed fan, w/Econo"/>
    <s v="EER-rated packaged Air Conditioner, Size Range: 65 - 110 kBTU/h, EER = 11 (IEER = 13.4), EIR = 0.273, Fan W/CFM = 0.4, two-speed fan, with Econo"/>
    <x v="400"/>
    <m/>
    <s v="dxAC-Com-Pkg-65to110kBTUh-EER11.0"/>
    <s v="dxAC-Com-Pkg-65to110kBTUh-EER12.0"/>
    <s v="Standard"/>
    <m/>
    <m/>
    <s v="None"/>
    <s v="DEER2015"/>
  </r>
  <r>
    <n v="806"/>
    <s v="NE-HVAC-airAC-SpltPkg-65to109kBtuh-13p0eer-wPreEcono"/>
    <x v="409"/>
    <s v="DEER2015"/>
    <s v="D15 v1.0"/>
    <d v="2014-10-15T00:00:00"/>
    <m/>
    <s v="ErRobNc"/>
    <s v="NE-HVAC-airAC-SpltPkg-65to109kBtuh-13p0eer-wPreEcono"/>
    <s v="DEER"/>
    <s v="Standard"/>
    <s v="None"/>
    <n v="0"/>
    <n v="0"/>
    <s v="None"/>
    <m/>
    <b v="0"/>
    <m/>
    <b v="0"/>
    <s v="Com"/>
    <s v="Any"/>
    <x v="2"/>
    <s v="SpaceCool"/>
    <s v="dxAC_equip"/>
    <x v="7"/>
    <m/>
    <m/>
    <s v="HVAC-airAC"/>
    <s v="HVAC-airAC"/>
    <s v="EER-Rated Pkg AC, 65-110 kBTU/h; _x000a_Pre-2005: EER = 10.1,  one-speed fan, w/Econo;_x000a_2006 - 2009: EER = 10.1,  one-speed fan, w/Econo;_x000a_2010 - 2013: EER = 11,  one-speed fan, w/Econo;_x000a_2014 - 2015: EER = 11 (IEER = 13.4), two-speed fan, w/Econo"/>
    <s v="EER-rated packaged Air Conditioner, Size Range: 65 - 110 kBTU/h, EER = 11 (IEER = 13.4), EIR = 0.273, Fan W/CFM = 0.4, two-speed fan, with Econo"/>
    <x v="401"/>
    <m/>
    <s v="dxAC-Com-Pkg-65to110kBTUh-EER11.0"/>
    <s v="dxAC-Com-Pkg-65to110kBTUh-EER13.0"/>
    <s v="Standard"/>
    <m/>
    <m/>
    <s v="None"/>
    <s v="DEER2015"/>
  </r>
  <r>
    <n v="807"/>
    <s v="NE-HVAC-airAC-SpltPkg-110to134kBtuh-11p5eer"/>
    <x v="410"/>
    <s v="DEER2015"/>
    <s v="D15 v1.0"/>
    <d v="2014-10-02T00:00:00"/>
    <m/>
    <s v="ErRobNc"/>
    <s v="NE-HVAC-airAC-SpltPkg-110to134kBtuh-11p5eer"/>
    <s v="DEER"/>
    <s v="Standard"/>
    <s v="None"/>
    <n v="0"/>
    <n v="0"/>
    <s v="None"/>
    <m/>
    <b v="0"/>
    <m/>
    <b v="0"/>
    <s v="Com"/>
    <s v="Any"/>
    <x v="2"/>
    <s v="SpaceCool"/>
    <s v="dxAC_equip"/>
    <x v="7"/>
    <m/>
    <m/>
    <s v="HVAC-airAC"/>
    <s v="HVAC-airAC"/>
    <s v="EER-Rated Pkg AC, 110-135 kBTU/h; _x000a_Pre-2005: EER = 10.1,  one-speed fan, w/Econo;_x000a_2006 - 2009: EER = 10.1,  one-speed fan, w/Econo;_x000a_2010 - 2013: EER = 11,  one-speed fan, w/Econo;_x000a_2014 - 2015: EER = 11 (IEER = 13.3), two-speed fan, w/Econo"/>
    <s v="EER-rated packaged Air Conditioner, Size Range: 110 - 135 kBTU/h, EER = 11 (IEER = 13.3), EIR = 0.273, Fan W/CFM = 0.4, two-speed fan, with Econo"/>
    <x v="402"/>
    <m/>
    <s v="dxAC-Com-Pkg-110to135kBTUh-EER11.0"/>
    <s v="dxAC-Com-Pkg-110to135kBTUh-EER11.5"/>
    <s v="Standard"/>
    <m/>
    <m/>
    <s v="None"/>
    <s v="DEER2015"/>
  </r>
  <r>
    <n v="808"/>
    <s v="NE-HVAC-airAC-SpltPkg-110to134kBtuh-12p0eer"/>
    <x v="411"/>
    <s v="DEER2015"/>
    <s v="D15 v1.0"/>
    <d v="2014-10-02T00:00:00"/>
    <m/>
    <s v="ErRobNc"/>
    <s v="NE-HVAC-airAC-SpltPkg-110to134kBtuh-12p0eer"/>
    <s v="DEER"/>
    <s v="Standard"/>
    <s v="None"/>
    <n v="0"/>
    <n v="0"/>
    <s v="None"/>
    <m/>
    <b v="0"/>
    <m/>
    <b v="0"/>
    <s v="Com"/>
    <s v="Any"/>
    <x v="2"/>
    <s v="SpaceCool"/>
    <s v="dxAC_equip"/>
    <x v="7"/>
    <m/>
    <m/>
    <s v="HVAC-airAC"/>
    <s v="HVAC-airAC"/>
    <s v="EER-Rated Pkg AC, 110-135 kBTU/h; _x000a_Pre-2005: EER = 10.1,  one-speed fan, w/Econo;_x000a_2006 - 2009: EER = 10.1,  one-speed fan, w/Econo;_x000a_2010 - 2013: EER = 11,  one-speed fan, w/Econo;_x000a_2014 - 2015: EER = 11 (IEER = 13.3), two-speed fan, w/Econo"/>
    <s v="EER-rated packaged Air Conditioner, Size Range: 110 - 135 kBTU/h, EER = 11 (IEER = 13.3), EIR = 0.273, Fan W/CFM = 0.4, two-speed fan, with Econo"/>
    <x v="403"/>
    <m/>
    <s v="dxAC-Com-Pkg-110to135kBTUh-EER11.0"/>
    <s v="dxAC-Com-Pkg-110to135kBTUh-EER12.0"/>
    <s v="Standard"/>
    <m/>
    <m/>
    <s v="None"/>
    <s v="DEER2015"/>
  </r>
  <r>
    <n v="809"/>
    <s v="NE-HVAC-airAC-SpltPkg-110to134kBtuh-12p5eer"/>
    <x v="412"/>
    <s v="DEER2015"/>
    <s v="D15 v1.0"/>
    <d v="2014-10-02T00:00:00"/>
    <m/>
    <s v="ErRobNc"/>
    <s v="NE-HVAC-airAC-SpltPkg-110to134kBtuh-12p5eer"/>
    <s v="DEER"/>
    <s v="Standard"/>
    <s v="None"/>
    <n v="0"/>
    <n v="0"/>
    <s v="None"/>
    <m/>
    <b v="0"/>
    <m/>
    <b v="0"/>
    <s v="Com"/>
    <s v="Any"/>
    <x v="2"/>
    <s v="SpaceCool"/>
    <s v="dxAC_equip"/>
    <x v="7"/>
    <m/>
    <m/>
    <s v="HVAC-airAC"/>
    <s v="HVAC-airAC"/>
    <s v="EER-Rated Pkg AC, 110-135 kBTU/h; _x000a_Pre-2005: EER = 10.1,  one-speed fan, w/Econo;_x000a_2006 - 2009: EER = 10.1,  one-speed fan, w/Econo;_x000a_2010 - 2013: EER = 11,  one-speed fan, w/Econo;_x000a_2014 - 2015: EER = 11 (IEER = 13.3), two-speed fan, w/Econo"/>
    <s v="EER-rated packaged Air Conditioner, Size Range: 110 - 135 kBTU/h, EER = 11 (IEER = 13.3), EIR = 0.273, Fan W/CFM = 0.4, two-speed fan, with Econo"/>
    <x v="404"/>
    <m/>
    <s v="dxAC-Com-Pkg-110to135kBTUh-EER11.0"/>
    <s v="dxAC-Com-Pkg-110to135kBTUh-EER12.5"/>
    <s v="Standard"/>
    <m/>
    <m/>
    <s v="None"/>
    <s v="DEER2015"/>
  </r>
  <r>
    <n v="810"/>
    <s v="NE-HVAC-airAC-SpltPkg-135to239kBtuh-11p5eer"/>
    <x v="413"/>
    <s v="DEER2015"/>
    <s v="D15 v1.0"/>
    <d v="2014-10-02T00:00:00"/>
    <m/>
    <s v="ErRobNc"/>
    <s v="NE-HVAC-airAC-SpltPkg-135to239kBtuh-11p5eer"/>
    <s v="DEER"/>
    <s v="Standard"/>
    <s v="None"/>
    <n v="0"/>
    <n v="0"/>
    <s v="None"/>
    <m/>
    <b v="0"/>
    <m/>
    <b v="0"/>
    <s v="Com"/>
    <s v="Any"/>
    <x v="2"/>
    <s v="SpaceCool"/>
    <s v="dxAC_equip"/>
    <x v="7"/>
    <m/>
    <m/>
    <s v="HVAC-airAC"/>
    <s v="HVAC-airAC"/>
    <s v="EER-Rated Pkg AC, 135-240 kBTU/h; _x000a_Pre-2005: EER = 9.5,  one-speed fan, w/Econo;_x000a_2006 - 2009: EER = 9.5,  one-speed fan, w/Econo;_x000a_2010 - 2013: EER = 10.8,  one-speed fan, w/Econo;_x000a_2014 - 2015: EER = 10.8 (IEER = 12.8), two-speed fan, w/Econo"/>
    <s v="EER-rated packaged Air Conditioner, Size Range: 135 - 240 kBTU/h, EER = 10.8 (IEER = 12.8), EIR = 0.274, Fan W/CFM = 0.41, two-speed fan, with Econo"/>
    <x v="405"/>
    <m/>
    <s v="dxAC-Com-Pkg-135to240kBTUh-EER10.8"/>
    <s v="dxAC-Com-Pkg-135to240kBTUh-EER11.5"/>
    <s v="Standard"/>
    <m/>
    <m/>
    <s v="None"/>
    <s v="DEER2015"/>
  </r>
  <r>
    <n v="811"/>
    <s v="NE-HVAC-airAC-SpltPkg-135to239kBtuh-12p0eer"/>
    <x v="414"/>
    <s v="DEER2015"/>
    <s v="D15 v1.0"/>
    <d v="2014-10-02T00:00:00"/>
    <m/>
    <s v="ErRobNc"/>
    <s v="NE-HVAC-airAC-SpltPkg-135to239kBtuh-12p0eer"/>
    <s v="DEER"/>
    <s v="Standard"/>
    <s v="None"/>
    <n v="0"/>
    <n v="0"/>
    <s v="None"/>
    <m/>
    <b v="0"/>
    <m/>
    <b v="0"/>
    <s v="Com"/>
    <s v="Any"/>
    <x v="2"/>
    <s v="SpaceCool"/>
    <s v="dxAC_equip"/>
    <x v="7"/>
    <m/>
    <m/>
    <s v="HVAC-airAC"/>
    <s v="HVAC-airAC"/>
    <s v="EER-Rated Pkg AC, 135-240 kBTU/h; _x000a_Pre-2005: EER = 9.5,  one-speed fan, w/Econo;_x000a_2006 - 2009: EER = 9.5,  one-speed fan, w/Econo;_x000a_2010 - 2013: EER = 10.8,  one-speed fan, w/Econo;_x000a_2014 - 2015: EER = 10.8 (IEER = 12.8), two-speed fan, w/Econo"/>
    <s v="EER-rated packaged Air Conditioner, Size Range: 135 - 240 kBTU/h, EER = 10.8 (IEER = 12.8), EIR = 0.274, Fan W/CFM = 0.41, two-speed fan, with Econo"/>
    <x v="406"/>
    <m/>
    <s v="dxAC-Com-Pkg-135to240kBTUh-EER10.8"/>
    <s v="dxAC-Com-Pkg-135to240kBTUh-EER12.0"/>
    <s v="Standard"/>
    <m/>
    <m/>
    <s v="None"/>
    <s v="DEER2015"/>
  </r>
  <r>
    <n v="812"/>
    <s v="NE-HVAC-airAC-SpltPkg-135to239kBtuh-12p5eer"/>
    <x v="415"/>
    <s v="DEER2015"/>
    <s v="D15 v1.0"/>
    <d v="2014-10-02T00:00:00"/>
    <m/>
    <s v="ErRobNc"/>
    <s v="NE-HVAC-airAC-SpltPkg-135to239kBtuh-12p5eer"/>
    <s v="DEER"/>
    <s v="Standard"/>
    <s v="None"/>
    <n v="0"/>
    <n v="0"/>
    <s v="None"/>
    <m/>
    <b v="0"/>
    <m/>
    <b v="0"/>
    <s v="Com"/>
    <s v="Any"/>
    <x v="2"/>
    <s v="SpaceCool"/>
    <s v="dxAC_equip"/>
    <x v="7"/>
    <m/>
    <m/>
    <s v="HVAC-airAC"/>
    <s v="HVAC-airAC"/>
    <s v="EER-Rated Pkg AC, 135-240 kBTU/h; _x000a_Pre-2005: EER = 9.5,  one-speed fan, w/Econo;_x000a_2006 - 2009: EER = 9.5,  one-speed fan, w/Econo;_x000a_2010 - 2013: EER = 10.8,  one-speed fan, w/Econo;_x000a_2014 - 2015: EER = 10.8 (IEER = 12.8), two-speed fan, w/Econo"/>
    <s v="EER-rated packaged Air Conditioner, Size Range: 135 - 240 kBTU/h, EER = 10.8 (IEER = 12.8), EIR = 0.274, Fan W/CFM = 0.41, two-speed fan, with Econo"/>
    <x v="407"/>
    <m/>
    <s v="dxAC-Com-Pkg-135to240kBTUh-EER10.8"/>
    <s v="dxAC-Com-Pkg-135to240kBTUh-EER12.5"/>
    <s v="Standard"/>
    <m/>
    <m/>
    <s v="None"/>
    <s v="DEER2015"/>
  </r>
  <r>
    <n v="813"/>
    <s v="NE-HVAC-airAC-SpltPkg-240to759kBtuh-10p8eer"/>
    <x v="416"/>
    <s v="DEER2015"/>
    <s v="D15 v1.0"/>
    <d v="2014-10-02T00:00:00"/>
    <m/>
    <s v="ErRobNc"/>
    <s v="NE-HVAC-airAC-SpltPkg-240to759kBtuh-10p8eer"/>
    <s v="DEER"/>
    <s v="Standard"/>
    <s v="None"/>
    <n v="0"/>
    <n v="0"/>
    <s v="None"/>
    <m/>
    <b v="0"/>
    <m/>
    <b v="0"/>
    <s v="Com"/>
    <s v="Any"/>
    <x v="2"/>
    <s v="SpaceCool"/>
    <s v="dxAC_equip"/>
    <x v="7"/>
    <m/>
    <m/>
    <s v="HVAC-airAC"/>
    <s v="HVAC-airAC"/>
    <s v="EER-Rated Pkg AC, 240-760 kBTU/h; _x000a_Pre-2005: EER = 9.3,  one-speed fan, w/Econo;_x000a_2006 - 2009: EER = 9.3,  one-speed fan, w/Econo;_x000a_2010 - 2013: EER = 9.8,  one-speed fan, w/Econo;_x000a_2014 - 2015: EER = 9.8 (IEER = 11.2), two-speed fan, w/Econo"/>
    <s v="EER-rated packaged Air Conditioner, Size Range: 240 - 760 kBTU/h, EER = 9.8 (IEER = 11.2), EIR = 0.286, Fan W/CFM = 0.61, two-speed fan, with Econo"/>
    <x v="408"/>
    <m/>
    <s v="dxAC-Com-Pkg-240to760kBTUh-EER9.8"/>
    <s v="dxAC-Com-Pkg-240to760kBTUh-EER10.8"/>
    <s v="Standard"/>
    <m/>
    <s v="Std and Meas Technologies vary by system configuration"/>
    <s v="None"/>
    <s v="DEER2015"/>
  </r>
  <r>
    <n v="814"/>
    <s v="NE-HVAC-airAC-SpltPkg-240to759kBtuh-11p5eer"/>
    <x v="417"/>
    <s v="DEER2015"/>
    <s v="D15 v1.0"/>
    <d v="2014-10-02T00:00:00"/>
    <m/>
    <s v="ErRobNc"/>
    <s v="NE-HVAC-airAC-SpltPkg-240to759kBtuh-11p5eer"/>
    <s v="DEER"/>
    <s v="Standard"/>
    <s v="None"/>
    <n v="0"/>
    <n v="0"/>
    <s v="None"/>
    <m/>
    <b v="0"/>
    <m/>
    <b v="0"/>
    <s v="Com"/>
    <s v="Any"/>
    <x v="2"/>
    <s v="SpaceCool"/>
    <s v="dxAC_equip"/>
    <x v="7"/>
    <m/>
    <m/>
    <s v="HVAC-airAC"/>
    <s v="HVAC-airAC"/>
    <s v="EER-Rated Pkg AC, 240-760 kBTU/h; _x000a_Pre-2005: EER = 9.3,  one-speed fan, w/Econo;_x000a_2006 - 2009: EER = 9.3,  one-speed fan, w/Econo;_x000a_2010 - 2013: EER = 9.8,  one-speed fan, w/Econo;_x000a_2014 - 2015: EER = 9.8 (IEER = 11.2), two-speed fan, w/Econo"/>
    <s v="EER-rated packaged Air Conditioner, Size Range: 240 - 760 kBTU/h, EER = 9.8 (IEER = 11.2), EIR = 0.286, Fan W/CFM = 0.61, two-speed fan, with Econo"/>
    <x v="409"/>
    <m/>
    <s v="dxAC-Com-Pkg-240to760kBTUh-EER9.8"/>
    <s v="dxAC-Com-Pkg-240to760kBTUh-EER11.5"/>
    <s v="Standard"/>
    <m/>
    <s v="Std and Meas Technologies vary by system configuration"/>
    <s v="None"/>
    <s v="DEER2015"/>
  </r>
  <r>
    <n v="815"/>
    <s v="NE-HVAC-airAC-SpltPkg-240to759kBtuh-12p5eer"/>
    <x v="418"/>
    <s v="DEER2015"/>
    <s v="D15 v1.0"/>
    <d v="2014-10-02T00:00:00"/>
    <m/>
    <s v="ErRobNc"/>
    <s v="NE-HVAC-airAC-SpltPkg-240to759kBtuh-12p5eer"/>
    <s v="DEER"/>
    <s v="Standard"/>
    <s v="None"/>
    <n v="0"/>
    <n v="0"/>
    <s v="None"/>
    <m/>
    <b v="0"/>
    <m/>
    <b v="0"/>
    <s v="Com"/>
    <s v="Any"/>
    <x v="2"/>
    <s v="SpaceCool"/>
    <s v="dxAC_equip"/>
    <x v="7"/>
    <m/>
    <m/>
    <s v="HVAC-airAC"/>
    <s v="HVAC-airAC"/>
    <s v="EER-Rated Pkg AC, 240-760 kBTU/h; _x000a_Pre-2005: EER = 9.3,  one-speed fan, w/Econo;_x000a_2006 - 2009: EER = 9.3,  one-speed fan, w/Econo;_x000a_2010 - 2013: EER = 9.8,  one-speed fan, w/Econo;_x000a_2014 - 2015: EER = 9.8 (IEER = 11.2), two-speed fan, w/Econo"/>
    <s v="EER-rated packaged Air Conditioner, Size Range: 240 - 760 kBTU/h, EER = 9.8 (IEER = 11.2), EIR = 0.286, Fan W/CFM = 0.61, two-speed fan, with Econo"/>
    <x v="410"/>
    <m/>
    <s v="dxAC-Com-Pkg-240to760kBTUh-EER9.8"/>
    <s v="dxAC-Com-Pkg-240to760kBTUh-EER12.5"/>
    <s v="Standard"/>
    <m/>
    <s v="Std and Meas Technologies vary by system configuration"/>
    <s v="None"/>
    <s v="DEER2015"/>
  </r>
  <r>
    <n v="816"/>
    <s v="NE-HVAC-airAC-SpltPkg-gte760kBtuh-10p2eer"/>
    <x v="419"/>
    <s v="DEER2015"/>
    <s v="D15 v1.0"/>
    <d v="2014-10-02T00:00:00"/>
    <m/>
    <s v="ErRobNc"/>
    <s v="NE-HVAC-airAC-SpltPkg-gte760kBtuh-10p2eer"/>
    <s v="DEER"/>
    <s v="Standard"/>
    <s v="None"/>
    <n v="0"/>
    <n v="0"/>
    <s v="None"/>
    <m/>
    <b v="0"/>
    <m/>
    <b v="0"/>
    <s v="Com"/>
    <s v="Any"/>
    <x v="2"/>
    <s v="SpaceCool"/>
    <s v="dxAC_equip"/>
    <x v="7"/>
    <m/>
    <m/>
    <s v="HVAC-airAC"/>
    <s v="HVAC-airAC"/>
    <s v="EER-Rated Pkg AC, 760+ kBTU/h; _x000a_Pre-2005: EER = 9,  one-speed fan, w/Econo;_x000a_2006 - 2009: EER = 9,  one-speed fan, w/Econo;_x000a_2010 - 2013: EER = 9.5,  one-speed fan, w/Econo;_x000a_2014 - 2015: EER = 9.5 (IEER = 10.7), two-speed fan, w/Econo"/>
    <s v="EER-rated packaged Air Conditioner, Size Range: 760 -  kBTU/h, EER = 9.5 (IEER = 10.7), EIR = 0.297, Fan W/CFM = 0.61, two-speed fan, with Econo"/>
    <x v="411"/>
    <m/>
    <s v="dxAC-Com-Pkg-760tokBTUh-EER9.5"/>
    <s v="dxAC-Com-Pkg-760tokBTUh-EER10.2"/>
    <s v="Standard"/>
    <m/>
    <s v="Std and Meas Technologies vary by system configuration"/>
    <s v="None"/>
    <s v="DEER2015"/>
  </r>
  <r>
    <n v="817"/>
    <s v="NE-HVAC-airAC-SpltPkg-gte760kBtuh-11p0eer"/>
    <x v="420"/>
    <s v="DEER2015"/>
    <s v="D15 v1.0"/>
    <d v="2014-10-02T00:00:00"/>
    <m/>
    <s v="ErRobNc"/>
    <s v="NE-HVAC-airAC-SpltPkg-gte760kBtuh-11p0eer"/>
    <s v="DEER"/>
    <s v="Standard"/>
    <s v="None"/>
    <n v="0"/>
    <n v="0"/>
    <s v="None"/>
    <m/>
    <b v="0"/>
    <m/>
    <b v="0"/>
    <s v="Com"/>
    <s v="Any"/>
    <x v="2"/>
    <s v="SpaceCool"/>
    <s v="dxAC_equip"/>
    <x v="7"/>
    <m/>
    <m/>
    <s v="HVAC-airAC"/>
    <s v="HVAC-airAC"/>
    <s v="EER-Rated Pkg AC, 760+ kBTU/h; _x000a_Pre-2005: EER = 9,  one-speed fan, w/Econo;_x000a_2006 - 2009: EER = 9,  one-speed fan, w/Econo;_x000a_2010 - 2013: EER = 9.5,  one-speed fan, w/Econo;_x000a_2014 - 2015: EER = 9.5 (IEER = 10.7), two-speed fan, w/Econo"/>
    <s v="EER-rated packaged Air Conditioner, Size Range: 760 -  kBTU/h, EER = 9.5 (IEER = 10.7), EIR = 0.297, Fan W/CFM = 0.61, two-speed fan, with Econo"/>
    <x v="412"/>
    <m/>
    <s v="dxAC-Com-Pkg-760tokBTUh-EER9.5"/>
    <s v="dxAC-Com-Pkg-760tokBTUh-EER11.0"/>
    <s v="Standard"/>
    <m/>
    <s v="Std and Meas Technologies vary by system configuration"/>
    <s v="None"/>
    <s v="DEER2015"/>
  </r>
  <r>
    <n v="818"/>
    <s v="NE-HVAC-airAC-SpltPkg-gte760kBtuh-12p0eer"/>
    <x v="421"/>
    <s v="DEER2015"/>
    <s v="D15 v1.0"/>
    <d v="2014-10-02T00:00:00"/>
    <m/>
    <s v="ErRobNc"/>
    <s v="NE-HVAC-airAC-SpltPkg-gte760kBtuh-12p0eer"/>
    <s v="DEER"/>
    <s v="Standard"/>
    <s v="None"/>
    <n v="0"/>
    <n v="0"/>
    <s v="None"/>
    <m/>
    <b v="0"/>
    <m/>
    <b v="0"/>
    <s v="Com"/>
    <s v="Any"/>
    <x v="2"/>
    <s v="SpaceCool"/>
    <s v="dxAC_equip"/>
    <x v="7"/>
    <m/>
    <m/>
    <s v="HVAC-airAC"/>
    <s v="HVAC-airAC"/>
    <s v="EER-Rated Pkg AC, 760+ kBTU/h; _x000a_Pre-2005: EER = 9,  one-speed fan, w/Econo;_x000a_2006 - 2009: EER = 9,  one-speed fan, w/Econo;_x000a_2010 - 2013: EER = 9.5,  one-speed fan, w/Econo;_x000a_2014 - 2015: EER = 9.5 (IEER = 10.7), two-speed fan, w/Econo"/>
    <s v="EER-rated packaged Air Conditioner, Size Range: 760 -  kBTU/h, EER = 9.5 (IEER = 10.7), EIR = 0.297, Fan W/CFM = 0.61, two-speed fan, with Econo"/>
    <x v="413"/>
    <m/>
    <s v="dxAC-Com-Pkg-760tokBTUh-EER9.5"/>
    <s v="dxAC-Com-Pkg-760tokBTUh-EER12.0"/>
    <s v="Standard"/>
    <m/>
    <s v="Std and Meas Technologies vary by system configuration"/>
    <s v="None"/>
    <s v="DEER2015"/>
  </r>
  <r>
    <n v="819"/>
    <s v="NE-HVAC-airAC-Pkg-lt55kBtuh-15p0seer"/>
    <x v="422"/>
    <s v="DEER2015"/>
    <s v="D15 v1.0"/>
    <d v="2014-10-08T00:00:00"/>
    <m/>
    <s v="ErRobNc"/>
    <s v="NE-HVAC-airAC-Pkg-lt55kBtuh-15p0seer"/>
    <s v="DEER"/>
    <s v="Standard"/>
    <s v="None"/>
    <n v="0"/>
    <n v="0"/>
    <s v="None"/>
    <m/>
    <b v="0"/>
    <m/>
    <b v="0"/>
    <s v="Com"/>
    <s v="Any"/>
    <x v="2"/>
    <s v="SpaceCool"/>
    <s v="dxAC_equip"/>
    <x v="8"/>
    <m/>
    <m/>
    <s v="HVAC-airAC"/>
    <s v="HVAC-airAC"/>
    <s v="Com SEER-Rated Pkg AC, 18-65 kBTU/h; _x000a_pre-2001: SEER = 9.7 (EER = 9.21), one-speed fan, no Econo;_x000a_post-2001: SEER = 13 (EER = 11.06), one-speed fan, no Econo;_x000a_2014: SEER = 14 (EER = 12.04), one-speed fan, no Econo"/>
    <s v="Commercial SEER-rated Packaged Air Conditioners, Size Range: 18 - 55 kBTU/h, SEER = 14 (EER = 12), EIR = 0.246, Fan W/CFM = 0.29, one-speed fan, without Econo"/>
    <x v="414"/>
    <m/>
    <s v="dxAC-Com-Pkg-lt55kBTUh-SEER-14.0"/>
    <s v="dxAC-Com-Pkg-lt55kBTUh-SEER-15.0"/>
    <s v="Standard"/>
    <m/>
    <m/>
    <s v="None"/>
    <s v="DEER2015"/>
  </r>
  <r>
    <n v="820"/>
    <s v="NE-HVAC-airAC-Pkg-lt55kBtuh-16p0seer"/>
    <x v="423"/>
    <s v="DEER2015"/>
    <s v="D15 v1.0"/>
    <d v="2014-10-08T00:00:00"/>
    <m/>
    <s v="ErRobNc"/>
    <s v="NE-HVAC-airAC-Pkg-lt55kBtuh-16p0seer"/>
    <s v="DEER"/>
    <s v="Standard"/>
    <s v="None"/>
    <n v="0"/>
    <n v="0"/>
    <s v="None"/>
    <m/>
    <b v="0"/>
    <m/>
    <b v="0"/>
    <s v="Com"/>
    <s v="Any"/>
    <x v="2"/>
    <s v="SpaceCool"/>
    <s v="dxAC_equip"/>
    <x v="8"/>
    <m/>
    <m/>
    <s v="HVAC-airAC"/>
    <s v="HVAC-airAC"/>
    <s v="Com SEER-Rated Pkg AC, 18-65 kBTU/h; _x000a_pre-2001: SEER = 9.7 (EER = 9.21), one-speed fan, no Econo;_x000a_post-2001: SEER = 13 (EER = 11.06), one-speed fan, no Econo;_x000a_2014: SEER = 14 (EER = 12.04), one-speed fan, no Econo"/>
    <s v="Commercial SEER-rated Packaged Air Conditioners, Size Range: 18 - 55 kBTU/h, SEER = 14 (EER = 12), EIR = 0.246, Fan W/CFM = 0.29, one-speed fan, without Econo"/>
    <x v="415"/>
    <m/>
    <s v="dxAC-Com-Pkg-lt55kBTUh-SEER-14.0"/>
    <s v="dxAC-Com-Pkg-lt55kBTUh-SEER-16.0"/>
    <s v="Standard"/>
    <m/>
    <m/>
    <s v="None"/>
    <s v="DEER2015"/>
  </r>
  <r>
    <n v="821"/>
    <s v="NE-HVAC-airAC-Pkg-lt55kBtuh-17p0seer"/>
    <x v="424"/>
    <s v="DEER2015"/>
    <s v="D15 v1.0"/>
    <d v="2014-10-08T00:00:00"/>
    <m/>
    <s v="ErRobNc"/>
    <s v="NE-HVAC-airAC-Pkg-lt55kBtuh-17p0seer"/>
    <s v="DEER"/>
    <s v="Standard"/>
    <s v="None"/>
    <n v="0"/>
    <n v="0"/>
    <s v="None"/>
    <m/>
    <b v="0"/>
    <m/>
    <b v="0"/>
    <s v="Com"/>
    <s v="Any"/>
    <x v="2"/>
    <s v="SpaceCool"/>
    <s v="dxAC_equip"/>
    <x v="8"/>
    <m/>
    <m/>
    <s v="HVAC-airAC"/>
    <s v="HVAC-airAC"/>
    <s v="Com SEER-Rated Pkg AC, 18-65 kBTU/h; _x000a_pre-2001: SEER = 9.7 (EER = 9.21), one-speed fan, no Econo;_x000a_post-2001: SEER = 13 (EER = 11.06), one-speed fan, no Econo;_x000a_2014: SEER = 14 (EER = 12.04), one-speed fan, no Econo"/>
    <s v="Commercial SEER-rated Packaged Air Conditioners, Size Range: 18 - 55 kBTU/h, SEER = 14 (EER = 12), EIR = 0.246, Fan W/CFM = 0.29, one-speed fan, without Econo"/>
    <x v="416"/>
    <m/>
    <s v="dxAC-Com-Pkg-lt55kBTUh-SEER-14.0"/>
    <s v="dxAC-Com-Pkg-lt55kBTUh-SEER-17.0"/>
    <s v="Standard"/>
    <m/>
    <m/>
    <s v="None"/>
    <s v="DEER2015"/>
  </r>
  <r>
    <n v="822"/>
    <s v="NE-HVAC-airAC-Pkg-lt55kBtuh-18p0seer"/>
    <x v="425"/>
    <s v="DEER2015"/>
    <s v="D15 v1.0"/>
    <d v="2014-10-08T00:00:00"/>
    <m/>
    <s v="ErRobNc"/>
    <s v="NE-HVAC-airAC-Pkg-lt55kBtuh-18p0seer"/>
    <s v="DEER"/>
    <s v="Standard"/>
    <s v="None"/>
    <n v="0"/>
    <n v="0"/>
    <s v="None"/>
    <m/>
    <b v="0"/>
    <m/>
    <b v="0"/>
    <s v="Com"/>
    <s v="Any"/>
    <x v="2"/>
    <s v="SpaceCool"/>
    <s v="dxAC_equip"/>
    <x v="8"/>
    <m/>
    <m/>
    <s v="HVAC-airAC"/>
    <s v="HVAC-airAC"/>
    <s v="Com SEER-Rated Pkg AC, 18-65 kBTU/h; _x000a_pre-2001: SEER = 9.7 (EER = 9.21), one-speed fan, no Econo;_x000a_post-2001: SEER = 13 (EER = 11.06), one-speed fan, no Econo;_x000a_2014: SEER = 14 (EER = 12.04), one-speed fan, no Econo"/>
    <s v="Commercial SEER-rated Packaged Air Conditioners, Size Range: 18 - 55 kBTU/h, SEER = 14 (EER = 12), EIR = 0.246, Fan W/CFM = 0.29, one-speed fan, without Econo"/>
    <x v="417"/>
    <m/>
    <s v="dxAC-Com-Pkg-lt55kBTUh-SEER-14.0"/>
    <s v="dxAC-Com-Pkg-lt55kBTUh-SEER-18.0"/>
    <s v="Standard"/>
    <m/>
    <m/>
    <s v="None"/>
    <s v="DEER2015"/>
  </r>
  <r>
    <n v="823"/>
    <s v="NE-HVAC-airAC-Pkg-55to65kBtuh-15p0seer"/>
    <x v="426"/>
    <s v="DEER2015"/>
    <s v="D15 v1.0"/>
    <d v="2014-10-08T00:00:00"/>
    <m/>
    <s v="ErRobNc"/>
    <s v="NE-HVAC-airAC-Pkg-55to65kBtuh-15p0seer"/>
    <s v="DEER"/>
    <s v="Standard"/>
    <s v="None"/>
    <n v="0"/>
    <n v="0"/>
    <s v="None"/>
    <m/>
    <b v="0"/>
    <m/>
    <b v="0"/>
    <s v="Com"/>
    <s v="Any"/>
    <x v="2"/>
    <s v="SpaceCool"/>
    <s v="dxAC_equip"/>
    <x v="8"/>
    <m/>
    <m/>
    <s v="HVAC-airAC"/>
    <s v="HVAC-airAC"/>
    <s v="Com SEER-Rated Pkg AC, 18-65 kBTU/h; _x000a_pre-2001: SEER = 9.7 (EER = 9.21), one-speed fan, no Econo;_x000a_post-2001: SEER = 13 (EER = 11.06), one-speed fan, no Econo;_x000a_2014: SEER = 14 (EER = 11.75), two-speed fan, w/Econo"/>
    <s v="Commercial SEER-rated Packaged Air Conditioners, Size Range: 55 - 65 kBTU/h, SEER = 14 (EER = 11.7), EIR = 0.249, Fan W/CFM = 0.29, two-speed fan, with Econo"/>
    <x v="418"/>
    <m/>
    <s v="dxAC-Com-Pkg-55to65kBTUh-SEER-14.0"/>
    <s v="dxAC-Com-Pkg-55to65kBTUh-SEER-15.0"/>
    <s v="Standard"/>
    <m/>
    <m/>
    <s v="None"/>
    <s v="DEER2015"/>
  </r>
  <r>
    <n v="824"/>
    <s v="NE-HVAC-airAC-Pkg-55to65kBtuh-16p0seer"/>
    <x v="427"/>
    <s v="DEER2015"/>
    <s v="D15 v1.0"/>
    <d v="2014-10-08T00:00:00"/>
    <m/>
    <s v="ErRobNc"/>
    <s v="NE-HVAC-airAC-Pkg-55to65kBtuh-16p0seer"/>
    <s v="DEER"/>
    <s v="Standard"/>
    <s v="None"/>
    <n v="0"/>
    <n v="0"/>
    <s v="None"/>
    <m/>
    <b v="0"/>
    <m/>
    <b v="0"/>
    <s v="Com"/>
    <s v="Any"/>
    <x v="2"/>
    <s v="SpaceCool"/>
    <s v="dxAC_equip"/>
    <x v="8"/>
    <m/>
    <m/>
    <s v="HVAC-airAC"/>
    <s v="HVAC-airAC"/>
    <s v="Com SEER-Rated Pkg AC, 18-65 kBTU/h; _x000a_pre-2001: SEER = 9.7 (EER = 9.21), one-speed fan, no Econo;_x000a_post-2001: SEER = 13 (EER = 11.06), one-speed fan, no Econo;_x000a_2014: SEER = 14 (EER = 11.75), two-speed fan, w/Econo"/>
    <s v="Commercial SEER-rated Packaged Air Conditioners, Size Range: 55 - 65 kBTU/h, SEER = 14 (EER = 11.7), EIR = 0.249, Fan W/CFM = 0.29, two-speed fan, with Econo"/>
    <x v="419"/>
    <m/>
    <s v="dxAC-Com-Pkg-55to65kBTUh-SEER-14.0"/>
    <s v="dxAC-Com-Pkg-55to65kBTUh-SEER-16.0"/>
    <s v="Standard"/>
    <m/>
    <m/>
    <s v="None"/>
    <s v="DEER2015"/>
  </r>
  <r>
    <n v="825"/>
    <s v="NE-HVAC-airAC-Pkg-55to65kBtuh-17p0seer"/>
    <x v="428"/>
    <s v="DEER2015"/>
    <s v="D15 v1.0"/>
    <d v="2014-10-08T00:00:00"/>
    <m/>
    <s v="ErRobNc"/>
    <s v="NE-HVAC-airAC-Pkg-55to65kBtuh-17p0seer"/>
    <s v="DEER"/>
    <s v="Standard"/>
    <s v="None"/>
    <n v="0"/>
    <n v="0"/>
    <s v="None"/>
    <m/>
    <b v="0"/>
    <m/>
    <b v="0"/>
    <s v="Com"/>
    <s v="Any"/>
    <x v="2"/>
    <s v="SpaceCool"/>
    <s v="dxAC_equip"/>
    <x v="8"/>
    <m/>
    <m/>
    <s v="HVAC-airAC"/>
    <s v="HVAC-airAC"/>
    <s v="Com SEER-Rated Pkg AC, 18-65 kBTU/h; _x000a_pre-2001: SEER = 9.7 (EER = 9.21), one-speed fan, no Econo;_x000a_post-2001: SEER = 13 (EER = 11.06), one-speed fan, no Econo;_x000a_2014: SEER = 14 (EER = 11.75), two-speed fan, w/Econo"/>
    <s v="Commercial SEER-rated Packaged Air Conditioners, Size Range: 55 - 65 kBTU/h, SEER = 14 (EER = 11.7), EIR = 0.249, Fan W/CFM = 0.29, two-speed fan, with Econo"/>
    <x v="420"/>
    <m/>
    <s v="dxAC-Com-Pkg-55to65kBTUh-SEER-14.0"/>
    <s v="dxAC-Com-Pkg-55to65kBTUh-SEER-17.0"/>
    <s v="Standard"/>
    <m/>
    <m/>
    <s v="None"/>
    <s v="DEER2015"/>
  </r>
  <r>
    <n v="826"/>
    <s v="NE-HVAC-airAC-Pkg-55to65kBtuh-18p0seer"/>
    <x v="429"/>
    <s v="DEER2015"/>
    <s v="D15 v1.0"/>
    <d v="2014-10-08T00:00:00"/>
    <m/>
    <s v="ErRobNc"/>
    <s v="NE-HVAC-airAC-Pkg-55to65kBtuh-18p0seer"/>
    <s v="DEER"/>
    <s v="Standard"/>
    <s v="None"/>
    <n v="0"/>
    <n v="0"/>
    <s v="None"/>
    <m/>
    <b v="0"/>
    <m/>
    <b v="0"/>
    <s v="Com"/>
    <s v="Any"/>
    <x v="2"/>
    <s v="SpaceCool"/>
    <s v="dxAC_equip"/>
    <x v="8"/>
    <m/>
    <m/>
    <s v="HVAC-airAC"/>
    <s v="HVAC-airAC"/>
    <s v="Com SEER-Rated Pkg AC, 18-65 kBTU/h; _x000a_pre-2001: SEER = 9.7 (EER = 9.21), one-speed fan, no Econo;_x000a_post-2001: SEER = 13 (EER = 11.06), one-speed fan, no Econo;_x000a_2014: SEER = 14 (EER = 11.75), two-speed fan, w/Econo"/>
    <s v="Commercial SEER-rated Packaged Air Conditioners, Size Range: 55 - 65 kBTU/h, SEER = 14 (EER = 11.7), EIR = 0.249, Fan W/CFM = 0.29, two-speed fan, with Econo"/>
    <x v="421"/>
    <m/>
    <s v="dxAC-Com-Pkg-55to65kBTUh-SEER-14.0"/>
    <s v="dxAC-Com-Pkg-55to65kBTUh-SEER-18.0"/>
    <s v="Standard"/>
    <m/>
    <m/>
    <s v="None"/>
    <s v="DEER2015"/>
  </r>
  <r>
    <n v="827"/>
    <s v="NE-HVAC-airAC-Pkg-55to65kBtuh-15p0seer-wPreEcono"/>
    <x v="430"/>
    <s v="DEER2015"/>
    <s v="D15 v1.0"/>
    <d v="2014-10-15T00:00:00"/>
    <m/>
    <s v="ErRobNc"/>
    <s v="NE-HVAC-airAC-Pkg-55to65kBtuh-15p0seer-wPreEcono"/>
    <s v="DEER"/>
    <s v="Standard"/>
    <s v="None"/>
    <n v="0"/>
    <n v="0"/>
    <s v="None"/>
    <m/>
    <b v="0"/>
    <m/>
    <b v="0"/>
    <s v="Com"/>
    <s v="Any"/>
    <x v="2"/>
    <s v="SpaceCool"/>
    <s v="dxAC_equip"/>
    <x v="8"/>
    <m/>
    <m/>
    <s v="HVAC-airAC"/>
    <s v="HVAC-airAC"/>
    <s v="Com SEER-Rated Pkg AC, 18-65 kBTU/h; _x000a_pre-2001: SEER = 9.7 (EER = 9.21), one-speed fan, w/Econo;_x000a_post-2001: SEER = 13 (EER = 11.06), one-speed fan, w/Econo;_x000a_2014: SEER = 14 (EER = 11.75), two-speed fan, w/Econo"/>
    <s v="Commercial SEER-rated Packaged Air Conditioners, Size Range: 55 - 65 kBTU/h, SEER = 14 (EER = 11.7), EIR = 0.249, Fan W/CFM = 0.29, two-speed fan, with Econo"/>
    <x v="418"/>
    <m/>
    <s v="dxAC-Com-Pkg-55to65kBTUh-SEER-14.0"/>
    <s v="dxAC-Com-Pkg-55to65kBTUh-SEER-15.0"/>
    <s v="Standard"/>
    <m/>
    <m/>
    <s v="None"/>
    <s v="DEER2015"/>
  </r>
  <r>
    <n v="828"/>
    <s v="NE-HVAC-airAC-Pkg-55to65kBtuh-16p0seer-wPreEcono"/>
    <x v="431"/>
    <s v="DEER2015"/>
    <s v="D15 v1.0"/>
    <d v="2014-10-15T00:00:00"/>
    <m/>
    <s v="ErRobNc"/>
    <s v="NE-HVAC-airAC-Pkg-55to65kBtuh-16p0seer-wPreEcono"/>
    <s v="DEER"/>
    <s v="Standard"/>
    <s v="None"/>
    <n v="0"/>
    <n v="0"/>
    <s v="None"/>
    <m/>
    <b v="0"/>
    <m/>
    <b v="0"/>
    <s v="Com"/>
    <s v="Any"/>
    <x v="2"/>
    <s v="SpaceCool"/>
    <s v="dxAC_equip"/>
    <x v="8"/>
    <m/>
    <m/>
    <s v="HVAC-airAC"/>
    <s v="HVAC-airAC"/>
    <s v="Com SEER-Rated Pkg AC, 18-65 kBTU/h; _x000a_pre-2001: SEER = 9.7 (EER = 9.21), one-speed fan, w/Econo;_x000a_post-2001: SEER = 13 (EER = 11.06), one-speed fan, w/Econo;_x000a_2014: SEER = 14 (EER = 11.75), two-speed fan, w/Econo"/>
    <s v="Commercial SEER-rated Packaged Air Conditioners, Size Range: 55 - 65 kBTU/h, SEER = 14 (EER = 11.7), EIR = 0.249, Fan W/CFM = 0.29, two-speed fan, with Econo"/>
    <x v="419"/>
    <m/>
    <s v="dxAC-Com-Pkg-55to65kBTUh-SEER-14.0"/>
    <s v="dxAC-Com-Pkg-55to65kBTUh-SEER-16.0"/>
    <s v="Standard"/>
    <m/>
    <m/>
    <s v="None"/>
    <s v="DEER2015"/>
  </r>
  <r>
    <n v="829"/>
    <s v="NE-HVAC-airAC-Pkg-55to65kBtuh-17p0seer-wPreEcono"/>
    <x v="432"/>
    <s v="DEER2015"/>
    <s v="D15 v1.0"/>
    <d v="2014-10-15T00:00:00"/>
    <m/>
    <s v="ErRobNc"/>
    <s v="NE-HVAC-airAC-Pkg-55to65kBtuh-17p0seer-wPreEcono"/>
    <s v="DEER"/>
    <s v="Standard"/>
    <s v="None"/>
    <n v="0"/>
    <n v="0"/>
    <s v="None"/>
    <m/>
    <b v="0"/>
    <m/>
    <b v="0"/>
    <s v="Com"/>
    <s v="Any"/>
    <x v="2"/>
    <s v="SpaceCool"/>
    <s v="dxAC_equip"/>
    <x v="8"/>
    <m/>
    <m/>
    <s v="HVAC-airAC"/>
    <s v="HVAC-airAC"/>
    <s v="Com SEER-Rated Pkg AC, 18-65 kBTU/h; _x000a_pre-2001: SEER = 9.7 (EER = 9.21), one-speed fan, w/Econo;_x000a_post-2001: SEER = 13 (EER = 11.06), one-speed fan, w/Econo;_x000a_2014: SEER = 14 (EER = 11.75), two-speed fan, w/Econo"/>
    <s v="Commercial SEER-rated Packaged Air Conditioners, Size Range: 55 - 65 kBTU/h, SEER = 14 (EER = 11.7), EIR = 0.249, Fan W/CFM = 0.29, two-speed fan, with Econo"/>
    <x v="420"/>
    <m/>
    <s v="dxAC-Com-Pkg-55to65kBTUh-SEER-14.0"/>
    <s v="dxAC-Com-Pkg-55to65kBTUh-SEER-17.0"/>
    <s v="Standard"/>
    <m/>
    <m/>
    <s v="None"/>
    <s v="DEER2015"/>
  </r>
  <r>
    <n v="830"/>
    <s v="NE-HVAC-airAC-Pkg-55to65kBtuh-18p0seer-wPreEcono"/>
    <x v="433"/>
    <s v="DEER2015"/>
    <s v="D15 v1.0"/>
    <d v="2014-10-15T00:00:00"/>
    <m/>
    <s v="ErRobNc"/>
    <s v="NE-HVAC-airAC-Pkg-55to65kBtuh-18p0seer-wPreEcono"/>
    <s v="DEER"/>
    <s v="Standard"/>
    <s v="None"/>
    <n v="0"/>
    <n v="0"/>
    <s v="None"/>
    <m/>
    <b v="0"/>
    <m/>
    <b v="0"/>
    <s v="Com"/>
    <s v="Any"/>
    <x v="2"/>
    <s v="SpaceCool"/>
    <s v="dxAC_equip"/>
    <x v="8"/>
    <m/>
    <m/>
    <s v="HVAC-airAC"/>
    <s v="HVAC-airAC"/>
    <s v="Com SEER-Rated Pkg AC, 18-65 kBTU/h; _x000a_pre-2001: SEER = 9.7 (EER = 9.21), one-speed fan, w/Econo;_x000a_post-2001: SEER = 13 (EER = 11.06), one-speed fan, w/Econo;_x000a_2014: SEER = 14 (EER = 11.75), two-speed fan, w/Econo"/>
    <s v="Commercial SEER-rated Packaged Air Conditioners, Size Range: 55 - 65 kBTU/h, SEER = 14 (EER = 11.7), EIR = 0.249, Fan W/CFM = 0.29, two-speed fan, with Econo"/>
    <x v="421"/>
    <m/>
    <s v="dxAC-Com-Pkg-55to65kBTUh-SEER-14.0"/>
    <s v="dxAC-Com-Pkg-55to65kBTUh-SEER-18.0"/>
    <s v="Standard"/>
    <m/>
    <m/>
    <s v="None"/>
    <s v="DEER2015"/>
  </r>
  <r>
    <n v="831"/>
    <s v="NE-HVAC-airAC-Split-lt45kBtuh-15p0seer"/>
    <x v="434"/>
    <s v="DEER2015"/>
    <s v="D15 v1.0"/>
    <d v="2014-10-08T00:00:00"/>
    <m/>
    <s v="ErRobNc"/>
    <s v="NE-HVAC-airAC-Split-lt45kBtuh-15p0seer"/>
    <s v="DEER"/>
    <s v="Standard"/>
    <s v="None"/>
    <n v="0"/>
    <n v="0"/>
    <s v="None"/>
    <m/>
    <b v="0"/>
    <m/>
    <b v="0"/>
    <s v="Com"/>
    <s v="Any"/>
    <x v="2"/>
    <s v="SpaceCool"/>
    <s v="dxAC_equip"/>
    <x v="9"/>
    <m/>
    <m/>
    <s v="HVAC-airAC"/>
    <s v="HVAC-airAC"/>
    <s v="Commercial SEER-rated split Air Conditioners, 18-65 kBTU/h; _x000a_pre-2001: SEER = 10 (EER = 8.52), one-speed fan, no Econo;_x000a_post-2001: SEER = 13 (EER = 11.08), one-speed fan, no Econo;_x000a_2014: SEER = 14 (EER = 12.17), one-speed fan, no Econo"/>
    <s v="Commercial SEER-rated split Air Conditioners, Size Range: 18 - 45 kBTU/h, SEER = 14 (EER = 12.2), EIR = 0.239, Fan W/CFM = 0.29, one-speed fan, without Econo"/>
    <x v="422"/>
    <m/>
    <s v="dxAC-Com-Split-lt45kBTUh-SEER-14.0"/>
    <s v="dxAC-Com-Split-lt45kBTUh-SEER-15.0"/>
    <s v="Standard"/>
    <m/>
    <m/>
    <s v="None"/>
    <s v="DEER2015"/>
  </r>
  <r>
    <n v="832"/>
    <s v="NE-HVAC-airAC-Split-lt45kBtuh-16p0seer"/>
    <x v="435"/>
    <s v="DEER2015"/>
    <s v="D15 v1.0"/>
    <d v="2014-10-08T00:00:00"/>
    <m/>
    <s v="ErRobNc"/>
    <s v="NE-HVAC-airAC-Split-lt45kBtuh-16p0seer"/>
    <s v="DEER"/>
    <s v="Standard"/>
    <s v="None"/>
    <n v="0"/>
    <n v="0"/>
    <s v="None"/>
    <m/>
    <b v="0"/>
    <m/>
    <b v="0"/>
    <s v="Com"/>
    <s v="Any"/>
    <x v="2"/>
    <s v="SpaceCool"/>
    <s v="dxAC_equip"/>
    <x v="9"/>
    <m/>
    <m/>
    <s v="HVAC-airAC"/>
    <s v="HVAC-airAC"/>
    <s v="Commercial SEER-rated split Air Conditioners, 18-65 kBTU/h; _x000a_pre-2001: SEER = 10 (EER = 8.52), one-speed fan, no Econo;_x000a_post-2001: SEER = 13 (EER = 11.08), one-speed fan, no Econo;_x000a_2014: SEER = 14 (EER = 12.17), one-speed fan, no Econo"/>
    <s v="Commercial SEER-rated split Air Conditioners, Size Range: 18 - 45 kBTU/h, SEER = 14 (EER = 12.2), EIR = 0.239, Fan W/CFM = 0.29, one-speed fan, without Econo"/>
    <x v="423"/>
    <m/>
    <s v="dxAC-Com-Split-lt45kBTUh-SEER-14.0"/>
    <s v="dxAC-Com-Split-lt45kBTUh-SEER-16.0"/>
    <s v="Standard"/>
    <m/>
    <m/>
    <s v="None"/>
    <s v="DEER2015"/>
  </r>
  <r>
    <n v="833"/>
    <s v="NE-HVAC-airAC-Split-lt45kBtuh-17p0seer"/>
    <x v="436"/>
    <s v="DEER2015"/>
    <s v="D15 v1.0"/>
    <d v="2014-10-08T00:00:00"/>
    <m/>
    <s v="ErRobNc"/>
    <s v="NE-HVAC-airAC-Split-lt45kBtuh-17p0seer"/>
    <s v="DEER"/>
    <s v="Standard"/>
    <s v="None"/>
    <n v="0"/>
    <n v="0"/>
    <s v="None"/>
    <m/>
    <b v="0"/>
    <m/>
    <b v="0"/>
    <s v="Com"/>
    <s v="Any"/>
    <x v="2"/>
    <s v="SpaceCool"/>
    <s v="dxAC_equip"/>
    <x v="9"/>
    <m/>
    <m/>
    <s v="HVAC-airAC"/>
    <s v="HVAC-airAC"/>
    <s v="Commercial SEER-rated split Air Conditioners, 18-65 kBTU/h; _x000a_pre-2001: SEER = 10 (EER = 8.52), one-speed fan, no Econo;_x000a_post-2001: SEER = 13 (EER = 11.08), one-speed fan, no Econo;_x000a_2014: SEER = 14 (EER = 12.17), one-speed fan, no Econo"/>
    <s v="Commercial SEER-rated split Air Conditioners, Size Range: 18 - 45 kBTU/h, SEER = 14 (EER = 12.2), EIR = 0.239, Fan W/CFM = 0.29, one-speed fan, without Econo"/>
    <x v="424"/>
    <m/>
    <s v="dxAC-Com-Split-lt45kBTUh-SEER-14.0"/>
    <s v="dxAC-Com-Split-lt45kBTUh-SEER-17.0"/>
    <s v="Standard"/>
    <m/>
    <m/>
    <s v="None"/>
    <s v="DEER2015"/>
  </r>
  <r>
    <n v="834"/>
    <s v="NE-HVAC-airAC-Split-lt45kBtuh-18p0seer"/>
    <x v="437"/>
    <s v="DEER2015"/>
    <s v="D15 v1.0"/>
    <d v="2014-10-08T00:00:00"/>
    <m/>
    <s v="ErRobNc"/>
    <s v="NE-HVAC-airAC-Split-lt45kBtuh-18p0seer"/>
    <s v="DEER"/>
    <s v="Standard"/>
    <s v="None"/>
    <n v="0"/>
    <n v="0"/>
    <s v="None"/>
    <m/>
    <b v="0"/>
    <m/>
    <b v="0"/>
    <s v="Com"/>
    <s v="Any"/>
    <x v="2"/>
    <s v="SpaceCool"/>
    <s v="dxAC_equip"/>
    <x v="9"/>
    <m/>
    <m/>
    <s v="HVAC-airAC"/>
    <s v="HVAC-airAC"/>
    <s v="Commercial SEER-rated split Air Conditioners, 18-65 kBTU/h; _x000a_pre-2001: SEER = 10 (EER = 8.52), one-speed fan, no Econo;_x000a_post-2001: SEER = 13 (EER = 11.08), one-speed fan, no Econo;_x000a_2014: SEER = 14 (EER = 12.17), one-speed fan, no Econo"/>
    <s v="Commercial SEER-rated split Air Conditioners, Size Range: 18 - 45 kBTU/h, SEER = 14 (EER = 12.2), EIR = 0.239, Fan W/CFM = 0.29, one-speed fan, without Econo"/>
    <x v="425"/>
    <m/>
    <s v="dxAC-Com-Split-lt45kBTUh-SEER-14.0"/>
    <s v="dxAC-Com-Split-lt45kBTUh-SEER-18.0"/>
    <s v="Standard"/>
    <m/>
    <m/>
    <s v="None"/>
    <s v="DEER2015"/>
  </r>
  <r>
    <n v="835"/>
    <s v="NE-HVAC-airAC-Split-45to55kBtuh-15p0seer"/>
    <x v="438"/>
    <s v="DEER2015"/>
    <s v="D15 v1.0"/>
    <d v="2014-10-08T00:00:00"/>
    <m/>
    <s v="ErRobNc"/>
    <s v="NE-HVAC-airAC-Split-45to55kBtuh-15p0seer"/>
    <s v="DEER"/>
    <s v="Standard"/>
    <s v="None"/>
    <n v="0"/>
    <n v="0"/>
    <s v="None"/>
    <m/>
    <b v="0"/>
    <m/>
    <b v="0"/>
    <s v="Com"/>
    <s v="Any"/>
    <x v="2"/>
    <s v="SpaceCool"/>
    <s v="dxAC_equip"/>
    <x v="9"/>
    <m/>
    <m/>
    <s v="HVAC-airAC"/>
    <s v="HVAC-airAC"/>
    <s v="Commercial SEER-rated split Air Conditioners, 18-65 kBTU/h; _x000a_pre-2001: SEER = 10 (EER = 8.52), one-speed fan, no Econo;_x000a_post-2001: SEER = 13 (EER = 11.08), one-speed fan, no Econo;_x000a_2014: SEER = 14 (EER = 11.82), one-speed fan, no Econo"/>
    <s v="Commercial SEER-rated split Air Conditioners, Size Range: 45 - 55 kBTU/h, SEER = 14 (EER = 11.8), EIR = 0.247, Fan W/CFM = 0.29, one-speed fan, without Econo"/>
    <x v="426"/>
    <m/>
    <s v="dxAC-Com-Split-45to55kBTUh-SEER-14.0"/>
    <s v="dxAC-Com-Split-45to55kBTUh-SEER-15.0"/>
    <s v="Standard"/>
    <m/>
    <m/>
    <s v="None"/>
    <s v="DEER2015"/>
  </r>
  <r>
    <n v="836"/>
    <s v="NE-HVAC-airAC-Split-45to55kBtuh-16p0seer"/>
    <x v="439"/>
    <s v="DEER2015"/>
    <s v="D15 v1.0"/>
    <d v="2014-10-08T00:00:00"/>
    <m/>
    <s v="ErRobNc"/>
    <s v="NE-HVAC-airAC-Split-45to55kBtuh-16p0seer"/>
    <s v="DEER"/>
    <s v="Standard"/>
    <s v="None"/>
    <n v="0"/>
    <n v="0"/>
    <s v="None"/>
    <m/>
    <b v="0"/>
    <m/>
    <b v="0"/>
    <s v="Com"/>
    <s v="Any"/>
    <x v="2"/>
    <s v="SpaceCool"/>
    <s v="dxAC_equip"/>
    <x v="9"/>
    <m/>
    <m/>
    <s v="HVAC-airAC"/>
    <s v="HVAC-airAC"/>
    <s v="Commercial SEER-rated split Air Conditioners, 18-65 kBTU/h; _x000a_pre-2001: SEER = 10 (EER = 8.52), one-speed fan, no Econo;_x000a_post-2001: SEER = 13 (EER = 11.08), one-speed fan, no Econo;_x000a_2014: SEER = 14 (EER = 11.82), one-speed fan, no Econo"/>
    <s v="Commercial SEER-rated split Air Conditioners, Size Range: 45 - 55 kBTU/h, SEER = 14 (EER = 11.8), EIR = 0.247, Fan W/CFM = 0.29, one-speed fan, without Econo"/>
    <x v="427"/>
    <m/>
    <s v="dxAC-Com-Split-45to55kBTUh-SEER-14.0"/>
    <s v="dxAC-Com-Split-45to55kBTUh-SEER-16.0"/>
    <s v="Standard"/>
    <m/>
    <m/>
    <s v="None"/>
    <s v="DEER2015"/>
  </r>
  <r>
    <n v="837"/>
    <s v="NE-HVAC-airAC-Split-45to55kBtuh-17p0seer"/>
    <x v="440"/>
    <s v="DEER2015"/>
    <s v="D15 v1.0"/>
    <d v="2014-10-08T00:00:00"/>
    <m/>
    <s v="ErRobNc"/>
    <s v="NE-HVAC-airAC-Split-45to55kBtuh-17p0seer"/>
    <s v="DEER"/>
    <s v="Standard"/>
    <s v="None"/>
    <n v="0"/>
    <n v="0"/>
    <s v="None"/>
    <m/>
    <b v="0"/>
    <m/>
    <b v="0"/>
    <s v="Com"/>
    <s v="Any"/>
    <x v="2"/>
    <s v="SpaceCool"/>
    <s v="dxAC_equip"/>
    <x v="9"/>
    <m/>
    <m/>
    <s v="HVAC-airAC"/>
    <s v="HVAC-airAC"/>
    <s v="Commercial SEER-rated split Air Conditioners, 18-65 kBTU/h; _x000a_pre-2001: SEER = 10 (EER = 8.52), one-speed fan, no Econo;_x000a_post-2001: SEER = 13 (EER = 11.08), one-speed fan, no Econo;_x000a_2014: SEER = 14 (EER = 11.82), one-speed fan, no Econo"/>
    <s v="Commercial SEER-rated split Air Conditioners, Size Range: 45 - 55 kBTU/h, SEER = 14 (EER = 11.8), EIR = 0.247, Fan W/CFM = 0.29, one-speed fan, without Econo"/>
    <x v="428"/>
    <m/>
    <s v="dxAC-Com-Split-45to55kBTUh-SEER-14.0"/>
    <s v="dxAC-Com-Split-45to55kBTUh-SEER-17.0"/>
    <s v="Standard"/>
    <m/>
    <m/>
    <s v="None"/>
    <s v="DEER2015"/>
  </r>
  <r>
    <n v="838"/>
    <s v="NE-HVAC-airAC-Split-45to55kBtuh-18p0seer"/>
    <x v="441"/>
    <s v="DEER2015"/>
    <s v="D15 v1.0"/>
    <d v="2014-10-08T00:00:00"/>
    <m/>
    <s v="ErRobNc"/>
    <s v="NE-HVAC-airAC-Split-45to55kBtuh-18p0seer"/>
    <s v="DEER"/>
    <s v="Standard"/>
    <s v="None"/>
    <n v="0"/>
    <n v="0"/>
    <s v="None"/>
    <m/>
    <b v="0"/>
    <m/>
    <b v="0"/>
    <s v="Com"/>
    <s v="Any"/>
    <x v="2"/>
    <s v="SpaceCool"/>
    <s v="dxAC_equip"/>
    <x v="9"/>
    <m/>
    <m/>
    <s v="HVAC-airAC"/>
    <s v="HVAC-airAC"/>
    <s v="Commercial SEER-rated split Air Conditioners, 18-65 kBTU/h; _x000a_pre-2001: SEER = 10 (EER = 8.52), one-speed fan, no Econo;_x000a_post-2001: SEER = 13 (EER = 11.08), one-speed fan, no Econo;_x000a_2014: SEER = 14 (EER = 11.82), one-speed fan, no Econo"/>
    <s v="Commercial SEER-rated split Air Conditioners, Size Range: 45 - 55 kBTU/h, SEER = 14 (EER = 11.8), EIR = 0.247, Fan W/CFM = 0.29, one-speed fan, without Econo"/>
    <x v="429"/>
    <m/>
    <s v="dxAC-Com-Split-45to55kBTUh-SEER-14.0"/>
    <s v="dxAC-Com-Split-45to55kBTUh-SEER-18.0"/>
    <s v="Standard"/>
    <m/>
    <m/>
    <s v="None"/>
    <s v="DEER2015"/>
  </r>
  <r>
    <n v="839"/>
    <s v="NE-HVAC-airAC-Split-55to65kBtuh-15p0seer"/>
    <x v="442"/>
    <s v="DEER2015"/>
    <s v="D15 v1.0"/>
    <d v="2014-10-08T00:00:00"/>
    <m/>
    <s v="ErRobNc"/>
    <s v="NE-HVAC-airAC-Split-55to65kBtuh-15p0seer"/>
    <s v="DEER"/>
    <s v="Standard"/>
    <s v="None"/>
    <n v="0"/>
    <n v="0"/>
    <s v="None"/>
    <m/>
    <b v="0"/>
    <m/>
    <b v="0"/>
    <s v="Com"/>
    <s v="Any"/>
    <x v="2"/>
    <s v="SpaceCool"/>
    <s v="dxAC_equip"/>
    <x v="9"/>
    <m/>
    <m/>
    <s v="HVAC-airAC"/>
    <s v="HVAC-airAC"/>
    <s v="Commercial SEER-rated split Air Conditioners, 18-65 kBTU/h; _x000a_pre-2001: SEER = 10 (EER = 8.52), one-speed fan, no Econo;_x000a_post-2001: SEER = 13 (EER = 11.08), one-speed fan, no Econo;_x000a_2014: SEER = 14 (EER = 11.75), two-speed fan, w/Econo"/>
    <s v="Commercial SEER-rated split Air Conditioners, Size Range: 55 - 65 kBTU/h, SEER = 14 (EER = 11.7), EIR = 0.249, Fan W/CFM = 0.29, two-speed fan, with Econo"/>
    <x v="430"/>
    <m/>
    <s v="dxAC-Com-Split-55to65kBTUh-SEER-14.0"/>
    <s v="dxAC-Com-Split-55to65kBTUh-SEER-15.0"/>
    <s v="Standard"/>
    <m/>
    <m/>
    <s v="None"/>
    <s v="DEER2015"/>
  </r>
  <r>
    <n v="840"/>
    <s v="NE-HVAC-airAC-Split-55to65kBtuh-16p0seer"/>
    <x v="443"/>
    <s v="DEER2015"/>
    <s v="D15 v1.0"/>
    <d v="2014-10-08T00:00:00"/>
    <m/>
    <s v="ErRobNc"/>
    <s v="NE-HVAC-airAC-Split-55to65kBtuh-16p0seer"/>
    <s v="DEER"/>
    <s v="Standard"/>
    <s v="None"/>
    <n v="0"/>
    <n v="0"/>
    <s v="None"/>
    <m/>
    <b v="0"/>
    <m/>
    <b v="0"/>
    <s v="Com"/>
    <s v="Any"/>
    <x v="2"/>
    <s v="SpaceCool"/>
    <s v="dxAC_equip"/>
    <x v="9"/>
    <m/>
    <m/>
    <s v="HVAC-airAC"/>
    <s v="HVAC-airAC"/>
    <s v="Commercial SEER-rated split Air Conditioners, 18-65 kBTU/h; _x000a_pre-2001: SEER = 10 (EER = 8.52), one-speed fan, no Econo;_x000a_post-2001: SEER = 13 (EER = 11.08), one-speed fan, no Econo;_x000a_2014: SEER = 14 (EER = 11.75), two-speed fan, w/Econo"/>
    <s v="Commercial SEER-rated split Air Conditioners, Size Range: 55 - 65 kBTU/h, SEER = 14 (EER = 11.7), EIR = 0.249, Fan W/CFM = 0.29, two-speed fan, with Econo"/>
    <x v="431"/>
    <m/>
    <s v="dxAC-Com-Split-55to65kBTUh-SEER-14.0"/>
    <s v="dxAC-Com-Split-55to65kBTUh-SEER-16.0"/>
    <s v="Standard"/>
    <m/>
    <m/>
    <s v="None"/>
    <s v="DEER2015"/>
  </r>
  <r>
    <n v="841"/>
    <s v="NE-HVAC-airAC-Split-55to65kBtuh-17p0seer"/>
    <x v="444"/>
    <s v="DEER2015"/>
    <s v="D15 v1.0"/>
    <d v="2014-10-08T00:00:00"/>
    <m/>
    <s v="ErRobNc"/>
    <s v="NE-HVAC-airAC-Split-55to65kBtuh-17p0seer"/>
    <s v="DEER"/>
    <s v="Standard"/>
    <s v="None"/>
    <n v="0"/>
    <n v="0"/>
    <s v="None"/>
    <m/>
    <b v="0"/>
    <m/>
    <b v="0"/>
    <s v="Com"/>
    <s v="Any"/>
    <x v="2"/>
    <s v="SpaceCool"/>
    <s v="dxAC_equip"/>
    <x v="9"/>
    <m/>
    <m/>
    <s v="HVAC-airAC"/>
    <s v="HVAC-airAC"/>
    <s v="Commercial SEER-rated split Air Conditioners, 18-65 kBTU/h; _x000a_pre-2001: SEER = 10 (EER = 8.52), one-speed fan, no Econo;_x000a_post-2001: SEER = 13 (EER = 11.08), one-speed fan, no Econo;_x000a_2014: SEER = 14 (EER = 11.75), two-speed fan, w/Econo"/>
    <s v="Commercial SEER-rated split Air Conditioners, Size Range: 55 - 65 kBTU/h, SEER = 14 (EER = 11.7), EIR = 0.249, Fan W/CFM = 0.29, two-speed fan, with Econo"/>
    <x v="432"/>
    <m/>
    <s v="dxAC-Com-Split-55to65kBTUh-SEER-14.0"/>
    <s v="dxAC-Com-Split-55to65kBTUh-SEER-17.0"/>
    <s v="Standard"/>
    <m/>
    <m/>
    <s v="None"/>
    <s v="DEER2015"/>
  </r>
  <r>
    <n v="842"/>
    <s v="NE-HVAC-airAC-Split-55to65kBtuh-18p0seer"/>
    <x v="445"/>
    <s v="DEER2015"/>
    <s v="D15 v1.0"/>
    <d v="2014-10-08T00:00:00"/>
    <m/>
    <s v="ErRobNc"/>
    <s v="NE-HVAC-airAC-Split-55to65kBtuh-18p0seer"/>
    <s v="DEER"/>
    <s v="Standard"/>
    <s v="None"/>
    <n v="0"/>
    <n v="0"/>
    <s v="None"/>
    <m/>
    <b v="0"/>
    <m/>
    <b v="0"/>
    <s v="Com"/>
    <s v="Any"/>
    <x v="2"/>
    <s v="SpaceCool"/>
    <s v="dxAC_equip"/>
    <x v="9"/>
    <m/>
    <m/>
    <s v="HVAC-airAC"/>
    <s v="HVAC-airAC"/>
    <s v="Commercial SEER-rated split Air Conditioners, 18-65 kBTU/h; _x000a_pre-2001: SEER = 10 (EER = 8.52), one-speed fan, no Econo;_x000a_post-2001: SEER = 13 (EER = 11.08), one-speed fan, no Econo;_x000a_2014: SEER = 14 (EER = 11.75), two-speed fan, w/Econo"/>
    <s v="Commercial SEER-rated split Air Conditioners, Size Range: 55 - 65 kBTU/h, SEER = 14 (EER = 11.7), EIR = 0.249, Fan W/CFM = 0.29, two-speed fan, with Econo"/>
    <x v="433"/>
    <m/>
    <s v="dxAC-Com-Split-55to65kBTUh-SEER-14.0"/>
    <s v="dxAC-Com-Split-55to65kBTUh-SEER-18.0"/>
    <s v="Standard"/>
    <m/>
    <m/>
    <s v="None"/>
    <s v="DEER2015"/>
  </r>
  <r>
    <n v="843"/>
    <s v="NE-HVAC-airAC-Split-55to65kBtuh-15p0seer-wPreEcono"/>
    <x v="446"/>
    <s v="DEER2015"/>
    <s v="D15 v1.0"/>
    <d v="2014-10-15T00:00:00"/>
    <m/>
    <s v="ErRobNc"/>
    <s v="NE-HVAC-airAC-Split-55to65kBtuh-15p0seer-wPreEcono"/>
    <s v="DEER"/>
    <s v="Standard"/>
    <s v="None"/>
    <n v="0"/>
    <n v="0"/>
    <s v="None"/>
    <m/>
    <b v="0"/>
    <m/>
    <b v="0"/>
    <s v="Com"/>
    <s v="Any"/>
    <x v="2"/>
    <s v="SpaceCool"/>
    <s v="dxAC_equip"/>
    <x v="9"/>
    <m/>
    <m/>
    <s v="HVAC-airAC"/>
    <s v="HVAC-airAC"/>
    <s v="Commercial SEER-rated split Air Conditioners, 18-65 kBTU/h; _x000a_pre-2001: SEER = 10 (EER = 8.52), one-speed fan, w/Econo;_x000a_post-2001: SEER = 13 (EER = 11.08), one-speed fan, w/Econo;_x000a_2014: SEER = 14 (EER = 11.75), two-speed fan, w/Econo"/>
    <s v="Commercial SEER-rated split Air Conditioners, Size Range: 55 - 65 kBTU/h, SEER = 14 (EER = 11.7), EIR = 0.249, Fan W/CFM = 0.29, two-speed fan, with Econo"/>
    <x v="430"/>
    <m/>
    <s v="dxAC-Com-Split-55to65kBTUh-SEER-14.0"/>
    <s v="dxAC-Com-Split-55to65kBTUh-SEER-15.0"/>
    <s v="Standard"/>
    <m/>
    <m/>
    <s v="None"/>
    <s v="DEER2015"/>
  </r>
  <r>
    <n v="844"/>
    <s v="NE-HVAC-airAC-Split-55to65kBtuh-16p0seer-wPreEcono"/>
    <x v="447"/>
    <s v="DEER2015"/>
    <s v="D15 v1.0"/>
    <d v="2014-10-15T00:00:00"/>
    <m/>
    <s v="ErRobNc"/>
    <s v="NE-HVAC-airAC-Split-55to65kBtuh-16p0seer-wPreEcono"/>
    <s v="DEER"/>
    <s v="Standard"/>
    <s v="None"/>
    <n v="0"/>
    <n v="0"/>
    <s v="None"/>
    <m/>
    <b v="0"/>
    <m/>
    <b v="0"/>
    <s v="Com"/>
    <s v="Any"/>
    <x v="2"/>
    <s v="SpaceCool"/>
    <s v="dxAC_equip"/>
    <x v="9"/>
    <m/>
    <m/>
    <s v="HVAC-airAC"/>
    <s v="HVAC-airAC"/>
    <s v="Commercial SEER-rated split Air Conditioners, 18-65 kBTU/h; _x000a_pre-2001: SEER = 10 (EER = 8.52), one-speed fan, w/Econo;_x000a_post-2001: SEER = 13 (EER = 11.08), one-speed fan, w/Econo;_x000a_2014: SEER = 14 (EER = 11.75), two-speed fan, w/Econo"/>
    <s v="Commercial SEER-rated split Air Conditioners, Size Range: 55 - 65 kBTU/h, SEER = 14 (EER = 11.7), EIR = 0.249, Fan W/CFM = 0.29, two-speed fan, with Econo"/>
    <x v="431"/>
    <m/>
    <s v="dxAC-Com-Split-55to65kBTUh-SEER-14.0"/>
    <s v="dxAC-Com-Split-55to65kBTUh-SEER-16.0"/>
    <s v="Standard"/>
    <m/>
    <m/>
    <s v="None"/>
    <s v="DEER2015"/>
  </r>
  <r>
    <n v="845"/>
    <s v="NE-HVAC-airAC-Split-55to65kBtuh-17p0seer-wPreEcono"/>
    <x v="448"/>
    <s v="DEER2015"/>
    <s v="D15 v1.0"/>
    <d v="2014-10-15T00:00:00"/>
    <m/>
    <s v="ErRobNc"/>
    <s v="NE-HVAC-airAC-Split-55to65kBtuh-17p0seer-wPreEcono"/>
    <s v="DEER"/>
    <s v="Standard"/>
    <s v="None"/>
    <n v="0"/>
    <n v="0"/>
    <s v="None"/>
    <m/>
    <b v="0"/>
    <m/>
    <b v="0"/>
    <s v="Com"/>
    <s v="Any"/>
    <x v="2"/>
    <s v="SpaceCool"/>
    <s v="dxAC_equip"/>
    <x v="9"/>
    <m/>
    <m/>
    <s v="HVAC-airAC"/>
    <s v="HVAC-airAC"/>
    <s v="Commercial SEER-rated split Air Conditioners, 18-65 kBTU/h; _x000a_pre-2001: SEER = 10 (EER = 8.52), one-speed fan, w/Econo;_x000a_post-2001: SEER = 13 (EER = 11.08), one-speed fan, w/Econo;_x000a_2014: SEER = 14 (EER = 11.75), two-speed fan, w/Econo"/>
    <s v="Commercial SEER-rated split Air Conditioners, Size Range: 55 - 65 kBTU/h, SEER = 14 (EER = 11.7), EIR = 0.249, Fan W/CFM = 0.29, two-speed fan, with Econo"/>
    <x v="432"/>
    <m/>
    <s v="dxAC-Com-Split-55to65kBTUh-SEER-14.0"/>
    <s v="dxAC-Com-Split-55to65kBTUh-SEER-17.0"/>
    <s v="Standard"/>
    <m/>
    <m/>
    <s v="None"/>
    <s v="DEER2015"/>
  </r>
  <r>
    <n v="846"/>
    <s v="NE-HVAC-airAC-Split-55to65kBtuh-18p0seer-wPreEcono"/>
    <x v="449"/>
    <s v="DEER2015"/>
    <s v="D15 v1.0"/>
    <d v="2014-10-15T00:00:00"/>
    <m/>
    <s v="ErRobNc"/>
    <s v="NE-HVAC-airAC-Split-55to65kBtuh-18p0seer-wPreEcono"/>
    <s v="DEER"/>
    <s v="Standard"/>
    <s v="None"/>
    <n v="0"/>
    <n v="0"/>
    <s v="None"/>
    <m/>
    <b v="0"/>
    <m/>
    <b v="0"/>
    <s v="Com"/>
    <s v="Any"/>
    <x v="2"/>
    <s v="SpaceCool"/>
    <s v="dxAC_equip"/>
    <x v="9"/>
    <m/>
    <m/>
    <s v="HVAC-airAC"/>
    <s v="HVAC-airAC"/>
    <s v="Commercial SEER-rated split Air Conditioners, 18-65 kBTU/h; _x000a_pre-2001: SEER = 10 (EER = 8.52), one-speed fan, w/Econo;_x000a_post-2001: SEER = 13 (EER = 11.08), one-speed fan, w/Econo;_x000a_2014: SEER = 14 (EER = 11.75), two-speed fan, w/Econo"/>
    <s v="Commercial SEER-rated split Air Conditioners, Size Range: 55 - 65 kBTU/h, SEER = 14 (EER = 11.7), EIR = 0.249, Fan W/CFM = 0.29, two-speed fan, with Econo"/>
    <x v="433"/>
    <m/>
    <s v="dxAC-Com-Split-55to65kBTUh-SEER-14.0"/>
    <s v="dxAC-Com-Split-55to65kBTUh-SEER-18.0"/>
    <s v="Standard"/>
    <m/>
    <m/>
    <s v="None"/>
    <s v="DEER2015"/>
  </r>
  <r>
    <n v="847"/>
    <s v="RE-HV-ResAC-lt45kBtuh-15S"/>
    <x v="450"/>
    <s v="DEER2015"/>
    <s v="D15 v1.0"/>
    <d v="2014-10-08T00:00:00"/>
    <m/>
    <s v="ErRobNc"/>
    <s v="RE-HV-ResAC-lt45kBtuh-15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2.17), one-speed fan"/>
    <s v="Residential SEER-rated split Air Conditioners, Size Range: 18 - 45 kBTU/h, SEER = 14 (EER = 12.2), EIR = 0.239, Fan W/CFM = 0.29, one-speed fan"/>
    <x v="434"/>
    <m/>
    <s v="dxAC-Res-Split-lt45kBTUh-SEER-14.0"/>
    <s v="dxAC-Res-Split-SEER-15.0"/>
    <s v="Standard"/>
    <m/>
    <m/>
    <s v="None"/>
    <s v="DEER2015"/>
  </r>
  <r>
    <n v="848"/>
    <s v="RE-HV-ResAC-lt45kBtuh-16S"/>
    <x v="451"/>
    <s v="DEER2015"/>
    <s v="D15 v1.0"/>
    <d v="2014-10-08T00:00:00"/>
    <m/>
    <s v="ErRobNc"/>
    <s v="RE-HV-ResAC-lt45kBtuh-16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2.17), one-speed fan"/>
    <s v="Residential SEER-rated split Air Conditioners, Size Range: 18 - 45 kBTU/h, SEER = 14 (EER = 12.2), EIR = 0.239, Fan W/CFM = 0.29, one-speed fan"/>
    <x v="435"/>
    <m/>
    <s v="dxAC-Res-Split-lt45kBTUh-SEER-14.0"/>
    <s v="dxAC-Res-Split-SEER-16.0"/>
    <s v="Standard"/>
    <m/>
    <m/>
    <s v="None"/>
    <s v="DEER2015"/>
  </r>
  <r>
    <n v="849"/>
    <s v="RE-HV-ResAC-lt45kBtuh-17S"/>
    <x v="452"/>
    <s v="DEER2015"/>
    <s v="D15 v1.0"/>
    <d v="2014-10-08T00:00:00"/>
    <m/>
    <s v="ErRobNc"/>
    <s v="RE-HV-ResAC-lt45kBtuh-17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2.17), one-speed fan"/>
    <s v="Residential SEER-rated split Air Conditioners, Size Range: 18 - 45 kBTU/h, SEER = 14 (EER = 12.2), EIR = 0.239, Fan W/CFM = 0.29, one-speed fan"/>
    <x v="436"/>
    <m/>
    <s v="dxAC-Res-Split-lt45kBTUh-SEER-14.0"/>
    <s v="dxAC-Res-Split-SEER-17.0"/>
    <s v="Standard"/>
    <m/>
    <m/>
    <s v="None"/>
    <s v="DEER2015"/>
  </r>
  <r>
    <n v="850"/>
    <s v="RE-HV-ResAC-lt45kBtuh-18S"/>
    <x v="453"/>
    <s v="DEER2015"/>
    <s v="D15 v1.0"/>
    <d v="2014-10-08T00:00:00"/>
    <m/>
    <s v="ErRobNc"/>
    <s v="RE-HV-ResAC-lt45kBtuh-18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2.17), one-speed fan"/>
    <s v="Residential SEER-rated split Air Conditioners, Size Range: 18 - 45 kBTU/h, SEER = 14 (EER = 12.2), EIR = 0.239, Fan W/CFM = 0.29, one-speed fan"/>
    <x v="437"/>
    <m/>
    <s v="dxAC-Res-Split-lt45kBTUh-SEER-14.0"/>
    <s v="dxAC-Res-Split-SEER-18.0"/>
    <s v="Standard"/>
    <m/>
    <m/>
    <s v="None"/>
    <s v="DEER2015"/>
  </r>
  <r>
    <n v="851"/>
    <s v="RE-HV-ResAC-lt45kBtuh-19S"/>
    <x v="454"/>
    <s v="DEER2015"/>
    <s v="D15 v1.0"/>
    <d v="2014-10-08T00:00:00"/>
    <m/>
    <s v="ErRobNc"/>
    <s v="RE-HV-ResAC-lt45kBtuh-19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2.17), one-speed fan"/>
    <s v="Residential SEER-rated split Air Conditioners, Size Range: 18 - 45 kBTU/h, SEER = 14 (EER = 12.2), EIR = 0.239, Fan W/CFM = 0.29, one-speed fan"/>
    <x v="438"/>
    <m/>
    <s v="dxAC-Res-Split-lt45kBTUh-SEER-14.0"/>
    <s v="dxAC-Res-Split-SEER-19.0"/>
    <s v="Standard"/>
    <m/>
    <m/>
    <s v="None"/>
    <s v="DEER2015"/>
  </r>
  <r>
    <n v="852"/>
    <s v="RE-HV-ResAC-lt45kBtuh-20S"/>
    <x v="455"/>
    <s v="DEER2015"/>
    <s v="D15 v1.0"/>
    <d v="2014-10-08T00:00:00"/>
    <m/>
    <s v="ErRobNc"/>
    <s v="RE-HV-ResAC-lt45kBtuh-20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2.17), one-speed fan"/>
    <s v="Residential SEER-rated split Air Conditioners, Size Range: 18 - 45 kBTU/h, SEER = 14 (EER = 12.2), EIR = 0.239, Fan W/CFM = 0.29, one-speed fan"/>
    <x v="439"/>
    <m/>
    <s v="dxAC-Res-Split-lt45kBTUh-SEER-14.0"/>
    <s v="dxAC-Res-Split-SEER-20.0"/>
    <s v="Standard"/>
    <m/>
    <m/>
    <s v="None"/>
    <s v="DEER2015"/>
  </r>
  <r>
    <n v="853"/>
    <s v="RE-HV-ResAC-lt45kBtuh-21S"/>
    <x v="456"/>
    <s v="DEER2015"/>
    <s v="D15 v1.0"/>
    <d v="2014-10-08T00:00:00"/>
    <m/>
    <s v="ErRobNc"/>
    <s v="RE-HV-ResAC-lt45kBtuh-21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2.17), one-speed fan"/>
    <s v="Residential SEER-rated split Air Conditioners, Size Range: 18 - 45 kBTU/h, SEER = 14 (EER = 12.2), EIR = 0.239, Fan W/CFM = 0.29, one-speed fan"/>
    <x v="440"/>
    <m/>
    <s v="dxAC-Res-Split-lt45kBTUh-SEER-14.0"/>
    <s v="dxAC-Res-Split-SEER-21.0"/>
    <s v="Standard"/>
    <m/>
    <m/>
    <s v="None"/>
    <s v="DEER2015"/>
  </r>
  <r>
    <n v="854"/>
    <s v="RE-HV-ResEvapAC-lt45kBtuh-17p4S"/>
    <x v="457"/>
    <s v="DEER2015"/>
    <s v="D15 v1.0"/>
    <d v="2014-10-08T00:00:00"/>
    <m/>
    <s v="ErRobNc"/>
    <s v="RE-HV-ResEvapAC-lt45kBtuh-17p4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2.17), one-speed fan"/>
    <s v="Residential SEER-rated split Air Conditioners, Size Range: 18 - 45 kBTU/h, SEER = 14 (EER = 12.2), EIR = 0.239, Fan W/CFM = 0.29, one-speed fan"/>
    <x v="441"/>
    <m/>
    <s v="dxAC-Res-Split-lt45kBTUh-SEER-14.0"/>
    <s v="dxAC-Res-EvapAC-SEER-17.4"/>
    <s v="Standard"/>
    <m/>
    <m/>
    <s v="None"/>
    <s v="DEER2015"/>
  </r>
  <r>
    <n v="855"/>
    <s v="RE-HV-ResAC-45to65kBtuh-15S"/>
    <x v="450"/>
    <s v="DEER2015"/>
    <s v="D15 v1.0"/>
    <d v="2014-10-08T00:00:00"/>
    <m/>
    <s v="ErRobNc"/>
    <s v="RE-HV-ResAC-45to65kBtuh-15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1.82), one-speed fan"/>
    <s v="Residential SEER-rated split Air Conditioners, Size Range: 45 - 65 kBTU/h, SEER = 14 (EER = 11.8), EIR = 0.247, Fan W/CFM = 0.29, one-speed fan"/>
    <x v="434"/>
    <m/>
    <s v="dxAC-Res-Split-45to65kBTUh-SEER-14.0"/>
    <s v="dxAC-Res-Split-SEER-15.0"/>
    <s v="Standard"/>
    <m/>
    <m/>
    <s v="None"/>
    <s v="DEER2015"/>
  </r>
  <r>
    <n v="856"/>
    <s v="RE-HV-ResAC-45to65kBtuh-16S"/>
    <x v="451"/>
    <s v="DEER2015"/>
    <s v="D15 v1.0"/>
    <d v="2014-10-08T00:00:00"/>
    <m/>
    <s v="ErRobNc"/>
    <s v="RE-HV-ResAC-45to65kBtuh-16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1.82), one-speed fan"/>
    <s v="Residential SEER-rated split Air Conditioners, Size Range: 45 - 65 kBTU/h, SEER = 14 (EER = 11.8), EIR = 0.247, Fan W/CFM = 0.29, one-speed fan"/>
    <x v="435"/>
    <m/>
    <s v="dxAC-Res-Split-45to65kBTUh-SEER-14.0"/>
    <s v="dxAC-Res-Split-SEER-16.0"/>
    <s v="Standard"/>
    <m/>
    <m/>
    <s v="None"/>
    <s v="DEER2015"/>
  </r>
  <r>
    <n v="857"/>
    <s v="RE-HV-ResAC-45to65kBtuh-17S"/>
    <x v="452"/>
    <s v="DEER2015"/>
    <s v="D15 v1.0"/>
    <d v="2014-10-08T00:00:00"/>
    <m/>
    <s v="ErRobNc"/>
    <s v="RE-HV-ResAC-45to65kBtuh-17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1.82), one-speed fan"/>
    <s v="Residential SEER-rated split Air Conditioners, Size Range: 45 - 65 kBTU/h, SEER = 14 (EER = 11.8), EIR = 0.247, Fan W/CFM = 0.29, one-speed fan"/>
    <x v="436"/>
    <m/>
    <s v="dxAC-Res-Split-45to65kBTUh-SEER-14.0"/>
    <s v="dxAC-Res-Split-SEER-17.0"/>
    <s v="Standard"/>
    <m/>
    <m/>
    <s v="None"/>
    <s v="DEER2015"/>
  </r>
  <r>
    <n v="858"/>
    <s v="RE-HV-ResAC-45to65kBtuh-18S"/>
    <x v="453"/>
    <s v="DEER2015"/>
    <s v="D15 v1.0"/>
    <d v="2014-10-08T00:00:00"/>
    <m/>
    <s v="ErRobNc"/>
    <s v="RE-HV-ResAC-45to65kBtuh-18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1.82), one-speed fan"/>
    <s v="Residential SEER-rated split Air Conditioners, Size Range: 45 - 65 kBTU/h, SEER = 14 (EER = 11.8), EIR = 0.247, Fan W/CFM = 0.29, one-speed fan"/>
    <x v="437"/>
    <m/>
    <s v="dxAC-Res-Split-45to65kBTUh-SEER-14.0"/>
    <s v="dxAC-Res-Split-SEER-18.0"/>
    <s v="Standard"/>
    <m/>
    <m/>
    <s v="None"/>
    <s v="DEER2015"/>
  </r>
  <r>
    <n v="859"/>
    <s v="RE-HV-ResAC-45to65kBtuh-19S"/>
    <x v="454"/>
    <s v="DEER2015"/>
    <s v="D15 v1.0"/>
    <d v="2014-10-08T00:00:00"/>
    <m/>
    <s v="ErRobNc"/>
    <s v="RE-HV-ResAC-45to65kBtuh-19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1.82), one-speed fan"/>
    <s v="Residential SEER-rated split Air Conditioners, Size Range: 45 - 65 kBTU/h, SEER = 14 (EER = 11.8), EIR = 0.247, Fan W/CFM = 0.29, one-speed fan"/>
    <x v="438"/>
    <m/>
    <s v="dxAC-Res-Split-45to65kBTUh-SEER-14.0"/>
    <s v="dxAC-Res-Split-SEER-19.0"/>
    <s v="Standard"/>
    <m/>
    <m/>
    <s v="None"/>
    <s v="DEER2015"/>
  </r>
  <r>
    <n v="860"/>
    <s v="RE-HV-ResAC-45to65kBtuh-20S"/>
    <x v="455"/>
    <s v="DEER2015"/>
    <s v="D15 v1.0"/>
    <d v="2014-10-08T00:00:00"/>
    <m/>
    <s v="ErRobNc"/>
    <s v="RE-HV-ResAC-45to65kBtuh-20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1.82), one-speed fan"/>
    <s v="Residential SEER-rated split Air Conditioners, Size Range: 45 - 65 kBTU/h, SEER = 14 (EER = 11.8), EIR = 0.247, Fan W/CFM = 0.29, one-speed fan"/>
    <x v="439"/>
    <m/>
    <s v="dxAC-Res-Split-45to65kBTUh-SEER-14.0"/>
    <s v="dxAC-Res-Split-SEER-20.0"/>
    <s v="Standard"/>
    <m/>
    <m/>
    <s v="None"/>
    <s v="DEER2015"/>
  </r>
  <r>
    <n v="861"/>
    <s v="RE-HV-ResAC-45to65kBtuh-21S"/>
    <x v="456"/>
    <s v="DEER2015"/>
    <s v="D15 v1.0"/>
    <d v="2014-10-08T00:00:00"/>
    <m/>
    <s v="ErRobNc"/>
    <s v="RE-HV-ResAC-45to65kBtuh-21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1.82), one-speed fan"/>
    <s v="Residential SEER-rated split Air Conditioners, Size Range: 45 - 65 kBTU/h, SEER = 14 (EER = 11.8), EIR = 0.247, Fan W/CFM = 0.29, one-speed fan"/>
    <x v="440"/>
    <m/>
    <s v="dxAC-Res-Split-45to65kBTUh-SEER-14.0"/>
    <s v="dxAC-Res-Split-SEER-21.0"/>
    <s v="Standard"/>
    <m/>
    <m/>
    <s v="None"/>
    <s v="DEER2015"/>
  </r>
  <r>
    <n v="862"/>
    <s v="RE-HV-ResEvapAC-45to65kBtuh-17p4S"/>
    <x v="458"/>
    <s v="DEER2015"/>
    <s v="D15 v1.0"/>
    <d v="2014-10-08T00:00:00"/>
    <m/>
    <s v="ErRobNc"/>
    <s v="RE-HV-ResEvapAC-45to65kBtuh-17p4S"/>
    <s v="DEER"/>
    <s v="Standard"/>
    <s v="None"/>
    <n v="0"/>
    <n v="0"/>
    <s v="None"/>
    <m/>
    <b v="0"/>
    <m/>
    <b v="0"/>
    <s v="Res"/>
    <s v="Any"/>
    <x v="2"/>
    <s v="SpaceCool"/>
    <s v="dxAC_equip"/>
    <x v="9"/>
    <m/>
    <m/>
    <s v="HV-ResAC"/>
    <s v="HV-ResAC"/>
    <s v="Residential SEER-rated split Air Conditioners, 18-65 kBTU/h; _x000a_pre-2001: SEER = 10 (EER = 8.52), one-speed fan;_x000a_post-2001: SEER = 13 (EER = 11.08), one-speed fan;_x000a_2014: SEER = 14 (EER = 11.82), one-speed fan"/>
    <s v="Residential SEER-rated split Air Conditioners, Size Range: 45 - 65 kBTU/h, SEER = 14 (EER = 11.8), EIR = 0.247, Fan W/CFM = 0.29, one-speed fan"/>
    <x v="442"/>
    <m/>
    <s v="dxAC-Res-Split-45to65kBTUh-SEER-14.0"/>
    <s v="dxHP-Res-Split-SEER-17.0"/>
    <s v="Standard"/>
    <m/>
    <m/>
    <s v="None"/>
    <s v="DEER2015"/>
  </r>
  <r>
    <n v="863"/>
    <s v="RE-HV-ResHP-15p0S-8p7H"/>
    <x v="459"/>
    <s v="DEER2015"/>
    <s v="D15 v1.0"/>
    <d v="2014-10-08T00:00:00"/>
    <m/>
    <s v="ErRobNc"/>
    <s v="RE-HV-ResHP-15p0S-8p7H"/>
    <s v="DEER"/>
    <s v="Standard"/>
    <s v="None"/>
    <n v="0"/>
    <n v="0"/>
    <s v="None"/>
    <m/>
    <b v="0"/>
    <m/>
    <b v="0"/>
    <s v="Res"/>
    <s v="Any"/>
    <x v="2"/>
    <s v="HeatCool"/>
    <s v="dxHP_equip"/>
    <x v="9"/>
    <m/>
    <m/>
    <s v="HVAC-airHP"/>
    <s v="HVAC-airHP"/>
    <s v="Res SEER-Rated Splt HP, 7.1-3.01 kBTU/h; _x000a_pre-2001: SEER = 10 (HSPF = 7.1), one-speed fan;_x000a_post-2001: SEER = 13 (HSPF = 8.2), one-speed fan;_x000a_2014: SEER = 14 (HSPF = 8.2), one-speed fan"/>
    <s v="Residential SEER-rated split Heat Pumps, SEER = 14 (EER = 11.9), HSPF = 8.2 (COP = 3.48), EIR = 0.245, Fan W/CFM = 0.29, one-speed fan"/>
    <x v="443"/>
    <m/>
    <s v="dxHP-Res-Split-SEER-14.0"/>
    <s v="dxHP-Res-Split-SEER-15.0"/>
    <s v="Standard"/>
    <m/>
    <m/>
    <s v="None"/>
    <s v="DEER2015"/>
  </r>
  <r>
    <n v="864"/>
    <s v="RE-HV-ResHP-16p0S-9p0H"/>
    <x v="460"/>
    <s v="DEER2015"/>
    <s v="D15 v1.0"/>
    <d v="2014-10-08T00:00:00"/>
    <m/>
    <s v="ErRobNc"/>
    <s v="RE-HV-ResHP-16p0S-9p0H"/>
    <s v="DEER"/>
    <s v="Standard"/>
    <s v="None"/>
    <n v="0"/>
    <n v="0"/>
    <s v="None"/>
    <m/>
    <b v="0"/>
    <m/>
    <b v="0"/>
    <s v="Res"/>
    <s v="Any"/>
    <x v="2"/>
    <s v="HeatCool"/>
    <s v="dxHP_equip"/>
    <x v="9"/>
    <m/>
    <m/>
    <s v="HVAC-airHP"/>
    <s v="HVAC-airHP"/>
    <s v="Res SEER-Rated Splt HP, 7.1-3.01 kBTU/h; _x000a_pre-2001: SEER = 10 (HSPF = 7.1), one-speed fan;_x000a_post-2001: SEER = 13 (HSPF = 8.2), one-speed fan;_x000a_2014: SEER = 14 (HSPF = 8.2), one-speed fan"/>
    <s v="Residential SEER-rated split Heat Pumps, SEER = 14 (EER = 11.9), HSPF = 8.2 (COP = 3.48), EIR = 0.245, Fan W/CFM = 0.29, one-speed fan"/>
    <x v="444"/>
    <m/>
    <s v="dxHP-Res-Split-SEER-14.0"/>
    <s v="dxHP-Res-Split-SEER-16.0"/>
    <s v="Standard"/>
    <m/>
    <m/>
    <s v="None"/>
    <s v="DEER2015"/>
  </r>
  <r>
    <n v="865"/>
    <s v="RE-HV-ResHP-17p0S-9p4H"/>
    <x v="458"/>
    <s v="DEER2015"/>
    <s v="D15 v1.0"/>
    <d v="2014-10-08T00:00:00"/>
    <m/>
    <s v="ErRobNc"/>
    <s v="RE-HV-ResHP-17p0S-9p4H"/>
    <s v="DEER"/>
    <s v="Standard"/>
    <s v="None"/>
    <n v="0"/>
    <n v="0"/>
    <s v="None"/>
    <m/>
    <b v="0"/>
    <m/>
    <b v="0"/>
    <s v="Res"/>
    <s v="Any"/>
    <x v="2"/>
    <s v="HeatCool"/>
    <s v="dxHP_equip"/>
    <x v="9"/>
    <m/>
    <m/>
    <s v="HVAC-airHP"/>
    <s v="HVAC-airHP"/>
    <s v="Res SEER-Rated Splt HP, 7.1-3.01 kBTU/h; _x000a_pre-2001: SEER = 10 (HSPF = 7.1), one-speed fan;_x000a_post-2001: SEER = 13 (HSPF = 8.2), one-speed fan;_x000a_2014: SEER = 14 (HSPF = 8.2), one-speed fan"/>
    <s v="Residential SEER-rated split Heat Pumps, SEER = 14 (EER = 11.9), HSPF = 8.2 (COP = 3.48), EIR = 0.245, Fan W/CFM = 0.29, one-speed fan"/>
    <x v="442"/>
    <m/>
    <s v="dxHP-Res-Split-SEER-14.0"/>
    <s v="dxHP-Res-Split-SEER-17.0"/>
    <s v="Standard"/>
    <m/>
    <m/>
    <s v="None"/>
    <s v="DEER2015"/>
  </r>
  <r>
    <n v="866"/>
    <s v="RE-HV-ResHP-18p0S-9p7H"/>
    <x v="461"/>
    <s v="DEER2015"/>
    <s v="D15 v1.0"/>
    <d v="2014-10-08T00:00:00"/>
    <m/>
    <s v="ErRobNc"/>
    <s v="RE-HV-ResHP-18p0S-9p7H"/>
    <s v="DEER"/>
    <s v="Standard"/>
    <s v="None"/>
    <n v="0"/>
    <n v="0"/>
    <s v="None"/>
    <m/>
    <b v="0"/>
    <m/>
    <b v="0"/>
    <s v="Res"/>
    <s v="Any"/>
    <x v="2"/>
    <s v="HeatCool"/>
    <s v="dxHP_equip"/>
    <x v="9"/>
    <m/>
    <m/>
    <s v="HVAC-airHP"/>
    <s v="HVAC-airHP"/>
    <s v="Res SEER-Rated Splt HP, 7.1-3.01 kBTU/h; _x000a_pre-2001: SEER = 10 (HSPF = 7.1), one-speed fan;_x000a_post-2001: SEER = 13 (HSPF = 8.2), one-speed fan;_x000a_2014: SEER = 14 (HSPF = 8.2), one-speed fan"/>
    <s v="Residential SEER-rated split Heat Pumps, SEER = 14 (EER = 11.9), HSPF = 8.2 (COP = 3.48), EIR = 0.245, Fan W/CFM = 0.29, one-speed fan"/>
    <x v="445"/>
    <m/>
    <s v="dxHP-Res-Split-SEER-14.0"/>
    <s v="dxHP-Res-Split-SEER-18.0"/>
    <s v="Standard"/>
    <m/>
    <m/>
    <s v="None"/>
    <s v="DEER2015"/>
  </r>
  <r>
    <n v="867"/>
    <s v="NE-HVAC-airHP-Pkg-lt55kBtuh-15p0seer-8p2hspf"/>
    <x v="462"/>
    <s v="DEER2015"/>
    <s v="D15 v1.0"/>
    <d v="2014-10-28T00:00:00"/>
    <m/>
    <s v="ErRobNc"/>
    <s v="NE-HVAC-airHP-Pkg-lt55kBtuh-15p0seer-8p2hspf"/>
    <s v="DEER"/>
    <s v="Standard"/>
    <s v="None"/>
    <n v="0"/>
    <n v="0"/>
    <s v="None"/>
    <m/>
    <b v="0"/>
    <m/>
    <b v="0"/>
    <s v="Com"/>
    <s v="Any"/>
    <x v="2"/>
    <s v="HeatCool"/>
    <s v="dxHP_equip"/>
    <x v="8"/>
    <m/>
    <m/>
    <s v="HVAC-airHP"/>
    <s v="HVAC-airHP"/>
    <s v="Com SEER-Rated Pkg HP, 18-65 kBTU/h; _x000a_pre-2001: SEER = 10 (HSPF = 7.1), one-speed fan, no Econo;_x000a_post-2001: SEER = 13 (HSPF = 8.2), one-speed fan, no Econo;_x000a_2014: SEER = 14 (HSPF = 8), one-speed fan, no Econo"/>
    <s v="Commercial SEER-rated Packaged Heat Pumps, Size Range: 18 - 55 kBTU/h, SEER = 14 (HSPF = 8.0), EIR = 0.245, Fan W/CFM = 0.29, one-speed fan, without Econo"/>
    <x v="446"/>
    <m/>
    <s v="dxHP-Com-Pkg-lt55kBTUh-SEER-14.0"/>
    <s v="dxHP-Com-Pkg-lt55kBTUh-SEER-15.0"/>
    <s v="Standard"/>
    <m/>
    <m/>
    <s v="None"/>
    <s v="DEER2015"/>
  </r>
  <r>
    <n v="868"/>
    <s v="NE-HVAC-airHP-Pkg-lt55kBtuh-16p0seer-8p5hspf"/>
    <x v="463"/>
    <s v="DEER2015"/>
    <s v="D15 v1.0"/>
    <d v="2014-10-28T00:00:00"/>
    <m/>
    <s v="ErRobNc"/>
    <s v="NE-HVAC-airHP-Pkg-lt55kBtuh-16p0seer-8p5hspf"/>
    <s v="DEER"/>
    <s v="Standard"/>
    <s v="None"/>
    <n v="0"/>
    <n v="0"/>
    <s v="None"/>
    <m/>
    <b v="0"/>
    <m/>
    <b v="0"/>
    <s v="Com"/>
    <s v="Any"/>
    <x v="2"/>
    <s v="HeatCool"/>
    <s v="dxHP_equip"/>
    <x v="8"/>
    <m/>
    <m/>
    <s v="HVAC-airHP"/>
    <s v="HVAC-airHP"/>
    <s v="Com SEER-Rated Pkg HP, 18-65 kBTU/h; _x000a_pre-2001: SEER = 10 (HSPF = 7.1), one-speed fan, no Econo;_x000a_post-2001: SEER = 13 (HSPF = 8.2), one-speed fan, no Econo;_x000a_2014: SEER = 14 (HSPF = 8), one-speed fan, no Econo"/>
    <s v="Commercial SEER-rated Packaged Heat Pumps, Size Range: 18 - 55 kBTU/h, SEER = 14 (HSPF = 8.0), EIR = 0.245, Fan W/CFM = 0.29, one-speed fan, without Econo"/>
    <x v="447"/>
    <m/>
    <s v="dxHP-Com-Pkg-lt55kBTUh-SEER-14.0"/>
    <s v="dxHP-Com-Pkg-lt55kBTUh-SEER-16.0"/>
    <s v="Standard"/>
    <m/>
    <m/>
    <s v="None"/>
    <s v="DEER2015"/>
  </r>
  <r>
    <n v="869"/>
    <s v="NE-HVAC-airHP-Pkg-lt55kBtuh-17p0seer-9p0hspf"/>
    <x v="464"/>
    <s v="DEER2015"/>
    <s v="D15 v1.0"/>
    <d v="2014-10-28T00:00:00"/>
    <m/>
    <s v="ErRobNc"/>
    <s v="NE-HVAC-airHP-Pkg-lt55kBtuh-17p0seer-9p0hspf"/>
    <s v="DEER"/>
    <s v="Standard"/>
    <s v="None"/>
    <n v="0"/>
    <n v="0"/>
    <s v="None"/>
    <m/>
    <b v="0"/>
    <m/>
    <b v="0"/>
    <s v="Com"/>
    <s v="Any"/>
    <x v="2"/>
    <s v="HeatCool"/>
    <s v="dxHP_equip"/>
    <x v="8"/>
    <m/>
    <m/>
    <s v="HVAC-airHP"/>
    <s v="HVAC-airHP"/>
    <s v="Com SEER-Rated Pkg HP, 18-65 kBTU/h; _x000a_pre-2001: SEER = 10 (HSPF = 7.1), one-speed fan, no Econo;_x000a_post-2001: SEER = 13 (HSPF = 8.2), one-speed fan, no Econo;_x000a_2014: SEER = 14 (HSPF = 8), one-speed fan, no Econo"/>
    <s v="Commercial SEER-rated Packaged Heat Pumps, Size Range: 18 - 55 kBTU/h, SEER = 14 (HSPF = 8.0), EIR = 0.245, Fan W/CFM = 0.29, one-speed fan, without Econo"/>
    <x v="448"/>
    <m/>
    <s v="dxHP-Com-Pkg-lt55kBTUh-SEER-14.0"/>
    <s v="dxHP-Com-Pkg-lt55kBTUh-SEER-17.0"/>
    <s v="Standard"/>
    <m/>
    <m/>
    <s v="None"/>
    <s v="DEER2015"/>
  </r>
  <r>
    <n v="870"/>
    <s v="NE-HVAC-airHP-Pkg-55to65kBtuh-15p0seer-8p2hspf"/>
    <x v="465"/>
    <s v="DEER2015"/>
    <s v="D15 v1.0"/>
    <d v="2014-10-28T00:00:00"/>
    <m/>
    <s v="ErRobNc"/>
    <s v="NE-HVAC-airHP-Pkg-55to65kBtuh-15p0seer-8p2hspf"/>
    <s v="DEER"/>
    <s v="Standard"/>
    <s v="None"/>
    <n v="0"/>
    <n v="0"/>
    <s v="None"/>
    <m/>
    <b v="0"/>
    <m/>
    <b v="0"/>
    <s v="Com"/>
    <s v="Any"/>
    <x v="2"/>
    <s v="HeatCool"/>
    <s v="dxHP_equip"/>
    <x v="8"/>
    <m/>
    <m/>
    <s v="HVAC-airHP"/>
    <s v="HVAC-airHP"/>
    <s v="Com SEER-Rated Pkg HP, 18-65 kBTU/h; _x000a_pre-2001: SEER = 10 (HSPF = 7.1), one-speed fan, no Econo;_x000a_post-2001: SEER = 13 (HSPF = 8.2), one-speed fan, no Econo;_x000a_2014: SEER = 14 (HSPF = 8), two-speed fan, w/Econo"/>
    <s v="Commercial SEER-rated Packaged Heat Pumps, Size Range: 55 - 65 kBTU/h, SEER = 14 (HSPF = 8.0), EIR = 0.27, Fan W/CFM = 0.29, two-speed fan, with Econo"/>
    <x v="449"/>
    <m/>
    <s v="dxHP-Com-Pkg-55to65kBTUh-SEER-14.0"/>
    <s v="dxHP-Com-Pkg-55to65kBTUh-SEER-15.0"/>
    <s v="Standard"/>
    <m/>
    <m/>
    <s v="None"/>
    <s v="DEER2015"/>
  </r>
  <r>
    <n v="871"/>
    <s v="NE-HVAC-airHP-Pkg-55to65kBtuh-16p0seer-8p5hspf"/>
    <x v="466"/>
    <s v="DEER2015"/>
    <s v="D15 v1.0"/>
    <d v="2014-10-28T00:00:00"/>
    <m/>
    <s v="ErRobNc"/>
    <s v="NE-HVAC-airHP-Pkg-55to65kBtuh-16p0seer-8p5hspf"/>
    <s v="DEER"/>
    <s v="Standard"/>
    <s v="None"/>
    <n v="0"/>
    <n v="0"/>
    <s v="None"/>
    <m/>
    <b v="0"/>
    <m/>
    <b v="0"/>
    <s v="Com"/>
    <s v="Any"/>
    <x v="2"/>
    <s v="HeatCool"/>
    <s v="dxHP_equip"/>
    <x v="8"/>
    <m/>
    <m/>
    <s v="HVAC-airHP"/>
    <s v="HVAC-airHP"/>
    <s v="Com SEER-Rated Pkg HP, 18-65 kBTU/h; _x000a_pre-2001: SEER = 10 (HSPF = 7.1), one-speed fan, no Econo;_x000a_post-2001: SEER = 13 (HSPF = 8.2), one-speed fan, no Econo;_x000a_2014: SEER = 14 (HSPF = 8), two-speed fan, w/Econo"/>
    <s v="Commercial SEER-rated Packaged Heat Pumps, Size Range: 55 - 65 kBTU/h, SEER = 14 (HSPF = 8.0), EIR = 0.27, Fan W/CFM = 0.29, two-speed fan, with Econo"/>
    <x v="450"/>
    <m/>
    <s v="dxHP-Com-Pkg-55to65kBTUh-SEER-14.0"/>
    <s v="dxHP-Com-Pkg-55to65kBTUh-SEER-16.0"/>
    <s v="Standard"/>
    <m/>
    <m/>
    <s v="None"/>
    <s v="DEER2015"/>
  </r>
  <r>
    <n v="872"/>
    <s v="NE-HVAC-airHP-Pkg-55to65kBtuh-17p0seer-9p0hspf"/>
    <x v="467"/>
    <s v="DEER2015"/>
    <s v="D15 v1.0"/>
    <d v="2014-10-28T00:00:00"/>
    <m/>
    <s v="ErRobNc"/>
    <s v="NE-HVAC-airHP-Pkg-55to65kBtuh-17p0seer-9p0hspf"/>
    <s v="DEER"/>
    <s v="Standard"/>
    <s v="None"/>
    <n v="0"/>
    <n v="0"/>
    <s v="None"/>
    <m/>
    <b v="0"/>
    <m/>
    <b v="0"/>
    <s v="Com"/>
    <s v="Any"/>
    <x v="2"/>
    <s v="HeatCool"/>
    <s v="dxHP_equip"/>
    <x v="8"/>
    <m/>
    <m/>
    <s v="HVAC-airHP"/>
    <s v="HVAC-airHP"/>
    <s v="Com SEER-Rated Pkg HP, 18-65 kBTU/h; _x000a_pre-2001: SEER = 10 (HSPF = 7.1), one-speed fan, no Econo;_x000a_post-2001: SEER = 13 (HSPF = 8.2), one-speed fan, no Econo;_x000a_2014: SEER = 14 (HSPF = 8), two-speed fan, w/Econo"/>
    <s v="Commercial SEER-rated Packaged Heat Pumps, Size Range: 55 - 65 kBTU/h, SEER = 14 (HSPF = 8.0), EIR = 0.27, Fan W/CFM = 0.29, two-speed fan, with Econo"/>
    <x v="451"/>
    <m/>
    <s v="dxHP-Com-Pkg-55to65kBTUh-SEER-14.0"/>
    <s v="dxHP-Com-Pkg-55to65kBTUh-SEER-17.0"/>
    <s v="Standard"/>
    <m/>
    <m/>
    <s v="None"/>
    <s v="DEER2015"/>
  </r>
  <r>
    <n v="873"/>
    <s v="NE-HVAC-airHP-Pkg-55to65kBtuh-15p0seer-8p2hspf-wPreEcono"/>
    <x v="465"/>
    <s v="DEER2015"/>
    <s v="D15 v1.0"/>
    <d v="2014-10-28T00:00:00"/>
    <m/>
    <s v="ErRobNc"/>
    <s v="NE-HVAC-airHP-Pkg-55to65kBtuh-15p0seer-8p2hspf-wPreEcono"/>
    <s v="DEER"/>
    <s v="Standard"/>
    <s v="None"/>
    <n v="0"/>
    <n v="0"/>
    <s v="None"/>
    <m/>
    <b v="0"/>
    <m/>
    <b v="0"/>
    <s v="Com"/>
    <s v="Any"/>
    <x v="2"/>
    <s v="HeatCool"/>
    <s v="dxHP_equip"/>
    <x v="8"/>
    <m/>
    <m/>
    <s v="HVAC-airHP"/>
    <s v="HVAC-airHP"/>
    <s v="Com SEER-Rated Pkg HP, 18-65 kBTU/h; _x000a_pre-2001: SEER = 10 (HSPF = 7.1), one-speed fan, w/Econo;_x000a_post-2001: SEER = 13 (HSPF = 8.2), one-speed fan, w/Econo;_x000a_2014: SEER = 14 (HSPF = 8), two-speed fan, w/Econo"/>
    <s v="Commercial SEER-rated Packaged Heat Pumps, Size Range: 55 - 65 kBTU/h, SEER = 14 (HSPF = 8.0), EIR = 0.27, Fan W/CFM = 0.29, two-speed fan, with Econo"/>
    <x v="449"/>
    <m/>
    <s v="dxHP-Com-Pkg-55to65kBTUh-SEER-14.0"/>
    <s v="dxHP-Com-Pkg-55to65kBTUh-SEER-15.0"/>
    <s v="Standard"/>
    <m/>
    <m/>
    <s v="None"/>
    <s v="DEER2015"/>
  </r>
  <r>
    <n v="874"/>
    <s v="NE-HVAC-airHP-Pkg-55to65kBtuh-16p0seer-8p5hspf-wPreEcono"/>
    <x v="466"/>
    <s v="DEER2015"/>
    <s v="D15 v1.0"/>
    <d v="2014-10-28T00:00:00"/>
    <m/>
    <s v="ErRobNc"/>
    <s v="NE-HVAC-airHP-Pkg-55to65kBtuh-16p0seer-8p5hspf-wPreEcono"/>
    <s v="DEER"/>
    <s v="Standard"/>
    <s v="None"/>
    <n v="0"/>
    <n v="0"/>
    <s v="None"/>
    <m/>
    <b v="0"/>
    <m/>
    <b v="0"/>
    <s v="Com"/>
    <s v="Any"/>
    <x v="2"/>
    <s v="HeatCool"/>
    <s v="dxHP_equip"/>
    <x v="8"/>
    <m/>
    <m/>
    <s v="HVAC-airHP"/>
    <s v="HVAC-airHP"/>
    <s v="Com SEER-Rated Pkg HP, 18-65 kBTU/h; _x000a_pre-2001: SEER = 10 (HSPF = 7.1), one-speed fan, w/Econo;_x000a_post-2001: SEER = 13 (HSPF = 8.2), one-speed fan, w/Econo;_x000a_2014: SEER = 14 (HSPF = 8), two-speed fan, w/Econo"/>
    <s v="Commercial SEER-rated Packaged Heat Pumps, Size Range: 55 - 65 kBTU/h, SEER = 14 (HSPF = 8.0), EIR = 0.27, Fan W/CFM = 0.29, two-speed fan, with Econo"/>
    <x v="450"/>
    <m/>
    <s v="dxHP-Com-Pkg-55to65kBTUh-SEER-14.0"/>
    <s v="dxHP-Com-Pkg-55to65kBTUh-SEER-16.0"/>
    <s v="Standard"/>
    <m/>
    <m/>
    <s v="None"/>
    <s v="DEER2015"/>
  </r>
  <r>
    <n v="875"/>
    <s v="NE-HVAC-airHP-Pkg-55to65kBtuh-17p0seer-9p0hspf-wPreEcono"/>
    <x v="467"/>
    <s v="DEER2015"/>
    <s v="D15 v1.0"/>
    <d v="2014-10-28T00:00:00"/>
    <m/>
    <s v="ErRobNc"/>
    <s v="NE-HVAC-airHP-Pkg-55to65kBtuh-17p0seer-9p0hspf-wPreEcono"/>
    <s v="DEER"/>
    <s v="Standard"/>
    <s v="None"/>
    <n v="0"/>
    <n v="0"/>
    <s v="None"/>
    <m/>
    <b v="0"/>
    <m/>
    <b v="0"/>
    <s v="Com"/>
    <s v="Any"/>
    <x v="2"/>
    <s v="HeatCool"/>
    <s v="dxHP_equip"/>
    <x v="8"/>
    <m/>
    <m/>
    <s v="HVAC-airHP"/>
    <s v="HVAC-airHP"/>
    <s v="Com SEER-Rated Pkg HP, 18-65 kBTU/h; _x000a_pre-2001: SEER = 10 (HSPF = 7.1), one-speed fan, w/Econo;_x000a_post-2001: SEER = 13 (HSPF = 8.2), one-speed fan, w/Econo;_x000a_2014: SEER = 14 (HSPF = 8), two-speed fan, w/Econo"/>
    <s v="Commercial SEER-rated Packaged Heat Pumps, Size Range: 55 - 65 kBTU/h, SEER = 14 (HSPF = 8.0), EIR = 0.27, Fan W/CFM = 0.29, two-speed fan, with Econo"/>
    <x v="451"/>
    <m/>
    <s v="dxHP-Com-Pkg-55to65kBTUh-SEER-14.0"/>
    <s v="dxHP-Com-Pkg-55to65kBTUh-SEER-17.0"/>
    <s v="Standard"/>
    <m/>
    <m/>
    <s v="None"/>
    <s v="DEER2015"/>
  </r>
  <r>
    <n v="876"/>
    <s v="NE-HVAC-airHP-Split-lt55kBtuh-15p0seer-8p7hspf"/>
    <x v="468"/>
    <s v="DEER2015"/>
    <s v="D15 v1.0"/>
    <d v="2014-10-28T00:00:00"/>
    <m/>
    <s v="ErRobNc"/>
    <s v="NE-HVAC-airHP-Split-lt55kBtuh-15p0seer-8p7hspf"/>
    <s v="DEER"/>
    <s v="Standard"/>
    <s v="None"/>
    <n v="0"/>
    <n v="0"/>
    <s v="None"/>
    <m/>
    <b v="0"/>
    <m/>
    <b v="0"/>
    <s v="Com"/>
    <s v="Any"/>
    <x v="2"/>
    <s v="HeatCool"/>
    <s v="dxHP_equip"/>
    <x v="9"/>
    <m/>
    <m/>
    <s v="HVAC-airHP"/>
    <s v="HVAC-airHP"/>
    <s v="Com SEER-Rated Split HP, 18-65 kBTU/h; _x000a_pre-2001: SEER = 10 (HSPF = 7.1), one-speed fan, no Econo;_x000a_post-2001: SEER = 13 (HSPF = 8.2), one-speed fan, no Econo;_x000a_2014: SEER = 14 (HSPF = 8.2), one-speed fan, no Econo"/>
    <s v="Commercial SEER-rated Split Heat Pumps, Size Range: 18 - 55 kBTU/h, SEER = 14 (HSPF = 8.2), EIR = 0.245, Fan W/CFM = 0.29, one-speed fan, without Econo"/>
    <x v="452"/>
    <m/>
    <s v="dxHP-Com-Split-lt55kBTUh-SEER-14.0"/>
    <s v="dxHP-Com-Split-lt55kBTUh-SEER-15.0"/>
    <s v="Standard"/>
    <m/>
    <m/>
    <s v="None"/>
    <s v="DEER2015"/>
  </r>
  <r>
    <n v="877"/>
    <s v="NE-HVAC-airHP-Split-lt55kBtuh-16p0seer-9p0hspf"/>
    <x v="469"/>
    <s v="DEER2015"/>
    <s v="D15 v1.0"/>
    <d v="2014-10-28T00:00:00"/>
    <m/>
    <s v="ErRobNc"/>
    <s v="NE-HVAC-airHP-Split-lt55kBtuh-16p0seer-9p0hspf"/>
    <s v="DEER"/>
    <s v="Standard"/>
    <s v="None"/>
    <n v="0"/>
    <n v="0"/>
    <s v="None"/>
    <m/>
    <b v="0"/>
    <m/>
    <b v="0"/>
    <s v="Com"/>
    <s v="Any"/>
    <x v="2"/>
    <s v="HeatCool"/>
    <s v="dxHP_equip"/>
    <x v="9"/>
    <m/>
    <m/>
    <s v="HVAC-airHP"/>
    <s v="HVAC-airHP"/>
    <s v="Com SEER-Rated Split HP, 18-65 kBTU/h; _x000a_pre-2001: SEER = 10 (HSPF = 7.1), one-speed fan, no Econo;_x000a_post-2001: SEER = 13 (HSPF = 8.2), one-speed fan, no Econo;_x000a_2014: SEER = 14 (HSPF = 8.2), one-speed fan, no Econo"/>
    <s v="Commercial SEER-rated Split Heat Pumps, Size Range: 18 - 55 kBTU/h, SEER = 14 (HSPF = 8.2), EIR = 0.245, Fan W/CFM = 0.29, one-speed fan, without Econo"/>
    <x v="453"/>
    <m/>
    <s v="dxHP-Com-Split-lt55kBTUh-SEER-14.0"/>
    <s v="dxHP-Com-Split-lt55kBTUh-SEER-16.0"/>
    <s v="Standard"/>
    <m/>
    <m/>
    <s v="None"/>
    <s v="DEER2015"/>
  </r>
  <r>
    <n v="878"/>
    <s v="NE-HVAC-airHP-Split-lt55kBtuh-17p0seer-9p4hspf"/>
    <x v="470"/>
    <s v="DEER2015"/>
    <s v="D15 v1.0"/>
    <d v="2014-10-28T00:00:00"/>
    <m/>
    <s v="ErRobNc"/>
    <s v="NE-HVAC-airHP-Split-lt55kBtuh-17p0seer-9p4hspf"/>
    <s v="DEER"/>
    <s v="Standard"/>
    <s v="None"/>
    <n v="0"/>
    <n v="0"/>
    <s v="None"/>
    <m/>
    <b v="0"/>
    <m/>
    <b v="0"/>
    <s v="Com"/>
    <s v="Any"/>
    <x v="2"/>
    <s v="HeatCool"/>
    <s v="dxHP_equip"/>
    <x v="9"/>
    <m/>
    <m/>
    <s v="HVAC-airHP"/>
    <s v="HVAC-airHP"/>
    <s v="Com SEER-Rated Split HP, 18-65 kBTU/h; _x000a_pre-2001: SEER = 10 (HSPF = 7.1), one-speed fan, no Econo;_x000a_post-2001: SEER = 13 (HSPF = 8.2), one-speed fan, no Econo;_x000a_2014: SEER = 14 (HSPF = 8.2), one-speed fan, no Econo"/>
    <s v="Commercial SEER-rated Split Heat Pumps, Size Range: 18 - 55 kBTU/h, SEER = 14 (HSPF = 8.2), EIR = 0.245, Fan W/CFM = 0.29, one-speed fan, without Econo"/>
    <x v="454"/>
    <m/>
    <s v="dxHP-Com-Split-lt55kBTUh-SEER-14.0"/>
    <s v="dxHP-Com-Split-lt55kBTUh-SEER-17.0"/>
    <s v="Standard"/>
    <m/>
    <m/>
    <s v="None"/>
    <s v="DEER2015"/>
  </r>
  <r>
    <n v="879"/>
    <s v="NE-HVAC-airHP-Split-lt55kBtuh-18p0seer-9p7hspf"/>
    <x v="471"/>
    <s v="DEER2015"/>
    <s v="D15 v1.0"/>
    <d v="2014-10-28T00:00:00"/>
    <m/>
    <s v="ErRobNc"/>
    <s v="NE-HVAC-airHP-Split-lt55kBtuh-18p0seer-9p7hspf"/>
    <s v="DEER"/>
    <s v="Standard"/>
    <s v="None"/>
    <n v="0"/>
    <n v="0"/>
    <s v="None"/>
    <m/>
    <b v="0"/>
    <m/>
    <b v="0"/>
    <s v="Com"/>
    <s v="Any"/>
    <x v="2"/>
    <s v="HeatCool"/>
    <s v="dxHP_equip"/>
    <x v="9"/>
    <m/>
    <m/>
    <s v="HVAC-airHP"/>
    <s v="HVAC-airHP"/>
    <s v="Com SEER-Rated Split HP, 18-65 kBTU/h; _x000a_pre-2001: SEER = 10 (HSPF = 7.1), one-speed fan, no Econo;_x000a_post-2001: SEER = 13 (HSPF = 8.2), one-speed fan, no Econo;_x000a_2014: SEER = 14 (HSPF = 8.2), one-speed fan, no Econo"/>
    <s v="Commercial SEER-rated Split Heat Pumps, Size Range: 18 - 55 kBTU/h, SEER = 14 (HSPF = 8.2), EIR = 0.245, Fan W/CFM = 0.29, one-speed fan, without Econo"/>
    <x v="455"/>
    <m/>
    <s v="dxHP-Com-Split-lt55kBTUh-SEER-14.0"/>
    <s v="dxHP-Com-Split-lt55kBTUh-SEER-18.0"/>
    <s v="Standard"/>
    <m/>
    <m/>
    <s v="None"/>
    <s v="DEER2015"/>
  </r>
  <r>
    <n v="880"/>
    <s v="NE-HVAC-airHP-Split-55to65kBtuh-15p0seer-8p7hspf"/>
    <x v="472"/>
    <s v="DEER2015"/>
    <s v="D15 v1.0"/>
    <d v="2014-10-28T00:00:00"/>
    <m/>
    <s v="ErRobNc"/>
    <s v="NE-HVAC-airHP-Split-55to65kBtuh-15p0seer-8p7hspf"/>
    <s v="DEER"/>
    <s v="Standard"/>
    <s v="None"/>
    <n v="0"/>
    <n v="0"/>
    <s v="None"/>
    <m/>
    <b v="0"/>
    <m/>
    <b v="0"/>
    <s v="Com"/>
    <s v="Any"/>
    <x v="2"/>
    <s v="HeatCool"/>
    <s v="dxHP_equip"/>
    <x v="9"/>
    <m/>
    <m/>
    <s v="HVAC-airHP"/>
    <s v="HVAC-airHP"/>
    <s v="Com SEER-Rated Split HP, 18-65 kBTU/h; _x000a_pre-2001: SEER = 10 (HSPF = 7.1), one-speed fan, no Econo;_x000a_post-2001: SEER = 13 (HSPF = 8.2), one-speed fan, no Econo;_x000a_2014: SEER = 14 (HSPF = 8.2), two-speed fan, w/Econo"/>
    <s v="Commercial SEER-rated Split Heat Pumps, Size Range: 55 - 65 kBTU/h, SEER = 14 (HSPF = 8.2), EIR = 0.27, Fan W/CFM = 0.29, two-speed fan, with Econo"/>
    <x v="456"/>
    <m/>
    <s v="dxHP-Com-Split-55to65kBTUh-SEER-14.0"/>
    <s v="dxHP-Com-Split-55to65kBTUh-SEER-15.0"/>
    <s v="Standard"/>
    <m/>
    <m/>
    <s v="None"/>
    <s v="DEER2015"/>
  </r>
  <r>
    <n v="881"/>
    <s v="NE-HVAC-airHP-Split-55to65kBtuh-16p0seer-9p0hspf"/>
    <x v="473"/>
    <s v="DEER2015"/>
    <s v="D15 v1.0"/>
    <d v="2014-10-28T00:00:00"/>
    <m/>
    <s v="ErRobNc"/>
    <s v="NE-HVAC-airHP-Split-55to65kBtuh-16p0seer-9p0hspf"/>
    <s v="DEER"/>
    <s v="Standard"/>
    <s v="None"/>
    <n v="0"/>
    <n v="0"/>
    <s v="None"/>
    <m/>
    <b v="0"/>
    <m/>
    <b v="0"/>
    <s v="Com"/>
    <s v="Any"/>
    <x v="2"/>
    <s v="HeatCool"/>
    <s v="dxHP_equip"/>
    <x v="9"/>
    <m/>
    <m/>
    <s v="HVAC-airHP"/>
    <s v="HVAC-airHP"/>
    <s v="Com SEER-Rated Split HP, 18-65 kBTU/h; _x000a_pre-2001: SEER = 10 (HSPF = 7.1), one-speed fan, no Econo;_x000a_post-2001: SEER = 13 (HSPF = 8.2), one-speed fan, no Econo;_x000a_2014: SEER = 14 (HSPF = 8.2), two-speed fan, w/Econo"/>
    <s v="Commercial SEER-rated Split Heat Pumps, Size Range: 55 - 65 kBTU/h, SEER = 14 (HSPF = 8.2), EIR = 0.27, Fan W/CFM = 0.29, two-speed fan, with Econo"/>
    <x v="457"/>
    <m/>
    <s v="dxHP-Com-Split-55to65kBTUh-SEER-14.0"/>
    <s v="dxHP-Com-Split-55to65kBTUh-SEER-16.0"/>
    <s v="Standard"/>
    <m/>
    <m/>
    <s v="None"/>
    <s v="DEER2015"/>
  </r>
  <r>
    <n v="882"/>
    <s v="NE-HVAC-airHP-Split-55to65kBtuh-17p0seer-9p4hspf"/>
    <x v="474"/>
    <s v="DEER2015"/>
    <s v="D15 v1.0"/>
    <d v="2014-10-28T00:00:00"/>
    <m/>
    <s v="ErRobNc"/>
    <s v="NE-HVAC-airHP-Split-55to65kBtuh-17p0seer-9p4hspf"/>
    <s v="DEER"/>
    <s v="Standard"/>
    <s v="None"/>
    <n v="0"/>
    <n v="0"/>
    <s v="None"/>
    <m/>
    <b v="0"/>
    <m/>
    <b v="0"/>
    <s v="Com"/>
    <s v="Any"/>
    <x v="2"/>
    <s v="HeatCool"/>
    <s v="dxHP_equip"/>
    <x v="9"/>
    <m/>
    <m/>
    <s v="HVAC-airHP"/>
    <s v="HVAC-airHP"/>
    <s v="Com SEER-Rated Split HP, 18-65 kBTU/h; _x000a_pre-2001: SEER = 10 (HSPF = 7.1), one-speed fan, no Econo;_x000a_post-2001: SEER = 13 (HSPF = 8.2), one-speed fan, no Econo;_x000a_2014: SEER = 14 (HSPF = 8.2), two-speed fan, w/Econo"/>
    <s v="Commercial SEER-rated Split Heat Pumps, Size Range: 55 - 65 kBTU/h, SEER = 14 (HSPF = 8.2), EIR = 0.27, Fan W/CFM = 0.29, two-speed fan, with Econo"/>
    <x v="458"/>
    <m/>
    <s v="dxHP-Com-Split-55to65kBTUh-SEER-14.0"/>
    <s v="dxHP-Com-Split-55to65kBTUh-SEER-17.0"/>
    <s v="Standard"/>
    <m/>
    <m/>
    <s v="None"/>
    <s v="DEER2015"/>
  </r>
  <r>
    <n v="883"/>
    <s v="NE-HVAC-airHP-Split-55to65kBtuh-18p0seer-9p7hspf"/>
    <x v="475"/>
    <s v="DEER2015"/>
    <s v="D15 v1.0"/>
    <d v="2014-10-28T00:00:00"/>
    <m/>
    <s v="ErRobNc"/>
    <s v="NE-HVAC-airHP-Split-55to65kBtuh-18p0seer-9p7hspf"/>
    <s v="DEER"/>
    <s v="Standard"/>
    <s v="None"/>
    <n v="0"/>
    <n v="0"/>
    <s v="None"/>
    <m/>
    <b v="0"/>
    <m/>
    <b v="0"/>
    <s v="Com"/>
    <s v="Any"/>
    <x v="2"/>
    <s v="HeatCool"/>
    <s v="dxHP_equip"/>
    <x v="9"/>
    <m/>
    <m/>
    <s v="HVAC-airHP"/>
    <s v="HVAC-airHP"/>
    <s v="Com SEER-Rated Split HP, 18-65 kBTU/h; _x000a_pre-2001: SEER = 10 (HSPF = 7.1), one-speed fan, no Econo;_x000a_post-2001: SEER = 13 (HSPF = 8.2), one-speed fan, no Econo;_x000a_2014: SEER = 14 (HSPF = 8.2), two-speed fan, w/Econo"/>
    <s v="Commercial SEER-rated Split Heat Pumps, Size Range: 55 - 65 kBTU/h, SEER = 14 (HSPF = 8.2), EIR = 0.27, Fan W/CFM = 0.29, two-speed fan, with Econo"/>
    <x v="459"/>
    <m/>
    <s v="dxHP-Com-Split-55to65kBTUh-SEER-14.0"/>
    <s v="dxHP-Com-Split-55to65kBTUh-SEER-18.0"/>
    <s v="Standard"/>
    <m/>
    <m/>
    <s v="None"/>
    <s v="DEER2015"/>
  </r>
  <r>
    <n v="884"/>
    <s v="NE-HVAC-airHP-Split-55to65kBtuh-15p0seer-8p7hspf-wPreEcono"/>
    <x v="472"/>
    <s v="DEER2015"/>
    <s v="D15 v1.0"/>
    <d v="2014-10-28T00:00:00"/>
    <m/>
    <s v="ErRobNc"/>
    <s v="NE-HVAC-airHP-Split-55to65kBtuh-15p0seer-8p7hspf-wPreEcono"/>
    <s v="DEER"/>
    <s v="Standard"/>
    <s v="None"/>
    <n v="0"/>
    <n v="0"/>
    <s v="None"/>
    <m/>
    <b v="0"/>
    <m/>
    <b v="0"/>
    <s v="Com"/>
    <s v="Any"/>
    <x v="2"/>
    <s v="HeatCool"/>
    <s v="dxHP_equip"/>
    <x v="9"/>
    <m/>
    <m/>
    <s v="HVAC-airHP"/>
    <s v="HVAC-airHP"/>
    <s v="Com SEER-Rated Split HP, 18-65 kBTU/h; _x000a_pre-2001: SEER = 10 (HSPF = 7.1), one-speed fan, w/Econo;_x000a_post-2001: SEER = 13 (HSPF = 8.2), one-speed fan, w/Econo;_x000a_2014: SEER = 14 (HSPF = 8.2), two-speed fan, w/Econo"/>
    <s v="Commercial SEER-rated Split Heat Pumps, Size Range: 55 - 65 kBTU/h, SEER = 14 (HSPF = 8.2), EIR = 0.27, Fan W/CFM = 0.29, two-speed fan, with Econo"/>
    <x v="456"/>
    <m/>
    <s v="dxHP-Com-Split-55to65kBTUh-SEER-14.0"/>
    <s v="dxHP-Com-Split-55to65kBTUh-SEER-15.0"/>
    <s v="Standard"/>
    <m/>
    <m/>
    <s v="None"/>
    <s v="DEER2015"/>
  </r>
  <r>
    <n v="885"/>
    <s v="NE-HVAC-airHP-Split-55to65kBtuh-16p0seer-9p0hspf-wPreEcono"/>
    <x v="473"/>
    <s v="DEER2015"/>
    <s v="D15 v1.0"/>
    <d v="2014-10-28T00:00:00"/>
    <m/>
    <s v="ErRobNc"/>
    <s v="NE-HVAC-airHP-Split-55to65kBtuh-16p0seer-9p0hspf-wPreEcono"/>
    <s v="DEER"/>
    <s v="Standard"/>
    <s v="None"/>
    <n v="0"/>
    <n v="0"/>
    <s v="None"/>
    <m/>
    <b v="0"/>
    <m/>
    <b v="0"/>
    <s v="Com"/>
    <s v="Any"/>
    <x v="2"/>
    <s v="HeatCool"/>
    <s v="dxHP_equip"/>
    <x v="9"/>
    <m/>
    <m/>
    <s v="HVAC-airHP"/>
    <s v="HVAC-airHP"/>
    <s v="Com SEER-Rated Split HP, 18-65 kBTU/h; _x000a_pre-2001: SEER = 10 (HSPF = 7.1), one-speed fan, w/Econo;_x000a_post-2001: SEER = 13 (HSPF = 8.2), one-speed fan, w/Econo;_x000a_2014: SEER = 14 (HSPF = 8.2), two-speed fan, w/Econo"/>
    <s v="Commercial SEER-rated Split Heat Pumps, Size Range: 55 - 65 kBTU/h, SEER = 14 (HSPF = 8.2), EIR = 0.27, Fan W/CFM = 0.29, two-speed fan, with Econo"/>
    <x v="457"/>
    <m/>
    <s v="dxHP-Com-Split-55to65kBTUh-SEER-14.0"/>
    <s v="dxHP-Com-Split-55to65kBTUh-SEER-16.0"/>
    <s v="Standard"/>
    <m/>
    <m/>
    <s v="None"/>
    <s v="DEER2015"/>
  </r>
  <r>
    <n v="886"/>
    <s v="NE-HVAC-airHP-Split-55to65kBtuh-17p0seer-9p4hspf-wPreEcono"/>
    <x v="474"/>
    <s v="DEER2015"/>
    <s v="D15 v1.0"/>
    <d v="2014-10-28T00:00:00"/>
    <m/>
    <s v="ErRobNc"/>
    <s v="NE-HVAC-airHP-Split-55to65kBtuh-17p0seer-9p4hspf-wPreEcono"/>
    <s v="DEER"/>
    <s v="Standard"/>
    <s v="None"/>
    <n v="0"/>
    <n v="0"/>
    <s v="None"/>
    <m/>
    <b v="0"/>
    <m/>
    <b v="0"/>
    <s v="Com"/>
    <s v="Any"/>
    <x v="2"/>
    <s v="HeatCool"/>
    <s v="dxHP_equip"/>
    <x v="9"/>
    <m/>
    <m/>
    <s v="HVAC-airHP"/>
    <s v="HVAC-airHP"/>
    <s v="Com SEER-Rated Split HP, 18-65 kBTU/h; _x000a_pre-2001: SEER = 10 (HSPF = 7.1), one-speed fan, w/Econo;_x000a_post-2001: SEER = 13 (HSPF = 8.2), one-speed fan, w/Econo;_x000a_2014: SEER = 14 (HSPF = 8.2), two-speed fan, w/Econo"/>
    <s v="Commercial SEER-rated Split Heat Pumps, Size Range: 55 - 65 kBTU/h, SEER = 14 (HSPF = 8.2), EIR = 0.27, Fan W/CFM = 0.29, two-speed fan, with Econo"/>
    <x v="458"/>
    <m/>
    <s v="dxHP-Com-Split-55to65kBTUh-SEER-14.0"/>
    <s v="dxHP-Com-Split-55to65kBTUh-SEER-17.0"/>
    <s v="Standard"/>
    <m/>
    <m/>
    <s v="None"/>
    <s v="DEER2015"/>
  </r>
  <r>
    <n v="887"/>
    <s v="NE-HVAC-airHP-Split-55to65kBtuh-18p0seer-9p7hspf-wPreEcono"/>
    <x v="475"/>
    <s v="DEER2015"/>
    <s v="D15 v1.0"/>
    <d v="2014-10-28T00:00:00"/>
    <m/>
    <s v="ErRobNc"/>
    <s v="NE-HVAC-airHP-Split-55to65kBtuh-18p0seer-9p7hspf-wPreEcono"/>
    <s v="DEER"/>
    <s v="Standard"/>
    <s v="None"/>
    <n v="0"/>
    <n v="0"/>
    <s v="None"/>
    <m/>
    <b v="0"/>
    <m/>
    <b v="0"/>
    <s v="Com"/>
    <s v="Any"/>
    <x v="2"/>
    <s v="HeatCool"/>
    <s v="dxHP_equip"/>
    <x v="9"/>
    <m/>
    <m/>
    <s v="HVAC-airHP"/>
    <s v="HVAC-airHP"/>
    <s v="Com SEER-Rated Split HP, 18-65 kBTU/h; _x000a_pre-2001: SEER = 10 (HSPF = 7.1), one-speed fan, w/Econo;_x000a_post-2001: SEER = 13 (HSPF = 8.2), one-speed fan, w/Econo;_x000a_2014: SEER = 14 (HSPF = 8.2), two-speed fan, w/Econo"/>
    <s v="Commercial SEER-rated Split Heat Pumps, Size Range: 55 - 65 kBTU/h, SEER = 14 (HSPF = 8.2), EIR = 0.27, Fan W/CFM = 0.29, two-speed fan, with Econo"/>
    <x v="459"/>
    <m/>
    <s v="dxHP-Com-Split-55to65kBTUh-SEER-14.0"/>
    <s v="dxHP-Com-Split-55to65kBTUh-SEER-18.0"/>
    <s v="Standard"/>
    <m/>
    <m/>
    <s v="None"/>
    <s v="DEER2015"/>
  </r>
  <r>
    <n v="1001"/>
    <s v="Appl-Dishwash-StdSize-180-EAEU"/>
    <x v="476"/>
    <s v="DEER2014"/>
    <s v="D13 v1.00"/>
    <d v="2014-03-20T12:00:00"/>
    <m/>
    <s v="RobNc"/>
    <s v="Appl-Dishwash-StdSize-180-EAEU"/>
    <s v="DEER"/>
    <s v="CrossMeasWtd"/>
    <s v="None"/>
    <n v="0"/>
    <n v="0"/>
    <s v="None"/>
    <s v="Dishwasher-Tier2"/>
    <b v="0"/>
    <m/>
    <b v="0"/>
    <s v="Res"/>
    <s v="Any"/>
    <x v="0"/>
    <s v="KitchenApp"/>
    <s v="Clean_equip"/>
    <x v="0"/>
    <m/>
    <m/>
    <s v="Appl-EffDW"/>
    <s v="Appl-EffDW"/>
    <s v="Energy Star(R) Dish Washer - Standard Size - EAEU = 355, EF = 0.62, or Code Level for New Vintage"/>
    <s v="Energy Star(R) Dish Washer - Standard Size - EAEU = 307, EF = 0.72"/>
    <x v="460"/>
    <m/>
    <m/>
    <m/>
    <s v="Standard"/>
    <m/>
    <s v="New Efficiency levels for DEER2013"/>
    <s v="None"/>
    <s v="DEER2014"/>
  </r>
  <r>
    <n v="1002"/>
    <s v="Appl-Dishwash-StdSize-260-EAEU"/>
    <x v="477"/>
    <s v="DEER2014"/>
    <s v="D13 v1.00"/>
    <d v="2014-03-20T12:00:00"/>
    <m/>
    <s v="RobNc"/>
    <s v="Appl-Dishwash-StdSize-260-EAEU"/>
    <s v="DEER"/>
    <s v="CrossMeasWtd"/>
    <s v="None"/>
    <n v="0"/>
    <n v="0"/>
    <s v="None"/>
    <s v="Dishwasher-Tier1"/>
    <b v="0"/>
    <m/>
    <b v="0"/>
    <s v="Res"/>
    <s v="Any"/>
    <x v="0"/>
    <s v="KitchenApp"/>
    <s v="Clean_equip"/>
    <x v="0"/>
    <m/>
    <m/>
    <s v="Appl-EffDW"/>
    <s v="Appl-EffDW"/>
    <s v="Energy Star(R) Dish Washer - Standard Size - EAEU = 355, EF = 0.62, or Code Level for New Vintage"/>
    <s v="Energy Star(R) Dish Washer - Standard Size - EAEU = 307, EF = 0.72"/>
    <x v="461"/>
    <m/>
    <m/>
    <m/>
    <s v="Standard"/>
    <m/>
    <s v="New Efficiency levels for DEER2013"/>
    <s v="None"/>
    <s v="DEER2014"/>
  </r>
  <r>
    <n v="1175"/>
    <s v="airAC-SpltPkg-gte760kBtuh-10p0eer-wtd"/>
    <x v="478"/>
    <s v="DEER2014"/>
    <s v="D11 v4.00"/>
    <d v="2014-03-20T12:00:00"/>
    <m/>
    <s v="ErRobNc"/>
    <s v="airAC-SpltPkg-gte760kBtuh-10p0eer"/>
    <s v="DEER"/>
    <s v="CrossMeasWtd"/>
    <s v="None"/>
    <n v="0"/>
    <n v="0"/>
    <s v="None"/>
    <s v="airAC-SpltPkg-gte760kBtuh-10p0eer"/>
    <b v="0"/>
    <m/>
    <b v="0"/>
    <s v="Com"/>
    <s v="Any"/>
    <x v="2"/>
    <s v="SpaceCool"/>
    <s v="dxAC_equip"/>
    <x v="7"/>
    <m/>
    <m/>
    <s v="HVAC-airAC"/>
    <s v="HVAC-airAC"/>
    <s v="multiple base efficiency levels used, example: Pkg AC EER = 9.00; w/ furnace; w/ econo"/>
    <s v="Pkg AC EER = 9.50; w/ furnace; w/ econo"/>
    <x v="462"/>
    <m/>
    <m/>
    <m/>
    <s v="Standard"/>
    <m/>
    <s v="added per request from SCE"/>
    <s v="DEER1314"/>
    <s v="DEER2014"/>
  </r>
  <r>
    <n v="1179"/>
    <s v="Com-RefrigCharge-wtd"/>
    <x v="479"/>
    <s v="DEER2014"/>
    <s v="D11 v4.00"/>
    <d v="2014-03-20T12:00:00"/>
    <m/>
    <s v="Retro"/>
    <s v="Com-RefrigCharge-wtd"/>
    <s v="DEER"/>
    <s v="CrossMeasWtd"/>
    <m/>
    <n v="0"/>
    <n v="0"/>
    <s v="None"/>
    <s v="Com-RefrigCharge"/>
    <b v="0"/>
    <m/>
    <b v="0"/>
    <s v="Com"/>
    <s v="Any"/>
    <x v="2"/>
    <s v="SpaceCool"/>
    <s v="dxAC_equip"/>
    <x v="8"/>
    <m/>
    <m/>
    <s v="HVAC-RefChg"/>
    <s v="HVAC-RefChg"/>
    <s v="Small Pkg AC w/ High and Typical Undercharge and Overcharge"/>
    <s v="NULL"/>
    <x v="463"/>
    <m/>
    <m/>
    <m/>
    <s v="Standard"/>
    <m/>
    <m/>
    <s v="DEER1314"/>
    <s v="DEER2014"/>
  </r>
  <r>
    <n v="2001"/>
    <s v="Res-Lighting-InGen_CFLratio0353_CFLfixt-110w"/>
    <x v="480"/>
    <s v="DEER2014"/>
    <s v="D13 v1.0"/>
    <d v="2014-05-23T15:34:31"/>
    <s v="DEER Lighting measure"/>
    <s v="ErRobNc"/>
    <s v="Res-Iltg-dWatt-CFL"/>
    <s v="DEER"/>
    <s v="Scaled"/>
    <s v="BaseRatio"/>
    <n v="278"/>
    <n v="278"/>
    <s v="None"/>
    <m/>
    <b v="0"/>
    <m/>
    <b v="1"/>
    <s v="Res"/>
    <s v="Any"/>
    <x v="4"/>
    <s v="InGen"/>
    <s v="Ltg_Fixture"/>
    <x v="23"/>
    <m/>
    <m/>
    <s v="ILtg-CFL-Res"/>
    <s v="ILtg-Incand-Res"/>
    <s v="CFL fixture based on:  Ballast; Total Watts = 3.53"/>
    <s v="CFL fixture based on:  Ballast; Total Watts = 3.53"/>
    <x v="464"/>
    <s v="CFLratio0353"/>
    <s v="CFLratio0353"/>
    <s v="CFLfixt-110w(110w)"/>
    <s v="Standard"/>
    <m/>
    <m/>
    <s v="DEER1314"/>
    <s v="DEER2014"/>
  </r>
  <r>
    <n v="2002"/>
    <s v="Res-Lighting-InGen_CFLratio0353_CFLfixt-120w"/>
    <x v="480"/>
    <s v="DEER2014"/>
    <s v="D13 v1.0"/>
    <d v="2014-05-23T15:34:31"/>
    <s v="DEER Lighting measure"/>
    <s v="ErRobNc"/>
    <s v="Res-Iltg-dWatt-CFL"/>
    <s v="DEER"/>
    <s v="Scaled"/>
    <s v="BaseRatio"/>
    <n v="304"/>
    <n v="304"/>
    <s v="None"/>
    <m/>
    <b v="0"/>
    <m/>
    <b v="1"/>
    <s v="Res"/>
    <s v="Any"/>
    <x v="4"/>
    <s v="InGen"/>
    <s v="Ltg_Fixture"/>
    <x v="23"/>
    <m/>
    <m/>
    <s v="ILtg-CFL-Res"/>
    <s v="ILtg-Incand-Res"/>
    <s v="CFL fixture based on:  Ballast; Total Watts = 3.53"/>
    <s v="CFL fixture based on:  Ballast; Total Watts = 3.53"/>
    <x v="465"/>
    <s v="CFLratio0353"/>
    <s v="CFLratio0353"/>
    <s v="CFLfixt-120w(120w)"/>
    <s v="Standard"/>
    <m/>
    <m/>
    <s v="DEER1314"/>
    <s v="DEER2014"/>
  </r>
  <r>
    <n v="2003"/>
    <s v="Res-Lighting-InGen_CFLratio0353_CFLfixt-13w"/>
    <x v="480"/>
    <s v="DEER2014"/>
    <s v="D13 v1.0"/>
    <d v="2014-05-23T15:34:31"/>
    <s v="DEER Lighting measure"/>
    <s v="ErRobNc"/>
    <s v="Res-Iltg-dWatt-CFL"/>
    <s v="DEER"/>
    <s v="Scaled"/>
    <s v="BaseRatio"/>
    <n v="33"/>
    <n v="33"/>
    <s v="None"/>
    <m/>
    <b v="0"/>
    <m/>
    <b v="1"/>
    <s v="Res"/>
    <s v="Any"/>
    <x v="4"/>
    <s v="InGen"/>
    <s v="Ltg_Fixture"/>
    <x v="23"/>
    <m/>
    <m/>
    <s v="ILtg-CFL-Res"/>
    <s v="ILtg-Incand-Res"/>
    <s v="CFL fixture based on:  Ballast; Total Watts = 3.53"/>
    <s v="CFL fixture based on:  Ballast; Total Watts = 3.53"/>
    <x v="466"/>
    <s v="CFLratio0353"/>
    <s v="CFLratio0353"/>
    <s v="CFLfixt-13w(13w)"/>
    <s v="Standard"/>
    <m/>
    <m/>
    <s v="DEER1314"/>
    <s v="DEER2014"/>
  </r>
  <r>
    <n v="2004"/>
    <s v="Res-Lighting-InGen_CFLratio0353_CFLfixt-15w"/>
    <x v="480"/>
    <s v="DEER2014"/>
    <s v="D13 v1.0"/>
    <d v="2014-05-23T15:34:31"/>
    <s v="DEER Lighting measure"/>
    <s v="ErRobNc"/>
    <s v="Res-Iltg-dWatt-CFL"/>
    <s v="DEER"/>
    <s v="Scaled"/>
    <s v="BaseRatio"/>
    <n v="38"/>
    <n v="38"/>
    <s v="None"/>
    <m/>
    <b v="0"/>
    <m/>
    <b v="1"/>
    <s v="Res"/>
    <s v="Any"/>
    <x v="4"/>
    <s v="InGen"/>
    <s v="Ltg_Fixture"/>
    <x v="23"/>
    <m/>
    <m/>
    <s v="ILtg-CFL-Res"/>
    <s v="ILtg-Incand-Res"/>
    <s v="CFL fixture based on:  Ballast; Total Watts = 3.53"/>
    <s v="CFL fixture based on:  Ballast; Total Watts = 3.53"/>
    <x v="467"/>
    <s v="CFLratio0353"/>
    <s v="CFLratio0353"/>
    <s v="CFLfixt-15w(15w)"/>
    <s v="Standard"/>
    <m/>
    <m/>
    <s v="DEER1314"/>
    <s v="DEER2014"/>
  </r>
  <r>
    <n v="2005"/>
    <s v="Res-Lighting-InGen_CFLratio0353_CFLfixt-18w"/>
    <x v="480"/>
    <s v="DEER2014"/>
    <s v="D13 v1.0"/>
    <d v="2014-05-23T15:34:31"/>
    <s v="DEER Lighting measure"/>
    <s v="ErRobNc"/>
    <s v="Res-Iltg-dWatt-CFL"/>
    <s v="DEER"/>
    <s v="Scaled"/>
    <s v="BaseRatio"/>
    <n v="46"/>
    <n v="46"/>
    <s v="None"/>
    <m/>
    <b v="0"/>
    <m/>
    <b v="1"/>
    <s v="Res"/>
    <s v="Any"/>
    <x v="4"/>
    <s v="InGen"/>
    <s v="Ltg_Fixture"/>
    <x v="23"/>
    <m/>
    <m/>
    <s v="ILtg-CFL-Res"/>
    <s v="ILtg-Incand-Res"/>
    <s v="CFL fixture based on:  Ballast; Total Watts = 3.53"/>
    <s v="CFL fixture based on:  Ballast; Total Watts = 3.53"/>
    <x v="468"/>
    <s v="CFLratio0353"/>
    <s v="CFLratio0353"/>
    <s v="CFLfixt-18w(18w)"/>
    <s v="Standard"/>
    <m/>
    <m/>
    <s v="DEER1314"/>
    <s v="DEER2014"/>
  </r>
  <r>
    <n v="2006"/>
    <s v="Res-Lighting-InGen_CFLratio0353_CFLfixt-20w"/>
    <x v="480"/>
    <s v="DEER2014"/>
    <s v="D13 v1.0"/>
    <d v="2014-05-23T15:34:31"/>
    <s v="DEER Lighting measure"/>
    <s v="ErRobNc"/>
    <s v="Res-Iltg-dWatt-CFL"/>
    <s v="DEER"/>
    <s v="Scaled"/>
    <s v="BaseRatio"/>
    <n v="51"/>
    <n v="51"/>
    <s v="None"/>
    <m/>
    <b v="0"/>
    <m/>
    <b v="1"/>
    <s v="Res"/>
    <s v="Any"/>
    <x v="4"/>
    <s v="InGen"/>
    <s v="Ltg_Fixture"/>
    <x v="23"/>
    <m/>
    <m/>
    <s v="ILtg-CFL-Res"/>
    <s v="ILtg-Incand-Res"/>
    <s v="CFL fixture based on:  Ballast; Total Watts = 3.53"/>
    <s v="CFL fixture based on:  Ballast; Total Watts = 3.53"/>
    <x v="469"/>
    <s v="CFLratio0353"/>
    <s v="CFLratio0353"/>
    <s v="CFLfixt-20w(20w)"/>
    <s v="Standard"/>
    <m/>
    <m/>
    <s v="DEER1314"/>
    <s v="DEER2014"/>
  </r>
  <r>
    <n v="2007"/>
    <s v="Res-Lighting-InGen_CFLratio0353_CFLfixt-24w"/>
    <x v="480"/>
    <s v="DEER2014"/>
    <s v="D13 v1.0"/>
    <d v="2014-05-23T15:34:31"/>
    <s v="DEER Lighting measure"/>
    <s v="ErRobNc"/>
    <s v="Res-Iltg-dWatt-CFL"/>
    <s v="DEER"/>
    <s v="Scaled"/>
    <s v="BaseRatio"/>
    <n v="61"/>
    <n v="61"/>
    <s v="None"/>
    <m/>
    <b v="0"/>
    <m/>
    <b v="1"/>
    <s v="Res"/>
    <s v="Any"/>
    <x v="4"/>
    <s v="InGen"/>
    <s v="Ltg_Fixture"/>
    <x v="23"/>
    <m/>
    <m/>
    <s v="ILtg-CFL-Res"/>
    <s v="ILtg-Incand-Res"/>
    <s v="CFL fixture based on:  Ballast; Total Watts = 3.53"/>
    <s v="CFL fixture based on:  Ballast; Total Watts = 3.53"/>
    <x v="470"/>
    <s v="CFLratio0353"/>
    <s v="CFLratio0353"/>
    <s v="CFLfixt-24w(24w)"/>
    <s v="Standard"/>
    <m/>
    <m/>
    <s v="DEER1314"/>
    <s v="DEER2014"/>
  </r>
  <r>
    <n v="2008"/>
    <s v="Res-Lighting-InGen_CFLratio0353_CFLfixt-25w"/>
    <x v="480"/>
    <s v="DEER2014"/>
    <s v="D13 v1.0"/>
    <d v="2014-05-23T15:34:31"/>
    <s v="DEER Lighting measure"/>
    <s v="ErRobNc"/>
    <s v="Res-Iltg-dWatt-CFL"/>
    <s v="DEER"/>
    <s v="Scaled"/>
    <s v="BaseRatio"/>
    <n v="63"/>
    <n v="63"/>
    <s v="None"/>
    <m/>
    <b v="0"/>
    <m/>
    <b v="1"/>
    <s v="Res"/>
    <s v="Any"/>
    <x v="4"/>
    <s v="InGen"/>
    <s v="Ltg_Fixture"/>
    <x v="23"/>
    <m/>
    <m/>
    <s v="ILtg-CFL-Res"/>
    <s v="ILtg-Incand-Res"/>
    <s v="CFL fixture based on:  Ballast; Total Watts = 3.53"/>
    <s v="CFL fixture based on:  Ballast; Total Watts = 3.53"/>
    <x v="471"/>
    <s v="CFLratio0353"/>
    <s v="CFLratio0353"/>
    <s v="CFLfixt-25w(25w)"/>
    <s v="Standard"/>
    <m/>
    <m/>
    <s v="DEER1314"/>
    <s v="DEER2014"/>
  </r>
  <r>
    <n v="2009"/>
    <s v="Res-Lighting-InGen_CFLratio0353_CFLfixt-26w"/>
    <x v="480"/>
    <s v="DEER2014"/>
    <s v="D13 v1.0"/>
    <d v="2014-05-23T15:34:31"/>
    <s v="DEER Lighting measure"/>
    <s v="ErRobNc"/>
    <s v="Res-Iltg-dWatt-CFL"/>
    <s v="DEER"/>
    <s v="Scaled"/>
    <s v="BaseRatio"/>
    <n v="66"/>
    <n v="66"/>
    <s v="None"/>
    <m/>
    <b v="0"/>
    <m/>
    <b v="1"/>
    <s v="Res"/>
    <s v="Any"/>
    <x v="4"/>
    <s v="InGen"/>
    <s v="Ltg_Fixture"/>
    <x v="23"/>
    <m/>
    <m/>
    <s v="ILtg-CFL-Res"/>
    <s v="ILtg-Incand-Res"/>
    <s v="CFL fixture based on:  Ballast; Total Watts = 3.53"/>
    <s v="CFL fixture based on:  Ballast; Total Watts = 3.53"/>
    <x v="472"/>
    <s v="CFLratio0353"/>
    <s v="CFLratio0353"/>
    <s v="CFLfixt-26w(26w)"/>
    <s v="Standard"/>
    <m/>
    <m/>
    <s v="DEER1314"/>
    <s v="DEER2014"/>
  </r>
  <r>
    <n v="2010"/>
    <s v="Res-Lighting-InGen_CFLratio0353_CFLfixt-27w"/>
    <x v="480"/>
    <s v="DEER2014"/>
    <s v="D13 v1.0"/>
    <d v="2014-05-23T15:34:31"/>
    <s v="DEER Lighting measure"/>
    <s v="ErRobNc"/>
    <s v="Res-Iltg-dWatt-CFL"/>
    <s v="DEER"/>
    <s v="Scaled"/>
    <s v="BaseRatio"/>
    <n v="68"/>
    <n v="68"/>
    <s v="None"/>
    <m/>
    <b v="0"/>
    <m/>
    <b v="1"/>
    <s v="Res"/>
    <s v="Any"/>
    <x v="4"/>
    <s v="InGen"/>
    <s v="Ltg_Fixture"/>
    <x v="23"/>
    <m/>
    <m/>
    <s v="ILtg-CFL-Res"/>
    <s v="ILtg-Incand-Res"/>
    <s v="CFL fixture based on:  Ballast; Total Watts = 3.53"/>
    <s v="CFL fixture based on:  Ballast; Total Watts = 3.53"/>
    <x v="473"/>
    <s v="CFLratio0353"/>
    <s v="CFLratio0353"/>
    <s v="CFLfixt-27w(27w)"/>
    <s v="Standard"/>
    <m/>
    <m/>
    <s v="DEER1314"/>
    <s v="DEER2014"/>
  </r>
  <r>
    <n v="2011"/>
    <s v="Res-Lighting-InGen_CFLratio0353_CFLfixt-28w"/>
    <x v="480"/>
    <s v="DEER2014"/>
    <s v="D13 v1.0"/>
    <d v="2014-05-23T15:34:31"/>
    <s v="DEER Lighting measure"/>
    <s v="ErRobNc"/>
    <s v="Res-Iltg-dWatt-CFL"/>
    <s v="DEER"/>
    <s v="Scaled"/>
    <s v="BaseRatio"/>
    <n v="71"/>
    <n v="71"/>
    <s v="None"/>
    <m/>
    <b v="0"/>
    <m/>
    <b v="1"/>
    <s v="Res"/>
    <s v="Any"/>
    <x v="4"/>
    <s v="InGen"/>
    <s v="Ltg_Fixture"/>
    <x v="23"/>
    <m/>
    <m/>
    <s v="ILtg-CFL-Res"/>
    <s v="ILtg-Incand-Res"/>
    <s v="CFL fixture based on:  Ballast; Total Watts = 3.53"/>
    <s v="CFL fixture based on:  Ballast; Total Watts = 3.53"/>
    <x v="474"/>
    <s v="CFLratio0353"/>
    <s v="CFLratio0353"/>
    <s v="CFLfixt-28w(28w)"/>
    <s v="Standard"/>
    <m/>
    <m/>
    <s v="DEER1314"/>
    <s v="DEER2014"/>
  </r>
  <r>
    <n v="2012"/>
    <s v="Res-Lighting-InGen_CFLratio0353_CFLfixt-32w"/>
    <x v="480"/>
    <s v="DEER2014"/>
    <s v="D13 v1.0"/>
    <d v="2014-05-23T15:34:31"/>
    <s v="DEER Lighting measure"/>
    <s v="ErRobNc"/>
    <s v="Res-Iltg-dWatt-CFL"/>
    <s v="DEER"/>
    <s v="Scaled"/>
    <s v="BaseRatio"/>
    <n v="81"/>
    <n v="81"/>
    <s v="None"/>
    <m/>
    <b v="0"/>
    <m/>
    <b v="1"/>
    <s v="Res"/>
    <s v="Any"/>
    <x v="4"/>
    <s v="InGen"/>
    <s v="Ltg_Fixture"/>
    <x v="23"/>
    <m/>
    <m/>
    <s v="ILtg-CFL-Res"/>
    <s v="ILtg-Incand-Res"/>
    <s v="CFL fixture based on:  Ballast; Total Watts = 3.53"/>
    <s v="CFL fixture based on:  Ballast; Total Watts = 3.53"/>
    <x v="475"/>
    <s v="CFLratio0353"/>
    <s v="CFLratio0353"/>
    <s v="CFLfixt-32w(32w)"/>
    <s v="Standard"/>
    <s v="D08-RE-ILtg-CFL-Tbl-32W-Rpl-Prim"/>
    <m/>
    <s v="DEER1314"/>
    <s v="DEER2014"/>
  </r>
  <r>
    <n v="2013"/>
    <s v="Res-Lighting-InGen_CFLratio0353_CFLfixt-34w"/>
    <x v="480"/>
    <s v="DEER2014"/>
    <s v="D13 v1.0"/>
    <d v="2014-05-23T15:34:31"/>
    <s v="DEER Lighting measure"/>
    <s v="ErRobNc"/>
    <s v="Res-Iltg-dWatt-CFL"/>
    <s v="DEER"/>
    <s v="Scaled"/>
    <s v="BaseRatio"/>
    <n v="86"/>
    <n v="86"/>
    <s v="None"/>
    <m/>
    <b v="0"/>
    <m/>
    <b v="1"/>
    <s v="Res"/>
    <s v="Any"/>
    <x v="4"/>
    <s v="InGen"/>
    <s v="Ltg_Fixture"/>
    <x v="23"/>
    <m/>
    <m/>
    <s v="ILtg-CFL-Res"/>
    <s v="ILtg-Incand-Res"/>
    <s v="CFL fixture based on:  Ballast; Total Watts = 3.53"/>
    <s v="CFL fixture based on:  Ballast; Total Watts = 3.53"/>
    <x v="476"/>
    <s v="CFLratio0353"/>
    <s v="CFLratio0353"/>
    <s v="CFLfixt-34w(34w)"/>
    <s v="Standard"/>
    <m/>
    <m/>
    <s v="DEER1314"/>
    <s v="DEER2014"/>
  </r>
  <r>
    <n v="2014"/>
    <s v="Res-Lighting-InGen_CFLratio0353_CFLfixt-35w"/>
    <x v="480"/>
    <s v="DEER2014"/>
    <s v="D13 v1.0"/>
    <d v="2014-05-23T15:34:31"/>
    <s v="DEER Lighting measure"/>
    <s v="ErRobNc"/>
    <s v="Res-Iltg-dWatt-CFL"/>
    <s v="DEER"/>
    <s v="Scaled"/>
    <s v="BaseRatio"/>
    <n v="89"/>
    <n v="89"/>
    <s v="None"/>
    <m/>
    <b v="0"/>
    <m/>
    <b v="1"/>
    <s v="Res"/>
    <s v="Any"/>
    <x v="4"/>
    <s v="InGen"/>
    <s v="Ltg_Fixture"/>
    <x v="23"/>
    <m/>
    <m/>
    <s v="ILtg-CFL-Res"/>
    <s v="ILtg-Incand-Res"/>
    <s v="CFL fixture based on:  Ballast; Total Watts = 3.53"/>
    <s v="CFL fixture based on:  Ballast; Total Watts = 3.53"/>
    <x v="477"/>
    <s v="CFLratio0353"/>
    <s v="CFLratio0353"/>
    <s v="CFLfixt-35w(35w)"/>
    <s v="Standard"/>
    <m/>
    <m/>
    <s v="DEER1314"/>
    <s v="DEER2014"/>
  </r>
  <r>
    <n v="2015"/>
    <s v="Res-Lighting-InGen_CFLratio0353_CFLfixt-36w"/>
    <x v="480"/>
    <s v="DEER2014"/>
    <s v="D13 v1.0"/>
    <d v="2014-05-23T15:34:31"/>
    <s v="DEER Lighting measure"/>
    <s v="ErRobNc"/>
    <s v="Res-Iltg-dWatt-CFL"/>
    <s v="DEER"/>
    <s v="Scaled"/>
    <s v="BaseRatio"/>
    <n v="91"/>
    <n v="91"/>
    <s v="None"/>
    <m/>
    <b v="0"/>
    <m/>
    <b v="1"/>
    <s v="Res"/>
    <s v="Any"/>
    <x v="4"/>
    <s v="InGen"/>
    <s v="Ltg_Fixture"/>
    <x v="23"/>
    <m/>
    <m/>
    <s v="ILtg-CFL-Res"/>
    <s v="ILtg-Incand-Res"/>
    <s v="CFL fixture based on:  Ballast; Total Watts = 3.53"/>
    <s v="CFL fixture based on:  Ballast; Total Watts = 3.53"/>
    <x v="478"/>
    <s v="CFLratio0353"/>
    <s v="CFLratio0353"/>
    <s v="CFLfixt-36w(36w)"/>
    <s v="Standard"/>
    <m/>
    <m/>
    <s v="DEER1314"/>
    <s v="DEER2014"/>
  </r>
  <r>
    <n v="2016"/>
    <s v="Res-Lighting-InGen_CFLratio0353_CFLfixt-40w"/>
    <x v="480"/>
    <s v="DEER2014"/>
    <s v="D13 v1.0"/>
    <d v="2014-05-23T15:34:31"/>
    <s v="DEER Lighting measure"/>
    <s v="ErRobNc"/>
    <s v="Res-Iltg-dWatt-CFL"/>
    <s v="DEER"/>
    <s v="Scaled"/>
    <s v="BaseRatio"/>
    <n v="101"/>
    <n v="101"/>
    <s v="None"/>
    <m/>
    <b v="0"/>
    <m/>
    <b v="1"/>
    <s v="Res"/>
    <s v="Any"/>
    <x v="4"/>
    <s v="InGen"/>
    <s v="Ltg_Fixture"/>
    <x v="23"/>
    <m/>
    <m/>
    <s v="ILtg-CFL-Res"/>
    <s v="ILtg-Incand-Res"/>
    <s v="CFL fixture based on:  Ballast; Total Watts = 3.53"/>
    <s v="CFL fixture based on:  Ballast; Total Watts = 3.53"/>
    <x v="479"/>
    <s v="CFLratio0353"/>
    <s v="CFLratio0353"/>
    <s v="CFLfixt-40w(40w)"/>
    <s v="Standard"/>
    <m/>
    <m/>
    <s v="DEER1314"/>
    <s v="DEER2014"/>
  </r>
  <r>
    <n v="2017"/>
    <s v="Res-Lighting-InGen_CFLratio0353_CFLfixt-42w"/>
    <x v="480"/>
    <s v="DEER2014"/>
    <s v="D13 v1.0"/>
    <d v="2014-05-23T15:34:31"/>
    <s v="DEER Lighting measure"/>
    <s v="ErRobNc"/>
    <s v="Res-Iltg-dWatt-CFL"/>
    <s v="DEER"/>
    <s v="Scaled"/>
    <s v="BaseRatio"/>
    <n v="106"/>
    <n v="106"/>
    <s v="None"/>
    <m/>
    <b v="0"/>
    <m/>
    <b v="1"/>
    <s v="Res"/>
    <s v="Any"/>
    <x v="4"/>
    <s v="InGen"/>
    <s v="Ltg_Fixture"/>
    <x v="23"/>
    <m/>
    <m/>
    <s v="ILtg-CFL-Res"/>
    <s v="ILtg-Incand-Res"/>
    <s v="CFL fixture based on:  Ballast; Total Watts = 3.53"/>
    <s v="CFL fixture based on:  Ballast; Total Watts = 3.53"/>
    <x v="480"/>
    <s v="CFLratio0353"/>
    <s v="CFLratio0353"/>
    <s v="CFLfixt-42w(42w)"/>
    <s v="Standard"/>
    <m/>
    <m/>
    <s v="DEER1314"/>
    <s v="DEER2014"/>
  </r>
  <r>
    <n v="2018"/>
    <s v="Res-Lighting-InGen_CFLratio0353_CFLfixt-50w"/>
    <x v="480"/>
    <s v="DEER2014"/>
    <s v="D13 v1.0"/>
    <d v="2014-05-23T15:34:31"/>
    <s v="DEER Lighting measure"/>
    <s v="ErRobNc"/>
    <s v="Res-Iltg-dWatt-CFL"/>
    <s v="DEER"/>
    <s v="Scaled"/>
    <s v="BaseRatio"/>
    <n v="127"/>
    <n v="127"/>
    <s v="None"/>
    <m/>
    <b v="0"/>
    <m/>
    <b v="1"/>
    <s v="Res"/>
    <s v="Any"/>
    <x v="4"/>
    <s v="InGen"/>
    <s v="Ltg_Fixture"/>
    <x v="23"/>
    <m/>
    <m/>
    <s v="ILtg-CFL-Res"/>
    <s v="ILtg-Incand-Res"/>
    <s v="CFL fixture based on:  Ballast; Total Watts = 3.53"/>
    <s v="CFL fixture based on:  Ballast; Total Watts = 3.53"/>
    <x v="481"/>
    <s v="CFLratio0353"/>
    <s v="CFLratio0353"/>
    <s v="CFLfixt-50w(50w)"/>
    <s v="Standard"/>
    <s v="D08-RE-ILtg-CFL-Tbl-50W-Rpl-Prim"/>
    <m/>
    <s v="DEER1314"/>
    <s v="DEER2014"/>
  </r>
  <r>
    <n v="2019"/>
    <s v="Res-Lighting-InGen_CFLratio0353_CFLfixt-55w"/>
    <x v="480"/>
    <s v="DEER2014"/>
    <s v="D13 v1.0"/>
    <d v="2014-05-23T15:34:31"/>
    <s v="DEER Lighting measure"/>
    <s v="ErRobNc"/>
    <s v="Res-Iltg-dWatt-CFL"/>
    <s v="DEER"/>
    <s v="Scaled"/>
    <s v="BaseRatio"/>
    <n v="139"/>
    <n v="139"/>
    <s v="None"/>
    <m/>
    <b v="0"/>
    <m/>
    <b v="1"/>
    <s v="Res"/>
    <s v="Any"/>
    <x v="4"/>
    <s v="InGen"/>
    <s v="Ltg_Fixture"/>
    <x v="23"/>
    <m/>
    <m/>
    <s v="ILtg-CFL-Res"/>
    <s v="ILtg-Incand-Res"/>
    <s v="CFL fixture based on:  Ballast; Total Watts = 3.53"/>
    <s v="CFL fixture based on:  Ballast; Total Watts = 3.53"/>
    <x v="482"/>
    <s v="CFLratio0353"/>
    <s v="CFLratio0353"/>
    <s v="CFLfixt-55w(55w)"/>
    <s v="Standard"/>
    <s v="D08-RE-ILtg-CFL-Mod-55W-Rpl-Prim"/>
    <m/>
    <s v="DEER1314"/>
    <s v="DEER2014"/>
  </r>
  <r>
    <n v="2020"/>
    <s v="Res-Lighting-InGen_CFLratio0353_CFLfixt-57w"/>
    <x v="480"/>
    <s v="DEER2014"/>
    <s v="D13 v1.0"/>
    <d v="2014-05-23T15:34:31"/>
    <s v="DEER Lighting measure"/>
    <s v="ErRobNc"/>
    <s v="Res-Iltg-dWatt-CFL"/>
    <s v="DEER"/>
    <s v="Scaled"/>
    <s v="BaseRatio"/>
    <n v="144"/>
    <n v="144"/>
    <s v="None"/>
    <m/>
    <b v="0"/>
    <m/>
    <b v="1"/>
    <s v="Res"/>
    <s v="Any"/>
    <x v="4"/>
    <s v="InGen"/>
    <s v="Ltg_Fixture"/>
    <x v="23"/>
    <m/>
    <m/>
    <s v="ILtg-CFL-Res"/>
    <s v="ILtg-Incand-Res"/>
    <s v="CFL fixture based on:  Ballast; Total Watts = 3.53"/>
    <s v="CFL fixture based on:  Ballast; Total Watts = 3.53"/>
    <x v="483"/>
    <s v="CFLratio0353"/>
    <s v="CFLratio0353"/>
    <s v="CFLfixt-57w(57w)"/>
    <s v="Standard"/>
    <m/>
    <m/>
    <s v="DEER1314"/>
    <s v="DEER2014"/>
  </r>
  <r>
    <n v="2021"/>
    <s v="Res-Lighting-InGen_CFLratio0353_CFLfixt-5w"/>
    <x v="480"/>
    <s v="DEER2014"/>
    <s v="D13 v1.0"/>
    <d v="2014-05-23T15:34:31"/>
    <s v="DEER Lighting measure"/>
    <s v="ErRobNc"/>
    <s v="Res-Iltg-dWatt-CFL"/>
    <s v="DEER"/>
    <s v="Scaled"/>
    <s v="BaseRatio"/>
    <n v="13"/>
    <n v="13"/>
    <s v="None"/>
    <m/>
    <b v="0"/>
    <m/>
    <b v="1"/>
    <s v="Res"/>
    <s v="Any"/>
    <x v="4"/>
    <s v="InGen"/>
    <s v="Ltg_Fixture"/>
    <x v="23"/>
    <m/>
    <m/>
    <s v="ILtg-CFL-Res"/>
    <s v="ILtg-Incand-Res"/>
    <s v="CFL fixture based on:  Ballast; Total Watts = 3.53"/>
    <s v="CFL fixture based on:  Ballast; Total Watts = 3.53"/>
    <x v="484"/>
    <s v="CFLratio0353"/>
    <s v="CFLratio0353"/>
    <s v="CFLfixt-5w(5w)"/>
    <s v="Standard"/>
    <m/>
    <m/>
    <s v="DEER1314"/>
    <s v="DEER2014"/>
  </r>
  <r>
    <n v="2022"/>
    <s v="Res-Lighting-InGen_CFLratio0353_CFLfixt-60w"/>
    <x v="480"/>
    <s v="DEER2014"/>
    <s v="D13 v1.0"/>
    <d v="2014-05-23T15:34:31"/>
    <s v="DEER Lighting measure"/>
    <s v="ErRobNc"/>
    <s v="Res-Iltg-dWatt-CFL"/>
    <s v="DEER"/>
    <s v="Scaled"/>
    <s v="BaseRatio"/>
    <n v="152"/>
    <n v="152"/>
    <s v="None"/>
    <m/>
    <b v="0"/>
    <m/>
    <b v="1"/>
    <s v="Res"/>
    <s v="Any"/>
    <x v="4"/>
    <s v="InGen"/>
    <s v="Ltg_Fixture"/>
    <x v="23"/>
    <m/>
    <m/>
    <s v="ILtg-CFL-Res"/>
    <s v="ILtg-Incand-Res"/>
    <s v="CFL fixture based on:  Ballast; Total Watts = 3.53"/>
    <s v="CFL fixture based on:  Ballast; Total Watts = 3.53"/>
    <x v="485"/>
    <s v="CFLratio0353"/>
    <s v="CFLratio0353"/>
    <s v="CFLfixt-60w(60w)"/>
    <s v="Standard"/>
    <m/>
    <m/>
    <s v="DEER1314"/>
    <s v="DEER2014"/>
  </r>
  <r>
    <n v="2023"/>
    <s v="Res-Lighting-InGen_CFLratio0353_CFLfixt-75w"/>
    <x v="480"/>
    <s v="DEER2014"/>
    <s v="D13 v1.0"/>
    <d v="2014-05-23T15:34:31"/>
    <s v="DEER Lighting measure"/>
    <s v="ErRobNc"/>
    <s v="Res-Iltg-dWatt-CFL"/>
    <s v="DEER"/>
    <s v="Scaled"/>
    <s v="BaseRatio"/>
    <n v="190"/>
    <n v="190"/>
    <s v="None"/>
    <m/>
    <b v="0"/>
    <m/>
    <b v="1"/>
    <s v="Res"/>
    <s v="Any"/>
    <x v="4"/>
    <s v="InGen"/>
    <s v="Ltg_Fixture"/>
    <x v="23"/>
    <m/>
    <m/>
    <s v="ILtg-CFL-Res"/>
    <s v="ILtg-Incand-Res"/>
    <s v="CFL fixture based on:  Ballast; Total Watts = 3.53"/>
    <s v="CFL fixture based on:  Ballast; Total Watts = 3.53"/>
    <x v="486"/>
    <s v="CFLratio0353"/>
    <s v="CFLratio0353"/>
    <s v="CFLfixt-75w(75w)"/>
    <s v="Standard"/>
    <m/>
    <m/>
    <s v="DEER1314"/>
    <s v="DEER2014"/>
  </r>
  <r>
    <n v="2024"/>
    <s v="Res-Lighting-InGen_CFLratio0353_CFLfixt-7w"/>
    <x v="480"/>
    <s v="DEER2014"/>
    <s v="D13 v1.0"/>
    <d v="2014-05-23T15:34:31"/>
    <s v="DEER Lighting measure"/>
    <s v="ErRobNc"/>
    <s v="Res-Iltg-dWatt-CFL"/>
    <s v="DEER"/>
    <s v="Scaled"/>
    <s v="BaseRatio"/>
    <n v="18"/>
    <n v="18"/>
    <s v="None"/>
    <m/>
    <b v="0"/>
    <m/>
    <b v="1"/>
    <s v="Res"/>
    <s v="Any"/>
    <x v="4"/>
    <s v="InGen"/>
    <s v="Ltg_Fixture"/>
    <x v="23"/>
    <m/>
    <m/>
    <s v="ILtg-CFL-Res"/>
    <s v="ILtg-Incand-Res"/>
    <s v="CFL fixture based on:  Ballast; Total Watts = 3.53"/>
    <s v="CFL fixture based on:  Ballast; Total Watts = 3.53"/>
    <x v="487"/>
    <s v="CFLratio0353"/>
    <s v="CFLratio0353"/>
    <s v="CFLfixt-7w(7w)"/>
    <s v="Standard"/>
    <m/>
    <m/>
    <s v="DEER1314"/>
    <s v="DEER2014"/>
  </r>
  <r>
    <n v="2025"/>
    <s v="Res-Lighting-InGen_CFLratio0353_CFLfixt-80w"/>
    <x v="480"/>
    <s v="DEER2014"/>
    <s v="D13 v1.0"/>
    <d v="2014-05-23T15:34:31"/>
    <s v="DEER Lighting measure"/>
    <s v="ErRobNc"/>
    <s v="Res-Iltg-dWatt-CFL"/>
    <s v="DEER"/>
    <s v="Scaled"/>
    <s v="BaseRatio"/>
    <n v="202"/>
    <n v="202"/>
    <s v="None"/>
    <m/>
    <b v="0"/>
    <m/>
    <b v="1"/>
    <s v="Res"/>
    <s v="Any"/>
    <x v="4"/>
    <s v="InGen"/>
    <s v="Ltg_Fixture"/>
    <x v="23"/>
    <m/>
    <m/>
    <s v="ILtg-CFL-Res"/>
    <s v="ILtg-Incand-Res"/>
    <s v="CFL fixture based on:  Ballast; Total Watts = 3.53"/>
    <s v="CFL fixture based on:  Ballast; Total Watts = 3.53"/>
    <x v="488"/>
    <s v="CFLratio0353"/>
    <s v="CFLratio0353"/>
    <s v="CFLfixt-80w(80w)"/>
    <s v="Standard"/>
    <m/>
    <m/>
    <s v="DEER1314"/>
    <s v="DEER2014"/>
  </r>
  <r>
    <n v="2026"/>
    <s v="Res-Lighting-InGen_CFLratio0353_CFLfixt-85w"/>
    <x v="480"/>
    <s v="DEER2014"/>
    <s v="D13 v1.0"/>
    <d v="2014-05-23T15:34:31"/>
    <s v="DEER Lighting measure"/>
    <s v="ErRobNc"/>
    <s v="Res-Iltg-dWatt-CFL"/>
    <s v="DEER"/>
    <s v="Scaled"/>
    <s v="BaseRatio"/>
    <n v="215"/>
    <n v="215"/>
    <s v="None"/>
    <m/>
    <b v="0"/>
    <m/>
    <b v="1"/>
    <s v="Res"/>
    <s v="Any"/>
    <x v="4"/>
    <s v="InGen"/>
    <s v="Ltg_Fixture"/>
    <x v="23"/>
    <m/>
    <m/>
    <s v="ILtg-CFL-Res"/>
    <s v="ILtg-Incand-Res"/>
    <s v="CFL fixture based on:  Ballast; Total Watts = 3.53"/>
    <s v="CFL fixture based on:  Ballast; Total Watts = 3.53"/>
    <x v="489"/>
    <s v="CFLratio0353"/>
    <s v="CFLratio0353"/>
    <s v="CFLfixt-85w(85w)"/>
    <s v="Standard"/>
    <m/>
    <m/>
    <s v="DEER1314"/>
    <s v="DEER2014"/>
  </r>
  <r>
    <n v="2027"/>
    <s v="Res-Lighting-InGen_CFLratio0353_CFLfixt-95w"/>
    <x v="480"/>
    <s v="DEER2014"/>
    <s v="D13 v1.0"/>
    <d v="2014-05-23T15:34:31"/>
    <s v="DEER Lighting measure"/>
    <s v="ErRobNc"/>
    <s v="Res-Iltg-dWatt-CFL"/>
    <s v="DEER"/>
    <s v="Scaled"/>
    <s v="BaseRatio"/>
    <n v="240"/>
    <n v="240"/>
    <s v="None"/>
    <m/>
    <b v="0"/>
    <m/>
    <b v="1"/>
    <s v="Res"/>
    <s v="Any"/>
    <x v="4"/>
    <s v="InGen"/>
    <s v="Ltg_Fixture"/>
    <x v="23"/>
    <m/>
    <m/>
    <s v="ILtg-CFL-Res"/>
    <s v="ILtg-Incand-Res"/>
    <s v="CFL fixture based on:  Ballast; Total Watts = 3.53"/>
    <s v="CFL fixture based on:  Ballast; Total Watts = 3.53"/>
    <x v="490"/>
    <s v="CFLratio0353"/>
    <s v="CFLratio0353"/>
    <s v="CFLfixt-95w(95w)"/>
    <s v="Standard"/>
    <m/>
    <m/>
    <s v="DEER1314"/>
    <s v="DEER2014"/>
  </r>
  <r>
    <n v="2028"/>
    <s v="Res-Lighting-InGen_CFLratio0353_CFLfixt-9w"/>
    <x v="480"/>
    <s v="DEER2014"/>
    <s v="D13 v1.0"/>
    <d v="2014-05-23T15:34:31"/>
    <s v="DEER Lighting measure"/>
    <s v="ErRobNc"/>
    <s v="Res-Iltg-dWatt-CFL"/>
    <s v="DEER"/>
    <s v="Scaled"/>
    <s v="BaseRatio"/>
    <n v="23"/>
    <n v="23"/>
    <s v="None"/>
    <m/>
    <b v="0"/>
    <m/>
    <b v="1"/>
    <s v="Res"/>
    <s v="Any"/>
    <x v="4"/>
    <s v="InGen"/>
    <s v="Ltg_Fixture"/>
    <x v="23"/>
    <m/>
    <m/>
    <s v="ILtg-CFL-Res"/>
    <s v="ILtg-Incand-Res"/>
    <s v="CFL fixture based on:  Ballast; Total Watts = 3.53"/>
    <s v="CFL fixture based on:  Ballast; Total Watts = 3.53"/>
    <x v="491"/>
    <s v="CFLratio0353"/>
    <s v="CFLratio0353"/>
    <s v="CFLfixt-9w(9w)"/>
    <s v="Standard"/>
    <m/>
    <m/>
    <s v="DEER1314"/>
    <s v="DEER2014"/>
  </r>
  <r>
    <n v="2029"/>
    <s v="Res-Lighting-InGen_CFLratio0347_CFLscw-100w"/>
    <x v="481"/>
    <s v="DEER2014"/>
    <s v="D13 v1.0"/>
    <d v="2014-05-23T15:34:31"/>
    <s v="DEER Lighting measure"/>
    <s v="ErRobNc"/>
    <s v="Res-Iltg-dWatt-CFL"/>
    <s v="DEER"/>
    <s v="Scaled"/>
    <s v="BaseRatio"/>
    <n v="247"/>
    <n v="247"/>
    <s v="None"/>
    <m/>
    <b v="0"/>
    <m/>
    <b v="1"/>
    <s v="Res"/>
    <s v="Any"/>
    <x v="4"/>
    <s v="InGen"/>
    <s v="Ltg_Lamp"/>
    <x v="24"/>
    <m/>
    <m/>
    <s v="ILtg-CFL-Res"/>
    <s v="ILtg-Incand-Res"/>
    <s v="Res indoor non-refl CFL base case, Total Watts = 3.47 x Msr Watts"/>
    <s v="Res indoor non-refl CFL base case, Total Watts = 3.47 x Msr Watts"/>
    <x v="492"/>
    <s v="CFLratio0347"/>
    <s v="CFLratio0347"/>
    <s v="CFLscw(100w)"/>
    <s v="Standard"/>
    <m/>
    <m/>
    <s v="DEER1314"/>
    <s v="DEER2014"/>
  </r>
  <r>
    <n v="2030"/>
    <s v="Res-Lighting-InGen_CFLratio0347_CFLscw-10w"/>
    <x v="481"/>
    <s v="DEER2014"/>
    <s v="D13 v1.0"/>
    <d v="2014-05-23T15:34:31"/>
    <s v="DEER Lighting measure"/>
    <s v="ErRobNc"/>
    <s v="Res-Iltg-dWatt-CFL"/>
    <s v="DEER"/>
    <s v="Scaled"/>
    <s v="BaseRatio"/>
    <n v="25"/>
    <n v="25"/>
    <s v="None"/>
    <m/>
    <b v="0"/>
    <m/>
    <b v="1"/>
    <s v="Res"/>
    <s v="Any"/>
    <x v="4"/>
    <s v="InGen"/>
    <s v="Ltg_Lamp"/>
    <x v="24"/>
    <m/>
    <m/>
    <s v="ILtg-CFL-Res"/>
    <s v="ILtg-Incand-Res"/>
    <s v="Res indoor non-refl CFL base case, Total Watts = 3.47 x Msr Watts"/>
    <s v="Res indoor non-refl CFL base case, Total Watts = 3.47 x Msr Watts"/>
    <x v="493"/>
    <s v="CFLratio0347"/>
    <s v="CFLratio0347"/>
    <s v="CFLscw(10w)"/>
    <s v="Standard"/>
    <m/>
    <m/>
    <s v="DEER1314"/>
    <s v="DEER2014"/>
  </r>
  <r>
    <n v="2031"/>
    <s v="Res-Lighting-InGen_CFLratio0347_CFLscw-11w"/>
    <x v="481"/>
    <s v="DEER2014"/>
    <s v="D13 v1.0"/>
    <d v="2014-05-23T15:34:31"/>
    <s v="DEER Lighting measure"/>
    <s v="ErRobNc"/>
    <s v="Res-Iltg-dWatt-CFL"/>
    <s v="DEER"/>
    <s v="Scaled"/>
    <s v="BaseRatio"/>
    <n v="27"/>
    <n v="27"/>
    <s v="None"/>
    <m/>
    <b v="0"/>
    <m/>
    <b v="1"/>
    <s v="Res"/>
    <s v="Any"/>
    <x v="4"/>
    <s v="InGen"/>
    <s v="Ltg_Lamp"/>
    <x v="24"/>
    <m/>
    <m/>
    <s v="ILtg-CFL-Res"/>
    <s v="ILtg-Incand-Res"/>
    <s v="Res indoor non-refl CFL base case, Total Watts = 3.47 x Msr Watts"/>
    <s v="Res indoor non-refl CFL base case, Total Watts = 3.47 x Msr Watts"/>
    <x v="494"/>
    <s v="CFLratio0347"/>
    <s v="CFLratio0347"/>
    <s v="CFLscw(11w)"/>
    <s v="Standard"/>
    <s v="D08-RE-ILtg-CFL-Int-11W-Rpl-Prim"/>
    <m/>
    <s v="DEER1314"/>
    <s v="DEER2014"/>
  </r>
  <r>
    <n v="2032"/>
    <s v="Res-Lighting-InGen_CFLratio0347_CFLscw-12w"/>
    <x v="481"/>
    <s v="DEER2014"/>
    <s v="D13 v1.0"/>
    <d v="2014-05-23T15:34:31"/>
    <s v="DEER Lighting measure"/>
    <s v="ErRobNc"/>
    <s v="Res-Iltg-dWatt-CFL"/>
    <s v="DEER"/>
    <s v="Scaled"/>
    <s v="BaseRatio"/>
    <n v="30"/>
    <n v="30"/>
    <s v="None"/>
    <m/>
    <b v="0"/>
    <m/>
    <b v="1"/>
    <s v="Res"/>
    <s v="Any"/>
    <x v="4"/>
    <s v="InGen"/>
    <s v="Ltg_Lamp"/>
    <x v="24"/>
    <m/>
    <m/>
    <s v="ILtg-CFL-Res"/>
    <s v="ILtg-Incand-Res"/>
    <s v="Res indoor non-refl CFL base case, Total Watts = 3.47 x Msr Watts"/>
    <s v="Res indoor non-refl CFL base case, Total Watts = 3.47 x Msr Watts"/>
    <x v="495"/>
    <s v="CFLratio0347"/>
    <s v="CFLratio0347"/>
    <s v="CFLscw(12w)"/>
    <s v="Standard"/>
    <m/>
    <m/>
    <s v="DEER1314"/>
    <s v="DEER2014"/>
  </r>
  <r>
    <n v="2033"/>
    <s v="Res-Lighting-InGen_CFLratio0347_CFLscw-13w"/>
    <x v="481"/>
    <s v="DEER2014"/>
    <s v="D13 v1.0"/>
    <d v="2014-05-23T15:34:31"/>
    <s v="DEER Lighting measure"/>
    <s v="ErRobNc"/>
    <s v="Res-Iltg-dWatt-CFL"/>
    <s v="DEER"/>
    <s v="Scaled"/>
    <s v="BaseRatio"/>
    <n v="32"/>
    <n v="32"/>
    <s v="None"/>
    <m/>
    <b v="0"/>
    <m/>
    <b v="1"/>
    <s v="Res"/>
    <s v="Any"/>
    <x v="4"/>
    <s v="InGen"/>
    <s v="Ltg_Lamp"/>
    <x v="24"/>
    <m/>
    <m/>
    <s v="ILtg-CFL-Res"/>
    <s v="ILtg-Incand-Res"/>
    <s v="Res indoor non-refl CFL base case, Total Watts = 3.47 x Msr Watts"/>
    <s v="Res indoor non-refl CFL base case, Total Watts = 3.47 x Msr Watts"/>
    <x v="496"/>
    <s v="CFLratio0347"/>
    <s v="CFLratio0347"/>
    <s v="CFLscw(13w)"/>
    <s v="Standard"/>
    <s v="D08-RE-ILtg-CFL-Int-13W-Rpl-Prim"/>
    <m/>
    <s v="DEER1314"/>
    <s v="DEER2014"/>
  </r>
  <r>
    <n v="2034"/>
    <s v="Res-Lighting-InGen_CFLratio0347_CFLscw-14w"/>
    <x v="481"/>
    <s v="DEER2014"/>
    <s v="D13 v1.0"/>
    <d v="2014-05-23T15:34:31"/>
    <s v="DEER Lighting measure"/>
    <s v="ErRobNc"/>
    <s v="Res-Iltg-dWatt-CFL"/>
    <s v="DEER"/>
    <s v="Scaled"/>
    <s v="BaseRatio"/>
    <n v="35"/>
    <n v="35"/>
    <s v="None"/>
    <m/>
    <b v="0"/>
    <m/>
    <b v="1"/>
    <s v="Res"/>
    <s v="Any"/>
    <x v="4"/>
    <s v="InGen"/>
    <s v="Ltg_Lamp"/>
    <x v="24"/>
    <m/>
    <m/>
    <s v="ILtg-CFL-Res"/>
    <s v="ILtg-Incand-Res"/>
    <s v="Res indoor non-refl CFL base case, Total Watts = 3.47 x Msr Watts"/>
    <s v="Res indoor non-refl CFL base case, Total Watts = 3.47 x Msr Watts"/>
    <x v="497"/>
    <s v="CFLratio0347"/>
    <s v="CFLratio0347"/>
    <s v="CFLscw(14w)"/>
    <s v="Standard"/>
    <s v="D08-RE-ILtg-CFL-Int-14W-Rpl-Prim"/>
    <m/>
    <s v="DEER1314"/>
    <s v="DEER2014"/>
  </r>
  <r>
    <n v="2035"/>
    <s v="Res-Lighting-InGen_CFLratio0347_CFLscw-150w"/>
    <x v="481"/>
    <s v="DEER2014"/>
    <s v="D13 v1.0"/>
    <d v="2014-05-23T15:34:31"/>
    <s v="DEER Lighting measure"/>
    <s v="ErRobNc"/>
    <s v="Res-Iltg-dWatt-CFL"/>
    <s v="DEER"/>
    <s v="Scaled"/>
    <s v="BaseRatio"/>
    <n v="371"/>
    <n v="371"/>
    <s v="None"/>
    <m/>
    <b v="0"/>
    <m/>
    <b v="1"/>
    <s v="Res"/>
    <s v="Any"/>
    <x v="4"/>
    <s v="InGen"/>
    <s v="Ltg_Lamp"/>
    <x v="24"/>
    <m/>
    <m/>
    <s v="ILtg-CFL-Res"/>
    <s v="ILtg-Incand-Res"/>
    <s v="Res indoor non-refl CFL base case, Total Watts = 3.47 x Msr Watts"/>
    <s v="Res indoor non-refl CFL base case, Total Watts = 3.47 x Msr Watts"/>
    <x v="498"/>
    <s v="CFLratio0347"/>
    <s v="CFLratio0347"/>
    <s v="CFLscw(150w)"/>
    <s v="Standard"/>
    <m/>
    <m/>
    <s v="DEER1314"/>
    <s v="DEER2014"/>
  </r>
  <r>
    <n v="2036"/>
    <s v="Res-Lighting-InGen_CFLratio0347_CFLscw-15w"/>
    <x v="481"/>
    <s v="DEER2014"/>
    <s v="D13 v1.0"/>
    <d v="2014-05-23T15:34:31"/>
    <s v="DEER Lighting measure"/>
    <s v="ErRobNc"/>
    <s v="Res-Iltg-dWatt-CFL"/>
    <s v="DEER"/>
    <s v="Scaled"/>
    <s v="BaseRatio"/>
    <n v="37"/>
    <n v="37"/>
    <s v="None"/>
    <m/>
    <b v="0"/>
    <m/>
    <b v="1"/>
    <s v="Res"/>
    <s v="Any"/>
    <x v="4"/>
    <s v="InGen"/>
    <s v="Ltg_Lamp"/>
    <x v="24"/>
    <m/>
    <m/>
    <s v="ILtg-CFL-Res"/>
    <s v="ILtg-Incand-Res"/>
    <s v="Res indoor non-refl CFL base case, Total Watts = 3.47 x Msr Watts"/>
    <s v="Res indoor non-refl CFL base case, Total Watts = 3.47 x Msr Watts"/>
    <x v="499"/>
    <s v="CFLratio0347"/>
    <s v="CFLratio0347"/>
    <s v="CFLscw(15w)"/>
    <s v="Standard"/>
    <s v="D08-RE-ILtg-CFL-Int-15W-Rpl-Prim"/>
    <m/>
    <s v="DEER1314"/>
    <s v="DEER2014"/>
  </r>
  <r>
    <n v="2037"/>
    <s v="Res-Lighting-InGen_CFLratio0347_CFLscw-16w"/>
    <x v="481"/>
    <s v="DEER2014"/>
    <s v="D13 v1.0"/>
    <d v="2014-05-23T15:34:31"/>
    <s v="DEER Lighting measure"/>
    <s v="ErRobNc"/>
    <s v="Res-Iltg-dWatt-CFL"/>
    <s v="DEER"/>
    <s v="Scaled"/>
    <s v="BaseRatio"/>
    <n v="40"/>
    <n v="40"/>
    <s v="None"/>
    <m/>
    <b v="0"/>
    <m/>
    <b v="1"/>
    <s v="Res"/>
    <s v="Any"/>
    <x v="4"/>
    <s v="InGen"/>
    <s v="Ltg_Lamp"/>
    <x v="24"/>
    <m/>
    <m/>
    <s v="ILtg-CFL-Res"/>
    <s v="ILtg-Incand-Res"/>
    <s v="Res indoor non-refl CFL base case, Total Watts = 3.47 x Msr Watts"/>
    <s v="Res indoor non-refl CFL base case, Total Watts = 3.47 x Msr Watts"/>
    <x v="500"/>
    <s v="CFLratio0347"/>
    <s v="CFLratio0347"/>
    <s v="CFLscw(16w)"/>
    <s v="Standard"/>
    <s v="D08-RE-ILtg-CFL-Int-16W-Rpl-Prim"/>
    <m/>
    <s v="DEER1314"/>
    <s v="DEER2014"/>
  </r>
  <r>
    <n v="2038"/>
    <s v="Res-Lighting-InGen_CFLratio0347_CFLscw-17w"/>
    <x v="481"/>
    <s v="DEER2014"/>
    <s v="D13 v1.0"/>
    <d v="2014-05-23T15:34:31"/>
    <s v="DEER Lighting measure"/>
    <s v="ErRobNc"/>
    <s v="Res-Iltg-dWatt-CFL"/>
    <s v="DEER"/>
    <s v="Scaled"/>
    <s v="BaseRatio"/>
    <n v="42"/>
    <n v="42"/>
    <s v="None"/>
    <m/>
    <b v="0"/>
    <m/>
    <b v="1"/>
    <s v="Res"/>
    <s v="Any"/>
    <x v="4"/>
    <s v="InGen"/>
    <s v="Ltg_Lamp"/>
    <x v="24"/>
    <m/>
    <m/>
    <s v="ILtg-CFL-Res"/>
    <s v="ILtg-Incand-Res"/>
    <s v="Res indoor non-refl CFL base case, Total Watts = 3.47 x Msr Watts"/>
    <s v="Res indoor non-refl CFL base case, Total Watts = 3.47 x Msr Watts"/>
    <x v="501"/>
    <s v="CFLratio0347"/>
    <s v="CFLratio0347"/>
    <s v="CFLscw(17w)"/>
    <s v="Standard"/>
    <m/>
    <m/>
    <s v="DEER1314"/>
    <s v="DEER2014"/>
  </r>
  <r>
    <n v="2039"/>
    <s v="Res-Lighting-InGen_CFLratio0347_CFLscw-18w"/>
    <x v="481"/>
    <s v="DEER2014"/>
    <s v="D13 v1.0"/>
    <d v="2014-05-23T15:34:31"/>
    <s v="DEER Lighting measure"/>
    <s v="ErRobNc"/>
    <s v="Res-Iltg-dWatt-CFL"/>
    <s v="DEER"/>
    <s v="Scaled"/>
    <s v="BaseRatio"/>
    <n v="44"/>
    <n v="44"/>
    <s v="None"/>
    <m/>
    <b v="0"/>
    <m/>
    <b v="1"/>
    <s v="Res"/>
    <s v="Any"/>
    <x v="4"/>
    <s v="InGen"/>
    <s v="Ltg_Lamp"/>
    <x v="24"/>
    <m/>
    <m/>
    <s v="ILtg-CFL-Res"/>
    <s v="ILtg-Incand-Res"/>
    <s v="Res indoor non-refl CFL base case, Total Watts = 3.47 x Msr Watts"/>
    <s v="Res indoor non-refl CFL base case, Total Watts = 3.47 x Msr Watts"/>
    <x v="502"/>
    <s v="CFLratio0347"/>
    <s v="CFLratio0347"/>
    <s v="CFLscw(18w)"/>
    <s v="Standard"/>
    <s v="D08-RE-ILtg-CFL-Int-18W-Rpl-Prim"/>
    <m/>
    <s v="DEER1314"/>
    <s v="DEER2014"/>
  </r>
  <r>
    <n v="2040"/>
    <s v="Res-Lighting-InGen_CFLratio0347_CFLscw-19w"/>
    <x v="481"/>
    <s v="DEER2014"/>
    <s v="D13 v1.0"/>
    <d v="2014-05-23T15:34:31"/>
    <s v="DEER Lighting measure"/>
    <s v="ErRobNc"/>
    <s v="Res-Iltg-dWatt-CFL"/>
    <s v="DEER"/>
    <s v="Scaled"/>
    <s v="BaseRatio"/>
    <n v="47"/>
    <n v="47"/>
    <s v="None"/>
    <m/>
    <b v="0"/>
    <m/>
    <b v="1"/>
    <s v="Res"/>
    <s v="Any"/>
    <x v="4"/>
    <s v="InGen"/>
    <s v="Ltg_Lamp"/>
    <x v="24"/>
    <m/>
    <m/>
    <s v="ILtg-CFL-Res"/>
    <s v="ILtg-Incand-Res"/>
    <s v="Res indoor non-refl CFL base case, Total Watts = 3.47 x Msr Watts"/>
    <s v="Res indoor non-refl CFL base case, Total Watts = 3.47 x Msr Watts"/>
    <x v="503"/>
    <s v="CFLratio0347"/>
    <s v="CFLratio0347"/>
    <s v="CFLscw(19w)"/>
    <s v="Standard"/>
    <s v="D08-RE-ILtg-CFL-Int-19W-Rpl-Prim"/>
    <m/>
    <s v="DEER1314"/>
    <s v="DEER2014"/>
  </r>
  <r>
    <n v="2041"/>
    <s v="Res-Lighting-InGen_CFLratio0347_CFLscw-200w"/>
    <x v="481"/>
    <s v="DEER2014"/>
    <s v="D13 v1.0"/>
    <d v="2014-05-23T15:34:31"/>
    <s v="DEER Lighting measure"/>
    <s v="ErRobNc"/>
    <s v="Res-Iltg-dWatt-CFL"/>
    <s v="DEER"/>
    <s v="Scaled"/>
    <s v="BaseRatio"/>
    <n v="494"/>
    <n v="494"/>
    <s v="None"/>
    <m/>
    <b v="0"/>
    <m/>
    <b v="1"/>
    <s v="Res"/>
    <s v="Any"/>
    <x v="4"/>
    <s v="InGen"/>
    <s v="Ltg_Lamp"/>
    <x v="24"/>
    <m/>
    <m/>
    <s v="ILtg-CFL-Res"/>
    <s v="ILtg-Incand-Res"/>
    <s v="Res indoor non-refl CFL base case, Total Watts = 3.47 x Msr Watts"/>
    <s v="Res indoor non-refl CFL base case, Total Watts = 3.47 x Msr Watts"/>
    <x v="504"/>
    <s v="CFLratio0347"/>
    <s v="CFLratio0347"/>
    <s v="CFLscw(200w)"/>
    <s v="Standard"/>
    <m/>
    <m/>
    <s v="DEER1314"/>
    <s v="DEER2014"/>
  </r>
  <r>
    <n v="2042"/>
    <s v="Res-Lighting-InGen_CFLratio0347_CFLscw-20w"/>
    <x v="481"/>
    <s v="DEER2014"/>
    <s v="D13 v1.0"/>
    <d v="2014-05-23T15:34:31"/>
    <s v="DEER Lighting measure"/>
    <s v="ErRobNc"/>
    <s v="Res-Iltg-dWatt-CFL"/>
    <s v="DEER"/>
    <s v="Scaled"/>
    <s v="BaseRatio"/>
    <n v="49"/>
    <n v="49"/>
    <s v="None"/>
    <m/>
    <b v="0"/>
    <m/>
    <b v="1"/>
    <s v="Res"/>
    <s v="Any"/>
    <x v="4"/>
    <s v="InGen"/>
    <s v="Ltg_Lamp"/>
    <x v="24"/>
    <m/>
    <m/>
    <s v="ILtg-CFL-Res"/>
    <s v="ILtg-Incand-Res"/>
    <s v="Res indoor non-refl CFL base case, Total Watts = 3.47 x Msr Watts"/>
    <s v="Res indoor non-refl CFL base case, Total Watts = 3.47 x Msr Watts"/>
    <x v="505"/>
    <s v="CFLratio0347"/>
    <s v="CFLratio0347"/>
    <s v="CFLscw(20w)"/>
    <s v="Standard"/>
    <s v="D08-RE-ILtg-CFL-Int-20W-Rpl-Prim"/>
    <m/>
    <s v="DEER1314"/>
    <s v="DEER2014"/>
  </r>
  <r>
    <n v="2043"/>
    <s v="Res-Lighting-InGen_CFLratio0347_CFLscw-21w"/>
    <x v="481"/>
    <s v="DEER2014"/>
    <s v="D13 v1.0"/>
    <d v="2014-05-23T15:34:31"/>
    <s v="DEER Lighting measure"/>
    <s v="ErRobNc"/>
    <s v="Res-Iltg-dWatt-CFL"/>
    <s v="DEER"/>
    <s v="Scaled"/>
    <s v="BaseRatio"/>
    <n v="52"/>
    <n v="52"/>
    <s v="None"/>
    <m/>
    <b v="0"/>
    <m/>
    <b v="1"/>
    <s v="Res"/>
    <s v="Any"/>
    <x v="4"/>
    <s v="InGen"/>
    <s v="Ltg_Lamp"/>
    <x v="24"/>
    <m/>
    <m/>
    <s v="ILtg-CFL-Res"/>
    <s v="ILtg-Incand-Res"/>
    <s v="Res indoor non-refl CFL base case, Total Watts = 3.47 x Msr Watts"/>
    <s v="Res indoor non-refl CFL base case, Total Watts = 3.47 x Msr Watts"/>
    <x v="506"/>
    <s v="CFLratio0347"/>
    <s v="CFLratio0347"/>
    <s v="CFLscw(21w)"/>
    <s v="Standard"/>
    <m/>
    <m/>
    <s v="DEER1314"/>
    <s v="DEER2014"/>
  </r>
  <r>
    <n v="2044"/>
    <s v="Res-Lighting-InGen_CFLratio0347_CFLscw-22w"/>
    <x v="481"/>
    <s v="DEER2014"/>
    <s v="D13 v1.0"/>
    <d v="2014-05-23T15:34:31"/>
    <s v="DEER Lighting measure"/>
    <s v="ErRobNc"/>
    <s v="Res-Iltg-dWatt-CFL"/>
    <s v="DEER"/>
    <s v="Scaled"/>
    <s v="BaseRatio"/>
    <n v="54"/>
    <n v="54"/>
    <s v="None"/>
    <m/>
    <b v="0"/>
    <m/>
    <b v="1"/>
    <s v="Res"/>
    <s v="Any"/>
    <x v="4"/>
    <s v="InGen"/>
    <s v="Ltg_Lamp"/>
    <x v="24"/>
    <m/>
    <m/>
    <s v="ILtg-CFL-Res"/>
    <s v="ILtg-Incand-Res"/>
    <s v="Res indoor non-refl CFL base case, Total Watts = 3.47 x Msr Watts"/>
    <s v="Res indoor non-refl CFL base case, Total Watts = 3.47 x Msr Watts"/>
    <x v="507"/>
    <s v="CFLratio0347"/>
    <s v="CFLratio0347"/>
    <s v="CFLscw(22w)"/>
    <s v="Standard"/>
    <m/>
    <m/>
    <s v="DEER1314"/>
    <s v="DEER2014"/>
  </r>
  <r>
    <n v="2045"/>
    <s v="Res-Lighting-InGen_CFLratio0347_CFLscw-23w"/>
    <x v="481"/>
    <s v="DEER2014"/>
    <s v="D13 v1.0"/>
    <d v="2014-05-23T15:34:31"/>
    <s v="DEER Lighting measure"/>
    <s v="ErRobNc"/>
    <s v="Res-Iltg-dWatt-CFL"/>
    <s v="DEER"/>
    <s v="Scaled"/>
    <s v="BaseRatio"/>
    <n v="57"/>
    <n v="57"/>
    <s v="None"/>
    <m/>
    <b v="0"/>
    <m/>
    <b v="1"/>
    <s v="Res"/>
    <s v="Any"/>
    <x v="4"/>
    <s v="InGen"/>
    <s v="Ltg_Lamp"/>
    <x v="24"/>
    <m/>
    <m/>
    <s v="ILtg-CFL-Res"/>
    <s v="ILtg-Incand-Res"/>
    <s v="Res indoor non-refl CFL base case, Total Watts = 3.47 x Msr Watts"/>
    <s v="Res indoor non-refl CFL base case, Total Watts = 3.47 x Msr Watts"/>
    <x v="508"/>
    <s v="CFLratio0347"/>
    <s v="CFLratio0347"/>
    <s v="CFLscw(23w)"/>
    <s v="Standard"/>
    <s v="D08-RE-ILtg-CFL-Int-23W-Rpl-Prim"/>
    <m/>
    <s v="DEER1314"/>
    <s v="DEER2014"/>
  </r>
  <r>
    <n v="2046"/>
    <s v="Res-Lighting-InGen_CFLratio0347_CFLscw-24w"/>
    <x v="481"/>
    <s v="DEER2014"/>
    <s v="D13 v1.0"/>
    <d v="2014-05-23T15:34:31"/>
    <s v="DEER Lighting measure"/>
    <s v="ErRobNc"/>
    <s v="Res-Iltg-dWatt-CFL"/>
    <s v="DEER"/>
    <s v="Scaled"/>
    <s v="BaseRatio"/>
    <n v="59"/>
    <n v="59"/>
    <s v="None"/>
    <m/>
    <b v="0"/>
    <m/>
    <b v="1"/>
    <s v="Res"/>
    <s v="Any"/>
    <x v="4"/>
    <s v="InGen"/>
    <s v="Ltg_Lamp"/>
    <x v="24"/>
    <m/>
    <m/>
    <s v="ILtg-CFL-Res"/>
    <s v="ILtg-Incand-Res"/>
    <s v="Res indoor non-refl CFL base case, Total Watts = 3.47 x Msr Watts"/>
    <s v="Res indoor non-refl CFL base case, Total Watts = 3.47 x Msr Watts"/>
    <x v="509"/>
    <s v="CFLratio0347"/>
    <s v="CFLratio0347"/>
    <s v="CFLscw(24w)"/>
    <s v="Standard"/>
    <s v="D08-RE-ILtg-CFL-Int-24W-Rpl-Prim"/>
    <m/>
    <s v="DEER1314"/>
    <s v="DEER2014"/>
  </r>
  <r>
    <n v="2047"/>
    <s v="Res-Lighting-InGen_CFLratio0347_CFLscw-25w"/>
    <x v="481"/>
    <s v="DEER2014"/>
    <s v="D13 v1.0"/>
    <d v="2014-05-23T15:34:31"/>
    <s v="DEER Lighting measure"/>
    <s v="ErRobNc"/>
    <s v="Res-Iltg-dWatt-CFL"/>
    <s v="DEER"/>
    <s v="Scaled"/>
    <s v="BaseRatio"/>
    <n v="62"/>
    <n v="62"/>
    <s v="None"/>
    <m/>
    <b v="0"/>
    <m/>
    <b v="1"/>
    <s v="Res"/>
    <s v="Any"/>
    <x v="4"/>
    <s v="InGen"/>
    <s v="Ltg_Lamp"/>
    <x v="24"/>
    <m/>
    <m/>
    <s v="ILtg-CFL-Res"/>
    <s v="ILtg-Incand-Res"/>
    <s v="Res indoor non-refl CFL base case, Total Watts = 3.47 x Msr Watts"/>
    <s v="Res indoor non-refl CFL base case, Total Watts = 3.47 x Msr Watts"/>
    <x v="510"/>
    <s v="CFLratio0347"/>
    <s v="CFLratio0347"/>
    <s v="CFLscw(25w)"/>
    <s v="Standard"/>
    <s v="D08-RE-ILtg-CFL-Int-25W-Rpl-Prim"/>
    <m/>
    <s v="DEER1314"/>
    <s v="DEER2014"/>
  </r>
  <r>
    <n v="2048"/>
    <s v="Res-Lighting-InGen_CFLratio0347_CFLscw-26w"/>
    <x v="481"/>
    <s v="DEER2014"/>
    <s v="D13 v1.0"/>
    <d v="2014-05-23T15:34:31"/>
    <s v="DEER Lighting measure"/>
    <s v="ErRobNc"/>
    <s v="Res-Iltg-dWatt-CFL"/>
    <s v="DEER"/>
    <s v="Scaled"/>
    <s v="BaseRatio"/>
    <n v="64"/>
    <n v="64"/>
    <s v="None"/>
    <m/>
    <b v="0"/>
    <m/>
    <b v="1"/>
    <s v="Res"/>
    <s v="Any"/>
    <x v="4"/>
    <s v="InGen"/>
    <s v="Ltg_Lamp"/>
    <x v="24"/>
    <m/>
    <m/>
    <s v="ILtg-CFL-Res"/>
    <s v="ILtg-Incand-Res"/>
    <s v="Res indoor non-refl CFL base case, Total Watts = 3.47 x Msr Watts"/>
    <s v="Res indoor non-refl CFL base case, Total Watts = 3.47 x Msr Watts"/>
    <x v="511"/>
    <s v="CFLratio0347"/>
    <s v="CFLratio0347"/>
    <s v="CFLscw(26w)"/>
    <s v="Standard"/>
    <s v="D08-RE-ILtg-CFL-Int-26W-Rpl-Prim"/>
    <m/>
    <s v="DEER1314"/>
    <s v="DEER2014"/>
  </r>
  <r>
    <n v="2049"/>
    <s v="Res-Lighting-InGen_CFLratio0347_CFLscw-27w"/>
    <x v="481"/>
    <s v="DEER2014"/>
    <s v="D13 v1.0"/>
    <d v="2014-05-23T15:34:31"/>
    <s v="DEER Lighting measure"/>
    <s v="ErRobNc"/>
    <s v="Res-Iltg-dWatt-CFL"/>
    <s v="DEER"/>
    <s v="Scaled"/>
    <s v="BaseRatio"/>
    <n v="67"/>
    <n v="67"/>
    <s v="None"/>
    <m/>
    <b v="0"/>
    <m/>
    <b v="1"/>
    <s v="Res"/>
    <s v="Any"/>
    <x v="4"/>
    <s v="InGen"/>
    <s v="Ltg_Lamp"/>
    <x v="24"/>
    <m/>
    <m/>
    <s v="ILtg-CFL-Res"/>
    <s v="ILtg-Incand-Res"/>
    <s v="Res indoor non-refl CFL base case, Total Watts = 3.47 x Msr Watts"/>
    <s v="Res indoor non-refl CFL base case, Total Watts = 3.47 x Msr Watts"/>
    <x v="512"/>
    <s v="CFLratio0347"/>
    <s v="CFLratio0347"/>
    <s v="CFLscw(27w)"/>
    <s v="Standard"/>
    <s v="D08-RE-ILtg-CFL-Int-27W-Rpl-Prim"/>
    <m/>
    <s v="DEER1314"/>
    <s v="DEER2014"/>
  </r>
  <r>
    <n v="2050"/>
    <s v="Res-Lighting-InGen_CFLratio0347_CFLscw-28w"/>
    <x v="481"/>
    <s v="DEER2014"/>
    <s v="D13 v1.0"/>
    <d v="2014-05-23T15:34:31"/>
    <s v="DEER Lighting measure"/>
    <s v="ErRobNc"/>
    <s v="Res-Iltg-dWatt-CFL"/>
    <s v="DEER"/>
    <s v="Scaled"/>
    <s v="BaseRatio"/>
    <n v="69"/>
    <n v="69"/>
    <s v="None"/>
    <m/>
    <b v="0"/>
    <m/>
    <b v="1"/>
    <s v="Res"/>
    <s v="Any"/>
    <x v="4"/>
    <s v="InGen"/>
    <s v="Ltg_Lamp"/>
    <x v="24"/>
    <m/>
    <m/>
    <s v="ILtg-CFL-Res"/>
    <s v="ILtg-Incand-Res"/>
    <s v="Res indoor non-refl CFL base case, Total Watts = 3.47 x Msr Watts"/>
    <s v="Res indoor non-refl CFL base case, Total Watts = 3.47 x Msr Watts"/>
    <x v="513"/>
    <s v="CFLratio0347"/>
    <s v="CFLratio0347"/>
    <s v="CFLscw(28w)"/>
    <s v="Standard"/>
    <s v="D08-RE-ILtg-CFL-Int-28W-Rpl-Prim"/>
    <m/>
    <s v="DEER1314"/>
    <s v="DEER2014"/>
  </r>
  <r>
    <n v="2051"/>
    <s v="Res-Lighting-InGen_CFLratio0347_CFLscw-29w"/>
    <x v="481"/>
    <s v="DEER2014"/>
    <s v="D13 v1.0"/>
    <d v="2014-05-23T15:34:31"/>
    <s v="DEER Lighting measure"/>
    <s v="ErRobNc"/>
    <s v="Res-Iltg-dWatt-CFL"/>
    <s v="DEER"/>
    <s v="Scaled"/>
    <s v="BaseRatio"/>
    <n v="72"/>
    <n v="72"/>
    <s v="None"/>
    <m/>
    <b v="0"/>
    <m/>
    <b v="1"/>
    <s v="Res"/>
    <s v="Any"/>
    <x v="4"/>
    <s v="InGen"/>
    <s v="Ltg_Lamp"/>
    <x v="24"/>
    <m/>
    <m/>
    <s v="ILtg-CFL-Res"/>
    <s v="ILtg-Incand-Res"/>
    <s v="Res indoor non-refl CFL base case, Total Watts = 3.47 x Msr Watts"/>
    <s v="Res indoor non-refl CFL base case, Total Watts = 3.47 x Msr Watts"/>
    <x v="514"/>
    <s v="CFLratio0347"/>
    <s v="CFLratio0347"/>
    <s v="CFLscw(29w)"/>
    <s v="Standard"/>
    <m/>
    <m/>
    <s v="DEER1314"/>
    <s v="DEER2014"/>
  </r>
  <r>
    <n v="2052"/>
    <s v="Res-Lighting-InGen_CFLratio0347_CFLscw-30w"/>
    <x v="481"/>
    <s v="DEER2014"/>
    <s v="D13 v1.0"/>
    <d v="2014-05-23T15:34:31"/>
    <s v="DEER Lighting measure"/>
    <s v="ErRobNc"/>
    <s v="Res-Iltg-dWatt-CFL"/>
    <s v="DEER"/>
    <s v="Scaled"/>
    <s v="BaseRatio"/>
    <n v="74"/>
    <n v="74"/>
    <s v="None"/>
    <m/>
    <b v="0"/>
    <m/>
    <b v="1"/>
    <s v="Res"/>
    <s v="Any"/>
    <x v="4"/>
    <s v="InGen"/>
    <s v="Ltg_Lamp"/>
    <x v="24"/>
    <m/>
    <m/>
    <s v="ILtg-CFL-Res"/>
    <s v="ILtg-Incand-Res"/>
    <s v="Res indoor non-refl CFL base case, Total Watts = 3.47 x Msr Watts"/>
    <s v="Res indoor non-refl CFL base case, Total Watts = 3.47 x Msr Watts"/>
    <x v="515"/>
    <s v="CFLratio0347"/>
    <s v="CFLratio0347"/>
    <s v="CFLscw(30w)"/>
    <s v="Standard"/>
    <s v="D08-RE-ILtg-CFL-Int-30W-Rpl-Prim"/>
    <m/>
    <s v="DEER1314"/>
    <s v="DEER2014"/>
  </r>
  <r>
    <n v="2053"/>
    <s v="Res-Lighting-InGen_CFLratio0347_CFLscw-31w"/>
    <x v="481"/>
    <s v="DEER2014"/>
    <s v="D13 v1.0"/>
    <d v="2014-05-23T15:34:31"/>
    <s v="DEER Lighting measure"/>
    <s v="ErRobNc"/>
    <s v="Res-Iltg-dWatt-CFL"/>
    <s v="DEER"/>
    <s v="Scaled"/>
    <s v="BaseRatio"/>
    <n v="77"/>
    <n v="77"/>
    <s v="None"/>
    <m/>
    <b v="0"/>
    <m/>
    <b v="1"/>
    <s v="Res"/>
    <s v="Any"/>
    <x v="4"/>
    <s v="InGen"/>
    <s v="Ltg_Lamp"/>
    <x v="24"/>
    <m/>
    <m/>
    <s v="ILtg-CFL-Res"/>
    <s v="ILtg-Incand-Res"/>
    <s v="Res indoor non-refl CFL base case, Total Watts = 3.47 x Msr Watts"/>
    <s v="Res indoor non-refl CFL base case, Total Watts = 3.47 x Msr Watts"/>
    <x v="516"/>
    <s v="CFLratio0347"/>
    <s v="CFLratio0347"/>
    <s v="CFLscw(31w)"/>
    <s v="Standard"/>
    <s v="D08-RE-ILtg-CFL-Int-36W-Rpl-Prim"/>
    <m/>
    <s v="DEER1314"/>
    <s v="DEER2014"/>
  </r>
  <r>
    <n v="2054"/>
    <s v="Res-Lighting-InGen_CFLratio0347_CFLscw-32w"/>
    <x v="481"/>
    <s v="DEER2014"/>
    <s v="D13 v1.0"/>
    <d v="2014-05-23T15:34:31"/>
    <s v="DEER Lighting measure"/>
    <s v="ErRobNc"/>
    <s v="Res-Iltg-dWatt-CFL"/>
    <s v="DEER"/>
    <s v="Scaled"/>
    <s v="BaseRatio"/>
    <n v="79"/>
    <n v="79"/>
    <s v="None"/>
    <m/>
    <b v="0"/>
    <m/>
    <b v="1"/>
    <s v="Res"/>
    <s v="Any"/>
    <x v="4"/>
    <s v="InGen"/>
    <s v="Ltg_Lamp"/>
    <x v="24"/>
    <m/>
    <m/>
    <s v="ILtg-CFL-Res"/>
    <s v="ILtg-Incand-Res"/>
    <s v="Res indoor non-refl CFL base case, Total Watts = 3.47 x Msr Watts"/>
    <s v="Res indoor non-refl CFL base case, Total Watts = 3.47 x Msr Watts"/>
    <x v="517"/>
    <s v="CFLratio0347"/>
    <s v="CFLratio0347"/>
    <s v="CFLscw(32w)"/>
    <s v="Standard"/>
    <s v="D08-RE-ILtg-CFL-Int-40W-Rpl-Prim"/>
    <m/>
    <s v="DEER1314"/>
    <s v="DEER2014"/>
  </r>
  <r>
    <n v="2055"/>
    <s v="Res-Lighting-InGen_CFLratio0347_CFLscw-3w"/>
    <x v="481"/>
    <s v="DEER2014"/>
    <s v="D13 v1.0"/>
    <d v="2014-05-23T15:34:31"/>
    <s v="DEER Lighting measure"/>
    <s v="ErRobNc"/>
    <s v="Res-Iltg-dWatt-CFL"/>
    <s v="DEER"/>
    <s v="Scaled"/>
    <s v="BaseRatio"/>
    <n v="7"/>
    <n v="7"/>
    <s v="None"/>
    <m/>
    <b v="0"/>
    <m/>
    <b v="1"/>
    <s v="Res"/>
    <s v="Any"/>
    <x v="4"/>
    <s v="InGen"/>
    <s v="Ltg_Lamp"/>
    <x v="24"/>
    <m/>
    <m/>
    <s v="ILtg-CFL-Res"/>
    <s v="ILtg-Incand-Res"/>
    <s v="Res indoor non-refl CFL base case, Total Watts = 3.47 x Msr Watts"/>
    <s v="Res indoor non-refl CFL base case, Total Watts = 3.47 x Msr Watts"/>
    <x v="518"/>
    <s v="CFLratio0347"/>
    <s v="CFLratio0347"/>
    <s v="CFLscw(3w)"/>
    <s v="Standard"/>
    <m/>
    <m/>
    <s v="DEER1314"/>
    <s v="DEER2014"/>
  </r>
  <r>
    <n v="2056"/>
    <s v="Res-Lighting-InGen_CFLratio0347_CFLscw-42w"/>
    <x v="481"/>
    <s v="DEER2014"/>
    <s v="D13 v1.0"/>
    <d v="2014-05-23T15:34:31"/>
    <s v="DEER Lighting measure"/>
    <s v="ErRobNc"/>
    <s v="Res-Iltg-dWatt-CFL"/>
    <s v="DEER"/>
    <s v="Scaled"/>
    <s v="BaseRatio"/>
    <n v="104"/>
    <n v="104"/>
    <s v="None"/>
    <m/>
    <b v="0"/>
    <m/>
    <b v="1"/>
    <s v="Res"/>
    <s v="Any"/>
    <x v="4"/>
    <s v="InGen"/>
    <s v="Ltg_Lamp"/>
    <x v="24"/>
    <m/>
    <m/>
    <s v="ILtg-CFL-Res"/>
    <s v="ILtg-Incand-Res"/>
    <s v="Res indoor non-refl CFL base case, Total Watts = 3.47 x Msr Watts"/>
    <s v="Res indoor non-refl CFL base case, Total Watts = 3.47 x Msr Watts"/>
    <x v="519"/>
    <s v="CFLratio0347"/>
    <s v="CFLratio0347"/>
    <s v="CFLscw(42w)"/>
    <s v="Standard"/>
    <m/>
    <m/>
    <s v="DEER1314"/>
    <s v="DEER2014"/>
  </r>
  <r>
    <n v="2057"/>
    <s v="Res-Lighting-InGen_CFLratio0347_CFLscw-4w"/>
    <x v="481"/>
    <s v="DEER2014"/>
    <s v="D13 v1.0"/>
    <d v="2014-05-23T15:34:31"/>
    <s v="DEER Lighting measure"/>
    <s v="ErRobNc"/>
    <s v="Res-Iltg-dWatt-CFL"/>
    <s v="DEER"/>
    <s v="Scaled"/>
    <s v="BaseRatio"/>
    <n v="10"/>
    <n v="10"/>
    <s v="None"/>
    <m/>
    <b v="0"/>
    <m/>
    <b v="1"/>
    <s v="Res"/>
    <s v="Any"/>
    <x v="4"/>
    <s v="InGen"/>
    <s v="Ltg_Lamp"/>
    <x v="24"/>
    <m/>
    <m/>
    <s v="ILtg-CFL-Res"/>
    <s v="ILtg-Incand-Res"/>
    <s v="Res indoor non-refl CFL base case, Total Watts = 3.47 x Msr Watts"/>
    <s v="Res indoor non-refl CFL base case, Total Watts = 3.47 x Msr Watts"/>
    <x v="520"/>
    <s v="CFLratio0347"/>
    <s v="CFLratio0347"/>
    <s v="CFLscw(4w)"/>
    <s v="Standard"/>
    <m/>
    <m/>
    <s v="DEER1314"/>
    <s v="DEER2014"/>
  </r>
  <r>
    <n v="2058"/>
    <s v="Res-Lighting-InGen_CFLratio0347_CFLscw-55w"/>
    <x v="481"/>
    <s v="DEER2014"/>
    <s v="D13 v1.0"/>
    <d v="2014-05-23T15:34:31"/>
    <s v="DEER Lighting measure"/>
    <s v="ErRobNc"/>
    <s v="Res-Iltg-dWatt-CFL"/>
    <s v="DEER"/>
    <s v="Scaled"/>
    <s v="BaseRatio"/>
    <n v="136"/>
    <n v="136"/>
    <s v="None"/>
    <m/>
    <b v="0"/>
    <m/>
    <b v="1"/>
    <s v="Res"/>
    <s v="Any"/>
    <x v="4"/>
    <s v="InGen"/>
    <s v="Ltg_Lamp"/>
    <x v="24"/>
    <m/>
    <m/>
    <s v="ILtg-CFL-Res"/>
    <s v="ILtg-Incand-Res"/>
    <s v="Res indoor non-refl CFL base case, Total Watts = 3.47 x Msr Watts"/>
    <s v="Res indoor non-refl CFL base case, Total Watts = 3.47 x Msr Watts"/>
    <x v="521"/>
    <s v="CFLratio0347"/>
    <s v="CFLratio0347"/>
    <s v="CFLscw(55w)"/>
    <s v="Standard"/>
    <m/>
    <m/>
    <s v="DEER1314"/>
    <s v="DEER2014"/>
  </r>
  <r>
    <n v="2059"/>
    <s v="Res-Lighting-InGen_CFLratio0347_CFLscw-5w"/>
    <x v="481"/>
    <s v="DEER2014"/>
    <s v="D13 v1.0"/>
    <d v="2014-05-23T15:34:31"/>
    <s v="DEER Lighting measure"/>
    <s v="ErRobNc"/>
    <s v="Res-Iltg-dWatt-CFL"/>
    <s v="DEER"/>
    <s v="Scaled"/>
    <s v="BaseRatio"/>
    <n v="12"/>
    <n v="12"/>
    <s v="None"/>
    <m/>
    <b v="0"/>
    <m/>
    <b v="1"/>
    <s v="Res"/>
    <s v="Any"/>
    <x v="4"/>
    <s v="InGen"/>
    <s v="Ltg_Lamp"/>
    <x v="24"/>
    <m/>
    <m/>
    <s v="ILtg-CFL-Res"/>
    <s v="ILtg-Incand-Res"/>
    <s v="Res indoor non-refl CFL base case, Total Watts = 3.47 x Msr Watts"/>
    <s v="Res indoor non-refl CFL base case, Total Watts = 3.47 x Msr Watts"/>
    <x v="522"/>
    <s v="CFLratio0347"/>
    <s v="CFLratio0347"/>
    <s v="CFLscw(5w)"/>
    <s v="Standard"/>
    <m/>
    <m/>
    <s v="DEER1314"/>
    <s v="DEER2014"/>
  </r>
  <r>
    <n v="2060"/>
    <s v="Res-Lighting-InGen_CFLratio0347_CFLscw-60w"/>
    <x v="481"/>
    <s v="DEER2014"/>
    <s v="D13 v1.0"/>
    <d v="2014-05-23T15:34:31"/>
    <s v="DEER Lighting measure"/>
    <s v="ErRobNc"/>
    <s v="Res-Iltg-dWatt-CFL"/>
    <s v="DEER"/>
    <s v="Scaled"/>
    <s v="BaseRatio"/>
    <n v="148"/>
    <n v="148"/>
    <s v="None"/>
    <m/>
    <b v="0"/>
    <m/>
    <b v="1"/>
    <s v="Res"/>
    <s v="Any"/>
    <x v="4"/>
    <s v="InGen"/>
    <s v="Ltg_Lamp"/>
    <x v="24"/>
    <m/>
    <m/>
    <s v="ILtg-CFL-Res"/>
    <s v="ILtg-Incand-Res"/>
    <s v="Res indoor non-refl CFL base case, Total Watts = 3.47 x Msr Watts"/>
    <s v="Res indoor non-refl CFL base case, Total Watts = 3.47 x Msr Watts"/>
    <x v="523"/>
    <s v="CFLratio0347"/>
    <s v="CFLratio0347"/>
    <s v="CFLscw(60w)"/>
    <s v="Standard"/>
    <m/>
    <m/>
    <s v="DEER1314"/>
    <s v="DEER2014"/>
  </r>
  <r>
    <n v="2061"/>
    <s v="Res-Lighting-InGen_CFLratio0347_CFLscw-6w"/>
    <x v="481"/>
    <s v="DEER2014"/>
    <s v="D13 v1.0"/>
    <d v="2014-05-23T15:34:31"/>
    <s v="DEER Lighting measure"/>
    <s v="ErRobNc"/>
    <s v="Res-Iltg-dWatt-CFL"/>
    <s v="DEER"/>
    <s v="Scaled"/>
    <s v="BaseRatio"/>
    <n v="15"/>
    <n v="15"/>
    <s v="None"/>
    <m/>
    <b v="0"/>
    <m/>
    <b v="1"/>
    <s v="Res"/>
    <s v="Any"/>
    <x v="4"/>
    <s v="InGen"/>
    <s v="Ltg_Lamp"/>
    <x v="24"/>
    <m/>
    <m/>
    <s v="ILtg-CFL-Res"/>
    <s v="ILtg-Incand-Res"/>
    <s v="Res indoor non-refl CFL base case, Total Watts = 3.47 x Msr Watts"/>
    <s v="Res indoor non-refl CFL base case, Total Watts = 3.47 x Msr Watts"/>
    <x v="524"/>
    <s v="CFLratio0347"/>
    <s v="CFLratio0347"/>
    <s v="CFLscw(6w)"/>
    <s v="Standard"/>
    <m/>
    <m/>
    <s v="DEER1314"/>
    <s v="DEER2014"/>
  </r>
  <r>
    <n v="2062"/>
    <s v="Res-Lighting-InGen_CFLratio0347_CFLscw-7w"/>
    <x v="481"/>
    <s v="DEER2014"/>
    <s v="D13 v1.0"/>
    <d v="2014-05-23T15:34:31"/>
    <s v="DEER Lighting measure"/>
    <s v="ErRobNc"/>
    <s v="Res-Iltg-dWatt-CFL"/>
    <s v="DEER"/>
    <s v="Scaled"/>
    <s v="BaseRatio"/>
    <n v="17"/>
    <n v="17"/>
    <s v="None"/>
    <m/>
    <b v="0"/>
    <m/>
    <b v="1"/>
    <s v="Res"/>
    <s v="Any"/>
    <x v="4"/>
    <s v="InGen"/>
    <s v="Ltg_Lamp"/>
    <x v="24"/>
    <m/>
    <m/>
    <s v="ILtg-CFL-Res"/>
    <s v="ILtg-Incand-Res"/>
    <s v="Res indoor non-refl CFL base case, Total Watts = 3.47 x Msr Watts"/>
    <s v="Res indoor non-refl CFL base case, Total Watts = 3.47 x Msr Watts"/>
    <x v="525"/>
    <s v="CFLratio0347"/>
    <s v="CFLratio0347"/>
    <s v="CFLscw(7w)"/>
    <s v="Standard"/>
    <m/>
    <m/>
    <s v="DEER1314"/>
    <s v="DEER2014"/>
  </r>
  <r>
    <n v="2063"/>
    <s v="Res-Lighting-InGen_CFLratio0347_CFLscw-80w"/>
    <x v="481"/>
    <s v="DEER2014"/>
    <s v="D13 v1.0"/>
    <d v="2014-05-23T15:34:31"/>
    <s v="DEER Lighting measure"/>
    <s v="ErRobNc"/>
    <s v="Res-Iltg-dWatt-CFL"/>
    <s v="DEER"/>
    <s v="Scaled"/>
    <s v="BaseRatio"/>
    <n v="198"/>
    <n v="198"/>
    <s v="None"/>
    <m/>
    <b v="0"/>
    <m/>
    <b v="1"/>
    <s v="Res"/>
    <s v="Any"/>
    <x v="4"/>
    <s v="InGen"/>
    <s v="Ltg_Lamp"/>
    <x v="24"/>
    <m/>
    <m/>
    <s v="ILtg-CFL-Res"/>
    <s v="ILtg-Incand-Res"/>
    <s v="Res indoor non-refl CFL base case, Total Watts = 3.47 x Msr Watts"/>
    <s v="Res indoor non-refl CFL base case, Total Watts = 3.47 x Msr Watts"/>
    <x v="526"/>
    <s v="CFLratio0347"/>
    <s v="CFLratio0347"/>
    <s v="CFLscw(80w)"/>
    <s v="Standard"/>
    <m/>
    <m/>
    <s v="DEER1314"/>
    <s v="DEER2014"/>
  </r>
  <r>
    <n v="2064"/>
    <s v="Res-Lighting-InGen_CFLratio0347_CFLscw-8w"/>
    <x v="481"/>
    <s v="DEER2014"/>
    <s v="D13 v1.0"/>
    <d v="2014-05-23T15:34:31"/>
    <s v="DEER Lighting measure"/>
    <s v="ErRobNc"/>
    <s v="Res-Iltg-dWatt-CFL"/>
    <s v="DEER"/>
    <s v="Scaled"/>
    <s v="BaseRatio"/>
    <n v="20"/>
    <n v="20"/>
    <s v="None"/>
    <m/>
    <b v="0"/>
    <m/>
    <b v="1"/>
    <s v="Res"/>
    <s v="Any"/>
    <x v="4"/>
    <s v="InGen"/>
    <s v="Ltg_Lamp"/>
    <x v="24"/>
    <m/>
    <m/>
    <s v="ILtg-CFL-Res"/>
    <s v="ILtg-Incand-Res"/>
    <s v="Res indoor non-refl CFL base case, Total Watts = 3.47 x Msr Watts"/>
    <s v="Res indoor non-refl CFL base case, Total Watts = 3.47 x Msr Watts"/>
    <x v="527"/>
    <s v="CFLratio0347"/>
    <s v="CFLratio0347"/>
    <s v="CFLscw(8w)"/>
    <s v="Standard"/>
    <m/>
    <m/>
    <s v="DEER1314"/>
    <s v="DEER2014"/>
  </r>
  <r>
    <n v="2065"/>
    <s v="Res-Lighting-InGen_CFLratio0347_CFLscw-9w"/>
    <x v="481"/>
    <s v="DEER2014"/>
    <s v="D13 v1.0"/>
    <d v="2014-05-23T15:34:31"/>
    <s v="DEER Lighting measure"/>
    <s v="ErRobNc"/>
    <s v="Res-Iltg-dWatt-CFL"/>
    <s v="DEER"/>
    <s v="Scaled"/>
    <s v="BaseRatio"/>
    <n v="22"/>
    <n v="22"/>
    <s v="None"/>
    <m/>
    <b v="0"/>
    <m/>
    <b v="1"/>
    <s v="Res"/>
    <s v="Any"/>
    <x v="4"/>
    <s v="InGen"/>
    <s v="Ltg_Lamp"/>
    <x v="24"/>
    <m/>
    <m/>
    <s v="ILtg-CFL-Res"/>
    <s v="ILtg-Incand-Res"/>
    <s v="Res indoor non-refl CFL base case, Total Watts = 3.47 x Msr Watts"/>
    <s v="Res indoor non-refl CFL base case, Total Watts = 3.47 x Msr Watts"/>
    <x v="528"/>
    <s v="CFLratio0347"/>
    <s v="CFLratio0347"/>
    <s v="CFLscw(9w)"/>
    <s v="Standard"/>
    <m/>
    <m/>
    <s v="DEER1314"/>
    <s v="DEER2014"/>
  </r>
  <r>
    <n v="2066"/>
    <s v="Res-Lighting-InGen_CFLratio0409_CFLscw-Refl-100w"/>
    <x v="481"/>
    <s v="DEER2014"/>
    <s v="D13 v1.0"/>
    <d v="2014-05-23T15:34:31"/>
    <s v="DEER Lighting measure"/>
    <s v="ErRobNc"/>
    <s v="Res-Iltg-dWatt-CFL"/>
    <s v="DEER"/>
    <s v="Scaled"/>
    <s v="BaseRatio"/>
    <n v="309"/>
    <n v="309"/>
    <s v="None"/>
    <m/>
    <b v="0"/>
    <m/>
    <b v="1"/>
    <s v="Res"/>
    <s v="Any"/>
    <x v="4"/>
    <s v="InGen"/>
    <s v="Ltg_Lamp"/>
    <x v="24"/>
    <m/>
    <m/>
    <s v="ILtg-CFL-Res"/>
    <s v="ILtg-Incand-Res"/>
    <s v="Res indoor Reflector CFL base case, Total Watts = 4.09 x Msr Watts"/>
    <s v="Res indoor Reflector CFL base case, Total Watts = 4.09 x Msr Watts"/>
    <x v="529"/>
    <s v="CFLratio0409"/>
    <s v="CFLratio0409"/>
    <s v="CFLscw-Refl(100w)"/>
    <s v="Standard"/>
    <m/>
    <m/>
    <s v="DEER1314"/>
    <s v="DEER2014"/>
  </r>
  <r>
    <n v="2067"/>
    <s v="Res-Lighting-InGen_CFLratio0409_CFLscw-Refl-10w"/>
    <x v="481"/>
    <s v="DEER2014"/>
    <s v="D13 v1.0"/>
    <d v="2014-05-23T15:34:31"/>
    <s v="DEER Lighting measure"/>
    <s v="ErRobNc"/>
    <s v="Res-Iltg-dWatt-CFL"/>
    <s v="DEER"/>
    <s v="Scaled"/>
    <s v="BaseRatio"/>
    <n v="31"/>
    <n v="31"/>
    <s v="None"/>
    <m/>
    <b v="0"/>
    <m/>
    <b v="1"/>
    <s v="Res"/>
    <s v="Any"/>
    <x v="4"/>
    <s v="InGen"/>
    <s v="Ltg_Lamp"/>
    <x v="24"/>
    <m/>
    <m/>
    <s v="ILtg-CFL-Res"/>
    <s v="ILtg-Incand-Res"/>
    <s v="Res indoor Reflector CFL base case, Total Watts = 4.09 x Msr Watts"/>
    <s v="Res indoor Reflector CFL base case, Total Watts = 4.09 x Msr Watts"/>
    <x v="530"/>
    <s v="CFLratio0409"/>
    <s v="CFLratio0409"/>
    <s v="CFLscw-Refl(10w)"/>
    <s v="Standard"/>
    <m/>
    <m/>
    <s v="DEER1314"/>
    <s v="DEER2014"/>
  </r>
  <r>
    <n v="2068"/>
    <s v="Res-Lighting-InGen_CFLratio0409_CFLscw-Refl-11w"/>
    <x v="481"/>
    <s v="DEER2014"/>
    <s v="D13 v1.0"/>
    <d v="2014-05-23T15:34:31"/>
    <s v="DEER Lighting measure"/>
    <s v="ErRobNc"/>
    <s v="Res-Iltg-dWatt-CFL"/>
    <s v="DEER"/>
    <s v="Scaled"/>
    <s v="BaseRatio"/>
    <n v="34"/>
    <n v="34"/>
    <s v="None"/>
    <m/>
    <b v="0"/>
    <m/>
    <b v="1"/>
    <s v="Res"/>
    <s v="Any"/>
    <x v="4"/>
    <s v="InGen"/>
    <s v="Ltg_Lamp"/>
    <x v="24"/>
    <m/>
    <m/>
    <s v="ILtg-CFL-Res"/>
    <s v="ILtg-Incand-Res"/>
    <s v="Res indoor Reflector CFL base case, Total Watts = 4.09 x Msr Watts"/>
    <s v="Res indoor Reflector CFL base case, Total Watts = 4.09 x Msr Watts"/>
    <x v="531"/>
    <s v="CFLratio0409"/>
    <s v="CFLratio0409"/>
    <s v="CFLscw-Refl(11w)"/>
    <s v="Standard"/>
    <m/>
    <m/>
    <s v="DEER1314"/>
    <s v="DEER2014"/>
  </r>
  <r>
    <n v="2069"/>
    <s v="Res-Lighting-InGen_CFLratio0409_CFLscw-Refl-12w"/>
    <x v="481"/>
    <s v="DEER2014"/>
    <s v="D13 v1.0"/>
    <d v="2014-05-23T15:34:31"/>
    <s v="DEER Lighting measure"/>
    <s v="ErRobNc"/>
    <s v="Res-Iltg-dWatt-CFL"/>
    <s v="DEER"/>
    <s v="Scaled"/>
    <s v="BaseRatio"/>
    <n v="37"/>
    <n v="37"/>
    <s v="None"/>
    <m/>
    <b v="0"/>
    <m/>
    <b v="1"/>
    <s v="Res"/>
    <s v="Any"/>
    <x v="4"/>
    <s v="InGen"/>
    <s v="Ltg_Lamp"/>
    <x v="24"/>
    <m/>
    <m/>
    <s v="ILtg-CFL-Res"/>
    <s v="ILtg-Incand-Res"/>
    <s v="Res indoor Reflector CFL base case, Total Watts = 4.09 x Msr Watts"/>
    <s v="Res indoor Reflector CFL base case, Total Watts = 4.09 x Msr Watts"/>
    <x v="532"/>
    <s v="CFLratio0409"/>
    <s v="CFLratio0409"/>
    <s v="CFLscw-Refl(12w)"/>
    <s v="Standard"/>
    <m/>
    <m/>
    <s v="DEER1314"/>
    <s v="DEER2014"/>
  </r>
  <r>
    <n v="2070"/>
    <s v="Res-Lighting-InGen_CFLratio0409_CFLscw-Refl-13w"/>
    <x v="481"/>
    <s v="DEER2014"/>
    <s v="D13 v1.0"/>
    <d v="2014-05-23T15:34:31"/>
    <s v="DEER Lighting measure"/>
    <s v="ErRobNc"/>
    <s v="Res-Iltg-dWatt-CFL"/>
    <s v="DEER"/>
    <s v="Scaled"/>
    <s v="BaseRatio"/>
    <n v="40"/>
    <n v="40"/>
    <s v="None"/>
    <m/>
    <b v="0"/>
    <m/>
    <b v="1"/>
    <s v="Res"/>
    <s v="Any"/>
    <x v="4"/>
    <s v="InGen"/>
    <s v="Ltg_Lamp"/>
    <x v="24"/>
    <m/>
    <m/>
    <s v="ILtg-CFL-Res"/>
    <s v="ILtg-Incand-Res"/>
    <s v="Res indoor Reflector CFL base case, Total Watts = 4.09 x Msr Watts"/>
    <s v="Res indoor Reflector CFL base case, Total Watts = 4.09 x Msr Watts"/>
    <x v="533"/>
    <s v="CFLratio0409"/>
    <s v="CFLratio0409"/>
    <s v="CFLscw-Refl(13w)"/>
    <s v="Standard"/>
    <m/>
    <m/>
    <s v="DEER1314"/>
    <s v="DEER2014"/>
  </r>
  <r>
    <n v="2071"/>
    <s v="Res-Lighting-InGen_CFLratio0409_CFLscw-Refl-14w"/>
    <x v="481"/>
    <s v="DEER2014"/>
    <s v="D13 v1.0"/>
    <d v="2014-05-23T15:34:31"/>
    <s v="DEER Lighting measure"/>
    <s v="ErRobNc"/>
    <s v="Res-Iltg-dWatt-CFL"/>
    <s v="DEER"/>
    <s v="Scaled"/>
    <s v="BaseRatio"/>
    <n v="43"/>
    <n v="43"/>
    <s v="None"/>
    <m/>
    <b v="0"/>
    <m/>
    <b v="1"/>
    <s v="Res"/>
    <s v="Any"/>
    <x v="4"/>
    <s v="InGen"/>
    <s v="Ltg_Lamp"/>
    <x v="24"/>
    <m/>
    <m/>
    <s v="ILtg-CFL-Res"/>
    <s v="ILtg-Incand-Res"/>
    <s v="Res indoor Reflector CFL base case, Total Watts = 4.09 x Msr Watts"/>
    <s v="Res indoor Reflector CFL base case, Total Watts = 4.09 x Msr Watts"/>
    <x v="534"/>
    <s v="CFLratio0409"/>
    <s v="CFLratio0409"/>
    <s v="CFLscw-Refl(14w)"/>
    <s v="Standard"/>
    <m/>
    <m/>
    <s v="DEER1314"/>
    <s v="DEER2014"/>
  </r>
  <r>
    <n v="2072"/>
    <s v="Res-Lighting-InGen_CFLratio0409_CFLscw-Refl-150w"/>
    <x v="481"/>
    <s v="DEER2014"/>
    <s v="D13 v1.0"/>
    <d v="2014-05-23T15:34:31"/>
    <s v="DEER Lighting measure"/>
    <s v="ErRobNc"/>
    <s v="Res-Iltg-dWatt-CFL"/>
    <s v="DEER"/>
    <s v="Scaled"/>
    <s v="BaseRatio"/>
    <n v="464"/>
    <n v="464"/>
    <s v="None"/>
    <m/>
    <b v="0"/>
    <m/>
    <b v="1"/>
    <s v="Res"/>
    <s v="Any"/>
    <x v="4"/>
    <s v="InGen"/>
    <s v="Ltg_Lamp"/>
    <x v="24"/>
    <m/>
    <m/>
    <s v="ILtg-CFL-Res"/>
    <s v="ILtg-Incand-Res"/>
    <s v="Res indoor Reflector CFL base case, Total Watts = 4.09 x Msr Watts"/>
    <s v="Res indoor Reflector CFL base case, Total Watts = 4.09 x Msr Watts"/>
    <x v="535"/>
    <s v="CFLratio0409"/>
    <s v="CFLratio0409"/>
    <s v="CFLscw-Refl(150w)"/>
    <s v="Standard"/>
    <m/>
    <m/>
    <s v="DEER1314"/>
    <s v="DEER2014"/>
  </r>
  <r>
    <n v="2073"/>
    <s v="Res-Lighting-InGen_CFLratio0409_CFLscw-Refl-15w"/>
    <x v="481"/>
    <s v="DEER2014"/>
    <s v="D13 v1.0"/>
    <d v="2014-05-23T15:34:31"/>
    <s v="DEER Lighting measure"/>
    <s v="ErRobNc"/>
    <s v="Res-Iltg-dWatt-CFL"/>
    <s v="DEER"/>
    <s v="Scaled"/>
    <s v="BaseRatio"/>
    <n v="46"/>
    <n v="46"/>
    <s v="None"/>
    <m/>
    <b v="0"/>
    <m/>
    <b v="1"/>
    <s v="Res"/>
    <s v="Any"/>
    <x v="4"/>
    <s v="InGen"/>
    <s v="Ltg_Lamp"/>
    <x v="24"/>
    <m/>
    <m/>
    <s v="ILtg-CFL-Res"/>
    <s v="ILtg-Incand-Res"/>
    <s v="Res indoor Reflector CFL base case, Total Watts = 4.09 x Msr Watts"/>
    <s v="Res indoor Reflector CFL base case, Total Watts = 4.09 x Msr Watts"/>
    <x v="536"/>
    <s v="CFLratio0409"/>
    <s v="CFLratio0409"/>
    <s v="CFLscw-Refl-1(15w)"/>
    <s v="Standard"/>
    <m/>
    <m/>
    <s v="DEER1314"/>
    <s v="DEER2014"/>
  </r>
  <r>
    <n v="2074"/>
    <s v="Res-Lighting-InGen_CFLratio0409_CFLscw-Refl-16w"/>
    <x v="481"/>
    <s v="DEER2014"/>
    <s v="D13 v1.0"/>
    <d v="2014-05-23T15:34:31"/>
    <s v="DEER Lighting measure"/>
    <s v="ErRobNc"/>
    <s v="Res-Iltg-dWatt-CFL"/>
    <s v="DEER"/>
    <s v="Scaled"/>
    <s v="BaseRatio"/>
    <n v="49"/>
    <n v="49"/>
    <s v="None"/>
    <m/>
    <b v="0"/>
    <m/>
    <b v="1"/>
    <s v="Res"/>
    <s v="Any"/>
    <x v="4"/>
    <s v="InGen"/>
    <s v="Ltg_Lamp"/>
    <x v="24"/>
    <m/>
    <m/>
    <s v="ILtg-CFL-Res"/>
    <s v="ILtg-Incand-Res"/>
    <s v="Res indoor Reflector CFL base case, Total Watts = 4.09 x Msr Watts"/>
    <s v="Res indoor Reflector CFL base case, Total Watts = 4.09 x Msr Watts"/>
    <x v="537"/>
    <s v="CFLratio0409"/>
    <s v="CFLratio0409"/>
    <s v="CFLscw-Refl(16w)"/>
    <s v="Standard"/>
    <m/>
    <m/>
    <s v="DEER1314"/>
    <s v="DEER2014"/>
  </r>
  <r>
    <n v="2075"/>
    <s v="Res-Lighting-InGen_CFLratio0409_CFLscw-Refl-17w"/>
    <x v="481"/>
    <s v="DEER2014"/>
    <s v="D13 v1.0"/>
    <d v="2014-05-23T15:34:31"/>
    <s v="DEER Lighting measure"/>
    <s v="ErRobNc"/>
    <s v="Res-Iltg-dWatt-CFL"/>
    <s v="DEER"/>
    <s v="Scaled"/>
    <s v="BaseRatio"/>
    <n v="53"/>
    <n v="53"/>
    <s v="None"/>
    <m/>
    <b v="0"/>
    <m/>
    <b v="1"/>
    <s v="Res"/>
    <s v="Any"/>
    <x v="4"/>
    <s v="InGen"/>
    <s v="Ltg_Lamp"/>
    <x v="24"/>
    <m/>
    <m/>
    <s v="ILtg-CFL-Res"/>
    <s v="ILtg-Incand-Res"/>
    <s v="Res indoor Reflector CFL base case, Total Watts = 4.09 x Msr Watts"/>
    <s v="Res indoor Reflector CFL base case, Total Watts = 4.09 x Msr Watts"/>
    <x v="538"/>
    <s v="CFLratio0409"/>
    <s v="CFLratio0409"/>
    <s v="CFLscw-Refl(17w)"/>
    <s v="Standard"/>
    <m/>
    <m/>
    <s v="DEER1314"/>
    <s v="DEER2014"/>
  </r>
  <r>
    <n v="2076"/>
    <s v="Res-Lighting-InGen_CFLratio0409_CFLscw-Refl-18w"/>
    <x v="481"/>
    <s v="DEER2014"/>
    <s v="D13 v1.0"/>
    <d v="2014-05-23T15:34:31"/>
    <s v="DEER Lighting measure"/>
    <s v="ErRobNc"/>
    <s v="Res-Iltg-dWatt-CFL"/>
    <s v="DEER"/>
    <s v="Scaled"/>
    <s v="BaseRatio"/>
    <n v="56"/>
    <n v="56"/>
    <s v="None"/>
    <m/>
    <b v="0"/>
    <m/>
    <b v="1"/>
    <s v="Res"/>
    <s v="Any"/>
    <x v="4"/>
    <s v="InGen"/>
    <s v="Ltg_Lamp"/>
    <x v="24"/>
    <m/>
    <m/>
    <s v="ILtg-CFL-Res"/>
    <s v="ILtg-Incand-Res"/>
    <s v="Res indoor Reflector CFL base case, Total Watts = 4.09 x Msr Watts"/>
    <s v="Res indoor Reflector CFL base case, Total Watts = 4.09 x Msr Watts"/>
    <x v="539"/>
    <s v="CFLratio0409"/>
    <s v="CFLratio0409"/>
    <s v="CFLscw-Refl(18w)"/>
    <s v="Standard"/>
    <m/>
    <m/>
    <s v="DEER1314"/>
    <s v="DEER2014"/>
  </r>
  <r>
    <n v="2077"/>
    <s v="Res-Lighting-InGen_CFLratio0409_CFLscw-Refl-19w"/>
    <x v="481"/>
    <s v="DEER2014"/>
    <s v="D13 v1.0"/>
    <d v="2014-05-23T15:34:31"/>
    <s v="DEER Lighting measure"/>
    <s v="ErRobNc"/>
    <s v="Res-Iltg-dWatt-CFL"/>
    <s v="DEER"/>
    <s v="Scaled"/>
    <s v="BaseRatio"/>
    <n v="59"/>
    <n v="59"/>
    <s v="None"/>
    <m/>
    <b v="0"/>
    <m/>
    <b v="1"/>
    <s v="Res"/>
    <s v="Any"/>
    <x v="4"/>
    <s v="InGen"/>
    <s v="Ltg_Lamp"/>
    <x v="24"/>
    <m/>
    <m/>
    <s v="ILtg-CFL-Res"/>
    <s v="ILtg-Incand-Res"/>
    <s v="Res indoor Reflector CFL base case, Total Watts = 4.09 x Msr Watts"/>
    <s v="Res indoor Reflector CFL base case, Total Watts = 4.09 x Msr Watts"/>
    <x v="540"/>
    <s v="CFLratio0409"/>
    <s v="CFLratio0409"/>
    <s v="CFLscw-Refl(19w)"/>
    <s v="Standard"/>
    <m/>
    <m/>
    <s v="DEER1314"/>
    <s v="DEER2014"/>
  </r>
  <r>
    <n v="2078"/>
    <s v="Res-Lighting-InGen_CFLratio0409_CFLscw-Refl-200w"/>
    <x v="481"/>
    <s v="DEER2014"/>
    <s v="D13 v1.0"/>
    <d v="2014-05-23T15:34:31"/>
    <s v="DEER Lighting measure"/>
    <s v="ErRobNc"/>
    <s v="Res-Iltg-dWatt-CFL"/>
    <s v="DEER"/>
    <s v="Scaled"/>
    <s v="BaseRatio"/>
    <n v="618"/>
    <n v="618"/>
    <s v="None"/>
    <m/>
    <b v="0"/>
    <m/>
    <b v="1"/>
    <s v="Res"/>
    <s v="Any"/>
    <x v="4"/>
    <s v="InGen"/>
    <s v="Ltg_Lamp"/>
    <x v="24"/>
    <m/>
    <m/>
    <s v="ILtg-CFL-Res"/>
    <s v="ILtg-Incand-Res"/>
    <s v="Res indoor Reflector CFL base case, Total Watts = 4.09 x Msr Watts"/>
    <s v="Res indoor Reflector CFL base case, Total Watts = 4.09 x Msr Watts"/>
    <x v="541"/>
    <s v="CFLratio0409"/>
    <s v="CFLratio0409"/>
    <s v="CFLscw-Refl(200w)"/>
    <s v="Standard"/>
    <m/>
    <m/>
    <s v="DEER1314"/>
    <s v="DEER2014"/>
  </r>
  <r>
    <n v="2079"/>
    <s v="Res-Lighting-InGen_CFLratio0409_CFLscw-Refl-20w"/>
    <x v="481"/>
    <s v="DEER2014"/>
    <s v="D13 v1.0"/>
    <d v="2014-05-23T15:34:31"/>
    <s v="DEER Lighting measure"/>
    <s v="ErRobNc"/>
    <s v="Res-Iltg-dWatt-CFL"/>
    <s v="DEER"/>
    <s v="Scaled"/>
    <s v="BaseRatio"/>
    <n v="62"/>
    <n v="62"/>
    <s v="None"/>
    <m/>
    <b v="0"/>
    <m/>
    <b v="1"/>
    <s v="Res"/>
    <s v="Any"/>
    <x v="4"/>
    <s v="InGen"/>
    <s v="Ltg_Lamp"/>
    <x v="24"/>
    <m/>
    <m/>
    <s v="ILtg-CFL-Res"/>
    <s v="ILtg-Incand-Res"/>
    <s v="Res indoor Reflector CFL base case, Total Watts = 4.09 x Msr Watts"/>
    <s v="Res indoor Reflector CFL base case, Total Watts = 4.09 x Msr Watts"/>
    <x v="542"/>
    <s v="CFLratio0409"/>
    <s v="CFLratio0409"/>
    <s v="CFLscw-Refl(20w)"/>
    <s v="Standard"/>
    <m/>
    <m/>
    <s v="DEER1314"/>
    <s v="DEER2014"/>
  </r>
  <r>
    <n v="2080"/>
    <s v="Res-Lighting-InGen_CFLratio0409_CFLscw-Refl-21w"/>
    <x v="481"/>
    <s v="DEER2014"/>
    <s v="D13 v1.0"/>
    <d v="2014-05-23T15:34:31"/>
    <s v="DEER Lighting measure"/>
    <s v="ErRobNc"/>
    <s v="Res-Iltg-dWatt-CFL"/>
    <s v="DEER"/>
    <s v="Scaled"/>
    <s v="BaseRatio"/>
    <n v="65"/>
    <n v="65"/>
    <s v="None"/>
    <m/>
    <b v="0"/>
    <m/>
    <b v="1"/>
    <s v="Res"/>
    <s v="Any"/>
    <x v="4"/>
    <s v="InGen"/>
    <s v="Ltg_Lamp"/>
    <x v="24"/>
    <m/>
    <m/>
    <s v="ILtg-CFL-Res"/>
    <s v="ILtg-Incand-Res"/>
    <s v="Res indoor Reflector CFL base case, Total Watts = 4.09 x Msr Watts"/>
    <s v="Res indoor Reflector CFL base case, Total Watts = 4.09 x Msr Watts"/>
    <x v="543"/>
    <s v="CFLratio0409"/>
    <s v="CFLratio0409"/>
    <s v="CFLscw-Refl(21w)"/>
    <s v="Standard"/>
    <m/>
    <m/>
    <s v="DEER1314"/>
    <s v="DEER2014"/>
  </r>
  <r>
    <n v="2081"/>
    <s v="Res-Lighting-InGen_CFLratio0409_CFLscw-Refl-22w"/>
    <x v="481"/>
    <s v="DEER2014"/>
    <s v="D13 v1.0"/>
    <d v="2014-05-23T15:34:31"/>
    <s v="DEER Lighting measure"/>
    <s v="ErRobNc"/>
    <s v="Res-Iltg-dWatt-CFL"/>
    <s v="DEER"/>
    <s v="Scaled"/>
    <s v="BaseRatio"/>
    <n v="68"/>
    <n v="68"/>
    <s v="None"/>
    <m/>
    <b v="0"/>
    <m/>
    <b v="1"/>
    <s v="Res"/>
    <s v="Any"/>
    <x v="4"/>
    <s v="InGen"/>
    <s v="Ltg_Lamp"/>
    <x v="24"/>
    <m/>
    <m/>
    <s v="ILtg-CFL-Res"/>
    <s v="ILtg-Incand-Res"/>
    <s v="Res indoor Reflector CFL base case, Total Watts = 4.09 x Msr Watts"/>
    <s v="Res indoor Reflector CFL base case, Total Watts = 4.09 x Msr Watts"/>
    <x v="544"/>
    <s v="CFLratio0409"/>
    <s v="CFLratio0409"/>
    <s v="CFLscw-Refl(22w)"/>
    <s v="Standard"/>
    <m/>
    <m/>
    <s v="DEER1314"/>
    <s v="DEER2014"/>
  </r>
  <r>
    <n v="2082"/>
    <s v="Res-Lighting-InGen_CFLratio0409_CFLscw-Refl-23w"/>
    <x v="481"/>
    <s v="DEER2014"/>
    <s v="D13 v1.0"/>
    <d v="2014-05-23T15:34:31"/>
    <s v="DEER Lighting measure"/>
    <s v="ErRobNc"/>
    <s v="Res-Iltg-dWatt-CFL"/>
    <s v="DEER"/>
    <s v="Scaled"/>
    <s v="BaseRatio"/>
    <n v="71"/>
    <n v="71"/>
    <s v="None"/>
    <m/>
    <b v="0"/>
    <m/>
    <b v="1"/>
    <s v="Res"/>
    <s v="Any"/>
    <x v="4"/>
    <s v="InGen"/>
    <s v="Ltg_Lamp"/>
    <x v="24"/>
    <m/>
    <m/>
    <s v="ILtg-CFL-Res"/>
    <s v="ILtg-Incand-Res"/>
    <s v="Res indoor Reflector CFL base case, Total Watts = 4.09 x Msr Watts"/>
    <s v="Res indoor Reflector CFL base case, Total Watts = 4.09 x Msr Watts"/>
    <x v="545"/>
    <s v="CFLratio0409"/>
    <s v="CFLratio0409"/>
    <s v="CFLscw-Refl-1(23w)"/>
    <s v="Standard"/>
    <m/>
    <m/>
    <s v="DEER1314"/>
    <s v="DEER2014"/>
  </r>
  <r>
    <n v="2083"/>
    <s v="Res-Lighting-InGen_CFLratio0409_CFLscw-Refl-24w"/>
    <x v="481"/>
    <s v="DEER2014"/>
    <s v="D13 v1.0"/>
    <d v="2014-05-23T15:34:31"/>
    <s v="DEER Lighting measure"/>
    <s v="ErRobNc"/>
    <s v="Res-Iltg-dWatt-CFL"/>
    <s v="DEER"/>
    <s v="Scaled"/>
    <s v="BaseRatio"/>
    <n v="74"/>
    <n v="74"/>
    <s v="None"/>
    <m/>
    <b v="0"/>
    <m/>
    <b v="1"/>
    <s v="Res"/>
    <s v="Any"/>
    <x v="4"/>
    <s v="InGen"/>
    <s v="Ltg_Lamp"/>
    <x v="24"/>
    <m/>
    <m/>
    <s v="ILtg-CFL-Res"/>
    <s v="ILtg-Incand-Res"/>
    <s v="Res indoor Reflector CFL base case, Total Watts = 4.09 x Msr Watts"/>
    <s v="Res indoor Reflector CFL base case, Total Watts = 4.09 x Msr Watts"/>
    <x v="546"/>
    <s v="CFLratio0409"/>
    <s v="CFLratio0409"/>
    <s v="CFLscw-Refl(24w)"/>
    <s v="Standard"/>
    <m/>
    <m/>
    <s v="DEER1314"/>
    <s v="DEER2014"/>
  </r>
  <r>
    <n v="2084"/>
    <s v="Res-Lighting-InGen_CFLratio0409_CFLscw-Refl-25w"/>
    <x v="481"/>
    <s v="DEER2014"/>
    <s v="D13 v1.0"/>
    <d v="2014-05-23T15:34:31"/>
    <s v="DEER Lighting measure"/>
    <s v="ErRobNc"/>
    <s v="Res-Iltg-dWatt-CFL"/>
    <s v="DEER"/>
    <s v="Scaled"/>
    <s v="BaseRatio"/>
    <n v="77"/>
    <n v="77"/>
    <s v="None"/>
    <m/>
    <b v="0"/>
    <m/>
    <b v="1"/>
    <s v="Res"/>
    <s v="Any"/>
    <x v="4"/>
    <s v="InGen"/>
    <s v="Ltg_Lamp"/>
    <x v="24"/>
    <m/>
    <m/>
    <s v="ILtg-CFL-Res"/>
    <s v="ILtg-Incand-Res"/>
    <s v="Res indoor Reflector CFL base case, Total Watts = 4.09 x Msr Watts"/>
    <s v="Res indoor Reflector CFL base case, Total Watts = 4.09 x Msr Watts"/>
    <x v="547"/>
    <s v="CFLratio0409"/>
    <s v="CFLratio0409"/>
    <s v="CFLscw-Refl(25w)"/>
    <s v="Standard"/>
    <m/>
    <m/>
    <s v="DEER1314"/>
    <s v="DEER2014"/>
  </r>
  <r>
    <n v="2085"/>
    <s v="Res-Lighting-InGen_CFLratio0409_CFLscw-Refl-26w"/>
    <x v="481"/>
    <s v="DEER2014"/>
    <s v="D13 v1.0"/>
    <d v="2014-05-23T15:34:31"/>
    <s v="DEER Lighting measure"/>
    <s v="ErRobNc"/>
    <s v="Res-Iltg-dWatt-CFL"/>
    <s v="DEER"/>
    <s v="Scaled"/>
    <s v="BaseRatio"/>
    <n v="80"/>
    <n v="80"/>
    <s v="None"/>
    <m/>
    <b v="0"/>
    <m/>
    <b v="1"/>
    <s v="Res"/>
    <s v="Any"/>
    <x v="4"/>
    <s v="InGen"/>
    <s v="Ltg_Lamp"/>
    <x v="24"/>
    <m/>
    <m/>
    <s v="ILtg-CFL-Res"/>
    <s v="ILtg-Incand-Res"/>
    <s v="Res indoor Reflector CFL base case, Total Watts = 4.09 x Msr Watts"/>
    <s v="Res indoor Reflector CFL base case, Total Watts = 4.09 x Msr Watts"/>
    <x v="548"/>
    <s v="CFLratio0409"/>
    <s v="CFLratio0409"/>
    <s v="CFLscw-Refl(26w)"/>
    <s v="Standard"/>
    <m/>
    <m/>
    <s v="DEER1314"/>
    <s v="DEER2014"/>
  </r>
  <r>
    <n v="2086"/>
    <s v="Res-Lighting-InGen_CFLratio0409_CFLscw-Refl-27w"/>
    <x v="481"/>
    <s v="DEER2014"/>
    <s v="D13 v1.0"/>
    <d v="2014-05-23T15:34:31"/>
    <s v="DEER Lighting measure"/>
    <s v="ErRobNc"/>
    <s v="Res-Iltg-dWatt-CFL"/>
    <s v="DEER"/>
    <s v="Scaled"/>
    <s v="BaseRatio"/>
    <n v="83"/>
    <n v="83"/>
    <s v="None"/>
    <m/>
    <b v="0"/>
    <m/>
    <b v="1"/>
    <s v="Res"/>
    <s v="Any"/>
    <x v="4"/>
    <s v="InGen"/>
    <s v="Ltg_Lamp"/>
    <x v="24"/>
    <m/>
    <m/>
    <s v="ILtg-CFL-Res"/>
    <s v="ILtg-Incand-Res"/>
    <s v="Res indoor Reflector CFL base case, Total Watts = 4.09 x Msr Watts"/>
    <s v="Res indoor Reflector CFL base case, Total Watts = 4.09 x Msr Watts"/>
    <x v="549"/>
    <s v="CFLratio0409"/>
    <s v="CFLratio0409"/>
    <s v="CFLscw-Refl(27w)"/>
    <s v="Standard"/>
    <m/>
    <m/>
    <s v="DEER1314"/>
    <s v="DEER2014"/>
  </r>
  <r>
    <n v="2087"/>
    <s v="Res-Lighting-InGen_CFLratio0409_CFLscw-Refl-28w"/>
    <x v="481"/>
    <s v="DEER2014"/>
    <s v="D13 v1.0"/>
    <d v="2014-05-23T15:34:31"/>
    <s v="DEER Lighting measure"/>
    <s v="ErRobNc"/>
    <s v="Res-Iltg-dWatt-CFL"/>
    <s v="DEER"/>
    <s v="Scaled"/>
    <s v="BaseRatio"/>
    <n v="87"/>
    <n v="87"/>
    <s v="None"/>
    <m/>
    <b v="0"/>
    <m/>
    <b v="1"/>
    <s v="Res"/>
    <s v="Any"/>
    <x v="4"/>
    <s v="InGen"/>
    <s v="Ltg_Lamp"/>
    <x v="24"/>
    <m/>
    <m/>
    <s v="ILtg-CFL-Res"/>
    <s v="ILtg-Incand-Res"/>
    <s v="Res indoor Reflector CFL base case, Total Watts = 4.09 x Msr Watts"/>
    <s v="Res indoor Reflector CFL base case, Total Watts = 4.09 x Msr Watts"/>
    <x v="550"/>
    <s v="CFLratio0409"/>
    <s v="CFLratio0409"/>
    <s v="CFLscw-Refl(28w)"/>
    <s v="Standard"/>
    <m/>
    <m/>
    <s v="DEER1314"/>
    <s v="DEER2014"/>
  </r>
  <r>
    <n v="2088"/>
    <s v="Res-Lighting-InGen_CFLratio0409_CFLscw-Refl-29w"/>
    <x v="481"/>
    <s v="DEER2014"/>
    <s v="D13 v1.0"/>
    <d v="2014-05-23T15:34:31"/>
    <s v="DEER Lighting measure"/>
    <s v="ErRobNc"/>
    <s v="Res-Iltg-dWatt-CFL"/>
    <s v="DEER"/>
    <s v="Scaled"/>
    <s v="BaseRatio"/>
    <n v="90"/>
    <n v="90"/>
    <s v="None"/>
    <m/>
    <b v="0"/>
    <m/>
    <b v="1"/>
    <s v="Res"/>
    <s v="Any"/>
    <x v="4"/>
    <s v="InGen"/>
    <s v="Ltg_Lamp"/>
    <x v="24"/>
    <m/>
    <m/>
    <s v="ILtg-CFL-Res"/>
    <s v="ILtg-Incand-Res"/>
    <s v="Res indoor Reflector CFL base case, Total Watts = 4.09 x Msr Watts"/>
    <s v="Res indoor Reflector CFL base case, Total Watts = 4.09 x Msr Watts"/>
    <x v="551"/>
    <s v="CFLratio0409"/>
    <s v="CFLratio0409"/>
    <s v="CFLscw-Refl(29w)"/>
    <s v="Standard"/>
    <m/>
    <m/>
    <s v="DEER1314"/>
    <s v="DEER2014"/>
  </r>
  <r>
    <n v="2089"/>
    <s v="Res-Lighting-InGen_CFLratio0409_CFLscw-Refl-30w"/>
    <x v="481"/>
    <s v="DEER2014"/>
    <s v="D13 v1.0"/>
    <d v="2014-05-23T15:34:31"/>
    <s v="DEER Lighting measure"/>
    <s v="ErRobNc"/>
    <s v="Res-Iltg-dWatt-CFL"/>
    <s v="DEER"/>
    <s v="Scaled"/>
    <s v="BaseRatio"/>
    <n v="93"/>
    <n v="93"/>
    <s v="None"/>
    <m/>
    <b v="0"/>
    <m/>
    <b v="1"/>
    <s v="Res"/>
    <s v="Any"/>
    <x v="4"/>
    <s v="InGen"/>
    <s v="Ltg_Lamp"/>
    <x v="24"/>
    <m/>
    <m/>
    <s v="ILtg-CFL-Res"/>
    <s v="ILtg-Incand-Res"/>
    <s v="Res indoor Reflector CFL base case, Total Watts = 4.09 x Msr Watts"/>
    <s v="Res indoor Reflector CFL base case, Total Watts = 4.09 x Msr Watts"/>
    <x v="552"/>
    <s v="CFLratio0409"/>
    <s v="CFLratio0409"/>
    <s v="CFLscw-Refl(30w)"/>
    <s v="Standard"/>
    <m/>
    <m/>
    <s v="DEER1314"/>
    <s v="DEER2014"/>
  </r>
  <r>
    <n v="2090"/>
    <s v="Res-Lighting-InGen_CFLratio0409_CFLscw-Refl-31w"/>
    <x v="481"/>
    <s v="DEER2014"/>
    <s v="D13 v1.0"/>
    <d v="2014-05-23T15:34:31"/>
    <s v="DEER Lighting measure"/>
    <s v="ErRobNc"/>
    <s v="Res-Iltg-dWatt-CFL"/>
    <s v="DEER"/>
    <s v="Scaled"/>
    <s v="BaseRatio"/>
    <n v="96"/>
    <n v="96"/>
    <s v="None"/>
    <m/>
    <b v="0"/>
    <m/>
    <b v="1"/>
    <s v="Res"/>
    <s v="Any"/>
    <x v="4"/>
    <s v="InGen"/>
    <s v="Ltg_Lamp"/>
    <x v="24"/>
    <m/>
    <m/>
    <s v="ILtg-CFL-Res"/>
    <s v="ILtg-Incand-Res"/>
    <s v="Res indoor Reflector CFL base case, Total Watts = 4.09 x Msr Watts"/>
    <s v="Res indoor Reflector CFL base case, Total Watts = 4.09 x Msr Watts"/>
    <x v="553"/>
    <s v="CFLratio0409"/>
    <s v="CFLratio0409"/>
    <s v="CFLscw-Refl(31w)"/>
    <s v="Standard"/>
    <m/>
    <m/>
    <s v="DEER1314"/>
    <s v="DEER2014"/>
  </r>
  <r>
    <n v="2091"/>
    <s v="Res-Lighting-InGen_CFLratio0409_CFLscw-Refl-32w"/>
    <x v="481"/>
    <s v="DEER2014"/>
    <s v="D13 v1.0"/>
    <d v="2014-05-23T15:34:31"/>
    <s v="DEER Lighting measure"/>
    <s v="ErRobNc"/>
    <s v="Res-Iltg-dWatt-CFL"/>
    <s v="DEER"/>
    <s v="Scaled"/>
    <s v="BaseRatio"/>
    <n v="99"/>
    <n v="99"/>
    <s v="None"/>
    <m/>
    <b v="0"/>
    <m/>
    <b v="1"/>
    <s v="Res"/>
    <s v="Any"/>
    <x v="4"/>
    <s v="InGen"/>
    <s v="Ltg_Lamp"/>
    <x v="24"/>
    <m/>
    <m/>
    <s v="ILtg-CFL-Res"/>
    <s v="ILtg-Incand-Res"/>
    <s v="Res indoor Reflector CFL base case, Total Watts = 4.09 x Msr Watts"/>
    <s v="Res indoor Reflector CFL base case, Total Watts = 4.09 x Msr Watts"/>
    <x v="554"/>
    <s v="CFLratio0409"/>
    <s v="CFLratio0409"/>
    <s v="CFLscw-Refl(32w)"/>
    <s v="Standard"/>
    <m/>
    <m/>
    <s v="DEER1314"/>
    <s v="DEER2014"/>
  </r>
  <r>
    <n v="2092"/>
    <s v="Res-Lighting-InGen_CFLratio0409_CFLscw-Refl-3w"/>
    <x v="481"/>
    <s v="DEER2014"/>
    <s v="D13 v1.0"/>
    <d v="2014-05-23T15:34:31"/>
    <s v="DEER Lighting measure"/>
    <s v="ErRobNc"/>
    <s v="Res-Iltg-dWatt-CFL"/>
    <s v="DEER"/>
    <s v="Scaled"/>
    <s v="BaseRatio"/>
    <n v="9"/>
    <n v="9"/>
    <s v="None"/>
    <m/>
    <b v="0"/>
    <m/>
    <b v="1"/>
    <s v="Res"/>
    <s v="Any"/>
    <x v="4"/>
    <s v="InGen"/>
    <s v="Ltg_Lamp"/>
    <x v="24"/>
    <m/>
    <m/>
    <s v="ILtg-CFL-Res"/>
    <s v="ILtg-Incand-Res"/>
    <s v="Res indoor Reflector CFL base case, Total Watts = 4.09 x Msr Watts"/>
    <s v="Res indoor Reflector CFL base case, Total Watts = 4.09 x Msr Watts"/>
    <x v="555"/>
    <s v="CFLratio0409"/>
    <s v="CFLratio0409"/>
    <s v="CFLscw-Refl(3w)"/>
    <s v="Standard"/>
    <m/>
    <m/>
    <s v="DEER1314"/>
    <s v="DEER2014"/>
  </r>
  <r>
    <n v="2093"/>
    <s v="Res-Lighting-InGen_CFLratio0409_CFLscw-Refl-42w"/>
    <x v="481"/>
    <s v="DEER2014"/>
    <s v="D13 v1.0"/>
    <d v="2014-05-23T15:34:31"/>
    <s v="DEER Lighting measure"/>
    <s v="ErRobNc"/>
    <s v="Res-Iltg-dWatt-CFL"/>
    <s v="DEER"/>
    <s v="Scaled"/>
    <s v="BaseRatio"/>
    <n v="130"/>
    <n v="130"/>
    <s v="None"/>
    <m/>
    <b v="0"/>
    <m/>
    <b v="1"/>
    <s v="Res"/>
    <s v="Any"/>
    <x v="4"/>
    <s v="InGen"/>
    <s v="Ltg_Lamp"/>
    <x v="24"/>
    <m/>
    <m/>
    <s v="ILtg-CFL-Res"/>
    <s v="ILtg-Incand-Res"/>
    <s v="Res indoor Reflector CFL base case, Total Watts = 4.09 x Msr Watts"/>
    <s v="Res indoor Reflector CFL base case, Total Watts = 4.09 x Msr Watts"/>
    <x v="556"/>
    <s v="CFLratio0409"/>
    <s v="CFLratio0409"/>
    <s v="CFLscw-Refl(42w)"/>
    <s v="Standard"/>
    <m/>
    <m/>
    <s v="DEER1314"/>
    <s v="DEER2014"/>
  </r>
  <r>
    <n v="2094"/>
    <s v="Res-Lighting-InGen_CFLratio0409_CFLscw-Refl-4w"/>
    <x v="481"/>
    <s v="DEER2014"/>
    <s v="D13 v1.0"/>
    <d v="2014-05-23T15:34:31"/>
    <s v="DEER Lighting measure"/>
    <s v="ErRobNc"/>
    <s v="Res-Iltg-dWatt-CFL"/>
    <s v="DEER"/>
    <s v="Scaled"/>
    <s v="BaseRatio"/>
    <n v="12"/>
    <n v="12"/>
    <s v="None"/>
    <m/>
    <b v="0"/>
    <m/>
    <b v="1"/>
    <s v="Res"/>
    <s v="Any"/>
    <x v="4"/>
    <s v="InGen"/>
    <s v="Ltg_Lamp"/>
    <x v="24"/>
    <m/>
    <m/>
    <s v="ILtg-CFL-Res"/>
    <s v="ILtg-Incand-Res"/>
    <s v="Res indoor Reflector CFL base case, Total Watts = 4.09 x Msr Watts"/>
    <s v="Res indoor Reflector CFL base case, Total Watts = 4.09 x Msr Watts"/>
    <x v="557"/>
    <s v="CFLratio0409"/>
    <s v="CFLratio0409"/>
    <s v="CFLscw-Refl(4w)"/>
    <s v="Standard"/>
    <m/>
    <m/>
    <s v="DEER1314"/>
    <s v="DEER2014"/>
  </r>
  <r>
    <n v="2095"/>
    <s v="Res-Lighting-InGen_CFLratio0409_CFLscw-Refl-55w"/>
    <x v="481"/>
    <s v="DEER2014"/>
    <s v="D13 v1.0"/>
    <d v="2014-05-23T15:34:31"/>
    <s v="DEER Lighting measure"/>
    <s v="ErRobNc"/>
    <s v="Res-Iltg-dWatt-CFL"/>
    <s v="DEER"/>
    <s v="Scaled"/>
    <s v="BaseRatio"/>
    <n v="170"/>
    <n v="170"/>
    <s v="None"/>
    <m/>
    <b v="0"/>
    <m/>
    <b v="1"/>
    <s v="Res"/>
    <s v="Any"/>
    <x v="4"/>
    <s v="InGen"/>
    <s v="Ltg_Lamp"/>
    <x v="24"/>
    <m/>
    <m/>
    <s v="ILtg-CFL-Res"/>
    <s v="ILtg-Incand-Res"/>
    <s v="Res indoor Reflector CFL base case, Total Watts = 4.09 x Msr Watts"/>
    <s v="Res indoor Reflector CFL base case, Total Watts = 4.09 x Msr Watts"/>
    <x v="558"/>
    <s v="CFLratio0409"/>
    <s v="CFLratio0409"/>
    <s v="CFLscw-Refl(55w)"/>
    <s v="Standard"/>
    <m/>
    <m/>
    <s v="DEER1314"/>
    <s v="DEER2014"/>
  </r>
  <r>
    <n v="2096"/>
    <s v="Res-Lighting-InGen_CFLratio0409_CFLscw-Refl-5w"/>
    <x v="481"/>
    <s v="DEER2014"/>
    <s v="D13 v1.0"/>
    <d v="2014-05-23T15:34:31"/>
    <s v="DEER Lighting measure"/>
    <s v="ErRobNc"/>
    <s v="Res-Iltg-dWatt-CFL"/>
    <s v="DEER"/>
    <s v="Scaled"/>
    <s v="BaseRatio"/>
    <n v="15"/>
    <n v="15"/>
    <s v="None"/>
    <m/>
    <b v="0"/>
    <m/>
    <b v="1"/>
    <s v="Res"/>
    <s v="Any"/>
    <x v="4"/>
    <s v="InGen"/>
    <s v="Ltg_Lamp"/>
    <x v="24"/>
    <m/>
    <m/>
    <s v="ILtg-CFL-Res"/>
    <s v="ILtg-Incand-Res"/>
    <s v="Res indoor Reflector CFL base case, Total Watts = 4.09 x Msr Watts"/>
    <s v="Res indoor Reflector CFL base case, Total Watts = 4.09 x Msr Watts"/>
    <x v="559"/>
    <s v="CFLratio0409"/>
    <s v="CFLratio0409"/>
    <s v="CFLscw-Refl(5w)"/>
    <s v="Standard"/>
    <m/>
    <m/>
    <s v="DEER1314"/>
    <s v="DEER2014"/>
  </r>
  <r>
    <n v="2097"/>
    <s v="Res-Lighting-InGen_CFLratio0409_CFLscw-Refl-60w"/>
    <x v="481"/>
    <s v="DEER2014"/>
    <s v="D13 v1.0"/>
    <d v="2014-05-23T15:34:31"/>
    <s v="DEER Lighting measure"/>
    <s v="ErRobNc"/>
    <s v="Res-Iltg-dWatt-CFL"/>
    <s v="DEER"/>
    <s v="Scaled"/>
    <s v="BaseRatio"/>
    <n v="185"/>
    <n v="185"/>
    <s v="None"/>
    <m/>
    <b v="0"/>
    <m/>
    <b v="1"/>
    <s v="Res"/>
    <s v="Any"/>
    <x v="4"/>
    <s v="InGen"/>
    <s v="Ltg_Lamp"/>
    <x v="24"/>
    <m/>
    <m/>
    <s v="ILtg-CFL-Res"/>
    <s v="ILtg-Incand-Res"/>
    <s v="Res indoor Reflector CFL base case, Total Watts = 4.09 x Msr Watts"/>
    <s v="Res indoor Reflector CFL base case, Total Watts = 4.09 x Msr Watts"/>
    <x v="560"/>
    <s v="CFLratio0409"/>
    <s v="CFLratio0409"/>
    <s v="CFLscw-Refl(60w)"/>
    <s v="Standard"/>
    <m/>
    <m/>
    <s v="DEER1314"/>
    <s v="DEER2014"/>
  </r>
  <r>
    <n v="2098"/>
    <s v="Res-Lighting-InGen_CFLratio0409_CFLscw-Refl-6w"/>
    <x v="481"/>
    <s v="DEER2014"/>
    <s v="D13 v1.0"/>
    <d v="2014-05-23T15:34:31"/>
    <s v="DEER Lighting measure"/>
    <s v="ErRobNc"/>
    <s v="Res-Iltg-dWatt-CFL"/>
    <s v="DEER"/>
    <s v="Scaled"/>
    <s v="BaseRatio"/>
    <n v="19"/>
    <n v="19"/>
    <s v="None"/>
    <m/>
    <b v="0"/>
    <m/>
    <b v="1"/>
    <s v="Res"/>
    <s v="Any"/>
    <x v="4"/>
    <s v="InGen"/>
    <s v="Ltg_Lamp"/>
    <x v="24"/>
    <m/>
    <m/>
    <s v="ILtg-CFL-Res"/>
    <s v="ILtg-Incand-Res"/>
    <s v="Res indoor Reflector CFL base case, Total Watts = 4.09 x Msr Watts"/>
    <s v="Res indoor Reflector CFL base case, Total Watts = 4.09 x Msr Watts"/>
    <x v="561"/>
    <s v="CFLratio0409"/>
    <s v="CFLratio0409"/>
    <s v="CFLscw-Refl(6w)"/>
    <s v="Standard"/>
    <m/>
    <m/>
    <s v="DEER1314"/>
    <s v="DEER2014"/>
  </r>
  <r>
    <n v="2099"/>
    <s v="Res-Lighting-InGen_CFLratio0409_CFLscw-Refl-7w"/>
    <x v="481"/>
    <s v="DEER2014"/>
    <s v="D13 v1.0"/>
    <d v="2014-05-23T15:34:31"/>
    <s v="DEER Lighting measure"/>
    <s v="ErRobNc"/>
    <s v="Res-Iltg-dWatt-CFL"/>
    <s v="DEER"/>
    <s v="Scaled"/>
    <s v="BaseRatio"/>
    <n v="22"/>
    <n v="22"/>
    <s v="None"/>
    <m/>
    <b v="0"/>
    <m/>
    <b v="1"/>
    <s v="Res"/>
    <s v="Any"/>
    <x v="4"/>
    <s v="InGen"/>
    <s v="Ltg_Lamp"/>
    <x v="24"/>
    <m/>
    <m/>
    <s v="ILtg-CFL-Res"/>
    <s v="ILtg-Incand-Res"/>
    <s v="Res indoor Reflector CFL base case, Total Watts = 4.09 x Msr Watts"/>
    <s v="Res indoor Reflector CFL base case, Total Watts = 4.09 x Msr Watts"/>
    <x v="562"/>
    <s v="CFLratio0409"/>
    <s v="CFLratio0409"/>
    <s v="CFLscw-Refl(7w)"/>
    <s v="Standard"/>
    <m/>
    <m/>
    <s v="DEER1314"/>
    <s v="DEER2014"/>
  </r>
  <r>
    <n v="2100"/>
    <s v="Res-Lighting-InGen_CFLratio0409_CFLscw-Refl-80w"/>
    <x v="481"/>
    <s v="DEER2014"/>
    <s v="D13 v1.0"/>
    <d v="2014-05-23T15:34:31"/>
    <s v="DEER Lighting measure"/>
    <s v="ErRobNc"/>
    <s v="Res-Iltg-dWatt-CFL"/>
    <s v="DEER"/>
    <s v="Scaled"/>
    <s v="BaseRatio"/>
    <n v="247"/>
    <n v="247"/>
    <s v="None"/>
    <m/>
    <b v="0"/>
    <m/>
    <b v="1"/>
    <s v="Res"/>
    <s v="Any"/>
    <x v="4"/>
    <s v="InGen"/>
    <s v="Ltg_Lamp"/>
    <x v="24"/>
    <m/>
    <m/>
    <s v="ILtg-CFL-Res"/>
    <s v="ILtg-Incand-Res"/>
    <s v="Res indoor Reflector CFL base case, Total Watts = 4.09 x Msr Watts"/>
    <s v="Res indoor Reflector CFL base case, Total Watts = 4.09 x Msr Watts"/>
    <x v="563"/>
    <s v="CFLratio0409"/>
    <s v="CFLratio0409"/>
    <s v="CFLscw-Refl(80w)"/>
    <s v="Standard"/>
    <m/>
    <m/>
    <s v="DEER1314"/>
    <s v="DEER2014"/>
  </r>
  <r>
    <n v="2101"/>
    <s v="Res-Lighting-InGen_CFLratio0409_CFLscw-Refl-8w"/>
    <x v="481"/>
    <s v="DEER2014"/>
    <s v="D13 v1.0"/>
    <d v="2014-05-23T15:34:31"/>
    <s v="DEER Lighting measure"/>
    <s v="ErRobNc"/>
    <s v="Res-Iltg-dWatt-CFL"/>
    <s v="DEER"/>
    <s v="Scaled"/>
    <s v="BaseRatio"/>
    <n v="25"/>
    <n v="25"/>
    <s v="None"/>
    <m/>
    <b v="0"/>
    <m/>
    <b v="1"/>
    <s v="Res"/>
    <s v="Any"/>
    <x v="4"/>
    <s v="InGen"/>
    <s v="Ltg_Lamp"/>
    <x v="24"/>
    <m/>
    <m/>
    <s v="ILtg-CFL-Res"/>
    <s v="ILtg-Incand-Res"/>
    <s v="Res indoor Reflector CFL base case, Total Watts = 4.09 x Msr Watts"/>
    <s v="Res indoor Reflector CFL base case, Total Watts = 4.09 x Msr Watts"/>
    <x v="564"/>
    <s v="CFLratio0409"/>
    <s v="CFLratio0409"/>
    <s v="CFLscw-Refl(8w)"/>
    <s v="Standard"/>
    <m/>
    <m/>
    <s v="DEER1314"/>
    <s v="DEER2014"/>
  </r>
  <r>
    <n v="2102"/>
    <s v="Res-Lighting-InGen_CFLratio0409_CFLscw-Refl-9w"/>
    <x v="481"/>
    <s v="DEER2014"/>
    <s v="D13 v1.0"/>
    <d v="2014-05-23T15:34:31"/>
    <s v="DEER Lighting measure"/>
    <s v="ErRobNc"/>
    <s v="Res-Iltg-dWatt-CFL"/>
    <s v="DEER"/>
    <s v="Scaled"/>
    <s v="BaseRatio"/>
    <n v="28"/>
    <n v="28"/>
    <s v="None"/>
    <m/>
    <b v="0"/>
    <m/>
    <b v="1"/>
    <s v="Res"/>
    <s v="Any"/>
    <x v="4"/>
    <s v="InGen"/>
    <s v="Ltg_Lamp"/>
    <x v="24"/>
    <m/>
    <m/>
    <s v="ILtg-CFL-Res"/>
    <s v="ILtg-Incand-Res"/>
    <s v="Res indoor Reflector CFL base case, Total Watts = 4.09 x Msr Watts"/>
    <s v="Res indoor Reflector CFL base case, Total Watts = 4.09 x Msr Watts"/>
    <x v="565"/>
    <s v="CFLratio0409"/>
    <s v="CFLratio0409"/>
    <s v="CFLscw-Refl(9w)"/>
    <s v="Standard"/>
    <m/>
    <m/>
    <s v="DEER1314"/>
    <s v="DEER2014"/>
  </r>
  <r>
    <n v="2103"/>
    <s v="Res-Lighting-OutGen_CFLratio0407_CFLfixt-110w"/>
    <x v="482"/>
    <s v="DEER1314"/>
    <s v="D13 v1.0"/>
    <d v="2014-05-23T15:34:31"/>
    <s v="DEER Lighting measure"/>
    <s v="ErRobNc"/>
    <s v="Res-Oltg-dWatt-CFL"/>
    <s v="DEER"/>
    <s v="Scaled"/>
    <s v="BaseRatio"/>
    <n v="338"/>
    <n v="338"/>
    <s v="None"/>
    <m/>
    <b v="0"/>
    <m/>
    <b v="1"/>
    <s v="Res"/>
    <s v="Any"/>
    <x v="4"/>
    <s v="OutGen"/>
    <s v="Ltg_Fixture"/>
    <x v="23"/>
    <m/>
    <m/>
    <s v="ILtg-CFL-Res"/>
    <s v="ILtg-Incand-Res"/>
    <s v="Res outdoor CFL base case, Total Watts = 4.07 x Msr Watts"/>
    <s v="Res outdoor CFL base case, Total Watts = 4.07 x Msr Watts"/>
    <x v="464"/>
    <s v="CFLratio0407"/>
    <s v="CFLratio0407"/>
    <s v="CFLfixt-110w(110w)"/>
    <s v="Standard"/>
    <m/>
    <m/>
    <s v="None"/>
    <s v="DEER1314"/>
  </r>
  <r>
    <n v="2104"/>
    <s v="Res-Lighting-OutGen_CFLratio0407_CFLfixt-120w"/>
    <x v="482"/>
    <s v="DEER1314"/>
    <s v="D13 v1.0"/>
    <d v="2014-05-23T15:34:31"/>
    <s v="DEER Lighting measure"/>
    <s v="ErRobNc"/>
    <s v="Res-Oltg-dWatt-CFL"/>
    <s v="DEER"/>
    <s v="Scaled"/>
    <s v="BaseRatio"/>
    <n v="368"/>
    <n v="368"/>
    <s v="None"/>
    <m/>
    <b v="0"/>
    <m/>
    <b v="1"/>
    <s v="Res"/>
    <s v="Any"/>
    <x v="4"/>
    <s v="OutGen"/>
    <s v="Ltg_Fixture"/>
    <x v="23"/>
    <m/>
    <m/>
    <s v="ILtg-CFL-Res"/>
    <s v="ILtg-Incand-Res"/>
    <s v="Res outdoor CFL base case, Total Watts = 4.07 x Msr Watts"/>
    <s v="Res outdoor CFL base case, Total Watts = 4.07 x Msr Watts"/>
    <x v="465"/>
    <s v="CFLratio0407"/>
    <s v="CFLratio0407"/>
    <s v="CFLfixt-120w(120w)"/>
    <s v="Standard"/>
    <m/>
    <m/>
    <s v="None"/>
    <s v="DEER1314"/>
  </r>
  <r>
    <n v="2105"/>
    <s v="Res-Lighting-OutGen_CFLratio0407_CFLfixt-13w"/>
    <x v="482"/>
    <s v="DEER1314"/>
    <s v="D13 v1.0"/>
    <d v="2014-05-23T15:34:31"/>
    <s v="DEER Lighting measure"/>
    <s v="ErRobNc"/>
    <s v="Res-Oltg-dWatt-CFL"/>
    <s v="DEER"/>
    <s v="Scaled"/>
    <s v="BaseRatio"/>
    <n v="40"/>
    <n v="40"/>
    <s v="None"/>
    <m/>
    <b v="0"/>
    <m/>
    <b v="1"/>
    <s v="Res"/>
    <s v="Any"/>
    <x v="4"/>
    <s v="OutGen"/>
    <s v="Ltg_Fixture"/>
    <x v="23"/>
    <m/>
    <m/>
    <s v="ILtg-CFL-Res"/>
    <s v="ILtg-Incand-Res"/>
    <s v="Res outdoor CFL base case, Total Watts = 4.07 x Msr Watts"/>
    <s v="Res outdoor CFL base case, Total Watts = 4.07 x Msr Watts"/>
    <x v="466"/>
    <s v="CFLratio0407"/>
    <s v="CFLratio0407"/>
    <s v="CFLfixt-13w(13w)"/>
    <s v="Standard"/>
    <m/>
    <m/>
    <s v="None"/>
    <s v="DEER1314"/>
  </r>
  <r>
    <n v="2106"/>
    <s v="Res-Lighting-OutGen_CFLratio0407_CFLfixt-15w"/>
    <x v="482"/>
    <s v="DEER1314"/>
    <s v="D13 v1.0"/>
    <d v="2014-05-23T15:34:31"/>
    <s v="DEER Lighting measure"/>
    <s v="ErRobNc"/>
    <s v="Res-Oltg-dWatt-CFL"/>
    <s v="DEER"/>
    <s v="Scaled"/>
    <s v="BaseRatio"/>
    <n v="46"/>
    <n v="46"/>
    <s v="None"/>
    <m/>
    <b v="0"/>
    <m/>
    <b v="1"/>
    <s v="Res"/>
    <s v="Any"/>
    <x v="4"/>
    <s v="OutGen"/>
    <s v="Ltg_Fixture"/>
    <x v="23"/>
    <m/>
    <m/>
    <s v="ILtg-CFL-Res"/>
    <s v="ILtg-Incand-Res"/>
    <s v="Res outdoor CFL base case, Total Watts = 4.07 x Msr Watts"/>
    <s v="Res outdoor CFL base case, Total Watts = 4.07 x Msr Watts"/>
    <x v="467"/>
    <s v="CFLratio0407"/>
    <s v="CFLratio0407"/>
    <s v="CFLfixt-15w(15w)"/>
    <s v="Standard"/>
    <m/>
    <m/>
    <s v="None"/>
    <s v="DEER1314"/>
  </r>
  <r>
    <n v="2107"/>
    <s v="Res-Lighting-OutGen_CFLratio0407_CFLfixt-18w"/>
    <x v="482"/>
    <s v="DEER1314"/>
    <s v="D13 v1.0"/>
    <d v="2014-05-23T15:34:31"/>
    <s v="DEER Lighting measure"/>
    <s v="ErRobNc"/>
    <s v="Res-Oltg-dWatt-CFL"/>
    <s v="DEER"/>
    <s v="Scaled"/>
    <s v="BaseRatio"/>
    <n v="55"/>
    <n v="55"/>
    <s v="None"/>
    <m/>
    <b v="0"/>
    <m/>
    <b v="1"/>
    <s v="Res"/>
    <s v="Any"/>
    <x v="4"/>
    <s v="OutGen"/>
    <s v="Ltg_Fixture"/>
    <x v="23"/>
    <m/>
    <m/>
    <s v="ILtg-CFL-Res"/>
    <s v="ILtg-Incand-Res"/>
    <s v="Res outdoor CFL base case, Total Watts = 4.07 x Msr Watts"/>
    <s v="Res outdoor CFL base case, Total Watts = 4.07 x Msr Watts"/>
    <x v="468"/>
    <s v="CFLratio0407"/>
    <s v="CFLratio0407"/>
    <s v="CFLfixt-18w(18w)"/>
    <s v="Standard"/>
    <m/>
    <m/>
    <s v="None"/>
    <s v="DEER1314"/>
  </r>
  <r>
    <n v="2108"/>
    <s v="Res-Lighting-OutGen_CFLratio0407_CFLfixt-20w"/>
    <x v="482"/>
    <s v="DEER1314"/>
    <s v="D13 v1.0"/>
    <d v="2014-05-23T15:34:31"/>
    <s v="DEER Lighting measure"/>
    <s v="ErRobNc"/>
    <s v="Res-Oltg-dWatt-CFL"/>
    <s v="DEER"/>
    <s v="Scaled"/>
    <s v="BaseRatio"/>
    <n v="61"/>
    <n v="61"/>
    <s v="None"/>
    <m/>
    <b v="0"/>
    <m/>
    <b v="1"/>
    <s v="Res"/>
    <s v="Any"/>
    <x v="4"/>
    <s v="OutGen"/>
    <s v="Ltg_Fixture"/>
    <x v="23"/>
    <m/>
    <m/>
    <s v="ILtg-CFL-Res"/>
    <s v="ILtg-Incand-Res"/>
    <s v="Res outdoor CFL base case, Total Watts = 4.07 x Msr Watts"/>
    <s v="Res outdoor CFL base case, Total Watts = 4.07 x Msr Watts"/>
    <x v="469"/>
    <s v="CFLratio0407"/>
    <s v="CFLratio0407"/>
    <s v="CFLfixt-20w(20w)"/>
    <s v="Standard"/>
    <m/>
    <m/>
    <s v="None"/>
    <s v="DEER1314"/>
  </r>
  <r>
    <n v="2109"/>
    <s v="Res-Lighting-OutGen_CFLratio0407_CFLfixt-24w"/>
    <x v="482"/>
    <s v="DEER1314"/>
    <s v="D13 v1.0"/>
    <d v="2014-05-23T15:34:31"/>
    <s v="DEER Lighting measure"/>
    <s v="ErRobNc"/>
    <s v="Res-Oltg-dWatt-CFL"/>
    <s v="DEER"/>
    <s v="Scaled"/>
    <s v="BaseRatio"/>
    <n v="74"/>
    <n v="74"/>
    <s v="None"/>
    <m/>
    <b v="0"/>
    <m/>
    <b v="1"/>
    <s v="Res"/>
    <s v="Any"/>
    <x v="4"/>
    <s v="OutGen"/>
    <s v="Ltg_Fixture"/>
    <x v="23"/>
    <m/>
    <m/>
    <s v="ILtg-CFL-Res"/>
    <s v="ILtg-Incand-Res"/>
    <s v="Res outdoor CFL base case, Total Watts = 4.07 x Msr Watts"/>
    <s v="Res outdoor CFL base case, Total Watts = 4.07 x Msr Watts"/>
    <x v="470"/>
    <s v="CFLratio0407"/>
    <s v="CFLratio0407"/>
    <s v="CFLfixt-24w(24w)"/>
    <s v="Standard"/>
    <m/>
    <m/>
    <s v="None"/>
    <s v="DEER1314"/>
  </r>
  <r>
    <n v="2110"/>
    <s v="Res-Lighting-OutGen_CFLratio0407_CFLfixt-25w"/>
    <x v="482"/>
    <s v="DEER1314"/>
    <s v="D13 v1.0"/>
    <d v="2014-05-23T15:34:31"/>
    <s v="DEER Lighting measure"/>
    <s v="ErRobNc"/>
    <s v="Res-Oltg-dWatt-CFL"/>
    <s v="DEER"/>
    <s v="Scaled"/>
    <s v="BaseRatio"/>
    <n v="77"/>
    <n v="77"/>
    <s v="None"/>
    <m/>
    <b v="0"/>
    <m/>
    <b v="1"/>
    <s v="Res"/>
    <s v="Any"/>
    <x v="4"/>
    <s v="OutGen"/>
    <s v="Ltg_Fixture"/>
    <x v="23"/>
    <m/>
    <m/>
    <s v="ILtg-CFL-Res"/>
    <s v="ILtg-Incand-Res"/>
    <s v="Res outdoor CFL base case, Total Watts = 4.07 x Msr Watts"/>
    <s v="Res outdoor CFL base case, Total Watts = 4.07 x Msr Watts"/>
    <x v="471"/>
    <s v="CFLratio0407"/>
    <s v="CFLratio0407"/>
    <s v="CFLfixt-25w(25w)"/>
    <s v="Standard"/>
    <m/>
    <m/>
    <s v="None"/>
    <s v="DEER1314"/>
  </r>
  <r>
    <n v="2111"/>
    <s v="Res-Lighting-OutGen_CFLratio0407_CFLfixt-26w"/>
    <x v="482"/>
    <s v="DEER1314"/>
    <s v="D13 v1.0"/>
    <d v="2014-05-23T15:34:31"/>
    <s v="DEER Lighting measure"/>
    <s v="ErRobNc"/>
    <s v="Res-Oltg-dWatt-CFL"/>
    <s v="DEER"/>
    <s v="Scaled"/>
    <s v="BaseRatio"/>
    <n v="80"/>
    <n v="80"/>
    <s v="None"/>
    <m/>
    <b v="0"/>
    <m/>
    <b v="1"/>
    <s v="Res"/>
    <s v="Any"/>
    <x v="4"/>
    <s v="OutGen"/>
    <s v="Ltg_Fixture"/>
    <x v="23"/>
    <m/>
    <m/>
    <s v="ILtg-CFL-Res"/>
    <s v="ILtg-Incand-Res"/>
    <s v="Res outdoor CFL base case, Total Watts = 4.07 x Msr Watts"/>
    <s v="Res outdoor CFL base case, Total Watts = 4.07 x Msr Watts"/>
    <x v="472"/>
    <s v="CFLratio0407"/>
    <s v="CFLratio0407"/>
    <s v="CFLfixt-26w(26w)"/>
    <s v="Standard"/>
    <m/>
    <m/>
    <s v="None"/>
    <s v="DEER1314"/>
  </r>
  <r>
    <n v="2112"/>
    <s v="Res-Lighting-OutGen_CFLratio0407_CFLfixt-27w"/>
    <x v="482"/>
    <s v="DEER1314"/>
    <s v="D13 v1.0"/>
    <d v="2014-05-23T15:34:31"/>
    <s v="DEER Lighting measure"/>
    <s v="ErRobNc"/>
    <s v="Res-Oltg-dWatt-CFL"/>
    <s v="DEER"/>
    <s v="Scaled"/>
    <s v="BaseRatio"/>
    <n v="83"/>
    <n v="83"/>
    <s v="None"/>
    <m/>
    <b v="0"/>
    <m/>
    <b v="1"/>
    <s v="Res"/>
    <s v="Any"/>
    <x v="4"/>
    <s v="OutGen"/>
    <s v="Ltg_Fixture"/>
    <x v="23"/>
    <m/>
    <m/>
    <s v="ILtg-CFL-Res"/>
    <s v="ILtg-Incand-Res"/>
    <s v="Res outdoor CFL base case, Total Watts = 4.07 x Msr Watts"/>
    <s v="Res outdoor CFL base case, Total Watts = 4.07 x Msr Watts"/>
    <x v="473"/>
    <s v="CFLratio0407"/>
    <s v="CFLratio0407"/>
    <s v="CFLfixt-27w(27w)"/>
    <s v="Standard"/>
    <m/>
    <m/>
    <s v="None"/>
    <s v="DEER1314"/>
  </r>
  <r>
    <n v="2113"/>
    <s v="Res-Lighting-OutGen_CFLratio0407_CFLfixt-28w"/>
    <x v="482"/>
    <s v="DEER1314"/>
    <s v="D13 v1.0"/>
    <d v="2014-05-23T15:34:31"/>
    <s v="DEER Lighting measure"/>
    <s v="ErRobNc"/>
    <s v="Res-Oltg-dWatt-CFL"/>
    <s v="DEER"/>
    <s v="Scaled"/>
    <s v="BaseRatio"/>
    <n v="86"/>
    <n v="86"/>
    <s v="None"/>
    <m/>
    <b v="0"/>
    <m/>
    <b v="1"/>
    <s v="Res"/>
    <s v="Any"/>
    <x v="4"/>
    <s v="OutGen"/>
    <s v="Ltg_Fixture"/>
    <x v="23"/>
    <m/>
    <m/>
    <s v="ILtg-CFL-Res"/>
    <s v="ILtg-Incand-Res"/>
    <s v="Res outdoor CFL base case, Total Watts = 4.07 x Msr Watts"/>
    <s v="Res outdoor CFL base case, Total Watts = 4.07 x Msr Watts"/>
    <x v="474"/>
    <s v="CFLratio0407"/>
    <s v="CFLratio0407"/>
    <s v="CFLfixt-28w(28w)"/>
    <s v="Standard"/>
    <m/>
    <m/>
    <s v="None"/>
    <s v="DEER1314"/>
  </r>
  <r>
    <n v="2114"/>
    <s v="Res-Lighting-OutGen_CFLratio0407_CFLfixt-32w"/>
    <x v="482"/>
    <s v="DEER1314"/>
    <s v="D13 v1.0"/>
    <d v="2014-05-23T15:34:31"/>
    <s v="DEER Lighting measure"/>
    <s v="ErRobNc"/>
    <s v="Res-Oltg-dWatt-CFL"/>
    <s v="DEER"/>
    <s v="Scaled"/>
    <s v="BaseRatio"/>
    <n v="98"/>
    <n v="98"/>
    <s v="None"/>
    <m/>
    <b v="0"/>
    <m/>
    <b v="1"/>
    <s v="Res"/>
    <s v="Any"/>
    <x v="4"/>
    <s v="OutGen"/>
    <s v="Ltg_Fixture"/>
    <x v="23"/>
    <m/>
    <m/>
    <s v="ILtg-CFL-Res"/>
    <s v="ILtg-Incand-Res"/>
    <s v="Res outdoor CFL base case, Total Watts = 4.07 x Msr Watts"/>
    <s v="Res outdoor CFL base case, Total Watts = 4.07 x Msr Watts"/>
    <x v="475"/>
    <s v="CFLratio0407"/>
    <s v="CFLratio0407"/>
    <s v="CFLfixt-32w(32w)"/>
    <s v="Standard"/>
    <m/>
    <m/>
    <s v="None"/>
    <s v="DEER1314"/>
  </r>
  <r>
    <n v="2115"/>
    <s v="Res-Lighting-OutGen_CFLratio0407_CFLfixt-34w"/>
    <x v="482"/>
    <s v="DEER1314"/>
    <s v="D13 v1.0"/>
    <d v="2014-05-23T15:34:31"/>
    <s v="DEER Lighting measure"/>
    <s v="ErRobNc"/>
    <s v="Res-Oltg-dWatt-CFL"/>
    <s v="DEER"/>
    <s v="Scaled"/>
    <s v="BaseRatio"/>
    <n v="104"/>
    <n v="104"/>
    <s v="None"/>
    <m/>
    <b v="0"/>
    <m/>
    <b v="1"/>
    <s v="Res"/>
    <s v="Any"/>
    <x v="4"/>
    <s v="OutGen"/>
    <s v="Ltg_Fixture"/>
    <x v="23"/>
    <m/>
    <m/>
    <s v="ILtg-CFL-Res"/>
    <s v="ILtg-Incand-Res"/>
    <s v="Res outdoor CFL base case, Total Watts = 4.07 x Msr Watts"/>
    <s v="Res outdoor CFL base case, Total Watts = 4.07 x Msr Watts"/>
    <x v="476"/>
    <s v="CFLratio0407"/>
    <s v="CFLratio0407"/>
    <s v="CFLfixt-34w(34w)"/>
    <s v="Standard"/>
    <m/>
    <m/>
    <s v="None"/>
    <s v="DEER1314"/>
  </r>
  <r>
    <n v="2116"/>
    <s v="Res-Lighting-OutGen_CFLratio0407_CFLfixt-35w"/>
    <x v="482"/>
    <s v="DEER1314"/>
    <s v="D13 v1.0"/>
    <d v="2014-05-23T15:34:31"/>
    <s v="DEER Lighting measure"/>
    <s v="ErRobNc"/>
    <s v="Res-Oltg-dWatt-CFL"/>
    <s v="DEER"/>
    <s v="Scaled"/>
    <s v="BaseRatio"/>
    <n v="107"/>
    <n v="107"/>
    <s v="None"/>
    <m/>
    <b v="0"/>
    <m/>
    <b v="1"/>
    <s v="Res"/>
    <s v="Any"/>
    <x v="4"/>
    <s v="OutGen"/>
    <s v="Ltg_Fixture"/>
    <x v="23"/>
    <m/>
    <m/>
    <s v="ILtg-CFL-Res"/>
    <s v="ILtg-Incand-Res"/>
    <s v="Res outdoor CFL base case, Total Watts = 4.07 x Msr Watts"/>
    <s v="Res outdoor CFL base case, Total Watts = 4.07 x Msr Watts"/>
    <x v="477"/>
    <s v="CFLratio0407"/>
    <s v="CFLratio0407"/>
    <s v="CFLfixt-35w(35w)"/>
    <s v="Standard"/>
    <m/>
    <m/>
    <s v="None"/>
    <s v="DEER1314"/>
  </r>
  <r>
    <n v="2117"/>
    <s v="Res-Lighting-OutGen_CFLratio0407_CFLfixt-36w"/>
    <x v="482"/>
    <s v="DEER1314"/>
    <s v="D13 v1.0"/>
    <d v="2014-05-23T15:34:31"/>
    <s v="DEER Lighting measure"/>
    <s v="ErRobNc"/>
    <s v="Res-Oltg-dWatt-CFL"/>
    <s v="DEER"/>
    <s v="Scaled"/>
    <s v="BaseRatio"/>
    <n v="111"/>
    <n v="111"/>
    <s v="None"/>
    <m/>
    <b v="0"/>
    <m/>
    <b v="1"/>
    <s v="Res"/>
    <s v="Any"/>
    <x v="4"/>
    <s v="OutGen"/>
    <s v="Ltg_Fixture"/>
    <x v="23"/>
    <m/>
    <m/>
    <s v="ILtg-CFL-Res"/>
    <s v="ILtg-Incand-Res"/>
    <s v="Res outdoor CFL base case, Total Watts = 4.07 x Msr Watts"/>
    <s v="Res outdoor CFL base case, Total Watts = 4.07 x Msr Watts"/>
    <x v="478"/>
    <s v="CFLratio0407"/>
    <s v="CFLratio0407"/>
    <s v="CFLfixt-36w(36w)"/>
    <s v="Standard"/>
    <m/>
    <m/>
    <s v="None"/>
    <s v="DEER1314"/>
  </r>
  <r>
    <n v="2118"/>
    <s v="Res-Lighting-OutGen_CFLratio0407_CFLfixt-40w"/>
    <x v="482"/>
    <s v="DEER1314"/>
    <s v="D13 v1.0"/>
    <d v="2014-05-23T15:34:31"/>
    <s v="DEER Lighting measure"/>
    <s v="ErRobNc"/>
    <s v="Res-Oltg-dWatt-CFL"/>
    <s v="DEER"/>
    <s v="Scaled"/>
    <s v="BaseRatio"/>
    <n v="123"/>
    <n v="123"/>
    <s v="None"/>
    <m/>
    <b v="0"/>
    <m/>
    <b v="1"/>
    <s v="Res"/>
    <s v="Any"/>
    <x v="4"/>
    <s v="OutGen"/>
    <s v="Ltg_Fixture"/>
    <x v="23"/>
    <m/>
    <m/>
    <s v="ILtg-CFL-Res"/>
    <s v="ILtg-Incand-Res"/>
    <s v="Res outdoor CFL base case, Total Watts = 4.07 x Msr Watts"/>
    <s v="Res outdoor CFL base case, Total Watts = 4.07 x Msr Watts"/>
    <x v="479"/>
    <s v="CFLratio0407"/>
    <s v="CFLratio0407"/>
    <s v="CFLfixt-40w(40w)"/>
    <s v="Standard"/>
    <m/>
    <m/>
    <s v="None"/>
    <s v="DEER1314"/>
  </r>
  <r>
    <n v="2119"/>
    <s v="Res-Lighting-OutGen_CFLratio0407_CFLfixt-42w"/>
    <x v="482"/>
    <s v="DEER1314"/>
    <s v="D13 v1.0"/>
    <d v="2014-05-23T15:34:31"/>
    <s v="DEER Lighting measure"/>
    <s v="ErRobNc"/>
    <s v="Res-Oltg-dWatt-CFL"/>
    <s v="DEER"/>
    <s v="Scaled"/>
    <s v="BaseRatio"/>
    <n v="129"/>
    <n v="129"/>
    <s v="None"/>
    <m/>
    <b v="0"/>
    <m/>
    <b v="1"/>
    <s v="Res"/>
    <s v="Any"/>
    <x v="4"/>
    <s v="OutGen"/>
    <s v="Ltg_Fixture"/>
    <x v="23"/>
    <m/>
    <m/>
    <s v="ILtg-CFL-Res"/>
    <s v="ILtg-Incand-Res"/>
    <s v="Res outdoor CFL base case, Total Watts = 4.07 x Msr Watts"/>
    <s v="Res outdoor CFL base case, Total Watts = 4.07 x Msr Watts"/>
    <x v="480"/>
    <s v="CFLratio0407"/>
    <s v="CFLratio0407"/>
    <s v="CFLfixt-42w(42w)"/>
    <s v="Standard"/>
    <m/>
    <m/>
    <s v="None"/>
    <s v="DEER1314"/>
  </r>
  <r>
    <n v="2120"/>
    <s v="Res-Lighting-OutGen_CFLratio0407_CFLfixt-50w"/>
    <x v="482"/>
    <s v="DEER1314"/>
    <s v="D13 v1.0"/>
    <d v="2014-05-23T15:34:31"/>
    <s v="DEER Lighting measure"/>
    <s v="ErRobNc"/>
    <s v="Res-Oltg-dWatt-CFL"/>
    <s v="DEER"/>
    <s v="Scaled"/>
    <s v="BaseRatio"/>
    <n v="154"/>
    <n v="154"/>
    <s v="None"/>
    <m/>
    <b v="0"/>
    <m/>
    <b v="1"/>
    <s v="Res"/>
    <s v="Any"/>
    <x v="4"/>
    <s v="OutGen"/>
    <s v="Ltg_Fixture"/>
    <x v="23"/>
    <m/>
    <m/>
    <s v="ILtg-CFL-Res"/>
    <s v="ILtg-Incand-Res"/>
    <s v="Res outdoor CFL base case, Total Watts = 4.07 x Msr Watts"/>
    <s v="Res outdoor CFL base case, Total Watts = 4.07 x Msr Watts"/>
    <x v="481"/>
    <s v="CFLratio0407"/>
    <s v="CFLratio0407"/>
    <s v="CFLfixt-50w(50w)"/>
    <s v="Standard"/>
    <m/>
    <m/>
    <s v="None"/>
    <s v="DEER1314"/>
  </r>
  <r>
    <n v="2121"/>
    <s v="Res-Lighting-OutGen_CFLratio0407_CFLfixt-55w"/>
    <x v="482"/>
    <s v="DEER1314"/>
    <s v="D13 v1.0"/>
    <d v="2014-05-23T15:34:31"/>
    <s v="DEER Lighting measure"/>
    <s v="ErRobNc"/>
    <s v="Res-Oltg-dWatt-CFL"/>
    <s v="DEER"/>
    <s v="Scaled"/>
    <s v="BaseRatio"/>
    <n v="169"/>
    <n v="169"/>
    <s v="None"/>
    <m/>
    <b v="0"/>
    <m/>
    <b v="1"/>
    <s v="Res"/>
    <s v="Any"/>
    <x v="4"/>
    <s v="OutGen"/>
    <s v="Ltg_Fixture"/>
    <x v="23"/>
    <m/>
    <m/>
    <s v="ILtg-CFL-Res"/>
    <s v="ILtg-Incand-Res"/>
    <s v="Res outdoor CFL base case, Total Watts = 4.07 x Msr Watts"/>
    <s v="Res outdoor CFL base case, Total Watts = 4.07 x Msr Watts"/>
    <x v="482"/>
    <s v="CFLratio0407"/>
    <s v="CFLratio0407"/>
    <s v="CFLfixt-55w(55w)"/>
    <s v="Standard"/>
    <m/>
    <m/>
    <s v="None"/>
    <s v="DEER1314"/>
  </r>
  <r>
    <n v="2122"/>
    <s v="Res-Lighting-OutGen_CFLratio0407_CFLfixt-57w"/>
    <x v="482"/>
    <s v="DEER1314"/>
    <s v="D13 v1.0"/>
    <d v="2014-05-23T15:34:31"/>
    <s v="DEER Lighting measure"/>
    <s v="ErRobNc"/>
    <s v="Res-Oltg-dWatt-CFL"/>
    <s v="DEER"/>
    <s v="Scaled"/>
    <s v="BaseRatio"/>
    <n v="175"/>
    <n v="175"/>
    <s v="None"/>
    <m/>
    <b v="0"/>
    <m/>
    <b v="1"/>
    <s v="Res"/>
    <s v="Any"/>
    <x v="4"/>
    <s v="OutGen"/>
    <s v="Ltg_Fixture"/>
    <x v="23"/>
    <m/>
    <m/>
    <s v="ILtg-CFL-Res"/>
    <s v="ILtg-Incand-Res"/>
    <s v="Res outdoor CFL base case, Total Watts = 4.07 x Msr Watts"/>
    <s v="Res outdoor CFL base case, Total Watts = 4.07 x Msr Watts"/>
    <x v="483"/>
    <s v="CFLratio0407"/>
    <s v="CFLratio0407"/>
    <s v="CFLfixt-57w(57w)"/>
    <s v="Standard"/>
    <m/>
    <m/>
    <s v="None"/>
    <s v="DEER1314"/>
  </r>
  <r>
    <n v="2123"/>
    <s v="Res-Lighting-OutGen_CFLratio0407_CFLfixt-5w"/>
    <x v="482"/>
    <s v="DEER1314"/>
    <s v="D13 v1.0"/>
    <d v="2014-05-23T15:34:31"/>
    <s v="DEER Lighting measure"/>
    <s v="ErRobNc"/>
    <s v="Res-Oltg-dWatt-CFL"/>
    <s v="DEER"/>
    <s v="Scaled"/>
    <s v="BaseRatio"/>
    <n v="15"/>
    <n v="15"/>
    <s v="None"/>
    <m/>
    <b v="0"/>
    <m/>
    <b v="1"/>
    <s v="Res"/>
    <s v="Any"/>
    <x v="4"/>
    <s v="OutGen"/>
    <s v="Ltg_Fixture"/>
    <x v="23"/>
    <m/>
    <m/>
    <s v="ILtg-CFL-Res"/>
    <s v="ILtg-Incand-Res"/>
    <s v="Res outdoor CFL base case, Total Watts = 4.07 x Msr Watts"/>
    <s v="Res outdoor CFL base case, Total Watts = 4.07 x Msr Watts"/>
    <x v="484"/>
    <s v="CFLratio0407"/>
    <s v="CFLratio0407"/>
    <s v="CFLfixt-5w(5w)"/>
    <s v="Standard"/>
    <m/>
    <m/>
    <s v="None"/>
    <s v="DEER1314"/>
  </r>
  <r>
    <n v="2124"/>
    <s v="Res-Lighting-OutGen_CFLratio0407_CFLfixt-60w"/>
    <x v="482"/>
    <s v="DEER1314"/>
    <s v="D13 v1.0"/>
    <d v="2014-05-23T15:34:31"/>
    <s v="DEER Lighting measure"/>
    <s v="ErRobNc"/>
    <s v="Res-Oltg-dWatt-CFL"/>
    <s v="DEER"/>
    <s v="Scaled"/>
    <s v="BaseRatio"/>
    <n v="184"/>
    <n v="184"/>
    <s v="None"/>
    <m/>
    <b v="0"/>
    <m/>
    <b v="1"/>
    <s v="Res"/>
    <s v="Any"/>
    <x v="4"/>
    <s v="OutGen"/>
    <s v="Ltg_Fixture"/>
    <x v="23"/>
    <m/>
    <m/>
    <s v="ILtg-CFL-Res"/>
    <s v="ILtg-Incand-Res"/>
    <s v="Res outdoor CFL base case, Total Watts = 4.07 x Msr Watts"/>
    <s v="Res outdoor CFL base case, Total Watts = 4.07 x Msr Watts"/>
    <x v="485"/>
    <s v="CFLratio0407"/>
    <s v="CFLratio0407"/>
    <s v="CFLfixt-60w(60w)"/>
    <s v="Standard"/>
    <m/>
    <m/>
    <s v="None"/>
    <s v="DEER1314"/>
  </r>
  <r>
    <n v="2125"/>
    <s v="Res-Lighting-OutGen_CFLratio0407_CFLfixt-75w"/>
    <x v="482"/>
    <s v="DEER1314"/>
    <s v="D13 v1.0"/>
    <d v="2014-05-23T15:34:31"/>
    <s v="DEER Lighting measure"/>
    <s v="ErRobNc"/>
    <s v="Res-Oltg-dWatt-CFL"/>
    <s v="DEER"/>
    <s v="Scaled"/>
    <s v="BaseRatio"/>
    <n v="230"/>
    <n v="230"/>
    <s v="None"/>
    <m/>
    <b v="0"/>
    <m/>
    <b v="1"/>
    <s v="Res"/>
    <s v="Any"/>
    <x v="4"/>
    <s v="OutGen"/>
    <s v="Ltg_Fixture"/>
    <x v="23"/>
    <m/>
    <m/>
    <s v="ILtg-CFL-Res"/>
    <s v="ILtg-Incand-Res"/>
    <s v="Res outdoor CFL base case, Total Watts = 4.07 x Msr Watts"/>
    <s v="Res outdoor CFL base case, Total Watts = 4.07 x Msr Watts"/>
    <x v="486"/>
    <s v="CFLratio0407"/>
    <s v="CFLratio0407"/>
    <s v="CFLfixt-75w(75w)"/>
    <s v="Standard"/>
    <m/>
    <m/>
    <s v="None"/>
    <s v="DEER1314"/>
  </r>
  <r>
    <n v="2126"/>
    <s v="Res-Lighting-OutGen_CFLratio0407_CFLfixt-7w"/>
    <x v="482"/>
    <s v="DEER1314"/>
    <s v="D13 v1.0"/>
    <d v="2014-05-23T15:34:31"/>
    <s v="DEER Lighting measure"/>
    <s v="ErRobNc"/>
    <s v="Res-Oltg-dWatt-CFL"/>
    <s v="DEER"/>
    <s v="Scaled"/>
    <s v="BaseRatio"/>
    <n v="21"/>
    <n v="21"/>
    <s v="None"/>
    <m/>
    <b v="0"/>
    <m/>
    <b v="1"/>
    <s v="Res"/>
    <s v="Any"/>
    <x v="4"/>
    <s v="OutGen"/>
    <s v="Ltg_Fixture"/>
    <x v="23"/>
    <m/>
    <m/>
    <s v="ILtg-CFL-Res"/>
    <s v="ILtg-Incand-Res"/>
    <s v="Res outdoor CFL base case, Total Watts = 4.07 x Msr Watts"/>
    <s v="Res outdoor CFL base case, Total Watts = 4.07 x Msr Watts"/>
    <x v="487"/>
    <s v="CFLratio0407"/>
    <s v="CFLratio0407"/>
    <s v="CFLfixt-7w(7w)"/>
    <s v="Standard"/>
    <m/>
    <m/>
    <s v="None"/>
    <s v="DEER1314"/>
  </r>
  <r>
    <n v="2127"/>
    <s v="Res-Lighting-OutGen_CFLratio0407_CFLfixt-80w"/>
    <x v="482"/>
    <s v="DEER1314"/>
    <s v="D13 v1.0"/>
    <d v="2014-05-23T15:34:31"/>
    <s v="DEER Lighting measure"/>
    <s v="ErRobNc"/>
    <s v="Res-Oltg-dWatt-CFL"/>
    <s v="DEER"/>
    <s v="Scaled"/>
    <s v="BaseRatio"/>
    <n v="246"/>
    <n v="246"/>
    <s v="None"/>
    <m/>
    <b v="0"/>
    <m/>
    <b v="1"/>
    <s v="Res"/>
    <s v="Any"/>
    <x v="4"/>
    <s v="OutGen"/>
    <s v="Ltg_Fixture"/>
    <x v="23"/>
    <m/>
    <m/>
    <s v="ILtg-CFL-Res"/>
    <s v="ILtg-Incand-Res"/>
    <s v="Res outdoor CFL base case, Total Watts = 4.07 x Msr Watts"/>
    <s v="Res outdoor CFL base case, Total Watts = 4.07 x Msr Watts"/>
    <x v="488"/>
    <s v="CFLratio0407"/>
    <s v="CFLratio0407"/>
    <s v="CFLfixt-80w(80w)"/>
    <s v="Standard"/>
    <m/>
    <m/>
    <s v="None"/>
    <s v="DEER1314"/>
  </r>
  <r>
    <n v="2128"/>
    <s v="Res-Lighting-OutGen_CFLratio0407_CFLfixt-85w"/>
    <x v="482"/>
    <s v="DEER1314"/>
    <s v="D13 v1.0"/>
    <d v="2014-05-23T15:34:31"/>
    <s v="DEER Lighting measure"/>
    <s v="ErRobNc"/>
    <s v="Res-Oltg-dWatt-CFL"/>
    <s v="DEER"/>
    <s v="Scaled"/>
    <s v="BaseRatio"/>
    <n v="261"/>
    <n v="261"/>
    <s v="None"/>
    <m/>
    <b v="0"/>
    <m/>
    <b v="1"/>
    <s v="Res"/>
    <s v="Any"/>
    <x v="4"/>
    <s v="OutGen"/>
    <s v="Ltg_Fixture"/>
    <x v="23"/>
    <m/>
    <m/>
    <s v="ILtg-CFL-Res"/>
    <s v="ILtg-Incand-Res"/>
    <s v="Res outdoor CFL base case, Total Watts = 4.07 x Msr Watts"/>
    <s v="Res outdoor CFL base case, Total Watts = 4.07 x Msr Watts"/>
    <x v="489"/>
    <s v="CFLratio0407"/>
    <s v="CFLratio0407"/>
    <s v="CFLfixt-85w(85w)"/>
    <s v="Standard"/>
    <m/>
    <m/>
    <s v="None"/>
    <s v="DEER1314"/>
  </r>
  <r>
    <n v="2129"/>
    <s v="Res-Lighting-OutGen_CFLratio0407_CFLfixt-95w"/>
    <x v="482"/>
    <s v="DEER1314"/>
    <s v="D13 v1.0"/>
    <d v="2014-05-23T15:34:31"/>
    <s v="DEER Lighting measure"/>
    <s v="ErRobNc"/>
    <s v="Res-Oltg-dWatt-CFL"/>
    <s v="DEER"/>
    <s v="Scaled"/>
    <s v="BaseRatio"/>
    <n v="292"/>
    <n v="292"/>
    <s v="None"/>
    <m/>
    <b v="0"/>
    <m/>
    <b v="1"/>
    <s v="Res"/>
    <s v="Any"/>
    <x v="4"/>
    <s v="OutGen"/>
    <s v="Ltg_Fixture"/>
    <x v="23"/>
    <m/>
    <m/>
    <s v="ILtg-CFL-Res"/>
    <s v="ILtg-Incand-Res"/>
    <s v="Res outdoor CFL base case, Total Watts = 4.07 x Msr Watts"/>
    <s v="Res outdoor CFL base case, Total Watts = 4.07 x Msr Watts"/>
    <x v="490"/>
    <s v="CFLratio0407"/>
    <s v="CFLratio0407"/>
    <s v="CFLfixt-95w(95w)"/>
    <s v="Standard"/>
    <m/>
    <m/>
    <s v="None"/>
    <s v="DEER1314"/>
  </r>
  <r>
    <n v="2130"/>
    <s v="Res-Lighting-OutGen_CFLratio0407_CFLfixt-9w"/>
    <x v="482"/>
    <s v="DEER1314"/>
    <s v="D13 v1.0"/>
    <d v="2014-05-23T15:34:31"/>
    <s v="DEER Lighting measure"/>
    <s v="ErRobNc"/>
    <s v="Res-Oltg-dWatt-CFL"/>
    <s v="DEER"/>
    <s v="Scaled"/>
    <s v="BaseRatio"/>
    <n v="28"/>
    <n v="28"/>
    <s v="None"/>
    <m/>
    <b v="0"/>
    <m/>
    <b v="1"/>
    <s v="Res"/>
    <s v="Any"/>
    <x v="4"/>
    <s v="OutGen"/>
    <s v="Ltg_Fixture"/>
    <x v="23"/>
    <m/>
    <m/>
    <s v="ILtg-CFL-Res"/>
    <s v="ILtg-Incand-Res"/>
    <s v="Res outdoor CFL base case, Total Watts = 4.07 x Msr Watts"/>
    <s v="Res outdoor CFL base case, Total Watts = 4.07 x Msr Watts"/>
    <x v="491"/>
    <s v="CFLratio0407"/>
    <s v="CFLratio0407"/>
    <s v="CFLfixt-9w(9w)"/>
    <s v="Standard"/>
    <m/>
    <m/>
    <s v="None"/>
    <s v="DEER1314"/>
  </r>
  <r>
    <n v="2131"/>
    <s v="Res-Lighting-OutGen_CFLratio0407_CFLscw-100w"/>
    <x v="483"/>
    <s v="DEER1314"/>
    <s v="D13 v1.0"/>
    <d v="2014-05-23T15:34:31"/>
    <s v="DEER Lighting measure"/>
    <s v="ErRobNc"/>
    <s v="Res-Oltg-dWatt-CFL"/>
    <s v="DEER"/>
    <s v="Scaled"/>
    <s v="BaseRatio"/>
    <n v="307"/>
    <n v="307"/>
    <s v="None"/>
    <m/>
    <b v="0"/>
    <m/>
    <b v="1"/>
    <s v="Res"/>
    <s v="Any"/>
    <x v="4"/>
    <s v="OutGen"/>
    <s v="Ltg_Lamp"/>
    <x v="24"/>
    <m/>
    <m/>
    <s v="ILtg-CFL-Res"/>
    <s v="ILtg-Incand-Res"/>
    <s v="Res outdoor CFL base case, Total Watts = 4.07 x Msr Watts"/>
    <s v="Res outdoor CFL base case, Total Watts = 4.07 x Msr Watts"/>
    <x v="492"/>
    <s v="CFLratio0407"/>
    <s v="CFLratio0407"/>
    <s v="CFLscw(100w)"/>
    <s v="Standard"/>
    <m/>
    <m/>
    <s v="None"/>
    <s v="DEER1314"/>
  </r>
  <r>
    <n v="2132"/>
    <s v="Res-Lighting-OutGen_CFLratio0407_CFLscw-10w"/>
    <x v="483"/>
    <s v="DEER1314"/>
    <s v="D13 v1.0"/>
    <d v="2014-05-23T15:34:31"/>
    <s v="DEER Lighting measure"/>
    <s v="ErRobNc"/>
    <s v="Res-Oltg-dWatt-CFL"/>
    <s v="DEER"/>
    <s v="Scaled"/>
    <s v="BaseRatio"/>
    <n v="31"/>
    <n v="31"/>
    <s v="None"/>
    <m/>
    <b v="0"/>
    <m/>
    <b v="1"/>
    <s v="Res"/>
    <s v="Any"/>
    <x v="4"/>
    <s v="OutGen"/>
    <s v="Ltg_Lamp"/>
    <x v="24"/>
    <m/>
    <m/>
    <s v="ILtg-CFL-Res"/>
    <s v="ILtg-Incand-Res"/>
    <s v="Res outdoor CFL base case, Total Watts = 4.07 x Msr Watts"/>
    <s v="Res outdoor CFL base case, Total Watts = 4.07 x Msr Watts"/>
    <x v="493"/>
    <s v="CFLratio0407"/>
    <s v="CFLratio0407"/>
    <s v="CFLscw(10w)"/>
    <s v="Standard"/>
    <m/>
    <m/>
    <s v="None"/>
    <s v="DEER1314"/>
  </r>
  <r>
    <n v="2133"/>
    <s v="Res-Lighting-OutGen_CFLratio0407_CFLscw-11w"/>
    <x v="483"/>
    <s v="DEER1314"/>
    <s v="D13 v1.0"/>
    <d v="2014-05-23T15:34:31"/>
    <s v="DEER Lighting measure"/>
    <s v="ErRobNc"/>
    <s v="Res-Oltg-dWatt-CFL"/>
    <s v="DEER"/>
    <s v="Scaled"/>
    <s v="BaseRatio"/>
    <n v="34"/>
    <n v="34"/>
    <s v="None"/>
    <m/>
    <b v="0"/>
    <m/>
    <b v="1"/>
    <s v="Res"/>
    <s v="Any"/>
    <x v="4"/>
    <s v="OutGen"/>
    <s v="Ltg_Lamp"/>
    <x v="24"/>
    <m/>
    <m/>
    <s v="ILtg-CFL-Res"/>
    <s v="ILtg-Incand-Res"/>
    <s v="Res outdoor CFL base case, Total Watts = 4.07 x Msr Watts"/>
    <s v="Res outdoor CFL base case, Total Watts = 4.07 x Msr Watts"/>
    <x v="494"/>
    <s v="CFLratio0407"/>
    <s v="CFLratio0407"/>
    <s v="CFLscw(11w)"/>
    <s v="Standard"/>
    <m/>
    <m/>
    <s v="None"/>
    <s v="DEER1314"/>
  </r>
  <r>
    <n v="2134"/>
    <s v="Res-Lighting-OutGen_CFLratio0407_CFLscw-12w"/>
    <x v="483"/>
    <s v="DEER1314"/>
    <s v="D13 v1.0"/>
    <d v="2014-05-23T15:34:31"/>
    <s v="DEER Lighting measure"/>
    <s v="ErRobNc"/>
    <s v="Res-Oltg-dWatt-CFL"/>
    <s v="DEER"/>
    <s v="Scaled"/>
    <s v="BaseRatio"/>
    <n v="37"/>
    <n v="37"/>
    <s v="None"/>
    <m/>
    <b v="0"/>
    <m/>
    <b v="1"/>
    <s v="Res"/>
    <s v="Any"/>
    <x v="4"/>
    <s v="OutGen"/>
    <s v="Ltg_Lamp"/>
    <x v="24"/>
    <m/>
    <m/>
    <s v="ILtg-CFL-Res"/>
    <s v="ILtg-Incand-Res"/>
    <s v="Res outdoor CFL base case, Total Watts = 4.07 x Msr Watts"/>
    <s v="Res outdoor CFL base case, Total Watts = 4.07 x Msr Watts"/>
    <x v="495"/>
    <s v="CFLratio0407"/>
    <s v="CFLratio0407"/>
    <s v="CFLscw(12w)"/>
    <s v="Standard"/>
    <m/>
    <m/>
    <s v="None"/>
    <s v="DEER1314"/>
  </r>
  <r>
    <n v="2135"/>
    <s v="Res-Lighting-OutGen_CFLratio0407_CFLscw-13w"/>
    <x v="483"/>
    <s v="DEER1314"/>
    <s v="D13 v1.0"/>
    <d v="2014-05-23T15:34:31"/>
    <s v="DEER Lighting measure"/>
    <s v="ErRobNc"/>
    <s v="Res-Oltg-dWatt-CFL"/>
    <s v="DEER"/>
    <s v="Scaled"/>
    <s v="BaseRatio"/>
    <n v="40"/>
    <n v="40"/>
    <s v="None"/>
    <m/>
    <b v="0"/>
    <m/>
    <b v="1"/>
    <s v="Res"/>
    <s v="Any"/>
    <x v="4"/>
    <s v="OutGen"/>
    <s v="Ltg_Lamp"/>
    <x v="24"/>
    <m/>
    <m/>
    <s v="ILtg-CFL-Res"/>
    <s v="ILtg-Incand-Res"/>
    <s v="Res outdoor CFL base case, Total Watts = 4.07 x Msr Watts"/>
    <s v="Res outdoor CFL base case, Total Watts = 4.07 x Msr Watts"/>
    <x v="496"/>
    <s v="CFLratio0407"/>
    <s v="CFLratio0407"/>
    <s v="CFLscw(13w)"/>
    <s v="Standard"/>
    <m/>
    <m/>
    <s v="None"/>
    <s v="DEER1314"/>
  </r>
  <r>
    <n v="2136"/>
    <s v="Res-Lighting-OutGen_CFLratio0407_CFLscw-14w"/>
    <x v="483"/>
    <s v="DEER1314"/>
    <s v="D13 v1.0"/>
    <d v="2014-05-23T15:34:31"/>
    <s v="DEER Lighting measure"/>
    <s v="ErRobNc"/>
    <s v="Res-Oltg-dWatt-CFL"/>
    <s v="DEER"/>
    <s v="Scaled"/>
    <s v="BaseRatio"/>
    <n v="43"/>
    <n v="43"/>
    <s v="None"/>
    <m/>
    <b v="0"/>
    <m/>
    <b v="1"/>
    <s v="Res"/>
    <s v="Any"/>
    <x v="4"/>
    <s v="OutGen"/>
    <s v="Ltg_Lamp"/>
    <x v="24"/>
    <m/>
    <m/>
    <s v="ILtg-CFL-Res"/>
    <s v="ILtg-Incand-Res"/>
    <s v="Res outdoor CFL base case, Total Watts = 4.07 x Msr Watts"/>
    <s v="Res outdoor CFL base case, Total Watts = 4.07 x Msr Watts"/>
    <x v="497"/>
    <s v="CFLratio0407"/>
    <s v="CFLratio0407"/>
    <s v="CFLscw(14w)"/>
    <s v="Standard"/>
    <m/>
    <m/>
    <s v="None"/>
    <s v="DEER1314"/>
  </r>
  <r>
    <n v="2137"/>
    <s v="Res-Lighting-OutGen_CFLratio0407_CFLscw-150w"/>
    <x v="483"/>
    <s v="DEER1314"/>
    <s v="D13 v1.0"/>
    <d v="2014-05-23T15:34:31"/>
    <s v="DEER Lighting measure"/>
    <s v="ErRobNc"/>
    <s v="Res-Oltg-dWatt-CFL"/>
    <s v="DEER"/>
    <s v="Scaled"/>
    <s v="BaseRatio"/>
    <n v="461"/>
    <n v="461"/>
    <s v="None"/>
    <m/>
    <b v="0"/>
    <m/>
    <b v="1"/>
    <s v="Res"/>
    <s v="Any"/>
    <x v="4"/>
    <s v="OutGen"/>
    <s v="Ltg_Lamp"/>
    <x v="24"/>
    <m/>
    <m/>
    <s v="ILtg-CFL-Res"/>
    <s v="ILtg-Incand-Res"/>
    <s v="Res outdoor CFL base case, Total Watts = 4.07 x Msr Watts"/>
    <s v="Res outdoor CFL base case, Total Watts = 4.07 x Msr Watts"/>
    <x v="498"/>
    <s v="CFLratio0407"/>
    <s v="CFLratio0407"/>
    <s v="CFLscw(150w)"/>
    <s v="Standard"/>
    <m/>
    <m/>
    <s v="None"/>
    <s v="DEER1314"/>
  </r>
  <r>
    <n v="2138"/>
    <s v="Res-Lighting-OutGen_CFLratio0407_CFLscw-15w"/>
    <x v="483"/>
    <s v="DEER1314"/>
    <s v="D13 v1.0"/>
    <d v="2014-05-23T15:34:31"/>
    <s v="DEER Lighting measure"/>
    <s v="ErRobNc"/>
    <s v="Res-Oltg-dWatt-CFL"/>
    <s v="DEER"/>
    <s v="Scaled"/>
    <s v="BaseRatio"/>
    <n v="46"/>
    <n v="46"/>
    <s v="None"/>
    <m/>
    <b v="0"/>
    <m/>
    <b v="1"/>
    <s v="Res"/>
    <s v="Any"/>
    <x v="4"/>
    <s v="OutGen"/>
    <s v="Ltg_Lamp"/>
    <x v="24"/>
    <m/>
    <m/>
    <s v="ILtg-CFL-Res"/>
    <s v="ILtg-Incand-Res"/>
    <s v="Res outdoor CFL base case, Total Watts = 4.07 x Msr Watts"/>
    <s v="Res outdoor CFL base case, Total Watts = 4.07 x Msr Watts"/>
    <x v="499"/>
    <s v="CFLratio0407"/>
    <s v="CFLratio0407"/>
    <s v="CFLscw(15w)"/>
    <s v="Standard"/>
    <m/>
    <m/>
    <s v="None"/>
    <s v="DEER1314"/>
  </r>
  <r>
    <n v="2139"/>
    <s v="Res-Lighting-OutGen_CFLratio0407_CFLscw-16w"/>
    <x v="483"/>
    <s v="DEER1314"/>
    <s v="D13 v1.0"/>
    <d v="2014-05-23T15:34:31"/>
    <s v="DEER Lighting measure"/>
    <s v="ErRobNc"/>
    <s v="Res-Oltg-dWatt-CFL"/>
    <s v="DEER"/>
    <s v="Scaled"/>
    <s v="BaseRatio"/>
    <n v="49"/>
    <n v="49"/>
    <s v="None"/>
    <m/>
    <b v="0"/>
    <m/>
    <b v="1"/>
    <s v="Res"/>
    <s v="Any"/>
    <x v="4"/>
    <s v="OutGen"/>
    <s v="Ltg_Lamp"/>
    <x v="24"/>
    <m/>
    <m/>
    <s v="ILtg-CFL-Res"/>
    <s v="ILtg-Incand-Res"/>
    <s v="Res outdoor CFL base case, Total Watts = 4.07 x Msr Watts"/>
    <s v="Res outdoor CFL base case, Total Watts = 4.07 x Msr Watts"/>
    <x v="500"/>
    <s v="CFLratio0407"/>
    <s v="CFLratio0407"/>
    <s v="CFLscw(16w)"/>
    <s v="Standard"/>
    <m/>
    <m/>
    <s v="None"/>
    <s v="DEER1314"/>
  </r>
  <r>
    <n v="2140"/>
    <s v="Res-Lighting-OutGen_CFLratio0407_CFLscw-17w"/>
    <x v="483"/>
    <s v="DEER1314"/>
    <s v="D13 v1.0"/>
    <d v="2014-05-23T15:34:31"/>
    <s v="DEER Lighting measure"/>
    <s v="ErRobNc"/>
    <s v="Res-Oltg-dWatt-CFL"/>
    <s v="DEER"/>
    <s v="Scaled"/>
    <s v="BaseRatio"/>
    <n v="52"/>
    <n v="52"/>
    <s v="None"/>
    <m/>
    <b v="0"/>
    <m/>
    <b v="1"/>
    <s v="Res"/>
    <s v="Any"/>
    <x v="4"/>
    <s v="OutGen"/>
    <s v="Ltg_Lamp"/>
    <x v="24"/>
    <m/>
    <m/>
    <s v="ILtg-CFL-Res"/>
    <s v="ILtg-Incand-Res"/>
    <s v="Res outdoor CFL base case, Total Watts = 4.07 x Msr Watts"/>
    <s v="Res outdoor CFL base case, Total Watts = 4.07 x Msr Watts"/>
    <x v="501"/>
    <s v="CFLratio0407"/>
    <s v="CFLratio0407"/>
    <s v="CFLscw(17w)"/>
    <s v="Standard"/>
    <m/>
    <m/>
    <s v="None"/>
    <s v="DEER1314"/>
  </r>
  <r>
    <n v="2141"/>
    <s v="Res-Lighting-OutGen_CFLratio0407_CFLscw-18w"/>
    <x v="483"/>
    <s v="DEER1314"/>
    <s v="D13 v1.0"/>
    <d v="2014-05-23T15:34:31"/>
    <s v="DEER Lighting measure"/>
    <s v="ErRobNc"/>
    <s v="Res-Oltg-dWatt-CFL"/>
    <s v="DEER"/>
    <s v="Scaled"/>
    <s v="BaseRatio"/>
    <n v="55"/>
    <n v="55"/>
    <s v="None"/>
    <m/>
    <b v="0"/>
    <m/>
    <b v="1"/>
    <s v="Res"/>
    <s v="Any"/>
    <x v="4"/>
    <s v="OutGen"/>
    <s v="Ltg_Lamp"/>
    <x v="24"/>
    <m/>
    <m/>
    <s v="ILtg-CFL-Res"/>
    <s v="ILtg-Incand-Res"/>
    <s v="Res outdoor CFL base case, Total Watts = 4.07 x Msr Watts"/>
    <s v="Res outdoor CFL base case, Total Watts = 4.07 x Msr Watts"/>
    <x v="502"/>
    <s v="CFLratio0407"/>
    <s v="CFLratio0407"/>
    <s v="CFLscw(18w)"/>
    <s v="Standard"/>
    <m/>
    <m/>
    <s v="None"/>
    <s v="DEER1314"/>
  </r>
  <r>
    <n v="2142"/>
    <s v="Res-Lighting-OutGen_CFLratio0407_CFLscw-19w"/>
    <x v="483"/>
    <s v="DEER1314"/>
    <s v="D13 v1.0"/>
    <d v="2014-05-23T15:34:31"/>
    <s v="DEER Lighting measure"/>
    <s v="ErRobNc"/>
    <s v="Res-Oltg-dWatt-CFL"/>
    <s v="DEER"/>
    <s v="Scaled"/>
    <s v="BaseRatio"/>
    <n v="58"/>
    <n v="58"/>
    <s v="None"/>
    <m/>
    <b v="0"/>
    <m/>
    <b v="1"/>
    <s v="Res"/>
    <s v="Any"/>
    <x v="4"/>
    <s v="OutGen"/>
    <s v="Ltg_Lamp"/>
    <x v="24"/>
    <m/>
    <m/>
    <s v="ILtg-CFL-Res"/>
    <s v="ILtg-Incand-Res"/>
    <s v="Res outdoor CFL base case, Total Watts = 4.07 x Msr Watts"/>
    <s v="Res outdoor CFL base case, Total Watts = 4.07 x Msr Watts"/>
    <x v="503"/>
    <s v="CFLratio0407"/>
    <s v="CFLratio0407"/>
    <s v="CFLscw(19w)"/>
    <s v="Standard"/>
    <m/>
    <m/>
    <s v="None"/>
    <s v="DEER1314"/>
  </r>
  <r>
    <n v="2143"/>
    <s v="Res-Lighting-OutGen_CFLratio0407_CFLscw-200w"/>
    <x v="483"/>
    <s v="DEER1314"/>
    <s v="D13 v1.0"/>
    <d v="2014-05-23T15:34:31"/>
    <s v="DEER Lighting measure"/>
    <s v="ErRobNc"/>
    <s v="Res-Oltg-dWatt-CFL"/>
    <s v="DEER"/>
    <s v="Scaled"/>
    <s v="BaseRatio"/>
    <n v="614"/>
    <n v="614"/>
    <s v="None"/>
    <m/>
    <b v="0"/>
    <m/>
    <b v="1"/>
    <s v="Res"/>
    <s v="Any"/>
    <x v="4"/>
    <s v="OutGen"/>
    <s v="Ltg_Lamp"/>
    <x v="24"/>
    <m/>
    <m/>
    <s v="ILtg-CFL-Res"/>
    <s v="ILtg-Incand-Res"/>
    <s v="Res outdoor CFL base case, Total Watts = 4.07 x Msr Watts"/>
    <s v="Res outdoor CFL base case, Total Watts = 4.07 x Msr Watts"/>
    <x v="504"/>
    <s v="CFLratio0407"/>
    <s v="CFLratio0407"/>
    <s v="CFLscw(200w)"/>
    <s v="Standard"/>
    <m/>
    <m/>
    <s v="None"/>
    <s v="DEER1314"/>
  </r>
  <r>
    <n v="2144"/>
    <s v="Res-Lighting-OutGen_CFLratio0407_CFLscw-20w"/>
    <x v="483"/>
    <s v="DEER1314"/>
    <s v="D13 v1.0"/>
    <d v="2014-05-23T15:34:31"/>
    <s v="DEER Lighting measure"/>
    <s v="ErRobNc"/>
    <s v="Res-Oltg-dWatt-CFL"/>
    <s v="DEER"/>
    <s v="Scaled"/>
    <s v="BaseRatio"/>
    <n v="61"/>
    <n v="61"/>
    <s v="None"/>
    <m/>
    <b v="0"/>
    <m/>
    <b v="1"/>
    <s v="Res"/>
    <s v="Any"/>
    <x v="4"/>
    <s v="OutGen"/>
    <s v="Ltg_Lamp"/>
    <x v="24"/>
    <m/>
    <m/>
    <s v="ILtg-CFL-Res"/>
    <s v="ILtg-Incand-Res"/>
    <s v="Res outdoor CFL base case, Total Watts = 4.07 x Msr Watts"/>
    <s v="Res outdoor CFL base case, Total Watts = 4.07 x Msr Watts"/>
    <x v="505"/>
    <s v="CFLratio0407"/>
    <s v="CFLratio0407"/>
    <s v="CFLscw(20w)"/>
    <s v="Standard"/>
    <m/>
    <m/>
    <s v="None"/>
    <s v="DEER1314"/>
  </r>
  <r>
    <n v="2145"/>
    <s v="Res-Lighting-OutGen_CFLratio0407_CFLscw-21w"/>
    <x v="483"/>
    <s v="DEER1314"/>
    <s v="D13 v1.0"/>
    <d v="2014-05-23T15:34:31"/>
    <s v="DEER Lighting measure"/>
    <s v="ErRobNc"/>
    <s v="Res-Oltg-dWatt-CFL"/>
    <s v="DEER"/>
    <s v="Scaled"/>
    <s v="BaseRatio"/>
    <n v="64"/>
    <n v="64"/>
    <s v="None"/>
    <m/>
    <b v="0"/>
    <m/>
    <b v="1"/>
    <s v="Res"/>
    <s v="Any"/>
    <x v="4"/>
    <s v="OutGen"/>
    <s v="Ltg_Lamp"/>
    <x v="24"/>
    <m/>
    <m/>
    <s v="ILtg-CFL-Res"/>
    <s v="ILtg-Incand-Res"/>
    <s v="Res outdoor CFL base case, Total Watts = 4.07 x Msr Watts"/>
    <s v="Res outdoor CFL base case, Total Watts = 4.07 x Msr Watts"/>
    <x v="506"/>
    <s v="CFLratio0407"/>
    <s v="CFLratio0407"/>
    <s v="CFLscw(21w)"/>
    <s v="Standard"/>
    <m/>
    <m/>
    <s v="None"/>
    <s v="DEER1314"/>
  </r>
  <r>
    <n v="2146"/>
    <s v="Res-Lighting-OutGen_CFLratio0407_CFLscw-22w"/>
    <x v="483"/>
    <s v="DEER1314"/>
    <s v="D13 v1.0"/>
    <d v="2014-05-23T15:34:31"/>
    <s v="DEER Lighting measure"/>
    <s v="ErRobNc"/>
    <s v="Res-Oltg-dWatt-CFL"/>
    <s v="DEER"/>
    <s v="Scaled"/>
    <s v="BaseRatio"/>
    <n v="68"/>
    <n v="68"/>
    <s v="None"/>
    <m/>
    <b v="0"/>
    <m/>
    <b v="1"/>
    <s v="Res"/>
    <s v="Any"/>
    <x v="4"/>
    <s v="OutGen"/>
    <s v="Ltg_Lamp"/>
    <x v="24"/>
    <m/>
    <m/>
    <s v="ILtg-CFL-Res"/>
    <s v="ILtg-Incand-Res"/>
    <s v="Res outdoor CFL base case, Total Watts = 4.07 x Msr Watts"/>
    <s v="Res outdoor CFL base case, Total Watts = 4.07 x Msr Watts"/>
    <x v="507"/>
    <s v="CFLratio0407"/>
    <s v="CFLratio0407"/>
    <s v="CFLscw(22w)"/>
    <s v="Standard"/>
    <m/>
    <m/>
    <s v="None"/>
    <s v="DEER1314"/>
  </r>
  <r>
    <n v="2147"/>
    <s v="Res-Lighting-OutGen_CFLratio0407_CFLscw-23w"/>
    <x v="483"/>
    <s v="DEER1314"/>
    <s v="D13 v1.0"/>
    <d v="2014-05-23T15:34:31"/>
    <s v="DEER Lighting measure"/>
    <s v="ErRobNc"/>
    <s v="Res-Oltg-dWatt-CFL"/>
    <s v="DEER"/>
    <s v="Scaled"/>
    <s v="BaseRatio"/>
    <n v="71"/>
    <n v="71"/>
    <s v="None"/>
    <m/>
    <b v="0"/>
    <m/>
    <b v="1"/>
    <s v="Res"/>
    <s v="Any"/>
    <x v="4"/>
    <s v="OutGen"/>
    <s v="Ltg_Lamp"/>
    <x v="24"/>
    <m/>
    <m/>
    <s v="ILtg-CFL-Res"/>
    <s v="ILtg-Incand-Res"/>
    <s v="Res outdoor CFL base case, Total Watts = 4.07 x Msr Watts"/>
    <s v="Res outdoor CFL base case, Total Watts = 4.07 x Msr Watts"/>
    <x v="508"/>
    <s v="CFLratio0407"/>
    <s v="CFLratio0407"/>
    <s v="CFLscw(23w)"/>
    <s v="Standard"/>
    <m/>
    <m/>
    <s v="None"/>
    <s v="DEER1314"/>
  </r>
  <r>
    <n v="2148"/>
    <s v="Res-Lighting-OutGen_CFLratio0407_CFLscw-24w"/>
    <x v="483"/>
    <s v="DEER1314"/>
    <s v="D13 v1.0"/>
    <d v="2014-05-23T15:34:31"/>
    <s v="DEER Lighting measure"/>
    <s v="ErRobNc"/>
    <s v="Res-Oltg-dWatt-CFL"/>
    <s v="DEER"/>
    <s v="Scaled"/>
    <s v="BaseRatio"/>
    <n v="74"/>
    <n v="74"/>
    <s v="None"/>
    <m/>
    <b v="0"/>
    <m/>
    <b v="1"/>
    <s v="Res"/>
    <s v="Any"/>
    <x v="4"/>
    <s v="OutGen"/>
    <s v="Ltg_Lamp"/>
    <x v="24"/>
    <m/>
    <m/>
    <s v="ILtg-CFL-Res"/>
    <s v="ILtg-Incand-Res"/>
    <s v="Res outdoor CFL base case, Total Watts = 4.07 x Msr Watts"/>
    <s v="Res outdoor CFL base case, Total Watts = 4.07 x Msr Watts"/>
    <x v="509"/>
    <s v="CFLratio0407"/>
    <s v="CFLratio0407"/>
    <s v="CFLscw(24w)"/>
    <s v="Standard"/>
    <m/>
    <m/>
    <s v="None"/>
    <s v="DEER1314"/>
  </r>
  <r>
    <n v="2149"/>
    <s v="Res-Lighting-OutGen_CFLratio0407_CFLscw-25w"/>
    <x v="483"/>
    <s v="DEER1314"/>
    <s v="D13 v1.0"/>
    <d v="2014-05-23T15:34:31"/>
    <s v="DEER Lighting measure"/>
    <s v="ErRobNc"/>
    <s v="Res-Oltg-dWatt-CFL"/>
    <s v="DEER"/>
    <s v="Scaled"/>
    <s v="BaseRatio"/>
    <n v="77"/>
    <n v="77"/>
    <s v="None"/>
    <m/>
    <b v="0"/>
    <m/>
    <b v="1"/>
    <s v="Res"/>
    <s v="Any"/>
    <x v="4"/>
    <s v="OutGen"/>
    <s v="Ltg_Lamp"/>
    <x v="24"/>
    <m/>
    <m/>
    <s v="ILtg-CFL-Res"/>
    <s v="ILtg-Incand-Res"/>
    <s v="Res outdoor CFL base case, Total Watts = 4.07 x Msr Watts"/>
    <s v="Res outdoor CFL base case, Total Watts = 4.07 x Msr Watts"/>
    <x v="510"/>
    <s v="CFLratio0407"/>
    <s v="CFLratio0407"/>
    <s v="CFLscw(25w)"/>
    <s v="Standard"/>
    <m/>
    <m/>
    <s v="None"/>
    <s v="DEER1314"/>
  </r>
  <r>
    <n v="2150"/>
    <s v="Res-Lighting-OutGen_CFLratio0407_CFLscw-26w"/>
    <x v="483"/>
    <s v="DEER1314"/>
    <s v="D13 v1.0"/>
    <d v="2014-05-23T15:34:31"/>
    <s v="DEER Lighting measure"/>
    <s v="ErRobNc"/>
    <s v="Res-Oltg-dWatt-CFL"/>
    <s v="DEER"/>
    <s v="Scaled"/>
    <s v="BaseRatio"/>
    <n v="80"/>
    <n v="80"/>
    <s v="None"/>
    <m/>
    <b v="0"/>
    <m/>
    <b v="1"/>
    <s v="Res"/>
    <s v="Any"/>
    <x v="4"/>
    <s v="OutGen"/>
    <s v="Ltg_Lamp"/>
    <x v="24"/>
    <m/>
    <m/>
    <s v="ILtg-CFL-Res"/>
    <s v="ILtg-Incand-Res"/>
    <s v="Res outdoor CFL base case, Total Watts = 4.07 x Msr Watts"/>
    <s v="Res outdoor CFL base case, Total Watts = 4.07 x Msr Watts"/>
    <x v="511"/>
    <s v="CFLratio0407"/>
    <s v="CFLratio0407"/>
    <s v="CFLscw(26w)"/>
    <s v="Standard"/>
    <m/>
    <m/>
    <s v="None"/>
    <s v="DEER1314"/>
  </r>
  <r>
    <n v="2151"/>
    <s v="Res-Lighting-OutGen_CFLratio0407_CFLscw-27w"/>
    <x v="483"/>
    <s v="DEER1314"/>
    <s v="D13 v1.0"/>
    <d v="2014-05-23T15:34:31"/>
    <s v="DEER Lighting measure"/>
    <s v="ErRobNc"/>
    <s v="Res-Oltg-dWatt-CFL"/>
    <s v="DEER"/>
    <s v="Scaled"/>
    <s v="BaseRatio"/>
    <n v="83"/>
    <n v="83"/>
    <s v="None"/>
    <m/>
    <b v="0"/>
    <m/>
    <b v="1"/>
    <s v="Res"/>
    <s v="Any"/>
    <x v="4"/>
    <s v="OutGen"/>
    <s v="Ltg_Lamp"/>
    <x v="24"/>
    <m/>
    <m/>
    <s v="ILtg-CFL-Res"/>
    <s v="ILtg-Incand-Res"/>
    <s v="Res outdoor CFL base case, Total Watts = 4.07 x Msr Watts"/>
    <s v="Res outdoor CFL base case, Total Watts = 4.07 x Msr Watts"/>
    <x v="512"/>
    <s v="CFLratio0407"/>
    <s v="CFLratio0407"/>
    <s v="CFLscw(27w)"/>
    <s v="Standard"/>
    <m/>
    <m/>
    <s v="None"/>
    <s v="DEER1314"/>
  </r>
  <r>
    <n v="2152"/>
    <s v="Res-Lighting-OutGen_CFLratio0407_CFLscw-28w"/>
    <x v="483"/>
    <s v="DEER1314"/>
    <s v="D13 v1.0"/>
    <d v="2014-05-23T15:34:31"/>
    <s v="DEER Lighting measure"/>
    <s v="ErRobNc"/>
    <s v="Res-Oltg-dWatt-CFL"/>
    <s v="DEER"/>
    <s v="Scaled"/>
    <s v="BaseRatio"/>
    <n v="86"/>
    <n v="86"/>
    <s v="None"/>
    <m/>
    <b v="0"/>
    <m/>
    <b v="1"/>
    <s v="Res"/>
    <s v="Any"/>
    <x v="4"/>
    <s v="OutGen"/>
    <s v="Ltg_Lamp"/>
    <x v="24"/>
    <m/>
    <m/>
    <s v="ILtg-CFL-Res"/>
    <s v="ILtg-Incand-Res"/>
    <s v="Res outdoor CFL base case, Total Watts = 4.07 x Msr Watts"/>
    <s v="Res outdoor CFL base case, Total Watts = 4.07 x Msr Watts"/>
    <x v="513"/>
    <s v="CFLratio0407"/>
    <s v="CFLratio0407"/>
    <s v="CFLscw(28w)"/>
    <s v="Standard"/>
    <m/>
    <m/>
    <s v="None"/>
    <s v="DEER1314"/>
  </r>
  <r>
    <n v="2153"/>
    <s v="Res-Lighting-OutGen_CFLratio0407_CFLscw-29w"/>
    <x v="483"/>
    <s v="DEER1314"/>
    <s v="D13 v1.0"/>
    <d v="2014-05-23T15:34:31"/>
    <s v="DEER Lighting measure"/>
    <s v="ErRobNc"/>
    <s v="Res-Oltg-dWatt-CFL"/>
    <s v="DEER"/>
    <s v="Scaled"/>
    <s v="BaseRatio"/>
    <n v="89"/>
    <n v="89"/>
    <s v="None"/>
    <m/>
    <b v="0"/>
    <m/>
    <b v="1"/>
    <s v="Res"/>
    <s v="Any"/>
    <x v="4"/>
    <s v="OutGen"/>
    <s v="Ltg_Lamp"/>
    <x v="24"/>
    <m/>
    <m/>
    <s v="ILtg-CFL-Res"/>
    <s v="ILtg-Incand-Res"/>
    <s v="Res outdoor CFL base case, Total Watts = 4.07 x Msr Watts"/>
    <s v="Res outdoor CFL base case, Total Watts = 4.07 x Msr Watts"/>
    <x v="514"/>
    <s v="CFLratio0407"/>
    <s v="CFLratio0407"/>
    <s v="CFLscw(29w)"/>
    <s v="Standard"/>
    <m/>
    <m/>
    <s v="None"/>
    <s v="DEER1314"/>
  </r>
  <r>
    <n v="2154"/>
    <s v="Res-Lighting-OutGen_CFLratio0407_CFLscw-30w"/>
    <x v="483"/>
    <s v="DEER1314"/>
    <s v="D13 v1.0"/>
    <d v="2014-05-23T15:34:31"/>
    <s v="DEER Lighting measure"/>
    <s v="ErRobNc"/>
    <s v="Res-Oltg-dWatt-CFL"/>
    <s v="DEER"/>
    <s v="Scaled"/>
    <s v="BaseRatio"/>
    <n v="92"/>
    <n v="92"/>
    <s v="None"/>
    <m/>
    <b v="0"/>
    <m/>
    <b v="1"/>
    <s v="Res"/>
    <s v="Any"/>
    <x v="4"/>
    <s v="OutGen"/>
    <s v="Ltg_Lamp"/>
    <x v="24"/>
    <m/>
    <m/>
    <s v="ILtg-CFL-Res"/>
    <s v="ILtg-Incand-Res"/>
    <s v="Res outdoor CFL base case, Total Watts = 4.07 x Msr Watts"/>
    <s v="Res outdoor CFL base case, Total Watts = 4.07 x Msr Watts"/>
    <x v="515"/>
    <s v="CFLratio0407"/>
    <s v="CFLratio0407"/>
    <s v="CFLscw(30w)"/>
    <s v="Standard"/>
    <m/>
    <m/>
    <s v="None"/>
    <s v="DEER1314"/>
  </r>
  <r>
    <n v="2155"/>
    <s v="Res-Lighting-OutGen_CFLratio0407_CFLscw-31w"/>
    <x v="483"/>
    <s v="DEER1314"/>
    <s v="D13 v1.0"/>
    <d v="2014-05-23T15:34:31"/>
    <s v="DEER Lighting measure"/>
    <s v="ErRobNc"/>
    <s v="Res-Oltg-dWatt-CFL"/>
    <s v="DEER"/>
    <s v="Scaled"/>
    <s v="BaseRatio"/>
    <n v="95"/>
    <n v="95"/>
    <s v="None"/>
    <m/>
    <b v="0"/>
    <m/>
    <b v="1"/>
    <s v="Res"/>
    <s v="Any"/>
    <x v="4"/>
    <s v="OutGen"/>
    <s v="Ltg_Lamp"/>
    <x v="24"/>
    <m/>
    <m/>
    <s v="ILtg-CFL-Res"/>
    <s v="ILtg-Incand-Res"/>
    <s v="Res outdoor CFL base case, Total Watts = 4.07 x Msr Watts"/>
    <s v="Res outdoor CFL base case, Total Watts = 4.07 x Msr Watts"/>
    <x v="516"/>
    <s v="CFLratio0407"/>
    <s v="CFLratio0407"/>
    <s v="CFLscw(31w)"/>
    <s v="Standard"/>
    <m/>
    <m/>
    <s v="None"/>
    <s v="DEER1314"/>
  </r>
  <r>
    <n v="2156"/>
    <s v="Res-Lighting-OutGen_CFLratio0407_CFLscw-32w"/>
    <x v="483"/>
    <s v="DEER1314"/>
    <s v="D13 v1.0"/>
    <d v="2014-05-23T15:34:31"/>
    <s v="DEER Lighting measure"/>
    <s v="ErRobNc"/>
    <s v="Res-Oltg-dWatt-CFL"/>
    <s v="DEER"/>
    <s v="Scaled"/>
    <s v="BaseRatio"/>
    <n v="98"/>
    <n v="98"/>
    <s v="None"/>
    <m/>
    <b v="0"/>
    <m/>
    <b v="1"/>
    <s v="Res"/>
    <s v="Any"/>
    <x v="4"/>
    <s v="OutGen"/>
    <s v="Ltg_Lamp"/>
    <x v="24"/>
    <m/>
    <m/>
    <s v="ILtg-CFL-Res"/>
    <s v="ILtg-Incand-Res"/>
    <s v="Res outdoor CFL base case, Total Watts = 4.07 x Msr Watts"/>
    <s v="Res outdoor CFL base case, Total Watts = 4.07 x Msr Watts"/>
    <x v="517"/>
    <s v="CFLratio0407"/>
    <s v="CFLratio0407"/>
    <s v="CFLscw(32w)"/>
    <s v="Standard"/>
    <m/>
    <m/>
    <s v="None"/>
    <s v="DEER1314"/>
  </r>
  <r>
    <n v="2157"/>
    <s v="Res-Lighting-OutGen_CFLratio0407_CFLscw-3w"/>
    <x v="483"/>
    <s v="DEER1314"/>
    <s v="D13 v1.0"/>
    <d v="2014-05-23T15:34:31"/>
    <s v="DEER Lighting measure"/>
    <s v="ErRobNc"/>
    <s v="Res-Oltg-dWatt-CFL"/>
    <s v="DEER"/>
    <s v="Scaled"/>
    <s v="BaseRatio"/>
    <n v="9"/>
    <n v="9"/>
    <s v="None"/>
    <m/>
    <b v="0"/>
    <m/>
    <b v="1"/>
    <s v="Res"/>
    <s v="Any"/>
    <x v="4"/>
    <s v="OutGen"/>
    <s v="Ltg_Lamp"/>
    <x v="24"/>
    <m/>
    <m/>
    <s v="ILtg-CFL-Res"/>
    <s v="ILtg-Incand-Res"/>
    <s v="Res outdoor CFL base case, Total Watts = 4.07 x Msr Watts"/>
    <s v="Res outdoor CFL base case, Total Watts = 4.07 x Msr Watts"/>
    <x v="518"/>
    <s v="CFLratio0407"/>
    <s v="CFLratio0407"/>
    <s v="CFLscw(3w)"/>
    <s v="Standard"/>
    <m/>
    <m/>
    <s v="None"/>
    <s v="DEER1314"/>
  </r>
  <r>
    <n v="2158"/>
    <s v="Res-Lighting-OutGen_CFLratio0407_CFLscw-42w"/>
    <x v="483"/>
    <s v="DEER1314"/>
    <s v="D13 v1.0"/>
    <d v="2014-05-23T15:34:31"/>
    <s v="DEER Lighting measure"/>
    <s v="ErRobNc"/>
    <s v="Res-Oltg-dWatt-CFL"/>
    <s v="DEER"/>
    <s v="Scaled"/>
    <s v="BaseRatio"/>
    <n v="129"/>
    <n v="129"/>
    <s v="None"/>
    <m/>
    <b v="0"/>
    <m/>
    <b v="1"/>
    <s v="Res"/>
    <s v="Any"/>
    <x v="4"/>
    <s v="OutGen"/>
    <s v="Ltg_Lamp"/>
    <x v="24"/>
    <m/>
    <m/>
    <s v="ILtg-CFL-Res"/>
    <s v="ILtg-Incand-Res"/>
    <s v="Res outdoor CFL base case, Total Watts = 4.07 x Msr Watts"/>
    <s v="Res outdoor CFL base case, Total Watts = 4.07 x Msr Watts"/>
    <x v="519"/>
    <s v="CFLratio0407"/>
    <s v="CFLratio0407"/>
    <s v="CFLscw(42w)"/>
    <s v="Standard"/>
    <m/>
    <m/>
    <s v="None"/>
    <s v="DEER1314"/>
  </r>
  <r>
    <n v="2159"/>
    <s v="Res-Lighting-OutGen_CFLratio0407_CFLscw-4w"/>
    <x v="483"/>
    <s v="DEER1314"/>
    <s v="D13 v1.0"/>
    <d v="2014-05-23T15:34:31"/>
    <s v="DEER Lighting measure"/>
    <s v="ErRobNc"/>
    <s v="Res-Oltg-dWatt-CFL"/>
    <s v="DEER"/>
    <s v="Scaled"/>
    <s v="BaseRatio"/>
    <n v="12"/>
    <n v="12"/>
    <s v="None"/>
    <m/>
    <b v="0"/>
    <m/>
    <b v="1"/>
    <s v="Res"/>
    <s v="Any"/>
    <x v="4"/>
    <s v="OutGen"/>
    <s v="Ltg_Lamp"/>
    <x v="24"/>
    <m/>
    <m/>
    <s v="ILtg-CFL-Res"/>
    <s v="ILtg-Incand-Res"/>
    <s v="Res outdoor CFL base case, Total Watts = 4.07 x Msr Watts"/>
    <s v="Res outdoor CFL base case, Total Watts = 4.07 x Msr Watts"/>
    <x v="520"/>
    <s v="CFLratio0407"/>
    <s v="CFLratio0407"/>
    <s v="CFLscw(4w)"/>
    <s v="Standard"/>
    <m/>
    <m/>
    <s v="None"/>
    <s v="DEER1314"/>
  </r>
  <r>
    <n v="2160"/>
    <s v="Res-Lighting-OutGen_CFLratio0407_CFLscw-55w"/>
    <x v="483"/>
    <s v="DEER1314"/>
    <s v="D13 v1.0"/>
    <d v="2014-05-23T15:34:31"/>
    <s v="DEER Lighting measure"/>
    <s v="ErRobNc"/>
    <s v="Res-Oltg-dWatt-CFL"/>
    <s v="DEER"/>
    <s v="Scaled"/>
    <s v="BaseRatio"/>
    <n v="169"/>
    <n v="169"/>
    <s v="None"/>
    <m/>
    <b v="0"/>
    <m/>
    <b v="1"/>
    <s v="Res"/>
    <s v="Any"/>
    <x v="4"/>
    <s v="OutGen"/>
    <s v="Ltg_Lamp"/>
    <x v="24"/>
    <m/>
    <m/>
    <s v="ILtg-CFL-Res"/>
    <s v="ILtg-Incand-Res"/>
    <s v="Res outdoor CFL base case, Total Watts = 4.07 x Msr Watts"/>
    <s v="Res outdoor CFL base case, Total Watts = 4.07 x Msr Watts"/>
    <x v="521"/>
    <s v="CFLratio0407"/>
    <s v="CFLratio0407"/>
    <s v="CFLscw(55w)"/>
    <s v="Standard"/>
    <m/>
    <m/>
    <s v="None"/>
    <s v="DEER1314"/>
  </r>
  <r>
    <n v="2161"/>
    <s v="Res-Lighting-OutGen_CFLratio0407_CFLscw-5w"/>
    <x v="483"/>
    <s v="DEER1314"/>
    <s v="D13 v1.0"/>
    <d v="2014-05-23T15:34:31"/>
    <s v="DEER Lighting measure"/>
    <s v="ErRobNc"/>
    <s v="Res-Oltg-dWatt-CFL"/>
    <s v="DEER"/>
    <s v="Scaled"/>
    <s v="BaseRatio"/>
    <n v="15"/>
    <n v="15"/>
    <s v="None"/>
    <m/>
    <b v="0"/>
    <m/>
    <b v="1"/>
    <s v="Res"/>
    <s v="Any"/>
    <x v="4"/>
    <s v="OutGen"/>
    <s v="Ltg_Lamp"/>
    <x v="24"/>
    <m/>
    <m/>
    <s v="ILtg-CFL-Res"/>
    <s v="ILtg-Incand-Res"/>
    <s v="Res outdoor CFL base case, Total Watts = 4.07 x Msr Watts"/>
    <s v="Res outdoor CFL base case, Total Watts = 4.07 x Msr Watts"/>
    <x v="522"/>
    <s v="CFLratio0407"/>
    <s v="CFLratio0407"/>
    <s v="CFLscw(5w)"/>
    <s v="Standard"/>
    <m/>
    <m/>
    <s v="None"/>
    <s v="DEER1314"/>
  </r>
  <r>
    <n v="2162"/>
    <s v="Res-Lighting-OutGen_CFLratio0407_CFLscw-60w"/>
    <x v="483"/>
    <s v="DEER1314"/>
    <s v="D13 v1.0"/>
    <d v="2014-05-23T15:34:31"/>
    <s v="DEER Lighting measure"/>
    <s v="ErRobNc"/>
    <s v="Res-Oltg-dWatt-CFL"/>
    <s v="DEER"/>
    <s v="Scaled"/>
    <s v="BaseRatio"/>
    <n v="184"/>
    <n v="184"/>
    <s v="None"/>
    <m/>
    <b v="0"/>
    <m/>
    <b v="1"/>
    <s v="Res"/>
    <s v="Any"/>
    <x v="4"/>
    <s v="OutGen"/>
    <s v="Ltg_Lamp"/>
    <x v="24"/>
    <m/>
    <m/>
    <s v="ILtg-CFL-Res"/>
    <s v="ILtg-Incand-Res"/>
    <s v="Res outdoor CFL base case, Total Watts = 4.07 x Msr Watts"/>
    <s v="Res outdoor CFL base case, Total Watts = 4.07 x Msr Watts"/>
    <x v="523"/>
    <s v="CFLratio0407"/>
    <s v="CFLratio0407"/>
    <s v="CFLscw(60w)"/>
    <s v="Standard"/>
    <m/>
    <m/>
    <s v="None"/>
    <s v="DEER1314"/>
  </r>
  <r>
    <n v="2163"/>
    <s v="Res-Lighting-OutGen_CFLratio0407_CFLscw-6w"/>
    <x v="483"/>
    <s v="DEER1314"/>
    <s v="D13 v1.0"/>
    <d v="2014-05-23T15:34:31"/>
    <s v="DEER Lighting measure"/>
    <s v="ErRobNc"/>
    <s v="Res-Oltg-dWatt-CFL"/>
    <s v="DEER"/>
    <s v="Scaled"/>
    <s v="BaseRatio"/>
    <n v="18"/>
    <n v="18"/>
    <s v="None"/>
    <m/>
    <b v="0"/>
    <m/>
    <b v="1"/>
    <s v="Res"/>
    <s v="Any"/>
    <x v="4"/>
    <s v="OutGen"/>
    <s v="Ltg_Lamp"/>
    <x v="24"/>
    <m/>
    <m/>
    <s v="ILtg-CFL-Res"/>
    <s v="ILtg-Incand-Res"/>
    <s v="Res outdoor CFL base case, Total Watts = 4.07 x Msr Watts"/>
    <s v="Res outdoor CFL base case, Total Watts = 4.07 x Msr Watts"/>
    <x v="524"/>
    <s v="CFLratio0407"/>
    <s v="CFLratio0407"/>
    <s v="CFLscw(6w)"/>
    <s v="Standard"/>
    <m/>
    <m/>
    <s v="None"/>
    <s v="DEER1314"/>
  </r>
  <r>
    <n v="2164"/>
    <s v="Res-Lighting-OutGen_CFLratio0407_CFLscw-7w"/>
    <x v="483"/>
    <s v="DEER1314"/>
    <s v="D13 v1.0"/>
    <d v="2014-05-23T15:34:31"/>
    <s v="DEER Lighting measure"/>
    <s v="ErRobNc"/>
    <s v="Res-Oltg-dWatt-CFL"/>
    <s v="DEER"/>
    <s v="Scaled"/>
    <s v="BaseRatio"/>
    <n v="21"/>
    <n v="21"/>
    <s v="None"/>
    <m/>
    <b v="0"/>
    <m/>
    <b v="1"/>
    <s v="Res"/>
    <s v="Any"/>
    <x v="4"/>
    <s v="OutGen"/>
    <s v="Ltg_Lamp"/>
    <x v="24"/>
    <m/>
    <m/>
    <s v="ILtg-CFL-Res"/>
    <s v="ILtg-Incand-Res"/>
    <s v="Res outdoor CFL base case, Total Watts = 4.07 x Msr Watts"/>
    <s v="Res outdoor CFL base case, Total Watts = 4.07 x Msr Watts"/>
    <x v="525"/>
    <s v="CFLratio0407"/>
    <s v="CFLratio0407"/>
    <s v="CFLscw(7w)"/>
    <s v="Standard"/>
    <m/>
    <m/>
    <s v="None"/>
    <s v="DEER1314"/>
  </r>
  <r>
    <n v="2165"/>
    <s v="Res-Lighting-OutGen_CFLratio0407_CFLscw-80w"/>
    <x v="483"/>
    <s v="DEER1314"/>
    <s v="D13 v1.0"/>
    <d v="2014-05-23T15:34:31"/>
    <s v="DEER Lighting measure"/>
    <s v="ErRobNc"/>
    <s v="Res-Oltg-dWatt-CFL"/>
    <s v="DEER"/>
    <s v="Scaled"/>
    <s v="BaseRatio"/>
    <n v="246"/>
    <n v="246"/>
    <s v="None"/>
    <m/>
    <b v="0"/>
    <m/>
    <b v="1"/>
    <s v="Res"/>
    <s v="Any"/>
    <x v="4"/>
    <s v="OutGen"/>
    <s v="Ltg_Lamp"/>
    <x v="24"/>
    <m/>
    <m/>
    <s v="ILtg-CFL-Res"/>
    <s v="ILtg-Incand-Res"/>
    <s v="Res outdoor CFL base case, Total Watts = 4.07 x Msr Watts"/>
    <s v="Res outdoor CFL base case, Total Watts = 4.07 x Msr Watts"/>
    <x v="526"/>
    <s v="CFLratio0407"/>
    <s v="CFLratio0407"/>
    <s v="CFLscw(80w)"/>
    <s v="Standard"/>
    <m/>
    <m/>
    <s v="None"/>
    <s v="DEER1314"/>
  </r>
  <r>
    <n v="2166"/>
    <s v="Res-Lighting-OutGen_CFLratio0407_CFLscw-8w"/>
    <x v="483"/>
    <s v="DEER1314"/>
    <s v="D13 v1.0"/>
    <d v="2014-05-23T15:34:31"/>
    <s v="DEER Lighting measure"/>
    <s v="ErRobNc"/>
    <s v="Res-Oltg-dWatt-CFL"/>
    <s v="DEER"/>
    <s v="Scaled"/>
    <s v="BaseRatio"/>
    <n v="25"/>
    <n v="25"/>
    <s v="None"/>
    <m/>
    <b v="0"/>
    <m/>
    <b v="1"/>
    <s v="Res"/>
    <s v="Any"/>
    <x v="4"/>
    <s v="OutGen"/>
    <s v="Ltg_Lamp"/>
    <x v="24"/>
    <m/>
    <m/>
    <s v="ILtg-CFL-Res"/>
    <s v="ILtg-Incand-Res"/>
    <s v="Res outdoor CFL base case, Total Watts = 4.07 x Msr Watts"/>
    <s v="Res outdoor CFL base case, Total Watts = 4.07 x Msr Watts"/>
    <x v="527"/>
    <s v="CFLratio0407"/>
    <s v="CFLratio0407"/>
    <s v="CFLscw(8w)"/>
    <s v="Standard"/>
    <m/>
    <m/>
    <s v="None"/>
    <s v="DEER1314"/>
  </r>
  <r>
    <n v="2167"/>
    <s v="Res-Lighting-OutGen_CFLratio0407_CFLscw-9w"/>
    <x v="483"/>
    <s v="DEER1314"/>
    <s v="D13 v1.0"/>
    <d v="2014-05-23T15:34:31"/>
    <s v="DEER Lighting measure"/>
    <s v="ErRobNc"/>
    <s v="Res-Oltg-dWatt-CFL"/>
    <s v="DEER"/>
    <s v="Scaled"/>
    <s v="BaseRatio"/>
    <n v="28"/>
    <n v="28"/>
    <s v="None"/>
    <m/>
    <b v="0"/>
    <m/>
    <b v="1"/>
    <s v="Res"/>
    <s v="Any"/>
    <x v="4"/>
    <s v="OutGen"/>
    <s v="Ltg_Lamp"/>
    <x v="24"/>
    <m/>
    <m/>
    <s v="ILtg-CFL-Res"/>
    <s v="ILtg-Incand-Res"/>
    <s v="Res outdoor CFL base case, Total Watts = 4.07 x Msr Watts"/>
    <s v="Res outdoor CFL base case, Total Watts = 4.07 x Msr Watts"/>
    <x v="528"/>
    <s v="CFLratio0407"/>
    <s v="CFLratio0407"/>
    <s v="CFLscw(9w)"/>
    <s v="Standard"/>
    <m/>
    <m/>
    <s v="None"/>
    <s v="DEER1314"/>
  </r>
  <r>
    <n v="2168"/>
    <s v="Com-Lighting-InGen_T12-48in-144w-A_T12-48in-144w-A_T12-48in-76w"/>
    <x v="484"/>
    <s v="DEER2014"/>
    <s v="D13 v1.2"/>
    <d v="2014-05-23T15:34:31"/>
    <s v="DEER Lighting measure"/>
    <s v="RobNc"/>
    <s v="Com-Iltg-dWatt-LF_OSbldg"/>
    <s v="DEER"/>
    <s v="Scaled"/>
    <s v="Delta"/>
    <n v="68"/>
    <n v="68"/>
    <s v="None"/>
    <m/>
    <b v="0"/>
    <m/>
    <b v="1"/>
    <s v="Com"/>
    <s v="Any"/>
    <x v="4"/>
    <s v="InGen"/>
    <s v="Ltg_Lmp+Blst"/>
    <x v="25"/>
    <m/>
    <m/>
    <s v="ILtg-Lfluor-fix"/>
    <s v="ILtg-Lfluor-fix"/>
    <s v="LF lamp and ballast: LF lamp: T12, 48 inch, 34W, 2475 lm, CRI = 60, rated life = 20000 hours (4): LF Ballast: Energy Saver Magnetic (EPACT compliant), Rapid Start, Normal LO (2); Total Watts = 144"/>
    <s v="LF lamp and ballast: LF lamp: T12, 48 inch, 34W, 2475 lm, CRI = 60, rated life = 20000 hours (4): LF Ballast: Energy Saver Magnetic (EPACT compliant), Rapid Start, Normal LO (2); Total Watts = 144"/>
    <x v="566"/>
    <s v="LFLmpBlst-T12-48in-34w+MagES-RS-NLO(144w)"/>
    <s v="LFLmpBlst-T12-48in-34w+MagES-RS-NLO(144w)"/>
    <s v="LFLmpBlst-T12-48in-34w+MagES-RS-NLO-Del(76w)"/>
    <s v="Standard"/>
    <s v="D08-NE-ILtg-LFluor-Prim-Rtr-48in34wT12ESMg144w-48in34wT122ESMg76w"/>
    <s v="Delamping"/>
    <s v="DEER1314-Ltg-Com-LF"/>
    <s v="DEER2014"/>
  </r>
  <r>
    <n v="2169"/>
    <s v="Com-Lighting-InGen_T12-48in-216w_T12-48in-216w_T12-48in-152w"/>
    <x v="484"/>
    <s v="DEER2014"/>
    <s v="D13 v1.2"/>
    <d v="2014-05-23T15:34:31"/>
    <s v="DEER Lighting measure"/>
    <s v="RobNc"/>
    <s v="Com-Iltg-dWatt-LF_OSbldg"/>
    <s v="DEER"/>
    <s v="Scaled"/>
    <s v="Delta"/>
    <n v="64"/>
    <n v="64"/>
    <s v="None"/>
    <m/>
    <b v="0"/>
    <m/>
    <b v="1"/>
    <s v="Com"/>
    <s v="Any"/>
    <x v="4"/>
    <s v="InGen"/>
    <s v="Ltg_Lmp+Blst"/>
    <x v="25"/>
    <m/>
    <m/>
    <s v="ILtg-Lfluor-fix"/>
    <s v="ILtg-Lfluor-fix"/>
    <s v="LF lamp and ballast: LF lamp: T12, 48 inch, 34W, 2475 lm, CRI = 60, rated life = 20000 hours (6): LF Ballast: Energy Saver Magnetic (EPACT compliant), Rapid Start, Normal LO (2); Total Watts = 216"/>
    <s v="LF lamp and ballast: LF lamp: T12, 48 inch, 34W, 2475 lm, CRI = 60, rated life = 20000 hours (6): LF Ballast: Energy Saver Magnetic (EPACT compliant), Rapid Start, Normal LO (2); Total Watts = 216"/>
    <x v="567"/>
    <s v="LFLmpBlst-T12-48in-34w+MagES-RS-NLO(216w)"/>
    <s v="LFLmpBlst-T12-48in-34w+MagES-RS-NLO(216w)"/>
    <s v="LFLmpBlst-T12-48in-34w+MagES-RS-NLO-Del(152w)"/>
    <s v="Standard"/>
    <s v="D08-NE-ILtg-LFluor-Prim-Rtr-48in34wT12ESMg216w-48in34wT12ESMg152w"/>
    <s v="Delamping"/>
    <s v="DEER1314-Ltg-Com-LF"/>
    <s v="DEER2014"/>
  </r>
  <r>
    <n v="2170"/>
    <s v="Com-Lighting-InGen_T12-48in-43w-A_T5-46in-33w_T5-46in-33w"/>
    <x v="485"/>
    <s v="DEER2014"/>
    <s v="D13 v1.2"/>
    <d v="2014-05-23T15:34:31"/>
    <s v="DEER Lighting measure"/>
    <s v="ErRul"/>
    <s v="Com-Iltg-dWatt-LF_OSbldg"/>
    <s v="DEER"/>
    <s v="Scaled"/>
    <s v="Delta"/>
    <n v="0"/>
    <n v="10"/>
    <s v="None"/>
    <m/>
    <b v="0"/>
    <m/>
    <b v="1"/>
    <s v="Com"/>
    <s v="Any"/>
    <x v="4"/>
    <s v="InGen"/>
    <s v="Ltg_Lmp+Blst"/>
    <x v="25"/>
    <m/>
    <m/>
    <s v="ILtg-Lfluor-fix"/>
    <s v="ILtg-Lfluor-fix"/>
    <s v="LF lamp and ballast: LF lamp: T12, 48 inch, 34W, 2475 lm, CRI = 60, rated life = 20000 hours (1): LF Ballast: Energy Saver Magnetic (EPACT compliant), Rapid Start, Normal LO (1); Total Watts = 43"/>
    <s v="LF lamp and ballast: LF lamp: T5, 46 inch, 28W, 2750 lm, CRI = 85, rated life = 25000 hours (1): LF Ballast: Electronic, Programmed Start, High LO (1); Total Watts = 33"/>
    <x v="568"/>
    <s v="LFLmpBlst-T12-48in-34w+MagES-RS-NLO(43w)"/>
    <s v="LFLmpBlst-T5-46in-28w+El-PS-HLO(33w)"/>
    <s v="LFLmpBlst-T5-46in-28w+El-PS-HLO(33w)"/>
    <s v="Standard"/>
    <s v="D08-NE-ILtg-LFluor-Prim-RplLPD-48in34wT12ESMg43w-46in28wT5PSEl33w"/>
    <m/>
    <s v="DEER1314-Ltg-Com-LF"/>
    <s v="DEER2014"/>
  </r>
  <r>
    <n v="2171"/>
    <s v="Com-Lighting-InGen_T12-48in-72w-A_T5-46in-64w_T5-46in-64w"/>
    <x v="485"/>
    <s v="DEER2014"/>
    <s v="D13 v1.2"/>
    <d v="2014-05-23T15:34:31"/>
    <s v="DEER Lighting measure"/>
    <s v="ErRul"/>
    <s v="Com-Iltg-dWatt-LF_OSbldg"/>
    <s v="DEER"/>
    <s v="Scaled"/>
    <s v="Delta"/>
    <n v="0"/>
    <n v="8"/>
    <s v="None"/>
    <m/>
    <b v="0"/>
    <m/>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5, 46 inch, 28W, 2750 lm, CRI = 85, rated life = 25000 hours (2): LF Ballast: Electronic, Programmed Start, High LO (1); Total Watts = 64"/>
    <x v="569"/>
    <s v="LFLmpBlst-T12-48in-34w+MagES-RS-NLO(72w)"/>
    <s v="LFLmpBlst-T5-46in-28w+El-PS-HLO(64w)"/>
    <s v="LFLmpBlst-T5-46in-28w+El-PS-HLO(64w)"/>
    <s v="Standard"/>
    <s v="D08-NE-ILtg-LFluor-Prim-RplLPD-48in34wT12ESMg72w-46in28wT5PSEl64w"/>
    <m/>
    <s v="DEER1314-Ltg-Com-LF"/>
    <s v="DEER2014"/>
  </r>
  <r>
    <n v="2172"/>
    <s v="Com-Lighting-InGen_T12-48in-115w_T5-46in-64w_T5-46in-64w"/>
    <x v="485"/>
    <s v="DEER2014"/>
    <s v="D13 v1.2"/>
    <d v="2014-05-23T15:34:31"/>
    <s v="DEER Lighting measure"/>
    <s v="ErRul"/>
    <s v="Com-Iltg-dWatt-LF_OSbldg"/>
    <s v="DEER"/>
    <s v="Scaled"/>
    <s v="Delta"/>
    <n v="0"/>
    <n v="51"/>
    <s v="None"/>
    <m/>
    <b v="0"/>
    <m/>
    <b v="1"/>
    <s v="Com"/>
    <s v="Any"/>
    <x v="4"/>
    <s v="InGen"/>
    <s v="Ltg_Lmp+Blst"/>
    <x v="25"/>
    <m/>
    <m/>
    <s v="ILtg-Lfluor-fix"/>
    <s v="ILtg-Lfluor-fix"/>
    <s v="LF lamp and ballast: LF lamp: T12, 48 inch, 34W, 2475 lm, CRI = 60, rated life = 20000 hours (3): LF Ballast: Energy Saver Magnetic (EPACT compliant), Rapid Start, Normal LO (1); Total Watts = 115"/>
    <s v="LF lamp and ballast: LF lamp: T5, 46 inch, 28W, 2750 lm, CRI = 85, rated life = 25000 hours (2): LF Ballast: Electronic, Programmed Start, High LO (1); Total Watts = 64"/>
    <x v="569"/>
    <s v="LFLmpBlst-T12-48in-34w+MagES-RS-NLO(115w)"/>
    <s v="LFLmpBlst-T5-46in-28w+El-PS-HLO(64w)"/>
    <s v="LFLmpBlst-T5-46in-28w+El-PS-HLO(64w)"/>
    <s v="Standard"/>
    <s v="D08-NE-ILtg-LFluor-Prim-RplLPD-48in34wT12ESMg115w-46in28wT5PSEl64w"/>
    <m/>
    <s v="DEER1314-Ltg-Com-LF"/>
    <s v="DEER2014"/>
  </r>
  <r>
    <n v="2173"/>
    <s v="Com-Lighting-InGen_T12-48in-144w-A_T5-46in-97w_T5-46in-97w"/>
    <x v="485"/>
    <s v="DEER2014"/>
    <s v="D13 v1.2"/>
    <d v="2014-05-23T15:34:31"/>
    <s v="DEER Lighting measure"/>
    <s v="ErRul"/>
    <s v="Com-Iltg-dWatt-LF_OSbldg"/>
    <s v="DEER"/>
    <s v="Scaled"/>
    <s v="Delta"/>
    <n v="0"/>
    <n v="47"/>
    <s v="None"/>
    <m/>
    <b v="0"/>
    <m/>
    <b v="1"/>
    <s v="Com"/>
    <s v="Any"/>
    <x v="4"/>
    <s v="InGen"/>
    <s v="Ltg_Lmp+Blst"/>
    <x v="25"/>
    <m/>
    <m/>
    <s v="ILtg-Lfluor-fix"/>
    <s v="ILtg-Lfluor-fix"/>
    <s v="LF lamp and ballast: LF lamp: T12, 48 inch, 34W, 2475 lm, CRI = 60, rated life = 20000 hours (4): LF Ballast: Energy Saver Magnetic (EPACT compliant), Rapid Start, Normal LO (2); Total Watts = 144"/>
    <s v="LF lamp and ballast: LF lamp: T5, 46 inch, 28W, 2750 lm, CRI = 85, rated life = 25000 hours (3): LF Ballast: Electronic, Programmed Start, High LO (2); Total Watts = 97"/>
    <x v="570"/>
    <s v="LFLmpBlst-T12-48in-34w+MagES-RS-NLO(144w)"/>
    <s v="LFLmpBlst-T5-46in-28w+El-PS-HLO(97w)"/>
    <s v="LFLmpBlst-T5-46in-28w+El-PS-HLO(97w)"/>
    <s v="Standard"/>
    <s v="D08-NE-ILtg-LFluor-Prim-RplLPD-48in34wT12ESMg144w-46in28wT52PSEl97w"/>
    <m/>
    <s v="DEER1314-Ltg-Com-LF"/>
    <s v="DEER2014"/>
  </r>
  <r>
    <n v="2174"/>
    <s v="Com-Lighting-InGen_T8-48in-102w-B_T5-46in-97w_T5-46in-97w"/>
    <x v="485"/>
    <s v="DEER2014"/>
    <s v="D13 v1.2"/>
    <d v="2014-05-23T15:34:31"/>
    <s v="DEER Lighting measure"/>
    <s v="ErRul"/>
    <s v="Com-Iltg-dWatt-LF_OSbldg"/>
    <s v="DEER"/>
    <s v="Scaled"/>
    <s v="Delta"/>
    <n v="0"/>
    <n v="5"/>
    <s v="None"/>
    <m/>
    <b v="0"/>
    <m/>
    <b v="1"/>
    <s v="Com"/>
    <s v="Any"/>
    <x v="4"/>
    <s v="InGen"/>
    <s v="Ltg_Lmp+Blst"/>
    <x v="25"/>
    <m/>
    <m/>
    <s v="ILtg-Lfluor-fix"/>
    <s v="ILtg-Lfluor-fix"/>
    <s v="LF lamp and ballast: LF lamp: T8, 48 inch, 32W, 2970 lm, CRI = 82, rated life = 20000 hours (4): LF Ballast: Electronic, Instant Start, Reduced LO (1); Total Watts = 102"/>
    <s v="LF lamp and ballast: LF lamp: T5, 46 inch, 28W, 2750 lm, CRI = 85, rated life = 25000 hours (3): LF Ballast: Electronic, Programmed Start, High LO (2); Total Watts = 97"/>
    <x v="570"/>
    <s v="LFLmpBlst-T8-48in-32w-2g+El-IS-RLO(102w)"/>
    <s v="LFLmpBlst-T5-46in-28w+El-PS-HLO(97w)"/>
    <s v="LFLmpBlst-T5-46in-28w+El-PS-HLO(97w)"/>
    <s v="Standard"/>
    <m/>
    <m/>
    <s v="DEER1314-Ltg-Com-LF"/>
    <s v="DEER2014"/>
  </r>
  <r>
    <n v="2175"/>
    <s v="Com-Lighting-InGen_T12-48in-72w-A_T5-46in-59w_T5-46in-59w"/>
    <x v="485"/>
    <s v="DEER2014"/>
    <s v="D13 v1.2"/>
    <d v="2014-05-23T15:34:31"/>
    <s v="DEER Lighting measure"/>
    <s v="ErRul"/>
    <s v="Com-Iltg-dWatt-LF_OSbldg"/>
    <s v="DEER"/>
    <s v="Scaled"/>
    <s v="Delta"/>
    <n v="0"/>
    <n v="13"/>
    <s v="None"/>
    <m/>
    <b v="0"/>
    <m/>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5, 46 inch, 54W, 4750 lm, CRI = 85, rated life = 25000 hours (1): LF Ballast: Electronic, Programmed Start, High LO (0.5); Total Watts = 59"/>
    <x v="571"/>
    <s v="LFLmpBlst-T12-48in-34w+MagES-RS-NLO(72w)"/>
    <s v="LFLmpBlst-T5-46in-54w+El-PS-HLO(59w)"/>
    <s v="LFLmpBlst-T5-46in-54w+El-PS-HLO(59w)"/>
    <s v="Standard"/>
    <s v="D08-NE-ILtg-LFluor-Prim-RplLPD-48in34wT12ESMg72w-46in54wT5HOT2PSEl59w"/>
    <m/>
    <s v="DEER1314-Ltg-Com-LF"/>
    <s v="DEER2014"/>
  </r>
  <r>
    <n v="2176"/>
    <s v="Com-Lighting-InGen_T12-48in-72w-A_T5-46in-62w_T5-46in-62w"/>
    <x v="485"/>
    <s v="DEER2014"/>
    <s v="D13 v1.2"/>
    <d v="2014-05-23T15:34:31"/>
    <s v="DEER Lighting measure"/>
    <s v="ErRul"/>
    <s v="Com-Iltg-dWatt-LF_OSbldg"/>
    <s v="DEER"/>
    <s v="Scaled"/>
    <s v="Delta"/>
    <n v="0"/>
    <n v="10"/>
    <s v="None"/>
    <m/>
    <b v="0"/>
    <m/>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5, 46 inch, 54W, 4750 lm, CRI = 85, rated life = 25000 hours (1): LF Ballast: Electronic, Programmed Start, High LO (1); Total Watts = 62"/>
    <x v="572"/>
    <s v="LFLmpBlst-T12-48in-34w+MagES-RS-NLO(72w)"/>
    <s v="LFLmpBlst-T5-46in-54w+El-PS-HLO(62w)"/>
    <s v="LFLmpBlst-T5-46in-54w+El-PS-HLO(62w)"/>
    <s v="Standard"/>
    <s v="D08-NE-ILtg-LFluor-Prim-RplLPD-48in34wT12ESMg72w-46in54wT5HOPSEl62w"/>
    <m/>
    <s v="DEER1314-Ltg-Com-LF"/>
    <s v="DEER2014"/>
  </r>
  <r>
    <n v="2177"/>
    <s v="Com-Lighting-InGen_T12-48in-144w-A_T5-46in-117w_T5-46in-117w"/>
    <x v="485"/>
    <s v="DEER2014"/>
    <s v="D13 v1.2"/>
    <d v="2014-05-23T15:34:31"/>
    <s v="DEER Lighting measure"/>
    <s v="ErRul"/>
    <s v="Com-Iltg-dWatt-LF_OSbldg"/>
    <s v="DEER"/>
    <s v="Scaled"/>
    <s v="Delta"/>
    <n v="0"/>
    <n v="27"/>
    <s v="None"/>
    <m/>
    <b v="0"/>
    <m/>
    <b v="1"/>
    <s v="Com"/>
    <s v="Any"/>
    <x v="4"/>
    <s v="InGen"/>
    <s v="Ltg_Lmp+Blst"/>
    <x v="25"/>
    <m/>
    <m/>
    <s v="ILtg-Lfluor-fix"/>
    <s v="ILtg-Lfluor-fix"/>
    <s v="LF lamp and ballast: LF lamp: T12, 48 inch, 34W, 2475 lm, CRI = 60, rated life = 20000 hours (4): LF Ballast: Energy Saver Magnetic (EPACT compliant), Rapid Start, Normal LO (2); Total Watts = 144"/>
    <s v="LF lamp and ballast: LF lamp: T5, 46 inch, 54W, 4750 lm, CRI = 85, rated life = 25000 hours (2): LF Ballast: Electronic, Programmed Start, High LO (1); Total Watts = 117"/>
    <x v="573"/>
    <s v="LFLmpBlst-T12-48in-34w+MagES-RS-NLO(144w)"/>
    <s v="LFLmpBlst-T5-46in-54w+El-PS-HLO(117w)"/>
    <s v="LFLmpBlst-T5-46in-54w+El-PS-HLO(117w)"/>
    <s v="Standard"/>
    <s v="D08-NE-ILtg-LFluor-Prim-RplLPD-48in34wT12ESMg144w-46in54wT5HOPSEl117w"/>
    <m/>
    <s v="DEER1314-Ltg-Com-LF"/>
    <s v="DEER2014"/>
  </r>
  <r>
    <n v="2178"/>
    <s v="Com-Lighting-InGen_PSMH-365w_PSMH-365w_T5-46in-234w"/>
    <x v="486"/>
    <s v="DEER2014"/>
    <s v="D13 v1.2"/>
    <d v="2014-05-23T15:34:31"/>
    <s v="DEER Lighting measure"/>
    <s v="RobNc"/>
    <s v="Com-Iltg-dWatt-LF_OSbldg"/>
    <s v="DEER"/>
    <s v="Scaled"/>
    <s v="Delta"/>
    <n v="131"/>
    <n v="131"/>
    <s v="None"/>
    <m/>
    <b v="0"/>
    <m/>
    <b v="1"/>
    <s v="Com"/>
    <s v="Any"/>
    <x v="4"/>
    <s v="InGen"/>
    <s v="Ltg_Lmp+Blst"/>
    <x v="25"/>
    <m/>
    <m/>
    <s v="ILtg-Lfluor-fix"/>
    <s v="ILtg-Lfluor-fix"/>
    <s v="HID Lamp and Ballast: HID Lamp: Pulse Start Metal Halide , Any shape, 320w, Universal position, 30000 lm, CRI = 62, rated hours = 20000 (1); HID Ballast: Constant Wattage Autotransformer, No dimming capability (1); Total Watts = 365"/>
    <s v="HID Lamp and Ballast: HID Lamp: Pulse Start Metal Halide , Any shape, 320w, Universal position, 30000 lm, CRI = 62, rated hours = 20000 (1); HID Ballast: Constant Wattage Autotransformer, No dimming capability (1); Total Watts = 365"/>
    <x v="574"/>
    <s v="PSMH-320w(365w)"/>
    <s v="PSMH-320w(365w)"/>
    <s v="LFLmpBlst-T5-46in-54w+El-PS-HLO-1(234w)"/>
    <s v="Standard"/>
    <m/>
    <m/>
    <s v="DEER1314-Ltg-Com-LF"/>
    <s v="DEER2014"/>
  </r>
  <r>
    <n v="2179"/>
    <s v="Com-Lighting-InGen_PSMH-456w_PSMH-456w_T5-46in-351w"/>
    <x v="486"/>
    <s v="DEER2014"/>
    <s v="D13 v1.2"/>
    <d v="2014-05-23T15:34:31"/>
    <s v="DEER Lighting measure"/>
    <s v="RobNc"/>
    <s v="Com-Iltg-dWatt-LF_OSbldg"/>
    <s v="DEER"/>
    <s v="Scaled"/>
    <s v="Delta"/>
    <n v="105"/>
    <n v="105"/>
    <s v="None"/>
    <m/>
    <b v="0"/>
    <m/>
    <b v="1"/>
    <s v="Com"/>
    <s v="Any"/>
    <x v="4"/>
    <s v="InGen"/>
    <s v="Ltg_Lmp+Blst"/>
    <x v="25"/>
    <m/>
    <m/>
    <s v="ILtg-Lfluor-fix"/>
    <s v="ILtg-Lfluor-fix"/>
    <s v="HID Lamp and Ballast: HID Lamp: Pulse Start Metal Halide , Any shape, 400w, Universal position, 42855 lm, CRI = 62, rated hours = 20000 (1); HID Ballast: Constant Wattage Autotransformer, No dimming capability (1); Total Watts = 456"/>
    <s v="HID Lamp and Ballast: HID Lamp: Pulse Start Metal Halide , Any shape, 400w, Universal position, 42855 lm, CRI = 62, rated hours = 20000 (1); HID Ballast: Constant Wattage Autotransformer, No dimming capability (1); Total Watts = 456"/>
    <x v="575"/>
    <s v="PSMH-400w(456w)"/>
    <s v="PSMH-400w(456w)"/>
    <s v="LFLmpBlst-T5-46in-54w+El-PS-HLO-1(351w)"/>
    <s v="Standard"/>
    <s v="D08-NE-ILtg-Othr-Prim-RplLPD-400wPSMHMgC456w-46in54wT5HO3PSEl351w"/>
    <m/>
    <s v="DEER1314-Ltg-Com-LF"/>
    <s v="DEER2014"/>
  </r>
  <r>
    <n v="2180"/>
    <s v="Com-Lighting-InGen_PSMH-456w_T5-46in-351w_T5-46in-351w"/>
    <x v="486"/>
    <s v="DEER2014"/>
    <s v="D13 v1.2"/>
    <d v="2014-05-23T15:34:31"/>
    <s v="DEER Lighting measure"/>
    <s v="ErRul"/>
    <s v="Com-Iltg-dWatt-LF_OSbldg"/>
    <s v="DEER"/>
    <s v="Scaled"/>
    <s v="Delta"/>
    <n v="0"/>
    <n v="105"/>
    <s v="None"/>
    <m/>
    <b v="0"/>
    <m/>
    <b v="1"/>
    <s v="Com"/>
    <s v="Any"/>
    <x v="4"/>
    <s v="InGen"/>
    <s v="Ltg_Lmp+Blst"/>
    <x v="25"/>
    <m/>
    <m/>
    <s v="ILtg-Lfluor-fix"/>
    <s v="ILtg-Lfluor-fix"/>
    <s v="HID Lamp and Ballast: HID Lamp: Pulse Start Metal Halide , Any shape, 400w, Universal position, 42855 lm, CRI = 62, rated hours = 20000 (1); HID Ballast: Constant Wattage Autotransformer, No dimming capability (1); Total Watts = 456"/>
    <s v="LF lamp and ballast: LF lamp: T5, 46 inch, 54W, 4750 lm, CRI = 85, rated life = 25000 hours (6): LF Ballast: Electronic, Programmed Start, High LO (2); Total Watts = 351"/>
    <x v="575"/>
    <s v="PSMH-400w(456w)"/>
    <s v="LFLmpBlst-T5-46in-54w+El-PS-HLO-1(351w)"/>
    <s v="LFLmpBlst-T5-46in-54w+El-PS-HLO-1(351w)"/>
    <s v="Standard"/>
    <m/>
    <m/>
    <s v="DEER1314-Ltg-Com-LF"/>
    <s v="DEER2014"/>
  </r>
  <r>
    <n v="2181"/>
    <s v="Com-Lighting-InGen_MV-455w_T5-46in-234w_T5-46in-234w"/>
    <x v="486"/>
    <s v="DEER2014"/>
    <s v="D13 v1.2"/>
    <d v="2014-05-23T15:34:31"/>
    <s v="DEER Lighting measure"/>
    <s v="ErRul"/>
    <s v="Com-Iltg-dWatt-LF_OSbldg"/>
    <s v="DEER"/>
    <s v="Scaled"/>
    <s v="Delta"/>
    <n v="0"/>
    <n v="221"/>
    <s v="None"/>
    <m/>
    <b v="0"/>
    <m/>
    <b v="1"/>
    <s v="Com"/>
    <s v="Any"/>
    <x v="4"/>
    <s v="InGen"/>
    <s v="Ltg_Lmp+Blst"/>
    <x v="25"/>
    <m/>
    <m/>
    <s v="ILtg-Lfluor-fix"/>
    <s v="ILtg-Lfluor-fix"/>
    <s v="HID Lamp and Ballast: HID Lamp: Mercury Vapor, Any shape, 400w, Universal position, 22805 lm, CRI = 45, rated hours = 24000 (1); HID Ballast: Constant Wattage Autotransformer, No dimming capability (1); Total Watts = 455"/>
    <s v="LF lamp and ballast: LF lamp: T5, 46 inch, 54W, 4750 lm, CRI = 85, rated life = 25000 hours (4): LF Ballast: Electronic, Programmed Start, High LO (1); Total Watts = 234"/>
    <x v="574"/>
    <s v="MV-400w(455w)"/>
    <s v="LFLmpBlst-T5-46in-54w+El-PS-HLO-1(234w)"/>
    <s v="LFLmpBlst-T5-46in-54w+El-PS-HLO-1(234w)"/>
    <s v="Standard"/>
    <s v="D08-NE-ILtg-Othr-Prim-RplLPD-400wMVMgC455w-46in54wT5HO2PSEl234w"/>
    <m/>
    <s v="DEER1314-Ltg-Com-LF"/>
    <s v="DEER2014"/>
  </r>
  <r>
    <n v="2182"/>
    <s v="Com-Lighting-InGen_MV-455w_PSMH-365w_T5-46in-234w"/>
    <x v="486"/>
    <s v="DEER2014"/>
    <s v="D13 v1.2"/>
    <d v="2014-05-23T15:34:31"/>
    <s v="DEER Lighting measure"/>
    <s v="ErRobNc"/>
    <s v="Com-Iltg-dWatt-LF_OSbldg"/>
    <s v="DEER"/>
    <s v="Scaled"/>
    <s v="Delta"/>
    <n v="131"/>
    <n v="221"/>
    <s v="None"/>
    <m/>
    <b v="0"/>
    <m/>
    <b v="1"/>
    <s v="Com"/>
    <s v="Any"/>
    <x v="4"/>
    <s v="InGen"/>
    <s v="Ltg_Lmp+Blst"/>
    <x v="25"/>
    <m/>
    <m/>
    <s v="ILtg-Lfluor-fix"/>
    <s v="ILtg-Lfluor-fix"/>
    <s v="HID Lamp and Ballast: HID Lamp: Mercury Vapor, Any shape, 400w, Universal position, 22805 lm, CRI = 45, rated hours = 24000 (1); HID Ballast: Constant Wattage Autotransformer, No dimming capability (1); Total Watts = 455"/>
    <s v="HID Lamp and Ballast: HID Lamp: Pulse Start Metal Halide , Any shape, 320w, Universal position, 30000 lm, CRI = 62, rated hours = 20000 (1); HID Ballast: Constant Wattage Autotransformer, No dimming capability (1); Total Watts = 365"/>
    <x v="574"/>
    <s v="MV-400w(455w)"/>
    <s v="PSMH-320w(365w)"/>
    <s v="LFLmpBlst-T5-46in-54w+El-PS-HLO-1(234w)"/>
    <s v="Standard"/>
    <m/>
    <m/>
    <s v="DEER1314-Ltg-Com-LF"/>
    <s v="DEER2014"/>
  </r>
  <r>
    <n v="2183"/>
    <s v="Com-Lighting-InGen_MV-780w_T5-46in-351w_T5-46in-351w"/>
    <x v="486"/>
    <s v="DEER2014"/>
    <s v="D13 v1.2"/>
    <d v="2014-05-23T15:34:31"/>
    <s v="DEER Lighting measure"/>
    <s v="ErRul"/>
    <s v="Com-Iltg-dWatt-LF_OSbldg"/>
    <s v="DEER"/>
    <s v="Scaled"/>
    <s v="Delta"/>
    <n v="0"/>
    <n v="429"/>
    <s v="None"/>
    <m/>
    <b v="0"/>
    <m/>
    <b v="1"/>
    <s v="Com"/>
    <s v="Any"/>
    <x v="4"/>
    <s v="InGen"/>
    <s v="Ltg_Lmp+Blst"/>
    <x v="25"/>
    <m/>
    <m/>
    <s v="ILtg-Lfluor-fix"/>
    <s v="ILtg-Lfluor-fix"/>
    <s v="HID Lamp and Ballast: HID Lamp: Mercury Vapor, Any shape, 700w, Universal position, 40245 lm, CRI = 45, rated hours = 24000 (1); HID Ballast: Constant Wattage Autotransformer, No dimming capability (1); Total Watts = 780"/>
    <s v="LF lamp and ballast: LF lamp: T5, 46 inch, 54W, 4750 lm, CRI = 85, rated life = 25000 hours (6): LF Ballast: Electronic, Programmed Start, High LO (2); Total Watts = 351"/>
    <x v="575"/>
    <s v="MV-700w(780w)"/>
    <s v="LFLmpBlst-T5-46in-54w+El-PS-HLO-1(351w)"/>
    <s v="LFLmpBlst-T5-46in-54w+El-PS-HLO-1(351w)"/>
    <s v="Standard"/>
    <s v="D08-NE-ILtg-Othr-Prim-RplLPD-700wMVMgC780w-46in54wT5HO3PSEl351w"/>
    <m/>
    <s v="DEER1314-Ltg-Com-LF"/>
    <s v="DEER2014"/>
  </r>
  <r>
    <n v="2184"/>
    <s v="Com-Lighting-InGen_MV-780w_PSMH-456w_T5-46in-351w"/>
    <x v="486"/>
    <s v="DEER2014"/>
    <s v="D13 v1.2"/>
    <d v="2014-05-23T15:34:31"/>
    <s v="DEER Lighting measure"/>
    <s v="ErRobNc"/>
    <s v="Com-Iltg-dWatt-LF_OSbldg"/>
    <s v="DEER"/>
    <s v="Scaled"/>
    <s v="Delta"/>
    <n v="105"/>
    <n v="429"/>
    <s v="None"/>
    <m/>
    <b v="0"/>
    <m/>
    <b v="1"/>
    <s v="Com"/>
    <s v="Any"/>
    <x v="4"/>
    <s v="InGen"/>
    <s v="Ltg_Lmp+Blst"/>
    <x v="25"/>
    <m/>
    <m/>
    <s v="ILtg-Lfluor-fix"/>
    <s v="ILtg-Lfluor-fix"/>
    <s v="HID Lamp and Ballast: HID Lamp: Mercury Vapor, Any shape, 700w, Universal position, 40245 lm, CRI = 45, rated hours = 24000 (1); HID Ballast: Constant Wattage Autotransformer, No dimming capability (1); Total Watts = 780"/>
    <s v="HID Lamp and Ballast: HID Lamp: Pulse Start Metal Halide , Any shape, 400w, Universal position, 42855 lm, CRI = 62, rated hours = 20000 (1); HID Ballast: Constant Wattage Autotransformer, No dimming capability (1); Total Watts = 456"/>
    <x v="575"/>
    <s v="MV-700w(780w)"/>
    <s v="PSMH-400w(456w)"/>
    <s v="LFLmpBlst-T5-46in-54w+El-PS-HLO-1(351w)"/>
    <s v="Standard"/>
    <m/>
    <m/>
    <s v="DEER1314-Ltg-Com-LF"/>
    <s v="DEER2014"/>
  </r>
  <r>
    <n v="2185"/>
    <s v="Com-Lighting-InGen_T12-48in-36w-B_T8-48in-31w-D_T8-48in-31w-D"/>
    <x v="485"/>
    <s v="DEER2014"/>
    <s v="D13 v1.2"/>
    <d v="2014-05-23T15:34:31"/>
    <s v="DEER Lighting measure"/>
    <s v="ErRul"/>
    <s v="Com-Iltg-dWatt-LF_OSbldg"/>
    <s v="DEER"/>
    <s v="Scaled"/>
    <s v="Delta"/>
    <n v="0"/>
    <n v="5"/>
    <s v="None"/>
    <m/>
    <b v="0"/>
    <m/>
    <b v="1"/>
    <s v="Com"/>
    <s v="Any"/>
    <x v="4"/>
    <s v="InGen"/>
    <s v="Ltg_Lmp+Blst"/>
    <x v="25"/>
    <m/>
    <m/>
    <s v="ILtg-Lfluor-fix"/>
    <s v="ILtg-Lfluor-fix"/>
    <s v="LF lamp and ballast: LF lamp: T12, 48 inch, 34W, 2475 lm, CRI = 60, rated life = 20000 hours (1): LF Ballast: Hybrid, Rapid Start, Normal LO (1); Total Watts = 36"/>
    <s v="LF lamp and ballast: LF lamp: T8, 48 inch, 32W, 2970 lm, CRI = 82, rated life = 20000 hours (1): LF Ballast: Electronic, Instant Start, Normal LO (1); Total Watts = 31"/>
    <x v="576"/>
    <s v="LFLmpBlst-T12-48in-34w+Hyb-RS-NLO(36w)"/>
    <s v="LFLmpBlst-T8-48in-32w-2g+El-IS-NLO(31w)"/>
    <s v="LFLmpBlst-T8-48in-32w-2g+El-IS-NLO(31w)"/>
    <s v="Standard"/>
    <m/>
    <m/>
    <s v="DEER1314-Ltg-Com-LF"/>
    <s v="DEER2014"/>
  </r>
  <r>
    <n v="2186"/>
    <s v="Com-Lighting-InGen_T12-48in-41w_T8-48in-31w-D_T8-48in-31w-D"/>
    <x v="485"/>
    <s v="DEER2014"/>
    <s v="D13 v1.2"/>
    <d v="2014-05-23T15:34:31"/>
    <s v="DEER Lighting measure"/>
    <s v="ErRul"/>
    <s v="Com-Iltg-dWatt-LF_OSbldg"/>
    <s v="DEER"/>
    <s v="Scaled"/>
    <s v="Delta"/>
    <n v="0"/>
    <n v="10"/>
    <s v="None"/>
    <m/>
    <b v="0"/>
    <m/>
    <b v="1"/>
    <s v="Com"/>
    <s v="Any"/>
    <x v="4"/>
    <s v="InGen"/>
    <s v="Ltg_Lmp+Blst"/>
    <x v="25"/>
    <m/>
    <m/>
    <s v="ILtg-Lfluor-fix"/>
    <s v="ILtg-Lfluor-fix"/>
    <s v="LF lamp and ballast: LF lamp: T12, 48 inch, 39W, 2750 lm, CRI = 60, rated life = 20000 hours (1): LF Ballast: Hybrid, Instant Start, Normal LO (1); Total Watts = 41"/>
    <s v="LF lamp and ballast: LF lamp: T8, 48 inch, 32W, 2970 lm, CRI = 82, rated life = 20000 hours (1): LF Ballast: Electronic, Instant Start, Normal LO (1); Total Watts = 31"/>
    <x v="576"/>
    <s v="LFLmpBlst-T12-48in-39w+Hyb-IS-NLO(41w)"/>
    <s v="LFLmpBlst-T8-48in-32w-2g+El-IS-NLO(31w)"/>
    <s v="LFLmpBlst-T8-48in-32w-2g+El-IS-NLO(31w)"/>
    <s v="Standard"/>
    <m/>
    <m/>
    <s v="DEER1314-Ltg-Com-LF"/>
    <s v="DEER2014"/>
  </r>
  <r>
    <n v="2187"/>
    <s v="Com-Lighting-InGen_T12-48in-43w-A_T8-48in-31w-D_T8-48in-31w-D"/>
    <x v="485"/>
    <s v="DEER2014"/>
    <s v="D13 v1.2"/>
    <d v="2014-05-23T15:34:31"/>
    <s v="DEER Lighting measure"/>
    <s v="ErRul"/>
    <s v="Com-Iltg-dWatt-LF_OSbldg"/>
    <s v="DEER"/>
    <s v="Scaled"/>
    <s v="Delta"/>
    <n v="0"/>
    <n v="12"/>
    <s v="None"/>
    <m/>
    <b v="0"/>
    <m/>
    <b v="1"/>
    <s v="Com"/>
    <s v="Any"/>
    <x v="4"/>
    <s v="InGen"/>
    <s v="Ltg_Lmp+Blst"/>
    <x v="25"/>
    <m/>
    <m/>
    <s v="ILtg-Lfluor-fix"/>
    <s v="ILtg-Lfluor-fix"/>
    <s v="LF lamp and ballast: LF lamp: T12, 48 inch, 34W, 2475 lm, CRI = 60, rated life = 20000 hours (1): LF Ballast: Energy Saver Magnetic (EPACT compliant), Rapid Start, Normal LO (1); Total Watts = 43"/>
    <s v="LF lamp and ballast: LF lamp: T8, 48 inch, 32W, 2970 lm, CRI = 82, rated life = 20000 hours (1): LF Ballast: Electronic, Instant Start, Normal LO (1); Total Watts = 31"/>
    <x v="576"/>
    <s v="LFLmpBlst-T12-48in-34w+MagES-RS-NLO(43w)"/>
    <s v="LFLmpBlst-T8-48in-32w-2g+El-IS-NLO(31w)"/>
    <s v="LFLmpBlst-T8-48in-32w-2g+El-IS-NLO(31w)"/>
    <s v="Standard"/>
    <s v="D08-NE-ILtg-LFluor-Prim-RplLPD-48in34wT12ESMg43w-48in2g32wT8ISNEl31w"/>
    <m/>
    <s v="DEER1314-Ltg-Com-LF"/>
    <s v="DEER2014"/>
  </r>
  <r>
    <n v="2188"/>
    <s v="Com-Lighting-InGen_T12-48in-36w-B_T8-48in-32w-A_T8-48in-31w-D"/>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1): LF Ballast: Hybrid, Rapid Start, Normal LO (1); Total Watts = 36"/>
    <s v="LF lamp and ballast: LF lamp: T8, 48 inch, 32W, 2710 lm, CRI = 75, rated life = 15000 hours (1): LF Ballast: Electronic, Rapid Start, Normal LO (1); Total Watts = 32"/>
    <x v="576"/>
    <s v="LFLmpBlst-T12-48in-34w+Hyb-RS-NLO(36w)"/>
    <s v="LFLmpBlst-T8-48in-32w-1g+El-RS-NLO(32w)"/>
    <s v="LFLmpBlst-T8-48in-32w-2g+El-IS-NLO(31w)"/>
    <s v="Standard"/>
    <m/>
    <s v="Code Technology base on: Minor Retrofit Only"/>
    <s v="None"/>
    <s v="DEER2011"/>
  </r>
  <r>
    <n v="2189"/>
    <s v="Com-Lighting-InGen_T12-48in-43w-C_T8-48in-31w-D_T8-48in-31w-D"/>
    <x v="485"/>
    <s v="DEER2014"/>
    <s v="D13 v1.2"/>
    <d v="2014-05-23T15:34:31"/>
    <s v="DEER Lighting measure"/>
    <s v="ErRul"/>
    <s v="Com-Iltg-dWatt-LF_OSbldg"/>
    <s v="DEER"/>
    <s v="Scaled"/>
    <s v="Delta"/>
    <n v="0"/>
    <n v="12"/>
    <s v="None"/>
    <m/>
    <b v="0"/>
    <m/>
    <b v="1"/>
    <s v="Com"/>
    <s v="Any"/>
    <x v="4"/>
    <s v="InGen"/>
    <s v="Ltg_Lmp+Blst"/>
    <x v="25"/>
    <m/>
    <m/>
    <s v="ILtg-Lfluor-fix"/>
    <s v="ILtg-Lfluor-fix"/>
    <s v="LF lamp and ballast: LF lamp: T12, 48 inch, 30W, 2600 lm, CRI = 60, rated life = 20000 hours (1): LF Ballast: Standard Magnetic (pre-EPACT), Instant Start, Normal LO (1); Total Watts = 43"/>
    <s v="LF lamp and ballast: LF lamp: T8, 48 inch, 32W, 2970 lm, CRI = 82, rated life = 20000 hours (1): LF Ballast: Electronic, Instant Start, Normal LO (1); Total Watts = 31"/>
    <x v="576"/>
    <s v="LFLmpBlst-T12-48in-30w+MagStd-IS-NLO(43w)"/>
    <s v="LFLmpBlst-T8-48in-32w-2g+El-IS-NLO(31w)"/>
    <s v="LFLmpBlst-T8-48in-32w-2g+El-IS-NLO(31w)"/>
    <s v="Standard"/>
    <m/>
    <m/>
    <s v="DEER1314-Ltg-Com-LF"/>
    <s v="DEER2014"/>
  </r>
  <r>
    <n v="2190"/>
    <s v="Com-Lighting-InGen_T12-48in-41w_T8-48in-32w-A_T8-48in-31w-D"/>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1): LF Ballast: Hybrid, Instant Start, Normal LO (1); Total Watts = 41"/>
    <s v="LF lamp and ballast: LF lamp: T8, 48 inch, 32W, 2710 lm, CRI = 75, rated life = 15000 hours (1): LF Ballast: Electronic, Rapid Start, Normal LO (1); Total Watts = 32"/>
    <x v="576"/>
    <s v="LFLmpBlst-T12-48in-39w+Hyb-IS-NLO(41w)"/>
    <s v="LFLmpBlst-T8-48in-32w-1g+El-RS-NLO(32w)"/>
    <s v="LFLmpBlst-T8-48in-32w-2g+El-IS-NLO(31w)"/>
    <s v="Standard"/>
    <m/>
    <s v="Code Technology base on: Minor Retrofit Only"/>
    <s v="None"/>
    <s v="DEER2011"/>
  </r>
  <r>
    <n v="2191"/>
    <s v="Com-Lighting-InGen_T12-48in-48w_T8-48in-31w-D_T8-48in-31w-D"/>
    <x v="485"/>
    <s v="DEER2014"/>
    <s v="D13 v1.2"/>
    <d v="2014-05-23T15:34:31"/>
    <s v="DEER Lighting measure"/>
    <s v="ErRul"/>
    <s v="Com-Iltg-dWatt-LF_OSbldg"/>
    <s v="DEER"/>
    <s v="Scaled"/>
    <s v="Delta"/>
    <n v="0"/>
    <n v="17"/>
    <s v="None"/>
    <m/>
    <b v="0"/>
    <m/>
    <b v="1"/>
    <s v="Com"/>
    <s v="Any"/>
    <x v="4"/>
    <s v="InGen"/>
    <s v="Ltg_Lmp+Blst"/>
    <x v="25"/>
    <m/>
    <m/>
    <s v="ILtg-Lfluor-fix"/>
    <s v="ILtg-Lfluor-fix"/>
    <s v="LF lamp and ballast: LF lamp: T12, 48 inch, 39W, 2750 lm, CRI = 60, rated life = 20000 hours (1): LF Ballast: Standard Magnetic (pre-EPACT), Instant Start, Normal LO (1); Total Watts = 48"/>
    <s v="LF lamp and ballast: LF lamp: T8, 48 inch, 32W, 2970 lm, CRI = 82, rated life = 20000 hours (1): LF Ballast: Electronic, Instant Start, Normal LO (1); Total Watts = 31"/>
    <x v="576"/>
    <s v="LFLmpBlst-T12-48in-39w+MagStd-IS-NLO(48w)"/>
    <s v="LFLmpBlst-T8-48in-32w-2g+El-IS-NLO(31w)"/>
    <s v="LFLmpBlst-T8-48in-32w-2g+El-IS-NLO(31w)"/>
    <s v="Standard"/>
    <m/>
    <m/>
    <s v="DEER1314-Ltg-Com-LF"/>
    <s v="DEER2014"/>
  </r>
  <r>
    <n v="2192"/>
    <s v="Com-Lighting-InGen_T12-48in-43w-A_T8-48in-32w-A_T8-48in-31w-D"/>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1): LF Ballast: Energy Saver Magnetic (EPACT compliant), Rapid Start, Normal LO (1); Total Watts = 43"/>
    <s v="LF lamp and ballast: LF lamp: T8, 48 inch, 32W, 2710 lm, CRI = 75, rated life = 15000 hours (1): LF Ballast: Electronic, Rapid Start, Normal LO (1); Total Watts = 32"/>
    <x v="576"/>
    <s v="LFLmpBlst-T12-48in-34w+MagES-RS-NLO(43w)"/>
    <s v="LFLmpBlst-T8-48in-32w-1g+El-RS-NLO(32w)"/>
    <s v="LFLmpBlst-T8-48in-32w-2g+El-IS-NLO(31w)"/>
    <s v="Standard"/>
    <s v="D08-NE-ILtg-LFluor-Prim-Rtr-48in34wT12ESMg43w-48in2g32wT8ISNEl31w"/>
    <s v="Code Technology base on: Minor Retrofit Only"/>
    <s v="None"/>
    <s v="DEER2011"/>
  </r>
  <r>
    <n v="2193"/>
    <s v="Com-Lighting-InGen_T12-48in-68w_T8-48in-60w-B_T8-48in-54w-B"/>
    <x v="485"/>
    <s v="DEER2014"/>
    <s v="D13 v1.2"/>
    <d v="2014-05-23T15:34:31"/>
    <s v="DEER Lighting measure"/>
    <s v="ErRobNc"/>
    <s v="Com-Iltg-dWatt-LF_OSbldg"/>
    <s v="DEER"/>
    <s v="Scaled"/>
    <s v="Delta"/>
    <n v="6"/>
    <n v="14"/>
    <s v="None"/>
    <m/>
    <b v="0"/>
    <m/>
    <b v="1"/>
    <s v="Com"/>
    <s v="Any"/>
    <x v="4"/>
    <s v="InGen"/>
    <s v="Ltg_Lmp+Blst"/>
    <x v="25"/>
    <m/>
    <m/>
    <s v="ILtg-Lfluor-fix"/>
    <s v="ILtg-Lfluor-fix"/>
    <s v="LF lamp and ballast: LF lamp: T12, 48 inch, 34W, 2475 lm, CRI = 60, rated life = 20000 hours (2): LF Ballast: Hybrid, Rapid Start, Normal LO (1); Total Watts = 68"/>
    <s v="LF lamp and ballast: LF lamp: T8, 48 inch, 32W, 2970 lm, CRI = 82, rated life = 20000 hours (2): LF Ballast: Electronic, Rapid Start, Normal LO (1); Total Watts = 60"/>
    <x v="577"/>
    <s v="LFLmpBlst-T12-48in-34w+Hyb-RS-NLO(68w)"/>
    <s v="LFLmpBlst-T8-48in-32w-2g+El-RS-NLO(60w)"/>
    <s v="LFLmpBlst-T8-48in-32w-2g+El-RS-RLO(54w)"/>
    <s v="Standard"/>
    <m/>
    <m/>
    <s v="DEER1314-Ltg-Com-LF"/>
    <s v="DEER2014"/>
  </r>
  <r>
    <n v="2194"/>
    <s v="Com-Lighting-InGen_T12-48in-43w-C_T8-48in-32w-A_T8-48in-31w-D"/>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0W, 2600 lm, CRI = 60, rated life = 20000 hours (1): LF Ballast: Standard Magnetic (pre-EPACT), Instant Start, Normal LO (1); Total Watts = 43"/>
    <s v="LF lamp and ballast: LF lamp: T8, 48 inch, 32W, 2710 lm, CRI = 75, rated life = 15000 hours (1): LF Ballast: Electronic, Rapid Start, Normal LO (1); Total Watts = 32"/>
    <x v="576"/>
    <s v="LFLmpBlst-T12-48in-30w+MagStd-IS-NLO(43w)"/>
    <s v="LFLmpBlst-T8-48in-32w-1g+El-RS-NLO(32w)"/>
    <s v="LFLmpBlst-T8-48in-32w-2g+El-IS-NLO(31w)"/>
    <s v="Standard"/>
    <s v="D08-NE-ILtg-LFluor-Prim-Rpl-48in34wT12ESMg43w-48in2g32wT8ISNEl31w"/>
    <s v="Code Technology base on: Minor Retrofit Only"/>
    <s v="None"/>
    <s v="DEER2011"/>
  </r>
  <r>
    <n v="2195"/>
    <s v="Com-Lighting-InGen_T12-48in-72w-A_T8-48in-41w-B_T8-48in-41w-B"/>
    <x v="485"/>
    <s v="DEER2014"/>
    <s v="D13 v1.2"/>
    <d v="2014-05-23T15:34:31"/>
    <s v="DEER Lighting measure"/>
    <s v="ErRul"/>
    <s v="Com-Iltg-dWatt-LF_OSbldg"/>
    <s v="DEER"/>
    <s v="Scaled"/>
    <s v="Delta"/>
    <n v="0"/>
    <n v="31"/>
    <s v="None"/>
    <m/>
    <b v="0"/>
    <m/>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8, 48 inch, 32W, 2970 lm, CRI = 82, rated life = 20000 hours (1): LF Ballast: Electronic, Instant Start, Very High LO (1); Total Watts = 41"/>
    <x v="578"/>
    <s v="LFLmpBlst-T12-48in-34w+MagES-RS-NLO(72w)"/>
    <s v="LFLmpBlst-T8-48in-32w-2g+El-IS-VHLO(41w)"/>
    <s v="LFLmpBlst-T8-48in-32w-2g+El-IS-VHLO(41w)"/>
    <s v="Standard"/>
    <s v="D08-NE-ILtg-LFluor-Prim-RplLPD-48in34wT12ESMg72w-48in2g32wT8ISVEl41w"/>
    <m/>
    <s v="DEER1314-Ltg-Com-LF"/>
    <s v="DEER2014"/>
  </r>
  <r>
    <n v="2196"/>
    <s v="Com-Lighting-InGen_T12-48in-48w_T8-48in-32w-A_T8-48in-31w-D"/>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1): LF Ballast: Standard Magnetic (pre-EPACT), Instant Start, Normal LO (1); Total Watts = 48"/>
    <s v="LF lamp and ballast: LF lamp: T8, 48 inch, 32W, 2710 lm, CRI = 75, rated life = 15000 hours (1): LF Ballast: Electronic, Rapid Start, Normal LO (1); Total Watts = 32"/>
    <x v="576"/>
    <s v="LFLmpBlst-T12-48in-39w+MagStd-IS-NLO(48w)"/>
    <s v="LFLmpBlst-T8-48in-32w-1g+El-RS-NLO(32w)"/>
    <s v="LFLmpBlst-T8-48in-32w-2g+El-IS-NLO(31w)"/>
    <s v="Standard"/>
    <m/>
    <s v="Code Technology base on: Minor Retrofit Only"/>
    <s v="None"/>
    <s v="DEER2011"/>
  </r>
  <r>
    <n v="2197"/>
    <s v="Com-Lighting-InGen_T12-48in-72w-A_T8-48in-60w-B_T8-48in-54w-B"/>
    <x v="485"/>
    <s v="DEER2014"/>
    <s v="D13 v1.2"/>
    <d v="2014-05-23T15:34:31"/>
    <s v="DEER Lighting measure"/>
    <s v="ErRobNc"/>
    <s v="Com-Iltg-dWatt-LF_OSbldg"/>
    <s v="DEER"/>
    <s v="Scaled"/>
    <s v="Delta"/>
    <n v="6"/>
    <n v="18"/>
    <s v="None"/>
    <m/>
    <b v="0"/>
    <m/>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8, 48 inch, 32W, 2970 lm, CRI = 82, rated life = 20000 hours (2): LF Ballast: Electronic, Rapid Start, Normal LO (1); Total Watts = 60"/>
    <x v="577"/>
    <s v="LFLmpBlst-T12-48in-34w+MagES-RS-NLO(72w)"/>
    <s v="LFLmpBlst-T8-48in-32w-2g+El-RS-NLO(60w)"/>
    <s v="LFLmpBlst-T8-48in-32w-2g+El-RS-RLO(54w)"/>
    <s v="Standard"/>
    <m/>
    <m/>
    <s v="DEER1314-Ltg-Com-LF"/>
    <s v="DEER2014"/>
  </r>
  <r>
    <n v="2198"/>
    <s v="Com-Lighting-InGen_T12-48in-68w_T8-48in-60w-A_T8-48in-54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2): LF Ballast: Hybrid, Rapid Start, Normal LO (1); Total Watts = 68"/>
    <s v="LF lamp and ballast: LF lamp: T8, 48 inch, 32W, 2710 lm, CRI = 75, rated life = 15000 hours (2): LF Ballast: Electronic, Rapid Start, Normal LO (1); Total Watts = 60"/>
    <x v="577"/>
    <s v="LFLmpBlst-T12-48in-34w+Hyb-RS-NLO(68w)"/>
    <s v="LFLmpBlst-T8-48in-32w-1g+El-RS-NLO(60w)"/>
    <s v="LFLmpBlst-T8-48in-32w-2g+El-RS-RLO(54w)"/>
    <s v="Standard"/>
    <m/>
    <s v="Code Technology base on: Minor Retrofit Only"/>
    <s v="None"/>
    <s v="DEER2011"/>
  </r>
  <r>
    <n v="2199"/>
    <s v="Com-Lighting-InGen_T12-48in-74w-B_T8-48in-60w-B_T8-48in-54w-B"/>
    <x v="485"/>
    <s v="DEER2014"/>
    <s v="D13 v1.2"/>
    <d v="2014-05-23T15:34:31"/>
    <s v="DEER Lighting measure"/>
    <s v="ErRobNc"/>
    <s v="Com-Iltg-dWatt-LF_OSbldg"/>
    <s v="DEER"/>
    <s v="Scaled"/>
    <s v="Delta"/>
    <n v="6"/>
    <n v="20"/>
    <s v="None"/>
    <m/>
    <b v="0"/>
    <m/>
    <b v="1"/>
    <s v="Com"/>
    <s v="Any"/>
    <x v="4"/>
    <s v="InGen"/>
    <s v="Ltg_Lmp+Blst"/>
    <x v="25"/>
    <m/>
    <m/>
    <s v="ILtg-Lfluor-fix"/>
    <s v="ILtg-Lfluor-fix"/>
    <s v="LF lamp and ballast: LF lamp: T12, 48 inch, 39W, 2750 lm, CRI = 60, rated life = 20000 hours (2): LF Ballast: Energy Saver Magnetic (EPACT compliant), Instant Start, Normal LO (1); Total Watts = 74"/>
    <s v="LF lamp and ballast: LF lamp: T8, 48 inch, 32W, 2970 lm, CRI = 82, rated life = 20000 hours (2): LF Ballast: Electronic, Rapid Start, Normal LO (1); Total Watts = 60"/>
    <x v="577"/>
    <s v="LFLmpBlst-T12-48in-39w+MagES-IS-NLO(74w)"/>
    <s v="LFLmpBlst-T8-48in-32w-2g+El-RS-NLO(60w)"/>
    <s v="LFLmpBlst-T8-48in-32w-2g+El-RS-RLO(54w)"/>
    <s v="Standard"/>
    <m/>
    <m/>
    <s v="DEER1314-Ltg-Com-LF"/>
    <s v="DEER2014"/>
  </r>
  <r>
    <n v="2200"/>
    <s v="Com-Lighting-InGen_T12-48in-72w-A_T8-48in-60w-A_T8-48in-41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8, 48 inch, 32W, 2710 lm, CRI = 75, rated life = 15000 hours (2): LF Ballast: Electronic, Rapid Start, Normal LO (1); Total Watts = 60"/>
    <x v="578"/>
    <s v="LFLmpBlst-T12-48in-34w+MagES-RS-NLO(72w)"/>
    <s v="LFLmpBlst-T8-48in-32w-1g+El-RS-NLO(60w)"/>
    <s v="LFLmpBlst-T8-48in-32w-2g+El-IS-VHLO(41w)"/>
    <s v="Standard"/>
    <s v="D08-NE-ILtg-LFluor-Prim-Rpl-48in34wT12ESMg72w-48in2g32wT8ISVEl41w"/>
    <s v="Code Technology base on: Minor Retrofit Only"/>
    <s v="None"/>
    <s v="DEER2011"/>
  </r>
  <r>
    <n v="2201"/>
    <s v="Com-Lighting-InGen_T12-48in-80w-C_T8-48in-60w-B_T8-48in-54w-B"/>
    <x v="485"/>
    <s v="DEER2014"/>
    <s v="D13 v1.2"/>
    <d v="2014-05-23T15:34:31"/>
    <s v="DEER Lighting measure"/>
    <s v="ErRobNc"/>
    <s v="Com-Iltg-dWatt-LF_OSbldg"/>
    <s v="DEER"/>
    <s v="Scaled"/>
    <s v="Delta"/>
    <n v="6"/>
    <n v="26"/>
    <s v="None"/>
    <m/>
    <b v="0"/>
    <m/>
    <b v="1"/>
    <s v="Com"/>
    <s v="Any"/>
    <x v="4"/>
    <s v="InGen"/>
    <s v="Ltg_Lmp+Blst"/>
    <x v="25"/>
    <m/>
    <m/>
    <s v="ILtg-Lfluor-fix"/>
    <s v="ILtg-Lfluor-fix"/>
    <s v="LF lamp and ballast: LF lamp: T12, 48 inch, 39W, 2750 lm, CRI = 60, rated life = 20000 hours (2): LF Ballast: Hybrid, Instant Start, Normal LO (1); Total Watts = 80"/>
    <s v="LF lamp and ballast: LF lamp: T8, 48 inch, 32W, 2970 lm, CRI = 82, rated life = 20000 hours (2): LF Ballast: Electronic, Rapid Start, Normal LO (1); Total Watts = 60"/>
    <x v="577"/>
    <s v="LFLmpBlst-T12-48in-39w+Hyb-IS-NLO(80w)"/>
    <s v="LFLmpBlst-T8-48in-32w-2g+El-RS-NLO(60w)"/>
    <s v="LFLmpBlst-T8-48in-32w-2g+El-RS-RLO(54w)"/>
    <s v="Standard"/>
    <m/>
    <m/>
    <s v="DEER1314-Ltg-Com-LF"/>
    <s v="DEER2014"/>
  </r>
  <r>
    <n v="2202"/>
    <s v="Com-Lighting-InGen_T12-48in-72w-A_T8-48in-60w-A_T8-48in-54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8, 48 inch, 32W, 2710 lm, CRI = 75, rated life = 15000 hours (2): LF Ballast: Electronic, Rapid Start, Normal LO (1); Total Watts = 60"/>
    <x v="577"/>
    <s v="LFLmpBlst-T12-48in-34w+MagES-RS-NLO(72w)"/>
    <s v="LFLmpBlst-T8-48in-32w-1g+El-RS-NLO(60w)"/>
    <s v="LFLmpBlst-T8-48in-32w-2g+El-RS-RLO(54w)"/>
    <s v="Standard"/>
    <m/>
    <s v="Code Technology base on: Minor Retrofit Only"/>
    <s v="None"/>
    <s v="DEER2011"/>
  </r>
  <r>
    <n v="2203"/>
    <s v="Com-Lighting-InGen_T12-48in-72w-B_T8-48in-60w-B_T8-48in-54w-B"/>
    <x v="485"/>
    <s v="DEER2014"/>
    <s v="D13 v1.2"/>
    <d v="2014-05-23T15:34:31"/>
    <s v="DEER Lighting measure"/>
    <s v="ErRobNc"/>
    <s v="Com-Iltg-dWatt-LF_OSbldg"/>
    <s v="DEER"/>
    <s v="Scaled"/>
    <s v="Delta"/>
    <n v="6"/>
    <n v="18"/>
    <s v="None"/>
    <m/>
    <b v="0"/>
    <m/>
    <b v="1"/>
    <s v="Com"/>
    <s v="Any"/>
    <x v="4"/>
    <s v="InGen"/>
    <s v="Ltg_Lmp+Blst"/>
    <x v="25"/>
    <m/>
    <m/>
    <s v="ILtg-Lfluor-fix"/>
    <s v="ILtg-Lfluor-fix"/>
    <s v="LF lamp and ballast: LF lamp: T12, 48 inch, 30W, 2600 lm, CRI = 60, rated life = 20000 hours (2): LF Ballast: Standard Magnetic (pre-EPACT), Instant Start, Normal LO (1); Total Watts = 72"/>
    <s v="LF lamp and ballast: LF lamp: T8, 48 inch, 32W, 2970 lm, CRI = 82, rated life = 20000 hours (2): LF Ballast: Electronic, Rapid Start, Normal LO (1); Total Watts = 60"/>
    <x v="577"/>
    <s v="LFLmpBlst-T12-48in-30w+MagStd-IS-NLO(72w)"/>
    <s v="LFLmpBlst-T8-48in-32w-2g+El-RS-NLO(60w)"/>
    <s v="LFLmpBlst-T8-48in-32w-2g+El-RS-RLO(54w)"/>
    <s v="Standard"/>
    <m/>
    <m/>
    <s v="DEER1314-Ltg-Com-LF"/>
    <s v="DEER2014"/>
  </r>
  <r>
    <n v="2204"/>
    <s v="Com-Lighting-InGen_T12-48in-74w-B_T8-48in-60w-A_T8-48in-54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Energy Saver Magnetic (EPACT compliant), Instant Start, Normal LO (1); Total Watts = 74"/>
    <s v="LF lamp and ballast: LF lamp: T8, 48 inch, 32W, 2710 lm, CRI = 75, rated life = 15000 hours (2): LF Ballast: Electronic, Rapid Start, Normal LO (1); Total Watts = 60"/>
    <x v="577"/>
    <s v="LFLmpBlst-T12-48in-39w+MagES-IS-NLO(74w)"/>
    <s v="LFLmpBlst-T8-48in-32w-1g+El-RS-NLO(60w)"/>
    <s v="LFLmpBlst-T8-48in-32w-2g+El-RS-RLO(54w)"/>
    <s v="Standard"/>
    <m/>
    <s v="Code Technology base on: Minor Retrofit Only"/>
    <s v="None"/>
    <s v="DEER2011"/>
  </r>
  <r>
    <n v="2205"/>
    <s v="Com-Lighting-InGen_T12-48in-74w-C_T8-48in-60w-B_T8-48in-54w-B"/>
    <x v="485"/>
    <s v="DEER2014"/>
    <s v="D13 v1.2"/>
    <d v="2014-05-23T15:34:31"/>
    <s v="DEER Lighting measure"/>
    <s v="ErRobNc"/>
    <s v="Com-Iltg-dWatt-LF_OSbldg"/>
    <s v="DEER"/>
    <s v="Scaled"/>
    <s v="Delta"/>
    <n v="6"/>
    <n v="20"/>
    <s v="None"/>
    <m/>
    <b v="0"/>
    <m/>
    <b v="1"/>
    <s v="Com"/>
    <s v="Any"/>
    <x v="4"/>
    <s v="InGen"/>
    <s v="Ltg_Lmp+Blst"/>
    <x v="25"/>
    <m/>
    <m/>
    <s v="ILtg-Lfluor-fix"/>
    <s v="ILtg-Lfluor-fix"/>
    <s v="LF lamp and ballast: LF lamp: T12, 48 inch, 39W, 2750 lm, CRI = 60, rated life = 20000 hours (2): LF Ballast: Standard Magnetic (pre-EPACT), Instant Start, Normal LO (1); Total Watts = 74"/>
    <s v="LF lamp and ballast: LF lamp: T8, 48 inch, 32W, 2970 lm, CRI = 82, rated life = 20000 hours (2): LF Ballast: Electronic, Rapid Start, Normal LO (1); Total Watts = 60"/>
    <x v="577"/>
    <s v="LFLmpBlst-T12-48in-39w+MagStd-IS-NLO(74w)"/>
    <s v="LFLmpBlst-T8-48in-32w-2g+El-RS-NLO(60w)"/>
    <s v="LFLmpBlst-T8-48in-32w-2g+El-RS-RLO(54w)"/>
    <s v="Standard"/>
    <m/>
    <m/>
    <s v="DEER1314-Ltg-Com-LF"/>
    <s v="DEER2014"/>
  </r>
  <r>
    <n v="2206"/>
    <s v="Com-Lighting-InGen_T12-48in-80w-C_T8-48in-60w-A_T8-48in-54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Hybrid, Instant Start, Normal LO (1); Total Watts = 80"/>
    <s v="LF lamp and ballast: LF lamp: T8, 48 inch, 32W, 2710 lm, CRI = 75, rated life = 15000 hours (2): LF Ballast: Electronic, Rapid Start, Normal LO (1); Total Watts = 60"/>
    <x v="577"/>
    <s v="LFLmpBlst-T12-48in-39w+Hyb-IS-NLO(80w)"/>
    <s v="LFLmpBlst-T8-48in-32w-1g+El-RS-NLO(60w)"/>
    <s v="LFLmpBlst-T8-48in-32w-2g+El-RS-RLO(54w)"/>
    <s v="Standard"/>
    <m/>
    <s v="Code Technology base on: Minor Retrofit Only"/>
    <s v="None"/>
    <s v="DEER2011"/>
  </r>
  <r>
    <n v="2207"/>
    <s v="Com-Lighting-InGen_T12-48in-102w_T8-48in-89w-B_T8-48in-78w-B"/>
    <x v="485"/>
    <s v="DEER2014"/>
    <s v="D13 v1.2"/>
    <d v="2014-05-23T15:34:31"/>
    <s v="DEER Lighting measure"/>
    <s v="ErRobNc"/>
    <s v="Com-Iltg-dWatt-LF_OSbldg"/>
    <s v="DEER"/>
    <s v="Scaled"/>
    <s v="Delta"/>
    <n v="11"/>
    <n v="24"/>
    <s v="None"/>
    <m/>
    <b v="0"/>
    <m/>
    <b v="1"/>
    <s v="Com"/>
    <s v="Any"/>
    <x v="4"/>
    <s v="InGen"/>
    <s v="Ltg_Lmp+Blst"/>
    <x v="25"/>
    <m/>
    <m/>
    <s v="ILtg-Lfluor-fix"/>
    <s v="ILtg-Lfluor-fix"/>
    <s v="LF lamp and ballast: LF lamp: T12, 48 inch, 34W, 2475 lm, CRI = 60, rated life = 20000 hours (3): LF Ballast: Hybrid, Rapid Start, Normal LO (1.5); Total Watts = 102"/>
    <s v="LF lamp and ballast: LF lamp: T8, 48 inch, 32W, 2970 lm, CRI = 82, rated life = 20000 hours (3): LF Ballast: Electronic, Instant Start, Normal LO (1); Total Watts = 89"/>
    <x v="579"/>
    <s v="LFLmpBlst-T12-48in-34w+Hyb-RS-NLO(102w)"/>
    <s v="LFLmpBlst-T8-48in-32w-2g+El-IS-NLO(89w)"/>
    <s v="LFLmpBlst-T8-48in-32w-2g+El-IS-RLO(78w)"/>
    <s v="Standard"/>
    <m/>
    <m/>
    <s v="DEER1314-Ltg-Com-LF"/>
    <s v="DEER2014"/>
  </r>
  <r>
    <n v="2208"/>
    <s v="Com-Lighting-InGen_T12-48in-72w-B_T8-48in-60w-A_T8-48in-54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0W, 2600 lm, CRI = 60, rated life = 20000 hours (2): LF Ballast: Standard Magnetic (pre-EPACT), Instant Start, Normal LO (1); Total Watts = 72"/>
    <s v="LF lamp and ballast: LF lamp: T8, 48 inch, 32W, 2710 lm, CRI = 75, rated life = 15000 hours (2): LF Ballast: Electronic, Rapid Start, Normal LO (1); Total Watts = 60"/>
    <x v="577"/>
    <s v="LFLmpBlst-T12-48in-30w+MagStd-IS-NLO(72w)"/>
    <s v="LFLmpBlst-T8-48in-32w-1g+El-RS-NLO(60w)"/>
    <s v="LFLmpBlst-T8-48in-32w-2g+El-RS-RLO(54w)"/>
    <s v="Standard"/>
    <m/>
    <s v="Code Technology base on: Minor Retrofit Only"/>
    <s v="None"/>
    <s v="DEER2011"/>
  </r>
  <r>
    <n v="2209"/>
    <s v="Com-Lighting-InGen_T12-48in-115w_T8-48in-89w-B_T8-48in-78w-B"/>
    <x v="485"/>
    <s v="DEER2014"/>
    <s v="D13 v1.2"/>
    <d v="2014-05-23T15:34:31"/>
    <s v="DEER Lighting measure"/>
    <s v="ErRobNc"/>
    <s v="Com-Iltg-dWatt-LF_OSbldg"/>
    <s v="DEER"/>
    <s v="Scaled"/>
    <s v="Delta"/>
    <n v="11"/>
    <n v="37"/>
    <s v="None"/>
    <m/>
    <b v="0"/>
    <m/>
    <b v="1"/>
    <s v="Com"/>
    <s v="Any"/>
    <x v="4"/>
    <s v="InGen"/>
    <s v="Ltg_Lmp+Blst"/>
    <x v="25"/>
    <m/>
    <m/>
    <s v="ILtg-Lfluor-fix"/>
    <s v="ILtg-Lfluor-fix"/>
    <s v="LF lamp and ballast: LF lamp: T12, 48 inch, 34W, 2475 lm, CRI = 60, rated life = 20000 hours (3): LF Ballast: Energy Saver Magnetic (EPACT compliant), Rapid Start, Normal LO (1); Total Watts = 115"/>
    <s v="LF lamp and ballast: LF lamp: T8, 48 inch, 32W, 2970 lm, CRI = 82, rated life = 20000 hours (3): LF Ballast: Electronic, Instant Start, Normal LO (1); Total Watts = 89"/>
    <x v="579"/>
    <s v="LFLmpBlst-T12-48in-34w+MagES-RS-NLO(115w)"/>
    <s v="LFLmpBlst-T8-48in-32w-2g+El-IS-NLO(89w)"/>
    <s v="LFLmpBlst-T8-48in-32w-2g+El-IS-RLO(78w)"/>
    <s v="Standard"/>
    <s v="D08-NE-ILtg-LFluor-Prim-RplLPD-48in34wT12ESMg115w-48in2g32wT8ISREl78w"/>
    <m/>
    <s v="DEER1314-Ltg-Com-LF"/>
    <s v="DEER2014"/>
  </r>
  <r>
    <n v="2210"/>
    <s v="Com-Lighting-InGen_T12-48in-74w-C_T8-48in-60w-A_T8-48in-54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Standard Magnetic (pre-EPACT), Instant Start, Normal LO (1); Total Watts = 74"/>
    <s v="LF lamp and ballast: LF lamp: T8, 48 inch, 32W, 2710 lm, CRI = 75, rated life = 15000 hours (2): LF Ballast: Electronic, Rapid Start, Normal LO (1); Total Watts = 60"/>
    <x v="577"/>
    <s v="LFLmpBlst-T12-48in-39w+MagStd-IS-NLO(74w)"/>
    <s v="LFLmpBlst-T8-48in-32w-1g+El-RS-NLO(60w)"/>
    <s v="LFLmpBlst-T8-48in-32w-2g+El-RS-RLO(54w)"/>
    <s v="Standard"/>
    <m/>
    <s v="Code Technology base on: Minor Retrofit Only"/>
    <s v="None"/>
    <s v="DEER2011"/>
  </r>
  <r>
    <n v="2211"/>
    <s v="Com-Lighting-InGen_T12-48in-120w-C_T8-48in-89w-B_T8-48in-78w-B"/>
    <x v="485"/>
    <s v="DEER2014"/>
    <s v="D13 v1.2"/>
    <d v="2014-05-23T15:34:31"/>
    <s v="DEER Lighting measure"/>
    <s v="ErRobNc"/>
    <s v="Com-Iltg-dWatt-LF_OSbldg"/>
    <s v="DEER"/>
    <s v="Scaled"/>
    <s v="Delta"/>
    <n v="11"/>
    <n v="42"/>
    <s v="None"/>
    <m/>
    <b v="0"/>
    <m/>
    <b v="1"/>
    <s v="Com"/>
    <s v="Any"/>
    <x v="4"/>
    <s v="InGen"/>
    <s v="Ltg_Lmp+Blst"/>
    <x v="25"/>
    <m/>
    <m/>
    <s v="ILtg-Lfluor-fix"/>
    <s v="ILtg-Lfluor-fix"/>
    <s v="LF lamp and ballast: LF lamp: T12, 48 inch, 39W, 2750 lm, CRI = 60, rated life = 20000 hours (3): LF Ballast: Hybrid, Instant Start, Normal LO (1.5); Total Watts = 120"/>
    <s v="LF lamp and ballast: LF lamp: T8, 48 inch, 32W, 2970 lm, CRI = 82, rated life = 20000 hours (3): LF Ballast: Electronic, Instant Start, Normal LO (1); Total Watts = 89"/>
    <x v="579"/>
    <s v="LFLmpBlst-T12-48in-39w+Hyb-IS-NLO(120w)"/>
    <s v="LFLmpBlst-T8-48in-32w-2g+El-IS-NLO(89w)"/>
    <s v="LFLmpBlst-T8-48in-32w-2g+El-IS-RLO(78w)"/>
    <s v="Standard"/>
    <m/>
    <m/>
    <s v="DEER1314-Ltg-Com-LF"/>
    <s v="DEER2014"/>
  </r>
  <r>
    <n v="2212"/>
    <s v="Com-Lighting-InGen_T12-48in-102w_T8-48in-93w-B_T8-48in-78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3): LF Ballast: Hybrid, Rapid Start, Normal LO (1.5); Total Watts = 102"/>
    <s v="LF lamp and ballast: LF lamp: T8, 48 inch, 32W, 2710 lm, CRI = 75, rated life = 15000 hours (3): LF Ballast: Electronic, Rapid Start, Normal LO (1); Total Watts = 93"/>
    <x v="579"/>
    <s v="LFLmpBlst-T12-48in-34w+Hyb-RS-NLO(102w)"/>
    <s v="LFLmpBlst-T8-48in-32w-1g+El-RS-NLO(93w)"/>
    <s v="LFLmpBlst-T8-48in-32w-2g+El-IS-RLO(78w)"/>
    <s v="Standard"/>
    <m/>
    <s v="Code Technology base on: Minor Retrofit Only"/>
    <s v="None"/>
    <s v="DEER2011"/>
  </r>
  <r>
    <n v="2213"/>
    <s v="Com-Lighting-InGen_T12-48in-109w_T8-48in-89w-B_T8-48in-78w-B"/>
    <x v="485"/>
    <s v="DEER2014"/>
    <s v="D13 v1.2"/>
    <d v="2014-05-23T15:34:31"/>
    <s v="DEER Lighting measure"/>
    <s v="ErRobNc"/>
    <s v="Com-Iltg-dWatt-LF_OSbldg"/>
    <s v="DEER"/>
    <s v="Scaled"/>
    <s v="Delta"/>
    <n v="11"/>
    <n v="31"/>
    <s v="None"/>
    <m/>
    <b v="0"/>
    <m/>
    <b v="1"/>
    <s v="Com"/>
    <s v="Any"/>
    <x v="4"/>
    <s v="InGen"/>
    <s v="Ltg_Lmp+Blst"/>
    <x v="25"/>
    <m/>
    <m/>
    <s v="ILtg-Lfluor-fix"/>
    <s v="ILtg-Lfluor-fix"/>
    <s v="LF lamp and ballast: LF lamp: T12, 48 inch, 30W, 2600 lm, CRI = 60, rated life = 20000 hours (3): LF Ballast: Standard Magnetic (pre-EPACT), Instant Start, Normal LO (1); Total Watts = 109"/>
    <s v="LF lamp and ballast: LF lamp: T8, 48 inch, 32W, 2970 lm, CRI = 82, rated life = 20000 hours (3): LF Ballast: Electronic, Instant Start, Normal LO (1); Total Watts = 89"/>
    <x v="579"/>
    <s v="LFLmpBlst-T12-48in-30w+MagStd-IS-NLO(109w)"/>
    <s v="LFLmpBlst-T8-48in-32w-2g+El-IS-NLO(89w)"/>
    <s v="LFLmpBlst-T8-48in-32w-2g+El-IS-RLO(78w)"/>
    <s v="Standard"/>
    <m/>
    <m/>
    <s v="DEER1314-Ltg-Com-LF"/>
    <s v="DEER2014"/>
  </r>
  <r>
    <n v="2214"/>
    <s v="Com-Lighting-InGen_T12-48in-115w_T8-48in-93w-B_T8-48in-78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3): LF Ballast: Energy Saver Magnetic (EPACT compliant), Rapid Start, Normal LO (1); Total Watts = 115"/>
    <s v="LF lamp and ballast: LF lamp: T8, 48 inch, 32W, 2710 lm, CRI = 75, rated life = 15000 hours (3): LF Ballast: Electronic, Rapid Start, Normal LO (1); Total Watts = 93"/>
    <x v="579"/>
    <s v="LFLmpBlst-T12-48in-34w+MagES-RS-NLO(115w)"/>
    <s v="LFLmpBlst-T8-48in-32w-1g+El-RS-NLO(93w)"/>
    <s v="LFLmpBlst-T8-48in-32w-2g+El-IS-RLO(78w)"/>
    <s v="Standard"/>
    <m/>
    <s v="Code Technology base on: Minor Retrofit Only"/>
    <s v="None"/>
    <s v="DEER2011"/>
  </r>
  <r>
    <n v="2215"/>
    <s v="Com-Lighting-InGen_T12-48in-112w_T8-48in-89w-B_T8-48in-78w-B"/>
    <x v="485"/>
    <s v="DEER2014"/>
    <s v="D13 v1.2"/>
    <d v="2014-05-23T15:34:31"/>
    <s v="DEER Lighting measure"/>
    <s v="ErRobNc"/>
    <s v="Com-Iltg-dWatt-LF_OSbldg"/>
    <s v="DEER"/>
    <s v="Scaled"/>
    <s v="Delta"/>
    <n v="11"/>
    <n v="34"/>
    <s v="None"/>
    <m/>
    <b v="0"/>
    <m/>
    <b v="1"/>
    <s v="Com"/>
    <s v="Any"/>
    <x v="4"/>
    <s v="InGen"/>
    <s v="Ltg_Lmp+Blst"/>
    <x v="25"/>
    <m/>
    <m/>
    <s v="ILtg-Lfluor-fix"/>
    <s v="ILtg-Lfluor-fix"/>
    <s v="LF lamp and ballast: LF lamp: T12, 48 inch, 39W, 2750 lm, CRI = 60, rated life = 20000 hours (3): LF Ballast: Standard Magnetic (pre-EPACT), Instant Start, Normal LO (1); Total Watts = 112"/>
    <s v="LF lamp and ballast: LF lamp: T8, 48 inch, 32W, 2970 lm, CRI = 82, rated life = 20000 hours (3): LF Ballast: Electronic, Instant Start, Normal LO (1); Total Watts = 89"/>
    <x v="579"/>
    <s v="LFLmpBlst-T12-48in-39w+MagStd-IS-NLO(112w)"/>
    <s v="LFLmpBlst-T8-48in-32w-2g+El-IS-NLO(89w)"/>
    <s v="LFLmpBlst-T8-48in-32w-2g+El-IS-RLO(78w)"/>
    <s v="Standard"/>
    <m/>
    <m/>
    <s v="DEER1314-Ltg-Com-LF"/>
    <s v="DEER2014"/>
  </r>
  <r>
    <n v="2216"/>
    <s v="Com-Lighting-InGen_T12-48in-120w-C_T8-48in-93w-B_T8-48in-78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3): LF Ballast: Hybrid, Instant Start, Normal LO (1.5); Total Watts = 120"/>
    <s v="LF lamp and ballast: LF lamp: T8, 48 inch, 32W, 2710 lm, CRI = 75, rated life = 15000 hours (3): LF Ballast: Electronic, Rapid Start, Normal LO (1); Total Watts = 93"/>
    <x v="579"/>
    <s v="LFLmpBlst-T12-48in-39w+Hyb-IS-NLO(120w)"/>
    <s v="LFLmpBlst-T8-48in-32w-1g+El-RS-NLO(93w)"/>
    <s v="LFLmpBlst-T8-48in-32w-2g+El-IS-RLO(78w)"/>
    <s v="Standard"/>
    <m/>
    <s v="Code Technology base on: Minor Retrofit Only"/>
    <s v="None"/>
    <s v="DEER2011"/>
  </r>
  <r>
    <n v="2217"/>
    <s v="Com-Lighting-InGen_T12-48in-136w_T8-48in-112w-D_T8-48in-102w-B"/>
    <x v="485"/>
    <s v="DEER2014"/>
    <s v="D13 v1.2"/>
    <d v="2014-05-23T15:34:31"/>
    <s v="DEER Lighting measure"/>
    <s v="ErRobNc"/>
    <s v="Com-Iltg-dWatt-LF_OSbldg"/>
    <s v="DEER"/>
    <s v="Scaled"/>
    <s v="Delta"/>
    <n v="10"/>
    <n v="34"/>
    <s v="None"/>
    <m/>
    <b v="0"/>
    <m/>
    <b v="1"/>
    <s v="Com"/>
    <s v="Any"/>
    <x v="4"/>
    <s v="InGen"/>
    <s v="Ltg_Lmp+Blst"/>
    <x v="25"/>
    <m/>
    <m/>
    <s v="ILtg-Lfluor-fix"/>
    <s v="ILtg-Lfluor-fix"/>
    <s v="LF lamp and ballast: LF lamp: T12, 48 inch, 34W, 2475 lm, CRI = 60, rated life = 20000 hours (4): LF Ballast: Hybrid, Rapid Start, Normal LO (2); Total Watts = 136"/>
    <s v="LF lamp and ballast: LF lamp: T8, 48 inch, 32W, 2970 lm, CRI = 82, rated life = 20000 hours (4): LF Ballast: Electronic, Instant Start, Normal LO (1); Total Watts = 112"/>
    <x v="580"/>
    <s v="LFLmpBlst-T12-48in-34w+Hyb-RS-NLO(136w)"/>
    <s v="LFLmpBlst-T8-48in-32w-2g+El-IS-NLO(112w)"/>
    <s v="LFLmpBlst-T8-48in-32w-2g+El-IS-RLO(102w)"/>
    <s v="Standard"/>
    <m/>
    <m/>
    <s v="DEER1314-Ltg-Com-LF"/>
    <s v="DEER2014"/>
  </r>
  <r>
    <n v="2218"/>
    <s v="Com-Lighting-InGen_T12-48in-109w_T8-48in-93w-B_T8-48in-78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0W, 2600 lm, CRI = 60, rated life = 20000 hours (3): LF Ballast: Standard Magnetic (pre-EPACT), Instant Start, Normal LO (1); Total Watts = 109"/>
    <s v="LF lamp and ballast: LF lamp: T8, 48 inch, 32W, 2710 lm, CRI = 75, rated life = 15000 hours (3): LF Ballast: Electronic, Rapid Start, Normal LO (1); Total Watts = 93"/>
    <x v="579"/>
    <s v="LFLmpBlst-T12-48in-30w+MagStd-IS-NLO(109w)"/>
    <s v="LFLmpBlst-T8-48in-32w-1g+El-RS-NLO(93w)"/>
    <s v="LFLmpBlst-T8-48in-32w-2g+El-IS-RLO(78w)"/>
    <s v="Standard"/>
    <m/>
    <s v="Code Technology base on: Minor Retrofit Only"/>
    <s v="None"/>
    <s v="DEER2011"/>
  </r>
  <r>
    <n v="2219"/>
    <s v="Com-Lighting-InGen_T12-48in-112w_T8-48in-93w-B_T8-48in-78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3): LF Ballast: Standard Magnetic (pre-EPACT), Instant Start, Normal LO (1); Total Watts = 112"/>
    <s v="LF lamp and ballast: LF lamp: T8, 48 inch, 32W, 2710 lm, CRI = 75, rated life = 15000 hours (3): LF Ballast: Electronic, Rapid Start, Normal LO (1); Total Watts = 93"/>
    <x v="579"/>
    <s v="LFLmpBlst-T12-48in-39w+MagStd-IS-NLO(112w)"/>
    <s v="LFLmpBlst-T8-48in-32w-1g+El-RS-NLO(93w)"/>
    <s v="LFLmpBlst-T8-48in-32w-2g+El-IS-RLO(78w)"/>
    <s v="Standard"/>
    <m/>
    <s v="Code Technology base on: Minor Retrofit Only"/>
    <s v="None"/>
    <s v="DEER2011"/>
  </r>
  <r>
    <n v="2220"/>
    <s v="Com-Lighting-InGen_T12-48in-144w-A_T8-48in-79w-B_T8-48in-79w-B"/>
    <x v="485"/>
    <s v="DEER2014"/>
    <s v="D13 v1.2"/>
    <d v="2014-05-23T15:34:31"/>
    <s v="DEER Lighting measure"/>
    <s v="ErRul"/>
    <s v="Com-Iltg-dWatt-LF_OSbldg"/>
    <s v="DEER"/>
    <s v="Scaled"/>
    <s v="Delta"/>
    <n v="0"/>
    <n v="65"/>
    <s v="None"/>
    <m/>
    <b v="0"/>
    <m/>
    <b v="1"/>
    <s v="Com"/>
    <s v="Any"/>
    <x v="4"/>
    <s v="InGen"/>
    <s v="Ltg_Lmp+Blst"/>
    <x v="25"/>
    <m/>
    <m/>
    <s v="ILtg-Lfluor-fix"/>
    <s v="ILtg-Lfluor-fix"/>
    <s v="LF lamp and ballast: LF lamp: T12, 48 inch, 34W, 2475 lm, CRI = 60, rated life = 20000 hours (4): LF Ballast: Energy Saver Magnetic (EPACT compliant), Rapid Start, Normal LO (2); Total Watts = 144"/>
    <s v="LF lamp and ballast: LF lamp: T8, 48 inch, 32W, 2970 lm, CRI = 82, rated life = 20000 hours (2): LF Ballast: Electronic, Instant Start, Very High LO (1); Total Watts = 79"/>
    <x v="581"/>
    <s v="LFLmpBlst-T12-48in-34w+MagES-RS-NLO(144w)"/>
    <s v="LFLmpBlst-T8-48in-32w-2g+El-IS-VHLO(79w)"/>
    <s v="LFLmpBlst-T8-48in-32w-2g+El-IS-VHLO(79w)"/>
    <s v="Standard"/>
    <s v="D08-NE-ILtg-LFluor-Prim-Rpl-48in34wT12ESMg144w-48in2g32wT8ISVEl79w"/>
    <m/>
    <s v="DEER1314-Ltg-Com-LF"/>
    <s v="DEER2014"/>
  </r>
  <r>
    <n v="2221"/>
    <s v="Com-Lighting-InGen_T12-48in-144w-A_T8-48in-112w-D_T8-48in-102w-B"/>
    <x v="485"/>
    <s v="DEER2014"/>
    <s v="D13 v1.2"/>
    <d v="2014-05-23T15:34:31"/>
    <s v="DEER Lighting measure"/>
    <s v="ErRobNc"/>
    <s v="Com-Iltg-dWatt-LF_OSbldg"/>
    <s v="DEER"/>
    <s v="Scaled"/>
    <s v="Delta"/>
    <n v="10"/>
    <n v="42"/>
    <s v="None"/>
    <m/>
    <b v="0"/>
    <m/>
    <b v="1"/>
    <s v="Com"/>
    <s v="Any"/>
    <x v="4"/>
    <s v="InGen"/>
    <s v="Ltg_Lmp+Blst"/>
    <x v="25"/>
    <m/>
    <m/>
    <s v="ILtg-Lfluor-fix"/>
    <s v="ILtg-Lfluor-fix"/>
    <s v="LF lamp and ballast: LF lamp: T12, 48 inch, 34W, 2475 lm, CRI = 60, rated life = 20000 hours (4): LF Ballast: Energy Saver Magnetic (EPACT compliant), Rapid Start, Normal LO (2); Total Watts = 144"/>
    <s v="LF lamp and ballast: LF lamp: T8, 48 inch, 32W, 2970 lm, CRI = 82, rated life = 20000 hours (4): LF Ballast: Electronic, Instant Start, Normal LO (1); Total Watts = 112"/>
    <x v="580"/>
    <s v="LFLmpBlst-T12-48in-34w+MagES-RS-NLO(144w)"/>
    <s v="LFLmpBlst-T8-48in-32w-2g+El-IS-NLO(112w)"/>
    <s v="LFLmpBlst-T8-48in-32w-2g+El-IS-RLO(102w)"/>
    <s v="Standard"/>
    <s v="D08-NE-ILtg-LFluor-Prim-RplLPD-48in34wT12ESMg144w-48in2g32wT8ISREl102w"/>
    <m/>
    <s v="DEER1314-Ltg-Com-LF"/>
    <s v="DEER2014"/>
  </r>
  <r>
    <n v="2222"/>
    <s v="Com-Lighting-InGen_T12-48in-136w_T8-48in-118w-B_T8-48in-102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4): LF Ballast: Hybrid, Rapid Start, Normal LO (2); Total Watts = 136"/>
    <s v="LF lamp and ballast: LF lamp: T8, 48 inch, 32W, 2710 lm, CRI = 75, rated life = 15000 hours (4): LF Ballast: Electronic, Rapid Start, Normal LO (1); Total Watts = 118"/>
    <x v="580"/>
    <s v="LFLmpBlst-T12-48in-34w+Hyb-RS-NLO(136w)"/>
    <s v="LFLmpBlst-T8-48in-32w-1g+El-RS-NLO(118w)"/>
    <s v="LFLmpBlst-T8-48in-32w-2g+El-IS-RLO(102w)"/>
    <s v="Standard"/>
    <m/>
    <s v="Code Technology base on: Minor Retrofit Only"/>
    <s v="None"/>
    <s v="DEER2011"/>
  </r>
  <r>
    <n v="2223"/>
    <s v="Com-Lighting-InGen_T12-48in-160w_T8-48in-112w-D_T8-48in-102w-B"/>
    <x v="485"/>
    <s v="DEER2014"/>
    <s v="D13 v1.2"/>
    <d v="2014-05-23T15:34:31"/>
    <s v="DEER Lighting measure"/>
    <s v="ErRobNc"/>
    <s v="Com-Iltg-dWatt-LF_OSbldg"/>
    <s v="DEER"/>
    <s v="Scaled"/>
    <s v="Delta"/>
    <n v="10"/>
    <n v="58"/>
    <s v="None"/>
    <m/>
    <b v="0"/>
    <m/>
    <b v="1"/>
    <s v="Com"/>
    <s v="Any"/>
    <x v="4"/>
    <s v="InGen"/>
    <s v="Ltg_Lmp+Blst"/>
    <x v="25"/>
    <m/>
    <m/>
    <s v="ILtg-Lfluor-fix"/>
    <s v="ILtg-Lfluor-fix"/>
    <s v="LF lamp and ballast: LF lamp: T12, 48 inch, 39W, 2750 lm, CRI = 60, rated life = 20000 hours (4): LF Ballast: Hybrid, Instant Start, Normal LO (2); Total Watts = 160"/>
    <s v="LF lamp and ballast: LF lamp: T8, 48 inch, 32W, 2970 lm, CRI = 82, rated life = 20000 hours (4): LF Ballast: Electronic, Instant Start, Normal LO (1); Total Watts = 112"/>
    <x v="580"/>
    <s v="LFLmpBlst-T12-48in-39w+Hyb-IS-NLO(160w)"/>
    <s v="LFLmpBlst-T8-48in-32w-2g+El-IS-NLO(112w)"/>
    <s v="LFLmpBlst-T8-48in-32w-2g+El-IS-RLO(102w)"/>
    <s v="Standard"/>
    <m/>
    <m/>
    <s v="DEER1314-Ltg-Com-LF"/>
    <s v="DEER2014"/>
  </r>
  <r>
    <n v="2224"/>
    <s v="Com-Lighting-InGen_T12-48in-144w-A_T8-48in-93w-B_T8-48in-79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4): LF Ballast: Energy Saver Magnetic (EPACT compliant), Rapid Start, Normal LO (2); Total Watts = 144"/>
    <s v="LF lamp and ballast: LF lamp: T8, 48 inch, 32W, 2710 lm, CRI = 75, rated life = 15000 hours (3): LF Ballast: Electronic, Rapid Start, Normal LO (1); Total Watts = 93"/>
    <x v="581"/>
    <s v="LFLmpBlst-T12-48in-34w+MagES-RS-NLO(144w)"/>
    <s v="LFLmpBlst-T8-48in-32w-1g+El-RS-NLO(93w)"/>
    <s v="LFLmpBlst-T8-48in-32w-2g+El-IS-VHLO(79w)"/>
    <s v="Standard"/>
    <s v="D08-NE-ILtg-LFluor-Prim-RplLPD-48in34wT12ESMg144w-48in2g32wT8ISVEl79w"/>
    <s v="Code Technology base on: Minor Retrofit Only"/>
    <s v="None"/>
    <s v="DEER2011"/>
  </r>
  <r>
    <n v="2225"/>
    <s v="Com-Lighting-InGen_T12-48in-144w-A_T8-48in-118w-B_T8-48in-102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4): LF Ballast: Energy Saver Magnetic (EPACT compliant), Rapid Start, Normal LO (2); Total Watts = 144"/>
    <s v="LF lamp and ballast: LF lamp: T8, 48 inch, 32W, 2710 lm, CRI = 75, rated life = 15000 hours (4): LF Ballast: Electronic, Rapid Start, Normal LO (1); Total Watts = 118"/>
    <x v="580"/>
    <s v="LFLmpBlst-T12-48in-34w+MagES-RS-NLO(144w)"/>
    <s v="LFLmpBlst-T8-48in-32w-1g+El-RS-NLO(118w)"/>
    <s v="LFLmpBlst-T8-48in-32w-2g+El-IS-RLO(102w)"/>
    <s v="Standard"/>
    <m/>
    <s v="Code Technology base on: Minor Retrofit Only"/>
    <s v="None"/>
    <s v="DEER2011"/>
  </r>
  <r>
    <n v="2226"/>
    <s v="Com-Lighting-InGen_T12-48in-168w_T8-48in-112w-D_T8-48in-102w-B"/>
    <x v="485"/>
    <s v="DEER2014"/>
    <s v="D13 v1.2"/>
    <d v="2014-05-23T15:34:31"/>
    <s v="DEER Lighting measure"/>
    <s v="ErRobNc"/>
    <s v="Com-Iltg-dWatt-LF_OSbldg"/>
    <s v="DEER"/>
    <s v="Scaled"/>
    <s v="Delta"/>
    <n v="10"/>
    <n v="66"/>
    <s v="None"/>
    <m/>
    <b v="0"/>
    <m/>
    <b v="1"/>
    <s v="Com"/>
    <s v="Any"/>
    <x v="4"/>
    <s v="InGen"/>
    <s v="Ltg_Lmp+Blst"/>
    <x v="25"/>
    <m/>
    <m/>
    <s v="ILtg-Lfluor-fix"/>
    <s v="ILtg-Lfluor-fix"/>
    <s v="LF lamp and ballast: LF lamp: T12, 48 inch, 39W, 2750 lm, CRI = 60, rated life = 20000 hours (4): LF Ballast: Standard Magnetic (pre-EPACT), Instant Start, Normal LO (1); Total Watts = 168"/>
    <s v="LF lamp and ballast: LF lamp: T8, 48 inch, 32W, 2970 lm, CRI = 82, rated life = 20000 hours (4): LF Ballast: Electronic, Instant Start, Normal LO (1); Total Watts = 112"/>
    <x v="580"/>
    <s v="LFLmpBlst-T12-48in-39w+MagStd-IS-NLO(168w)"/>
    <s v="LFLmpBlst-T8-48in-32w-2g+El-IS-NLO(112w)"/>
    <s v="LFLmpBlst-T8-48in-32w-2g+El-IS-RLO(102w)"/>
    <s v="Standard"/>
    <m/>
    <m/>
    <s v="DEER1314-Ltg-Com-LF"/>
    <s v="DEER2014"/>
  </r>
  <r>
    <n v="2227"/>
    <s v="Com-Lighting-InGen_T12-96in-62w-A_T8-48in-60w-B_T8-48in-54w-B"/>
    <x v="485"/>
    <s v="DEER2014"/>
    <s v="D13 v1.2"/>
    <d v="2014-05-23T15:34:31"/>
    <s v="DEER Lighting measure"/>
    <s v="ErRobNc"/>
    <s v="Com-Iltg-dWatt-LF_OSbldg"/>
    <s v="DEER"/>
    <s v="Scaled"/>
    <s v="Delta"/>
    <n v="6"/>
    <n v="8"/>
    <s v="None"/>
    <m/>
    <b v="0"/>
    <m/>
    <b v="1"/>
    <s v="Com"/>
    <s v="Any"/>
    <x v="4"/>
    <s v="InGen"/>
    <s v="Ltg_Lmp+Blst"/>
    <x v="25"/>
    <m/>
    <m/>
    <s v="ILtg-Lfluor-fix"/>
    <s v="ILtg-Lfluor-fix"/>
    <s v="LF lamp and ballast: LF lamp: T12, 96 inch, 60W, 4750 lm, CRI = 60, rated life = 12000 hours (1): LF Ballast: Energy Saver Magnetic (EPACT compliant), Rapid Start, Normal LO (0.5); Total Watts = 62"/>
    <s v="LF lamp and ballast: LF lamp: T8, 48 inch, 32W, 2970 lm, CRI = 82, rated life = 20000 hours (2): LF Ballast: Electronic, Rapid Start, Normal LO (1); Total Watts = 60"/>
    <x v="577"/>
    <s v="LFLmpBlst-T12-96in-60w+MagES-RS-NLO(62w)"/>
    <s v="LFLmpBlst-T8-48in-32w-2g+El-RS-NLO(60w)"/>
    <s v="LFLmpBlst-T8-48in-32w-2g+El-RS-RLO(54w)"/>
    <s v="Standard"/>
    <s v="D08-NE-ILtg-LFluor-Prim-RplLPD-96in60wT12ESMg62w-48in1g32wT8ISREl52w"/>
    <m/>
    <s v="DEER1314-Ltg-Com-LF"/>
    <s v="DEER2014"/>
  </r>
  <r>
    <n v="2228"/>
    <s v="Com-Lighting-InGen_T12-48in-160w_T8-48in-118w-B_T8-48in-102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4): LF Ballast: Hybrid, Instant Start, Normal LO (2); Total Watts = 160"/>
    <s v="LF lamp and ballast: LF lamp: T8, 48 inch, 32W, 2710 lm, CRI = 75, rated life = 15000 hours (4): LF Ballast: Electronic, Rapid Start, Normal LO (1); Total Watts = 118"/>
    <x v="580"/>
    <s v="LFLmpBlst-T12-48in-39w+Hyb-IS-NLO(160w)"/>
    <s v="LFLmpBlst-T8-48in-32w-1g+El-RS-NLO(118w)"/>
    <s v="LFLmpBlst-T8-48in-32w-2g+El-IS-RLO(102w)"/>
    <s v="Standard"/>
    <m/>
    <s v="Code Technology base on: Minor Retrofit Only"/>
    <s v="None"/>
    <s v="DEER2011"/>
  </r>
  <r>
    <n v="2229"/>
    <s v="Com-Lighting-InGen_T12-96in-123w-A_T8-48in-112w-D_T8-48in-102w-B"/>
    <x v="485"/>
    <s v="DEER2014"/>
    <s v="D13 v1.2"/>
    <d v="2014-05-23T15:34:31"/>
    <s v="DEER Lighting measure"/>
    <s v="ErRobNc"/>
    <s v="Com-Iltg-dWatt-LF_OSbldg"/>
    <s v="DEER"/>
    <s v="Scaled"/>
    <s v="Delta"/>
    <n v="10"/>
    <n v="21"/>
    <s v="None"/>
    <m/>
    <b v="0"/>
    <m/>
    <b v="1"/>
    <s v="Com"/>
    <s v="Any"/>
    <x v="4"/>
    <s v="InGen"/>
    <s v="Ltg_Lmp+Blst"/>
    <x v="25"/>
    <m/>
    <m/>
    <s v="ILtg-Lfluor-fix"/>
    <s v="ILtg-Lfluor-fix"/>
    <s v="LF lamp and ballast: LF lamp: T12, 96 inch, 60W, 4750 lm, CRI = 60, rated life = 12000 hours (2): LF Ballast: Energy Saver Magnetic (EPACT compliant), Rapid Start, Normal LO (1); Total Watts = 123"/>
    <s v="LF lamp and ballast: LF lamp: T8, 48 inch, 32W, 2970 lm, CRI = 82, rated life = 20000 hours (4): LF Ballast: Electronic, Instant Start, Normal LO (1); Total Watts = 112"/>
    <x v="580"/>
    <s v="LFLmpBlst-T12-96in-60w+MagES-RS-NLO(123w)"/>
    <s v="LFLmpBlst-T8-48in-32w-2g+El-IS-NLO(112w)"/>
    <s v="LFLmpBlst-T8-48in-32w-2g+El-IS-RLO(102w)"/>
    <s v="Standard"/>
    <s v="D08-NE-ILtg-LFluor-Prim-RplLPD-96in60wT12ESMg123w-48in2g32wT8ISREl102w"/>
    <m/>
    <s v="DEER1314-Ltg-Com-LF"/>
    <s v="DEER2014"/>
  </r>
  <r>
    <n v="2230"/>
    <s v="Com-Lighting-InGen_T12-48in-168w_T8-48in-118w-B_T8-48in-102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4): LF Ballast: Standard Magnetic (pre-EPACT), Instant Start, Normal LO (1); Total Watts = 168"/>
    <s v="LF lamp and ballast: LF lamp: T8, 48 inch, 32W, 2710 lm, CRI = 75, rated life = 15000 hours (4): LF Ballast: Electronic, Rapid Start, Normal LO (1); Total Watts = 118"/>
    <x v="580"/>
    <s v="LFLmpBlst-T12-48in-39w+MagStd-IS-NLO(168w)"/>
    <s v="LFLmpBlst-T8-48in-32w-1g+El-RS-NLO(118w)"/>
    <s v="LFLmpBlst-T8-48in-32w-2g+El-IS-RLO(102w)"/>
    <s v="Standard"/>
    <m/>
    <s v="Code Technology base on: Minor Retrofit Only"/>
    <s v="None"/>
    <s v="DEER2011"/>
  </r>
  <r>
    <n v="2231"/>
    <s v="Com-Lighting-InGen_T12-96in-210w_T8-48in-175w-B_T8-48in-156w-B"/>
    <x v="485"/>
    <s v="DEER2014"/>
    <s v="D13 v1.2"/>
    <d v="2014-05-23T15:34:31"/>
    <s v="DEER Lighting measure"/>
    <s v="ErRobNc"/>
    <s v="Com-Iltg-dWatt-LF_OSbldg"/>
    <s v="DEER"/>
    <s v="Scaled"/>
    <s v="Delta"/>
    <n v="19"/>
    <n v="54"/>
    <s v="None"/>
    <m/>
    <b v="0"/>
    <m/>
    <b v="1"/>
    <s v="Com"/>
    <s v="Any"/>
    <x v="4"/>
    <s v="InGen"/>
    <s v="Ltg_Lmp+Blst"/>
    <x v="25"/>
    <m/>
    <m/>
    <s v="ILtg-Lfluor-fix"/>
    <s v="ILtg-Lfluor-fix"/>
    <s v="LF lamp and ballast: LF lamp: T12, 96 inch, 60W, 4750 lm, CRI = 60, rated life = 12000 hours (3): LF Ballast: Energy Saver Magnetic (EPACT compliant), Rapid Start, Normal LO (2); Total Watts = 210"/>
    <s v="LF lamp and ballast: LF lamp: T8, 48 inch, 32W, 2970 lm, CRI = 82, rated life = 20000 hours (6): LF Ballast: Electronic, Instant Start, Normal LO (2); Total Watts = 175"/>
    <x v="582"/>
    <s v="LFLmpBlst-T12-96in-60w+MagES-RS-NLO(210w)"/>
    <s v="LFLmpBlst-T8-48in-32w-2g+El-IS-NLO(175w)"/>
    <s v="LFLmpBlst-T8-48in-32w-2g+El-IS-RLO(156w)"/>
    <s v="Standard"/>
    <s v="D08-NE-ILtg-LFluor-Prim-Rpl-96in60wT12ESMg210w-48in2g32wT8ISREl156w"/>
    <m/>
    <s v="DEER1314-Ltg-Com-LF"/>
    <s v="DEER2014"/>
  </r>
  <r>
    <n v="2232"/>
    <s v="Com-Lighting-InGen_T12-96in-62w-A_T8-48in-54w-A_T8-48in-54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96 inch, 60W, 4750 lm, CRI = 60, rated life = 12000 hours (1): LF Ballast: Energy Saver Magnetic (EPACT compliant), Rapid Start, Normal LO (0.5); Total Watts = 62"/>
    <s v="LF lamp and ballast: LF lamp: T8, 48 inch, 32W, 2710 lm, CRI = 75, rated life = 15000 hours (2): LF Ballast: Electronic, Rapid Start, Reduced LO (1); Total Watts = 54"/>
    <x v="577"/>
    <s v="LFLmpBlst-T12-96in-60w+MagES-RS-NLO(62w)"/>
    <s v="LFLmpBlst-T8-48in-32w-1g+El-RS-RLO(54w)"/>
    <s v="LFLmpBlst-T8-48in-32w-2g+El-RS-RLO(54w)"/>
    <s v="Standard"/>
    <s v="D08-NE-ILtg-LFluor-Prim-Rtr-96in60wT12ESMg62w-48in1g32wT8ISREl52w"/>
    <s v="Code Technology base on: Minor Retrofit Only"/>
    <s v="None"/>
    <s v="DEER2011"/>
  </r>
  <r>
    <n v="2233"/>
    <s v="Com-Lighting-InGen_T12-96in-246w-A_T8-48in-175w-B_T8-48in-175w-B"/>
    <x v="485"/>
    <s v="DEER2014"/>
    <s v="D13 v1.2"/>
    <d v="2014-05-23T15:34:31"/>
    <s v="DEER Lighting measure"/>
    <s v="ErRul"/>
    <s v="Com-Iltg-dWatt-LF_OSbldg"/>
    <s v="DEER"/>
    <s v="Scaled"/>
    <s v="Delta"/>
    <n v="0"/>
    <n v="71"/>
    <s v="None"/>
    <m/>
    <b v="0"/>
    <m/>
    <b v="1"/>
    <s v="Com"/>
    <s v="Any"/>
    <x v="4"/>
    <s v="InGen"/>
    <s v="Ltg_Lmp+Blst"/>
    <x v="25"/>
    <m/>
    <m/>
    <s v="ILtg-Lfluor-fix"/>
    <s v="ILtg-Lfluor-fix"/>
    <s v="LF lamp and ballast: LF lamp: T12, 96 inch, 60W, 4750 lm, CRI = 60, rated life = 12000 hours (4): LF Ballast: Energy Saver Magnetic (EPACT compliant), Rapid Start, Normal LO (2); Total Watts = 246"/>
    <s v="LF lamp and ballast: LF lamp: T8, 48 inch, 32W, 2970 lm, CRI = 82, rated life = 20000 hours (6): LF Ballast: Electronic, Instant Start, Normal LO (2); Total Watts = 175"/>
    <x v="583"/>
    <s v="LFLmpBlst-T12-96in-60w+MagES-RS-NLO(246w)"/>
    <s v="LFLmpBlst-T8-48in-32w-2g+El-IS-NLO(175w)"/>
    <s v="LFLmpBlst-T8-48in-32w-2g+El-IS-NLO(175w)"/>
    <s v="Standard"/>
    <s v="D08-NE-ILtg-LFluor-Prim-RplLPD-96in60wT12ESMg246w-48in2g32wT8ISNEl175w"/>
    <m/>
    <s v="DEER1314-Ltg-Com-LF"/>
    <s v="DEER2014"/>
  </r>
  <r>
    <n v="2234"/>
    <s v="Com-Lighting-InGen_T8-48in-52w-B_T8-48in-41w-B_T8-48in-41w-B"/>
    <x v="485"/>
    <s v="DEER2014"/>
    <s v="D13 v1.2"/>
    <d v="2014-05-23T15:34:31"/>
    <s v="DEER Lighting measure"/>
    <s v="ErRul"/>
    <s v="Com-Iltg-dWatt-LF_OSbldg"/>
    <s v="DEER"/>
    <s v="Scaled"/>
    <s v="Delta"/>
    <n v="0"/>
    <n v="11"/>
    <s v="None"/>
    <m/>
    <b v="0"/>
    <m/>
    <b v="1"/>
    <s v="Com"/>
    <s v="Any"/>
    <x v="4"/>
    <s v="InGen"/>
    <s v="Ltg_Lmp+Blst"/>
    <x v="25"/>
    <m/>
    <m/>
    <s v="ILtg-Lfluor-fix"/>
    <s v="ILtg-Lfluor-fix"/>
    <s v="LF lamp and ballast: LF lamp: T8, 48 inch, 32W, 2970 lm, CRI = 82, rated life = 20000 hours (2): LF Ballast: Electronic, Instant Start, Reduced LO (1); Total Watts = 52"/>
    <s v="LF lamp and ballast: LF lamp: T8, 48 inch, 32W, 2970 lm, CRI = 82, rated life = 20000 hours (1): LF Ballast: Electronic, Instant Start, Very High LO (1); Total Watts = 41"/>
    <x v="578"/>
    <s v="LFLmpBlst-T8-48in-32w-2g+El-IS-RLO(52w)"/>
    <s v="LFLmpBlst-T8-48in-32w-2g+El-IS-VHLO(41w)"/>
    <s v="LFLmpBlst-T8-48in-32w-2g+El-IS-VHLO(41w)"/>
    <s v="Standard"/>
    <m/>
    <m/>
    <s v="DEER1314-Ltg-Com-LF"/>
    <s v="DEER2014"/>
  </r>
  <r>
    <n v="2235"/>
    <s v="Com-Lighting-InGen_T12-96in-123w-A_T8-48in-118w-B_T8-48in-102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96 inch, 60W, 4750 lm, CRI = 60, rated life = 12000 hours (2): LF Ballast: Energy Saver Magnetic (EPACT compliant), Rapid Start, Normal LO (1); Total Watts = 123"/>
    <s v="LF lamp and ballast: LF lamp: T8, 48 inch, 32W, 2710 lm, CRI = 75, rated life = 15000 hours (4): LF Ballast: Electronic, Rapid Start, Normal LO (1); Total Watts = 118"/>
    <x v="580"/>
    <s v="LFLmpBlst-T12-96in-60w+MagES-RS-NLO(123w)"/>
    <s v="LFLmpBlst-T8-48in-32w-1g+El-RS-NLO(118w)"/>
    <s v="LFLmpBlst-T8-48in-32w-2g+El-IS-RLO(102w)"/>
    <s v="Standard"/>
    <s v="D08-NE-ILtg-LFluor-Prim-Rtr-96in60wT12ESMg123w-48in2g32wT8ISREl102w"/>
    <s v="Code Technology base on: Minor Retrofit Only"/>
    <s v="None"/>
    <s v="DEER2011"/>
  </r>
  <r>
    <n v="2236"/>
    <s v="Com-Lighting-InGen_T12-96in-210w_T8-48in-182w-A_T8-48in-156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96 inch, 60W, 4750 lm, CRI = 60, rated life = 12000 hours (3): LF Ballast: Energy Saver Magnetic (EPACT compliant), Rapid Start, Normal LO (2); Total Watts = 210"/>
    <s v="LF lamp and ballast: LF lamp: T8, 48 inch, 32W, 2710 lm, CRI = 75, rated life = 15000 hours (6): LF Ballast: Electronic, Rapid Start, Normal LO (2); Total Watts = 182"/>
    <x v="582"/>
    <s v="LFLmpBlst-T12-96in-60w+MagES-RS-NLO(210w)"/>
    <s v="LFLmpBlst-T8-48in-32w-1g+El-RS-NLO(182w)"/>
    <s v="LFLmpBlst-T8-48in-32w-2g+El-IS-RLO(156w)"/>
    <s v="Standard"/>
    <s v="D08-NE-ILtg-LFluor-Prim-RplLPD-96in60wT12ESMg210w-48in2g32wT8ISREl156w"/>
    <s v="Code Technology base on: Minor Retrofit Only"/>
    <s v="None"/>
    <s v="DEER2011"/>
  </r>
  <r>
    <n v="2237"/>
    <s v="Com-Lighting-InGen_T12-48in-36w-B_T8-48in-31w-D_T8-48in-24w"/>
    <x v="485"/>
    <s v="DEER2014"/>
    <s v="D13 v1.2"/>
    <d v="2014-05-23T15:34:31"/>
    <s v="DEER Lighting measure"/>
    <s v="ErRobNc"/>
    <s v="Com-Iltg-dWatt-LF_OSbldg"/>
    <s v="DEER"/>
    <s v="Scaled"/>
    <s v="Delta"/>
    <n v="7"/>
    <n v="12"/>
    <s v="None"/>
    <m/>
    <b v="0"/>
    <m/>
    <b v="1"/>
    <s v="Com"/>
    <s v="Any"/>
    <x v="4"/>
    <s v="InGen"/>
    <s v="Ltg_Lmp+Blst"/>
    <x v="25"/>
    <m/>
    <m/>
    <s v="ILtg-Lfluor-fix"/>
    <s v="ILtg-Lfluor-fix"/>
    <s v="LF lamp and ballast: LF lamp: T12, 48 inch, 34W, 2475 lm, CRI = 60, rated life = 20000 hours (1): LF Ballast: Hybrid, Rapid Start, Normal LO (1); Total Watts = 36"/>
    <s v="LF lamp and ballast: LF lamp: T8, 48 inch, 32W, 2970 lm, CRI = 82, rated life = 20000 hours (1): LF Ballast: Electronic, Instant Start, Normal LO (1); Total Watts = 31"/>
    <x v="584"/>
    <s v="LFLmpBlst-T12-48in-34w+Hyb-RS-NLO(36w)"/>
    <s v="LFLmpBlst-T8-48in-32w-2g+El-IS-NLO(31w)"/>
    <s v="LFLmpBlst-T8-48in-30w+El-IS-RLO(24w)"/>
    <s v="Standard"/>
    <m/>
    <m/>
    <s v="DEER1314-Ltg-Com-LF"/>
    <s v="DEER2014"/>
  </r>
  <r>
    <n v="2238"/>
    <s v="Com-Lighting-InGen_T12-48in-36w-B_T8-48in-31w-D_T8-48in-25w-C"/>
    <x v="485"/>
    <s v="DEER2014"/>
    <s v="D13 v1.2"/>
    <d v="2014-05-23T15:34:31"/>
    <s v="DEER Lighting measure"/>
    <s v="ErRobNc"/>
    <s v="Com-Iltg-dWatt-LF_OSbldg"/>
    <s v="DEER"/>
    <s v="Scaled"/>
    <s v="Delta"/>
    <n v="6"/>
    <n v="11"/>
    <s v="None"/>
    <m/>
    <b v="0"/>
    <m/>
    <b v="1"/>
    <s v="Com"/>
    <s v="Any"/>
    <x v="4"/>
    <s v="InGen"/>
    <s v="Ltg_Lmp+Blst"/>
    <x v="25"/>
    <m/>
    <m/>
    <s v="ILtg-Lfluor-fix"/>
    <s v="ILtg-Lfluor-fix"/>
    <s v="LF lamp and ballast: LF lamp: T12, 48 inch, 34W, 2475 lm, CRI = 60, rated life = 20000 hours (1): LF Ballast: Hybrid, Rapid Start, Normal LO (1); Total Watts = 36"/>
    <s v="LF lamp and ballast: LF lamp: T8, 48 inch, 32W, 2970 lm, CRI = 82, rated life = 20000 hours (1): LF Ballast: Electronic, Instant Start, Normal LO (1); Total Watts = 31"/>
    <x v="585"/>
    <s v="LFLmpBlst-T12-48in-34w+Hyb-RS-NLO(36w)"/>
    <s v="LFLmpBlst-T8-48in-32w-2g+El-IS-NLO(31w)"/>
    <s v="LFLmpBlst-T8-48in-32w-3g+El-IS-RLO(25w)"/>
    <s v="Standard"/>
    <m/>
    <m/>
    <s v="DEER1314-Ltg-Com-LF"/>
    <s v="DEER2014"/>
  </r>
  <r>
    <n v="2239"/>
    <s v="Com-Lighting-InGen_T12-48in-36w-B_T8-48in-27w-B_T8-48in-24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1): LF Ballast: Hybrid, Rapid Start, Normal LO (1); Total Watts = 36"/>
    <s v="LF lamp and ballast: LF lamp: T8, 48 inch, 32W, 2710 lm, CRI = 75, rated life = 15000 hours (1): LF Ballast: Electronic, Rapid Start, Reduced LO (1); Total Watts = 27"/>
    <x v="584"/>
    <s v="LFLmpBlst-T12-48in-34w+Hyb-RS-NLO(36w)"/>
    <s v="LFLmpBlst-T8-48in-32w-1g+El-RS-RLO-2(27w)"/>
    <s v="LFLmpBlst-T8-48in-30w+El-IS-RLO(24w)"/>
    <s v="Standard"/>
    <m/>
    <s v="Code Technology base on: Minor Retrofit Only"/>
    <s v="None"/>
    <s v="DEER2011"/>
  </r>
  <r>
    <n v="2240"/>
    <s v="Com-Lighting-InGen_T12-48in-36w-B_T8-48in-31w-D_T8-48in-27w-E"/>
    <x v="485"/>
    <s v="DEER2014"/>
    <s v="D13 v1.2"/>
    <d v="2014-05-23T15:34:31"/>
    <s v="DEER Lighting measure"/>
    <s v="ErRobNc"/>
    <s v="Com-Iltg-dWatt-LF_OSbldg"/>
    <s v="DEER"/>
    <s v="Scaled"/>
    <s v="Delta"/>
    <n v="4"/>
    <n v="9"/>
    <s v="None"/>
    <m/>
    <b v="0"/>
    <m/>
    <b v="1"/>
    <s v="Com"/>
    <s v="Any"/>
    <x v="4"/>
    <s v="InGen"/>
    <s v="Ltg_Lmp+Blst"/>
    <x v="25"/>
    <m/>
    <m/>
    <s v="ILtg-Lfluor-fix"/>
    <s v="ILtg-Lfluor-fix"/>
    <s v="LF lamp and ballast: LF lamp: T12, 48 inch, 34W, 2475 lm, CRI = 60, rated life = 20000 hours (1): LF Ballast: Hybrid, Rapid Start, Normal LO (1); Total Watts = 36"/>
    <s v="LF lamp and ballast: LF lamp: T8, 48 inch, 32W, 2970 lm, CRI = 82, rated life = 20000 hours (1): LF Ballast: Electronic, Instant Start, Normal LO (1); Total Watts = 31"/>
    <x v="586"/>
    <s v="LFLmpBlst-T12-48in-34w+Hyb-RS-NLO(36w)"/>
    <s v="LFLmpBlst-T8-48in-32w-2g+El-IS-NLO(31w)"/>
    <s v="LFLmpBlst-T8-48in-30w+El-IS-NLO(27w)"/>
    <s v="Standard"/>
    <m/>
    <m/>
    <s v="DEER1314-Ltg-Com-LF"/>
    <s v="DEER2014"/>
  </r>
  <r>
    <n v="2241"/>
    <s v="Com-Lighting-InGen_T12-48in-36w-B_T8-48in-31w-D_T8-48in-28w-C"/>
    <x v="485"/>
    <s v="DEER2014"/>
    <s v="D13 v1.2"/>
    <d v="2014-05-23T15:34:31"/>
    <s v="DEER Lighting measure"/>
    <s v="ErRobNc"/>
    <s v="Com-Iltg-dWatt-LF_OSbldg"/>
    <s v="DEER"/>
    <s v="Scaled"/>
    <s v="Delta"/>
    <n v="3"/>
    <n v="8"/>
    <s v="None"/>
    <m/>
    <b v="0"/>
    <m/>
    <b v="1"/>
    <s v="Com"/>
    <s v="Any"/>
    <x v="4"/>
    <s v="InGen"/>
    <s v="Ltg_Lmp+Blst"/>
    <x v="25"/>
    <m/>
    <m/>
    <s v="ILtg-Lfluor-fix"/>
    <s v="ILtg-Lfluor-fix"/>
    <s v="LF lamp and ballast: LF lamp: T12, 48 inch, 34W, 2475 lm, CRI = 60, rated life = 20000 hours (1): LF Ballast: Hybrid, Rapid Start, Normal LO (1); Total Watts = 36"/>
    <s v="LF lamp and ballast: LF lamp: T8, 48 inch, 32W, 2970 lm, CRI = 82, rated life = 20000 hours (1): LF Ballast: Electronic, Instant Start, Normal LO (1); Total Watts = 31"/>
    <x v="587"/>
    <s v="LFLmpBlst-T12-48in-34w+Hyb-RS-NLO(36w)"/>
    <s v="LFLmpBlst-T8-48in-32w-2g+El-IS-NLO(31w)"/>
    <s v="LFLmpBlst-T8-48in-32w-3g+El-IS-NLO(28w)"/>
    <s v="Standard"/>
    <m/>
    <m/>
    <s v="DEER1314-Ltg-Com-LF"/>
    <s v="DEER2014"/>
  </r>
  <r>
    <n v="2242"/>
    <s v="Com-Lighting-InGen_T12-48in-36w-B_T8-48in-27w-B_T8-48in-25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1): LF Ballast: Hybrid, Rapid Start, Normal LO (1); Total Watts = 36"/>
    <s v="LF lamp and ballast: LF lamp: T8, 48 inch, 32W, 2710 lm, CRI = 75, rated life = 15000 hours (1): LF Ballast: Electronic, Rapid Start, Reduced LO (1); Total Watts = 27"/>
    <x v="585"/>
    <s v="LFLmpBlst-T12-48in-34w+Hyb-RS-NLO(36w)"/>
    <s v="LFLmpBlst-T8-48in-32w-1g+El-RS-RLO-2(27w)"/>
    <s v="LFLmpBlst-T8-48in-32w-3g+El-IS-RLO(25w)"/>
    <s v="Standard"/>
    <m/>
    <s v="Code Technology base on: Minor Retrofit Only"/>
    <s v="None"/>
    <s v="DEER2011"/>
  </r>
  <r>
    <n v="2243"/>
    <s v="Com-Lighting-InGen_T12-48in-36w-B_T8-48in-32w-A_T8-48in-27w-E"/>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1): LF Ballast: Hybrid, Rapid Start, Normal LO (1); Total Watts = 36"/>
    <s v="LF lamp and ballast: LF lamp: T8, 48 inch, 32W, 2710 lm, CRI = 75, rated life = 15000 hours (1): LF Ballast: Electronic, Rapid Start, Normal LO (1); Total Watts = 32"/>
    <x v="586"/>
    <s v="LFLmpBlst-T12-48in-34w+Hyb-RS-NLO(36w)"/>
    <s v="LFLmpBlst-T8-48in-32w-1g+El-RS-NLO(32w)"/>
    <s v="LFLmpBlst-T8-48in-30w+El-IS-NLO(27w)"/>
    <s v="Standard"/>
    <m/>
    <s v="Code Technology base on: Minor Retrofit Only"/>
    <s v="None"/>
    <s v="DEER2011"/>
  </r>
  <r>
    <n v="2244"/>
    <s v="Com-Lighting-InGen_T12-48in-36w-B_T8-48in-32w-A_T8-48in-28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1): LF Ballast: Hybrid, Rapid Start, Normal LO (1); Total Watts = 36"/>
    <s v="LF lamp and ballast: LF lamp: T8, 48 inch, 32W, 2710 lm, CRI = 75, rated life = 15000 hours (1): LF Ballast: Electronic, Rapid Start, Normal LO (1); Total Watts = 32"/>
    <x v="587"/>
    <s v="LFLmpBlst-T12-48in-34w+Hyb-RS-NLO(36w)"/>
    <s v="LFLmpBlst-T8-48in-32w-1g+El-RS-NLO(32w)"/>
    <s v="LFLmpBlst-T8-48in-32w-3g+El-IS-NLO(28w)"/>
    <s v="Standard"/>
    <m/>
    <s v="Code Technology base on: Minor Retrofit Only"/>
    <s v="None"/>
    <s v="DEER2011"/>
  </r>
  <r>
    <n v="2245"/>
    <s v="Com-Lighting-InGen_T12-48in-41w_T8-48in-31w-D_T8-48in-24w"/>
    <x v="485"/>
    <s v="DEER2014"/>
    <s v="D13 v1.2"/>
    <d v="2014-05-23T15:34:31"/>
    <s v="DEER Lighting measure"/>
    <s v="ErRobNc"/>
    <s v="Com-Iltg-dWatt-LF_OSbldg"/>
    <s v="DEER"/>
    <s v="Scaled"/>
    <s v="Delta"/>
    <n v="7"/>
    <n v="17"/>
    <s v="None"/>
    <m/>
    <b v="0"/>
    <m/>
    <b v="1"/>
    <s v="Com"/>
    <s v="Any"/>
    <x v="4"/>
    <s v="InGen"/>
    <s v="Ltg_Lmp+Blst"/>
    <x v="25"/>
    <m/>
    <m/>
    <s v="ILtg-Lfluor-fix"/>
    <s v="ILtg-Lfluor-fix"/>
    <s v="LF lamp and ballast: LF lamp: T12, 48 inch, 39W, 2750 lm, CRI = 60, rated life = 20000 hours (1): LF Ballast: Hybrid, Instant Start, Normal LO (1); Total Watts = 41"/>
    <s v="LF lamp and ballast: LF lamp: T8, 48 inch, 32W, 2970 lm, CRI = 82, rated life = 20000 hours (1): LF Ballast: Electronic, Instant Start, Normal LO (1); Total Watts = 31"/>
    <x v="584"/>
    <s v="LFLmpBlst-T12-48in-39w+Hyb-IS-NLO(41w)"/>
    <s v="LFLmpBlst-T8-48in-32w-2g+El-IS-NLO(31w)"/>
    <s v="LFLmpBlst-T8-48in-30w+El-IS-RLO(24w)"/>
    <s v="Standard"/>
    <m/>
    <m/>
    <s v="DEER1314-Ltg-Com-LF"/>
    <s v="DEER2014"/>
  </r>
  <r>
    <n v="2246"/>
    <s v="Com-Lighting-InGen_T12-48in-41w_T8-48in-31w-D_T8-48in-25w-C"/>
    <x v="485"/>
    <s v="DEER2014"/>
    <s v="D13 v1.2"/>
    <d v="2014-05-23T15:34:31"/>
    <s v="DEER Lighting measure"/>
    <s v="ErRobNc"/>
    <s v="Com-Iltg-dWatt-LF_OSbldg"/>
    <s v="DEER"/>
    <s v="Scaled"/>
    <s v="Delta"/>
    <n v="6"/>
    <n v="16"/>
    <s v="None"/>
    <m/>
    <b v="0"/>
    <m/>
    <b v="1"/>
    <s v="Com"/>
    <s v="Any"/>
    <x v="4"/>
    <s v="InGen"/>
    <s v="Ltg_Lmp+Blst"/>
    <x v="25"/>
    <m/>
    <m/>
    <s v="ILtg-Lfluor-fix"/>
    <s v="ILtg-Lfluor-fix"/>
    <s v="LF lamp and ballast: LF lamp: T12, 48 inch, 39W, 2750 lm, CRI = 60, rated life = 20000 hours (1): LF Ballast: Hybrid, Instant Start, Normal LO (1); Total Watts = 41"/>
    <s v="LF lamp and ballast: LF lamp: T8, 48 inch, 32W, 2970 lm, CRI = 82, rated life = 20000 hours (1): LF Ballast: Electronic, Instant Start, Normal LO (1); Total Watts = 31"/>
    <x v="585"/>
    <s v="LFLmpBlst-T12-48in-39w+Hyb-IS-NLO(41w)"/>
    <s v="LFLmpBlst-T8-48in-32w-2g+El-IS-NLO(31w)"/>
    <s v="LFLmpBlst-T8-48in-32w-3g+El-IS-RLO(25w)"/>
    <s v="Standard"/>
    <m/>
    <m/>
    <s v="DEER1314-Ltg-Com-LF"/>
    <s v="DEER2014"/>
  </r>
  <r>
    <n v="2247"/>
    <s v="Com-Lighting-InGen_T12-48in-41w_T8-48in-31w-D_T8-48in-27w-E"/>
    <x v="485"/>
    <s v="DEER2014"/>
    <s v="D13 v1.2"/>
    <d v="2014-05-23T15:34:31"/>
    <s v="DEER Lighting measure"/>
    <s v="ErRobNc"/>
    <s v="Com-Iltg-dWatt-LF_OSbldg"/>
    <s v="DEER"/>
    <s v="Scaled"/>
    <s v="Delta"/>
    <n v="4"/>
    <n v="14"/>
    <s v="None"/>
    <m/>
    <b v="0"/>
    <m/>
    <b v="1"/>
    <s v="Com"/>
    <s v="Any"/>
    <x v="4"/>
    <s v="InGen"/>
    <s v="Ltg_Lmp+Blst"/>
    <x v="25"/>
    <m/>
    <m/>
    <s v="ILtg-Lfluor-fix"/>
    <s v="ILtg-Lfluor-fix"/>
    <s v="LF lamp and ballast: LF lamp: T12, 48 inch, 39W, 2750 lm, CRI = 60, rated life = 20000 hours (1): LF Ballast: Hybrid, Instant Start, Normal LO (1); Total Watts = 41"/>
    <s v="LF lamp and ballast: LF lamp: T8, 48 inch, 32W, 2970 lm, CRI = 82, rated life = 20000 hours (1): LF Ballast: Electronic, Instant Start, Normal LO (1); Total Watts = 31"/>
    <x v="586"/>
    <s v="LFLmpBlst-T12-48in-39w+Hyb-IS-NLO(41w)"/>
    <s v="LFLmpBlst-T8-48in-32w-2g+El-IS-NLO(31w)"/>
    <s v="LFLmpBlst-T8-48in-30w+El-IS-NLO(27w)"/>
    <s v="Standard"/>
    <m/>
    <m/>
    <s v="DEER1314-Ltg-Com-LF"/>
    <s v="DEER2014"/>
  </r>
  <r>
    <n v="2248"/>
    <s v="Com-Lighting-InGen_T12-48in-41w_T8-48in-27w-B_T8-48in-24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1): LF Ballast: Hybrid, Instant Start, Normal LO (1); Total Watts = 41"/>
    <s v="LF lamp and ballast: LF lamp: T8, 48 inch, 32W, 2710 lm, CRI = 75, rated life = 15000 hours (1): LF Ballast: Electronic, Rapid Start, Reduced LO (1); Total Watts = 27"/>
    <x v="584"/>
    <s v="LFLmpBlst-T12-48in-39w+Hyb-IS-NLO(41w)"/>
    <s v="LFLmpBlst-T8-48in-32w-1g+El-RS-RLO-2(27w)"/>
    <s v="LFLmpBlst-T8-48in-30w+El-IS-RLO(24w)"/>
    <s v="Standard"/>
    <m/>
    <s v="Code Technology base on: Minor Retrofit Only"/>
    <s v="None"/>
    <s v="DEER2011"/>
  </r>
  <r>
    <n v="2249"/>
    <s v="Com-Lighting-InGen_T12-48in-41w_T8-48in-27w-B_T8-48in-25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1): LF Ballast: Hybrid, Instant Start, Normal LO (1); Total Watts = 41"/>
    <s v="LF lamp and ballast: LF lamp: T8, 48 inch, 32W, 2710 lm, CRI = 75, rated life = 15000 hours (1): LF Ballast: Electronic, Rapid Start, Reduced LO (1); Total Watts = 27"/>
    <x v="585"/>
    <s v="LFLmpBlst-T12-48in-39w+Hyb-IS-NLO(41w)"/>
    <s v="LFLmpBlst-T8-48in-32w-1g+El-RS-RLO-2(27w)"/>
    <s v="LFLmpBlst-T8-48in-32w-3g+El-IS-RLO(25w)"/>
    <s v="Standard"/>
    <m/>
    <s v="Code Technology base on: Minor Retrofit Only"/>
    <s v="None"/>
    <s v="DEER2011"/>
  </r>
  <r>
    <n v="2250"/>
    <s v="Com-Lighting-InGen_T12-48in-41w_T8-48in-31w-D_T8-48in-28w-C"/>
    <x v="485"/>
    <s v="DEER2014"/>
    <s v="D13 v1.2"/>
    <d v="2014-05-23T15:34:31"/>
    <s v="DEER Lighting measure"/>
    <s v="ErRobNc"/>
    <s v="Com-Iltg-dWatt-LF_OSbldg"/>
    <s v="DEER"/>
    <s v="Scaled"/>
    <s v="Delta"/>
    <n v="3"/>
    <n v="13"/>
    <s v="None"/>
    <m/>
    <b v="0"/>
    <m/>
    <b v="1"/>
    <s v="Com"/>
    <s v="Any"/>
    <x v="4"/>
    <s v="InGen"/>
    <s v="Ltg_Lmp+Blst"/>
    <x v="25"/>
    <m/>
    <m/>
    <s v="ILtg-Lfluor-fix"/>
    <s v="ILtg-Lfluor-fix"/>
    <s v="LF lamp and ballast: LF lamp: T12, 48 inch, 39W, 2750 lm, CRI = 60, rated life = 20000 hours (1): LF Ballast: Hybrid, Instant Start, Normal LO (1); Total Watts = 41"/>
    <s v="LF lamp and ballast: LF lamp: T8, 48 inch, 32W, 2970 lm, CRI = 82, rated life = 20000 hours (1): LF Ballast: Electronic, Instant Start, Normal LO (1); Total Watts = 31"/>
    <x v="587"/>
    <s v="LFLmpBlst-T12-48in-39w+Hyb-IS-NLO(41w)"/>
    <s v="LFLmpBlst-T8-48in-32w-2g+El-IS-NLO(31w)"/>
    <s v="LFLmpBlst-T8-48in-32w-3g+El-IS-NLO(28w)"/>
    <s v="Standard"/>
    <m/>
    <m/>
    <s v="DEER1314-Ltg-Com-LF"/>
    <s v="DEER2014"/>
  </r>
  <r>
    <n v="2251"/>
    <s v="Com-Lighting-InGen_T12-48in-41w_T8-48in-32w-A_T8-48in-27w-E"/>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1): LF Ballast: Hybrid, Instant Start, Normal LO (1); Total Watts = 41"/>
    <s v="LF lamp and ballast: LF lamp: T8, 48 inch, 32W, 2710 lm, CRI = 75, rated life = 15000 hours (1): LF Ballast: Electronic, Rapid Start, Normal LO (1); Total Watts = 32"/>
    <x v="586"/>
    <s v="LFLmpBlst-T12-48in-39w+Hyb-IS-NLO(41w)"/>
    <s v="LFLmpBlst-T8-48in-32w-1g+El-RS-NLO(32w)"/>
    <s v="LFLmpBlst-T8-48in-30w+El-IS-NLO(27w)"/>
    <s v="Standard"/>
    <m/>
    <s v="Code Technology base on: Minor Retrofit Only"/>
    <s v="None"/>
    <s v="DEER2011"/>
  </r>
  <r>
    <n v="2252"/>
    <s v="Com-Lighting-InGen_T12-48in-41w_T8-48in-32w-A_T8-48in-28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1): LF Ballast: Hybrid, Instant Start, Normal LO (1); Total Watts = 41"/>
    <s v="LF lamp and ballast: LF lamp: T8, 48 inch, 32W, 2710 lm, CRI = 75, rated life = 15000 hours (1): LF Ballast: Electronic, Rapid Start, Normal LO (1); Total Watts = 32"/>
    <x v="587"/>
    <s v="LFLmpBlst-T12-48in-39w+Hyb-IS-NLO(41w)"/>
    <s v="LFLmpBlst-T8-48in-32w-1g+El-RS-NLO(32w)"/>
    <s v="LFLmpBlst-T8-48in-32w-3g+El-IS-NLO(28w)"/>
    <s v="Standard"/>
    <m/>
    <s v="Code Technology base on: Minor Retrofit Only"/>
    <s v="None"/>
    <s v="DEER2011"/>
  </r>
  <r>
    <n v="2253"/>
    <s v="Com-Lighting-InGen_T12-48in-43w-A_T8-48in-31w-D_T8-48in-24w"/>
    <x v="485"/>
    <s v="DEER2014"/>
    <s v="D13 v1.2"/>
    <d v="2014-05-23T15:34:31"/>
    <s v="DEER Lighting measure"/>
    <s v="ErRobNc"/>
    <s v="Com-Iltg-dWatt-LF_OSbldg"/>
    <s v="DEER"/>
    <s v="Scaled"/>
    <s v="Delta"/>
    <n v="7"/>
    <n v="19"/>
    <s v="None"/>
    <m/>
    <b v="0"/>
    <m/>
    <b v="1"/>
    <s v="Com"/>
    <s v="Any"/>
    <x v="4"/>
    <s v="InGen"/>
    <s v="Ltg_Lmp+Blst"/>
    <x v="25"/>
    <m/>
    <m/>
    <s v="ILtg-Lfluor-fix"/>
    <s v="ILtg-Lfluor-fix"/>
    <s v="LF lamp and ballast: LF lamp: T12, 48 inch, 34W, 2475 lm, CRI = 60, rated life = 20000 hours (1): LF Ballast: Energy Saver Magnetic (EPACT compliant), Rapid Start, Normal LO (1); Total Watts = 43"/>
    <s v="LF lamp and ballast: LF lamp: T8, 48 inch, 32W, 2970 lm, CRI = 82, rated life = 20000 hours (1): LF Ballast: Electronic, Instant Start, Normal LO (1); Total Watts = 31"/>
    <x v="584"/>
    <s v="LFLmpBlst-T12-48in-34w+MagES-RS-NLO(43w)"/>
    <s v="LFLmpBlst-T8-48in-32w-2g+El-IS-NLO(31w)"/>
    <s v="LFLmpBlst-T8-48in-30w+El-IS-RLO(24w)"/>
    <s v="Standard"/>
    <m/>
    <m/>
    <s v="DEER1314-Ltg-Com-LF"/>
    <s v="DEER2014"/>
  </r>
  <r>
    <n v="2254"/>
    <s v="Com-Lighting-InGen_T12-48in-43w-A_T8-48in-31w-D_T8-48in-25w-C"/>
    <x v="485"/>
    <s v="DEER2014"/>
    <s v="D13 v1.2"/>
    <d v="2014-05-23T15:34:31"/>
    <s v="DEER Lighting measure"/>
    <s v="ErRobNc"/>
    <s v="Com-Iltg-dWatt-LF_OSbldg"/>
    <s v="DEER"/>
    <s v="Scaled"/>
    <s v="Delta"/>
    <n v="6"/>
    <n v="18"/>
    <s v="None"/>
    <m/>
    <b v="0"/>
    <m/>
    <b v="1"/>
    <s v="Com"/>
    <s v="Any"/>
    <x v="4"/>
    <s v="InGen"/>
    <s v="Ltg_Lmp+Blst"/>
    <x v="25"/>
    <m/>
    <m/>
    <s v="ILtg-Lfluor-fix"/>
    <s v="ILtg-Lfluor-fix"/>
    <s v="LF lamp and ballast: LF lamp: T12, 48 inch, 34W, 2475 lm, CRI = 60, rated life = 20000 hours (1): LF Ballast: Energy Saver Magnetic (EPACT compliant), Rapid Start, Normal LO (1); Total Watts = 43"/>
    <s v="LF lamp and ballast: LF lamp: T8, 48 inch, 32W, 2970 lm, CRI = 82, rated life = 20000 hours (1): LF Ballast: Electronic, Instant Start, Normal LO (1); Total Watts = 31"/>
    <x v="585"/>
    <s v="LFLmpBlst-T12-48in-34w+MagES-RS-NLO(43w)"/>
    <s v="LFLmpBlst-T8-48in-32w-2g+El-IS-NLO(31w)"/>
    <s v="LFLmpBlst-T8-48in-32w-3g+El-IS-RLO(25w)"/>
    <s v="Standard"/>
    <s v="D08-NE-ILtg-LFluor-Prim-RplLPD-48in34wT12ESMg43w-48in3g32wT8PISREl25w"/>
    <m/>
    <s v="DEER1314-Ltg-Com-LF"/>
    <s v="DEER2014"/>
  </r>
  <r>
    <n v="2255"/>
    <s v="Com-Lighting-InGen_T12-48in-43w-A_T8-48in-31w-D_T8-48in-27w-E"/>
    <x v="485"/>
    <s v="DEER2014"/>
    <s v="D13 v1.2"/>
    <d v="2014-05-23T15:34:31"/>
    <s v="DEER Lighting measure"/>
    <s v="ErRobNc"/>
    <s v="Com-Iltg-dWatt-LF_OSbldg"/>
    <s v="DEER"/>
    <s v="Scaled"/>
    <s v="Delta"/>
    <n v="4"/>
    <n v="16"/>
    <s v="None"/>
    <m/>
    <b v="0"/>
    <m/>
    <b v="1"/>
    <s v="Com"/>
    <s v="Any"/>
    <x v="4"/>
    <s v="InGen"/>
    <s v="Ltg_Lmp+Blst"/>
    <x v="25"/>
    <m/>
    <m/>
    <s v="ILtg-Lfluor-fix"/>
    <s v="ILtg-Lfluor-fix"/>
    <s v="LF lamp and ballast: LF lamp: T12, 48 inch, 34W, 2475 lm, CRI = 60, rated life = 20000 hours (1): LF Ballast: Energy Saver Magnetic (EPACT compliant), Rapid Start, Normal LO (1); Total Watts = 43"/>
    <s v="LF lamp and ballast: LF lamp: T8, 48 inch, 32W, 2970 lm, CRI = 82, rated life = 20000 hours (1): LF Ballast: Electronic, Instant Start, Normal LO (1); Total Watts = 31"/>
    <x v="586"/>
    <s v="LFLmpBlst-T12-48in-34w+MagES-RS-NLO(43w)"/>
    <s v="LFLmpBlst-T8-48in-32w-2g+El-IS-NLO(31w)"/>
    <s v="LFLmpBlst-T8-48in-30w+El-IS-NLO(27w)"/>
    <s v="Standard"/>
    <m/>
    <m/>
    <s v="DEER1314-Ltg-Com-LF"/>
    <s v="DEER2014"/>
  </r>
  <r>
    <n v="2256"/>
    <s v="Com-Lighting-InGen_T12-48in-43w-A_T8-48in-27w-B_T8-48in-24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1): LF Ballast: Energy Saver Magnetic (EPACT compliant), Rapid Start, Normal LO (1); Total Watts = 43"/>
    <s v="LF lamp and ballast: LF lamp: T8, 48 inch, 32W, 2710 lm, CRI = 75, rated life = 15000 hours (1): LF Ballast: Electronic, Rapid Start, Reduced LO (1); Total Watts = 27"/>
    <x v="584"/>
    <s v="LFLmpBlst-T12-48in-34w+MagES-RS-NLO(43w)"/>
    <s v="LFLmpBlst-T8-48in-32w-1g+El-RS-RLO-2(27w)"/>
    <s v="LFLmpBlst-T8-48in-30w+El-IS-RLO(24w)"/>
    <s v="Standard"/>
    <m/>
    <s v="Code Technology base on: Minor Retrofit Only"/>
    <s v="None"/>
    <s v="DEER2011"/>
  </r>
  <r>
    <n v="2257"/>
    <s v="Com-Lighting-InGen_T12-48in-43w-A_T8-48in-27w-B_T8-48in-25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1): LF Ballast: Energy Saver Magnetic (EPACT compliant), Rapid Start, Normal LO (1); Total Watts = 43"/>
    <s v="LF lamp and ballast: LF lamp: T8, 48 inch, 32W, 2710 lm, CRI = 75, rated life = 15000 hours (1): LF Ballast: Electronic, Rapid Start, Reduced LO (1); Total Watts = 27"/>
    <x v="585"/>
    <s v="LFLmpBlst-T12-48in-34w+MagES-RS-NLO(43w)"/>
    <s v="LFLmpBlst-T8-48in-32w-1g+El-RS-RLO-2(27w)"/>
    <s v="LFLmpBlst-T8-48in-32w-3g+El-IS-RLO(25w)"/>
    <s v="Standard"/>
    <s v="D08-NE-ILtg-LFluor-Prim-Rtr-48in34wT12ESMg43w-48in3g32wT8PISREl25w"/>
    <s v="Code Technology base on: Minor Retrofit Only"/>
    <s v="None"/>
    <s v="DEER2011"/>
  </r>
  <r>
    <n v="2258"/>
    <s v="Com-Lighting-InGen_T12-48in-43w-A_T8-48in-31w-D_T8-48in-28w-C"/>
    <x v="485"/>
    <s v="DEER2014"/>
    <s v="D13 v1.2"/>
    <d v="2014-05-23T15:34:31"/>
    <s v="DEER Lighting measure"/>
    <s v="ErRobNc"/>
    <s v="Com-Iltg-dWatt-LF_OSbldg"/>
    <s v="DEER"/>
    <s v="Scaled"/>
    <s v="Delta"/>
    <n v="3"/>
    <n v="15"/>
    <s v="None"/>
    <m/>
    <b v="0"/>
    <m/>
    <b v="1"/>
    <s v="Com"/>
    <s v="Any"/>
    <x v="4"/>
    <s v="InGen"/>
    <s v="Ltg_Lmp+Blst"/>
    <x v="25"/>
    <m/>
    <m/>
    <s v="ILtg-Lfluor-fix"/>
    <s v="ILtg-Lfluor-fix"/>
    <s v="LF lamp and ballast: LF lamp: T12, 48 inch, 34W, 2475 lm, CRI = 60, rated life = 20000 hours (1): LF Ballast: Energy Saver Magnetic (EPACT compliant), Rapid Start, Normal LO (1); Total Watts = 43"/>
    <s v="LF lamp and ballast: LF lamp: T8, 48 inch, 32W, 2970 lm, CRI = 82, rated life = 20000 hours (1): LF Ballast: Electronic, Instant Start, Normal LO (1); Total Watts = 31"/>
    <x v="587"/>
    <s v="LFLmpBlst-T12-48in-34w+MagES-RS-NLO(43w)"/>
    <s v="LFLmpBlst-T8-48in-32w-2g+El-IS-NLO(31w)"/>
    <s v="LFLmpBlst-T8-48in-32w-3g+El-IS-NLO(28w)"/>
    <s v="Standard"/>
    <m/>
    <m/>
    <s v="DEER1314-Ltg-Com-LF"/>
    <s v="DEER2014"/>
  </r>
  <r>
    <n v="2259"/>
    <s v="Com-Lighting-InGen_T12-48in-43w-A_T8-48in-32w-A_T8-48in-27w-E"/>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1): LF Ballast: Energy Saver Magnetic (EPACT compliant), Rapid Start, Normal LO (1); Total Watts = 43"/>
    <s v="LF lamp and ballast: LF lamp: T8, 48 inch, 32W, 2710 lm, CRI = 75, rated life = 15000 hours (1): LF Ballast: Electronic, Rapid Start, Normal LO (1); Total Watts = 32"/>
    <x v="586"/>
    <s v="LFLmpBlst-T12-48in-34w+MagES-RS-NLO(43w)"/>
    <s v="LFLmpBlst-T8-48in-32w-1g+El-RS-NLO(32w)"/>
    <s v="LFLmpBlst-T8-48in-30w+El-IS-NLO(27w)"/>
    <s v="Standard"/>
    <m/>
    <s v="Code Technology base on: Minor Retrofit Only"/>
    <s v="None"/>
    <s v="DEER2011"/>
  </r>
  <r>
    <n v="2260"/>
    <s v="Com-Lighting-InGen_T12-48in-43w-A_T8-48in-32w-A_T8-48in-28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1): LF Ballast: Energy Saver Magnetic (EPACT compliant), Rapid Start, Normal LO (1); Total Watts = 43"/>
    <s v="LF lamp and ballast: LF lamp: T8, 48 inch, 32W, 2710 lm, CRI = 75, rated life = 15000 hours (1): LF Ballast: Electronic, Rapid Start, Normal LO (1); Total Watts = 32"/>
    <x v="587"/>
    <s v="LFLmpBlst-T12-48in-34w+MagES-RS-NLO(43w)"/>
    <s v="LFLmpBlst-T8-48in-32w-1g+El-RS-NLO(32w)"/>
    <s v="LFLmpBlst-T8-48in-32w-3g+El-IS-NLO(28w)"/>
    <s v="Standard"/>
    <m/>
    <s v="Code Technology base on: Minor Retrofit Only"/>
    <s v="None"/>
    <s v="DEER2011"/>
  </r>
  <r>
    <n v="2261"/>
    <s v="Com-Lighting-InGen_T12-48in-43w-C_T8-48in-31w-D_T8-48in-24w"/>
    <x v="485"/>
    <s v="DEER2014"/>
    <s v="D13 v1.2"/>
    <d v="2014-05-23T15:34:31"/>
    <s v="DEER Lighting measure"/>
    <s v="ErRobNc"/>
    <s v="Com-Iltg-dWatt-LF_OSbldg"/>
    <s v="DEER"/>
    <s v="Scaled"/>
    <s v="Delta"/>
    <n v="7"/>
    <n v="19"/>
    <s v="None"/>
    <m/>
    <b v="0"/>
    <m/>
    <b v="1"/>
    <s v="Com"/>
    <s v="Any"/>
    <x v="4"/>
    <s v="InGen"/>
    <s v="Ltg_Lmp+Blst"/>
    <x v="25"/>
    <m/>
    <m/>
    <s v="ILtg-Lfluor-fix"/>
    <s v="ILtg-Lfluor-fix"/>
    <s v="LF lamp and ballast: LF lamp: T12, 48 inch, 30W, 2600 lm, CRI = 60, rated life = 20000 hours (1): LF Ballast: Standard Magnetic (pre-EPACT), Instant Start, Normal LO (1); Total Watts = 43"/>
    <s v="LF lamp and ballast: LF lamp: T8, 48 inch, 32W, 2970 lm, CRI = 82, rated life = 20000 hours (1): LF Ballast: Electronic, Instant Start, Normal LO (1); Total Watts = 31"/>
    <x v="584"/>
    <s v="LFLmpBlst-T12-48in-30w+MagStd-IS-NLO(43w)"/>
    <s v="LFLmpBlst-T8-48in-32w-2g+El-IS-NLO(31w)"/>
    <s v="LFLmpBlst-T8-48in-30w+El-IS-RLO(24w)"/>
    <s v="Standard"/>
    <m/>
    <m/>
    <s v="DEER1314-Ltg-Com-LF"/>
    <s v="DEER2014"/>
  </r>
  <r>
    <n v="2262"/>
    <s v="Com-Lighting-InGen_T12-48in-43w-C_T8-48in-31w-D_T8-48in-25w-C"/>
    <x v="485"/>
    <s v="DEER2014"/>
    <s v="D13 v1.2"/>
    <d v="2014-05-23T15:34:31"/>
    <s v="DEER Lighting measure"/>
    <s v="ErRobNc"/>
    <s v="Com-Iltg-dWatt-LF_OSbldg"/>
    <s v="DEER"/>
    <s v="Scaled"/>
    <s v="Delta"/>
    <n v="6"/>
    <n v="18"/>
    <s v="None"/>
    <m/>
    <b v="0"/>
    <m/>
    <b v="1"/>
    <s v="Com"/>
    <s v="Any"/>
    <x v="4"/>
    <s v="InGen"/>
    <s v="Ltg_Lmp+Blst"/>
    <x v="25"/>
    <m/>
    <m/>
    <s v="ILtg-Lfluor-fix"/>
    <s v="ILtg-Lfluor-fix"/>
    <s v="LF lamp and ballast: LF lamp: T12, 48 inch, 30W, 2600 lm, CRI = 60, rated life = 20000 hours (1): LF Ballast: Standard Magnetic (pre-EPACT), Instant Start, Normal LO (1); Total Watts = 43"/>
    <s v="LF lamp and ballast: LF lamp: T8, 48 inch, 32W, 2970 lm, CRI = 82, rated life = 20000 hours (1): LF Ballast: Electronic, Instant Start, Normal LO (1); Total Watts = 31"/>
    <x v="585"/>
    <s v="LFLmpBlst-T12-48in-30w+MagStd-IS-NLO(43w)"/>
    <s v="LFLmpBlst-T8-48in-32w-2g+El-IS-NLO(31w)"/>
    <s v="LFLmpBlst-T8-48in-32w-3g+El-IS-RLO(25w)"/>
    <s v="Standard"/>
    <m/>
    <m/>
    <s v="DEER1314-Ltg-Com-LF"/>
    <s v="DEER2014"/>
  </r>
  <r>
    <n v="2263"/>
    <s v="Com-Lighting-InGen_T12-48in-43w-C_T8-48in-31w-D_T8-48in-27w-E"/>
    <x v="485"/>
    <s v="DEER2014"/>
    <s v="D13 v1.2"/>
    <d v="2014-05-23T15:34:31"/>
    <s v="DEER Lighting measure"/>
    <s v="ErRobNc"/>
    <s v="Com-Iltg-dWatt-LF_OSbldg"/>
    <s v="DEER"/>
    <s v="Scaled"/>
    <s v="Delta"/>
    <n v="4"/>
    <n v="16"/>
    <s v="None"/>
    <m/>
    <b v="0"/>
    <m/>
    <b v="1"/>
    <s v="Com"/>
    <s v="Any"/>
    <x v="4"/>
    <s v="InGen"/>
    <s v="Ltg_Lmp+Blst"/>
    <x v="25"/>
    <m/>
    <m/>
    <s v="ILtg-Lfluor-fix"/>
    <s v="ILtg-Lfluor-fix"/>
    <s v="LF lamp and ballast: LF lamp: T12, 48 inch, 30W, 2600 lm, CRI = 60, rated life = 20000 hours (1): LF Ballast: Standard Magnetic (pre-EPACT), Instant Start, Normal LO (1); Total Watts = 43"/>
    <s v="LF lamp and ballast: LF lamp: T8, 48 inch, 32W, 2970 lm, CRI = 82, rated life = 20000 hours (1): LF Ballast: Electronic, Instant Start, Normal LO (1); Total Watts = 31"/>
    <x v="586"/>
    <s v="LFLmpBlst-T12-48in-30w+MagStd-IS-NLO(43w)"/>
    <s v="LFLmpBlst-T8-48in-32w-2g+El-IS-NLO(31w)"/>
    <s v="LFLmpBlst-T8-48in-30w+El-IS-NLO(27w)"/>
    <s v="Standard"/>
    <m/>
    <m/>
    <s v="DEER1314-Ltg-Com-LF"/>
    <s v="DEER2014"/>
  </r>
  <r>
    <n v="2264"/>
    <s v="Com-Lighting-InGen_T12-48in-43w-C_T8-48in-27w-B_T8-48in-24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0W, 2600 lm, CRI = 60, rated life = 20000 hours (1): LF Ballast: Standard Magnetic (pre-EPACT), Instant Start, Normal LO (1); Total Watts = 43"/>
    <s v="LF lamp and ballast: LF lamp: T8, 48 inch, 32W, 2710 lm, CRI = 75, rated life = 15000 hours (1): LF Ballast: Electronic, Rapid Start, Reduced LO (1); Total Watts = 27"/>
    <x v="584"/>
    <s v="LFLmpBlst-T12-48in-30w+MagStd-IS-NLO(43w)"/>
    <s v="LFLmpBlst-T8-48in-32w-1g+El-RS-RLO-2(27w)"/>
    <s v="LFLmpBlst-T8-48in-30w+El-IS-RLO(24w)"/>
    <s v="Standard"/>
    <m/>
    <s v="Code Technology base on: Minor Retrofit Only"/>
    <s v="None"/>
    <s v="DEER2011"/>
  </r>
  <r>
    <n v="2265"/>
    <s v="Com-Lighting-InGen_T12-48in-43w-C_T8-48in-31w-D_T8-48in-28w-C"/>
    <x v="485"/>
    <s v="DEER2014"/>
    <s v="D13 v1.2"/>
    <d v="2014-05-23T15:34:31"/>
    <s v="DEER Lighting measure"/>
    <s v="ErRobNc"/>
    <s v="Com-Iltg-dWatt-LF_OSbldg"/>
    <s v="DEER"/>
    <s v="Scaled"/>
    <s v="Delta"/>
    <n v="3"/>
    <n v="15"/>
    <s v="None"/>
    <m/>
    <b v="0"/>
    <m/>
    <b v="1"/>
    <s v="Com"/>
    <s v="Any"/>
    <x v="4"/>
    <s v="InGen"/>
    <s v="Ltg_Lmp+Blst"/>
    <x v="25"/>
    <m/>
    <m/>
    <s v="ILtg-Lfluor-fix"/>
    <s v="ILtg-Lfluor-fix"/>
    <s v="LF lamp and ballast: LF lamp: T12, 48 inch, 30W, 2600 lm, CRI = 60, rated life = 20000 hours (1): LF Ballast: Standard Magnetic (pre-EPACT), Instant Start, Normal LO (1); Total Watts = 43"/>
    <s v="LF lamp and ballast: LF lamp: T8, 48 inch, 32W, 2970 lm, CRI = 82, rated life = 20000 hours (1): LF Ballast: Electronic, Instant Start, Normal LO (1); Total Watts = 31"/>
    <x v="587"/>
    <s v="LFLmpBlst-T12-48in-30w+MagStd-IS-NLO(43w)"/>
    <s v="LFLmpBlst-T8-48in-32w-2g+El-IS-NLO(31w)"/>
    <s v="LFLmpBlst-T8-48in-32w-3g+El-IS-NLO(28w)"/>
    <s v="Standard"/>
    <m/>
    <m/>
    <s v="DEER1314-Ltg-Com-LF"/>
    <s v="DEER2014"/>
  </r>
  <r>
    <n v="2266"/>
    <s v="Com-Lighting-InGen_T12-48in-43w-C_T8-48in-27w-B_T8-48in-25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0W, 2600 lm, CRI = 60, rated life = 20000 hours (1): LF Ballast: Standard Magnetic (pre-EPACT), Instant Start, Normal LO (1); Total Watts = 43"/>
    <s v="LF lamp and ballast: LF lamp: T8, 48 inch, 32W, 2710 lm, CRI = 75, rated life = 15000 hours (1): LF Ballast: Electronic, Rapid Start, Reduced LO (1); Total Watts = 27"/>
    <x v="585"/>
    <s v="LFLmpBlst-T12-48in-30w+MagStd-IS-NLO(43w)"/>
    <s v="LFLmpBlst-T8-48in-32w-1g+El-RS-RLO-2(27w)"/>
    <s v="LFLmpBlst-T8-48in-32w-3g+El-IS-RLO(25w)"/>
    <s v="Standard"/>
    <m/>
    <s v="Code Technology base on: Minor Retrofit Only"/>
    <s v="None"/>
    <s v="DEER2011"/>
  </r>
  <r>
    <n v="2267"/>
    <s v="Com-Lighting-InGen_T12-48in-43w-C_T8-48in-32w-A_T8-48in-27w-E"/>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0W, 2600 lm, CRI = 60, rated life = 20000 hours (1): LF Ballast: Standard Magnetic (pre-EPACT), Instant Start, Normal LO (1); Total Watts = 43"/>
    <s v="LF lamp and ballast: LF lamp: T8, 48 inch, 32W, 2710 lm, CRI = 75, rated life = 15000 hours (1): LF Ballast: Electronic, Rapid Start, Normal LO (1); Total Watts = 32"/>
    <x v="586"/>
    <s v="LFLmpBlst-T12-48in-30w+MagStd-IS-NLO(43w)"/>
    <s v="LFLmpBlst-T8-48in-32w-1g+El-RS-NLO(32w)"/>
    <s v="LFLmpBlst-T8-48in-30w+El-IS-NLO(27w)"/>
    <s v="Standard"/>
    <m/>
    <s v="Code Technology base on: Minor Retrofit Only"/>
    <s v="None"/>
    <s v="DEER2011"/>
  </r>
  <r>
    <n v="2268"/>
    <s v="Com-Lighting-InGen_T12-48in-43w-C_T8-48in-32w-A_T8-48in-28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0W, 2600 lm, CRI = 60, rated life = 20000 hours (1): LF Ballast: Standard Magnetic (pre-EPACT), Instant Start, Normal LO (1); Total Watts = 43"/>
    <s v="LF lamp and ballast: LF lamp: T8, 48 inch, 32W, 2710 lm, CRI = 75, rated life = 15000 hours (1): LF Ballast: Electronic, Rapid Start, Normal LO (1); Total Watts = 32"/>
    <x v="587"/>
    <s v="LFLmpBlst-T12-48in-30w+MagStd-IS-NLO(43w)"/>
    <s v="LFLmpBlst-T8-48in-32w-1g+El-RS-NLO(32w)"/>
    <s v="LFLmpBlst-T8-48in-32w-3g+El-IS-NLO(28w)"/>
    <s v="Standard"/>
    <m/>
    <s v="Code Technology base on: Minor Retrofit Only"/>
    <s v="None"/>
    <s v="DEER2011"/>
  </r>
  <r>
    <n v="2269"/>
    <s v="Com-Lighting-InGen_T12-48in-48w_T8-48in-31w-D_T8-48in-24w"/>
    <x v="485"/>
    <s v="DEER2014"/>
    <s v="D13 v1.2"/>
    <d v="2014-05-23T15:34:31"/>
    <s v="DEER Lighting measure"/>
    <s v="ErRobNc"/>
    <s v="Com-Iltg-dWatt-LF_OSbldg"/>
    <s v="DEER"/>
    <s v="Scaled"/>
    <s v="Delta"/>
    <n v="7"/>
    <n v="24"/>
    <s v="None"/>
    <m/>
    <b v="0"/>
    <m/>
    <b v="1"/>
    <s v="Com"/>
    <s v="Any"/>
    <x v="4"/>
    <s v="InGen"/>
    <s v="Ltg_Lmp+Blst"/>
    <x v="25"/>
    <m/>
    <m/>
    <s v="ILtg-Lfluor-fix"/>
    <s v="ILtg-Lfluor-fix"/>
    <s v="LF lamp and ballast: LF lamp: T12, 48 inch, 39W, 2750 lm, CRI = 60, rated life = 20000 hours (1): LF Ballast: Standard Magnetic (pre-EPACT), Instant Start, Normal LO (1); Total Watts = 48"/>
    <s v="LF lamp and ballast: LF lamp: T8, 48 inch, 32W, 2970 lm, CRI = 82, rated life = 20000 hours (1): LF Ballast: Electronic, Instant Start, Normal LO (1); Total Watts = 31"/>
    <x v="584"/>
    <s v="LFLmpBlst-T12-48in-39w+MagStd-IS-NLO(48w)"/>
    <s v="LFLmpBlst-T8-48in-32w-2g+El-IS-NLO(31w)"/>
    <s v="LFLmpBlst-T8-48in-30w+El-IS-RLO(24w)"/>
    <s v="Standard"/>
    <m/>
    <m/>
    <s v="DEER1314-Ltg-Com-LF"/>
    <s v="DEER2014"/>
  </r>
  <r>
    <n v="2270"/>
    <s v="Com-Lighting-InGen_T12-48in-48w_T8-48in-31w-D_T8-48in-25w-C"/>
    <x v="485"/>
    <s v="DEER2014"/>
    <s v="D13 v1.2"/>
    <d v="2014-05-23T15:34:31"/>
    <s v="DEER Lighting measure"/>
    <s v="ErRobNc"/>
    <s v="Com-Iltg-dWatt-LF_OSbldg"/>
    <s v="DEER"/>
    <s v="Scaled"/>
    <s v="Delta"/>
    <n v="6"/>
    <n v="23"/>
    <s v="None"/>
    <m/>
    <b v="0"/>
    <m/>
    <b v="1"/>
    <s v="Com"/>
    <s v="Any"/>
    <x v="4"/>
    <s v="InGen"/>
    <s v="Ltg_Lmp+Blst"/>
    <x v="25"/>
    <m/>
    <m/>
    <s v="ILtg-Lfluor-fix"/>
    <s v="ILtg-Lfluor-fix"/>
    <s v="LF lamp and ballast: LF lamp: T12, 48 inch, 39W, 2750 lm, CRI = 60, rated life = 20000 hours (1): LF Ballast: Standard Magnetic (pre-EPACT), Instant Start, Normal LO (1); Total Watts = 48"/>
    <s v="LF lamp and ballast: LF lamp: T8, 48 inch, 32W, 2970 lm, CRI = 82, rated life = 20000 hours (1): LF Ballast: Electronic, Instant Start, Normal LO (1); Total Watts = 31"/>
    <x v="585"/>
    <s v="LFLmpBlst-T12-48in-39w+MagStd-IS-NLO(48w)"/>
    <s v="LFLmpBlst-T8-48in-32w-2g+El-IS-NLO(31w)"/>
    <s v="LFLmpBlst-T8-48in-32w-3g+El-IS-RLO(25w)"/>
    <s v="Standard"/>
    <m/>
    <m/>
    <s v="DEER1314-Ltg-Com-LF"/>
    <s v="DEER2014"/>
  </r>
  <r>
    <n v="2271"/>
    <s v="Com-Lighting-InGen_T12-48in-48w_T8-48in-31w-D_T8-48in-27w-E"/>
    <x v="485"/>
    <s v="DEER2014"/>
    <s v="D13 v1.2"/>
    <d v="2014-05-23T15:34:31"/>
    <s v="DEER Lighting measure"/>
    <s v="ErRobNc"/>
    <s v="Com-Iltg-dWatt-LF_OSbldg"/>
    <s v="DEER"/>
    <s v="Scaled"/>
    <s v="Delta"/>
    <n v="4"/>
    <n v="21"/>
    <s v="None"/>
    <m/>
    <b v="0"/>
    <m/>
    <b v="1"/>
    <s v="Com"/>
    <s v="Any"/>
    <x v="4"/>
    <s v="InGen"/>
    <s v="Ltg_Lmp+Blst"/>
    <x v="25"/>
    <m/>
    <m/>
    <s v="ILtg-Lfluor-fix"/>
    <s v="ILtg-Lfluor-fix"/>
    <s v="LF lamp and ballast: LF lamp: T12, 48 inch, 39W, 2750 lm, CRI = 60, rated life = 20000 hours (1): LF Ballast: Standard Magnetic (pre-EPACT), Instant Start, Normal LO (1); Total Watts = 48"/>
    <s v="LF lamp and ballast: LF lamp: T8, 48 inch, 32W, 2970 lm, CRI = 82, rated life = 20000 hours (1): LF Ballast: Electronic, Instant Start, Normal LO (1); Total Watts = 31"/>
    <x v="586"/>
    <s v="LFLmpBlst-T12-48in-39w+MagStd-IS-NLO(48w)"/>
    <s v="LFLmpBlst-T8-48in-32w-2g+El-IS-NLO(31w)"/>
    <s v="LFLmpBlst-T8-48in-30w+El-IS-NLO(27w)"/>
    <s v="Standard"/>
    <m/>
    <m/>
    <s v="DEER1314-Ltg-Com-LF"/>
    <s v="DEER2014"/>
  </r>
  <r>
    <n v="2272"/>
    <s v="Com-Lighting-InGen_T12-48in-48w_T8-48in-27w-B_T8-48in-24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1): LF Ballast: Standard Magnetic (pre-EPACT), Instant Start, Normal LO (1); Total Watts = 48"/>
    <s v="LF lamp and ballast: LF lamp: T8, 48 inch, 32W, 2710 lm, CRI = 75, rated life = 15000 hours (1): LF Ballast: Electronic, Rapid Start, Reduced LO (1); Total Watts = 27"/>
    <x v="584"/>
    <s v="LFLmpBlst-T12-48in-39w+MagStd-IS-NLO(48w)"/>
    <s v="LFLmpBlst-T8-48in-32w-1g+El-RS-RLO-2(27w)"/>
    <s v="LFLmpBlst-T8-48in-30w+El-IS-RLO(24w)"/>
    <s v="Standard"/>
    <m/>
    <s v="Code Technology base on: Minor Retrofit Only"/>
    <s v="None"/>
    <s v="DEER2011"/>
  </r>
  <r>
    <n v="2273"/>
    <s v="Com-Lighting-InGen_T12-48in-48w_T8-48in-27w-B_T8-48in-25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1): LF Ballast: Standard Magnetic (pre-EPACT), Instant Start, Normal LO (1); Total Watts = 48"/>
    <s v="LF lamp and ballast: LF lamp: T8, 48 inch, 32W, 2710 lm, CRI = 75, rated life = 15000 hours (1): LF Ballast: Electronic, Rapid Start, Reduced LO (1); Total Watts = 27"/>
    <x v="585"/>
    <s v="LFLmpBlst-T12-48in-39w+MagStd-IS-NLO(48w)"/>
    <s v="LFLmpBlst-T8-48in-32w-1g+El-RS-RLO-2(27w)"/>
    <s v="LFLmpBlst-T8-48in-32w-3g+El-IS-RLO(25w)"/>
    <s v="Standard"/>
    <m/>
    <s v="Code Technology base on: Minor Retrofit Only"/>
    <s v="None"/>
    <s v="DEER2011"/>
  </r>
  <r>
    <n v="2274"/>
    <s v="Com-Lighting-InGen_T12-48in-48w_T8-48in-31w-D_T8-48in-28w-C"/>
    <x v="485"/>
    <s v="DEER2014"/>
    <s v="D13 v1.2"/>
    <d v="2014-05-23T15:34:31"/>
    <s v="DEER Lighting measure"/>
    <s v="ErRobNc"/>
    <s v="Com-Iltg-dWatt-LF_OSbldg"/>
    <s v="DEER"/>
    <s v="Scaled"/>
    <s v="Delta"/>
    <n v="3"/>
    <n v="20"/>
    <s v="None"/>
    <m/>
    <b v="0"/>
    <m/>
    <b v="1"/>
    <s v="Com"/>
    <s v="Any"/>
    <x v="4"/>
    <s v="InGen"/>
    <s v="Ltg_Lmp+Blst"/>
    <x v="25"/>
    <m/>
    <m/>
    <s v="ILtg-Lfluor-fix"/>
    <s v="ILtg-Lfluor-fix"/>
    <s v="LF lamp and ballast: LF lamp: T12, 48 inch, 39W, 2750 lm, CRI = 60, rated life = 20000 hours (1): LF Ballast: Standard Magnetic (pre-EPACT), Instant Start, Normal LO (1); Total Watts = 48"/>
    <s v="LF lamp and ballast: LF lamp: T8, 48 inch, 32W, 2970 lm, CRI = 82, rated life = 20000 hours (1): LF Ballast: Electronic, Instant Start, Normal LO (1); Total Watts = 31"/>
    <x v="587"/>
    <s v="LFLmpBlst-T12-48in-39w+MagStd-IS-NLO(48w)"/>
    <s v="LFLmpBlst-T8-48in-32w-2g+El-IS-NLO(31w)"/>
    <s v="LFLmpBlst-T8-48in-32w-3g+El-IS-NLO(28w)"/>
    <s v="Standard"/>
    <m/>
    <m/>
    <s v="DEER1314-Ltg-Com-LF"/>
    <s v="DEER2014"/>
  </r>
  <r>
    <n v="2275"/>
    <s v="Com-Lighting-InGen_T12-48in-48w_T8-48in-32w-A_T8-48in-27w-E"/>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1): LF Ballast: Standard Magnetic (pre-EPACT), Instant Start, Normal LO (1); Total Watts = 48"/>
    <s v="LF lamp and ballast: LF lamp: T8, 48 inch, 32W, 2710 lm, CRI = 75, rated life = 15000 hours (1): LF Ballast: Electronic, Rapid Start, Normal LO (1); Total Watts = 32"/>
    <x v="586"/>
    <s v="LFLmpBlst-T12-48in-39w+MagStd-IS-NLO(48w)"/>
    <s v="LFLmpBlst-T8-48in-32w-1g+El-RS-NLO(32w)"/>
    <s v="LFLmpBlst-T8-48in-30w+El-IS-NLO(27w)"/>
    <s v="Standard"/>
    <m/>
    <s v="Code Technology base on: Minor Retrofit Only"/>
    <s v="None"/>
    <s v="DEER2011"/>
  </r>
  <r>
    <n v="2276"/>
    <s v="Com-Lighting-InGen_T12-48in-48w_T8-48in-32w-A_T8-48in-28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1): LF Ballast: Standard Magnetic (pre-EPACT), Instant Start, Normal LO (1); Total Watts = 48"/>
    <s v="LF lamp and ballast: LF lamp: T8, 48 inch, 32W, 2710 lm, CRI = 75, rated life = 15000 hours (1): LF Ballast: Electronic, Rapid Start, Normal LO (1); Total Watts = 32"/>
    <x v="587"/>
    <s v="LFLmpBlst-T12-48in-39w+MagStd-IS-NLO(48w)"/>
    <s v="LFLmpBlst-T8-48in-32w-1g+El-RS-NLO(32w)"/>
    <s v="LFLmpBlst-T8-48in-32w-3g+El-IS-NLO(28w)"/>
    <s v="Standard"/>
    <m/>
    <s v="Code Technology base on: Minor Retrofit Only"/>
    <s v="None"/>
    <s v="DEER2011"/>
  </r>
  <r>
    <n v="2277"/>
    <s v="Com-Lighting-InGen_T12-48in-68w_T8-48in-52w-B_T8-48in-45w"/>
    <x v="485"/>
    <s v="DEER2014"/>
    <s v="D13 v1.2"/>
    <d v="2014-05-23T15:34:31"/>
    <s v="DEER Lighting measure"/>
    <s v="ErRobNc"/>
    <s v="Com-Iltg-dWatt-LF_OSbldg"/>
    <s v="DEER"/>
    <s v="Scaled"/>
    <s v="Delta"/>
    <n v="7"/>
    <n v="23"/>
    <s v="None"/>
    <m/>
    <b v="0"/>
    <m/>
    <b v="1"/>
    <s v="Com"/>
    <s v="Any"/>
    <x v="4"/>
    <s v="InGen"/>
    <s v="Ltg_Lmp+Blst"/>
    <x v="25"/>
    <m/>
    <m/>
    <s v="ILtg-Lfluor-fix"/>
    <s v="ILtg-Lfluor-fix"/>
    <s v="LF lamp and ballast: LF lamp: T12, 48 inch, 34W, 2475 lm, CRI = 60, rated life = 20000 hours (2): LF Ballast: Hybrid, Rapid Start, Normal LO (1); Total Watts = 68"/>
    <s v="LF lamp and ballast: LF lamp: T8, 48 inch, 32W, 2970 lm, CRI = 82, rated life = 20000 hours (2): LF Ballast: Electronic, Instant Start, Reduced LO (1); Total Watts = 52"/>
    <x v="588"/>
    <s v="LFLmpBlst-T12-48in-34w+Hyb-RS-NLO(68w)"/>
    <s v="LFLmpBlst-T8-48in-32w-2g+El-IS-RLO(52w)"/>
    <s v="LFLmpBlst-T8-48in-30w+El-IS-RLO(45w)"/>
    <s v="Standard"/>
    <m/>
    <m/>
    <s v="DEER1314-Ltg-Com-LF"/>
    <s v="DEER2014"/>
  </r>
  <r>
    <n v="2278"/>
    <s v="Com-Lighting-InGen_T12-48in-68w_T8-48in-52w-B_T8-48in-48w"/>
    <x v="485"/>
    <s v="DEER2014"/>
    <s v="D13 v1.2"/>
    <d v="2014-05-23T15:34:31"/>
    <s v="DEER Lighting measure"/>
    <s v="ErRobNc"/>
    <s v="Com-Iltg-dWatt-LF_OSbldg"/>
    <s v="DEER"/>
    <s v="Scaled"/>
    <s v="Delta"/>
    <n v="4"/>
    <n v="20"/>
    <s v="None"/>
    <m/>
    <b v="0"/>
    <m/>
    <b v="1"/>
    <s v="Com"/>
    <s v="Any"/>
    <x v="4"/>
    <s v="InGen"/>
    <s v="Ltg_Lmp+Blst"/>
    <x v="25"/>
    <m/>
    <m/>
    <s v="ILtg-Lfluor-fix"/>
    <s v="ILtg-Lfluor-fix"/>
    <s v="LF lamp and ballast: LF lamp: T12, 48 inch, 34W, 2475 lm, CRI = 60, rated life = 20000 hours (2): LF Ballast: Hybrid, Rapid Start, Normal LO (1); Total Watts = 68"/>
    <s v="LF lamp and ballast: LF lamp: T8, 48 inch, 32W, 2970 lm, CRI = 82, rated life = 20000 hours (2): LF Ballast: Electronic, Instant Start, Reduced LO (1); Total Watts = 52"/>
    <x v="589"/>
    <s v="LFLmpBlst-T12-48in-34w+Hyb-RS-NLO(68w)"/>
    <s v="LFLmpBlst-T8-48in-32w-2g+El-IS-RLO(52w)"/>
    <s v="LFLmpBlst-T8-48in-32w-3g+El-IS-RLO(48w)"/>
    <s v="Standard"/>
    <m/>
    <m/>
    <s v="DEER1314-Ltg-Com-LF"/>
    <s v="DEER2014"/>
  </r>
  <r>
    <n v="2279"/>
    <s v="Com-Lighting-InGen_T12-48in-68w_T8-48in-59w-C_T8-48in-51w-C"/>
    <x v="485"/>
    <s v="DEER2014"/>
    <s v="D13 v1.2"/>
    <d v="2014-05-23T15:34:31"/>
    <s v="DEER Lighting measure"/>
    <s v="ErRobNc"/>
    <s v="Com-Iltg-dWatt-LF_OSbldg"/>
    <s v="DEER"/>
    <s v="Scaled"/>
    <s v="Delta"/>
    <n v="8"/>
    <n v="17"/>
    <s v="None"/>
    <m/>
    <b v="0"/>
    <m/>
    <b v="1"/>
    <s v="Com"/>
    <s v="Any"/>
    <x v="4"/>
    <s v="InGen"/>
    <s v="Ltg_Lmp+Blst"/>
    <x v="25"/>
    <m/>
    <m/>
    <s v="ILtg-Lfluor-fix"/>
    <s v="ILtg-Lfluor-fix"/>
    <s v="LF lamp and ballast: LF lamp: T12, 48 inch, 34W, 2475 lm, CRI = 60, rated life = 20000 hours (2): LF Ballast: Hybrid, Rapid Start, Normal LO (1); Total Watts = 68"/>
    <s v="LF lamp and ballast: LF lamp: T8, 48 inch, 32W, 2970 lm, CRI = 82, rated life = 20000 hours (2): LF Ballast: Electronic, Instant Start, Normal LO (1); Any type of reflector; Total Watts = 59"/>
    <x v="590"/>
    <s v="LFLmpBlst-T12-48in-34w+Hyb-RS-NLO(68w)"/>
    <s v="LFLmpBlst-T8-48in-32w-2g+El-IS-NLO+Refl(59w)"/>
    <s v="LFLmpBlst-T8-48in-30w+El-IS-NLO(51w)"/>
    <s v="Standard"/>
    <m/>
    <m/>
    <s v="DEER1314-Ltg-Com-LF"/>
    <s v="DEER2014"/>
  </r>
  <r>
    <n v="2280"/>
    <s v="Com-Lighting-InGen_T12-48in-68w_T8-48in-52w-A_T8-48in-45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2): LF Ballast: Hybrid, Rapid Start, Normal LO (1); Total Watts = 68"/>
    <s v="LF lamp and ballast: LF lamp: T8, 48 inch, 32W, 2710 lm, CRI = 75, rated life = 15000 hours (2): LF Ballast: Electronic, Instant Start, Reduced LO (1); Total Watts = 52"/>
    <x v="588"/>
    <s v="LFLmpBlst-T12-48in-34w+Hyb-RS-NLO(68w)"/>
    <s v="LFLmpBlst-T8-48in-32w-1g+El-IS-RLO(52w)"/>
    <s v="LFLmpBlst-T8-48in-30w+El-IS-RLO(45w)"/>
    <s v="Standard"/>
    <m/>
    <s v="Code Technology base on: Minor Retrofit Only"/>
    <s v="None"/>
    <s v="DEER2011"/>
  </r>
  <r>
    <n v="2281"/>
    <s v="Com-Lighting-InGen_T12-48in-68w_T8-48in-59w-C_T8-48in-54w-C"/>
    <x v="485"/>
    <s v="DEER2014"/>
    <s v="D13 v1.2"/>
    <d v="2014-05-23T15:34:31"/>
    <s v="DEER Lighting measure"/>
    <s v="ErRobNc"/>
    <s v="Com-Iltg-dWatt-LF_OSbldg"/>
    <s v="DEER"/>
    <s v="Scaled"/>
    <s v="Delta"/>
    <n v="5"/>
    <n v="14"/>
    <s v="None"/>
    <m/>
    <b v="0"/>
    <m/>
    <b v="1"/>
    <s v="Com"/>
    <s v="Any"/>
    <x v="4"/>
    <s v="InGen"/>
    <s v="Ltg_Lmp+Blst"/>
    <x v="25"/>
    <m/>
    <m/>
    <s v="ILtg-Lfluor-fix"/>
    <s v="ILtg-Lfluor-fix"/>
    <s v="LF lamp and ballast: LF lamp: T12, 48 inch, 34W, 2475 lm, CRI = 60, rated life = 20000 hours (2): LF Ballast: Hybrid, Rapid Start, Normal LO (1); Total Watts = 68"/>
    <s v="LF lamp and ballast: LF lamp: T8, 48 inch, 32W, 2970 lm, CRI = 82, rated life = 20000 hours (2): LF Ballast: Electronic, Instant Start, Normal LO (1); Any type of reflector; Total Watts = 59"/>
    <x v="591"/>
    <s v="LFLmpBlst-T12-48in-34w+Hyb-RS-NLO(68w)"/>
    <s v="LFLmpBlst-T8-48in-32w-2g+El-IS-NLO+Refl(59w)"/>
    <s v="LFLmpBlst-T8-48in-32w-3g+El-IS-NLO(54w)"/>
    <s v="Standard"/>
    <m/>
    <m/>
    <s v="DEER1314-Ltg-Com-LF"/>
    <s v="DEER2014"/>
  </r>
  <r>
    <n v="2282"/>
    <s v="Com-Lighting-InGen_T12-48in-68w_T8-48in-60w-A_T8-48in-48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2): LF Ballast: Hybrid, Rapid Start, Normal LO (1); Total Watts = 68"/>
    <s v="LF lamp and ballast: LF lamp: T8, 48 inch, 32W, 2710 lm, CRI = 75, rated life = 15000 hours (2): LF Ballast: Electronic, Rapid Start, Normal LO (1); Total Watts = 60"/>
    <x v="589"/>
    <s v="LFLmpBlst-T12-48in-34w+Hyb-RS-NLO(68w)"/>
    <s v="LFLmpBlst-T8-48in-32w-1g+El-RS-NLO(60w)"/>
    <s v="LFLmpBlst-T8-48in-32w-3g+El-IS-RLO(48w)"/>
    <s v="Standard"/>
    <m/>
    <s v="Code Technology base on: Minor Retrofit Only"/>
    <s v="None"/>
    <s v="DEER2011"/>
  </r>
  <r>
    <n v="2283"/>
    <s v="Com-Lighting-InGen_T12-48in-68w_T8-48in-60w-A_T8-48in-51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2): LF Ballast: Hybrid, Rapid Start, Normal LO (1); Total Watts = 68"/>
    <s v="LF lamp and ballast: LF lamp: T8, 48 inch, 32W, 2710 lm, CRI = 75, rated life = 15000 hours (2): LF Ballast: Electronic, Rapid Start, Normal LO (1); Total Watts = 60"/>
    <x v="590"/>
    <s v="LFLmpBlst-T12-48in-34w+Hyb-RS-NLO(68w)"/>
    <s v="LFLmpBlst-T8-48in-32w-1g+El-RS-NLO(60w)"/>
    <s v="LFLmpBlst-T8-48in-30w+El-IS-NLO(51w)"/>
    <s v="Standard"/>
    <m/>
    <s v="Code Technology base on: Minor Retrofit Only"/>
    <s v="None"/>
    <s v="DEER2011"/>
  </r>
  <r>
    <n v="2284"/>
    <s v="Com-Lighting-InGen_T12-48in-68w_T8-48in-70w-A_T8-48in-54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2): LF Ballast: Hybrid, Rapid Start, Normal LO (1); Total Watts = 68"/>
    <s v="LF lamp and ballast: LF lamp: T8, 48 inch, 32W, 2710 lm, CRI = 75, rated life = 15000 hours (2): LF Ballast: Electronic, Rapid Start, High LO (1); Total Watts = 70"/>
    <x v="591"/>
    <s v="LFLmpBlst-T12-48in-34w+Hyb-RS-NLO(68w)"/>
    <s v="LFLmpBlst-T8-48in-32w-1g+El-RS-HLO(70w)"/>
    <s v="LFLmpBlst-T8-48in-32w-3g+El-IS-NLO(54w)"/>
    <s v="Standard"/>
    <m/>
    <s v="Code Technology base on: Minor Retrofit Only"/>
    <s v="None"/>
    <s v="DEER2011"/>
  </r>
  <r>
    <n v="2285"/>
    <s v="Com-Lighting-InGen_T12-48in-72w-A_T8-48in-59w-C_T8-48in-45w"/>
    <x v="485"/>
    <s v="DEER2014"/>
    <s v="D13 v1.2"/>
    <d v="2014-05-23T15:34:31"/>
    <s v="DEER Lighting measure"/>
    <s v="ErRobNc"/>
    <s v="Com-Iltg-dWatt-LF_OSbldg"/>
    <s v="DEER"/>
    <s v="Scaled"/>
    <s v="Delta"/>
    <n v="14"/>
    <n v="27"/>
    <s v="None"/>
    <m/>
    <b v="0"/>
    <m/>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8, 48 inch, 32W, 2970 lm, CRI = 82, rated life = 20000 hours (2): LF Ballast: Electronic, Instant Start, Normal LO (1); Any type of reflector; Total Watts = 59"/>
    <x v="588"/>
    <s v="LFLmpBlst-T12-48in-34w+MagES-RS-NLO(72w)"/>
    <s v="LFLmpBlst-T8-48in-32w-2g+El-IS-NLO+Refl(59w)"/>
    <s v="LFLmpBlst-T8-48in-30w+El-IS-RLO(45w)"/>
    <s v="Standard"/>
    <m/>
    <m/>
    <s v="DEER1314-Ltg-Com-LF"/>
    <s v="DEER2014"/>
  </r>
  <r>
    <n v="2286"/>
    <s v="Com-Lighting-InGen_T12-48in-72w-A_T8-48in-52w-B_T8-48in-48w"/>
    <x v="485"/>
    <s v="DEER2014"/>
    <s v="D13 v1.2"/>
    <d v="2014-05-23T15:34:31"/>
    <s v="DEER Lighting measure"/>
    <s v="ErRobNc"/>
    <s v="Com-Iltg-dWatt-LF_OSbldg"/>
    <s v="DEER"/>
    <s v="Scaled"/>
    <s v="Delta"/>
    <n v="4"/>
    <n v="24"/>
    <s v="None"/>
    <m/>
    <b v="0"/>
    <m/>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8, 48 inch, 32W, 2970 lm, CRI = 82, rated life = 20000 hours (2): LF Ballast: Electronic, Instant Start, Reduced LO (1); Total Watts = 52"/>
    <x v="589"/>
    <s v="LFLmpBlst-T12-48in-34w+MagES-RS-NLO(72w)"/>
    <s v="LFLmpBlst-T8-48in-32w-2g+El-IS-RLO(52w)"/>
    <s v="LFLmpBlst-T8-48in-32w-3g+El-IS-RLO(48w)"/>
    <s v="Standard"/>
    <m/>
    <m/>
    <s v="DEER1314-Ltg-Com-LF"/>
    <s v="DEER2014"/>
  </r>
  <r>
    <n v="2287"/>
    <s v="Com-Lighting-InGen_T12-48in-72w-A_T8-48in-52w-A_T8-48in-45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8, 48 inch, 32W, 2710 lm, CRI = 75, rated life = 15000 hours (2): LF Ballast: Electronic, Instant Start, Reduced LO (1); Total Watts = 52"/>
    <x v="588"/>
    <s v="LFLmpBlst-T12-48in-34w+MagES-RS-NLO(72w)"/>
    <s v="LFLmpBlst-T8-48in-32w-1g+El-IS-RLO(52w)"/>
    <s v="LFLmpBlst-T8-48in-30w+El-IS-RLO(45w)"/>
    <s v="Standard"/>
    <m/>
    <s v="Code Technology base on: Minor Retrofit Only"/>
    <s v="None"/>
    <s v="DEER2011"/>
  </r>
  <r>
    <n v="2288"/>
    <s v="Com-Lighting-InGen_T12-48in-72w-A_T8-48in-59w-C_T8-48in-51w-C"/>
    <x v="485"/>
    <s v="DEER2014"/>
    <s v="D13 v1.2"/>
    <d v="2014-05-23T15:34:31"/>
    <s v="DEER Lighting measure"/>
    <s v="ErRobNc"/>
    <s v="Com-Iltg-dWatt-LF_OSbldg"/>
    <s v="DEER"/>
    <s v="Scaled"/>
    <s v="Delta"/>
    <n v="8"/>
    <n v="21"/>
    <s v="None"/>
    <m/>
    <b v="0"/>
    <m/>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8, 48 inch, 32W, 2970 lm, CRI = 82, rated life = 20000 hours (2): LF Ballast: Electronic, Instant Start, Normal LO (1); Any type of reflector; Total Watts = 59"/>
    <x v="590"/>
    <s v="LFLmpBlst-T12-48in-34w+MagES-RS-NLO(72w)"/>
    <s v="LFLmpBlst-T8-48in-32w-2g+El-IS-NLO+Refl(59w)"/>
    <s v="LFLmpBlst-T8-48in-30w+El-IS-NLO(51w)"/>
    <s v="Standard"/>
    <m/>
    <m/>
    <s v="DEER1314-Ltg-Com-LF"/>
    <s v="DEER2014"/>
  </r>
  <r>
    <n v="2289"/>
    <s v="Com-Lighting-InGen_T12-48in-72w-A_T8-48in-59w-C_T8-48in-54w-C"/>
    <x v="485"/>
    <s v="DEER2014"/>
    <s v="D13 v1.2"/>
    <d v="2014-05-23T15:34:31"/>
    <s v="DEER Lighting measure"/>
    <s v="ErRobNc"/>
    <s v="Com-Iltg-dWatt-LF_OSbldg"/>
    <s v="DEER"/>
    <s v="Scaled"/>
    <s v="Delta"/>
    <n v="5"/>
    <n v="18"/>
    <s v="None"/>
    <m/>
    <b v="0"/>
    <m/>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8, 48 inch, 32W, 2970 lm, CRI = 82, rated life = 20000 hours (2): LF Ballast: Electronic, Instant Start, Normal LO (1); Any type of reflector; Total Watts = 59"/>
    <x v="591"/>
    <s v="LFLmpBlst-T12-48in-34w+MagES-RS-NLO(72w)"/>
    <s v="LFLmpBlst-T8-48in-32w-2g+El-IS-NLO+Refl(59w)"/>
    <s v="LFLmpBlst-T8-48in-32w-3g+El-IS-NLO(54w)"/>
    <s v="Standard"/>
    <s v="D08-NE-ILtg-LFluor-Prim-RplLPD-48in34wT12ESMg72w-48in2g32wT8RSREl54w"/>
    <m/>
    <s v="DEER1314-Ltg-Com-LF"/>
    <s v="DEER2014"/>
  </r>
  <r>
    <n v="2290"/>
    <s v="Com-Lighting-InGen_T12-48in-72w-A_T8-48in-60w-A_T8-48in-48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8, 48 inch, 32W, 2710 lm, CRI = 75, rated life = 15000 hours (2): LF Ballast: Electronic, Rapid Start, Normal LO (1); Total Watts = 60"/>
    <x v="589"/>
    <s v="LFLmpBlst-T12-48in-34w+MagES-RS-NLO(72w)"/>
    <s v="LFLmpBlst-T8-48in-32w-1g+El-RS-NLO(60w)"/>
    <s v="LFLmpBlst-T8-48in-32w-3g+El-IS-RLO(48w)"/>
    <s v="Standard"/>
    <m/>
    <s v="Code Technology base on: Minor Retrofit Only"/>
    <s v="None"/>
    <s v="DEER2011"/>
  </r>
  <r>
    <n v="2291"/>
    <s v="Com-Lighting-InGen_T12-48in-72w-A_T8-48in-60w-A_T8-48in-51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8, 48 inch, 32W, 2710 lm, CRI = 75, rated life = 15000 hours (2): LF Ballast: Electronic, Rapid Start, Normal LO (1); Total Watts = 60"/>
    <x v="590"/>
    <s v="LFLmpBlst-T12-48in-34w+MagES-RS-NLO(72w)"/>
    <s v="LFLmpBlst-T8-48in-32w-1g+El-RS-NLO(60w)"/>
    <s v="LFLmpBlst-T8-48in-30w+El-IS-NLO(51w)"/>
    <s v="Standard"/>
    <m/>
    <s v="Code Technology base on: Minor Retrofit Only"/>
    <s v="None"/>
    <s v="DEER2011"/>
  </r>
  <r>
    <n v="2292"/>
    <s v="Com-Lighting-InGen_T12-48in-72w-A_T8-48in-70w-A_T8-48in-54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2): LF Ballast: Energy Saver Magnetic (EPACT compliant), Rapid Start, Normal LO (1); Total Watts = 72"/>
    <s v="LF lamp and ballast: LF lamp: T8, 48 inch, 32W, 2710 lm, CRI = 75, rated life = 15000 hours (2): LF Ballast: Electronic, Rapid Start, High LO (1); Total Watts = 70"/>
    <x v="591"/>
    <s v="LFLmpBlst-T12-48in-34w+MagES-RS-NLO(72w)"/>
    <s v="LFLmpBlst-T8-48in-32w-1g+El-RS-HLO(70w)"/>
    <s v="LFLmpBlst-T8-48in-32w-3g+El-IS-NLO(54w)"/>
    <s v="Standard"/>
    <s v="D08-NE-ILtg-LFluor-Prim-Rtr-48in34wT12ESMg72w-48in3g32wT8PISNEl54w"/>
    <s v="Code Technology base on: Minor Retrofit Only"/>
    <s v="None"/>
    <s v="DEER2011"/>
  </r>
  <r>
    <n v="2293"/>
    <s v="Com-Lighting-InGen_T12-48in-74w-B_T8-48in-52w-B_T8-48in-45w"/>
    <x v="485"/>
    <s v="DEER2014"/>
    <s v="D13 v1.2"/>
    <d v="2014-05-23T15:34:31"/>
    <s v="DEER Lighting measure"/>
    <s v="ErRobNc"/>
    <s v="Com-Iltg-dWatt-LF_OSbldg"/>
    <s v="DEER"/>
    <s v="Scaled"/>
    <s v="Delta"/>
    <n v="7"/>
    <n v="29"/>
    <s v="None"/>
    <m/>
    <b v="0"/>
    <m/>
    <b v="1"/>
    <s v="Com"/>
    <s v="Any"/>
    <x v="4"/>
    <s v="InGen"/>
    <s v="Ltg_Lmp+Blst"/>
    <x v="25"/>
    <m/>
    <m/>
    <s v="ILtg-Lfluor-fix"/>
    <s v="ILtg-Lfluor-fix"/>
    <s v="LF lamp and ballast: LF lamp: T12, 48 inch, 39W, 2750 lm, CRI = 60, rated life = 20000 hours (2): LF Ballast: Energy Saver Magnetic (EPACT compliant), Instant Start, Normal LO (1); Total Watts = 74"/>
    <s v="LF lamp and ballast: LF lamp: T8, 48 inch, 32W, 2970 lm, CRI = 82, rated life = 20000 hours (2): LF Ballast: Electronic, Instant Start, Reduced LO (1); Total Watts = 52"/>
    <x v="588"/>
    <s v="LFLmpBlst-T12-48in-39w+MagES-IS-NLO(74w)"/>
    <s v="LFLmpBlst-T8-48in-32w-2g+El-IS-RLO(52w)"/>
    <s v="LFLmpBlst-T8-48in-30w+El-IS-RLO(45w)"/>
    <s v="Standard"/>
    <m/>
    <m/>
    <s v="DEER1314-Ltg-Com-LF"/>
    <s v="DEER2014"/>
  </r>
  <r>
    <n v="2294"/>
    <s v="Com-Lighting-InGen_T12-48in-74w-B_T8-48in-52w-B_T8-48in-48w"/>
    <x v="485"/>
    <s v="DEER2014"/>
    <s v="D13 v1.2"/>
    <d v="2014-05-23T15:34:31"/>
    <s v="DEER Lighting measure"/>
    <s v="ErRobNc"/>
    <s v="Com-Iltg-dWatt-LF_OSbldg"/>
    <s v="DEER"/>
    <s v="Scaled"/>
    <s v="Delta"/>
    <n v="4"/>
    <n v="26"/>
    <s v="None"/>
    <m/>
    <b v="0"/>
    <m/>
    <b v="1"/>
    <s v="Com"/>
    <s v="Any"/>
    <x v="4"/>
    <s v="InGen"/>
    <s v="Ltg_Lmp+Blst"/>
    <x v="25"/>
    <m/>
    <m/>
    <s v="ILtg-Lfluor-fix"/>
    <s v="ILtg-Lfluor-fix"/>
    <s v="LF lamp and ballast: LF lamp: T12, 48 inch, 39W, 2750 lm, CRI = 60, rated life = 20000 hours (2): LF Ballast: Energy Saver Magnetic (EPACT compliant), Instant Start, Normal LO (1); Total Watts = 74"/>
    <s v="LF lamp and ballast: LF lamp: T8, 48 inch, 32W, 2970 lm, CRI = 82, rated life = 20000 hours (2): LF Ballast: Electronic, Instant Start, Reduced LO (1); Total Watts = 52"/>
    <x v="589"/>
    <s v="LFLmpBlst-T12-48in-39w+MagES-IS-NLO(74w)"/>
    <s v="LFLmpBlst-T8-48in-32w-2g+El-IS-RLO(52w)"/>
    <s v="LFLmpBlst-T8-48in-32w-3g+El-IS-RLO(48w)"/>
    <s v="Standard"/>
    <m/>
    <m/>
    <s v="DEER1314-Ltg-Com-LF"/>
    <s v="DEER2014"/>
  </r>
  <r>
    <n v="2295"/>
    <s v="Com-Lighting-InGen_T12-48in-74w-B_T8-48in-59w-C_T8-48in-51w-C"/>
    <x v="485"/>
    <s v="DEER2014"/>
    <s v="D13 v1.2"/>
    <d v="2014-05-23T15:34:31"/>
    <s v="DEER Lighting measure"/>
    <s v="ErRobNc"/>
    <s v="Com-Iltg-dWatt-LF_OSbldg"/>
    <s v="DEER"/>
    <s v="Scaled"/>
    <s v="Delta"/>
    <n v="8"/>
    <n v="23"/>
    <s v="None"/>
    <m/>
    <b v="0"/>
    <m/>
    <b v="1"/>
    <s v="Com"/>
    <s v="Any"/>
    <x v="4"/>
    <s v="InGen"/>
    <s v="Ltg_Lmp+Blst"/>
    <x v="25"/>
    <m/>
    <m/>
    <s v="ILtg-Lfluor-fix"/>
    <s v="ILtg-Lfluor-fix"/>
    <s v="LF lamp and ballast: LF lamp: T12, 48 inch, 39W, 2750 lm, CRI = 60, rated life = 20000 hours (2): LF Ballast: Energy Saver Magnetic (EPACT compliant), Instant Start, Normal LO (1); Total Watts = 74"/>
    <s v="LF lamp and ballast: LF lamp: T8, 48 inch, 32W, 2970 lm, CRI = 82, rated life = 20000 hours (2): LF Ballast: Electronic, Instant Start, Normal LO (1); Any type of reflector; Total Watts = 59"/>
    <x v="590"/>
    <s v="LFLmpBlst-T12-48in-39w+MagES-IS-NLO(74w)"/>
    <s v="LFLmpBlst-T8-48in-32w-2g+El-IS-NLO+Refl(59w)"/>
    <s v="LFLmpBlst-T8-48in-30w+El-IS-NLO(51w)"/>
    <s v="Standard"/>
    <m/>
    <m/>
    <s v="DEER1314-Ltg-Com-LF"/>
    <s v="DEER2014"/>
  </r>
  <r>
    <n v="2296"/>
    <s v="Com-Lighting-InGen_T12-48in-74w-B_T8-48in-52w-A_T8-48in-45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Energy Saver Magnetic (EPACT compliant), Instant Start, Normal LO (1); Total Watts = 74"/>
    <s v="LF lamp and ballast: LF lamp: T8, 48 inch, 32W, 2710 lm, CRI = 75, rated life = 15000 hours (2): LF Ballast: Electronic, Instant Start, Reduced LO (1); Total Watts = 52"/>
    <x v="588"/>
    <s v="LFLmpBlst-T12-48in-39w+MagES-IS-NLO(74w)"/>
    <s v="LFLmpBlst-T8-48in-32w-1g+El-IS-RLO(52w)"/>
    <s v="LFLmpBlst-T8-48in-30w+El-IS-RLO(45w)"/>
    <s v="Standard"/>
    <m/>
    <s v="Code Technology base on: Minor Retrofit Only"/>
    <s v="None"/>
    <s v="DEER2011"/>
  </r>
  <r>
    <n v="2297"/>
    <s v="Com-Lighting-InGen_T12-48in-74w-B_T8-48in-60w-A_T8-48in-48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Energy Saver Magnetic (EPACT compliant), Instant Start, Normal LO (1); Total Watts = 74"/>
    <s v="LF lamp and ballast: LF lamp: T8, 48 inch, 32W, 2710 lm, CRI = 75, rated life = 15000 hours (2): LF Ballast: Electronic, Rapid Start, Normal LO (1); Total Watts = 60"/>
    <x v="589"/>
    <s v="LFLmpBlst-T12-48in-39w+MagES-IS-NLO(74w)"/>
    <s v="LFLmpBlst-T8-48in-32w-1g+El-RS-NLO(60w)"/>
    <s v="LFLmpBlst-T8-48in-32w-3g+El-IS-RLO(48w)"/>
    <s v="Standard"/>
    <m/>
    <s v="Code Technology base on: Minor Retrofit Only"/>
    <s v="None"/>
    <s v="DEER2011"/>
  </r>
  <r>
    <n v="2298"/>
    <s v="Com-Lighting-InGen_T12-48in-74w-B_T8-48in-59w-C_T8-48in-54w-C"/>
    <x v="485"/>
    <s v="DEER2014"/>
    <s v="D13 v1.2"/>
    <d v="2014-05-23T15:34:31"/>
    <s v="DEER Lighting measure"/>
    <s v="ErRobNc"/>
    <s v="Com-Iltg-dWatt-LF_OSbldg"/>
    <s v="DEER"/>
    <s v="Scaled"/>
    <s v="Delta"/>
    <n v="5"/>
    <n v="20"/>
    <s v="None"/>
    <m/>
    <b v="0"/>
    <m/>
    <b v="1"/>
    <s v="Com"/>
    <s v="Any"/>
    <x v="4"/>
    <s v="InGen"/>
    <s v="Ltg_Lmp+Blst"/>
    <x v="25"/>
    <m/>
    <m/>
    <s v="ILtg-Lfluor-fix"/>
    <s v="ILtg-Lfluor-fix"/>
    <s v="LF lamp and ballast: LF lamp: T12, 48 inch, 39W, 2750 lm, CRI = 60, rated life = 20000 hours (2): LF Ballast: Energy Saver Magnetic (EPACT compliant), Instant Start, Normal LO (1); Total Watts = 74"/>
    <s v="LF lamp and ballast: LF lamp: T8, 48 inch, 32W, 2970 lm, CRI = 82, rated life = 20000 hours (2): LF Ballast: Electronic, Instant Start, Normal LO (1); Any type of reflector; Total Watts = 59"/>
    <x v="591"/>
    <s v="LFLmpBlst-T12-48in-39w+MagES-IS-NLO(74w)"/>
    <s v="LFLmpBlst-T8-48in-32w-2g+El-IS-NLO+Refl(59w)"/>
    <s v="LFLmpBlst-T8-48in-32w-3g+El-IS-NLO(54w)"/>
    <s v="Standard"/>
    <m/>
    <m/>
    <s v="DEER1314-Ltg-Com-LF"/>
    <s v="DEER2014"/>
  </r>
  <r>
    <n v="2299"/>
    <s v="Com-Lighting-InGen_T12-48in-74w-B_T8-48in-60w-A_T8-48in-51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Energy Saver Magnetic (EPACT compliant), Instant Start, Normal LO (1); Total Watts = 74"/>
    <s v="LF lamp and ballast: LF lamp: T8, 48 inch, 32W, 2710 lm, CRI = 75, rated life = 15000 hours (2): LF Ballast: Electronic, Rapid Start, Normal LO (1); Total Watts = 60"/>
    <x v="590"/>
    <s v="LFLmpBlst-T12-48in-39w+MagES-IS-NLO(74w)"/>
    <s v="LFLmpBlst-T8-48in-32w-1g+El-RS-NLO(60w)"/>
    <s v="LFLmpBlst-T8-48in-30w+El-IS-NLO(51w)"/>
    <s v="Standard"/>
    <m/>
    <s v="Code Technology base on: Minor Retrofit Only"/>
    <s v="None"/>
    <s v="DEER2011"/>
  </r>
  <r>
    <n v="2300"/>
    <s v="Com-Lighting-InGen_T12-48in-74w-B_T8-48in-70w-A_T8-48in-54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Energy Saver Magnetic (EPACT compliant), Instant Start, Normal LO (1); Total Watts = 74"/>
    <s v="LF lamp and ballast: LF lamp: T8, 48 inch, 32W, 2710 lm, CRI = 75, rated life = 15000 hours (2): LF Ballast: Electronic, Rapid Start, High LO (1); Total Watts = 70"/>
    <x v="591"/>
    <s v="LFLmpBlst-T12-48in-39w+MagES-IS-NLO(74w)"/>
    <s v="LFLmpBlst-T8-48in-32w-1g+El-RS-HLO(70w)"/>
    <s v="LFLmpBlst-T8-48in-32w-3g+El-IS-NLO(54w)"/>
    <s v="Standard"/>
    <m/>
    <s v="Code Technology base on: Minor Retrofit Only"/>
    <s v="None"/>
    <s v="DEER2011"/>
  </r>
  <r>
    <n v="2301"/>
    <s v="Com-Lighting-InGen_T12-48in-80w-C_T8-48in-52w-B_T8-48in-45w"/>
    <x v="485"/>
    <s v="DEER2014"/>
    <s v="D13 v1.2"/>
    <d v="2014-05-23T15:34:31"/>
    <s v="DEER Lighting measure"/>
    <s v="ErRobNc"/>
    <s v="Com-Iltg-dWatt-LF_OSbldg"/>
    <s v="DEER"/>
    <s v="Scaled"/>
    <s v="Delta"/>
    <n v="7"/>
    <n v="35"/>
    <s v="None"/>
    <m/>
    <b v="0"/>
    <m/>
    <b v="1"/>
    <s v="Com"/>
    <s v="Any"/>
    <x v="4"/>
    <s v="InGen"/>
    <s v="Ltg_Lmp+Blst"/>
    <x v="25"/>
    <m/>
    <m/>
    <s v="ILtg-Lfluor-fix"/>
    <s v="ILtg-Lfluor-fix"/>
    <s v="LF lamp and ballast: LF lamp: T12, 48 inch, 39W, 2750 lm, CRI = 60, rated life = 20000 hours (2): LF Ballast: Hybrid, Instant Start, Normal LO (1); Total Watts = 80"/>
    <s v="LF lamp and ballast: LF lamp: T8, 48 inch, 32W, 2970 lm, CRI = 82, rated life = 20000 hours (2): LF Ballast: Electronic, Instant Start, Reduced LO (1); Total Watts = 52"/>
    <x v="588"/>
    <s v="LFLmpBlst-T12-48in-39w+Hyb-IS-NLO(80w)"/>
    <s v="LFLmpBlst-T8-48in-32w-2g+El-IS-RLO(52w)"/>
    <s v="LFLmpBlst-T8-48in-30w+El-IS-RLO(45w)"/>
    <s v="Standard"/>
    <m/>
    <m/>
    <s v="DEER1314-Ltg-Com-LF"/>
    <s v="DEER2014"/>
  </r>
  <r>
    <n v="2302"/>
    <s v="Com-Lighting-InGen_T12-48in-80w-C_T8-48in-52w-B_T8-48in-48w"/>
    <x v="485"/>
    <s v="DEER2014"/>
    <s v="D13 v1.2"/>
    <d v="2014-05-23T15:34:31"/>
    <s v="DEER Lighting measure"/>
    <s v="ErRobNc"/>
    <s v="Com-Iltg-dWatt-LF_OSbldg"/>
    <s v="DEER"/>
    <s v="Scaled"/>
    <s v="Delta"/>
    <n v="4"/>
    <n v="32"/>
    <s v="None"/>
    <m/>
    <b v="0"/>
    <m/>
    <b v="1"/>
    <s v="Com"/>
    <s v="Any"/>
    <x v="4"/>
    <s v="InGen"/>
    <s v="Ltg_Lmp+Blst"/>
    <x v="25"/>
    <m/>
    <m/>
    <s v="ILtg-Lfluor-fix"/>
    <s v="ILtg-Lfluor-fix"/>
    <s v="LF lamp and ballast: LF lamp: T12, 48 inch, 39W, 2750 lm, CRI = 60, rated life = 20000 hours (2): LF Ballast: Hybrid, Instant Start, Normal LO (1); Total Watts = 80"/>
    <s v="LF lamp and ballast: LF lamp: T8, 48 inch, 32W, 2970 lm, CRI = 82, rated life = 20000 hours (2): LF Ballast: Electronic, Instant Start, Reduced LO (1); Total Watts = 52"/>
    <x v="589"/>
    <s v="LFLmpBlst-T12-48in-39w+Hyb-IS-NLO(80w)"/>
    <s v="LFLmpBlst-T8-48in-32w-2g+El-IS-RLO(52w)"/>
    <s v="LFLmpBlst-T8-48in-32w-3g+El-IS-RLO(48w)"/>
    <s v="Standard"/>
    <m/>
    <m/>
    <s v="DEER1314-Ltg-Com-LF"/>
    <s v="DEER2014"/>
  </r>
  <r>
    <n v="2303"/>
    <s v="Com-Lighting-InGen_T12-48in-80w-C_T8-48in-52w-A_T8-48in-45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Hybrid, Instant Start, Normal LO (1); Total Watts = 80"/>
    <s v="LF lamp and ballast: LF lamp: T8, 48 inch, 32W, 2710 lm, CRI = 75, rated life = 15000 hours (2): LF Ballast: Electronic, Instant Start, Reduced LO (1); Total Watts = 52"/>
    <x v="588"/>
    <s v="LFLmpBlst-T12-48in-39w+Hyb-IS-NLO(80w)"/>
    <s v="LFLmpBlst-T8-48in-32w-1g+El-IS-RLO(52w)"/>
    <s v="LFLmpBlst-T8-48in-30w+El-IS-RLO(45w)"/>
    <s v="Standard"/>
    <m/>
    <s v="Code Technology base on: Minor Retrofit Only"/>
    <s v="None"/>
    <s v="DEER2011"/>
  </r>
  <r>
    <n v="2304"/>
    <s v="Com-Lighting-InGen_T12-48in-80w-C_T8-48in-59w-C_T8-48in-51w-C"/>
    <x v="485"/>
    <s v="DEER2014"/>
    <s v="D13 v1.2"/>
    <d v="2014-05-23T15:34:31"/>
    <s v="DEER Lighting measure"/>
    <s v="ErRobNc"/>
    <s v="Com-Iltg-dWatt-LF_OSbldg"/>
    <s v="DEER"/>
    <s v="Scaled"/>
    <s v="Delta"/>
    <n v="8"/>
    <n v="29"/>
    <s v="None"/>
    <m/>
    <b v="0"/>
    <m/>
    <b v="1"/>
    <s v="Com"/>
    <s v="Any"/>
    <x v="4"/>
    <s v="InGen"/>
    <s v="Ltg_Lmp+Blst"/>
    <x v="25"/>
    <m/>
    <m/>
    <s v="ILtg-Lfluor-fix"/>
    <s v="ILtg-Lfluor-fix"/>
    <s v="LF lamp and ballast: LF lamp: T12, 48 inch, 39W, 2750 lm, CRI = 60, rated life = 20000 hours (2): LF Ballast: Hybrid, Instant Start, Normal LO (1); Total Watts = 80"/>
    <s v="LF lamp and ballast: LF lamp: T8, 48 inch, 32W, 2970 lm, CRI = 82, rated life = 20000 hours (2): LF Ballast: Electronic, Instant Start, Normal LO (1); Any type of reflector; Total Watts = 59"/>
    <x v="590"/>
    <s v="LFLmpBlst-T12-48in-39w+Hyb-IS-NLO(80w)"/>
    <s v="LFLmpBlst-T8-48in-32w-2g+El-IS-NLO+Refl(59w)"/>
    <s v="LFLmpBlst-T8-48in-30w+El-IS-NLO(51w)"/>
    <s v="Standard"/>
    <m/>
    <m/>
    <s v="DEER1314-Ltg-Com-LF"/>
    <s v="DEER2014"/>
  </r>
  <r>
    <n v="2305"/>
    <s v="Com-Lighting-InGen_T12-48in-80w-C_T8-48in-59w-C_T8-48in-54w-C"/>
    <x v="485"/>
    <s v="DEER2014"/>
    <s v="D13 v1.2"/>
    <d v="2014-05-23T15:34:31"/>
    <s v="DEER Lighting measure"/>
    <s v="ErRobNc"/>
    <s v="Com-Iltg-dWatt-LF_OSbldg"/>
    <s v="DEER"/>
    <s v="Scaled"/>
    <s v="Delta"/>
    <n v="5"/>
    <n v="26"/>
    <s v="None"/>
    <m/>
    <b v="0"/>
    <m/>
    <b v="1"/>
    <s v="Com"/>
    <s v="Any"/>
    <x v="4"/>
    <s v="InGen"/>
    <s v="Ltg_Lmp+Blst"/>
    <x v="25"/>
    <m/>
    <m/>
    <s v="ILtg-Lfluor-fix"/>
    <s v="ILtg-Lfluor-fix"/>
    <s v="LF lamp and ballast: LF lamp: T12, 48 inch, 39W, 2750 lm, CRI = 60, rated life = 20000 hours (2): LF Ballast: Hybrid, Instant Start, Normal LO (1); Total Watts = 80"/>
    <s v="LF lamp and ballast: LF lamp: T8, 48 inch, 32W, 2970 lm, CRI = 82, rated life = 20000 hours (2): LF Ballast: Electronic, Instant Start, Normal LO (1); Any type of reflector; Total Watts = 59"/>
    <x v="591"/>
    <s v="LFLmpBlst-T12-48in-39w+Hyb-IS-NLO(80w)"/>
    <s v="LFLmpBlst-T8-48in-32w-2g+El-IS-NLO+Refl(59w)"/>
    <s v="LFLmpBlst-T8-48in-32w-3g+El-IS-NLO(54w)"/>
    <s v="Standard"/>
    <m/>
    <m/>
    <s v="DEER1314-Ltg-Com-LF"/>
    <s v="DEER2014"/>
  </r>
  <r>
    <n v="2306"/>
    <s v="Com-Lighting-InGen_T12-48in-80w-C_T8-48in-60w-A_T8-48in-48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Hybrid, Instant Start, Normal LO (1); Total Watts = 80"/>
    <s v="LF lamp and ballast: LF lamp: T8, 48 inch, 32W, 2710 lm, CRI = 75, rated life = 15000 hours (2): LF Ballast: Electronic, Rapid Start, Normal LO (1); Total Watts = 60"/>
    <x v="589"/>
    <s v="LFLmpBlst-T12-48in-39w+Hyb-IS-NLO(80w)"/>
    <s v="LFLmpBlst-T8-48in-32w-1g+El-RS-NLO(60w)"/>
    <s v="LFLmpBlst-T8-48in-32w-3g+El-IS-RLO(48w)"/>
    <s v="Standard"/>
    <m/>
    <s v="Code Technology base on: Minor Retrofit Only"/>
    <s v="None"/>
    <s v="DEER2011"/>
  </r>
  <r>
    <n v="2307"/>
    <s v="Com-Lighting-InGen_T12-48in-80w-C_T8-48in-60w-A_T8-48in-51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Hybrid, Instant Start, Normal LO (1); Total Watts = 80"/>
    <s v="LF lamp and ballast: LF lamp: T8, 48 inch, 32W, 2710 lm, CRI = 75, rated life = 15000 hours (2): LF Ballast: Electronic, Rapid Start, Normal LO (1); Total Watts = 60"/>
    <x v="590"/>
    <s v="LFLmpBlst-T12-48in-39w+Hyb-IS-NLO(80w)"/>
    <s v="LFLmpBlst-T8-48in-32w-1g+El-RS-NLO(60w)"/>
    <s v="LFLmpBlst-T8-48in-30w+El-IS-NLO(51w)"/>
    <s v="Standard"/>
    <m/>
    <s v="Code Technology base on: Minor Retrofit Only"/>
    <s v="None"/>
    <s v="DEER2011"/>
  </r>
  <r>
    <n v="2308"/>
    <s v="Com-Lighting-InGen_T12-48in-80w-C_T8-48in-70w-A_T8-48in-54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Hybrid, Instant Start, Normal LO (1); Total Watts = 80"/>
    <s v="LF lamp and ballast: LF lamp: T8, 48 inch, 32W, 2710 lm, CRI = 75, rated life = 15000 hours (2): LF Ballast: Electronic, Rapid Start, High LO (1); Total Watts = 70"/>
    <x v="591"/>
    <s v="LFLmpBlst-T12-48in-39w+Hyb-IS-NLO(80w)"/>
    <s v="LFLmpBlst-T8-48in-32w-1g+El-RS-HLO(70w)"/>
    <s v="LFLmpBlst-T8-48in-32w-3g+El-IS-NLO(54w)"/>
    <s v="Standard"/>
    <m/>
    <s v="Code Technology base on: Minor Retrofit Only"/>
    <s v="None"/>
    <s v="DEER2011"/>
  </r>
  <r>
    <n v="2309"/>
    <s v="Com-Lighting-InGen_T12-48in-72w-B_T8-48in-59w-C_T8-48in-45w"/>
    <x v="485"/>
    <s v="DEER2014"/>
    <s v="D13 v1.2"/>
    <d v="2014-05-23T15:34:31"/>
    <s v="DEER Lighting measure"/>
    <s v="ErRobNc"/>
    <s v="Com-Iltg-dWatt-LF_OSbldg"/>
    <s v="DEER"/>
    <s v="Scaled"/>
    <s v="Delta"/>
    <n v="14"/>
    <n v="27"/>
    <s v="None"/>
    <m/>
    <b v="0"/>
    <m/>
    <b v="1"/>
    <s v="Com"/>
    <s v="Any"/>
    <x v="4"/>
    <s v="InGen"/>
    <s v="Ltg_Lmp+Blst"/>
    <x v="25"/>
    <m/>
    <m/>
    <s v="ILtg-Lfluor-fix"/>
    <s v="ILtg-Lfluor-fix"/>
    <s v="LF lamp and ballast: LF lamp: T12, 48 inch, 30W, 2600 lm, CRI = 60, rated life = 20000 hours (2): LF Ballast: Standard Magnetic (pre-EPACT), Instant Start, Normal LO (1); Total Watts = 72"/>
    <s v="LF lamp and ballast: LF lamp: T8, 48 inch, 32W, 2970 lm, CRI = 82, rated life = 20000 hours (2): LF Ballast: Electronic, Instant Start, Normal LO (1); Any type of reflector; Total Watts = 59"/>
    <x v="588"/>
    <s v="LFLmpBlst-T12-48in-30w+MagStd-IS-NLO(72w)"/>
    <s v="LFLmpBlst-T8-48in-32w-2g+El-IS-NLO+Refl(59w)"/>
    <s v="LFLmpBlst-T8-48in-30w+El-IS-RLO(45w)"/>
    <s v="Standard"/>
    <m/>
    <m/>
    <s v="DEER1314-Ltg-Com-LF"/>
    <s v="DEER2014"/>
  </r>
  <r>
    <n v="2310"/>
    <s v="Com-Lighting-InGen_T12-48in-72w-B_T8-48in-52w-B_T8-48in-48w"/>
    <x v="485"/>
    <s v="DEER2014"/>
    <s v="D13 v1.2"/>
    <d v="2014-05-23T15:34:31"/>
    <s v="DEER Lighting measure"/>
    <s v="ErRobNc"/>
    <s v="Com-Iltg-dWatt-LF_OSbldg"/>
    <s v="DEER"/>
    <s v="Scaled"/>
    <s v="Delta"/>
    <n v="4"/>
    <n v="24"/>
    <s v="None"/>
    <m/>
    <b v="0"/>
    <m/>
    <b v="1"/>
    <s v="Com"/>
    <s v="Any"/>
    <x v="4"/>
    <s v="InGen"/>
    <s v="Ltg_Lmp+Blst"/>
    <x v="25"/>
    <m/>
    <m/>
    <s v="ILtg-Lfluor-fix"/>
    <s v="ILtg-Lfluor-fix"/>
    <s v="LF lamp and ballast: LF lamp: T12, 48 inch, 30W, 2600 lm, CRI = 60, rated life = 20000 hours (2): LF Ballast: Standard Magnetic (pre-EPACT), Instant Start, Normal LO (1); Total Watts = 72"/>
    <s v="LF lamp and ballast: LF lamp: T8, 48 inch, 32W, 2970 lm, CRI = 82, rated life = 20000 hours (2): LF Ballast: Electronic, Instant Start, Reduced LO (1); Total Watts = 52"/>
    <x v="589"/>
    <s v="LFLmpBlst-T12-48in-30w+MagStd-IS-NLO(72w)"/>
    <s v="LFLmpBlst-T8-48in-32w-2g+El-IS-RLO(52w)"/>
    <s v="LFLmpBlst-T8-48in-32w-3g+El-IS-RLO(48w)"/>
    <s v="Standard"/>
    <m/>
    <m/>
    <s v="DEER1314-Ltg-Com-LF"/>
    <s v="DEER2014"/>
  </r>
  <r>
    <n v="2311"/>
    <s v="Com-Lighting-InGen_T12-48in-72w-B_T8-48in-52w-A_T8-48in-45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0W, 2600 lm, CRI = 60, rated life = 20000 hours (2): LF Ballast: Standard Magnetic (pre-EPACT), Instant Start, Normal LO (1); Total Watts = 72"/>
    <s v="LF lamp and ballast: LF lamp: T8, 48 inch, 32W, 2710 lm, CRI = 75, rated life = 15000 hours (2): LF Ballast: Electronic, Instant Start, Reduced LO (1); Total Watts = 52"/>
    <x v="588"/>
    <s v="LFLmpBlst-T12-48in-30w+MagStd-IS-NLO(72w)"/>
    <s v="LFLmpBlst-T8-48in-32w-1g+El-IS-RLO(52w)"/>
    <s v="LFLmpBlst-T8-48in-30w+El-IS-RLO(45w)"/>
    <s v="Standard"/>
    <m/>
    <s v="Code Technology base on: Minor Retrofit Only"/>
    <s v="None"/>
    <s v="DEER2011"/>
  </r>
  <r>
    <n v="2312"/>
    <s v="Com-Lighting-InGen_T12-48in-72w-B_T8-48in-59w-C_T8-48in-51w-C"/>
    <x v="485"/>
    <s v="DEER2014"/>
    <s v="D13 v1.2"/>
    <d v="2014-05-23T15:34:31"/>
    <s v="DEER Lighting measure"/>
    <s v="ErRobNc"/>
    <s v="Com-Iltg-dWatt-LF_OSbldg"/>
    <s v="DEER"/>
    <s v="Scaled"/>
    <s v="Delta"/>
    <n v="8"/>
    <n v="21"/>
    <s v="None"/>
    <m/>
    <b v="0"/>
    <m/>
    <b v="1"/>
    <s v="Com"/>
    <s v="Any"/>
    <x v="4"/>
    <s v="InGen"/>
    <s v="Ltg_Lmp+Blst"/>
    <x v="25"/>
    <m/>
    <m/>
    <s v="ILtg-Lfluor-fix"/>
    <s v="ILtg-Lfluor-fix"/>
    <s v="LF lamp and ballast: LF lamp: T12, 48 inch, 30W, 2600 lm, CRI = 60, rated life = 20000 hours (2): LF Ballast: Standard Magnetic (pre-EPACT), Instant Start, Normal LO (1); Total Watts = 72"/>
    <s v="LF lamp and ballast: LF lamp: T8, 48 inch, 32W, 2970 lm, CRI = 82, rated life = 20000 hours (2): LF Ballast: Electronic, Instant Start, Normal LO (1); Any type of reflector; Total Watts = 59"/>
    <x v="590"/>
    <s v="LFLmpBlst-T12-48in-30w+MagStd-IS-NLO(72w)"/>
    <s v="LFLmpBlst-T8-48in-32w-2g+El-IS-NLO+Refl(59w)"/>
    <s v="LFLmpBlst-T8-48in-30w+El-IS-NLO(51w)"/>
    <s v="Standard"/>
    <m/>
    <m/>
    <s v="DEER1314-Ltg-Com-LF"/>
    <s v="DEER2014"/>
  </r>
  <r>
    <n v="2313"/>
    <s v="Com-Lighting-InGen_T12-48in-72w-B_T8-48in-59w-C_T8-48in-54w-C"/>
    <x v="485"/>
    <s v="DEER2014"/>
    <s v="D13 v1.2"/>
    <d v="2014-05-23T15:34:31"/>
    <s v="DEER Lighting measure"/>
    <s v="ErRobNc"/>
    <s v="Com-Iltg-dWatt-LF_OSbldg"/>
    <s v="DEER"/>
    <s v="Scaled"/>
    <s v="Delta"/>
    <n v="5"/>
    <n v="18"/>
    <s v="None"/>
    <m/>
    <b v="0"/>
    <m/>
    <b v="1"/>
    <s v="Com"/>
    <s v="Any"/>
    <x v="4"/>
    <s v="InGen"/>
    <s v="Ltg_Lmp+Blst"/>
    <x v="25"/>
    <m/>
    <m/>
    <s v="ILtg-Lfluor-fix"/>
    <s v="ILtg-Lfluor-fix"/>
    <s v="LF lamp and ballast: LF lamp: T12, 48 inch, 30W, 2600 lm, CRI = 60, rated life = 20000 hours (2): LF Ballast: Standard Magnetic (pre-EPACT), Instant Start, Normal LO (1); Total Watts = 72"/>
    <s v="LF lamp and ballast: LF lamp: T8, 48 inch, 32W, 2970 lm, CRI = 82, rated life = 20000 hours (2): LF Ballast: Electronic, Instant Start, Normal LO (1); Any type of reflector; Total Watts = 59"/>
    <x v="591"/>
    <s v="LFLmpBlst-T12-48in-30w+MagStd-IS-NLO(72w)"/>
    <s v="LFLmpBlst-T8-48in-32w-2g+El-IS-NLO+Refl(59w)"/>
    <s v="LFLmpBlst-T8-48in-32w-3g+El-IS-NLO(54w)"/>
    <s v="Standard"/>
    <m/>
    <m/>
    <s v="DEER1314-Ltg-Com-LF"/>
    <s v="DEER2014"/>
  </r>
  <r>
    <n v="2314"/>
    <s v="Com-Lighting-InGen_T12-48in-72w-B_T8-48in-60w-A_T8-48in-48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0W, 2600 lm, CRI = 60, rated life = 20000 hours (2): LF Ballast: Standard Magnetic (pre-EPACT), Instant Start, Normal LO (1); Total Watts = 72"/>
    <s v="LF lamp and ballast: LF lamp: T8, 48 inch, 32W, 2710 lm, CRI = 75, rated life = 15000 hours (2): LF Ballast: Electronic, Rapid Start, Normal LO (1); Total Watts = 60"/>
    <x v="589"/>
    <s v="LFLmpBlst-T12-48in-30w+MagStd-IS-NLO(72w)"/>
    <s v="LFLmpBlst-T8-48in-32w-1g+El-RS-NLO(60w)"/>
    <s v="LFLmpBlst-T8-48in-32w-3g+El-IS-RLO(48w)"/>
    <s v="Standard"/>
    <m/>
    <s v="Code Technology base on: Minor Retrofit Only"/>
    <s v="None"/>
    <s v="DEER2011"/>
  </r>
  <r>
    <n v="2315"/>
    <s v="Com-Lighting-InGen_T12-48in-72w-B_T8-48in-60w-A_T8-48in-51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0W, 2600 lm, CRI = 60, rated life = 20000 hours (2): LF Ballast: Standard Magnetic (pre-EPACT), Instant Start, Normal LO (1); Total Watts = 72"/>
    <s v="LF lamp and ballast: LF lamp: T8, 48 inch, 32W, 2710 lm, CRI = 75, rated life = 15000 hours (2): LF Ballast: Electronic, Rapid Start, Normal LO (1); Total Watts = 60"/>
    <x v="590"/>
    <s v="LFLmpBlst-T12-48in-30w+MagStd-IS-NLO(72w)"/>
    <s v="LFLmpBlst-T8-48in-32w-1g+El-RS-NLO(60w)"/>
    <s v="LFLmpBlst-T8-48in-30w+El-IS-NLO(51w)"/>
    <s v="Standard"/>
    <m/>
    <s v="Code Technology base on: Minor Retrofit Only"/>
    <s v="None"/>
    <s v="DEER2011"/>
  </r>
  <r>
    <n v="2316"/>
    <s v="Com-Lighting-InGen_T12-48in-72w-B_T8-48in-70w-A_T8-48in-54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0W, 2600 lm, CRI = 60, rated life = 20000 hours (2): LF Ballast: Standard Magnetic (pre-EPACT), Instant Start, Normal LO (1); Total Watts = 72"/>
    <s v="LF lamp and ballast: LF lamp: T8, 48 inch, 32W, 2710 lm, CRI = 75, rated life = 15000 hours (2): LF Ballast: Electronic, Rapid Start, High LO (1); Total Watts = 70"/>
    <x v="591"/>
    <s v="LFLmpBlst-T12-48in-30w+MagStd-IS-NLO(72w)"/>
    <s v="LFLmpBlst-T8-48in-32w-1g+El-RS-HLO(70w)"/>
    <s v="LFLmpBlst-T8-48in-32w-3g+El-IS-NLO(54w)"/>
    <s v="Standard"/>
    <m/>
    <s v="Code Technology base on: Minor Retrofit Only"/>
    <s v="None"/>
    <s v="DEER2011"/>
  </r>
  <r>
    <n v="2317"/>
    <s v="Com-Lighting-InGen_T12-48in-74w-C_T8-48in-52w-B_T8-48in-45w"/>
    <x v="485"/>
    <s v="DEER2014"/>
    <s v="D13 v1.2"/>
    <d v="2014-05-23T15:34:31"/>
    <s v="DEER Lighting measure"/>
    <s v="ErRobNc"/>
    <s v="Com-Iltg-dWatt-LF_OSbldg"/>
    <s v="DEER"/>
    <s v="Scaled"/>
    <s v="Delta"/>
    <n v="7"/>
    <n v="29"/>
    <s v="None"/>
    <m/>
    <b v="0"/>
    <m/>
    <b v="1"/>
    <s v="Com"/>
    <s v="Any"/>
    <x v="4"/>
    <s v="InGen"/>
    <s v="Ltg_Lmp+Blst"/>
    <x v="25"/>
    <m/>
    <m/>
    <s v="ILtg-Lfluor-fix"/>
    <s v="ILtg-Lfluor-fix"/>
    <s v="LF lamp and ballast: LF lamp: T12, 48 inch, 39W, 2750 lm, CRI = 60, rated life = 20000 hours (2): LF Ballast: Standard Magnetic (pre-EPACT), Instant Start, Normal LO (1); Total Watts = 74"/>
    <s v="LF lamp and ballast: LF lamp: T8, 48 inch, 32W, 2970 lm, CRI = 82, rated life = 20000 hours (2): LF Ballast: Electronic, Instant Start, Reduced LO (1); Total Watts = 52"/>
    <x v="588"/>
    <s v="LFLmpBlst-T12-48in-39w+MagStd-IS-NLO(74w)"/>
    <s v="LFLmpBlst-T8-48in-32w-2g+El-IS-RLO(52w)"/>
    <s v="LFLmpBlst-T8-48in-30w+El-IS-RLO(45w)"/>
    <s v="Standard"/>
    <m/>
    <m/>
    <s v="DEER1314-Ltg-Com-LF"/>
    <s v="DEER2014"/>
  </r>
  <r>
    <n v="2318"/>
    <s v="Com-Lighting-InGen_T12-48in-74w-C_T8-48in-52w-B_T8-48in-48w"/>
    <x v="485"/>
    <s v="DEER2014"/>
    <s v="D13 v1.2"/>
    <d v="2014-05-23T15:34:31"/>
    <s v="DEER Lighting measure"/>
    <s v="ErRobNc"/>
    <s v="Com-Iltg-dWatt-LF_OSbldg"/>
    <s v="DEER"/>
    <s v="Scaled"/>
    <s v="Delta"/>
    <n v="4"/>
    <n v="26"/>
    <s v="None"/>
    <m/>
    <b v="0"/>
    <m/>
    <b v="1"/>
    <s v="Com"/>
    <s v="Any"/>
    <x v="4"/>
    <s v="InGen"/>
    <s v="Ltg_Lmp+Blst"/>
    <x v="25"/>
    <m/>
    <m/>
    <s v="ILtg-Lfluor-fix"/>
    <s v="ILtg-Lfluor-fix"/>
    <s v="LF lamp and ballast: LF lamp: T12, 48 inch, 39W, 2750 lm, CRI = 60, rated life = 20000 hours (2): LF Ballast: Standard Magnetic (pre-EPACT), Instant Start, Normal LO (1); Total Watts = 74"/>
    <s v="LF lamp and ballast: LF lamp: T8, 48 inch, 32W, 2970 lm, CRI = 82, rated life = 20000 hours (2): LF Ballast: Electronic, Instant Start, Reduced LO (1); Total Watts = 52"/>
    <x v="589"/>
    <s v="LFLmpBlst-T12-48in-39w+MagStd-IS-NLO(74w)"/>
    <s v="LFLmpBlst-T8-48in-32w-2g+El-IS-RLO(52w)"/>
    <s v="LFLmpBlst-T8-48in-32w-3g+El-IS-RLO(48w)"/>
    <s v="Standard"/>
    <m/>
    <m/>
    <s v="DEER1314-Ltg-Com-LF"/>
    <s v="DEER2014"/>
  </r>
  <r>
    <n v="2319"/>
    <s v="Com-Lighting-InGen_T12-48in-74w-C_T8-48in-59w-C_T8-48in-51w-C"/>
    <x v="485"/>
    <s v="DEER2014"/>
    <s v="D13 v1.2"/>
    <d v="2014-05-23T15:34:31"/>
    <s v="DEER Lighting measure"/>
    <s v="ErRobNc"/>
    <s v="Com-Iltg-dWatt-LF_OSbldg"/>
    <s v="DEER"/>
    <s v="Scaled"/>
    <s v="Delta"/>
    <n v="8"/>
    <n v="23"/>
    <s v="None"/>
    <m/>
    <b v="0"/>
    <m/>
    <b v="1"/>
    <s v="Com"/>
    <s v="Any"/>
    <x v="4"/>
    <s v="InGen"/>
    <s v="Ltg_Lmp+Blst"/>
    <x v="25"/>
    <m/>
    <m/>
    <s v="ILtg-Lfluor-fix"/>
    <s v="ILtg-Lfluor-fix"/>
    <s v="LF lamp and ballast: LF lamp: T12, 48 inch, 39W, 2750 lm, CRI = 60, rated life = 20000 hours (2): LF Ballast: Standard Magnetic (pre-EPACT), Instant Start, Normal LO (1); Total Watts = 74"/>
    <s v="LF lamp and ballast: LF lamp: T8, 48 inch, 32W, 2970 lm, CRI = 82, rated life = 20000 hours (2): LF Ballast: Electronic, Instant Start, Normal LO (1); Any type of reflector; Total Watts = 59"/>
    <x v="590"/>
    <s v="LFLmpBlst-T12-48in-39w+MagStd-IS-NLO(74w)"/>
    <s v="LFLmpBlst-T8-48in-32w-2g+El-IS-NLO+Refl(59w)"/>
    <s v="LFLmpBlst-T8-48in-30w+El-IS-NLO(51w)"/>
    <s v="Standard"/>
    <m/>
    <m/>
    <s v="DEER1314-Ltg-Com-LF"/>
    <s v="DEER2014"/>
  </r>
  <r>
    <n v="2320"/>
    <s v="Com-Lighting-InGen_T12-48in-74w-C_T8-48in-52w-A_T8-48in-45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Standard Magnetic (pre-EPACT), Instant Start, Normal LO (1); Total Watts = 74"/>
    <s v="LF lamp and ballast: LF lamp: T8, 48 inch, 32W, 2710 lm, CRI = 75, rated life = 15000 hours (2): LF Ballast: Electronic, Instant Start, Reduced LO (1); Total Watts = 52"/>
    <x v="588"/>
    <s v="LFLmpBlst-T12-48in-39w+MagStd-IS-NLO(74w)"/>
    <s v="LFLmpBlst-T8-48in-32w-1g+El-IS-RLO(52w)"/>
    <s v="LFLmpBlst-T8-48in-30w+El-IS-RLO(45w)"/>
    <s v="Standard"/>
    <m/>
    <s v="Code Technology base on: Minor Retrofit Only"/>
    <s v="None"/>
    <s v="DEER2011"/>
  </r>
  <r>
    <n v="2321"/>
    <s v="Com-Lighting-InGen_T12-48in-74w-C_T8-48in-60w-A_T8-48in-48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Standard Magnetic (pre-EPACT), Instant Start, Normal LO (1); Total Watts = 74"/>
    <s v="LF lamp and ballast: LF lamp: T8, 48 inch, 32W, 2710 lm, CRI = 75, rated life = 15000 hours (2): LF Ballast: Electronic, Rapid Start, Normal LO (1); Total Watts = 60"/>
    <x v="589"/>
    <s v="LFLmpBlst-T12-48in-39w+MagStd-IS-NLO(74w)"/>
    <s v="LFLmpBlst-T8-48in-32w-1g+El-RS-NLO(60w)"/>
    <s v="LFLmpBlst-T8-48in-32w-3g+El-IS-RLO(48w)"/>
    <s v="Standard"/>
    <m/>
    <s v="Code Technology base on: Minor Retrofit Only"/>
    <s v="None"/>
    <s v="DEER2011"/>
  </r>
  <r>
    <n v="2322"/>
    <s v="Com-Lighting-InGen_T12-48in-74w-C_T8-48in-59w-C_T8-48in-54w-C"/>
    <x v="485"/>
    <s v="DEER2014"/>
    <s v="D13 v1.2"/>
    <d v="2014-05-23T15:34:31"/>
    <s v="DEER Lighting measure"/>
    <s v="ErRobNc"/>
    <s v="Com-Iltg-dWatt-LF_OSbldg"/>
    <s v="DEER"/>
    <s v="Scaled"/>
    <s v="Delta"/>
    <n v="5"/>
    <n v="20"/>
    <s v="None"/>
    <m/>
    <b v="0"/>
    <m/>
    <b v="1"/>
    <s v="Com"/>
    <s v="Any"/>
    <x v="4"/>
    <s v="InGen"/>
    <s v="Ltg_Lmp+Blst"/>
    <x v="25"/>
    <m/>
    <m/>
    <s v="ILtg-Lfluor-fix"/>
    <s v="ILtg-Lfluor-fix"/>
    <s v="LF lamp and ballast: LF lamp: T12, 48 inch, 39W, 2750 lm, CRI = 60, rated life = 20000 hours (2): LF Ballast: Standard Magnetic (pre-EPACT), Instant Start, Normal LO (1); Total Watts = 74"/>
    <s v="LF lamp and ballast: LF lamp: T8, 48 inch, 32W, 2970 lm, CRI = 82, rated life = 20000 hours (2): LF Ballast: Electronic, Instant Start, Normal LO (1); Any type of reflector; Total Watts = 59"/>
    <x v="591"/>
    <s v="LFLmpBlst-T12-48in-39w+MagStd-IS-NLO(74w)"/>
    <s v="LFLmpBlst-T8-48in-32w-2g+El-IS-NLO+Refl(59w)"/>
    <s v="LFLmpBlst-T8-48in-32w-3g+El-IS-NLO(54w)"/>
    <s v="Standard"/>
    <m/>
    <m/>
    <s v="DEER1314-Ltg-Com-LF"/>
    <s v="DEER2014"/>
  </r>
  <r>
    <n v="2323"/>
    <s v="Com-Lighting-InGen_T12-48in-74w-C_T8-48in-60w-A_T8-48in-51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Standard Magnetic (pre-EPACT), Instant Start, Normal LO (1); Total Watts = 74"/>
    <s v="LF lamp and ballast: LF lamp: T8, 48 inch, 32W, 2710 lm, CRI = 75, rated life = 15000 hours (2): LF Ballast: Electronic, Rapid Start, Normal LO (1); Total Watts = 60"/>
    <x v="590"/>
    <s v="LFLmpBlst-T12-48in-39w+MagStd-IS-NLO(74w)"/>
    <s v="LFLmpBlst-T8-48in-32w-1g+El-RS-NLO(60w)"/>
    <s v="LFLmpBlst-T8-48in-30w+El-IS-NLO(51w)"/>
    <s v="Standard"/>
    <m/>
    <s v="Code Technology base on: Minor Retrofit Only"/>
    <s v="None"/>
    <s v="DEER2011"/>
  </r>
  <r>
    <n v="2324"/>
    <s v="Com-Lighting-InGen_T12-48in-144w-A_T8-48in-89w-B_T8-48in-83w"/>
    <x v="485"/>
    <s v="DEER2014"/>
    <s v="D13 v1.2"/>
    <d v="2014-05-23T15:34:31"/>
    <s v="DEER Lighting measure"/>
    <s v="ErRobNc"/>
    <s v="Com-Iltg-dWatt-LF_OSbldg"/>
    <s v="DEER"/>
    <s v="Scaled"/>
    <s v="Delta"/>
    <n v="6"/>
    <n v="61"/>
    <s v="None"/>
    <m/>
    <b v="0"/>
    <m/>
    <b v="1"/>
    <s v="Com"/>
    <s v="Any"/>
    <x v="4"/>
    <s v="InGen"/>
    <s v="Ltg_Lmp+Blst"/>
    <x v="25"/>
    <m/>
    <m/>
    <s v="ILtg-Lfluor-fix"/>
    <s v="ILtg-Lfluor-fix"/>
    <s v="LF lamp and ballast: LF lamp: T12, 48 inch, 34W, 2475 lm, CRI = 60, rated life = 20000 hours (4): LF Ballast: Energy Saver Magnetic (EPACT compliant), Rapid Start, Normal LO (2); Total Watts = 144"/>
    <s v="LF lamp and ballast: LF lamp: T8, 48 inch, 32W, 2970 lm, CRI = 82, rated life = 20000 hours (3): LF Ballast: Electronic, Instant Start, Normal LO (1); Total Watts = 89"/>
    <x v="592"/>
    <s v="LFLmpBlst-T12-48in-34w+MagES-RS-NLO(144w)"/>
    <s v="LFLmpBlst-T8-48in-32w-2g+El-IS-NLO(89w)"/>
    <s v="LFLmpBlst-T8-48in-32w-3g+El-IS-NLO(83w)"/>
    <s v="Standard"/>
    <s v="D08-NE-ILtg-LFluor-Prim-RplLPD-48in34wT12ESMg144w-48in3g32wT8PISNEl83w"/>
    <m/>
    <s v="DEER1314-Ltg-Com-LF"/>
    <s v="DEER2014"/>
  </r>
  <r>
    <n v="2325"/>
    <s v="Com-Lighting-InGen_T12-48in-74w-C_T8-48in-70w-A_T8-48in-54w-C"/>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9W, 2750 lm, CRI = 60, rated life = 20000 hours (2): LF Ballast: Standard Magnetic (pre-EPACT), Instant Start, Normal LO (1); Total Watts = 74"/>
    <s v="LF lamp and ballast: LF lamp: T8, 48 inch, 32W, 2710 lm, CRI = 75, rated life = 15000 hours (2): LF Ballast: Electronic, Rapid Start, High LO (1); Total Watts = 70"/>
    <x v="591"/>
    <s v="LFLmpBlst-T12-48in-39w+MagStd-IS-NLO(74w)"/>
    <s v="LFLmpBlst-T8-48in-32w-1g+El-RS-HLO(70w)"/>
    <s v="LFLmpBlst-T8-48in-32w-3g+El-IS-NLO(54w)"/>
    <s v="Standard"/>
    <m/>
    <s v="Code Technology base on: Minor Retrofit Only"/>
    <s v="None"/>
    <s v="DEER2011"/>
  </r>
  <r>
    <n v="2326"/>
    <s v="Com-Lighting-InGen_T12-96in-210w_T8-48in-175w-B_T8-48in-142w-B"/>
    <x v="485"/>
    <s v="DEER2014"/>
    <s v="D13 v1.2"/>
    <d v="2014-05-23T15:34:31"/>
    <s v="DEER Lighting measure"/>
    <s v="ErRobNc"/>
    <s v="Com-Iltg-dWatt-LF_OSbldg"/>
    <s v="DEER"/>
    <s v="Scaled"/>
    <s v="Delta"/>
    <n v="33"/>
    <n v="68"/>
    <s v="None"/>
    <m/>
    <b v="0"/>
    <m/>
    <b v="1"/>
    <s v="Com"/>
    <s v="Any"/>
    <x v="4"/>
    <s v="InGen"/>
    <s v="Ltg_Lmp+Blst"/>
    <x v="25"/>
    <m/>
    <m/>
    <s v="ILtg-Lfluor-fix"/>
    <s v="ILtg-Lfluor-fix"/>
    <s v="LF lamp and ballast: LF lamp: T12, 96 inch, 60W, 4750 lm, CRI = 60, rated life = 12000 hours (3): LF Ballast: Energy Saver Magnetic (EPACT compliant), Rapid Start, Normal LO (2); Total Watts = 210"/>
    <s v="LF lamp and ballast: LF lamp: T8, 48 inch, 32W, 2970 lm, CRI = 82, rated life = 20000 hours (6): LF Ballast: Electronic, Instant Start, Normal LO (2); Total Watts = 175"/>
    <x v="593"/>
    <s v="LFLmpBlst-T12-96in-60w+MagES-RS-NLO(210w)"/>
    <s v="LFLmpBlst-T8-48in-32w-2g+El-IS-NLO(175w)"/>
    <s v="LFLmpBlst-T8-48in-32w-3g+El-IS-RLO(142w)"/>
    <s v="Standard"/>
    <s v="D08-NE-ILtg-LFluor-Prim-RplLPD-96in60wT12ESMg210w-48in3g32wT82PISREl142w"/>
    <m/>
    <s v="DEER1314-Ltg-Com-LF"/>
    <s v="DEER2014"/>
  </r>
  <r>
    <n v="2327"/>
    <s v="Com-Lighting-InGen_T12-48in-144w-A_T8-48in-118w-B_T8-48in-83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48 inch, 34W, 2475 lm, CRI = 60, rated life = 20000 hours (4): LF Ballast: Energy Saver Magnetic (EPACT compliant), Rapid Start, Normal LO (2); Total Watts = 144"/>
    <s v="LF lamp and ballast: LF lamp: T8, 48 inch, 32W, 2710 lm, CRI = 75, rated life = 15000 hours (4): LF Ballast: Electronic, Rapid Start, Normal LO (1); Total Watts = 118"/>
    <x v="592"/>
    <s v="LFLmpBlst-T12-48in-34w+MagES-RS-NLO(144w)"/>
    <s v="LFLmpBlst-T8-48in-32w-1g+El-RS-NLO(118w)"/>
    <s v="LFLmpBlst-T8-48in-32w-3g+El-IS-NLO(83w)"/>
    <s v="Standard"/>
    <m/>
    <s v="Code Technology base on: Minor Retrofit Only"/>
    <s v="None"/>
    <s v="DEER2011"/>
  </r>
  <r>
    <n v="2328"/>
    <s v="Com-Lighting-InGen_T12-96in-246w-A_T8-48in-175w-B_T8-48in-162w"/>
    <x v="485"/>
    <s v="DEER2014"/>
    <s v="D13 v1.2"/>
    <d v="2014-05-23T15:34:31"/>
    <s v="DEER Lighting measure"/>
    <s v="ErRobNc"/>
    <s v="Com-Iltg-dWatt-LF_OSbldg"/>
    <s v="DEER"/>
    <s v="Scaled"/>
    <s v="Delta"/>
    <n v="13"/>
    <n v="84"/>
    <s v="None"/>
    <m/>
    <b v="0"/>
    <m/>
    <b v="1"/>
    <s v="Com"/>
    <s v="Any"/>
    <x v="4"/>
    <s v="InGen"/>
    <s v="Ltg_Lmp+Blst"/>
    <x v="25"/>
    <m/>
    <m/>
    <s v="ILtg-Lfluor-fix"/>
    <s v="ILtg-Lfluor-fix"/>
    <s v="LF lamp and ballast: LF lamp: T12, 96 inch, 60W, 4750 lm, CRI = 60, rated life = 12000 hours (4): LF Ballast: Energy Saver Magnetic (EPACT compliant), Rapid Start, Normal LO (2); Total Watts = 246"/>
    <s v="LF lamp and ballast: LF lamp: T8, 48 inch, 32W, 2970 lm, CRI = 82, rated life = 20000 hours (6): LF Ballast: Electronic, Instant Start, Normal LO (2); Total Watts = 175"/>
    <x v="594"/>
    <s v="LFLmpBlst-T12-96in-60w+MagES-RS-NLO(246w)"/>
    <s v="LFLmpBlst-T8-48in-32w-2g+El-IS-NLO(175w)"/>
    <s v="LFLmpBlst-T8-48in-32w-3g+El-IS-NLO-1(162w)"/>
    <s v="Standard"/>
    <s v="D08-NE-ILtg-LFluor-Prim-RplLPD-96in60wT12ESMg246w-48in3g32wT82PISNEl162w"/>
    <m/>
    <s v="DEER1314-Ltg-Com-LF"/>
    <s v="DEER2014"/>
  </r>
  <r>
    <n v="2329"/>
    <s v="Com-Lighting-InGen_T12-96in-246w-A_T8-48in-224w-B_T8-48in-188w"/>
    <x v="485"/>
    <s v="DEER2014"/>
    <s v="D13 v1.2"/>
    <d v="2014-05-23T15:34:31"/>
    <s v="DEER Lighting measure"/>
    <s v="ErRobNc"/>
    <s v="Com-Iltg-dWatt-LF_OSbldg"/>
    <s v="DEER"/>
    <s v="Scaled"/>
    <s v="Delta"/>
    <n v="36"/>
    <n v="58"/>
    <s v="None"/>
    <m/>
    <b v="0"/>
    <m/>
    <b v="1"/>
    <s v="Com"/>
    <s v="Any"/>
    <x v="4"/>
    <s v="InGen"/>
    <s v="Ltg_Lmp+Blst"/>
    <x v="25"/>
    <m/>
    <m/>
    <s v="ILtg-Lfluor-fix"/>
    <s v="ILtg-Lfluor-fix"/>
    <s v="LF lamp and ballast: LF lamp: T12, 96 inch, 60W, 4750 lm, CRI = 60, rated life = 12000 hours (4): LF Ballast: Energy Saver Magnetic (EPACT compliant), Rapid Start, Normal LO (2); Total Watts = 246"/>
    <s v="LF lamp and ballast: LF lamp: T8, 48 inch, 32W, 2970 lm, CRI = 82, rated life = 20000 hours (8): LF Ballast: Electronic, Instant Start, Normal LO (2); Total Watts = 224"/>
    <x v="595"/>
    <s v="LFLmpBlst-T12-96in-60w+MagES-RS-NLO(246w)"/>
    <s v="LFLmpBlst-T8-48in-32w-2g+El-IS-NLO(224w)"/>
    <s v="LFLmpBlst-T8-48in-32w-3g+El-IS-RLO(188w)"/>
    <s v="Standard"/>
    <s v="D08-NE-ILtg-LFluor-Prim-Rpl-96in60wT12ESMg246w-48in3g32wT82PISREl188w"/>
    <m/>
    <s v="DEER1314-Ltg-Com-LF"/>
    <s v="DEER2014"/>
  </r>
  <r>
    <n v="2330"/>
    <s v="Com-Lighting-InGen_T8-48in-27w-D_T8-48in-31w-D_T8-48in-24w"/>
    <x v="485"/>
    <s v="DEER2014"/>
    <s v="D13 v1.2"/>
    <d v="2014-05-23T15:34:31"/>
    <s v="DEER Lighting measure"/>
    <s v="ErRobNc"/>
    <s v="Com-Iltg-dWatt-LF_OSbldg"/>
    <s v="DEER"/>
    <s v="Scaled"/>
    <s v="Delta"/>
    <n v="7"/>
    <n v="3"/>
    <s v="None"/>
    <m/>
    <b v="0"/>
    <m/>
    <b v="1"/>
    <s v="Com"/>
    <s v="Any"/>
    <x v="4"/>
    <s v="InGen"/>
    <s v="Ltg_Lmp+Blst"/>
    <x v="25"/>
    <m/>
    <m/>
    <s v="ILtg-Lfluor-fix"/>
    <s v="ILtg-Lfluor-fix"/>
    <s v="LF lamp and ballast: LF lamp: T8, 48 inch, 32W, 2970 lm, CRI = 82, rated life = 20000 hours (1): LF Ballast: Electronic, Rapid Start, Reduced LO (1); Total Watts = 27"/>
    <s v="LF lamp and ballast: LF lamp: T8, 48 inch, 32W, 2970 lm, CRI = 82, rated life = 20000 hours (1): LF Ballast: Electronic, Instant Start, Normal LO (1); Total Watts = 31"/>
    <x v="584"/>
    <s v="LFLmpBlst-T8-48in-32w-2g+El-RS-RLO-2(27w)"/>
    <s v="LFLmpBlst-T8-48in-32w-2g+El-IS-NLO(31w)"/>
    <s v="LFLmpBlst-T8-48in-30w+El-IS-RLO(24w)"/>
    <s v="Standard"/>
    <m/>
    <m/>
    <s v="DEER1314-Ltg-Com-LF"/>
    <s v="DEER2014"/>
  </r>
  <r>
    <n v="2331"/>
    <s v="Com-Lighting-InGen_T12-96in-210w_T8-48in-182w-A_T8-48in-142w-B"/>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96 inch, 60W, 4750 lm, CRI = 60, rated life = 12000 hours (3): LF Ballast: Energy Saver Magnetic (EPACT compliant), Rapid Start, Normal LO (2); Total Watts = 210"/>
    <s v="LF lamp and ballast: LF lamp: T8, 48 inch, 32W, 2710 lm, CRI = 75, rated life = 15000 hours (6): LF Ballast: Electronic, Rapid Start, Normal LO (2); Total Watts = 182"/>
    <x v="593"/>
    <s v="LFLmpBlst-T12-96in-60w+MagES-RS-NLO(210w)"/>
    <s v="LFLmpBlst-T8-48in-32w-1g+El-RS-NLO(182w)"/>
    <s v="LFLmpBlst-T8-48in-32w-3g+El-IS-RLO(142w)"/>
    <s v="Standard"/>
    <m/>
    <s v="Code Technology base on: Minor Retrofit Only"/>
    <s v="None"/>
    <s v="DEER2011"/>
  </r>
  <r>
    <n v="2332"/>
    <s v="Com-Lighting-InGen_T8-48in-27w-D_T8-48in-31w-D_T8-48in-25w-C"/>
    <x v="485"/>
    <s v="DEER2014"/>
    <s v="D13 v1.2"/>
    <d v="2014-05-23T15:34:31"/>
    <s v="DEER Lighting measure"/>
    <s v="ErRobNc"/>
    <s v="Com-Iltg-dWatt-LF_OSbldg"/>
    <s v="DEER"/>
    <s v="Scaled"/>
    <s v="Delta"/>
    <n v="6"/>
    <n v="2"/>
    <s v="None"/>
    <m/>
    <b v="0"/>
    <m/>
    <b v="1"/>
    <s v="Com"/>
    <s v="Any"/>
    <x v="4"/>
    <s v="InGen"/>
    <s v="Ltg_Lmp+Blst"/>
    <x v="25"/>
    <m/>
    <m/>
    <s v="ILtg-Lfluor-fix"/>
    <s v="ILtg-Lfluor-fix"/>
    <s v="LF lamp and ballast: LF lamp: T8, 48 inch, 32W, 2970 lm, CRI = 82, rated life = 20000 hours (1): LF Ballast: Electronic, Rapid Start, Reduced LO (1); Total Watts = 27"/>
    <s v="LF lamp and ballast: LF lamp: T8, 48 inch, 32W, 2970 lm, CRI = 82, rated life = 20000 hours (1): LF Ballast: Electronic, Instant Start, Normal LO (1); Total Watts = 31"/>
    <x v="585"/>
    <s v="LFLmpBlst-T8-48in-32w-2g+El-RS-RLO-2(27w)"/>
    <s v="LFLmpBlst-T8-48in-32w-2g+El-IS-NLO(31w)"/>
    <s v="LFLmpBlst-T8-48in-32w-3g+El-IS-RLO(25w)"/>
    <s v="Standard"/>
    <m/>
    <m/>
    <s v="DEER1314-Ltg-Com-LF"/>
    <s v="DEER2014"/>
  </r>
  <r>
    <n v="2333"/>
    <s v="Com-Lighting-InGen_T8-48in-31w-D_T8-48in-31w-D_T8-48in-27w-E"/>
    <x v="485"/>
    <s v="DEER2014"/>
    <s v="D13 v1.2"/>
    <d v="2014-05-23T15:34:31"/>
    <s v="DEER Lighting measure"/>
    <s v="RobNc"/>
    <s v="Com-Iltg-dWatt-LF_OSbldg"/>
    <s v="DEER"/>
    <s v="Scaled"/>
    <s v="Delta"/>
    <n v="4"/>
    <n v="4"/>
    <s v="None"/>
    <m/>
    <b v="0"/>
    <m/>
    <b v="1"/>
    <s v="Com"/>
    <s v="Any"/>
    <x v="4"/>
    <s v="InGen"/>
    <s v="Ltg_Lmp+Blst"/>
    <x v="25"/>
    <m/>
    <m/>
    <s v="ILtg-Lfluor-fix"/>
    <s v="ILtg-Lfluor-fix"/>
    <s v="LF lamp and ballast: LF lamp: T8, 48 inch, 32W, 2970 lm, CRI = 82, rated life = 20000 hours (1): LF Ballast: Electronic, Instant Start, Normal LO (1); Total Watts = 31"/>
    <s v="LF lamp and ballast: LF lamp: T8, 48 inch, 32W, 2970 lm, CRI = 82, rated life = 20000 hours (1): LF Ballast: Electronic, Instant Start, Normal LO (1); Total Watts = 31"/>
    <x v="586"/>
    <s v="LFLmpBlst-T8-48in-32w-2g+El-IS-NLO(31w)"/>
    <s v="LFLmpBlst-T8-48in-32w-2g+El-IS-NLO(31w)"/>
    <s v="LFLmpBlst-T8-48in-30w+El-IS-NLO(27w)"/>
    <s v="Standard"/>
    <m/>
    <m/>
    <s v="DEER1314-Ltg-Com-LF"/>
    <s v="DEER2014"/>
  </r>
  <r>
    <n v="2334"/>
    <s v="Com-Lighting-InGen_T12-96in-246w-A_T8-48in-182w-A_T8-48in-162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96 inch, 60W, 4750 lm, CRI = 60, rated life = 12000 hours (4): LF Ballast: Energy Saver Magnetic (EPACT compliant), Rapid Start, Normal LO (2); Total Watts = 246"/>
    <s v="LF lamp and ballast: LF lamp: T8, 48 inch, 32W, 2710 lm, CRI = 75, rated life = 15000 hours (6): LF Ballast: Electronic, Rapid Start, Normal LO (2); Total Watts = 182"/>
    <x v="594"/>
    <s v="LFLmpBlst-T12-96in-60w+MagES-RS-NLO(246w)"/>
    <s v="LFLmpBlst-T8-48in-32w-1g+El-RS-NLO(182w)"/>
    <s v="LFLmpBlst-T8-48in-32w-3g+El-IS-NLO-1(162w)"/>
    <s v="Standard"/>
    <m/>
    <s v="Code Technology base on: Minor Retrofit Only"/>
    <s v="None"/>
    <s v="DEER2011"/>
  </r>
  <r>
    <n v="2335"/>
    <s v="Com-Lighting-InGen_T12-96in-246w-A_T8-48in-226w-A_T8-48in-188w"/>
    <x v="485"/>
    <s v="DEER2011"/>
    <s v="D11 v4.01"/>
    <d v="2014-05-23T15:34:31"/>
    <s v="DEER Lighting measure"/>
    <s v="ErRobNc"/>
    <s v="Com-Iltg-dWatt-LF"/>
    <s v="DEER"/>
    <s v="Scaled"/>
    <s v="Delta"/>
    <n v="0"/>
    <n v="0"/>
    <s v="None"/>
    <m/>
    <b v="1"/>
    <s v="Com-InLtg-LF"/>
    <b v="1"/>
    <s v="Com"/>
    <s v="Any"/>
    <x v="4"/>
    <s v="InGen"/>
    <s v="Ltg_Lmp+Blst"/>
    <x v="25"/>
    <m/>
    <m/>
    <s v="ILtg-Lfluor-fix"/>
    <s v="ILtg-Lfluor-fix"/>
    <s v="LF lamp and ballast: LF lamp: T12, 96 inch, 60W, 4750 lm, CRI = 60, rated life = 12000 hours (4): LF Ballast: Energy Saver Magnetic (EPACT compliant), Rapid Start, Normal LO (2); Total Watts = 246"/>
    <s v="LF lamp and ballast: LF lamp: T8, 48 inch, 32W, 2710 lm, CRI = 75, rated life = 15000 hours (6): LF Ballast: Electronic, Instant Start, Very High LO (2); Total Watts = 226"/>
    <x v="595"/>
    <s v="LFLmpBlst-T12-96in-60w+MagES-RS-NLO(246w)"/>
    <s v="LFLmpBlst-T8-48in-32w-1g+El-IS-VHLO(226w)"/>
    <s v="LFLmpBlst-T8-48in-32w-3g+El-IS-RLO(188w)"/>
    <s v="Standard"/>
    <s v="D08-NE-ILtg-LFluor-Prim-RplLPD-96in60wT12ESMg246w-48in3g32wT82PISREl188w"/>
    <s v="Code Technology base on: Minor Retrofit Only"/>
    <s v="None"/>
    <s v="DEER2011"/>
  </r>
  <r>
    <n v="2336"/>
    <s v="Com-Lighting-InGen_T8-48in-31w-D_T8-48in-31w-D_T8-48in-28w-C"/>
    <x v="485"/>
    <s v="DEER2014"/>
    <s v="D13 v1.2"/>
    <d v="2014-05-23T15:34:31"/>
    <s v="DEER Lighting measure"/>
    <s v="RobNc"/>
    <s v="Com-Iltg-dWatt-LF_OSbldg"/>
    <s v="DEER"/>
    <s v="Scaled"/>
    <s v="Delta"/>
    <n v="3"/>
    <n v="3"/>
    <s v="None"/>
    <m/>
    <b v="0"/>
    <m/>
    <b v="1"/>
    <s v="Com"/>
    <s v="Any"/>
    <x v="4"/>
    <s v="InGen"/>
    <s v="Ltg_Lmp+Blst"/>
    <x v="25"/>
    <m/>
    <m/>
    <s v="ILtg-Lfluor-fix"/>
    <s v="ILtg-Lfluor-fix"/>
    <s v="LF lamp and ballast: LF lamp: T8, 48 inch, 32W, 2970 lm, CRI = 82, rated life = 20000 hours (1): LF Ballast: Electronic, Instant Start, Normal LO (1); Total Watts = 31"/>
    <s v="LF lamp and ballast: LF lamp: T8, 48 inch, 32W, 2970 lm, CRI = 82, rated life = 20000 hours (1): LF Ballast: Electronic, Instant Start, Normal LO (1); Total Watts = 31"/>
    <x v="587"/>
    <s v="LFLmpBlst-T8-48in-32w-2g+El-IS-NLO(31w)"/>
    <s v="LFLmpBlst-T8-48in-32w-2g+El-IS-NLO(31w)"/>
    <s v="LFLmpBlst-T8-48in-32w-3g+El-IS-NLO(28w)"/>
    <s v="Standard"/>
    <m/>
    <m/>
    <s v="DEER1314-Ltg-Com-LF"/>
    <s v="DEER2014"/>
  </r>
  <r>
    <n v="2337"/>
    <s v="Com-Lighting-InGen_T8-48in-52w-B_T8-48in-59w-C_T8-48in-45w"/>
    <x v="485"/>
    <s v="DEER2014"/>
    <s v="D13 v1.2"/>
    <d v="2014-05-23T15:34:31"/>
    <s v="DEER Lighting measure"/>
    <s v="ErRobNc"/>
    <s v="Com-Iltg-dWatt-LF_OSbldg"/>
    <s v="DEER"/>
    <s v="Scaled"/>
    <s v="Delta"/>
    <n v="14"/>
    <n v="7"/>
    <s v="None"/>
    <m/>
    <b v="0"/>
    <m/>
    <b v="1"/>
    <s v="Com"/>
    <s v="Any"/>
    <x v="4"/>
    <s v="InGen"/>
    <s v="Ltg_Lmp+Blst"/>
    <x v="25"/>
    <m/>
    <m/>
    <s v="ILtg-Lfluor-fix"/>
    <s v="ILtg-Lfluor-fix"/>
    <s v="LF lamp and ballast: LF lamp: T8, 48 inch, 32W, 2970 lm, CRI = 82, rated life = 20000 hours (2): LF Ballast: Electronic, Instant Start, Reduced LO (1); Total Watts = 52"/>
    <s v="LF lamp and ballast: LF lamp: T8, 48 inch, 32W, 2970 lm, CRI = 82, rated life = 20000 hours (2): LF Ballast: Electronic, Instant Start, Normal LO (1); Any type of reflector; Total Watts = 59"/>
    <x v="588"/>
    <s v="LFLmpBlst-T8-48in-32w-2g+El-IS-RLO(52w)"/>
    <s v="LFLmpBlst-T8-48in-32w-2g+El-IS-NLO+Refl(59w)"/>
    <s v="LFLmpBlst-T8-48in-30w+El-IS-RLO(45w)"/>
    <s v="Standard"/>
    <m/>
    <m/>
    <s v="DEER1314-Ltg-Com-LF"/>
    <s v="DEER2014"/>
  </r>
  <r>
    <n v="2338"/>
    <s v="Com-Lighting-InGen_T8-48in-52w-B_T8-48in-59w-C_T8-48in-48w"/>
    <x v="485"/>
    <s v="DEER2014"/>
    <s v="D13 v1.2"/>
    <d v="2014-05-23T15:34:31"/>
    <s v="DEER Lighting measure"/>
    <s v="ErRobNc"/>
    <s v="Com-Iltg-dWatt-LF_OSbldg"/>
    <s v="DEER"/>
    <s v="Scaled"/>
    <s v="Delta"/>
    <n v="11"/>
    <n v="4"/>
    <s v="None"/>
    <m/>
    <b v="0"/>
    <m/>
    <b v="1"/>
    <s v="Com"/>
    <s v="Any"/>
    <x v="4"/>
    <s v="InGen"/>
    <s v="Ltg_Lmp+Blst"/>
    <x v="25"/>
    <m/>
    <m/>
    <s v="ILtg-Lfluor-fix"/>
    <s v="ILtg-Lfluor-fix"/>
    <s v="LF lamp and ballast: LF lamp: T8, 48 inch, 32W, 2970 lm, CRI = 82, rated life = 20000 hours (2): LF Ballast: Electronic, Instant Start, Reduced LO (1); Total Watts = 52"/>
    <s v="LF lamp and ballast: LF lamp: T8, 48 inch, 32W, 2970 lm, CRI = 82, rated life = 20000 hours (2): LF Ballast: Electronic, Instant Start, Normal LO (1); Any type of reflector; Total Watts = 59"/>
    <x v="589"/>
    <s v="LFLmpBlst-T8-48in-32w-2g+El-IS-RLO(52w)"/>
    <s v="LFLmpBlst-T8-48in-32w-2g+El-IS-NLO+Refl(59w)"/>
    <s v="LFLmpBlst-T8-48in-32w-3g+El-IS-RLO(48w)"/>
    <s v="Standard"/>
    <m/>
    <m/>
    <s v="DEER1314-Ltg-Com-LF"/>
    <s v="DEER2014"/>
  </r>
  <r>
    <n v="2339"/>
    <s v="Com-Lighting-InGen_T8-48in-59w-C_T8-48in-59w-C_T8-48in-51w-C"/>
    <x v="485"/>
    <s v="DEER2014"/>
    <s v="D13 v1.2"/>
    <d v="2014-05-23T15:34:31"/>
    <s v="DEER Lighting measure"/>
    <s v="RobNc"/>
    <s v="Com-Iltg-dWatt-LF_OSbldg"/>
    <s v="DEER"/>
    <s v="Scaled"/>
    <s v="Delta"/>
    <n v="8"/>
    <n v="8"/>
    <s v="None"/>
    <m/>
    <b v="0"/>
    <m/>
    <b v="1"/>
    <s v="Com"/>
    <s v="Any"/>
    <x v="4"/>
    <s v="InGen"/>
    <s v="Ltg_Lmp+Blst"/>
    <x v="25"/>
    <m/>
    <m/>
    <s v="ILtg-Lfluor-fix"/>
    <s v="ILtg-Lfluor-fix"/>
    <s v="LF lamp and ballast: LF lamp: T8, 48 inch, 32W, 2970 lm, CRI = 82, rated life = 20000 hours (2): LF Ballast: Electronic, Instant Start, Normal LO (1); Any type of reflector; Total Watts = 59"/>
    <s v="LF lamp and ballast: LF lamp: T8, 48 inch, 32W, 2970 lm, CRI = 82, rated life = 20000 hours (2): LF Ballast: Electronic, Instant Start, Normal LO (1); Any type of reflector; Total Watts = 59"/>
    <x v="590"/>
    <s v="LFLmpBlst-T8-48in-32w-2g+El-IS-NLO+Refl(59w)"/>
    <s v="LFLmpBlst-T8-48in-32w-2g+El-IS-NLO+Refl(59w)"/>
    <s v="LFLmpBlst-T8-48in-30w+El-IS-NLO(51w)"/>
    <s v="Standard"/>
    <m/>
    <m/>
    <s v="DEER1314-Ltg-Com-LF"/>
    <s v="DEER2014"/>
  </r>
  <r>
    <n v="2340"/>
    <s v="Com-Lighting-InGen_T8-48in-59w-C_T8-48in-59w-C_T8-48in-54w-C"/>
    <x v="485"/>
    <s v="DEER2014"/>
    <s v="D13 v1.2"/>
    <d v="2014-05-23T15:34:31"/>
    <s v="DEER Lighting measure"/>
    <s v="RobNc"/>
    <s v="Com-Iltg-dWatt-LF_OSbldg"/>
    <s v="DEER"/>
    <s v="Scaled"/>
    <s v="Delta"/>
    <n v="5"/>
    <n v="5"/>
    <s v="None"/>
    <m/>
    <b v="0"/>
    <m/>
    <b v="1"/>
    <s v="Com"/>
    <s v="Any"/>
    <x v="4"/>
    <s v="InGen"/>
    <s v="Ltg_Lmp+Blst"/>
    <x v="25"/>
    <m/>
    <m/>
    <s v="ILtg-Lfluor-fix"/>
    <s v="ILtg-Lfluor-fix"/>
    <s v="LF lamp and ballast: LF lamp: T8, 48 inch, 32W, 2970 lm, CRI = 82, rated life = 20000 hours (2): LF Ballast: Electronic, Instant Start, Normal LO (1); Any type of reflector; Total Watts = 59"/>
    <s v="LF lamp and ballast: LF lamp: T8, 48 inch, 32W, 2970 lm, CRI = 82, rated life = 20000 hours (2): LF Ballast: Electronic, Instant Start, Normal LO (1); Any type of reflector; Total Watts = 59"/>
    <x v="591"/>
    <s v="LFLmpBlst-T8-48in-32w-2g+El-IS-NLO+Refl(59w)"/>
    <s v="LFLmpBlst-T8-48in-32w-2g+El-IS-NLO+Refl(59w)"/>
    <s v="LFLmpBlst-T8-48in-32w-3g+El-IS-NLO(54w)"/>
    <s v="Standard"/>
    <m/>
    <m/>
    <s v="DEER1314-Ltg-Com-LF"/>
    <s v="DEER2014"/>
  </r>
  <r>
    <n v="2341"/>
    <s v="Com-Lighting-InGen_T8-48in-89w-B_T8-48in-89w-B_T8-48in-83w"/>
    <x v="485"/>
    <s v="DEER2014"/>
    <s v="D13 v1.2"/>
    <d v="2014-05-23T15:34:31"/>
    <s v="DEER Lighting measure"/>
    <s v="RobNc"/>
    <s v="Com-Iltg-dWatt-LF_OSbldg"/>
    <s v="DEER"/>
    <s v="Scaled"/>
    <s v="Delta"/>
    <n v="6"/>
    <n v="6"/>
    <s v="None"/>
    <m/>
    <b v="0"/>
    <m/>
    <b v="1"/>
    <s v="Com"/>
    <s v="Any"/>
    <x v="4"/>
    <s v="InGen"/>
    <s v="Ltg_Lmp+Blst"/>
    <x v="25"/>
    <m/>
    <m/>
    <s v="ILtg-Lfluor-fix"/>
    <s v="ILtg-Lfluor-fix"/>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592"/>
    <s v="LFLmpBlst-T8-48in-32w-2g+El-IS-NLO(89w)"/>
    <s v="LFLmpBlst-T8-48in-32w-2g+El-IS-NLO(89w)"/>
    <s v="LFLmpBlst-T8-48in-32w-3g+El-IS-NLO(83w)"/>
    <s v="Standard"/>
    <m/>
    <m/>
    <s v="DEER1314-Ltg-Com-LF"/>
    <s v="DEER2014"/>
  </r>
  <r>
    <n v="2342"/>
    <s v="Com-Lighting-InGen_T8-48in-156w-B_T8-48in-175w-B_T8-48in-142w-B"/>
    <x v="485"/>
    <s v="DEER2014"/>
    <s v="D13 v1.2"/>
    <d v="2014-05-23T15:34:31"/>
    <s v="DEER Lighting measure"/>
    <s v="ErRobNc"/>
    <s v="Com-Iltg-dWatt-LF_OSbldg"/>
    <s v="DEER"/>
    <s v="Scaled"/>
    <s v="Delta"/>
    <n v="33"/>
    <n v="14"/>
    <s v="None"/>
    <m/>
    <b v="0"/>
    <m/>
    <b v="1"/>
    <s v="Com"/>
    <s v="Any"/>
    <x v="4"/>
    <s v="InGen"/>
    <s v="Ltg_Lmp+Blst"/>
    <x v="25"/>
    <m/>
    <m/>
    <s v="ILtg-Lfluor-fix"/>
    <s v="ILtg-Lfluor-fix"/>
    <s v="LF lamp and ballast: LF lamp: T8, 48 inch, 32W, 2970 lm, CRI = 82, rated life = 20000 hours (6): LF Ballast: Electronic, Instant Start, Reduced LO (2); Total Watts = 156"/>
    <s v="LF lamp and ballast: LF lamp: T8, 48 inch, 32W, 2970 lm, CRI = 82, rated life = 20000 hours (6): LF Ballast: Electronic, Instant Start, Normal LO (2); Total Watts = 175"/>
    <x v="593"/>
    <s v="LFLmpBlst-T8-48in-32w-2g+El-IS-RLO(156w)"/>
    <s v="LFLmpBlst-T8-48in-32w-2g+El-IS-NLO(175w)"/>
    <s v="LFLmpBlst-T8-48in-32w-3g+El-IS-RLO(142w)"/>
    <s v="Standard"/>
    <m/>
    <m/>
    <s v="DEER1314-Ltg-Com-LF"/>
    <s v="DEER2014"/>
  </r>
  <r>
    <n v="2343"/>
    <s v="Com-Lighting-InGen_T8-48in-175w-B_T8-48in-175w-B_T8-48in-162w"/>
    <x v="485"/>
    <s v="DEER2014"/>
    <s v="D13 v1.2"/>
    <d v="2014-05-23T15:34:31"/>
    <s v="DEER Lighting measure"/>
    <s v="RobNc"/>
    <s v="Com-Iltg-dWatt-LF_OSbldg"/>
    <s v="DEER"/>
    <s v="Scaled"/>
    <s v="Delta"/>
    <n v="13"/>
    <n v="13"/>
    <s v="None"/>
    <m/>
    <b v="0"/>
    <m/>
    <b v="1"/>
    <s v="Com"/>
    <s v="Any"/>
    <x v="4"/>
    <s v="InGen"/>
    <s v="Ltg_Lmp+Blst"/>
    <x v="25"/>
    <m/>
    <m/>
    <s v="ILtg-Lfluor-fix"/>
    <s v="ILtg-Lfluor-fix"/>
    <s v="LF lamp and ballast: LF lamp: T8, 48 inch, 32W, 2970 lm, CRI = 82, rated life = 20000 hours (6): LF Ballast: Electronic, Instant Start, Normal LO (2); Total Watts = 175"/>
    <s v="LF lamp and ballast: LF lamp: T8, 48 inch, 32W, 2970 lm, CRI = 82, rated life = 20000 hours (6): LF Ballast: Electronic, Instant Start, Normal LO (2); Total Watts = 175"/>
    <x v="594"/>
    <s v="LFLmpBlst-T8-48in-32w-2g+El-IS-NLO(175w)"/>
    <s v="LFLmpBlst-T8-48in-32w-2g+El-IS-NLO(175w)"/>
    <s v="LFLmpBlst-T8-48in-32w-3g+El-IS-NLO-1(162w)"/>
    <s v="Standard"/>
    <m/>
    <m/>
    <s v="DEER1314-Ltg-Com-LF"/>
    <s v="DEER2014"/>
  </r>
  <r>
    <n v="2344"/>
    <s v="Com-Lighting-InGen_T8-48in-204w-B_T8-48in-224w-B_T8-48in-188w"/>
    <x v="485"/>
    <s v="DEER2014"/>
    <s v="D13 v1.2"/>
    <d v="2014-05-23T15:34:31"/>
    <s v="DEER Lighting measure"/>
    <s v="ErRobNc"/>
    <s v="Com-Iltg-dWatt-LF_OSbldg"/>
    <s v="DEER"/>
    <s v="Scaled"/>
    <s v="Delta"/>
    <n v="36"/>
    <n v="16"/>
    <s v="None"/>
    <m/>
    <b v="0"/>
    <m/>
    <b v="1"/>
    <s v="Com"/>
    <s v="Any"/>
    <x v="4"/>
    <s v="InGen"/>
    <s v="Ltg_Lmp+Blst"/>
    <x v="25"/>
    <m/>
    <m/>
    <s v="ILtg-Lfluor-fix"/>
    <s v="ILtg-Lfluor-fix"/>
    <s v="LF lamp and ballast: LF lamp: T8, 48 inch, 32W, 2970 lm, CRI = 82, rated life = 20000 hours (8): LF Ballast: Electronic, Instant Start, Reduced LO (2); Total Watts = 204"/>
    <s v="LF lamp and ballast: LF lamp: T8, 48 inch, 32W, 2970 lm, CRI = 82, rated life = 20000 hours (8): LF Ballast: Electronic, Instant Start, Normal LO (2); Total Watts = 224"/>
    <x v="595"/>
    <s v="LFLmpBlst-T8-48in-32w-2g+El-IS-RLO(204w)"/>
    <s v="LFLmpBlst-T8-48in-32w-2g+El-IS-NLO(224w)"/>
    <s v="LFLmpBlst-T8-48in-32w-3g+El-IS-RLO(188w)"/>
    <s v="Standard"/>
    <m/>
    <m/>
    <s v="DEER1314-Ltg-Com-LF"/>
    <s v="DEER2014"/>
  </r>
  <r>
    <n v="2345"/>
    <s v="Com-Lighting-InGen_T12-96in-62w-A_T8-96in-55w_T8-96in-49w"/>
    <x v="485"/>
    <s v="DEER2014"/>
    <s v="D13 v1.2"/>
    <d v="2014-05-23T15:34:31"/>
    <s v="DEER Lighting measure"/>
    <s v="ErRobNc"/>
    <s v="Com-Iltg-dWatt-LF_OSbldg"/>
    <s v="DEER"/>
    <s v="Scaled"/>
    <s v="Delta"/>
    <n v="6"/>
    <n v="13"/>
    <s v="None"/>
    <m/>
    <b v="0"/>
    <m/>
    <b v="1"/>
    <s v="Com"/>
    <s v="Any"/>
    <x v="4"/>
    <s v="InGen"/>
    <s v="Ltg_Lmp+Blst"/>
    <x v="25"/>
    <m/>
    <m/>
    <s v="ILtg-Lfluor-fix"/>
    <s v="ILtg-Lfluor-fix"/>
    <s v="LF lamp and ballast: LF lamp: T12, 96 inch, 60W, 4750 lm, CRI = 60, rated life = 12000 hours (1): LF Ballast: Energy Saver Magnetic (EPACT compliant), Rapid Start, Normal LO (0.5); Total Watts = 62"/>
    <s v="LF lamp and ballast: LF lamp: T8, 96 inch, 59W, 5190 lm, CRI = 75, rated life = 20000 hours (1): LF Ballast: Electronic, Instant Start, Normal LO (0.5); Total Watts = 55"/>
    <x v="596"/>
    <s v="LFLmpBlst-T12-96in-60w+MagES-RS-NLO(62w)"/>
    <s v="LFLmpBlst-T8-96in-59w+El-IS-NLO(55w)"/>
    <s v="LFLmpBlst-T8-96in-59w+El-IS-RLO(49w)"/>
    <s v="Standard"/>
    <s v="D08-NE-ILtg-LFluor-Prim-RplLPD-96in60wT12ESMg62w-96in59wT8T2ISREl49w"/>
    <m/>
    <s v="DEER1314-Ltg-Com-LF"/>
    <s v="DEER2014"/>
  </r>
  <r>
    <n v="2346"/>
    <s v="Com-Lighting-InGen_T12-96in-123w-A_T8-96in-109w_T8-96in-98w"/>
    <x v="485"/>
    <s v="DEER2014"/>
    <s v="D13 v1.2"/>
    <d v="2014-05-23T15:34:31"/>
    <s v="DEER Lighting measure"/>
    <s v="ErRobNc"/>
    <s v="Com-Iltg-dWatt-LF_OSbldg"/>
    <s v="DEER"/>
    <s v="Scaled"/>
    <s v="Delta"/>
    <n v="11"/>
    <n v="25"/>
    <s v="None"/>
    <m/>
    <b v="0"/>
    <m/>
    <b v="1"/>
    <s v="Com"/>
    <s v="Any"/>
    <x v="4"/>
    <s v="InGen"/>
    <s v="Ltg_Lmp+Blst"/>
    <x v="25"/>
    <m/>
    <m/>
    <s v="ILtg-Lfluor-fix"/>
    <s v="ILtg-Lfluor-fix"/>
    <s v="LF lamp and ballast: LF lamp: T12, 96 inch, 60W, 4750 lm, CRI = 60, rated life = 12000 hours (2): LF Ballast: Energy Saver Magnetic (EPACT compliant), Rapid Start, Normal LO (1); Total Watts = 123"/>
    <s v="LF lamp and ballast: LF lamp: T8, 96 inch, 59W, 5190 lm, CRI = 75, rated life = 20000 hours (2): LF Ballast: Electronic, Instant Start, Normal LO (1); Total Watts = 109"/>
    <x v="597"/>
    <s v="LFLmpBlst-T12-96in-60w+MagES-RS-NLO(123w)"/>
    <s v="LFLmpBlst-T8-96in-59w+El-IS-NLO(109w)"/>
    <s v="LFLmpBlst-T8-96in-59w+El-IS-RLO(98w)"/>
    <s v="Standard"/>
    <s v="D08-NE-ILtg-LFluor-Prim-RplLPD-96in60wT12ESMg123w-96in59wT8ISREl98w"/>
    <m/>
    <s v="DEER1314-Ltg-Com-LF"/>
    <s v="DEER2014"/>
  </r>
  <r>
    <n v="2347"/>
    <s v="Com-Lighting-InGen_T12-96in-210w_T8-96in-160w_T8-96in-160w"/>
    <x v="485"/>
    <s v="DEER2014"/>
    <s v="D13 v1.2"/>
    <d v="2014-05-23T15:34:31"/>
    <s v="DEER Lighting measure"/>
    <s v="ErRul"/>
    <s v="Com-Iltg-dWatt-LF_OSbldg"/>
    <s v="DEER"/>
    <s v="Scaled"/>
    <s v="Delta"/>
    <n v="0"/>
    <n v="50"/>
    <s v="None"/>
    <m/>
    <b v="0"/>
    <m/>
    <b v="1"/>
    <s v="Com"/>
    <s v="Any"/>
    <x v="4"/>
    <s v="InGen"/>
    <s v="Ltg_Lmp+Blst"/>
    <x v="25"/>
    <m/>
    <m/>
    <s v="ILtg-Lfluor-fix"/>
    <s v="ILtg-Lfluor-fix"/>
    <s v="LF lamp and ballast: LF lamp: T12, 96 inch, 60W, 4750 lm, CRI = 60, rated life = 12000 hours (3): LF Ballast: Energy Saver Magnetic (EPACT compliant), Rapid Start, Normal LO (2); Total Watts = 210"/>
    <s v="LF lamp and ballast: LF lamp: T8, 96 inch, 86W, 7100 lm, CRI = 75, rated life = 20000 hours (2): LF Ballast: Electronic, Instant Start, Normal LO (1); Total Watts = 160"/>
    <x v="598"/>
    <s v="LFLmpBlst-T12-96in-60w+MagES-RS-NLO(210w)"/>
    <s v="LFLmpBlst-T8-96in-86w+El-IS-NLO(160w)"/>
    <s v="LFLmpBlst-T8-96in-86w+El-IS-NLO(160w)"/>
    <s v="Standard"/>
    <s v="D08-NE-ILtg-LFluor-Prim-RplLPD-96in60wT12ESMg210w-96in86wT8HOEl160w"/>
    <m/>
    <s v="DEER1314-Ltg-Com-LF"/>
    <s v="DEER2014"/>
  </r>
  <r>
    <n v="2348"/>
    <s v="Com-Lighting-InGen_T12-96in-210w_T8-96in-167w_T8-96in-167w"/>
    <x v="485"/>
    <s v="DEER2014"/>
    <s v="D13 v1.2"/>
    <d v="2014-05-23T15:34:31"/>
    <s v="DEER Lighting measure"/>
    <s v="ErRul"/>
    <s v="Com-Iltg-dWatt-LF_OSbldg"/>
    <s v="DEER"/>
    <s v="Scaled"/>
    <s v="Delta"/>
    <n v="0"/>
    <n v="43"/>
    <s v="None"/>
    <m/>
    <b v="0"/>
    <m/>
    <b v="1"/>
    <s v="Com"/>
    <s v="Any"/>
    <x v="4"/>
    <s v="InGen"/>
    <s v="Ltg_Lmp+Blst"/>
    <x v="25"/>
    <m/>
    <m/>
    <s v="ILtg-Lfluor-fix"/>
    <s v="ILtg-Lfluor-fix"/>
    <s v="LF lamp and ballast: LF lamp: T12, 96 inch, 60W, 4750 lm, CRI = 60, rated life = 12000 hours (3): LF Ballast: Energy Saver Magnetic (EPACT compliant), Rapid Start, Normal LO (2); Total Watts = 210"/>
    <s v="LF lamp and ballast: LF lamp: T8, 96 inch, 59W, 5190 lm, CRI = 75, rated life = 20000 hours (3): LF Ballast: Electronic, Instant Start, Normal LO (2); Total Watts = 167"/>
    <x v="599"/>
    <s v="LFLmpBlst-T12-96in-60w+MagES-RS-NLO(210w)"/>
    <s v="LFLmpBlst-T8-96in-59w+El-IS-NLO(167w)"/>
    <s v="LFLmpBlst-T8-96in-59w+El-IS-NLO(167w)"/>
    <s v="Standard"/>
    <s v="D08-NE-ILtg-LFluor-Prim-RplLPD-96in60wT12ESMg210w-96in59wT8ISNEl167w"/>
    <m/>
    <s v="DEER1314-Ltg-Com-LF"/>
    <s v="DEER2014"/>
  </r>
  <r>
    <n v="2349"/>
    <s v="Com-Lighting-InGen_T12-96in-246w-A_T8-96in-219w_T8-96in-219w"/>
    <x v="485"/>
    <s v="DEER2014"/>
    <s v="D13 v1.2"/>
    <d v="2014-05-23T15:34:31"/>
    <s v="DEER Lighting measure"/>
    <s v="ErRul"/>
    <s v="Com-Iltg-dWatt-LF_OSbldg"/>
    <s v="DEER"/>
    <s v="Scaled"/>
    <s v="Delta"/>
    <n v="0"/>
    <n v="27"/>
    <s v="None"/>
    <m/>
    <b v="0"/>
    <m/>
    <b v="1"/>
    <s v="Com"/>
    <s v="Any"/>
    <x v="4"/>
    <s v="InGen"/>
    <s v="Ltg_Lmp+Blst"/>
    <x v="25"/>
    <m/>
    <m/>
    <s v="ILtg-Lfluor-fix"/>
    <s v="ILtg-Lfluor-fix"/>
    <s v="LF lamp and ballast: LF lamp: T12, 96 inch, 60W, 4750 lm, CRI = 60, rated life = 12000 hours (4): LF Ballast: Energy Saver Magnetic (EPACT compliant), Rapid Start, Normal LO (2); Total Watts = 246"/>
    <s v="LF lamp and ballast: LF lamp: T8, 96 inch, 59W, 5190 lm, CRI = 75, rated life = 20000 hours (4): LF Ballast: Electronic, Instant Start, Normal LO (2); Total Watts = 219"/>
    <x v="600"/>
    <s v="LFLmpBlst-T12-96in-60w+MagES-RS-NLO(246w)"/>
    <s v="LFLmpBlst-T8-96in-59w+El-IS-NLO(219w)"/>
    <s v="LFLmpBlst-T8-96in-59w+El-IS-NLO(219w)"/>
    <s v="Standard"/>
    <s v="D08-NE-ILtg-LFluor-Prim-RplLPD-96in60wT12ESMg246w-96in59wT8ISNEl219w"/>
    <m/>
    <s v="DEER1314-Ltg-Com-LF"/>
    <s v="DEER2014"/>
  </r>
  <r>
    <n v="2350"/>
    <s v="Com-Lighting-InGen_Incan-100w_MH-43w_MH-43w"/>
    <x v="487"/>
    <s v="DEER2014"/>
    <s v="D13 v1.2"/>
    <d v="2014-05-23T15:34:31"/>
    <s v="DEER Lighting measure"/>
    <s v="ErRul"/>
    <s v="Com-Iltg-dWatt-LF_OSbldg"/>
    <s v="DEER"/>
    <s v="Scaled"/>
    <s v="Delta"/>
    <n v="0"/>
    <n v="57"/>
    <s v="None"/>
    <m/>
    <b v="0"/>
    <m/>
    <b v="1"/>
    <s v="Com"/>
    <s v="Any"/>
    <x v="4"/>
    <s v="InGen"/>
    <s v="Ltg_Lmp+Blst"/>
    <x v="26"/>
    <m/>
    <m/>
    <s v="ILtg-MH"/>
    <s v="ILtg-Incand-Com"/>
    <s v="Incandescent lamp: 100W lamp; lm=1690, Rated Life=1500hrs"/>
    <s v="HID Lamp and Ballast: HID Lamp: Metal Halide , Any shape, 32w, Universal position, 1940 lm, CRI = 70, rated hours = 10000 (1); HID Ballast: HID Reactor, No dimming capability (1); Total Watts = 43"/>
    <x v="601"/>
    <s v="Incan(100w)"/>
    <s v="MH-32w(43w)"/>
    <s v="MH-32w(43w)"/>
    <s v="Standard"/>
    <s v="D08-NE-ILtg-Othr-Prim-RplLPD-100wInc100w-32wMHR43w"/>
    <m/>
    <s v="DEER1314-Ltg-Com-LF"/>
    <s v="DEER2014"/>
  </r>
  <r>
    <n v="2351"/>
    <s v="Com-Lighting-InGen_MH-295w_PSMH-208w_PSMH-208w"/>
    <x v="488"/>
    <s v="DEER2014"/>
    <s v="D13 v1.2"/>
    <d v="2014-05-23T15:34:31"/>
    <s v="DEER Lighting measure"/>
    <s v="ErRul"/>
    <s v="Com-Iltg-dWatt-LF_OSbldg"/>
    <s v="DEER"/>
    <s v="Scaled"/>
    <s v="Delta"/>
    <n v="0"/>
    <n v="87"/>
    <s v="None"/>
    <m/>
    <b v="0"/>
    <m/>
    <b v="1"/>
    <s v="Com"/>
    <s v="Any"/>
    <x v="4"/>
    <s v="InGen"/>
    <s v="Ltg_Lmp+Blst"/>
    <x v="26"/>
    <m/>
    <m/>
    <s v="ILtg-MH"/>
    <s v="ILtg-MH"/>
    <s v="HID Lamp and Ballast: HID Lamp: Metal Halide , Any shape, 250w, Universal position, 21640 lm, CRI = 65, rated hours = 10000 (1); HID Ballast: Constant Wattage Autotransformer, No dimming capability (1); Total Watts = 295"/>
    <s v="HID Lamp and Ballast: HID Lamp: Pulse Start Metal Halide , Any shape, 175w, Universal position, 16000 lm, CRI = 62, rated hours = 15000 (1); HID Ballast: Constant Wattage Autotransformer, No dimming capability (1); Total Watts = 208"/>
    <x v="602"/>
    <s v="MH-250w(295w)"/>
    <s v="PSMH-175w(208w)"/>
    <s v="PSMH-175w(208w)"/>
    <s v="Standard"/>
    <s v="D08-NE-ILtg-Othr-Prim-RplLPD-250wMHMgC295w-175wPSMHMgC208w"/>
    <m/>
    <s v="DEER1314-Ltg-Com-LF"/>
    <s v="DEER2014"/>
  </r>
  <r>
    <n v="2352"/>
    <s v="Com-Lighting-InGen_Incan-500w_PSMH-208w_PSMH-208w"/>
    <x v="487"/>
    <s v="DEER2014"/>
    <s v="D13 v1.2"/>
    <d v="2014-05-23T15:34:31"/>
    <s v="DEER Lighting measure"/>
    <s v="ErRul"/>
    <s v="Com-Iltg-dWatt-LF_OSbldg"/>
    <s v="DEER"/>
    <s v="Scaled"/>
    <s v="Delta"/>
    <n v="0"/>
    <n v="292"/>
    <s v="None"/>
    <m/>
    <b v="0"/>
    <m/>
    <b v="1"/>
    <s v="Com"/>
    <s v="Any"/>
    <x v="4"/>
    <s v="InGen"/>
    <s v="Ltg_Lmp+Blst"/>
    <x v="26"/>
    <m/>
    <m/>
    <s v="ILtg-MH"/>
    <s v="ILtg-Incand-Com"/>
    <s v="Incandescent lamp: 500W lamp; lm=5500, Rated Life=1500hrs"/>
    <s v="HID Lamp and Ballast: HID Lamp: Pulse Start Metal Halide , Any shape, 175w, Universal position, 16000 lm, CRI = 62, rated hours = 15000 (1); HID Ballast: Constant Wattage Autotransformer, No dimming capability (1); Total Watts = 208"/>
    <x v="602"/>
    <s v="Incan(500w)"/>
    <s v="PSMH-175w(208w)"/>
    <s v="PSMH-175w(208w)"/>
    <s v="Standard"/>
    <s v="D08-NE-ILtg-Othr-Prim-RplLPD-500wInc500w-175wPSMHMgC208w"/>
    <m/>
    <s v="DEER1314-Ltg-Com-LF"/>
    <s v="DEER2014"/>
  </r>
  <r>
    <n v="2353"/>
    <s v="Com-Lighting-InGen_MH-295w_PSMH-288w_PSMH-288w"/>
    <x v="488"/>
    <s v="DEER2014"/>
    <s v="D13 v1.2"/>
    <d v="2014-05-23T15:34:31"/>
    <s v="DEER Lighting measure"/>
    <s v="ErRul"/>
    <s v="Com-Iltg-dWatt-LF_OSbldg"/>
    <s v="DEER"/>
    <s v="Scaled"/>
    <s v="Delta"/>
    <n v="0"/>
    <n v="7"/>
    <s v="None"/>
    <m/>
    <b v="0"/>
    <m/>
    <b v="1"/>
    <s v="Com"/>
    <s v="Any"/>
    <x v="4"/>
    <s v="InGen"/>
    <s v="Ltg_Lmp+Blst"/>
    <x v="26"/>
    <m/>
    <m/>
    <s v="ILtg-MH"/>
    <s v="ILtg-MH"/>
    <s v="HID Lamp and Ballast: HID Lamp: Metal Halide , Any shape, 250w, Universal position, 21640 lm, CRI = 65, rated hours = 10000 (1); HID Ballast: Constant Wattage Autotransformer, No dimming capability (1); Total Watts = 295"/>
    <s v="HID Lamp and Ballast: HID Lamp: Pulse Start Metal Halide , Any shape, 250w, Universal position, 23750 lm, CRI = 62, rated hours = 15000 (1); HID Ballast: Constant Wattage Autotransformer, No dimming capability (1); Total Watts = 288"/>
    <x v="603"/>
    <s v="MH-250w(295w)"/>
    <s v="PSMH-250w(288w)"/>
    <s v="PSMH-250w(288w)"/>
    <s v="Standard"/>
    <m/>
    <m/>
    <s v="DEER1314-Ltg-Com-LF"/>
    <s v="DEER2014"/>
  </r>
  <r>
    <n v="2354"/>
    <s v="Com-Lighting-InGen_MV-455w_PSMH-288w_PSMH-288w"/>
    <x v="488"/>
    <s v="DEER2014"/>
    <s v="D13 v1.2"/>
    <d v="2014-05-23T15:34:31"/>
    <s v="DEER Lighting measure"/>
    <s v="ErRul"/>
    <s v="Com-Iltg-dWatt-LF_OSbldg"/>
    <s v="DEER"/>
    <s v="Scaled"/>
    <s v="Delta"/>
    <n v="0"/>
    <n v="167"/>
    <s v="None"/>
    <m/>
    <b v="0"/>
    <m/>
    <b v="1"/>
    <s v="Com"/>
    <s v="Any"/>
    <x v="4"/>
    <s v="InGen"/>
    <s v="Ltg_Lmp+Blst"/>
    <x v="26"/>
    <m/>
    <m/>
    <s v="ILtg-MH"/>
    <s v="ILtg-HPS"/>
    <s v="HID Lamp and Ballast: HID Lamp: Mercury Vapor, Any shape, 400w, Universal position, 22805 lm, CRI = 45, rated hours = 24000 (1); HID Ballast: Constant Wattage Autotransformer, No dimming capability (1); Total Watts = 455"/>
    <s v="HID Lamp and Ballast: HID Lamp: Pulse Start Metal Halide , Any shape, 250w, Universal position, 23750 lm, CRI = 62, rated hours = 15000 (1); HID Ballast: Constant Wattage Autotransformer, No dimming capability (1); Total Watts = 288"/>
    <x v="603"/>
    <s v="MV-400w(455w)"/>
    <s v="PSMH-250w(288w)"/>
    <s v="PSMH-250w(288w)"/>
    <s v="Standard"/>
    <s v="D08-NE-ILtg-Othr-Prim-RplLPD-400wMVMgC455w-250wPSMHMgC288w"/>
    <m/>
    <s v="DEER1314-Ltg-Com-LF"/>
    <s v="DEER2014"/>
  </r>
  <r>
    <n v="2355"/>
    <s v="Com-Lighting-InGen_MH-458w_PSMH-400w_PSMH-400w"/>
    <x v="488"/>
    <s v="DEER2014"/>
    <s v="D13 v1.2"/>
    <d v="2014-05-23T15:34:31"/>
    <s v="DEER Lighting measure"/>
    <s v="ErRul"/>
    <s v="Com-Iltg-dWatt-LF_OSbldg"/>
    <s v="DEER"/>
    <s v="Scaled"/>
    <s v="Delta"/>
    <n v="0"/>
    <n v="58"/>
    <s v="None"/>
    <m/>
    <b v="0"/>
    <m/>
    <b v="1"/>
    <s v="Com"/>
    <s v="Any"/>
    <x v="4"/>
    <s v="InGen"/>
    <s v="Ltg_Lmp+Blst"/>
    <x v="26"/>
    <m/>
    <m/>
    <s v="ILtg-MH"/>
    <s v="ILtg-MH"/>
    <s v="HID Lamp and Ballast: HID Lamp: Metal Halide , Any shape, 400w, Universal position, 32835 lm, CRI = 65, rated hours = 20000 (1); HID Ballast: Constant Wattage Autotransformer, No dimming capability (1); Total Watts = 458"/>
    <s v="HID Lamp and Ballast: HID Lamp: Pulse Start Metal Halide , Any shape, 350w, Universal position, 36000 lm, CRI = 62, rated hours = 20000 (1); HID Ballast: Constant Wattage Autotransformer, No dimming capability (1); Total Watts = 400"/>
    <x v="604"/>
    <s v="MH-400w(458w)"/>
    <s v="PSMH-350w(400w)"/>
    <s v="PSMH-350w(400w)"/>
    <s v="Standard"/>
    <m/>
    <m/>
    <s v="DEER1314-Ltg-Com-LF"/>
    <s v="DEER2014"/>
  </r>
  <r>
    <n v="2356"/>
    <s v="Com-Lighting-InGen_Incan-1000w_PSMH-400w_PSMH-400w"/>
    <x v="487"/>
    <s v="DEER2014"/>
    <s v="D13 v1.2"/>
    <d v="2014-05-23T15:34:31"/>
    <s v="DEER Lighting measure"/>
    <s v="ErRul"/>
    <s v="Com-Iltg-dWatt-LF_OSbldg"/>
    <s v="DEER"/>
    <s v="Scaled"/>
    <s v="Delta"/>
    <n v="0"/>
    <n v="600"/>
    <s v="None"/>
    <m/>
    <b v="0"/>
    <m/>
    <b v="1"/>
    <s v="Com"/>
    <s v="Any"/>
    <x v="4"/>
    <s v="InGen"/>
    <s v="Ltg_Lmp+Blst"/>
    <x v="26"/>
    <m/>
    <m/>
    <s v="ILtg-MH"/>
    <s v="ILtg-Incand-Com"/>
    <s v="Incandescent lamp: 1000W lamp; lm=23740, Rated Life=1500hrs"/>
    <s v="HID Lamp and Ballast: HID Lamp: Pulse Start Metal Halide , Any shape, 350w, Universal position, 36000 lm, CRI = 62, rated hours = 20000 (1); HID Ballast: Constant Wattage Autotransformer, No dimming capability (1); Total Watts = 400"/>
    <x v="604"/>
    <s v="Incan(1000w)"/>
    <s v="PSMH-350w(400w)"/>
    <s v="PSMH-350w(400w)"/>
    <s v="Standard"/>
    <s v="D08-NE-ILtg-Othr-Prim-RplLPD-1kwInc1000w-350wPSMHMgC400w"/>
    <m/>
    <s v="DEER1314-Ltg-Com-LF"/>
    <s v="DEER2014"/>
  </r>
  <r>
    <n v="2357"/>
    <s v="Com-Lighting-InGen_CFLratio0357_CFLscw-3w"/>
    <x v="489"/>
    <s v="DEER2014"/>
    <s v="D13 v1.2"/>
    <d v="2014-05-23T15:34:31"/>
    <s v="DEER Lighting measure"/>
    <s v="ErRobNc"/>
    <s v="Com-Iltg-dWatt-CFL_OSbldg"/>
    <s v="DEER"/>
    <s v="Scaled"/>
    <s v="BaseRatio"/>
    <n v="8"/>
    <n v="8"/>
    <s v="None"/>
    <m/>
    <b v="0"/>
    <m/>
    <b v="1"/>
    <s v="Com"/>
    <s v="Any"/>
    <x v="4"/>
    <s v="InGen"/>
    <s v="Ltg_Lamp"/>
    <x v="24"/>
    <m/>
    <m/>
    <s v="ILtg-CFL-Com"/>
    <s v="ILtg-Incand-Com"/>
    <s v="Com indoor non-refl CFL base case, Total Watts = 3.57 x Msr Watts"/>
    <s v="Com indoor non-refl CFL base case, Total Watts = 3.57 x Msr Watts"/>
    <x v="518"/>
    <s v="CFLratio0357"/>
    <s v="CFLratio0357"/>
    <s v="CFLscw(3w)"/>
    <s v="Standard"/>
    <m/>
    <m/>
    <s v="DEER1314-Ltg-Com-CFL"/>
    <s v="DEER2014"/>
  </r>
  <r>
    <n v="2358"/>
    <s v="Com-Lighting-InExit_Exit-Incand-40w-Double_Exit-CFL-21w-Double"/>
    <x v="490"/>
    <s v="DEER2014"/>
    <s v="D13 v1.0"/>
    <d v="2014-05-23T15:34:31"/>
    <s v="DEER Lighting measure"/>
    <s v="ErRobNc"/>
    <s v="Com-Iltg-dWatt-Exit"/>
    <s v="DEER"/>
    <s v="Scaled"/>
    <s v="Delta"/>
    <n v="-11"/>
    <n v="19"/>
    <s v="None"/>
    <m/>
    <b v="0"/>
    <m/>
    <b v="1"/>
    <s v="Com"/>
    <s v="Any"/>
    <x v="4"/>
    <s v="InExit"/>
    <s v="Ltg_Fixture"/>
    <x v="27"/>
    <m/>
    <m/>
    <s v="ILtg-Exit"/>
    <s v="ILtg-Exit"/>
    <s v="Exit fixture: 20 Watt Incand lamps (2), Double Face; Total Watts = 40"/>
    <s v="Exit fixture: 5 Watt Code lamps (2), Double Face; Total Watts = 10"/>
    <x v="605"/>
    <s v="Exit-Incand-20w(40w)"/>
    <s v="Exit-Code-5w(10w)"/>
    <s v="Exit-CFL-7w(21w)"/>
    <s v="Standard"/>
    <s v="D08-NE-ILtg-Exit-Rpl-20wxInc40w-7wxCFLSMg21w"/>
    <m/>
    <s v="DEER1314"/>
    <s v="DEER2014"/>
  </r>
  <r>
    <n v="2359"/>
    <s v="Com-Lighting-InGen_CFLratio0357_CFLscw-4w"/>
    <x v="489"/>
    <s v="DEER2014"/>
    <s v="D13 v1.2"/>
    <d v="2014-05-23T15:34:31"/>
    <s v="DEER Lighting measure"/>
    <s v="ErRobNc"/>
    <s v="Com-Iltg-dWatt-CFL_OSbldg"/>
    <s v="DEER"/>
    <s v="Scaled"/>
    <s v="BaseRatio"/>
    <n v="10"/>
    <n v="10"/>
    <s v="None"/>
    <m/>
    <b v="0"/>
    <m/>
    <b v="1"/>
    <s v="Com"/>
    <s v="Any"/>
    <x v="4"/>
    <s v="InGen"/>
    <s v="Ltg_Lamp"/>
    <x v="24"/>
    <m/>
    <m/>
    <s v="ILtg-CFL-Com"/>
    <s v="ILtg-Incand-Com"/>
    <s v="Com indoor non-refl CFL base case, Total Watts = 3.57 x Msr Watts"/>
    <s v="Com indoor non-refl CFL base case, Total Watts = 3.57 x Msr Watts"/>
    <x v="520"/>
    <s v="CFLratio0357"/>
    <s v="CFLratio0357"/>
    <s v="CFLscw(4w)"/>
    <s v="Standard"/>
    <m/>
    <m/>
    <s v="DEER1314-Ltg-Com-CFL"/>
    <s v="DEER2014"/>
  </r>
  <r>
    <n v="2360"/>
    <s v="Com-Lighting-InExit_Exit-Incand-25w-Single_Exit-CFL-10w-Single"/>
    <x v="490"/>
    <s v="DEER2014"/>
    <s v="D13 v1.0"/>
    <d v="2014-05-23T15:34:31"/>
    <s v="DEER Lighting measure"/>
    <s v="ErRobNc"/>
    <s v="Com-Iltg-dWatt-Exit"/>
    <s v="DEER"/>
    <s v="Scaled"/>
    <s v="Delta"/>
    <n v="-5"/>
    <n v="15"/>
    <s v="None"/>
    <m/>
    <b v="0"/>
    <m/>
    <b v="1"/>
    <s v="Com"/>
    <s v="Any"/>
    <x v="4"/>
    <s v="InExit"/>
    <s v="Ltg_Fixture"/>
    <x v="27"/>
    <m/>
    <m/>
    <s v="ILtg-Exit"/>
    <s v="ILtg-Exit"/>
    <s v="Exit fixture: 25 Watt Incand lamps (1), Single Face; Total Watts = 25"/>
    <s v="Exit fixture: 5 Watt Code lamps (1), Single Face; Total Watts = 5"/>
    <x v="606"/>
    <s v="Exit-Incand-25w(25w)"/>
    <s v="Exit-Code-5w(5w)"/>
    <s v="Exit-CFL-7w(10w)"/>
    <s v="Standard"/>
    <s v="D08-NE-ILtg-Exit-Rpl-25wxInc25w-7wxCFLSMg10w"/>
    <m/>
    <s v="DEER1314"/>
    <s v="DEER2014"/>
  </r>
  <r>
    <n v="2361"/>
    <s v="Com-Lighting-InGen_CFLratio0357_CFLscw-5w"/>
    <x v="489"/>
    <s v="DEER2014"/>
    <s v="D13 v1.2"/>
    <d v="2014-05-23T15:34:31"/>
    <s v="DEER Lighting measure"/>
    <s v="ErRobNc"/>
    <s v="Com-Iltg-dWatt-CFL_OSbldg"/>
    <s v="DEER"/>
    <s v="Scaled"/>
    <s v="BaseRatio"/>
    <n v="13"/>
    <n v="13"/>
    <s v="None"/>
    <m/>
    <b v="0"/>
    <m/>
    <b v="1"/>
    <s v="Com"/>
    <s v="Any"/>
    <x v="4"/>
    <s v="InGen"/>
    <s v="Ltg_Lamp"/>
    <x v="24"/>
    <m/>
    <m/>
    <s v="ILtg-CFL-Com"/>
    <s v="ILtg-Incand-Com"/>
    <s v="Com indoor non-refl CFL base case, Total Watts = 3.57 x Msr Watts"/>
    <s v="Com indoor non-refl CFL base case, Total Watts = 3.57 x Msr Watts"/>
    <x v="522"/>
    <s v="CFLratio0357"/>
    <s v="CFLratio0357"/>
    <s v="CFLscw(5w)"/>
    <s v="Standard"/>
    <m/>
    <m/>
    <s v="DEER1314-Ltg-Com-CFL"/>
    <s v="DEER2014"/>
  </r>
  <r>
    <n v="2362"/>
    <s v="Com-Lighting-InExit_Exit-CFL-10w-Single_Exit-LED-4w-Single"/>
    <x v="490"/>
    <s v="DEER2014"/>
    <s v="D13 v1.0"/>
    <d v="2014-05-23T15:34:31"/>
    <s v="DEER Lighting measure"/>
    <s v="ErRobNc"/>
    <s v="Com-Iltg-dWatt-Exit"/>
    <s v="DEER"/>
    <s v="Scaled"/>
    <s v="Delta"/>
    <n v="1"/>
    <n v="6"/>
    <s v="None"/>
    <m/>
    <b v="0"/>
    <m/>
    <b v="1"/>
    <s v="Com"/>
    <s v="Any"/>
    <x v="4"/>
    <s v="InExit"/>
    <s v="Ltg_Fixture"/>
    <x v="27"/>
    <m/>
    <m/>
    <s v="ILtg-Exit"/>
    <s v="ILtg-Exit"/>
    <s v="Exit fixture: 7 Watt CFL lamps (1), Single Face; Total Watts = 10"/>
    <s v="Exit fixture: 5 Watt Code lamps (1), Single Face; Total Watts = 5"/>
    <x v="607"/>
    <s v="Exit-CFL-7w(10w)"/>
    <s v="Exit-Code-5w(5w)"/>
    <s v="Exit-LED-2w-1(4w)"/>
    <s v="Standard"/>
    <m/>
    <m/>
    <s v="DEER1314"/>
    <s v="DEER2014"/>
  </r>
  <r>
    <n v="2363"/>
    <s v="Com-Lighting-InGen_CFLratio0357_CFLscw-6w"/>
    <x v="489"/>
    <s v="DEER2014"/>
    <s v="D13 v1.2"/>
    <d v="2014-05-23T15:34:31"/>
    <s v="DEER Lighting measure"/>
    <s v="ErRobNc"/>
    <s v="Com-Iltg-dWatt-CFL_OSbldg"/>
    <s v="DEER"/>
    <s v="Scaled"/>
    <s v="BaseRatio"/>
    <n v="15"/>
    <n v="15"/>
    <s v="None"/>
    <m/>
    <b v="0"/>
    <m/>
    <b v="1"/>
    <s v="Com"/>
    <s v="Any"/>
    <x v="4"/>
    <s v="InGen"/>
    <s v="Ltg_Lamp"/>
    <x v="24"/>
    <m/>
    <m/>
    <s v="ILtg-CFL-Com"/>
    <s v="ILtg-Incand-Com"/>
    <s v="Com indoor non-refl CFL base case, Total Watts = 3.57 x Msr Watts"/>
    <s v="Com indoor non-refl CFL base case, Total Watts = 3.57 x Msr Watts"/>
    <x v="524"/>
    <s v="CFLratio0357"/>
    <s v="CFLratio0357"/>
    <s v="CFLscw(6w)"/>
    <s v="Standard"/>
    <m/>
    <m/>
    <s v="DEER1314-Ltg-Com-CFL"/>
    <s v="DEER2014"/>
  </r>
  <r>
    <n v="2364"/>
    <s v="Com-Lighting-InExit_Exit-CFL-21w-Double_Exit-LED-4w-Double"/>
    <x v="490"/>
    <s v="DEER2014"/>
    <s v="D13 v1.0"/>
    <d v="2014-05-23T15:34:31"/>
    <s v="DEER Lighting measure"/>
    <s v="ErRobNc"/>
    <s v="Com-Iltg-dWatt-Exit"/>
    <s v="DEER"/>
    <s v="Scaled"/>
    <s v="Delta"/>
    <n v="6"/>
    <n v="17"/>
    <s v="None"/>
    <m/>
    <b v="0"/>
    <m/>
    <b v="1"/>
    <s v="Com"/>
    <s v="Any"/>
    <x v="4"/>
    <s v="InExit"/>
    <s v="Ltg_Fixture"/>
    <x v="27"/>
    <m/>
    <m/>
    <s v="ILtg-Exit"/>
    <s v="ILtg-Exit"/>
    <s v="Exit fixture: 7 Watt CFL lamps (2), Double Face; Total Watts = 21"/>
    <s v="Exit fixture: 5 Watt Code lamps (2), Double Face; Total Watts = 10"/>
    <x v="608"/>
    <s v="Exit-CFL-7w(21w)"/>
    <s v="Exit-Code-5w(10w)"/>
    <s v="Exit-LED-2w-2(4w)"/>
    <s v="Standard"/>
    <m/>
    <m/>
    <s v="DEER1314"/>
    <s v="DEER2014"/>
  </r>
  <r>
    <n v="2365"/>
    <s v="Com-Lighting-InExit_Exit-Incand-40w-Double_Exit-LED-4w-Double"/>
    <x v="490"/>
    <s v="DEER2014"/>
    <s v="D13 v1.0"/>
    <d v="2014-05-23T15:34:31"/>
    <s v="DEER Lighting measure"/>
    <s v="ErRobNc"/>
    <s v="Com-Iltg-dWatt-Exit"/>
    <s v="DEER"/>
    <s v="Scaled"/>
    <s v="Delta"/>
    <n v="6"/>
    <n v="36"/>
    <s v="None"/>
    <m/>
    <b v="0"/>
    <m/>
    <b v="1"/>
    <s v="Com"/>
    <s v="Any"/>
    <x v="4"/>
    <s v="InExit"/>
    <s v="Ltg_Fixture"/>
    <x v="27"/>
    <m/>
    <m/>
    <s v="ILtg-Exit"/>
    <s v="ILtg-Exit"/>
    <s v="Exit fixture: 20 Watt Incand lamps (2), Double Face; Total Watts = 40"/>
    <s v="Exit fixture: 5 Watt Code lamps (2), Double Face; Total Watts = 10"/>
    <x v="608"/>
    <s v="Exit-Incand-20w(40w)"/>
    <s v="Exit-Code-5w(10w)"/>
    <s v="Exit-LED-2w-2(4w)"/>
    <s v="Standard"/>
    <m/>
    <m/>
    <s v="DEER1314"/>
    <s v="DEER2014"/>
  </r>
  <r>
    <n v="2366"/>
    <s v="Com-Lighting-InGen_CFLratio0357_CFLscw-7w"/>
    <x v="489"/>
    <s v="DEER2014"/>
    <s v="D13 v1.2"/>
    <d v="2014-05-23T15:34:31"/>
    <s v="DEER Lighting measure"/>
    <s v="ErRobNc"/>
    <s v="Com-Iltg-dWatt-CFL_OSbldg"/>
    <s v="DEER"/>
    <s v="Scaled"/>
    <s v="BaseRatio"/>
    <n v="18"/>
    <n v="18"/>
    <s v="None"/>
    <m/>
    <b v="0"/>
    <m/>
    <b v="1"/>
    <s v="Com"/>
    <s v="Any"/>
    <x v="4"/>
    <s v="InGen"/>
    <s v="Ltg_Lamp"/>
    <x v="24"/>
    <m/>
    <m/>
    <s v="ILtg-CFL-Com"/>
    <s v="ILtg-Incand-Com"/>
    <s v="Com indoor non-refl CFL base case, Total Watts = 3.57 x Msr Watts"/>
    <s v="Com indoor non-refl CFL base case, Total Watts = 3.57 x Msr Watts"/>
    <x v="525"/>
    <s v="CFLratio0357"/>
    <s v="CFLratio0357"/>
    <s v="CFLscw(7w)"/>
    <s v="Standard"/>
    <s v="D08-NE-ILtg-CFL-Sec-Rpl-Int-7wCFLsSMg7w"/>
    <m/>
    <s v="DEER1314-Ltg-Com-CFL"/>
    <s v="DEER2014"/>
  </r>
  <r>
    <n v="2367"/>
    <s v="Com-Lighting-InGen_CFLratio0357_CFLscw-8w"/>
    <x v="489"/>
    <s v="DEER2014"/>
    <s v="D13 v1.2"/>
    <d v="2014-05-23T15:34:31"/>
    <s v="DEER Lighting measure"/>
    <s v="ErRobNc"/>
    <s v="Com-Iltg-dWatt-CFL_OSbldg"/>
    <s v="DEER"/>
    <s v="Scaled"/>
    <s v="BaseRatio"/>
    <n v="21"/>
    <n v="21"/>
    <s v="None"/>
    <m/>
    <b v="0"/>
    <m/>
    <b v="1"/>
    <s v="Com"/>
    <s v="Any"/>
    <x v="4"/>
    <s v="InGen"/>
    <s v="Ltg_Lamp"/>
    <x v="24"/>
    <m/>
    <m/>
    <s v="ILtg-CFL-Com"/>
    <s v="ILtg-Incand-Com"/>
    <s v="Com indoor non-refl CFL base case, Total Watts = 3.57 x Msr Watts"/>
    <s v="Com indoor non-refl CFL base case, Total Watts = 3.57 x Msr Watts"/>
    <x v="527"/>
    <s v="CFLratio0357"/>
    <s v="CFLratio0357"/>
    <s v="CFLscw(8w)"/>
    <s v="Standard"/>
    <m/>
    <m/>
    <s v="DEER1314-Ltg-Com-CFL"/>
    <s v="DEER2014"/>
  </r>
  <r>
    <n v="2368"/>
    <s v="Com-Lighting-InExit_Exit-Incand-25w-Single_Exit-LED-4w-Single"/>
    <x v="490"/>
    <s v="DEER2014"/>
    <s v="D13 v1.0"/>
    <d v="2014-05-23T15:34:31"/>
    <s v="DEER Lighting measure"/>
    <s v="ErRobNc"/>
    <s v="Com-Iltg-dWatt-Exit"/>
    <s v="DEER"/>
    <s v="Scaled"/>
    <s v="Delta"/>
    <n v="1"/>
    <n v="21"/>
    <s v="None"/>
    <m/>
    <b v="0"/>
    <m/>
    <b v="1"/>
    <s v="Com"/>
    <s v="Any"/>
    <x v="4"/>
    <s v="InExit"/>
    <s v="Ltg_Fixture"/>
    <x v="27"/>
    <m/>
    <m/>
    <s v="ILtg-Exit"/>
    <s v="ILtg-Exit"/>
    <s v="Exit fixture: 25 Watt Incand lamps (1), Single Face; Total Watts = 25"/>
    <s v="Exit fixture: 5 Watt Code lamps (1), Single Face; Total Watts = 5"/>
    <x v="607"/>
    <s v="Exit-Incand-25w(25w)"/>
    <s v="Exit-Code-5w(5w)"/>
    <s v="Exit-LED-2w-1(4w)"/>
    <s v="Standard"/>
    <m/>
    <m/>
    <s v="DEER1314"/>
    <s v="DEER2014"/>
  </r>
  <r>
    <n v="2369"/>
    <s v="Com-Lighting-InGen_CFLratio0357_CFLscw-9w"/>
    <x v="489"/>
    <s v="DEER2014"/>
    <s v="D13 v1.2"/>
    <d v="2014-05-23T15:34:31"/>
    <s v="DEER Lighting measure"/>
    <s v="ErRobNc"/>
    <s v="Com-Iltg-dWatt-CFL_OSbldg"/>
    <s v="DEER"/>
    <s v="Scaled"/>
    <s v="BaseRatio"/>
    <n v="23"/>
    <n v="23"/>
    <s v="None"/>
    <m/>
    <b v="0"/>
    <m/>
    <b v="1"/>
    <s v="Com"/>
    <s v="Any"/>
    <x v="4"/>
    <s v="InGen"/>
    <s v="Ltg_Lamp"/>
    <x v="24"/>
    <m/>
    <m/>
    <s v="ILtg-CFL-Com"/>
    <s v="ILtg-Incand-Com"/>
    <s v="Com indoor non-refl CFL base case, Total Watts = 3.57 x Msr Watts"/>
    <s v="Com indoor non-refl CFL base case, Total Watts = 3.57 x Msr Watts"/>
    <x v="528"/>
    <s v="CFLratio0357"/>
    <s v="CFLratio0357"/>
    <s v="CFLscw(9w)"/>
    <s v="Standard"/>
    <s v="D08-NE-ILtg-CFL-Sec-Rpl-Int-9wCFLsSMg9w"/>
    <m/>
    <s v="DEER1314-Ltg-Com-CFL"/>
    <s v="DEER2014"/>
  </r>
  <r>
    <n v="2370"/>
    <s v="Com-Lighting-InExit_Exit-Incand-40w-Double_Exit-T5-24w-Double"/>
    <x v="490"/>
    <s v="DEER2014"/>
    <s v="D13 v1.0"/>
    <d v="2014-05-23T15:34:31"/>
    <s v="DEER Lighting measure"/>
    <s v="ErRobNc"/>
    <s v="Com-Iltg-dWatt-Exit"/>
    <s v="DEER"/>
    <s v="Scaled"/>
    <s v="Delta"/>
    <n v="-14"/>
    <n v="16"/>
    <s v="None"/>
    <m/>
    <b v="0"/>
    <m/>
    <b v="1"/>
    <s v="Com"/>
    <s v="Any"/>
    <x v="4"/>
    <s v="InExit"/>
    <s v="Ltg_Fixture"/>
    <x v="27"/>
    <m/>
    <m/>
    <s v="ILtg-Exit"/>
    <s v="ILtg-Exit"/>
    <s v="Exit fixture: 20 Watt Incand lamps (2), Double Face; Total Watts = 40"/>
    <s v="Exit fixture: 5 Watt Code lamps (2), Double Face; Total Watts = 10"/>
    <x v="609"/>
    <s v="Exit-Incand-20w(40w)"/>
    <s v="Exit-Code-5w(10w)"/>
    <s v="Exit-T5-8w(24w)"/>
    <s v="Standard"/>
    <s v="D08-NE-ILtg-Exit-Rpl-20wxInc40w-8wxT5SMg24w"/>
    <m/>
    <s v="DEER1314"/>
    <s v="DEER2014"/>
  </r>
  <r>
    <n v="2371"/>
    <s v="Com-Lighting-InExit_Exit-Incand-25w-Single_Exit-T5-12w-Single"/>
    <x v="490"/>
    <s v="DEER2014"/>
    <s v="D13 v1.0"/>
    <d v="2014-05-23T15:34:31"/>
    <s v="DEER Lighting measure"/>
    <s v="ErRobNc"/>
    <s v="Com-Iltg-dWatt-Exit"/>
    <s v="DEER"/>
    <s v="Scaled"/>
    <s v="Delta"/>
    <n v="-7"/>
    <n v="13"/>
    <s v="None"/>
    <m/>
    <b v="0"/>
    <m/>
    <b v="1"/>
    <s v="Com"/>
    <s v="Any"/>
    <x v="4"/>
    <s v="InExit"/>
    <s v="Ltg_Fixture"/>
    <x v="27"/>
    <m/>
    <m/>
    <s v="ILtg-Exit"/>
    <s v="ILtg-Exit"/>
    <s v="Exit fixture: 25 Watt Incand lamps (1), Single Face; Total Watts = 25"/>
    <s v="Exit fixture: 5 Watt Code lamps (1), Single Face; Total Watts = 5"/>
    <x v="610"/>
    <s v="Exit-Incand-25w(25w)"/>
    <s v="Exit-Code-5w(5w)"/>
    <s v="Exit-T5-8w(12w)"/>
    <s v="Standard"/>
    <s v="D08-NE-ILtg-Exit-Rpl-25wxInc25w-8wxT5SMg12w"/>
    <m/>
    <s v="DEER1314"/>
    <s v="DEER2014"/>
  </r>
  <r>
    <n v="2372"/>
    <s v="Com-Lighting-InGen_CFLratio0357_CFLscw-10w"/>
    <x v="489"/>
    <s v="DEER2014"/>
    <s v="D13 v1.2"/>
    <d v="2014-05-23T15:34:31"/>
    <s v="DEER Lighting measure"/>
    <s v="ErRobNc"/>
    <s v="Com-Iltg-dWatt-CFL_OSbldg"/>
    <s v="DEER"/>
    <s v="Scaled"/>
    <s v="BaseRatio"/>
    <n v="26"/>
    <n v="26"/>
    <s v="None"/>
    <m/>
    <b v="0"/>
    <m/>
    <b v="1"/>
    <s v="Com"/>
    <s v="Any"/>
    <x v="4"/>
    <s v="InGen"/>
    <s v="Ltg_Lamp"/>
    <x v="24"/>
    <m/>
    <m/>
    <s v="ILtg-CFL-Com"/>
    <s v="ILtg-Incand-Com"/>
    <s v="Com indoor non-refl CFL base case, Total Watts = 3.57 x Msr Watts"/>
    <s v="Com indoor non-refl CFL base case, Total Watts = 3.57 x Msr Watts"/>
    <x v="493"/>
    <s v="CFLratio0357"/>
    <s v="CFLratio0357"/>
    <s v="CFLscw(10w)"/>
    <s v="Standard"/>
    <m/>
    <m/>
    <s v="DEER1314-Ltg-Com-CFL"/>
    <s v="DEER2014"/>
  </r>
  <r>
    <n v="2373"/>
    <s v="Com-Lighting-InGen_CFLratio0357_CFLscw-11w"/>
    <x v="489"/>
    <s v="DEER2014"/>
    <s v="D13 v1.2"/>
    <d v="2014-05-23T15:34:31"/>
    <s v="DEER Lighting measure"/>
    <s v="ErRobNc"/>
    <s v="Com-Iltg-dWatt-CFL_OSbldg"/>
    <s v="DEER"/>
    <s v="Scaled"/>
    <s v="BaseRatio"/>
    <n v="28"/>
    <n v="28"/>
    <s v="None"/>
    <m/>
    <b v="0"/>
    <m/>
    <b v="1"/>
    <s v="Com"/>
    <s v="Any"/>
    <x v="4"/>
    <s v="InGen"/>
    <s v="Ltg_Lamp"/>
    <x v="24"/>
    <m/>
    <m/>
    <s v="ILtg-CFL-Com"/>
    <s v="ILtg-Incand-Com"/>
    <s v="Com indoor non-refl CFL base case, Total Watts = 3.57 x Msr Watts"/>
    <s v="Com indoor non-refl CFL base case, Total Watts = 3.57 x Msr Watts"/>
    <x v="494"/>
    <s v="CFLratio0357"/>
    <s v="CFLratio0357"/>
    <s v="CFLscw(11w)"/>
    <s v="Standard"/>
    <s v="D08-NE-ILtg-CFL-Sec-Rpl-Int-11wCFLsSMg11w"/>
    <m/>
    <s v="DEER1314-Ltg-Com-CFL"/>
    <s v="DEER2014"/>
  </r>
  <r>
    <n v="2374"/>
    <s v="Com-Lighting-InGen_CFLratio0357_CFLscw-12w"/>
    <x v="489"/>
    <s v="DEER2014"/>
    <s v="D13 v1.2"/>
    <d v="2014-05-23T15:34:31"/>
    <s v="DEER Lighting measure"/>
    <s v="ErRobNc"/>
    <s v="Com-Iltg-dWatt-CFL_OSbldg"/>
    <s v="DEER"/>
    <s v="Scaled"/>
    <s v="BaseRatio"/>
    <n v="31"/>
    <n v="31"/>
    <s v="None"/>
    <m/>
    <b v="0"/>
    <m/>
    <b v="1"/>
    <s v="Com"/>
    <s v="Any"/>
    <x v="4"/>
    <s v="InGen"/>
    <s v="Ltg_Lamp"/>
    <x v="24"/>
    <m/>
    <m/>
    <s v="ILtg-CFL-Com"/>
    <s v="ILtg-Incand-Com"/>
    <s v="Com indoor non-refl CFL base case, Total Watts = 3.57 x Msr Watts"/>
    <s v="Com indoor non-refl CFL base case, Total Watts = 3.57 x Msr Watts"/>
    <x v="495"/>
    <s v="CFLratio0357"/>
    <s v="CFLratio0357"/>
    <s v="CFLscw(12w)"/>
    <s v="Standard"/>
    <m/>
    <m/>
    <s v="DEER1314-Ltg-Com-CFL"/>
    <s v="DEER2014"/>
  </r>
  <r>
    <n v="2375"/>
    <s v="Com-Lighting-InGen_CFLratio0357_CFLscw-13w"/>
    <x v="489"/>
    <s v="DEER2014"/>
    <s v="D13 v1.2"/>
    <d v="2014-05-23T15:34:31"/>
    <s v="DEER Lighting measure"/>
    <s v="ErRobNc"/>
    <s v="Com-Iltg-dWatt-CFL_OSbldg"/>
    <s v="DEER"/>
    <s v="Scaled"/>
    <s v="BaseRatio"/>
    <n v="33"/>
    <n v="33"/>
    <s v="None"/>
    <m/>
    <b v="0"/>
    <m/>
    <b v="1"/>
    <s v="Com"/>
    <s v="Any"/>
    <x v="4"/>
    <s v="InGen"/>
    <s v="Ltg_Lamp"/>
    <x v="24"/>
    <m/>
    <m/>
    <s v="ILtg-CFL-Com"/>
    <s v="ILtg-Incand-Com"/>
    <s v="Com indoor non-refl CFL base case, Total Watts = 3.57 x Msr Watts"/>
    <s v="Com indoor non-refl CFL base case, Total Watts = 3.57 x Msr Watts"/>
    <x v="496"/>
    <s v="CFLratio0357"/>
    <s v="CFLratio0357"/>
    <s v="CFLscw(13w)"/>
    <s v="Standard"/>
    <s v="D08-NE-ILtg-CFL-Sec-Rpl-Int-13wCFLsSMg13w"/>
    <m/>
    <s v="DEER1314-Ltg-Com-CFL"/>
    <s v="DEER2014"/>
  </r>
  <r>
    <n v="2376"/>
    <s v="Com-Lighting-InGen_CFLratio0357_CFLscw-14w"/>
    <x v="489"/>
    <s v="DEER2014"/>
    <s v="D13 v1.2"/>
    <d v="2014-05-23T15:34:31"/>
    <s v="DEER Lighting measure"/>
    <s v="ErRobNc"/>
    <s v="Com-Iltg-dWatt-CFL_OSbldg"/>
    <s v="DEER"/>
    <s v="Scaled"/>
    <s v="BaseRatio"/>
    <n v="36"/>
    <n v="36"/>
    <s v="None"/>
    <m/>
    <b v="0"/>
    <m/>
    <b v="1"/>
    <s v="Com"/>
    <s v="Any"/>
    <x v="4"/>
    <s v="InGen"/>
    <s v="Ltg_Lamp"/>
    <x v="24"/>
    <m/>
    <m/>
    <s v="ILtg-CFL-Com"/>
    <s v="ILtg-Incand-Com"/>
    <s v="Com indoor non-refl CFL base case, Total Watts = 3.57 x Msr Watts"/>
    <s v="Com indoor non-refl CFL base case, Total Watts = 3.57 x Msr Watts"/>
    <x v="497"/>
    <s v="CFLratio0357"/>
    <s v="CFLratio0357"/>
    <s v="CFLscw(14w)"/>
    <s v="Standard"/>
    <m/>
    <m/>
    <s v="DEER1314-Ltg-Com-CFL"/>
    <s v="DEER2014"/>
  </r>
  <r>
    <n v="2377"/>
    <s v="Com-Lighting-InGen_CFLratio0357_CFLscw-15w"/>
    <x v="489"/>
    <s v="DEER2014"/>
    <s v="D13 v1.2"/>
    <d v="2014-05-23T15:34:31"/>
    <s v="DEER Lighting measure"/>
    <s v="ErRobNc"/>
    <s v="Com-Iltg-dWatt-CFL_OSbldg"/>
    <s v="DEER"/>
    <s v="Scaled"/>
    <s v="BaseRatio"/>
    <n v="39"/>
    <n v="39"/>
    <s v="None"/>
    <m/>
    <b v="0"/>
    <m/>
    <b v="1"/>
    <s v="Com"/>
    <s v="Any"/>
    <x v="4"/>
    <s v="InGen"/>
    <s v="Ltg_Lamp"/>
    <x v="24"/>
    <m/>
    <m/>
    <s v="ILtg-CFL-Com"/>
    <s v="ILtg-Incand-Com"/>
    <s v="Com indoor non-refl CFL base case, Total Watts = 3.57 x Msr Watts"/>
    <s v="Com indoor non-refl CFL base case, Total Watts = 3.57 x Msr Watts"/>
    <x v="499"/>
    <s v="CFLratio0357"/>
    <s v="CFLratio0357"/>
    <s v="CFLscw(15w)"/>
    <s v="Standard"/>
    <m/>
    <m/>
    <s v="DEER1314-Ltg-Com-CFL"/>
    <s v="DEER2014"/>
  </r>
  <r>
    <n v="2378"/>
    <s v="Com-Lighting-InGen_CFLratio0357_CFLscw-16w"/>
    <x v="489"/>
    <s v="DEER2014"/>
    <s v="D13 v1.2"/>
    <d v="2014-05-23T15:34:31"/>
    <s v="DEER Lighting measure"/>
    <s v="ErRobNc"/>
    <s v="Com-Iltg-dWatt-CFL_OSbldg"/>
    <s v="DEER"/>
    <s v="Scaled"/>
    <s v="BaseRatio"/>
    <n v="41"/>
    <n v="41"/>
    <s v="None"/>
    <m/>
    <b v="0"/>
    <m/>
    <b v="1"/>
    <s v="Com"/>
    <s v="Any"/>
    <x v="4"/>
    <s v="InGen"/>
    <s v="Ltg_Lamp"/>
    <x v="24"/>
    <m/>
    <m/>
    <s v="ILtg-CFL-Com"/>
    <s v="ILtg-Incand-Com"/>
    <s v="Com indoor non-refl CFL base case, Total Watts = 3.57 x Msr Watts"/>
    <s v="Com indoor non-refl CFL base case, Total Watts = 3.57 x Msr Watts"/>
    <x v="500"/>
    <s v="CFLratio0357"/>
    <s v="CFLratio0357"/>
    <s v="CFLscw(16w)"/>
    <s v="Standard"/>
    <s v="D08-NE-ILtg-CFL-Sec-Rpl-Int-16wCFLsSMg16w"/>
    <m/>
    <s v="DEER1314-Ltg-Com-CFL"/>
    <s v="DEER2014"/>
  </r>
  <r>
    <n v="2379"/>
    <s v="Com-Lighting-InGen_CFLratio0357_CFLscw-17w"/>
    <x v="489"/>
    <s v="DEER2014"/>
    <s v="D13 v1.2"/>
    <d v="2014-05-23T15:34:31"/>
    <s v="DEER Lighting measure"/>
    <s v="ErRobNc"/>
    <s v="Com-Iltg-dWatt-CFL_OSbldg"/>
    <s v="DEER"/>
    <s v="Scaled"/>
    <s v="BaseRatio"/>
    <n v="44"/>
    <n v="44"/>
    <s v="None"/>
    <m/>
    <b v="0"/>
    <m/>
    <b v="1"/>
    <s v="Com"/>
    <s v="Any"/>
    <x v="4"/>
    <s v="InGen"/>
    <s v="Ltg_Lamp"/>
    <x v="24"/>
    <m/>
    <m/>
    <s v="ILtg-CFL-Com"/>
    <s v="ILtg-Incand-Com"/>
    <s v="Com indoor non-refl CFL base case, Total Watts = 3.57 x Msr Watts"/>
    <s v="Com indoor non-refl CFL base case, Total Watts = 3.57 x Msr Watts"/>
    <x v="501"/>
    <s v="CFLratio0357"/>
    <s v="CFLratio0357"/>
    <s v="CFLscw(17w)"/>
    <s v="Standard"/>
    <s v="D08-NE-ILtg-CFL-Sec-Rpl-Int-17wCFLsSMg17w"/>
    <m/>
    <s v="DEER1314-Ltg-Com-CFL"/>
    <s v="DEER2014"/>
  </r>
  <r>
    <n v="2380"/>
    <s v="Com-Lighting-InGen_CFLratio0357_CFLscw-18w"/>
    <x v="489"/>
    <s v="DEER2014"/>
    <s v="D13 v1.2"/>
    <d v="2014-05-23T15:34:31"/>
    <s v="DEER Lighting measure"/>
    <s v="ErRobNc"/>
    <s v="Com-Iltg-dWatt-CFL_OSbldg"/>
    <s v="DEER"/>
    <s v="Scaled"/>
    <s v="BaseRatio"/>
    <n v="46"/>
    <n v="46"/>
    <s v="None"/>
    <m/>
    <b v="0"/>
    <m/>
    <b v="1"/>
    <s v="Com"/>
    <s v="Any"/>
    <x v="4"/>
    <s v="InGen"/>
    <s v="Ltg_Lamp"/>
    <x v="24"/>
    <m/>
    <m/>
    <s v="ILtg-CFL-Com"/>
    <s v="ILtg-Incand-Com"/>
    <s v="Com indoor non-refl CFL base case, Total Watts = 3.57 x Msr Watts"/>
    <s v="Com indoor non-refl CFL base case, Total Watts = 3.57 x Msr Watts"/>
    <x v="502"/>
    <s v="CFLratio0357"/>
    <s v="CFLratio0357"/>
    <s v="CFLscw(18w)"/>
    <s v="Standard"/>
    <s v="D08-NE-ILtg-CFL-Sec-Rpl-Int-18wCFLsSMg18w"/>
    <m/>
    <s v="DEER1314-Ltg-Com-CFL"/>
    <s v="DEER2014"/>
  </r>
  <r>
    <n v="2381"/>
    <s v="Com-Lighting-InGen_CFLratio0357_CFLscw-19w"/>
    <x v="489"/>
    <s v="DEER2014"/>
    <s v="D13 v1.2"/>
    <d v="2014-05-23T15:34:31"/>
    <s v="DEER Lighting measure"/>
    <s v="ErRobNc"/>
    <s v="Com-Iltg-dWatt-CFL_OSbldg"/>
    <s v="DEER"/>
    <s v="Scaled"/>
    <s v="BaseRatio"/>
    <n v="49"/>
    <n v="49"/>
    <s v="None"/>
    <m/>
    <b v="0"/>
    <m/>
    <b v="1"/>
    <s v="Com"/>
    <s v="Any"/>
    <x v="4"/>
    <s v="InGen"/>
    <s v="Ltg_Lamp"/>
    <x v="24"/>
    <m/>
    <m/>
    <s v="ILtg-CFL-Com"/>
    <s v="ILtg-Incand-Com"/>
    <s v="Com indoor non-refl CFL base case, Total Watts = 3.57 x Msr Watts"/>
    <s v="Com indoor non-refl CFL base case, Total Watts = 3.57 x Msr Watts"/>
    <x v="503"/>
    <s v="CFLratio0357"/>
    <s v="CFLratio0357"/>
    <s v="CFLscw(19w)"/>
    <s v="Standard"/>
    <m/>
    <m/>
    <s v="DEER1314-Ltg-Com-CFL"/>
    <s v="DEER2014"/>
  </r>
  <r>
    <n v="2382"/>
    <s v="Com-Lighting-InGen_CFLratio0357_CFLscw-20w"/>
    <x v="489"/>
    <s v="DEER2014"/>
    <s v="D13 v1.2"/>
    <d v="2014-05-23T15:34:31"/>
    <s v="DEER Lighting measure"/>
    <s v="ErRobNc"/>
    <s v="Com-Iltg-dWatt-CFL_OSbldg"/>
    <s v="DEER"/>
    <s v="Scaled"/>
    <s v="BaseRatio"/>
    <n v="51"/>
    <n v="51"/>
    <s v="None"/>
    <m/>
    <b v="0"/>
    <m/>
    <b v="1"/>
    <s v="Com"/>
    <s v="Any"/>
    <x v="4"/>
    <s v="InGen"/>
    <s v="Ltg_Lamp"/>
    <x v="24"/>
    <m/>
    <m/>
    <s v="ILtg-CFL-Com"/>
    <s v="ILtg-Incand-Com"/>
    <s v="Com indoor non-refl CFL base case, Total Watts = 3.57 x Msr Watts"/>
    <s v="Com indoor non-refl CFL base case, Total Watts = 3.57 x Msr Watts"/>
    <x v="505"/>
    <s v="CFLratio0357"/>
    <s v="CFLratio0357"/>
    <s v="CFLscw(20w)"/>
    <s v="Standard"/>
    <s v="D08-NE-ILtg-CFL-Sec-Rpl-Int-20wCFLsSMg20w"/>
    <m/>
    <s v="DEER1314-Ltg-Com-CFL"/>
    <s v="DEER2014"/>
  </r>
  <r>
    <n v="2383"/>
    <s v="Com-Lighting-InGen_CFLratio0357_CFLscw-21w"/>
    <x v="489"/>
    <s v="DEER2014"/>
    <s v="D13 v1.2"/>
    <d v="2014-05-23T15:34:31"/>
    <s v="DEER Lighting measure"/>
    <s v="ErRobNc"/>
    <s v="Com-Iltg-dWatt-CFL_OSbldg"/>
    <s v="DEER"/>
    <s v="Scaled"/>
    <s v="BaseRatio"/>
    <n v="54"/>
    <n v="54"/>
    <s v="None"/>
    <m/>
    <b v="0"/>
    <m/>
    <b v="1"/>
    <s v="Com"/>
    <s v="Any"/>
    <x v="4"/>
    <s v="InGen"/>
    <s v="Ltg_Lamp"/>
    <x v="24"/>
    <m/>
    <m/>
    <s v="ILtg-CFL-Com"/>
    <s v="ILtg-Incand-Com"/>
    <s v="Com indoor non-refl CFL base case, Total Watts = 3.57 x Msr Watts"/>
    <s v="Com indoor non-refl CFL base case, Total Watts = 3.57 x Msr Watts"/>
    <x v="506"/>
    <s v="CFLratio0357"/>
    <s v="CFLratio0357"/>
    <s v="CFLscw(21w)"/>
    <s v="Standard"/>
    <m/>
    <m/>
    <s v="DEER1314-Ltg-Com-CFL"/>
    <s v="DEER2014"/>
  </r>
  <r>
    <n v="2384"/>
    <s v="Com-Lighting-InGen_CFLratio0357_CFLscw-22w"/>
    <x v="489"/>
    <s v="DEER2014"/>
    <s v="D13 v1.2"/>
    <d v="2014-05-23T15:34:31"/>
    <s v="DEER Lighting measure"/>
    <s v="ErRobNc"/>
    <s v="Com-Iltg-dWatt-CFL_OSbldg"/>
    <s v="DEER"/>
    <s v="Scaled"/>
    <s v="BaseRatio"/>
    <n v="57"/>
    <n v="57"/>
    <s v="None"/>
    <m/>
    <b v="0"/>
    <m/>
    <b v="1"/>
    <s v="Com"/>
    <s v="Any"/>
    <x v="4"/>
    <s v="InGen"/>
    <s v="Ltg_Lamp"/>
    <x v="24"/>
    <m/>
    <m/>
    <s v="ILtg-CFL-Com"/>
    <s v="ILtg-Incand-Com"/>
    <s v="Com indoor non-refl CFL base case, Total Watts = 3.57 x Msr Watts"/>
    <s v="Com indoor non-refl CFL base case, Total Watts = 3.57 x Msr Watts"/>
    <x v="507"/>
    <s v="CFLratio0357"/>
    <s v="CFLratio0357"/>
    <s v="CFLscw(22w)"/>
    <s v="Standard"/>
    <m/>
    <m/>
    <s v="DEER1314-Ltg-Com-CFL"/>
    <s v="DEER2014"/>
  </r>
  <r>
    <n v="2385"/>
    <s v="Com-Lighting-InGen_CFLratio0357_CFLscw-23w"/>
    <x v="489"/>
    <s v="DEER2014"/>
    <s v="D13 v1.2"/>
    <d v="2014-05-23T15:34:31"/>
    <s v="DEER Lighting measure"/>
    <s v="ErRobNc"/>
    <s v="Com-Iltg-dWatt-CFL_OSbldg"/>
    <s v="DEER"/>
    <s v="Scaled"/>
    <s v="BaseRatio"/>
    <n v="59"/>
    <n v="59"/>
    <s v="None"/>
    <m/>
    <b v="0"/>
    <m/>
    <b v="1"/>
    <s v="Com"/>
    <s v="Any"/>
    <x v="4"/>
    <s v="InGen"/>
    <s v="Ltg_Lamp"/>
    <x v="24"/>
    <m/>
    <m/>
    <s v="ILtg-CFL-Com"/>
    <s v="ILtg-Incand-Com"/>
    <s v="Com indoor non-refl CFL base case, Total Watts = 3.57 x Msr Watts"/>
    <s v="Com indoor non-refl CFL base case, Total Watts = 3.57 x Msr Watts"/>
    <x v="508"/>
    <s v="CFLratio0357"/>
    <s v="CFLratio0357"/>
    <s v="CFLscw(23w)"/>
    <s v="Standard"/>
    <s v="D08-NE-ILtg-CFL-Sec-Rpl-Int-23wCFLsSMg23w"/>
    <m/>
    <s v="DEER1314-Ltg-Com-CFL"/>
    <s v="DEER2014"/>
  </r>
  <r>
    <n v="2386"/>
    <s v="Com-Lighting-InGen_CFLratio0357_CFLscw-24w"/>
    <x v="489"/>
    <s v="DEER2014"/>
    <s v="D13 v1.2"/>
    <d v="2014-05-23T15:34:31"/>
    <s v="DEER Lighting measure"/>
    <s v="ErRobNc"/>
    <s v="Com-Iltg-dWatt-CFL_OSbldg"/>
    <s v="DEER"/>
    <s v="Scaled"/>
    <s v="BaseRatio"/>
    <n v="62"/>
    <n v="62"/>
    <s v="None"/>
    <m/>
    <b v="0"/>
    <m/>
    <b v="1"/>
    <s v="Com"/>
    <s v="Any"/>
    <x v="4"/>
    <s v="InGen"/>
    <s v="Ltg_Lamp"/>
    <x v="24"/>
    <m/>
    <m/>
    <s v="ILtg-CFL-Com"/>
    <s v="ILtg-Incand-Com"/>
    <s v="Com indoor non-refl CFL base case, Total Watts = 3.57 x Msr Watts"/>
    <s v="Com indoor non-refl CFL base case, Total Watts = 3.57 x Msr Watts"/>
    <x v="509"/>
    <s v="CFLratio0357"/>
    <s v="CFLratio0357"/>
    <s v="CFLscw(24w)"/>
    <s v="Standard"/>
    <m/>
    <m/>
    <s v="DEER1314-Ltg-Com-CFL"/>
    <s v="DEER2014"/>
  </r>
  <r>
    <n v="2387"/>
    <s v="Com-Lighting-InGen_CFLratio0357_CFLscw-25w"/>
    <x v="489"/>
    <s v="DEER2014"/>
    <s v="D13 v1.2"/>
    <d v="2014-05-23T15:34:31"/>
    <s v="DEER Lighting measure"/>
    <s v="ErRobNc"/>
    <s v="Com-Iltg-dWatt-CFL_OSbldg"/>
    <s v="DEER"/>
    <s v="Scaled"/>
    <s v="BaseRatio"/>
    <n v="64"/>
    <n v="64"/>
    <s v="None"/>
    <m/>
    <b v="0"/>
    <m/>
    <b v="1"/>
    <s v="Com"/>
    <s v="Any"/>
    <x v="4"/>
    <s v="InGen"/>
    <s v="Ltg_Lamp"/>
    <x v="24"/>
    <m/>
    <m/>
    <s v="ILtg-CFL-Com"/>
    <s v="ILtg-Incand-Com"/>
    <s v="Com indoor non-refl CFL base case, Total Watts = 3.57 x Msr Watts"/>
    <s v="Com indoor non-refl CFL base case, Total Watts = 3.57 x Msr Watts"/>
    <x v="510"/>
    <s v="CFLratio0357"/>
    <s v="CFLratio0357"/>
    <s v="CFLscw(25w)"/>
    <s v="Standard"/>
    <s v="D08-NE-ILtg-CFL-Sec-Rpl-Int-25wCFLsSMg25w"/>
    <m/>
    <s v="DEER1314-Ltg-Com-CFL"/>
    <s v="DEER2014"/>
  </r>
  <r>
    <n v="2388"/>
    <s v="Com-Lighting-InGen_CFLratio0357_CFLscw-26w"/>
    <x v="489"/>
    <s v="DEER2014"/>
    <s v="D13 v1.2"/>
    <d v="2014-05-23T15:34:31"/>
    <s v="DEER Lighting measure"/>
    <s v="ErRobNc"/>
    <s v="Com-Iltg-dWatt-CFL_OSbldg"/>
    <s v="DEER"/>
    <s v="Scaled"/>
    <s v="BaseRatio"/>
    <n v="67"/>
    <n v="67"/>
    <s v="None"/>
    <m/>
    <b v="0"/>
    <m/>
    <b v="1"/>
    <s v="Com"/>
    <s v="Any"/>
    <x v="4"/>
    <s v="InGen"/>
    <s v="Ltg_Lamp"/>
    <x v="24"/>
    <m/>
    <m/>
    <s v="ILtg-CFL-Com"/>
    <s v="ILtg-Incand-Com"/>
    <s v="Com indoor non-refl CFL base case, Total Watts = 3.57 x Msr Watts"/>
    <s v="Com indoor non-refl CFL base case, Total Watts = 3.57 x Msr Watts"/>
    <x v="511"/>
    <s v="CFLratio0357"/>
    <s v="CFLratio0357"/>
    <s v="CFLscw(26w)"/>
    <s v="Standard"/>
    <m/>
    <m/>
    <s v="DEER1314-Ltg-Com-CFL"/>
    <s v="DEER2014"/>
  </r>
  <r>
    <n v="2389"/>
    <s v="Com-Lighting-InGen_CFLratio0357_CFLscw-27w"/>
    <x v="489"/>
    <s v="DEER2014"/>
    <s v="D13 v1.2"/>
    <d v="2014-05-23T15:34:31"/>
    <s v="DEER Lighting measure"/>
    <s v="ErRobNc"/>
    <s v="Com-Iltg-dWatt-CFL_OSbldg"/>
    <s v="DEER"/>
    <s v="Scaled"/>
    <s v="BaseRatio"/>
    <n v="69"/>
    <n v="69"/>
    <s v="None"/>
    <m/>
    <b v="0"/>
    <m/>
    <b v="1"/>
    <s v="Com"/>
    <s v="Any"/>
    <x v="4"/>
    <s v="InGen"/>
    <s v="Ltg_Lamp"/>
    <x v="24"/>
    <m/>
    <m/>
    <s v="ILtg-CFL-Com"/>
    <s v="ILtg-Incand-Com"/>
    <s v="Com indoor non-refl CFL base case, Total Watts = 3.57 x Msr Watts"/>
    <s v="Com indoor non-refl CFL base case, Total Watts = 3.57 x Msr Watts"/>
    <x v="512"/>
    <s v="CFLratio0357"/>
    <s v="CFLratio0357"/>
    <s v="CFLscw(27w)"/>
    <s v="Standard"/>
    <m/>
    <m/>
    <s v="DEER1314-Ltg-Com-CFL"/>
    <s v="DEER2014"/>
  </r>
  <r>
    <n v="2390"/>
    <s v="Com-Lighting-InGen_CFLratio0357_CFLscw-28w"/>
    <x v="489"/>
    <s v="DEER2014"/>
    <s v="D13 v1.2"/>
    <d v="2014-05-23T15:34:31"/>
    <s v="DEER Lighting measure"/>
    <s v="ErRobNc"/>
    <s v="Com-Iltg-dWatt-CFL_OSbldg"/>
    <s v="DEER"/>
    <s v="Scaled"/>
    <s v="BaseRatio"/>
    <n v="72"/>
    <n v="72"/>
    <s v="None"/>
    <m/>
    <b v="0"/>
    <m/>
    <b v="1"/>
    <s v="Com"/>
    <s v="Any"/>
    <x v="4"/>
    <s v="InGen"/>
    <s v="Ltg_Lamp"/>
    <x v="24"/>
    <m/>
    <m/>
    <s v="ILtg-CFL-Com"/>
    <s v="ILtg-Incand-Com"/>
    <s v="Com indoor non-refl CFL base case, Total Watts = 3.57 x Msr Watts"/>
    <s v="Com indoor non-refl CFL base case, Total Watts = 3.57 x Msr Watts"/>
    <x v="513"/>
    <s v="CFLratio0357"/>
    <s v="CFLratio0357"/>
    <s v="CFLscw(28w)"/>
    <s v="Standard"/>
    <s v="D08-NE-ILtg-CFL-Sec-Rpl-Int-28wCFLsSMg28w"/>
    <m/>
    <s v="DEER1314-Ltg-Com-CFL"/>
    <s v="DEER2014"/>
  </r>
  <r>
    <n v="2391"/>
    <s v="Com-Lighting-InGen_CFLratio0357_CFLscw-29w"/>
    <x v="489"/>
    <s v="DEER2014"/>
    <s v="D13 v1.2"/>
    <d v="2014-05-23T15:34:31"/>
    <s v="DEER Lighting measure"/>
    <s v="ErRobNc"/>
    <s v="Com-Iltg-dWatt-CFL_OSbldg"/>
    <s v="DEER"/>
    <s v="Scaled"/>
    <s v="BaseRatio"/>
    <n v="75"/>
    <n v="75"/>
    <s v="None"/>
    <m/>
    <b v="0"/>
    <m/>
    <b v="1"/>
    <s v="Com"/>
    <s v="Any"/>
    <x v="4"/>
    <s v="InGen"/>
    <s v="Ltg_Lamp"/>
    <x v="24"/>
    <m/>
    <m/>
    <s v="ILtg-CFL-Com"/>
    <s v="ILtg-Incand-Com"/>
    <s v="Com indoor non-refl CFL base case, Total Watts = 3.57 x Msr Watts"/>
    <s v="Com indoor non-refl CFL base case, Total Watts = 3.57 x Msr Watts"/>
    <x v="514"/>
    <s v="CFLratio0357"/>
    <s v="CFLratio0357"/>
    <s v="CFLscw(29w)"/>
    <s v="Standard"/>
    <m/>
    <m/>
    <s v="DEER1314-Ltg-Com-CFL"/>
    <s v="DEER2014"/>
  </r>
  <r>
    <n v="2392"/>
    <s v="Com-Lighting-InGen_CFLratio0357_CFLscw-30w"/>
    <x v="489"/>
    <s v="DEER2014"/>
    <s v="D13 v1.2"/>
    <d v="2014-05-23T15:34:31"/>
    <s v="DEER Lighting measure"/>
    <s v="ErRobNc"/>
    <s v="Com-Iltg-dWatt-CFL_OSbldg"/>
    <s v="DEER"/>
    <s v="Scaled"/>
    <s v="BaseRatio"/>
    <n v="77"/>
    <n v="77"/>
    <s v="None"/>
    <m/>
    <b v="0"/>
    <m/>
    <b v="1"/>
    <s v="Com"/>
    <s v="Any"/>
    <x v="4"/>
    <s v="InGen"/>
    <s v="Ltg_Lamp"/>
    <x v="24"/>
    <m/>
    <m/>
    <s v="ILtg-CFL-Com"/>
    <s v="ILtg-Incand-Com"/>
    <s v="Com indoor non-refl CFL base case, Total Watts = 3.57 x Msr Watts"/>
    <s v="Com indoor non-refl CFL base case, Total Watts = 3.57 x Msr Watts"/>
    <x v="515"/>
    <s v="CFLratio0357"/>
    <s v="CFLratio0357"/>
    <s v="CFLscw(30w)"/>
    <s v="Standard"/>
    <m/>
    <m/>
    <s v="DEER1314-Ltg-Com-CFL"/>
    <s v="DEER2014"/>
  </r>
  <r>
    <n v="2393"/>
    <s v="Com-Lighting-InGen_CFLratio0357_CFLscw-31w"/>
    <x v="489"/>
    <s v="DEER2014"/>
    <s v="D13 v1.2"/>
    <d v="2014-05-23T15:34:31"/>
    <s v="DEER Lighting measure"/>
    <s v="ErRobNc"/>
    <s v="Com-Iltg-dWatt-CFL_OSbldg"/>
    <s v="DEER"/>
    <s v="Scaled"/>
    <s v="BaseRatio"/>
    <n v="80"/>
    <n v="80"/>
    <s v="None"/>
    <m/>
    <b v="0"/>
    <m/>
    <b v="1"/>
    <s v="Com"/>
    <s v="Any"/>
    <x v="4"/>
    <s v="InGen"/>
    <s v="Ltg_Lamp"/>
    <x v="24"/>
    <m/>
    <m/>
    <s v="ILtg-CFL-Com"/>
    <s v="ILtg-Incand-Com"/>
    <s v="Com indoor non-refl CFL base case, Total Watts = 3.57 x Msr Watts"/>
    <s v="Com indoor non-refl CFL base case, Total Watts = 3.57 x Msr Watts"/>
    <x v="516"/>
    <s v="CFLratio0357"/>
    <s v="CFLratio0357"/>
    <s v="CFLscw(31w)"/>
    <s v="Standard"/>
    <m/>
    <m/>
    <s v="DEER1314-Ltg-Com-CFL"/>
    <s v="DEER2014"/>
  </r>
  <r>
    <n v="2394"/>
    <s v="Com-Lighting-InGen_CFLratio0357_CFLscw-32w"/>
    <x v="489"/>
    <s v="DEER2014"/>
    <s v="D13 v1.2"/>
    <d v="2014-05-23T15:34:31"/>
    <s v="DEER Lighting measure"/>
    <s v="ErRobNc"/>
    <s v="Com-Iltg-dWatt-CFL_OSbldg"/>
    <s v="DEER"/>
    <s v="Scaled"/>
    <s v="BaseRatio"/>
    <n v="82"/>
    <n v="82"/>
    <s v="None"/>
    <m/>
    <b v="0"/>
    <m/>
    <b v="1"/>
    <s v="Com"/>
    <s v="Any"/>
    <x v="4"/>
    <s v="InGen"/>
    <s v="Ltg_Lamp"/>
    <x v="24"/>
    <m/>
    <m/>
    <s v="ILtg-CFL-Com"/>
    <s v="ILtg-Incand-Com"/>
    <s v="Com indoor non-refl CFL base case, Total Watts = 3.57 x Msr Watts"/>
    <s v="Com indoor non-refl CFL base case, Total Watts = 3.57 x Msr Watts"/>
    <x v="517"/>
    <s v="CFLratio0357"/>
    <s v="CFLratio0357"/>
    <s v="CFLscw(32w)"/>
    <s v="Standard"/>
    <m/>
    <m/>
    <s v="DEER1314-Ltg-Com-CFL"/>
    <s v="DEER2014"/>
  </r>
  <r>
    <n v="2395"/>
    <s v="Com-Lighting-InGen_CFLratio0357_CFLscw-40w"/>
    <x v="489"/>
    <s v="DEER2014"/>
    <s v="D13 v1.2"/>
    <d v="2014-05-23T15:34:31"/>
    <s v="DEER Lighting measure"/>
    <s v="ErRobNc"/>
    <s v="Com-Iltg-dWatt-CFL_OSbldg"/>
    <s v="DEER"/>
    <s v="Scaled"/>
    <s v="BaseRatio"/>
    <n v="103"/>
    <n v="103"/>
    <s v="None"/>
    <m/>
    <b v="0"/>
    <m/>
    <b v="1"/>
    <s v="Com"/>
    <s v="Any"/>
    <x v="4"/>
    <s v="InGen"/>
    <s v="Ltg_Lamp"/>
    <x v="24"/>
    <m/>
    <m/>
    <s v="ILtg-CFL-Com"/>
    <s v="ILtg-Incand-Com"/>
    <s v="Com indoor non-refl CFL base case, Total Watts = 3.57 x Msr Watts"/>
    <s v="Com indoor non-refl CFL base case, Total Watts = 3.57 x Msr Watts"/>
    <x v="611"/>
    <s v="CFLratio0357"/>
    <s v="CFLratio0357"/>
    <s v="CFLscw(40w)"/>
    <s v="Standard"/>
    <m/>
    <s v="Added based on IOU workpaper measure"/>
    <s v="DEER1314-Ltg-Com-CFL"/>
    <s v="DEER2014"/>
  </r>
  <r>
    <n v="2396"/>
    <s v="Com-Lighting-InGen_CFLratio0357_CFLscw-42w"/>
    <x v="489"/>
    <s v="DEER2014"/>
    <s v="D13 v1.2"/>
    <d v="2014-05-23T15:34:31"/>
    <s v="DEER Lighting measure"/>
    <s v="ErRobNc"/>
    <s v="Com-Iltg-dWatt-CFL_OSbldg"/>
    <s v="DEER"/>
    <s v="Scaled"/>
    <s v="BaseRatio"/>
    <n v="108"/>
    <n v="108"/>
    <s v="None"/>
    <m/>
    <b v="0"/>
    <m/>
    <b v="1"/>
    <s v="Com"/>
    <s v="Any"/>
    <x v="4"/>
    <s v="InGen"/>
    <s v="Ltg_Lamp"/>
    <x v="24"/>
    <m/>
    <m/>
    <s v="ILtg-CFL-Com"/>
    <s v="ILtg-Incand-Com"/>
    <s v="Com indoor non-refl CFL base case, Total Watts = 3.57 x Msr Watts"/>
    <s v="Com indoor non-refl CFL base case, Total Watts = 3.57 x Msr Watts"/>
    <x v="519"/>
    <s v="CFLratio0357"/>
    <s v="CFLratio0357"/>
    <s v="CFLscw(42w)"/>
    <s v="Standard"/>
    <m/>
    <m/>
    <s v="DEER1314-Ltg-Com-CFL"/>
    <s v="DEER2014"/>
  </r>
  <r>
    <n v="2397"/>
    <s v="Com-Lighting-InGen_CFLratio0357_CFLscw-55w"/>
    <x v="489"/>
    <s v="DEER2014"/>
    <s v="D13 v1.2"/>
    <d v="2014-05-23T15:34:31"/>
    <s v="DEER Lighting measure"/>
    <s v="ErRobNc"/>
    <s v="Com-Iltg-dWatt-CFL_OSbldg"/>
    <s v="DEER"/>
    <s v="Scaled"/>
    <s v="BaseRatio"/>
    <n v="141"/>
    <n v="141"/>
    <s v="None"/>
    <m/>
    <b v="0"/>
    <m/>
    <b v="1"/>
    <s v="Com"/>
    <s v="Any"/>
    <x v="4"/>
    <s v="InGen"/>
    <s v="Ltg_Lamp"/>
    <x v="24"/>
    <m/>
    <m/>
    <s v="ILtg-CFL-Com"/>
    <s v="ILtg-Incand-Com"/>
    <s v="Com indoor non-refl CFL base case, Total Watts = 3.57 x Msr Watts"/>
    <s v="Com indoor non-refl CFL base case, Total Watts = 3.57 x Msr Watts"/>
    <x v="521"/>
    <s v="CFLratio0357"/>
    <s v="CFLratio0357"/>
    <s v="CFLscw(55w)"/>
    <s v="Standard"/>
    <m/>
    <m/>
    <s v="DEER1314-Ltg-Com-CFL"/>
    <s v="DEER2014"/>
  </r>
  <r>
    <n v="2398"/>
    <s v="Com-Lighting-InGen_CFLratio0357_CFLscw-60w"/>
    <x v="489"/>
    <s v="DEER2014"/>
    <s v="D13 v1.2"/>
    <d v="2014-05-23T15:34:31"/>
    <s v="DEER Lighting measure"/>
    <s v="ErRobNc"/>
    <s v="Com-Iltg-dWatt-CFL_OSbldg"/>
    <s v="DEER"/>
    <s v="Scaled"/>
    <s v="BaseRatio"/>
    <n v="154"/>
    <n v="154"/>
    <s v="None"/>
    <m/>
    <b v="0"/>
    <m/>
    <b v="1"/>
    <s v="Com"/>
    <s v="Any"/>
    <x v="4"/>
    <s v="InGen"/>
    <s v="Ltg_Lamp"/>
    <x v="24"/>
    <m/>
    <m/>
    <s v="ILtg-CFL-Com"/>
    <s v="ILtg-Incand-Com"/>
    <s v="Com indoor non-refl CFL base case, Total Watts = 3.57 x Msr Watts"/>
    <s v="Com indoor non-refl CFL base case, Total Watts = 3.57 x Msr Watts"/>
    <x v="523"/>
    <s v="CFLratio0357"/>
    <s v="CFLratio0357"/>
    <s v="CFLscw(60w)"/>
    <s v="Standard"/>
    <m/>
    <m/>
    <s v="DEER1314-Ltg-Com-CFL"/>
    <s v="DEER2014"/>
  </r>
  <r>
    <n v="2399"/>
    <s v="Com-Lighting-InGen_CFLratio0357_CFLscw-80w"/>
    <x v="489"/>
    <s v="DEER2014"/>
    <s v="D13 v1.2"/>
    <d v="2014-05-23T15:34:31"/>
    <s v="DEER Lighting measure"/>
    <s v="ErRobNc"/>
    <s v="Com-Iltg-dWatt-CFL_OSbldg"/>
    <s v="DEER"/>
    <s v="Scaled"/>
    <s v="BaseRatio"/>
    <n v="206"/>
    <n v="206"/>
    <s v="None"/>
    <m/>
    <b v="0"/>
    <m/>
    <b v="1"/>
    <s v="Com"/>
    <s v="Any"/>
    <x v="4"/>
    <s v="InGen"/>
    <s v="Ltg_Lamp"/>
    <x v="24"/>
    <m/>
    <m/>
    <s v="ILtg-CFL-Com"/>
    <s v="ILtg-Incand-Com"/>
    <s v="Com indoor non-refl CFL base case, Total Watts = 3.57 x Msr Watts"/>
    <s v="Com indoor non-refl CFL base case, Total Watts = 3.57 x Msr Watts"/>
    <x v="526"/>
    <s v="CFLratio0357"/>
    <s v="CFLratio0357"/>
    <s v="CFLscw(80w)"/>
    <s v="Standard"/>
    <m/>
    <m/>
    <s v="DEER1314-Ltg-Com-CFL"/>
    <s v="DEER2014"/>
  </r>
  <r>
    <n v="2400"/>
    <s v="Com-Lighting-InGen_CFLratio0357_CFLscw-100w"/>
    <x v="489"/>
    <s v="DEER2014"/>
    <s v="D13 v1.2"/>
    <d v="2014-05-23T15:34:31"/>
    <s v="DEER Lighting measure"/>
    <s v="ErRobNc"/>
    <s v="Com-Iltg-dWatt-CFL_OSbldg"/>
    <s v="DEER"/>
    <s v="Scaled"/>
    <s v="BaseRatio"/>
    <n v="257"/>
    <n v="257"/>
    <s v="None"/>
    <m/>
    <b v="0"/>
    <m/>
    <b v="1"/>
    <s v="Com"/>
    <s v="Any"/>
    <x v="4"/>
    <s v="InGen"/>
    <s v="Ltg_Lamp"/>
    <x v="24"/>
    <m/>
    <m/>
    <s v="ILtg-CFL-Com"/>
    <s v="ILtg-Incand-Com"/>
    <s v="Com indoor non-refl CFL base case, Total Watts = 3.57 x Msr Watts"/>
    <s v="Com indoor non-refl CFL base case, Total Watts = 3.57 x Msr Watts"/>
    <x v="492"/>
    <s v="CFLratio0357"/>
    <s v="CFLratio0357"/>
    <s v="CFLscw(100w)"/>
    <s v="Standard"/>
    <m/>
    <m/>
    <s v="DEER1314-Ltg-Com-CFL"/>
    <s v="DEER2014"/>
  </r>
  <r>
    <n v="2401"/>
    <s v="Com-Lighting-InGen_CFLratio0357_CFLscw-150w"/>
    <x v="489"/>
    <s v="DEER2014"/>
    <s v="D13 v1.2"/>
    <d v="2014-05-23T15:34:31"/>
    <s v="DEER Lighting measure"/>
    <s v="ErRobNc"/>
    <s v="Com-Iltg-dWatt-CFL_OSbldg"/>
    <s v="DEER"/>
    <s v="Scaled"/>
    <s v="BaseRatio"/>
    <n v="386"/>
    <n v="386"/>
    <s v="None"/>
    <m/>
    <b v="0"/>
    <m/>
    <b v="1"/>
    <s v="Com"/>
    <s v="Any"/>
    <x v="4"/>
    <s v="InGen"/>
    <s v="Ltg_Lamp"/>
    <x v="24"/>
    <m/>
    <m/>
    <s v="ILtg-CFL-Com"/>
    <s v="ILtg-Incand-Com"/>
    <s v="Com indoor non-refl CFL base case, Total Watts = 3.57 x Msr Watts"/>
    <s v="Com indoor non-refl CFL base case, Total Watts = 3.57 x Msr Watts"/>
    <x v="498"/>
    <s v="CFLratio0357"/>
    <s v="CFLratio0357"/>
    <s v="CFLscw(150w)"/>
    <s v="Standard"/>
    <m/>
    <m/>
    <s v="DEER1314-Ltg-Com-CFL"/>
    <s v="DEER2014"/>
  </r>
  <r>
    <n v="2402"/>
    <s v="Com-Lighting-InGen_CFLratio0357_CFLscw-200w"/>
    <x v="489"/>
    <s v="DEER2014"/>
    <s v="D13 v1.2"/>
    <d v="2014-05-23T15:34:31"/>
    <s v="DEER Lighting measure"/>
    <s v="ErRobNc"/>
    <s v="Com-Iltg-dWatt-CFL_OSbldg"/>
    <s v="DEER"/>
    <s v="Scaled"/>
    <s v="BaseRatio"/>
    <n v="514"/>
    <n v="514"/>
    <s v="None"/>
    <m/>
    <b v="0"/>
    <m/>
    <b v="1"/>
    <s v="Com"/>
    <s v="Any"/>
    <x v="4"/>
    <s v="InGen"/>
    <s v="Ltg_Lamp"/>
    <x v="24"/>
    <m/>
    <m/>
    <s v="ILtg-CFL-Com"/>
    <s v="ILtg-Incand-Com"/>
    <s v="Com indoor non-refl CFL base case, Total Watts = 3.57 x Msr Watts"/>
    <s v="Com indoor non-refl CFL base case, Total Watts = 3.57 x Msr Watts"/>
    <x v="504"/>
    <s v="CFLratio0357"/>
    <s v="CFLratio0357"/>
    <s v="CFLscw(200w)"/>
    <s v="Standard"/>
    <m/>
    <m/>
    <s v="DEER1314-Ltg-Com-CFL"/>
    <s v="DEER2014"/>
  </r>
  <r>
    <n v="2403"/>
    <s v="Com-Lighting-InGen_CFLratio0353_CFLfixt-5W"/>
    <x v="491"/>
    <s v="DEER2014"/>
    <s v="D13 v1.2"/>
    <d v="2014-05-23T15:34:31"/>
    <s v="DEER Lighting measure"/>
    <s v="ErRobNc"/>
    <s v="Com-Iltg-dWatt-CFL_OSbldg"/>
    <s v="DEER"/>
    <s v="Scaled"/>
    <s v="BaseRatio"/>
    <n v="13"/>
    <n v="13"/>
    <s v="None"/>
    <m/>
    <b v="0"/>
    <m/>
    <b v="1"/>
    <s v="Com"/>
    <s v="Any"/>
    <x v="4"/>
    <s v="InGen"/>
    <s v="Ltg_Fixture"/>
    <x v="23"/>
    <m/>
    <m/>
    <s v="ILtg-CFL-Com"/>
    <s v="ILtg-Incand-Com"/>
    <s v="CFL fixture based on:  Ballast; Total Watts = 3.53"/>
    <s v="CFL fixture based on:  Ballast; Total Watts = 3.53"/>
    <x v="484"/>
    <s v="CFLratio0353"/>
    <s v="CFLratio0353"/>
    <s v="CFLfixt-5w(5w)"/>
    <s v="Standard"/>
    <m/>
    <m/>
    <s v="DEER1314-Ltg-Com-CFL"/>
    <s v="DEER2014"/>
  </r>
  <r>
    <n v="2404"/>
    <s v="Com-Lighting-InGen_CFLratio0353_CFLfixt-7W"/>
    <x v="491"/>
    <s v="DEER2014"/>
    <s v="D13 v1.2"/>
    <d v="2014-05-23T15:34:31"/>
    <s v="DEER Lighting measure"/>
    <s v="ErRobNc"/>
    <s v="Com-Iltg-dWatt-CFL_OSbldg"/>
    <s v="DEER"/>
    <s v="Scaled"/>
    <s v="BaseRatio"/>
    <n v="18"/>
    <n v="18"/>
    <s v="None"/>
    <m/>
    <b v="0"/>
    <m/>
    <b v="1"/>
    <s v="Com"/>
    <s v="Any"/>
    <x v="4"/>
    <s v="InGen"/>
    <s v="Ltg_Fixture"/>
    <x v="23"/>
    <m/>
    <m/>
    <s v="ILtg-CFL-Com"/>
    <s v="ILtg-Incand-Com"/>
    <s v="CFL fixture based on:  Ballast; Total Watts = 3.53"/>
    <s v="CFL fixture based on:  Ballast; Total Watts = 3.53"/>
    <x v="487"/>
    <s v="CFLratio0353"/>
    <s v="CFLratio0353"/>
    <s v="CFLfixt-7w(7w)"/>
    <s v="Standard"/>
    <m/>
    <m/>
    <s v="DEER1314-Ltg-Com-CFL"/>
    <s v="DEER2014"/>
  </r>
  <r>
    <n v="2405"/>
    <s v="Com-Lighting-InGen_CFLratio0353_CFLfixt-9W"/>
    <x v="491"/>
    <s v="DEER2014"/>
    <s v="D13 v1.2"/>
    <d v="2014-05-23T15:34:31"/>
    <s v="DEER Lighting measure"/>
    <s v="ErRobNc"/>
    <s v="Com-Iltg-dWatt-CFL_OSbldg"/>
    <s v="DEER"/>
    <s v="Scaled"/>
    <s v="BaseRatio"/>
    <n v="23"/>
    <n v="23"/>
    <s v="None"/>
    <m/>
    <b v="0"/>
    <m/>
    <b v="1"/>
    <s v="Com"/>
    <s v="Any"/>
    <x v="4"/>
    <s v="InGen"/>
    <s v="Ltg_Fixture"/>
    <x v="23"/>
    <m/>
    <m/>
    <s v="ILtg-CFL-Com"/>
    <s v="ILtg-Incand-Com"/>
    <s v="CFL fixture based on:  Ballast; Total Watts = 3.53"/>
    <s v="CFL fixture based on:  Ballast; Total Watts = 3.53"/>
    <x v="491"/>
    <s v="CFLratio0353"/>
    <s v="CFLratio0353"/>
    <s v="CFLfixt-9w(9w)"/>
    <s v="Standard"/>
    <m/>
    <m/>
    <s v="DEER1314-Ltg-Com-CFL"/>
    <s v="DEER2014"/>
  </r>
  <r>
    <n v="2406"/>
    <s v="Com-Lighting-InGen_CFLratio0353_CFLfixt-13W"/>
    <x v="491"/>
    <s v="DEER2014"/>
    <s v="D13 v1.2"/>
    <d v="2014-05-23T15:34:31"/>
    <s v="DEER Lighting measure"/>
    <s v="ErRobNc"/>
    <s v="Com-Iltg-dWatt-CFL_OSbldg"/>
    <s v="DEER"/>
    <s v="Scaled"/>
    <s v="BaseRatio"/>
    <n v="33"/>
    <n v="33"/>
    <s v="None"/>
    <m/>
    <b v="0"/>
    <m/>
    <b v="1"/>
    <s v="Com"/>
    <s v="Any"/>
    <x v="4"/>
    <s v="InGen"/>
    <s v="Ltg_Fixture"/>
    <x v="23"/>
    <m/>
    <m/>
    <s v="ILtg-CFL-Com"/>
    <s v="ILtg-Incand-Com"/>
    <s v="CFL fixture based on:  Ballast; Total Watts = 3.53"/>
    <s v="CFL fixture based on:  Ballast; Total Watts = 3.53"/>
    <x v="466"/>
    <s v="CFLratio0353"/>
    <s v="CFLratio0353"/>
    <s v="CFLfixt-13w(13w)"/>
    <s v="Standard"/>
    <m/>
    <m/>
    <s v="DEER1314-Ltg-Com-CFL"/>
    <s v="DEER2014"/>
  </r>
  <r>
    <n v="2407"/>
    <s v="Com-Lighting-InGen_CFLratio0353_CFLfixt-15W"/>
    <x v="491"/>
    <s v="DEER2014"/>
    <s v="D13 v1.2"/>
    <d v="2014-05-23T15:34:31"/>
    <s v="DEER Lighting measure"/>
    <s v="ErRobNc"/>
    <s v="Com-Iltg-dWatt-CFL_OSbldg"/>
    <s v="DEER"/>
    <s v="Scaled"/>
    <s v="BaseRatio"/>
    <n v="38"/>
    <n v="38"/>
    <s v="None"/>
    <m/>
    <b v="0"/>
    <m/>
    <b v="1"/>
    <s v="Com"/>
    <s v="Any"/>
    <x v="4"/>
    <s v="InGen"/>
    <s v="Ltg_Fixture"/>
    <x v="23"/>
    <m/>
    <m/>
    <s v="ILtg-CFL-Com"/>
    <s v="ILtg-Incand-Com"/>
    <s v="CFL fixture based on:  Ballast; Total Watts = 3.53"/>
    <s v="CFL fixture based on:  Ballast; Total Watts = 3.53"/>
    <x v="467"/>
    <s v="CFLratio0353"/>
    <s v="CFLratio0353"/>
    <s v="CFLfixt-15w(15w)"/>
    <s v="Standard"/>
    <m/>
    <m/>
    <s v="DEER1314-Ltg-Com-CFL"/>
    <s v="DEER2014"/>
  </r>
  <r>
    <n v="2408"/>
    <s v="Com-Lighting-InGen_CFLratio0353_CFLfixt-18W"/>
    <x v="491"/>
    <s v="DEER2014"/>
    <s v="D13 v1.2"/>
    <d v="2014-05-23T15:34:31"/>
    <s v="DEER Lighting measure"/>
    <s v="ErRobNc"/>
    <s v="Com-Iltg-dWatt-CFL_OSbldg"/>
    <s v="DEER"/>
    <s v="Scaled"/>
    <s v="BaseRatio"/>
    <n v="46"/>
    <n v="46"/>
    <s v="None"/>
    <m/>
    <b v="0"/>
    <m/>
    <b v="1"/>
    <s v="Com"/>
    <s v="Any"/>
    <x v="4"/>
    <s v="InGen"/>
    <s v="Ltg_Fixture"/>
    <x v="23"/>
    <m/>
    <m/>
    <s v="ILtg-CFL-Com"/>
    <s v="ILtg-Incand-Com"/>
    <s v="CFL fixture based on:  Ballast; Total Watts = 3.53"/>
    <s v="CFL fixture based on:  Ballast; Total Watts = 3.53"/>
    <x v="468"/>
    <s v="CFLratio0353"/>
    <s v="CFLratio0353"/>
    <s v="CFLfixt-18w(18w)"/>
    <s v="Standard"/>
    <m/>
    <m/>
    <s v="DEER1314-Ltg-Com-CFL"/>
    <s v="DEER2014"/>
  </r>
  <r>
    <n v="2409"/>
    <s v="Com-Lighting-InGen_CFLratio0353_CFLfixt-20W"/>
    <x v="491"/>
    <s v="DEER2014"/>
    <s v="D13 v1.2"/>
    <d v="2014-05-23T15:34:31"/>
    <s v="DEER Lighting measure"/>
    <s v="ErRobNc"/>
    <s v="Com-Iltg-dWatt-CFL_OSbldg"/>
    <s v="DEER"/>
    <s v="Scaled"/>
    <s v="BaseRatio"/>
    <n v="51"/>
    <n v="51"/>
    <s v="None"/>
    <m/>
    <b v="0"/>
    <m/>
    <b v="1"/>
    <s v="Com"/>
    <s v="Any"/>
    <x v="4"/>
    <s v="InGen"/>
    <s v="Ltg_Fixture"/>
    <x v="23"/>
    <m/>
    <m/>
    <s v="ILtg-CFL-Com"/>
    <s v="ILtg-Incand-Com"/>
    <s v="CFL fixture based on:  Ballast; Total Watts = 3.53"/>
    <s v="CFL fixture based on:  Ballast; Total Watts = 3.53"/>
    <x v="469"/>
    <s v="CFLratio0353"/>
    <s v="CFLratio0353"/>
    <s v="CFLfixt-20w(20w)"/>
    <s v="Standard"/>
    <m/>
    <m/>
    <s v="DEER1314-Ltg-Com-CFL"/>
    <s v="DEER2014"/>
  </r>
  <r>
    <n v="2410"/>
    <s v="Com-Lighting-InGen_CFLratio0353_CFLfixt-24W"/>
    <x v="491"/>
    <s v="DEER2014"/>
    <s v="D13 v1.2"/>
    <d v="2014-05-23T15:34:31"/>
    <s v="DEER Lighting measure"/>
    <s v="ErRobNc"/>
    <s v="Com-Iltg-dWatt-CFL_OSbldg"/>
    <s v="DEER"/>
    <s v="Scaled"/>
    <s v="BaseRatio"/>
    <n v="61"/>
    <n v="61"/>
    <s v="None"/>
    <m/>
    <b v="0"/>
    <m/>
    <b v="1"/>
    <s v="Com"/>
    <s v="Any"/>
    <x v="4"/>
    <s v="InGen"/>
    <s v="Ltg_Fixture"/>
    <x v="23"/>
    <m/>
    <m/>
    <s v="ILtg-CFL-Com"/>
    <s v="ILtg-Incand-Com"/>
    <s v="CFL fixture based on:  Ballast; Total Watts = 3.53"/>
    <s v="CFL fixture based on:  Ballast; Total Watts = 3.53"/>
    <x v="470"/>
    <s v="CFLratio0353"/>
    <s v="CFLratio0353"/>
    <s v="CFLfixt-24w(24w)"/>
    <s v="Standard"/>
    <m/>
    <m/>
    <s v="DEER1314-Ltg-Com-CFL"/>
    <s v="DEER2014"/>
  </r>
  <r>
    <n v="2411"/>
    <s v="Com-Lighting-InGen_CFLratio0353_CFLfixt-25W"/>
    <x v="491"/>
    <s v="DEER2014"/>
    <s v="D13 v1.2"/>
    <d v="2014-05-23T15:34:31"/>
    <s v="DEER Lighting measure"/>
    <s v="ErRobNc"/>
    <s v="Com-Iltg-dWatt-CFL_OSbldg"/>
    <s v="DEER"/>
    <s v="Scaled"/>
    <s v="BaseRatio"/>
    <n v="63"/>
    <n v="63"/>
    <s v="None"/>
    <m/>
    <b v="0"/>
    <m/>
    <b v="1"/>
    <s v="Com"/>
    <s v="Any"/>
    <x v="4"/>
    <s v="InGen"/>
    <s v="Ltg_Fixture"/>
    <x v="23"/>
    <m/>
    <m/>
    <s v="ILtg-CFL-Com"/>
    <s v="ILtg-Incand-Com"/>
    <s v="CFL fixture based on:  Ballast; Total Watts = 3.53"/>
    <s v="CFL fixture based on:  Ballast; Total Watts = 3.53"/>
    <x v="471"/>
    <s v="CFLratio0353"/>
    <s v="CFLratio0353"/>
    <s v="CFLfixt-25w(25w)"/>
    <s v="Standard"/>
    <m/>
    <m/>
    <s v="DEER1314-Ltg-Com-CFL"/>
    <s v="DEER2014"/>
  </r>
  <r>
    <n v="2412"/>
    <s v="Com-Lighting-InGen_CFLratio0353_CFLfixt-26W"/>
    <x v="491"/>
    <s v="DEER2014"/>
    <s v="D13 v1.2"/>
    <d v="2014-05-23T15:34:31"/>
    <s v="DEER Lighting measure"/>
    <s v="ErRobNc"/>
    <s v="Com-Iltg-dWatt-CFL_OSbldg"/>
    <s v="DEER"/>
    <s v="Scaled"/>
    <s v="BaseRatio"/>
    <n v="66"/>
    <n v="66"/>
    <s v="None"/>
    <m/>
    <b v="0"/>
    <m/>
    <b v="1"/>
    <s v="Com"/>
    <s v="Any"/>
    <x v="4"/>
    <s v="InGen"/>
    <s v="Ltg_Fixture"/>
    <x v="23"/>
    <m/>
    <m/>
    <s v="ILtg-CFL-Com"/>
    <s v="ILtg-Incand-Com"/>
    <s v="CFL fixture based on:  Ballast; Total Watts = 3.53"/>
    <s v="CFL fixture based on:  Ballast; Total Watts = 3.53"/>
    <x v="472"/>
    <s v="CFLratio0353"/>
    <s v="CFLratio0353"/>
    <s v="CFLfixt-26w(26w)"/>
    <s v="Standard"/>
    <m/>
    <m/>
    <s v="DEER1314-Ltg-Com-CFL"/>
    <s v="DEER2014"/>
  </r>
  <r>
    <n v="2413"/>
    <s v="Com-Lighting-InGen_CFLratio0353_CFLfixt-27W"/>
    <x v="491"/>
    <s v="DEER2014"/>
    <s v="D13 v1.2"/>
    <d v="2014-05-23T15:34:31"/>
    <s v="DEER Lighting measure"/>
    <s v="ErRobNc"/>
    <s v="Com-Iltg-dWatt-CFL_OSbldg"/>
    <s v="DEER"/>
    <s v="Scaled"/>
    <s v="BaseRatio"/>
    <n v="68"/>
    <n v="68"/>
    <s v="None"/>
    <m/>
    <b v="0"/>
    <m/>
    <b v="1"/>
    <s v="Com"/>
    <s v="Any"/>
    <x v="4"/>
    <s v="InGen"/>
    <s v="Ltg_Fixture"/>
    <x v="23"/>
    <m/>
    <m/>
    <s v="ILtg-CFL-Com"/>
    <s v="ILtg-Incand-Com"/>
    <s v="CFL fixture based on:  Ballast; Total Watts = 3.53"/>
    <s v="CFL fixture based on:  Ballast; Total Watts = 3.53"/>
    <x v="473"/>
    <s v="CFLratio0353"/>
    <s v="CFLratio0353"/>
    <s v="CFLfixt-27w(27w)"/>
    <s v="Standard"/>
    <m/>
    <m/>
    <s v="DEER1314-Ltg-Com-CFL"/>
    <s v="DEER2014"/>
  </r>
  <r>
    <n v="2414"/>
    <s v="Com-Lighting-InGen_CFLratio0353_CFLfixt-28W"/>
    <x v="491"/>
    <s v="DEER2014"/>
    <s v="D13 v1.2"/>
    <d v="2014-05-23T15:34:31"/>
    <s v="DEER Lighting measure"/>
    <s v="ErRobNc"/>
    <s v="Com-Iltg-dWatt-CFL_OSbldg"/>
    <s v="DEER"/>
    <s v="Scaled"/>
    <s v="BaseRatio"/>
    <n v="71"/>
    <n v="71"/>
    <s v="None"/>
    <m/>
    <b v="0"/>
    <m/>
    <b v="1"/>
    <s v="Com"/>
    <s v="Any"/>
    <x v="4"/>
    <s v="InGen"/>
    <s v="Ltg_Fixture"/>
    <x v="23"/>
    <m/>
    <m/>
    <s v="ILtg-CFL-Com"/>
    <s v="ILtg-Incand-Com"/>
    <s v="CFL fixture based on:  Ballast; Total Watts = 3.53"/>
    <s v="CFL fixture based on:  Ballast; Total Watts = 3.53"/>
    <x v="474"/>
    <s v="CFLratio0353"/>
    <s v="CFLratio0353"/>
    <s v="CFLfixt-28w(28w)"/>
    <s v="Standard"/>
    <m/>
    <m/>
    <s v="DEER1314-Ltg-Com-CFL"/>
    <s v="DEER2014"/>
  </r>
  <r>
    <n v="2415"/>
    <s v="Com-Lighting-InGen_CFLratio0353_CFLfixt-32W"/>
    <x v="491"/>
    <s v="DEER2014"/>
    <s v="D13 v1.2"/>
    <d v="2014-05-23T15:34:31"/>
    <s v="DEER Lighting measure"/>
    <s v="ErRobNc"/>
    <s v="Com-Iltg-dWatt-CFL_OSbldg"/>
    <s v="DEER"/>
    <s v="Scaled"/>
    <s v="BaseRatio"/>
    <n v="81"/>
    <n v="81"/>
    <s v="None"/>
    <m/>
    <b v="0"/>
    <m/>
    <b v="1"/>
    <s v="Com"/>
    <s v="Any"/>
    <x v="4"/>
    <s v="InGen"/>
    <s v="Ltg_Fixture"/>
    <x v="23"/>
    <m/>
    <m/>
    <s v="ILtg-CFL-Com"/>
    <s v="ILtg-Incand-Com"/>
    <s v="CFL fixture based on:  Ballast; Total Watts = 3.53"/>
    <s v="CFL fixture based on:  Ballast; Total Watts = 3.53"/>
    <x v="475"/>
    <s v="CFLratio0353"/>
    <s v="CFLratio0353"/>
    <s v="CFLfixt-32w(32w)"/>
    <s v="Standard"/>
    <m/>
    <m/>
    <s v="DEER1314-Ltg-Com-CFL"/>
    <s v="DEER2014"/>
  </r>
  <r>
    <n v="2416"/>
    <s v="Com-Lighting-InGen_CFLratio0353_CFLfixt-34W"/>
    <x v="491"/>
    <s v="DEER2014"/>
    <s v="D13 v1.2"/>
    <d v="2014-05-23T15:34:31"/>
    <s v="DEER Lighting measure"/>
    <s v="ErRobNc"/>
    <s v="Com-Iltg-dWatt-CFL_OSbldg"/>
    <s v="DEER"/>
    <s v="Scaled"/>
    <s v="BaseRatio"/>
    <n v="86"/>
    <n v="86"/>
    <s v="None"/>
    <m/>
    <b v="0"/>
    <m/>
    <b v="1"/>
    <s v="Com"/>
    <s v="Any"/>
    <x v="4"/>
    <s v="InGen"/>
    <s v="Ltg_Fixture"/>
    <x v="23"/>
    <m/>
    <m/>
    <s v="ILtg-CFL-Com"/>
    <s v="ILtg-Incand-Com"/>
    <s v="CFL fixture based on:  Ballast; Total Watts = 3.53"/>
    <s v="CFL fixture based on:  Ballast; Total Watts = 3.53"/>
    <x v="476"/>
    <s v="CFLratio0353"/>
    <s v="CFLratio0353"/>
    <s v="CFLfixt-34w(34w)"/>
    <s v="Standard"/>
    <m/>
    <m/>
    <s v="DEER1314-Ltg-Com-CFL"/>
    <s v="DEER2014"/>
  </r>
  <r>
    <n v="2417"/>
    <s v="Com-Lighting-InGen_CFLratio0353_CFLfixt-35W"/>
    <x v="491"/>
    <s v="DEER2014"/>
    <s v="D13 v1.2"/>
    <d v="2014-05-23T15:34:31"/>
    <s v="DEER Lighting measure"/>
    <s v="ErRobNc"/>
    <s v="Com-Iltg-dWatt-CFL_OSbldg"/>
    <s v="DEER"/>
    <s v="Scaled"/>
    <s v="BaseRatio"/>
    <n v="89"/>
    <n v="89"/>
    <s v="None"/>
    <m/>
    <b v="0"/>
    <m/>
    <b v="1"/>
    <s v="Com"/>
    <s v="Any"/>
    <x v="4"/>
    <s v="InGen"/>
    <s v="Ltg_Fixture"/>
    <x v="23"/>
    <m/>
    <m/>
    <s v="ILtg-CFL-Com"/>
    <s v="ILtg-Incand-Com"/>
    <s v="CFL fixture based on:  Ballast; Total Watts = 3.53"/>
    <s v="CFL fixture based on:  Ballast; Total Watts = 3.53"/>
    <x v="477"/>
    <s v="CFLratio0353"/>
    <s v="CFLratio0353"/>
    <s v="CFLfixt-35w(35w)"/>
    <s v="Standard"/>
    <m/>
    <m/>
    <s v="DEER1314-Ltg-Com-CFL"/>
    <s v="DEER2014"/>
  </r>
  <r>
    <n v="2418"/>
    <s v="Com-Lighting-InGen_CFLratio0353_CFLfixt-36W"/>
    <x v="491"/>
    <s v="DEER2014"/>
    <s v="D13 v1.2"/>
    <d v="2014-05-23T15:34:31"/>
    <s v="DEER Lighting measure"/>
    <s v="ErRobNc"/>
    <s v="Com-Iltg-dWatt-CFL_OSbldg"/>
    <s v="DEER"/>
    <s v="Scaled"/>
    <s v="BaseRatio"/>
    <n v="91"/>
    <n v="91"/>
    <s v="None"/>
    <m/>
    <b v="0"/>
    <m/>
    <b v="1"/>
    <s v="Com"/>
    <s v="Any"/>
    <x v="4"/>
    <s v="InGen"/>
    <s v="Ltg_Fixture"/>
    <x v="23"/>
    <m/>
    <m/>
    <s v="ILtg-CFL-Com"/>
    <s v="ILtg-Incand-Com"/>
    <s v="CFL fixture based on:  Ballast; Total Watts = 3.53"/>
    <s v="CFL fixture based on:  Ballast; Total Watts = 3.53"/>
    <x v="478"/>
    <s v="CFLratio0353"/>
    <s v="CFLratio0353"/>
    <s v="CFLfixt-36w(36w)"/>
    <s v="Standard"/>
    <m/>
    <m/>
    <s v="DEER1314-Ltg-Com-CFL"/>
    <s v="DEER2014"/>
  </r>
  <r>
    <n v="2419"/>
    <s v="Com-Lighting-InGen_CFLratio0353_CFLfixt-40W"/>
    <x v="491"/>
    <s v="DEER2014"/>
    <s v="D13 v1.2"/>
    <d v="2014-05-23T15:34:31"/>
    <s v="DEER Lighting measure"/>
    <s v="ErRobNc"/>
    <s v="Com-Iltg-dWatt-CFL_OSbldg"/>
    <s v="DEER"/>
    <s v="Scaled"/>
    <s v="BaseRatio"/>
    <n v="101"/>
    <n v="101"/>
    <s v="None"/>
    <m/>
    <b v="0"/>
    <m/>
    <b v="1"/>
    <s v="Com"/>
    <s v="Any"/>
    <x v="4"/>
    <s v="InGen"/>
    <s v="Ltg_Fixture"/>
    <x v="23"/>
    <m/>
    <m/>
    <s v="ILtg-CFL-Com"/>
    <s v="ILtg-Incand-Com"/>
    <s v="CFL fixture based on:  Ballast; Total Watts = 3.53"/>
    <s v="CFL fixture based on:  Ballast; Total Watts = 3.53"/>
    <x v="479"/>
    <s v="CFLratio0353"/>
    <s v="CFLratio0353"/>
    <s v="CFLfixt-40w(40w)"/>
    <s v="Standard"/>
    <m/>
    <m/>
    <s v="DEER1314-Ltg-Com-CFL"/>
    <s v="DEER2014"/>
  </r>
  <r>
    <n v="2420"/>
    <s v="Com-Lighting-InGen_CFLratio0353_CFLfixt-42W"/>
    <x v="491"/>
    <s v="DEER2014"/>
    <s v="D13 v1.2"/>
    <d v="2014-05-23T15:34:31"/>
    <s v="DEER Lighting measure"/>
    <s v="ErRobNc"/>
    <s v="Com-Iltg-dWatt-CFL_OSbldg"/>
    <s v="DEER"/>
    <s v="Scaled"/>
    <s v="BaseRatio"/>
    <n v="106"/>
    <n v="106"/>
    <s v="None"/>
    <m/>
    <b v="0"/>
    <m/>
    <b v="1"/>
    <s v="Com"/>
    <s v="Any"/>
    <x v="4"/>
    <s v="InGen"/>
    <s v="Ltg_Fixture"/>
    <x v="23"/>
    <m/>
    <m/>
    <s v="ILtg-CFL-Com"/>
    <s v="ILtg-Incand-Com"/>
    <s v="CFL fixture based on:  Ballast; Total Watts = 3.53"/>
    <s v="CFL fixture based on:  Ballast; Total Watts = 3.53"/>
    <x v="480"/>
    <s v="CFLratio0353"/>
    <s v="CFLratio0353"/>
    <s v="CFLfixt-42w(42w)"/>
    <s v="Standard"/>
    <m/>
    <m/>
    <s v="DEER1314-Ltg-Com-CFL"/>
    <s v="DEER2014"/>
  </r>
  <r>
    <n v="2421"/>
    <s v="Com-Lighting-InGen_CFLratio0353_CFLfixt-50W"/>
    <x v="491"/>
    <s v="DEER2014"/>
    <s v="D13 v1.2"/>
    <d v="2014-05-23T15:34:31"/>
    <s v="DEER Lighting measure"/>
    <s v="ErRobNc"/>
    <s v="Com-Iltg-dWatt-CFL_OSbldg"/>
    <s v="DEER"/>
    <s v="Scaled"/>
    <s v="BaseRatio"/>
    <n v="127"/>
    <n v="127"/>
    <s v="None"/>
    <m/>
    <b v="0"/>
    <m/>
    <b v="1"/>
    <s v="Com"/>
    <s v="Any"/>
    <x v="4"/>
    <s v="InGen"/>
    <s v="Ltg_Fixture"/>
    <x v="23"/>
    <m/>
    <m/>
    <s v="ILtg-CFL-Com"/>
    <s v="ILtg-Incand-Com"/>
    <s v="CFL fixture based on:  Ballast; Total Watts = 3.53"/>
    <s v="CFL fixture based on:  Ballast; Total Watts = 3.53"/>
    <x v="481"/>
    <s v="CFLratio0353"/>
    <s v="CFLratio0353"/>
    <s v="CFLfixt-50w(50w)"/>
    <s v="Standard"/>
    <m/>
    <m/>
    <s v="DEER1314-Ltg-Com-CFL"/>
    <s v="DEER2014"/>
  </r>
  <r>
    <n v="2422"/>
    <s v="Com-Lighting-InGen_CFLratio0353_CFLfixt-55W"/>
    <x v="491"/>
    <s v="DEER2014"/>
    <s v="D13 v1.2"/>
    <d v="2014-05-23T15:34:31"/>
    <s v="DEER Lighting measure"/>
    <s v="ErRobNc"/>
    <s v="Com-Iltg-dWatt-CFL_OSbldg"/>
    <s v="DEER"/>
    <s v="Scaled"/>
    <s v="BaseRatio"/>
    <n v="139"/>
    <n v="139"/>
    <s v="None"/>
    <m/>
    <b v="0"/>
    <m/>
    <b v="1"/>
    <s v="Com"/>
    <s v="Any"/>
    <x v="4"/>
    <s v="InGen"/>
    <s v="Ltg_Fixture"/>
    <x v="23"/>
    <m/>
    <m/>
    <s v="ILtg-CFL-Com"/>
    <s v="ILtg-Incand-Com"/>
    <s v="CFL fixture based on:  Ballast; Total Watts = 3.53"/>
    <s v="CFL fixture based on:  Ballast; Total Watts = 3.53"/>
    <x v="482"/>
    <s v="CFLratio0353"/>
    <s v="CFLratio0353"/>
    <s v="CFLfixt-55w(55w)"/>
    <s v="Standard"/>
    <m/>
    <m/>
    <s v="DEER1314-Ltg-Com-CFL"/>
    <s v="DEER2014"/>
  </r>
  <r>
    <n v="2423"/>
    <s v="Com-Lighting-InGen_CFLratio0353_CFLfixt-57W"/>
    <x v="491"/>
    <s v="DEER2014"/>
    <s v="D13 v1.2"/>
    <d v="2014-05-23T15:34:31"/>
    <s v="DEER Lighting measure"/>
    <s v="ErRobNc"/>
    <s v="Com-Iltg-dWatt-CFL_OSbldg"/>
    <s v="DEER"/>
    <s v="Scaled"/>
    <s v="BaseRatio"/>
    <n v="144"/>
    <n v="144"/>
    <s v="None"/>
    <m/>
    <b v="0"/>
    <m/>
    <b v="1"/>
    <s v="Com"/>
    <s v="Any"/>
    <x v="4"/>
    <s v="InGen"/>
    <s v="Ltg_Fixture"/>
    <x v="23"/>
    <m/>
    <m/>
    <s v="ILtg-CFL-Com"/>
    <s v="ILtg-Incand-Com"/>
    <s v="CFL fixture based on:  Ballast; Total Watts = 3.53"/>
    <s v="CFL fixture based on:  Ballast; Total Watts = 3.53"/>
    <x v="483"/>
    <s v="CFLratio0353"/>
    <s v="CFLratio0353"/>
    <s v="CFLfixt-57w(57w)"/>
    <s v="Standard"/>
    <m/>
    <m/>
    <s v="DEER1314-Ltg-Com-CFL"/>
    <s v="DEER2014"/>
  </r>
  <r>
    <n v="2424"/>
    <s v="Com-Lighting-InGen_CFLratio0353_CFLfixt-60W"/>
    <x v="491"/>
    <s v="DEER2014"/>
    <s v="D13 v1.2"/>
    <d v="2014-05-23T15:34:31"/>
    <s v="DEER Lighting measure"/>
    <s v="ErRobNc"/>
    <s v="Com-Iltg-dWatt-CFL_OSbldg"/>
    <s v="DEER"/>
    <s v="Scaled"/>
    <s v="BaseRatio"/>
    <n v="152"/>
    <n v="152"/>
    <s v="None"/>
    <m/>
    <b v="0"/>
    <m/>
    <b v="1"/>
    <s v="Com"/>
    <s v="Any"/>
    <x v="4"/>
    <s v="InGen"/>
    <s v="Ltg_Fixture"/>
    <x v="23"/>
    <m/>
    <m/>
    <s v="ILtg-CFL-Com"/>
    <s v="ILtg-Incand-Com"/>
    <s v="CFL fixture based on:  Ballast; Total Watts = 3.53"/>
    <s v="CFL fixture based on:  Ballast; Total Watts = 3.53"/>
    <x v="485"/>
    <s v="CFLratio0353"/>
    <s v="CFLratio0353"/>
    <s v="CFLfixt-60w(60w)"/>
    <s v="Standard"/>
    <m/>
    <m/>
    <s v="DEER1314-Ltg-Com-CFL"/>
    <s v="DEER2014"/>
  </r>
  <r>
    <n v="2425"/>
    <s v="Com-Lighting-InGen_CFLratio0353_CFLfixt-75W"/>
    <x v="491"/>
    <s v="DEER2014"/>
    <s v="D13 v1.2"/>
    <d v="2014-05-23T15:34:31"/>
    <s v="DEER Lighting measure"/>
    <s v="ErRobNc"/>
    <s v="Com-Iltg-dWatt-CFL_OSbldg"/>
    <s v="DEER"/>
    <s v="Scaled"/>
    <s v="BaseRatio"/>
    <n v="190"/>
    <n v="190"/>
    <s v="None"/>
    <m/>
    <b v="0"/>
    <m/>
    <b v="1"/>
    <s v="Com"/>
    <s v="Any"/>
    <x v="4"/>
    <s v="InGen"/>
    <s v="Ltg_Fixture"/>
    <x v="23"/>
    <m/>
    <m/>
    <s v="ILtg-CFL-Com"/>
    <s v="ILtg-Incand-Com"/>
    <s v="CFL fixture based on:  Ballast; Total Watts = 3.53"/>
    <s v="CFL fixture based on:  Ballast; Total Watts = 3.53"/>
    <x v="486"/>
    <s v="CFLratio0353"/>
    <s v="CFLratio0353"/>
    <s v="CFLfixt-75w(75w)"/>
    <s v="Standard"/>
    <m/>
    <m/>
    <s v="DEER1314-Ltg-Com-CFL"/>
    <s v="DEER2014"/>
  </r>
  <r>
    <n v="2426"/>
    <s v="Com-Lighting-InGen_CFLratio0353_CFLfixt-80W"/>
    <x v="491"/>
    <s v="DEER2014"/>
    <s v="D13 v1.2"/>
    <d v="2014-05-23T15:34:31"/>
    <s v="DEER Lighting measure"/>
    <s v="ErRobNc"/>
    <s v="Com-Iltg-dWatt-CFL_OSbldg"/>
    <s v="DEER"/>
    <s v="Scaled"/>
    <s v="BaseRatio"/>
    <n v="202"/>
    <n v="202"/>
    <s v="None"/>
    <m/>
    <b v="0"/>
    <m/>
    <b v="1"/>
    <s v="Com"/>
    <s v="Any"/>
    <x v="4"/>
    <s v="InGen"/>
    <s v="Ltg_Fixture"/>
    <x v="23"/>
    <m/>
    <m/>
    <s v="ILtg-CFL-Com"/>
    <s v="ILtg-Incand-Com"/>
    <s v="CFL fixture based on:  Ballast; Total Watts = 3.53"/>
    <s v="CFL fixture based on:  Ballast; Total Watts = 3.53"/>
    <x v="488"/>
    <s v="CFLratio0353"/>
    <s v="CFLratio0353"/>
    <s v="CFLfixt-80w(80w)"/>
    <s v="Standard"/>
    <m/>
    <m/>
    <s v="DEER1314-Ltg-Com-CFL"/>
    <s v="DEER2014"/>
  </r>
  <r>
    <n v="2427"/>
    <s v="Com-Lighting-InGen_CFLratio0353_CFLfixt-85W"/>
    <x v="491"/>
    <s v="DEER2014"/>
    <s v="D13 v1.2"/>
    <d v="2014-05-23T15:34:31"/>
    <s v="DEER Lighting measure"/>
    <s v="ErRobNc"/>
    <s v="Com-Iltg-dWatt-CFL_OSbldg"/>
    <s v="DEER"/>
    <s v="Scaled"/>
    <s v="BaseRatio"/>
    <n v="215"/>
    <n v="215"/>
    <s v="None"/>
    <m/>
    <b v="0"/>
    <m/>
    <b v="1"/>
    <s v="Com"/>
    <s v="Any"/>
    <x v="4"/>
    <s v="InGen"/>
    <s v="Ltg_Fixture"/>
    <x v="23"/>
    <m/>
    <m/>
    <s v="ILtg-CFL-Com"/>
    <s v="ILtg-Incand-Com"/>
    <s v="CFL fixture based on:  Ballast; Total Watts = 3.53"/>
    <s v="CFL fixture based on:  Ballast; Total Watts = 3.53"/>
    <x v="489"/>
    <s v="CFLratio0353"/>
    <s v="CFLratio0353"/>
    <s v="CFLfixt-85w(85w)"/>
    <s v="Standard"/>
    <m/>
    <m/>
    <s v="DEER1314-Ltg-Com-CFL"/>
    <s v="DEER2014"/>
  </r>
  <r>
    <n v="2428"/>
    <s v="Com-Lighting-InGen_CFLratio0353_CFLfixt-95W"/>
    <x v="491"/>
    <s v="DEER2014"/>
    <s v="D13 v1.2"/>
    <d v="2014-05-23T15:34:31"/>
    <s v="DEER Lighting measure"/>
    <s v="ErRobNc"/>
    <s v="Com-Iltg-dWatt-CFL_OSbldg"/>
    <s v="DEER"/>
    <s v="Scaled"/>
    <s v="BaseRatio"/>
    <n v="240"/>
    <n v="240"/>
    <s v="None"/>
    <m/>
    <b v="0"/>
    <m/>
    <b v="1"/>
    <s v="Com"/>
    <s v="Any"/>
    <x v="4"/>
    <s v="InGen"/>
    <s v="Ltg_Fixture"/>
    <x v="23"/>
    <m/>
    <m/>
    <s v="ILtg-CFL-Com"/>
    <s v="ILtg-Incand-Com"/>
    <s v="CFL fixture based on:  Ballast; Total Watts = 3.53"/>
    <s v="CFL fixture based on:  Ballast; Total Watts = 3.53"/>
    <x v="490"/>
    <s v="CFLratio0353"/>
    <s v="CFLratio0353"/>
    <s v="CFLfixt-95w(95w)"/>
    <s v="Standard"/>
    <m/>
    <m/>
    <s v="DEER1314-Ltg-Com-CFL"/>
    <s v="DEER2014"/>
  </r>
  <r>
    <n v="2429"/>
    <s v="Com-Lighting-InGen_CFLratio0353_CFLfixt-110W"/>
    <x v="491"/>
    <s v="DEER2014"/>
    <s v="D13 v1.2"/>
    <d v="2014-05-23T15:34:31"/>
    <s v="DEER Lighting measure"/>
    <s v="ErRobNc"/>
    <s v="Com-Iltg-dWatt-CFL_OSbldg"/>
    <s v="DEER"/>
    <s v="Scaled"/>
    <s v="BaseRatio"/>
    <n v="278"/>
    <n v="278"/>
    <s v="None"/>
    <m/>
    <b v="0"/>
    <m/>
    <b v="1"/>
    <s v="Com"/>
    <s v="Any"/>
    <x v="4"/>
    <s v="InGen"/>
    <s v="Ltg_Fixture"/>
    <x v="23"/>
    <m/>
    <m/>
    <s v="ILtg-CFL-Com"/>
    <s v="ILtg-Incand-Com"/>
    <s v="CFL fixture based on:  Ballast; Total Watts = 3.53"/>
    <s v="CFL fixture based on:  Ballast; Total Watts = 3.53"/>
    <x v="464"/>
    <s v="CFLratio0353"/>
    <s v="CFLratio0353"/>
    <s v="CFLfixt-110w(110w)"/>
    <s v="Standard"/>
    <m/>
    <m/>
    <s v="DEER1314-Ltg-Com-CFL"/>
    <s v="DEER2014"/>
  </r>
  <r>
    <n v="2430"/>
    <s v="Com-Lighting-InGen_CFLratio0353_CFLfixt-120W"/>
    <x v="491"/>
    <s v="DEER2014"/>
    <s v="D13 v1.2"/>
    <d v="2014-05-23T15:34:31"/>
    <s v="DEER Lighting measure"/>
    <s v="ErRobNc"/>
    <s v="Com-Iltg-dWatt-CFL_OSbldg"/>
    <s v="DEER"/>
    <s v="Scaled"/>
    <s v="BaseRatio"/>
    <n v="304"/>
    <n v="304"/>
    <s v="None"/>
    <m/>
    <b v="0"/>
    <m/>
    <b v="1"/>
    <s v="Com"/>
    <s v="Any"/>
    <x v="4"/>
    <s v="InGen"/>
    <s v="Ltg_Fixture"/>
    <x v="23"/>
    <m/>
    <m/>
    <s v="ILtg-CFL-Com"/>
    <s v="ILtg-Incand-Com"/>
    <s v="CFL fixture based on:  Ballast; Total Watts = 3.53"/>
    <s v="CFL fixture based on:  Ballast; Total Watts = 3.53"/>
    <x v="465"/>
    <s v="CFLratio0353"/>
    <s v="CFLratio0353"/>
    <s v="CFLfixt-120w(120w)"/>
    <s v="Standard"/>
    <m/>
    <m/>
    <s v="DEER1314-Ltg-Com-CFL"/>
    <s v="DEER2014"/>
  </r>
  <r>
    <n v="4001"/>
    <s v="C-In-CFLfixt-117w(117w)-dWP296"/>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12"/>
    <s v="CFLratio0353"/>
    <s v="CFLratio0353"/>
    <s v="CFLfixt-117w(117w)"/>
    <s v="Standard"/>
    <m/>
    <m/>
    <s v="DEER1314-Ltg-Com-CFL"/>
    <s v="DEER1314"/>
  </r>
  <r>
    <n v="4002"/>
    <s v="C-In-CFLfixt-11w(11w)-dWP27"/>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13"/>
    <s v="CFLratio0353"/>
    <s v="CFLratio0353"/>
    <s v="CFLfixt-11w(11w)"/>
    <s v="Standard"/>
    <m/>
    <m/>
    <s v="DEER1314-Ltg-Com-CFL"/>
    <s v="DEER1314"/>
  </r>
  <r>
    <n v="4003"/>
    <s v="C-In-CFLfixt-128w(128w)-dWP323"/>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14"/>
    <s v="CFLratio0353"/>
    <s v="CFLratio0353"/>
    <s v="CFLfixt-128w(128w)"/>
    <s v="Standard"/>
    <m/>
    <m/>
    <s v="DEER1314-Ltg-Com-CFL"/>
    <s v="DEER1314"/>
  </r>
  <r>
    <n v="4004"/>
    <s v="C-In-CFLfixt-13w(13w)-dWP32"/>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66"/>
    <s v="CFLratio0353"/>
    <s v="CFLratio0353"/>
    <s v="CFLfixt-13w(13w)"/>
    <s v="Standard"/>
    <m/>
    <m/>
    <s v="DEER1314-Ltg-Com-CFL"/>
    <s v="DEER1314"/>
  </r>
  <r>
    <n v="4005"/>
    <s v="C-In-CFLfixt-15w(15w)-dWP37"/>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67"/>
    <s v="CFLratio0353"/>
    <s v="CFLratio0353"/>
    <s v="CFLfixt-15w(15w)"/>
    <s v="Standard"/>
    <m/>
    <m/>
    <s v="DEER1314-Ltg-Com-CFL"/>
    <s v="DEER1314"/>
  </r>
  <r>
    <n v="4006"/>
    <s v="C-In-CFLfixt-16w(16w)-dWP40"/>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15"/>
    <s v="CFLratio0353"/>
    <s v="CFLratio0353"/>
    <s v="CFLfixt-16w(16w)"/>
    <s v="Standard"/>
    <m/>
    <m/>
    <s v="DEER1314-Ltg-Com-CFL"/>
    <s v="DEER1314"/>
  </r>
  <r>
    <n v="4007"/>
    <s v="C-In-CFLfixt-17w(17w)-dWP43"/>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16"/>
    <s v="CFLratio0353"/>
    <s v="CFLratio0353"/>
    <s v="CFLfixt-17w(17w)"/>
    <s v="Standard"/>
    <m/>
    <m/>
    <s v="DEER1314-Ltg-Com-CFL"/>
    <s v="DEER1314"/>
  </r>
  <r>
    <n v="4008"/>
    <s v="C-In-CFLfixt-18w(18w)-dWP45"/>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68"/>
    <s v="CFLratio0353"/>
    <s v="CFLratio0353"/>
    <s v="CFLfixt-18w(18w)"/>
    <s v="Standard"/>
    <m/>
    <m/>
    <s v="DEER1314-Ltg-Com-CFL"/>
    <s v="DEER1314"/>
  </r>
  <r>
    <n v="4009"/>
    <s v="C-In-CFLfixt-195w(195w)-dWP493"/>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17"/>
    <s v="CFLratio0353"/>
    <s v="CFLratio0353"/>
    <s v="CFLfixt-195w(195w)"/>
    <s v="Standard"/>
    <m/>
    <m/>
    <s v="DEER1314-Ltg-Com-CFL"/>
    <s v="DEER1314"/>
  </r>
  <r>
    <n v="4010"/>
    <s v="C-In-CFLfixt-19w(19w)-dWP48"/>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18"/>
    <s v="CFLratio0353"/>
    <s v="CFLratio0353"/>
    <s v="CFLfixt-19w(19w)"/>
    <s v="Standard"/>
    <m/>
    <m/>
    <s v="DEER1314-Ltg-Com-CFL"/>
    <s v="DEER1314"/>
  </r>
  <r>
    <n v="4011"/>
    <s v="C-In-CFLfixt-20w(20w)-dWP50"/>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69"/>
    <s v="CFLratio0353"/>
    <s v="CFLratio0353"/>
    <s v="CFLfixt-20w(20w)"/>
    <s v="Standard"/>
    <m/>
    <m/>
    <s v="DEER1314-Ltg-Com-CFL"/>
    <s v="DEER1314"/>
  </r>
  <r>
    <n v="4012"/>
    <s v="C-In-CFLfixt-21w(21w)-dWP53"/>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19"/>
    <s v="CFLratio0353"/>
    <s v="CFLratio0353"/>
    <s v="CFLfixt-21w(21w)"/>
    <s v="Standard"/>
    <m/>
    <m/>
    <s v="DEER1314-Ltg-Com-CFL"/>
    <s v="DEER1314"/>
  </r>
  <r>
    <n v="4013"/>
    <s v="C-In-CFLfixt-22w(22w)-dWP55"/>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20"/>
    <s v="CFLratio0353"/>
    <s v="CFLratio0353"/>
    <s v="CFLfixt-22w(22w)"/>
    <s v="Standard"/>
    <m/>
    <m/>
    <s v="DEER1314-Ltg-Com-CFL"/>
    <s v="DEER1314"/>
  </r>
  <r>
    <n v="4014"/>
    <s v="C-In-CFLfixt-23w(23w)-dWP58"/>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21"/>
    <s v="CFLratio0353"/>
    <s v="CFLratio0353"/>
    <s v="CFLfixt-23w(23w)"/>
    <s v="Standard"/>
    <m/>
    <m/>
    <s v="DEER1314-Ltg-Com-CFL"/>
    <s v="DEER1314"/>
  </r>
  <r>
    <n v="4015"/>
    <s v="C-In-CFLfixt-24w(24w)-dWP60"/>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70"/>
    <s v="CFLratio0353"/>
    <s v="CFLratio0353"/>
    <s v="CFLfixt-24w(24w)"/>
    <s v="Standard"/>
    <m/>
    <m/>
    <s v="DEER1314-Ltg-Com-CFL"/>
    <s v="DEER1314"/>
  </r>
  <r>
    <n v="4016"/>
    <s v="C-In-CFLfixt-25w(25w)-dWP63"/>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71"/>
    <s v="CFLratio0353"/>
    <s v="CFLratio0353"/>
    <s v="CFLfixt-25w(25w)"/>
    <s v="Standard"/>
    <s v="Com-Lighting-InGen_CFLratio0353_CFLfixt-25W"/>
    <m/>
    <s v="DEER1314-Ltg-Com-CFL"/>
    <s v="DEER1314"/>
  </r>
  <r>
    <n v="4017"/>
    <s v="C-In-CFLfixt-26w(26w)-dWP65"/>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72"/>
    <s v="CFLratio0353"/>
    <s v="CFLratio0353"/>
    <s v="CFLfixt-26w(26w)"/>
    <s v="Standard"/>
    <m/>
    <m/>
    <s v="DEER1314-Ltg-Com-CFL"/>
    <s v="DEER1314"/>
  </r>
  <r>
    <n v="4018"/>
    <s v="C-In-CFLfixt-26w-2Lmp(56w)-dWP39"/>
    <x v="492"/>
    <s v="DEER1314"/>
    <s v="Lighting Disposition"/>
    <d v="2015-03-06T00:00:00"/>
    <s v="Disposition: MeasuresList-May222014.xlsx"/>
    <s v="RobNc"/>
    <s v="Com-Iltg-dWatt-CFL"/>
    <s v="DEER"/>
    <s v="Scaled"/>
    <s v="Delta"/>
    <n v="0"/>
    <n v="0"/>
    <s v="None"/>
    <m/>
    <b v="0"/>
    <m/>
    <b v="1"/>
    <s v="Com"/>
    <s v="Any"/>
    <x v="4"/>
    <s v="InGen"/>
    <s v="Ltg_Fixture"/>
    <x v="23"/>
    <m/>
    <m/>
    <s v="ILtg-CFLfix-Com"/>
    <s v="ILtg-MH"/>
    <s v="HID Fixture based on Lamp/Blst: MH-70w-Ext(95w); Any type of housing; Any direction of light; Total Watts = 95"/>
    <s v="HID Fixture based on Lamp/Blst: MH-70w-Ext(95w); Any type of housing; Any direction of light; Total Watts = 95"/>
    <x v="622"/>
    <s v="HIDFixt-MH-70w-Ext(95w)"/>
    <s v="HIDFixt-MH-70w-Ext(95w)"/>
    <s v="CFLfixt-26w-2Lmp(56w)"/>
    <s v="Standard"/>
    <m/>
    <s v="WP source e.g.: PGECOLTG131r4"/>
    <s v="DEER1314-Ltg-Com-CFL"/>
    <s v="DEER1314"/>
  </r>
  <r>
    <n v="4019"/>
    <s v="C-In-CFLfixt-26w-2Lmp(70w)-dWP25"/>
    <x v="492"/>
    <s v="DEER1314"/>
    <s v="Lighting Disposition"/>
    <d v="2015-03-06T00:00:00"/>
    <s v="Disposition: MeasuresList-May222014.xlsx"/>
    <s v="RobNc"/>
    <s v="Com-Iltg-dWatt-CFL"/>
    <s v="DEER"/>
    <s v="Scaled"/>
    <s v="Delta"/>
    <n v="0"/>
    <n v="0"/>
    <s v="None"/>
    <m/>
    <b v="0"/>
    <m/>
    <b v="1"/>
    <s v="Com"/>
    <s v="Any"/>
    <x v="4"/>
    <s v="InGen"/>
    <s v="Ltg_Fixture"/>
    <x v="23"/>
    <m/>
    <m/>
    <s v="ILtg-CFLfix-Com"/>
    <s v="ILtg-MH"/>
    <s v="HID Fixture based on Lamp/Blst: MH-70w(95w); Any type of housing; Any direction of light; Total Watts = 95"/>
    <s v="HID Fixture based on Lamp/Blst: MH-70w(95w); Any type of housing; Any direction of light; Total Watts = 95"/>
    <x v="623"/>
    <s v="HIDFixt-MH-70w(95w)"/>
    <s v="HIDFixt-MH-70w(95w)"/>
    <s v="CFLfixt-26w-2Lmp(70w)"/>
    <s v="Standard"/>
    <m/>
    <s v="WP source e.g.: SCE13LG085r2"/>
    <s v="DEER1314-Ltg-Com-CFL"/>
    <s v="DEER1314"/>
  </r>
  <r>
    <n v="4020"/>
    <s v="C-In-CFLfixt-26w-4Lmp(112w)-dWP78-dWC73"/>
    <x v="492"/>
    <s v="DEER1314"/>
    <s v="Lighting Disposition"/>
    <d v="2015-03-06T00:00:00"/>
    <s v="Disposition: MeasuresList-May222014.xlsx"/>
    <s v="ErRobNc"/>
    <s v="Com-Iltg-dWatt-CFL"/>
    <s v="DEER"/>
    <s v="Scaled"/>
    <s v="Delta"/>
    <n v="0"/>
    <n v="0"/>
    <s v="None"/>
    <m/>
    <b v="0"/>
    <m/>
    <b v="1"/>
    <s v="Com"/>
    <s v="Any"/>
    <x v="4"/>
    <s v="InGen"/>
    <s v="Ltg_Fixture"/>
    <x v="23"/>
    <m/>
    <m/>
    <s v="ILtg-CFLfix-Com"/>
    <s v="ILtg-MH"/>
    <s v="HID Fixture based on Lamp/Blst: MH-150w(190w); Any type of housing; Any direction of light; Total Watts = 190"/>
    <s v="HID Fixture based on Lamp/Blst: PSMH-150w(185w); Any type of housing; Any direction of light; Total Watts = 185"/>
    <x v="624"/>
    <s v="HIDFixt-MH-150w(190w)"/>
    <s v="HIDFixt-PSMH-150w(185w)"/>
    <s v="CFLfixt-26w-4Lmp(112w)"/>
    <s v="Standard"/>
    <m/>
    <s v="WP source e.g.: PGECOLTG131r4"/>
    <s v="DEER1314-Ltg-Com-CFL"/>
    <s v="DEER1314"/>
  </r>
  <r>
    <n v="4021"/>
    <s v="C-In-CFLfixt-26w-4Lmp(128w)-dWP62-dWC57"/>
    <x v="492"/>
    <s v="DEER1314"/>
    <s v="Lighting Disposition"/>
    <d v="2015-03-06T00:00:00"/>
    <s v="Disposition: MeasuresList-May222014.xlsx"/>
    <s v="ErRobNc"/>
    <s v="Com-Iltg-dWatt-CFL"/>
    <s v="DEER"/>
    <s v="Scaled"/>
    <s v="Delta"/>
    <n v="0"/>
    <n v="0"/>
    <s v="None"/>
    <m/>
    <b v="0"/>
    <m/>
    <b v="1"/>
    <s v="Com"/>
    <s v="Any"/>
    <x v="4"/>
    <s v="InGen"/>
    <s v="Ltg_Fixture"/>
    <x v="23"/>
    <m/>
    <m/>
    <s v="ILtg-CFLfix-Com"/>
    <s v="ILtg-MH"/>
    <s v="HID Fixture based on Lamp/Blst: MH-150w(190w); Any type of housing; Any direction of light; Total Watts = 190"/>
    <s v="HID Fixture based on Lamp/Blst: PSMH-150w(185w); Any type of housing; Any direction of light; Total Watts = 185"/>
    <x v="625"/>
    <s v="HIDFixt-MH-150w(190w)"/>
    <s v="HIDFixt-PSMH-150w(185w)"/>
    <s v="CFLfixt-26w-4Lmp(128w)"/>
    <s v="Standard"/>
    <m/>
    <s v="WP source e.g.: SCE13LG085r2"/>
    <s v="DEER1314-Ltg-Com-CFL"/>
    <s v="DEER1314"/>
  </r>
  <r>
    <n v="4022"/>
    <s v="C-In-CFLfixt-27w(27w)-dWP68"/>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73"/>
    <s v="CFLratio0353"/>
    <s v="CFLratio0353"/>
    <s v="CFLfixt-27w(27w)"/>
    <s v="Standard"/>
    <s v="Com-Lighting-InGen_CFLratio0353_CFLfixt-27W"/>
    <m/>
    <s v="DEER1314-Ltg-Com-CFL"/>
    <s v="DEER1314"/>
  </r>
  <r>
    <n v="4023"/>
    <s v="C-In-CFLfixt-28w(28w)-dWP70"/>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74"/>
    <s v="CFLratio0353"/>
    <s v="CFLratio0353"/>
    <s v="CFLfixt-28w(28w)"/>
    <s v="Standard"/>
    <m/>
    <m/>
    <s v="DEER1314-Ltg-Com-CFL"/>
    <s v="DEER1314"/>
  </r>
  <r>
    <n v="4024"/>
    <s v="C-In-CFLfixt-29w(29w)-dWP73"/>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26"/>
    <s v="CFLratio0353"/>
    <s v="CFLratio0353"/>
    <s v="CFLfixt-29w(29w)"/>
    <s v="Standard"/>
    <m/>
    <m/>
    <s v="DEER1314-Ltg-Com-CFL"/>
    <s v="DEER1314"/>
  </r>
  <r>
    <n v="4025"/>
    <s v="C-In-CFLfixt-30w(30w)-dWP75"/>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27"/>
    <s v="CFLratio0353"/>
    <s v="CFLratio0353"/>
    <s v="CFLfixt-30w(30w)"/>
    <s v="Standard"/>
    <m/>
    <m/>
    <s v="DEER1314-Ltg-Com-CFL"/>
    <s v="DEER1314"/>
  </r>
  <r>
    <n v="4026"/>
    <s v="C-In-CFLfixt-31w(31w)-dWP78"/>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28"/>
    <s v="CFLratio0353"/>
    <s v="CFLratio0353"/>
    <s v="CFLfixt-31w(31w)"/>
    <s v="Standard"/>
    <m/>
    <m/>
    <s v="DEER1314-Ltg-Com-CFL"/>
    <s v="DEER1314"/>
  </r>
  <r>
    <n v="4027"/>
    <s v="C-In-CFLfixt-32w(32w)-dWP80"/>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75"/>
    <s v="CFLratio0353"/>
    <s v="CFLratio0353"/>
    <s v="CFLfixt-32w(32w)"/>
    <s v="Standard"/>
    <m/>
    <m/>
    <s v="DEER1314-Ltg-Com-CFL"/>
    <s v="DEER1314"/>
  </r>
  <r>
    <n v="4028"/>
    <s v="C-In-CFLfixt-36w(36w)-dWP91"/>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78"/>
    <s v="CFLratio0353"/>
    <s v="CFLratio0353"/>
    <s v="CFLfixt-36w(36w)"/>
    <s v="Standard"/>
    <s v="Com-Lighting-InGen_CFLratio0353_CFLfixt-36W"/>
    <m/>
    <s v="DEER1314-Ltg-Com-CFL"/>
    <s v="DEER1314"/>
  </r>
  <r>
    <n v="4029"/>
    <s v="C-In-CFLfixt-38w(38w)-dWP96"/>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29"/>
    <s v="CFLratio0353"/>
    <s v="CFLratio0353"/>
    <s v="CFLfixt-38w(38w)"/>
    <s v="Standard"/>
    <m/>
    <m/>
    <s v="DEER1314-Ltg-Com-CFL"/>
    <s v="DEER1314"/>
  </r>
  <r>
    <n v="4030"/>
    <s v="C-In-CFLfixt-39w(39w)-dWP98"/>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30"/>
    <s v="CFLratio0353"/>
    <s v="CFLratio0353"/>
    <s v="CFLfixt-39w(39w)"/>
    <s v="Standard"/>
    <m/>
    <m/>
    <s v="DEER1314-Ltg-Com-CFL"/>
    <s v="DEER1314"/>
  </r>
  <r>
    <n v="4031"/>
    <s v="C-In-CFLfixt-40w(40w)-dWP101"/>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79"/>
    <s v="CFLratio0353"/>
    <s v="CFLratio0353"/>
    <s v="CFLfixt-40w(40w)"/>
    <s v="Standard"/>
    <s v="Com-Lighting-InGen_CFLratio0353_CFLfixt-40W"/>
    <m/>
    <s v="DEER1314-Ltg-Com-CFL"/>
    <s v="DEER1314"/>
  </r>
  <r>
    <n v="4032"/>
    <s v="C-In-CFLfixt-42w(42w)-dWP106"/>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80"/>
    <s v="CFLratio0353"/>
    <s v="CFLratio0353"/>
    <s v="CFLfixt-42w(42w)"/>
    <s v="Standard"/>
    <s v="Com-Lighting-InGen_CFLratio0353_CFLfixt-42W"/>
    <m/>
    <s v="DEER1314-Ltg-Com-CFL"/>
    <s v="DEER1314"/>
  </r>
  <r>
    <n v="4033"/>
    <s v="C-In-CFLfixt-42w-4Lmp(182w)-dWP113-dWC50"/>
    <x v="492"/>
    <s v="DEER1314"/>
    <s v="Lighting Disposition"/>
    <d v="2015-03-06T00:00:00"/>
    <s v="Disposition: MeasuresList-May222014.xlsx"/>
    <s v="ErRobNc"/>
    <s v="Com-Iltg-dWatt-CFL"/>
    <s v="DEER"/>
    <s v="Scaled"/>
    <s v="Delta"/>
    <n v="0"/>
    <n v="0"/>
    <s v="None"/>
    <m/>
    <b v="0"/>
    <m/>
    <b v="1"/>
    <s v="Com"/>
    <s v="Any"/>
    <x v="4"/>
    <s v="InGen"/>
    <s v="Ltg_Fixture"/>
    <x v="23"/>
    <m/>
    <m/>
    <s v="ILtg-CFLfix-Com"/>
    <s v="ILtg-MH"/>
    <s v="HID Fixture based on Lamp/Blst: MH-250w(295w); Any type of housing; Any direction of light; Total Watts = 295"/>
    <s v="HID Fixture based on Lamp/Blst: PSMH-200w(232w); Any type of housing; Any direction of light; Total Watts = 232"/>
    <x v="631"/>
    <s v="HIDFixt-MH-250w(295w)"/>
    <s v="HIDFixt-PSMH-200w(232w)"/>
    <s v="CFLfixt-42w-4Lmp(182w)"/>
    <s v="Standard"/>
    <m/>
    <s v="WP source e.g.: PGECOLTG131r4"/>
    <s v="DEER1314-Ltg-Com-CFL"/>
    <s v="DEER1314"/>
  </r>
  <r>
    <n v="4034"/>
    <s v="C-In-CFLfixt-42w-4Lmp(192w)-dWP103-dWC40"/>
    <x v="492"/>
    <s v="DEER1314"/>
    <s v="Lighting Disposition"/>
    <d v="2015-03-06T00:00:00"/>
    <s v="Disposition: MeasuresList-May222014.xlsx"/>
    <s v="ErRobNc"/>
    <s v="Com-Iltg-dWatt-CFL"/>
    <s v="DEER"/>
    <s v="Scaled"/>
    <s v="Delta"/>
    <n v="0"/>
    <n v="0"/>
    <s v="None"/>
    <m/>
    <b v="0"/>
    <m/>
    <b v="1"/>
    <s v="Com"/>
    <s v="Any"/>
    <x v="4"/>
    <s v="InGen"/>
    <s v="Ltg_Fixture"/>
    <x v="23"/>
    <m/>
    <m/>
    <s v="ILtg-CFLfix-Com"/>
    <s v="ILtg-MH"/>
    <s v="HID Fixture based on Lamp/Blst: MH-250w(295w); Any type of housing; Any direction of light; Total Watts = 295"/>
    <s v="HID Fixture based on Lamp/Blst: PSMH-200w(232w); Any type of housing; Any direction of light; Total Watts = 232"/>
    <x v="632"/>
    <s v="HIDFixt-MH-250w(295w)"/>
    <s v="HIDFixt-PSMH-200w(232w)"/>
    <s v="CFLfixt-42w-4Lmp(192w)"/>
    <s v="Standard"/>
    <m/>
    <s v="WP source e.g.: SCE13LG085r2"/>
    <s v="DEER1314-Ltg-Com-CFL"/>
    <s v="DEER1314"/>
  </r>
  <r>
    <n v="4035"/>
    <s v="C-In-CFLfixt-44w(44w)-dWP111"/>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33"/>
    <s v="CFLratio0353"/>
    <s v="CFLratio0353"/>
    <s v="CFLfixt-44w(44w)"/>
    <s v="Standard"/>
    <m/>
    <m/>
    <s v="DEER1314-Ltg-Com-CFL"/>
    <s v="DEER1314"/>
  </r>
  <r>
    <n v="4036"/>
    <s v="C-In-CFLfixt-45w(45w)-dWP113"/>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34"/>
    <s v="CFLratio0353"/>
    <s v="CFLratio0353"/>
    <s v="CFLfixt-45w(45w)"/>
    <s v="Standard"/>
    <m/>
    <m/>
    <s v="DEER1314-Ltg-Com-CFL"/>
    <s v="DEER1314"/>
  </r>
  <r>
    <n v="4037"/>
    <s v="C-In-CFLfixt-46w(46w)-dWP116"/>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35"/>
    <s v="CFLratio0353"/>
    <s v="CFLratio0353"/>
    <s v="CFLfixt-46w(46w)"/>
    <s v="Standard"/>
    <m/>
    <m/>
    <s v="DEER1314-Ltg-Com-CFL"/>
    <s v="DEER1314"/>
  </r>
  <r>
    <n v="4038"/>
    <s v="C-In-CFLfixt-48w(48w)-dWP121"/>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36"/>
    <s v="CFLratio0353"/>
    <s v="CFLratio0353"/>
    <s v="CFLfixt-48w(48w)"/>
    <s v="Standard"/>
    <m/>
    <m/>
    <s v="DEER1314-Ltg-Com-CFL"/>
    <s v="DEER1314"/>
  </r>
  <r>
    <n v="4039"/>
    <s v="C-In-CFLfixt-50w(50w)-dWP126"/>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81"/>
    <s v="CFLratio0353"/>
    <s v="CFLratio0353"/>
    <s v="CFLfixt-50w(50w)"/>
    <s v="Standard"/>
    <m/>
    <m/>
    <s v="DEER1314-Ltg-Com-CFL"/>
    <s v="DEER1314"/>
  </r>
  <r>
    <n v="4040"/>
    <s v="C-In-CFLfixt-50w-4Lmp(244w)-dWP214-dWC121"/>
    <x v="492"/>
    <s v="DEER1314"/>
    <s v="Lighting Disposition"/>
    <d v="2015-03-06T00:00:00"/>
    <s v="Disposition: MeasuresList-May222014.xlsx"/>
    <s v="ErRobNc"/>
    <s v="Com-Iltg-dWatt-CFL"/>
    <s v="DEER"/>
    <s v="Scaled"/>
    <s v="Delta"/>
    <n v="0"/>
    <n v="0"/>
    <s v="None"/>
    <m/>
    <b v="0"/>
    <m/>
    <b v="1"/>
    <s v="Com"/>
    <s v="Any"/>
    <x v="4"/>
    <s v="InGen"/>
    <s v="Ltg_Fixture"/>
    <x v="23"/>
    <m/>
    <m/>
    <s v="ILtg-CFLfix-Com"/>
    <s v="ILtg-MH"/>
    <s v="HID Fixture based on Lamp/Blst: MH-400w(458w); Any type of housing; Any direction of light; Total Watts = 458"/>
    <s v="HID Fixture based on Lamp/Blst: PSMH-320w(365w); Any type of housing; Any direction of light; Total Watts = 365"/>
    <x v="637"/>
    <s v="HIDFixt-MH-400w(458w)"/>
    <s v="HIDFixt-PSMH-320w(365w)"/>
    <s v="CFLfixt-50w-4Lmp(244w)"/>
    <s v="Standard"/>
    <m/>
    <s v="Not Used in 2013-2014 Final Lighting Disposition"/>
    <s v="DEER1314-Ltg-Com-CFL"/>
    <s v="DEER1314"/>
  </r>
  <r>
    <n v="4041"/>
    <s v="C-In-CFLfixt-50w-4Lmp(244w)-dwP214-dwC156"/>
    <x v="492"/>
    <s v="DEER1314"/>
    <s v="Lighting Disposition"/>
    <d v="2015-03-06T00:00:00"/>
    <s v="RevisedHighBay.xlsx"/>
    <s v="ErRobNc"/>
    <s v="Com-Iltg-dWatt-LF"/>
    <s v="DEER"/>
    <s v="Scaled"/>
    <s v="Delta"/>
    <n v="0"/>
    <n v="0"/>
    <s v="None"/>
    <m/>
    <b v="0"/>
    <m/>
    <b v="1"/>
    <s v="Com"/>
    <s v="Any"/>
    <x v="4"/>
    <s v="InGen"/>
    <s v="Ltg_Fixture"/>
    <x v="23"/>
    <m/>
    <m/>
    <s v="ILtg-CFLfix-Com"/>
    <s v="ILtg-MH"/>
    <s v="HID Fixture based on Lamp/Blst: MH-400w(458w); Any type of housing; Any direction of light; Total Watts = 458"/>
    <s v="HID Fixture based on Lamp/Blst: PSMH-350w(400w); Any type of housing; Any direction of light; Total Watts = 400"/>
    <x v="637"/>
    <s v="HIDFixt-MH-400w(458w)"/>
    <s v="HIDFixt-PSMH-350w(400w)"/>
    <s v="CFLfixt-50w-4Lmp(244w)"/>
    <s v="Standard"/>
    <m/>
    <m/>
    <s v="DEER1314-Ltg-Com-LF"/>
    <s v="DEER1314"/>
  </r>
  <r>
    <n v="4042"/>
    <s v="C-In-CFLfixt-50w-6Lmp(360w)-dWP98"/>
    <x v="492"/>
    <s v="DEER1314"/>
    <s v="Lighting Disposition"/>
    <d v="2015-03-06T00:00:00"/>
    <s v="Disposition: MeasuresList-May222014.xlsx"/>
    <s v="RobNc"/>
    <s v="Com-Iltg-dWatt-CFL"/>
    <s v="DEER"/>
    <s v="Scaled"/>
    <s v="Delta"/>
    <n v="0"/>
    <n v="0"/>
    <s v="None"/>
    <m/>
    <b v="0"/>
    <m/>
    <b v="1"/>
    <s v="Com"/>
    <s v="Any"/>
    <x v="4"/>
    <s v="InGen"/>
    <s v="Ltg_Fixture"/>
    <x v="23"/>
    <m/>
    <m/>
    <s v="ILtg-CFLfix-Com"/>
    <s v="ILtg-MH"/>
    <s v="HID Fixture based on Lamp/Blst: MH-400w(458w); Any type of housing; Any direction of light; Total Watts = 458"/>
    <s v="HID Fixture based on Lamp/Blst: MH-400w(458w); Any type of housing; Any direction of light; Total Watts = 458"/>
    <x v="638"/>
    <s v="HIDFixt-MH-400w(458w)"/>
    <s v="HIDFixt-MH-400w(458w)"/>
    <s v="CFLfixt-50w-6Lmp(360w)"/>
    <s v="Standard"/>
    <m/>
    <s v="Not Used in 2013-2014 Final Lighting Disposition"/>
    <s v="DEER1314-Ltg-Com-CFL"/>
    <s v="DEER1314"/>
  </r>
  <r>
    <n v="4043"/>
    <s v="C-In-CFLfixt-50w-6Lmp(360w)-dwP98-dwC40"/>
    <x v="492"/>
    <s v="DEER1314"/>
    <s v="Lighting Disposition"/>
    <d v="2015-03-06T00:00:00"/>
    <s v="RevisedHighBay.xlsx"/>
    <s v="ErRobNc"/>
    <s v="Com-Iltg-dWatt-LF"/>
    <s v="DEER"/>
    <s v="Scaled"/>
    <s v="Delta"/>
    <n v="0"/>
    <n v="0"/>
    <s v="None"/>
    <m/>
    <b v="0"/>
    <m/>
    <b v="1"/>
    <s v="Com"/>
    <s v="Any"/>
    <x v="4"/>
    <s v="InGen"/>
    <s v="Ltg_Fixture"/>
    <x v="23"/>
    <m/>
    <m/>
    <s v="ILtg-CFLfix-Com"/>
    <s v="ILtg-MH"/>
    <s v="HID Fixture based on Lamp/Blst: MH-400w(458w); Any type of housing; Any direction of light; Total Watts = 458"/>
    <s v="HID Fixture based on Lamp/Blst: PSMH-350w(400w); Any type of housing; Any direction of light; Total Watts = 400"/>
    <x v="638"/>
    <s v="HIDFixt-MH-400w(458w)"/>
    <s v="HIDFixt-PSMH-350w(400w)"/>
    <s v="CFLfixt-50w-6Lmp(360w)"/>
    <s v="Standard"/>
    <m/>
    <m/>
    <s v="DEER1314-Ltg-Com-LF"/>
    <s v="DEER1314"/>
  </r>
  <r>
    <n v="4044"/>
    <s v="C-In-CFLfixt-52w(52w)-dWP131"/>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39"/>
    <s v="CFLratio0353"/>
    <s v="CFLratio0353"/>
    <s v="CFLfixt-52w(52w)"/>
    <s v="Standard"/>
    <m/>
    <m/>
    <s v="DEER1314-Ltg-Com-CFL"/>
    <s v="DEER1314"/>
  </r>
  <r>
    <n v="4045"/>
    <s v="C-In-CFLfixt-54w(54w)-dWP136"/>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40"/>
    <s v="CFLratio0353"/>
    <s v="CFLratio0353"/>
    <s v="CFLfixt-54w(54w)"/>
    <s v="Standard"/>
    <m/>
    <m/>
    <s v="DEER1314-Ltg-Com-CFL"/>
    <s v="DEER1314"/>
  </r>
  <r>
    <n v="4046"/>
    <s v="C-In-CFLfixt-55w(55w)-dWP139"/>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82"/>
    <s v="CFLratio0353"/>
    <s v="CFLratio0353"/>
    <s v="CFLfixt-55w(55w)"/>
    <s v="Standard"/>
    <s v="Com-Lighting-InGen_CFLratio0353_CFLfixt-55W"/>
    <m/>
    <s v="DEER1314-Ltg-Com-CFL"/>
    <s v="DEER1314"/>
  </r>
  <r>
    <n v="4047"/>
    <s v="C-In-CFLfixt-64w(64w)-dWP161"/>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41"/>
    <s v="CFLratio0353"/>
    <s v="CFLratio0353"/>
    <s v="CFLfixt-64w(64w)"/>
    <s v="Standard"/>
    <m/>
    <m/>
    <s v="DEER1314-Ltg-Com-CFL"/>
    <s v="DEER1314"/>
  </r>
  <r>
    <n v="4048"/>
    <s v="C-In-CFLfixt-65w(65w)-dWP164"/>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42"/>
    <s v="CFLratio0353"/>
    <s v="CFLratio0353"/>
    <s v="CFLfixt-65w(65w)"/>
    <s v="Standard"/>
    <m/>
    <m/>
    <s v="DEER1314-Ltg-Com-CFL"/>
    <s v="DEER1314"/>
  </r>
  <r>
    <n v="4049"/>
    <s v="C-In-CFLfixt-69w(69w)-dWP174"/>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43"/>
    <s v="CFLratio0353"/>
    <s v="CFLratio0353"/>
    <s v="CFLfixt-69w(69w)"/>
    <s v="Standard"/>
    <m/>
    <m/>
    <s v="DEER1314-Ltg-Com-CFL"/>
    <s v="DEER1314"/>
  </r>
  <r>
    <n v="4050"/>
    <s v="C-In-CFLfixt-70w(70w)-dWP177"/>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44"/>
    <s v="CFLratio0353"/>
    <s v="CFLratio0353"/>
    <s v="CFLfixt-70w(70w)"/>
    <s v="Standard"/>
    <m/>
    <m/>
    <s v="DEER1314-Ltg-Com-CFL"/>
    <s v="DEER1314"/>
  </r>
  <r>
    <n v="4051"/>
    <s v="C-In-CFLfixt-72w(72w)-dWP182"/>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45"/>
    <s v="CFLratio0353"/>
    <s v="CFLratio0353"/>
    <s v="CFLfixt-72w(72w)"/>
    <s v="Standard"/>
    <m/>
    <m/>
    <s v="DEER1314-Ltg-Com-CFL"/>
    <s v="DEER1314"/>
  </r>
  <r>
    <n v="4052"/>
    <s v="C-In-CFLfixt-78w(78w)-dWP197"/>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46"/>
    <s v="CFLratio0353"/>
    <s v="CFLratio0353"/>
    <s v="CFLfixt-78w(78w)"/>
    <s v="Standard"/>
    <m/>
    <m/>
    <s v="DEER1314-Ltg-Com-CFL"/>
    <s v="DEER1314"/>
  </r>
  <r>
    <n v="4053"/>
    <s v="C-In-CFLfixt-7w(7w)-dWP17"/>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487"/>
    <s v="CFLratio0353"/>
    <s v="CFLratio0353"/>
    <s v="CFLfixt-7w(7w)"/>
    <s v="Standard"/>
    <m/>
    <m/>
    <s v="DEER1314-Ltg-Com-CFL"/>
    <s v="DEER1314"/>
  </r>
  <r>
    <n v="4054"/>
    <s v="C-In-CFLfixt-8w(8w)-dWP20"/>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47"/>
    <s v="CFLratio0353"/>
    <s v="CFLratio0353"/>
    <s v="CFLfixt-8w(8w)"/>
    <s v="Standard"/>
    <m/>
    <m/>
    <s v="DEER1314-Ltg-Com-CFL"/>
    <s v="DEER1314"/>
  </r>
  <r>
    <n v="4055"/>
    <s v="C-In-CFLfixt-92w(92w)-dWP232"/>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48"/>
    <s v="CFLratio0353"/>
    <s v="CFLratio0353"/>
    <s v="CFLfixt-92w(92w)"/>
    <s v="Standard"/>
    <m/>
    <m/>
    <s v="DEER1314-Ltg-Com-CFL"/>
    <s v="DEER1314"/>
  </r>
  <r>
    <n v="4056"/>
    <s v="C-In-CFLfixt-96w(96w)-dWP242"/>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49"/>
    <s v="CFLratio0353"/>
    <s v="CFLratio0353"/>
    <s v="CFLfixt-96w(96w)"/>
    <s v="Standard"/>
    <m/>
    <m/>
    <s v="DEER1314-Ltg-Com-CFL"/>
    <s v="DEER1314"/>
  </r>
  <r>
    <n v="4057"/>
    <s v="C-In-CFLfixt-Circ-22w(22w)-dWP55"/>
    <x v="491"/>
    <s v="DEER1314"/>
    <s v="Lighting Disposition"/>
    <d v="2015-03-06T00:00:00"/>
    <s v="Disposition: MeasuresList-October312014.xlsx"/>
    <s v="RobNc"/>
    <s v="Com-Iltg-dWatt-CFL"/>
    <s v="DEER"/>
    <s v="Scaled"/>
    <s v="BaseRatio"/>
    <n v="0"/>
    <n v="0"/>
    <s v="None"/>
    <m/>
    <b v="0"/>
    <m/>
    <b v="1"/>
    <s v="Com"/>
    <s v="Any"/>
    <x v="4"/>
    <s v="InGen"/>
    <s v="Ltg_Fixture"/>
    <x v="23"/>
    <m/>
    <m/>
    <s v="ILtg-CFLfix-Com"/>
    <m/>
    <s v="CFL fixture based on:  Ballast; Total Watts = 3.53"/>
    <s v="CFL fixture based on:  Ballast; Total Watts = 3.53"/>
    <x v="650"/>
    <s v="CFLratio0353"/>
    <s v="CFLratio0353"/>
    <s v="CFLfixt-Circ-22w(22w)"/>
    <s v="Standard"/>
    <m/>
    <m/>
    <s v="DEER1314-Ltg-Com-CFL"/>
    <s v="DEER1314"/>
  </r>
  <r>
    <n v="4058"/>
    <s v="C-In-CFLretrofit-42w+6Blst(273w)-dwP185-dwC127"/>
    <x v="493"/>
    <s v="DEER1314"/>
    <s v="Lighting Disposition"/>
    <d v="2015-03-06T00:00:00"/>
    <s v="RevisedHighBay.xlsx"/>
    <s v="ErRobNc"/>
    <s v="Com-Iltg-dWatt-LF"/>
    <s v="DEER"/>
    <s v="Scaled"/>
    <s v="Delta"/>
    <n v="0"/>
    <n v="0"/>
    <s v="None"/>
    <m/>
    <b v="0"/>
    <m/>
    <b v="1"/>
    <s v="Com"/>
    <s v="Any"/>
    <x v="4"/>
    <s v="InGen"/>
    <s v="Ltg_Lmp+Blst"/>
    <x v="28"/>
    <m/>
    <m/>
    <s v="ILtg-CFLfix-Com"/>
    <s v="ILtg-MH"/>
    <s v="HID Lamp and Ballast: HID Lamp: Metal Halide , Any shape, 400w, Universal position, 32835 lm, CRI = 65, rated hours = 20000 (1); HID Ballast: Constant Wattage Autotransformer, No dimming capability (1); Total Watts = 458"/>
    <s v="HID Fixture based on Lamp/Blst: PSMH-350w(400w); Any type of housing; Any direction of light; Total Watts = 400"/>
    <x v="651"/>
    <s v="MH-400w(458w)"/>
    <s v="HIDFixt-PSMH-350w(400w)"/>
    <s v="CFLretrofit-42w+6Blst(273w)"/>
    <s v="Standard"/>
    <m/>
    <m/>
    <s v="DEER1314-Ltg-Com-LF"/>
    <s v="DEER1314"/>
  </r>
  <r>
    <n v="4059"/>
    <s v="C-In-CFLretrofit-42w+6Blst(273w)-dWP185-dWC92"/>
    <x v="494"/>
    <s v="DEER1314"/>
    <s v="Lighting Disposition"/>
    <d v="2015-03-06T00:00:00"/>
    <s v="Disposition: MeasuresList-May222014.xlsx"/>
    <s v="ErRobNc"/>
    <s v="Com-Iltg-dWatt-LF"/>
    <s v="DEER"/>
    <s v="Scaled"/>
    <s v="Delta"/>
    <n v="0"/>
    <n v="0"/>
    <s v="None"/>
    <m/>
    <b v="0"/>
    <m/>
    <b v="1"/>
    <s v="Com"/>
    <s v="Any"/>
    <x v="4"/>
    <s v="InGen"/>
    <s v="Ltg_Lmp+Blst"/>
    <x v="28"/>
    <m/>
    <m/>
    <s v="ILtg-CFLfix-Com"/>
    <s v="ILtg-MH"/>
    <s v="HID Lamp and Ballast: HID Lamp: Metal Halide , Any shape, 400w, Universal position, 32835 lm, CRI = 65, rated hours = 20000 (1); HID Ballast: Constant Wattage Autotransformer, No dimming capability (1); Total Watts = 458"/>
    <s v="HID Lamp and Ballast: HID Lamp: Pulse Start Metal Halide , Any shape, 320w, Universal position, 30000 lm, CRI = 62, rated hours = 20000 (1); HID Ballast: Constant Wattage Autotransformer, No dimming capability (1); Total Watts = 365"/>
    <x v="651"/>
    <s v="MH-400w(458w)"/>
    <s v="PSMH-320w(365w)"/>
    <s v="CFLretrofit-42w+6Blst(273w)"/>
    <s v="Standard"/>
    <m/>
    <s v="Not Used in 2013-2014 Final Lighting Disposition"/>
    <s v="DEER1314-Ltg-Com-LF"/>
    <s v="DEER1314"/>
  </r>
  <r>
    <n v="4060"/>
    <s v="C-In-CFLretrofit-50w+4Blst(233w)-dWP225-dWC132"/>
    <x v="494"/>
    <s v="DEER1314"/>
    <s v="Lighting Disposition"/>
    <d v="2015-03-06T00:00:00"/>
    <s v="Disposition: MeasuresList-May222014.xlsx"/>
    <s v="ErRobNc"/>
    <s v="Com-Iltg-dWatt-LF"/>
    <s v="DEER"/>
    <s v="Scaled"/>
    <s v="Delta"/>
    <n v="0"/>
    <n v="0"/>
    <s v="None"/>
    <m/>
    <b v="0"/>
    <m/>
    <b v="1"/>
    <s v="Com"/>
    <s v="Any"/>
    <x v="4"/>
    <s v="InGen"/>
    <s v="Ltg_Lmp+Blst"/>
    <x v="28"/>
    <m/>
    <m/>
    <s v="ILtg-CFLfix-Com"/>
    <s v="ILtg-MH"/>
    <s v="HID Lamp and Ballast: HID Lamp: Metal Halide , Any shape, 400w, Universal position, 32835 lm, CRI = 65, rated hours = 20000 (1); HID Ballast: Constant Wattage Autotransformer, No dimming capability (1); Total Watts = 458"/>
    <s v="HID Lamp and Ballast: HID Lamp: Pulse Start Metal Halide , Any shape, 320w, Universal position, 30000 lm, CRI = 62, rated hours = 20000 (1); HID Ballast: Constant Wattage Autotransformer, No dimming capability (1); Total Watts = 365"/>
    <x v="652"/>
    <s v="MH-400w(458w)"/>
    <s v="PSMH-320w(365w)"/>
    <s v="CFLretrofit-50w+4Blst(233w)"/>
    <s v="Standard"/>
    <m/>
    <s v="Not Used in 2013-2014 Final Lighting Disposition"/>
    <s v="DEER1314-Ltg-Com-LF"/>
    <s v="DEER1314"/>
  </r>
  <r>
    <n v="4061"/>
    <s v="C-In-CFLretrofit-50w+4Blst(233w)-dwP225-dwC167"/>
    <x v="493"/>
    <s v="DEER1314"/>
    <s v="Lighting Disposition"/>
    <d v="2015-03-06T00:00:00"/>
    <s v="RevisedHighBay.xlsx"/>
    <s v="ErRobNc"/>
    <s v="Com-Iltg-dWatt-LF"/>
    <s v="DEER"/>
    <s v="Scaled"/>
    <s v="Delta"/>
    <n v="0"/>
    <n v="0"/>
    <s v="None"/>
    <m/>
    <b v="0"/>
    <m/>
    <b v="1"/>
    <s v="Com"/>
    <s v="Any"/>
    <x v="4"/>
    <s v="InGen"/>
    <s v="Ltg_Lmp+Blst"/>
    <x v="28"/>
    <m/>
    <m/>
    <s v="ILtg-CFLfix-Com"/>
    <s v="ILtg-MH"/>
    <s v="HID Lamp and Ballast: HID Lamp: Metal Halide , Any shape, 400w, Universal position, 32835 lm, CRI = 65, rated hours = 20000 (1); HID Ballast: Constant Wattage Autotransformer, No dimming capability (1); Total Watts = 458"/>
    <s v="HID Fixture based on Lamp/Blst: PSMH-350w(400w); Any type of housing; Any direction of light; Total Watts = 400"/>
    <x v="652"/>
    <s v="MH-400w(458w)"/>
    <s v="HIDFixt-PSMH-350w(400w)"/>
    <s v="CFLretrofit-50w+4Blst(233w)"/>
    <s v="Standard"/>
    <m/>
    <m/>
    <s v="DEER1314-Ltg-Com-LF"/>
    <s v="DEER1314"/>
  </r>
  <r>
    <n v="4062"/>
    <s v="C-In-CFLscw(100w)-dWP25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492"/>
    <s v="CFLratio0357"/>
    <s v="CFLratio0357"/>
    <s v="CFLscw(100w)"/>
    <s v="Standard"/>
    <s v="Com-Lighting-InGen_CFLratio0357_CFLscw-100w"/>
    <m/>
    <s v="DEER1314-Ltg-Com-CFL"/>
    <s v="DEER1314"/>
  </r>
  <r>
    <n v="4063"/>
    <s v="C-In-CFLscw(10w)-dWP2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493"/>
    <s v="CFLratio0357"/>
    <s v="CFLratio0357"/>
    <s v="CFLscw(10w)"/>
    <s v="Standard"/>
    <m/>
    <m/>
    <s v="DEER1314-Ltg-Com-CFL"/>
    <s v="DEER1314"/>
  </r>
  <r>
    <n v="4064"/>
    <s v="C-In-CFLscw(11w)-dWP2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494"/>
    <s v="CFLratio0357"/>
    <s v="CFLratio0357"/>
    <s v="CFLscw(11w)"/>
    <s v="Standard"/>
    <s v="Com-Lighting-InGen_CFLratio0357_CFLscw-11w"/>
    <m/>
    <s v="DEER1314-Ltg-Com-CFL"/>
    <s v="DEER1314"/>
  </r>
  <r>
    <n v="4065"/>
    <s v="C-In-CFLscw(12w)-dWP30"/>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495"/>
    <s v="CFLratio0357"/>
    <s v="CFLratio0357"/>
    <s v="CFLscw(12w)"/>
    <s v="Standard"/>
    <m/>
    <m/>
    <s v="DEER1314-Ltg-Com-CFL"/>
    <s v="DEER1314"/>
  </r>
  <r>
    <n v="4066"/>
    <s v="C-In-CFLscw(13w)-dWP33"/>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496"/>
    <s v="CFLratio0357"/>
    <s v="CFLratio0357"/>
    <s v="CFLscw(13w)"/>
    <s v="Standard"/>
    <s v="Com-Lighting-InGen_CFLratio0357_CFLscw-13w"/>
    <m/>
    <s v="DEER1314-Ltg-Com-CFL"/>
    <s v="DEER1314"/>
  </r>
  <r>
    <n v="4067"/>
    <s v="C-In-CFLscw(14w)-dWP3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497"/>
    <s v="CFLratio0357"/>
    <s v="CFLratio0357"/>
    <s v="CFLscw(14w)"/>
    <s v="Standard"/>
    <m/>
    <m/>
    <s v="DEER1314-Ltg-Com-CFL"/>
    <s v="DEER1314"/>
  </r>
  <r>
    <n v="4068"/>
    <s v="C-In-CFLscw(150w)-dWP38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498"/>
    <s v="CFLratio0357"/>
    <s v="CFLratio0357"/>
    <s v="CFLscw(150w)"/>
    <s v="Standard"/>
    <m/>
    <m/>
    <s v="DEER1314-Ltg-Com-CFL"/>
    <s v="DEER1314"/>
  </r>
  <r>
    <n v="4069"/>
    <s v="C-In-CFLscw(15w)-dWP3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499"/>
    <s v="CFLratio0357"/>
    <s v="CFLratio0357"/>
    <s v="CFLscw(15w)"/>
    <s v="Standard"/>
    <m/>
    <m/>
    <s v="DEER1314-Ltg-Com-CFL"/>
    <s v="DEER1314"/>
  </r>
  <r>
    <n v="4070"/>
    <s v="C-In-CFLscw(16w)-dWP4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00"/>
    <s v="CFLratio0357"/>
    <s v="CFLratio0357"/>
    <s v="CFLscw(16w)"/>
    <s v="Standard"/>
    <s v="Com-Lighting-InGen_CFLratio0357_CFLscw-16w"/>
    <m/>
    <s v="DEER1314-Ltg-Com-CFL"/>
    <s v="DEER1314"/>
  </r>
  <r>
    <n v="4071"/>
    <s v="C-In-CFLscw(17w)-dWP43"/>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01"/>
    <s v="CFLratio0357"/>
    <s v="CFLratio0357"/>
    <s v="CFLscw(17w)"/>
    <s v="Standard"/>
    <m/>
    <m/>
    <s v="DEER1314-Ltg-Com-CFL"/>
    <s v="DEER1314"/>
  </r>
  <r>
    <n v="4072"/>
    <s v="C-In-CFLscw(18w)-dWP132"/>
    <x v="495"/>
    <s v="DEER1314"/>
    <s v="Lighting Disposition"/>
    <d v="2015-03-06T00:00:00"/>
    <s v="Disposition: MeasuresList-October312014.xlsx"/>
    <s v="RobNc"/>
    <s v="Com-Iltg-dWatt-CFL"/>
    <s v="DEER"/>
    <s v="Scaled"/>
    <s v="Delta"/>
    <n v="0"/>
    <n v="0"/>
    <s v="None"/>
    <m/>
    <b v="0"/>
    <m/>
    <b v="1"/>
    <s v="Com"/>
    <s v="Any"/>
    <x v="4"/>
    <s v="InGen"/>
    <s v="Ltg_Lamp"/>
    <x v="24"/>
    <m/>
    <m/>
    <s v="ILtg-CFL-Com"/>
    <s v="ILtg-Incand-Com"/>
    <s v="Incandescent lamp: 150W lamp; lm=2174, Rated Life=1500hrs"/>
    <s v="Incandescent lamp: 150W lamp; lm=2174, Rated Life=1500hrs"/>
    <x v="502"/>
    <s v="Incan(150w)"/>
    <s v="Incan(150w)"/>
    <s v="CFLscw(18w)"/>
    <s v="Standard"/>
    <m/>
    <m/>
    <s v="DEER1314-Ltg-Com-CFL"/>
    <s v="DEER1314"/>
  </r>
  <r>
    <n v="4073"/>
    <s v="C-In-CFLscw(18w)-dWP46-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02"/>
    <s v="CFLratio0357"/>
    <s v="CFLratio0357"/>
    <s v="CFLscw(18w)"/>
    <s v="Standard"/>
    <m/>
    <m/>
    <s v="DEER1314-Ltg-Com-CFL"/>
    <s v="DEER1314"/>
  </r>
  <r>
    <n v="4074"/>
    <s v="C-In-CFLscw(18w)-dWP46-2"/>
    <x v="496"/>
    <s v="DEER1314"/>
    <s v="Lighting Disposition"/>
    <d v="2015-03-06T00:00:00"/>
    <s v="Disposition: MeasuresList-October312014.xlsx"/>
    <s v="RobNc"/>
    <s v="Com-Iltg-dWatt-CFL"/>
    <s v="DEER"/>
    <s v="Scaled"/>
    <s v="Delta"/>
    <n v="0"/>
    <n v="0"/>
    <s v="None"/>
    <m/>
    <b v="0"/>
    <m/>
    <b v="1"/>
    <s v="Com"/>
    <s v="Any"/>
    <x v="4"/>
    <s v="InGen"/>
    <s v="Ltg_Lamp"/>
    <x v="24"/>
    <m/>
    <m/>
    <s v="ILtg-CFL-Com"/>
    <s v="ILtg-Lfluor-T12Mag"/>
    <s v="LF Fixture based on: LFLmpBlst-Circ12-12in-32w+MagES-RS-NLO; Any type of housing, any direction of light, No integral control; Total Watts = 64"/>
    <s v="LF Fixture based on: LFLmpBlst-Circ12-12in-32w+MagES-RS-NLO; Any type of housing, any direction of light, No integral control; Total Watts = 64"/>
    <x v="502"/>
    <s v="LFFixt-Circ12-12in-32w+MagES-RS-NLO(64w)"/>
    <s v="LFFixt-Circ12-12in-32w+MagES-RS-NLO(64w)"/>
    <s v="CFLscw(18w)"/>
    <s v="Standard"/>
    <m/>
    <m/>
    <s v="DEER1314-Ltg-Com-CFL"/>
    <s v="DEER1314"/>
  </r>
  <r>
    <n v="4075"/>
    <s v="C-In-CFLscw(19w)-dWP4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03"/>
    <s v="CFLratio0357"/>
    <s v="CFLratio0357"/>
    <s v="CFLscw(19w)"/>
    <s v="Standard"/>
    <m/>
    <m/>
    <s v="DEER1314-Ltg-Com-CFL"/>
    <s v="DEER1314"/>
  </r>
  <r>
    <n v="4076"/>
    <s v="C-In-CFLscw(200w)-dWP514"/>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04"/>
    <s v="CFLratio0357"/>
    <s v="CFLratio0357"/>
    <s v="CFLscw(200w)"/>
    <s v="Standard"/>
    <s v="Com-Lighting-InGen_CFLratio0357_CFLscw-200w"/>
    <m/>
    <s v="DEER1314-Ltg-Com-CFL"/>
    <s v="DEER1314"/>
  </r>
  <r>
    <n v="4077"/>
    <s v="C-In-CFLscw(20w)-dWP5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05"/>
    <s v="CFLratio0357"/>
    <s v="CFLratio0357"/>
    <s v="CFLscw(20w)"/>
    <s v="Standard"/>
    <s v="Com-Lighting-InGen_CFLratio0357_CFLscw-20w"/>
    <m/>
    <s v="DEER1314-Ltg-Com-CFL"/>
    <s v="DEER1314"/>
  </r>
  <r>
    <n v="4078"/>
    <s v="C-In-CFLscw(22w)-dWP5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07"/>
    <s v="CFLratio0357"/>
    <s v="CFLratio0357"/>
    <s v="CFLscw(22w)"/>
    <s v="Standard"/>
    <m/>
    <m/>
    <s v="DEER1314-Ltg-Com-CFL"/>
    <s v="DEER1314"/>
  </r>
  <r>
    <n v="4079"/>
    <s v="C-In-CFLscw(23w)-dWP127"/>
    <x v="495"/>
    <s v="DEER1314"/>
    <s v="Lighting Disposition"/>
    <d v="2015-03-06T00:00:00"/>
    <s v="Disposition: MeasuresList-October312014.xlsx"/>
    <s v="RobNc"/>
    <s v="Com-Iltg-dWatt-CFL"/>
    <s v="DEER"/>
    <s v="Scaled"/>
    <s v="Delta"/>
    <n v="0"/>
    <n v="0"/>
    <s v="None"/>
    <m/>
    <b v="0"/>
    <m/>
    <b v="1"/>
    <s v="Com"/>
    <s v="Any"/>
    <x v="4"/>
    <s v="InGen"/>
    <s v="Ltg_Lamp"/>
    <x v="24"/>
    <m/>
    <m/>
    <s v="ILtg-CFL-Com"/>
    <s v="ILtg-Incand-Com"/>
    <s v="Incandescent lamp: 150W lamp; lm=2174, Rated Life=1500hrs"/>
    <s v="Incandescent lamp: 150W lamp; lm=2174, Rated Life=1500hrs"/>
    <x v="508"/>
    <s v="Incan(150w)"/>
    <s v="Incan(150w)"/>
    <s v="CFLscw(23w)"/>
    <s v="Standard"/>
    <m/>
    <m/>
    <s v="DEER1314-Ltg-Com-CFL"/>
    <s v="DEER1314"/>
  </r>
  <r>
    <n v="4080"/>
    <s v="C-In-CFLscw(23w)-dWP177"/>
    <x v="495"/>
    <s v="DEER1314"/>
    <s v="Lighting Disposition"/>
    <d v="2015-03-06T00:00:00"/>
    <s v="Disposition: MeasuresList-October312014.xlsx"/>
    <s v="RobNc"/>
    <s v="Com-Iltg-dWatt-CFL"/>
    <s v="DEER"/>
    <s v="Scaled"/>
    <s v="Delta"/>
    <n v="0"/>
    <n v="0"/>
    <s v="None"/>
    <m/>
    <b v="0"/>
    <m/>
    <b v="1"/>
    <s v="Com"/>
    <s v="Any"/>
    <x v="4"/>
    <s v="InGen"/>
    <s v="Ltg_Lamp"/>
    <x v="24"/>
    <m/>
    <m/>
    <s v="ILtg-CFL-Com"/>
    <s v="ILtg-Incand-Com"/>
    <s v="Incandescent lamp: 200W lamp; lm=3910, Rated Life=1500hrs"/>
    <s v="Incandescent lamp: 200W lamp; lm=3910, Rated Life=1500hrs"/>
    <x v="508"/>
    <s v="Incan(200w)"/>
    <s v="Incan(200w)"/>
    <s v="CFLscw(23w)"/>
    <s v="Standard"/>
    <m/>
    <m/>
    <s v="DEER1314-Ltg-Com-CFL"/>
    <s v="DEER1314"/>
  </r>
  <r>
    <n v="4081"/>
    <s v="C-In-CFLscw(23w)-dWP59"/>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08"/>
    <s v="CFLratio0357"/>
    <s v="CFLratio0357"/>
    <s v="CFLscw(23w)"/>
    <s v="Standard"/>
    <s v="Com-Lighting-InGen_CFLratio0357_CFLscw-23w"/>
    <m/>
    <s v="DEER1314-Ltg-Com-CFL"/>
    <s v="DEER1314"/>
  </r>
  <r>
    <n v="4082"/>
    <s v="C-In-CFLscw(24w)-dWP6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09"/>
    <s v="CFLratio0357"/>
    <s v="CFLratio0357"/>
    <s v="CFLscw(24w)"/>
    <s v="Standard"/>
    <m/>
    <m/>
    <s v="DEER1314-Ltg-Com-CFL"/>
    <s v="DEER1314"/>
  </r>
  <r>
    <n v="4083"/>
    <s v="C-In-CFLscw(25w)-dWP64"/>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10"/>
    <s v="CFLratio0357"/>
    <s v="CFLratio0357"/>
    <s v="CFLscw(25w)"/>
    <s v="Standard"/>
    <s v="Com-Lighting-InGen_CFLratio0357_CFLscw-25w"/>
    <m/>
    <s v="DEER1314-Ltg-Com-CFL"/>
    <s v="DEER1314"/>
  </r>
  <r>
    <n v="4084"/>
    <s v="C-In-CFLscw(26w)-dWP6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11"/>
    <s v="CFLratio0357"/>
    <s v="CFLratio0357"/>
    <s v="CFLscw(26w)"/>
    <s v="Standard"/>
    <m/>
    <m/>
    <s v="DEER1314-Ltg-Com-CFL"/>
    <s v="DEER1314"/>
  </r>
  <r>
    <n v="4085"/>
    <s v="C-In-CFLscw(27w)-dWP69"/>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12"/>
    <s v="CFLratio0357"/>
    <s v="CFLratio0357"/>
    <s v="CFLscw(27w)"/>
    <s v="Standard"/>
    <s v="Com-Lighting-InGen_CFLratio0357_CFLscw-27w"/>
    <m/>
    <s v="DEER1314-Ltg-Com-CFL"/>
    <s v="DEER1314"/>
  </r>
  <r>
    <n v="4086"/>
    <s v="C-In-CFLscw(28w)-dWP7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13"/>
    <s v="CFLratio0357"/>
    <s v="CFLratio0357"/>
    <s v="CFLscw(28w)"/>
    <s v="Standard"/>
    <m/>
    <m/>
    <s v="DEER1314-Ltg-Com-CFL"/>
    <s v="DEER1314"/>
  </r>
  <r>
    <n v="4087"/>
    <s v="C-In-CFLscw(30w)-dWP7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15"/>
    <s v="CFLratio0357"/>
    <s v="CFLratio0357"/>
    <s v="CFLscw(30w)"/>
    <s v="Standard"/>
    <s v="Com-Lighting-InGen_CFLratio0357_CFLscw-30w"/>
    <m/>
    <s v="DEER1314-Ltg-Com-CFL"/>
    <s v="DEER1314"/>
  </r>
  <r>
    <n v="4088"/>
    <s v="C-In-CFLscw(31w)-dWP79"/>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16"/>
    <s v="CFLratio0357"/>
    <s v="CFLratio0357"/>
    <s v="CFLscw(31w)"/>
    <s v="Standard"/>
    <m/>
    <m/>
    <s v="DEER1314-Ltg-Com-CFL"/>
    <s v="DEER1314"/>
  </r>
  <r>
    <n v="4089"/>
    <s v="C-In-CFLscw(32w)-dWP118"/>
    <x v="495"/>
    <s v="DEER1314"/>
    <s v="Lighting Disposition"/>
    <d v="2015-03-06T00:00:00"/>
    <s v="Disposition: MeasuresList-October312014.xlsx"/>
    <s v="RobNc"/>
    <s v="Com-Iltg-dWatt-CFL"/>
    <s v="DEER"/>
    <s v="Scaled"/>
    <s v="Delta"/>
    <n v="0"/>
    <n v="0"/>
    <s v="None"/>
    <m/>
    <b v="0"/>
    <m/>
    <b v="1"/>
    <s v="Com"/>
    <s v="Any"/>
    <x v="4"/>
    <s v="InGen"/>
    <s v="Ltg_Lamp"/>
    <x v="24"/>
    <m/>
    <m/>
    <s v="ILtg-CFL-Com"/>
    <s v="ILtg-Incand-Com"/>
    <s v="Incandescent lamp: 150W lamp; lm=2174, Rated Life=1500hrs"/>
    <s v="Incandescent lamp: 150W lamp; lm=2174, Rated Life=1500hrs"/>
    <x v="517"/>
    <s v="Incan(150w)"/>
    <s v="Incan(150w)"/>
    <s v="CFLscw(32w)"/>
    <s v="Standard"/>
    <m/>
    <m/>
    <s v="DEER1314-Ltg-Com-CFL"/>
    <s v="DEER1314"/>
  </r>
  <r>
    <n v="4090"/>
    <s v="C-In-CFLscw(32w)-dWP168"/>
    <x v="495"/>
    <s v="DEER1314"/>
    <s v="Lighting Disposition"/>
    <d v="2015-03-06T00:00:00"/>
    <s v="Disposition: MeasuresList-October312014.xlsx"/>
    <s v="RobNc"/>
    <s v="Com-Iltg-dWatt-CFL"/>
    <s v="DEER"/>
    <s v="Scaled"/>
    <s v="Delta"/>
    <n v="0"/>
    <n v="0"/>
    <s v="None"/>
    <m/>
    <b v="0"/>
    <m/>
    <b v="1"/>
    <s v="Com"/>
    <s v="Any"/>
    <x v="4"/>
    <s v="InGen"/>
    <s v="Ltg_Lamp"/>
    <x v="24"/>
    <m/>
    <m/>
    <s v="ILtg-CFL-Com"/>
    <s v="ILtg-Incand-Com"/>
    <s v="Incandescent lamp: 200W lamp; lm=3910, Rated Life=1500hrs"/>
    <s v="Incandescent lamp: 200W lamp; lm=3910, Rated Life=1500hrs"/>
    <x v="517"/>
    <s v="Incan(200w)"/>
    <s v="Incan(200w)"/>
    <s v="CFLscw(32w)"/>
    <s v="Standard"/>
    <m/>
    <m/>
    <s v="DEER1314-Ltg-Com-CFL"/>
    <s v="DEER1314"/>
  </r>
  <r>
    <n v="4091"/>
    <s v="C-In-CFLscw(32w)-dWP82"/>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17"/>
    <s v="CFLratio0357"/>
    <s v="CFLratio0357"/>
    <s v="CFLscw(32w)"/>
    <s v="Standard"/>
    <s v="Com-Lighting-InGen_CFLratio0357_CFLscw-32w"/>
    <m/>
    <s v="DEER1314-Ltg-Com-CFL"/>
    <s v="DEER1314"/>
  </r>
  <r>
    <n v="4092"/>
    <s v="C-In-CFLscw(36w)-dWP114"/>
    <x v="495"/>
    <s v="DEER1314"/>
    <s v="Lighting Disposition"/>
    <d v="2015-03-06T00:00:00"/>
    <s v="Disposition: MeasuresList-October312014.xlsx"/>
    <s v="RobNc"/>
    <s v="Com-Iltg-dWatt-CFL"/>
    <s v="DEER"/>
    <s v="Scaled"/>
    <s v="Delta"/>
    <n v="0"/>
    <n v="0"/>
    <s v="None"/>
    <m/>
    <b v="0"/>
    <m/>
    <b v="1"/>
    <s v="Com"/>
    <s v="Any"/>
    <x v="4"/>
    <s v="InGen"/>
    <s v="Ltg_Lamp"/>
    <x v="24"/>
    <m/>
    <m/>
    <s v="ILtg-CFL-Com"/>
    <s v="ILtg-Incand-Com"/>
    <s v="Incandescent lamp: 150W lamp; lm=2174, Rated Life=1500hrs"/>
    <s v="Incandescent lamp: 150W lamp; lm=2174, Rated Life=1500hrs"/>
    <x v="653"/>
    <s v="Incan(150w)"/>
    <s v="Incan(150w)"/>
    <s v="CFLscw(36w)"/>
    <s v="Standard"/>
    <m/>
    <m/>
    <s v="DEER1314-Ltg-Com-CFL"/>
    <s v="DEER1314"/>
  </r>
  <r>
    <n v="4093"/>
    <s v="C-In-CFLscw(40w)-dWP102"/>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11"/>
    <s v="CFLratio0357"/>
    <s v="CFLratio0357"/>
    <s v="CFLscw(40w)"/>
    <s v="Standard"/>
    <m/>
    <m/>
    <s v="DEER1314-Ltg-Com-CFL"/>
    <s v="DEER1314"/>
  </r>
  <r>
    <n v="4094"/>
    <s v="C-In-CFLscw(42w)-dWP10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19"/>
    <s v="CFLratio0357"/>
    <s v="CFLratio0357"/>
    <s v="CFLscw(42w)"/>
    <s v="Standard"/>
    <m/>
    <m/>
    <s v="DEER1314-Ltg-Com-CFL"/>
    <s v="DEER1314"/>
  </r>
  <r>
    <n v="4095"/>
    <s v="C-In-CFLscw(42w)-dWP108"/>
    <x v="495"/>
    <s v="DEER1314"/>
    <s v="Lighting Disposition"/>
    <d v="2015-03-06T00:00:00"/>
    <s v="Disposition: MeasuresList-October312014.xlsx"/>
    <s v="RobNc"/>
    <s v="Com-Iltg-dWatt-CFL"/>
    <s v="DEER"/>
    <s v="Scaled"/>
    <s v="Delta"/>
    <n v="0"/>
    <n v="0"/>
    <s v="None"/>
    <m/>
    <b v="0"/>
    <m/>
    <b v="1"/>
    <s v="Com"/>
    <s v="Any"/>
    <x v="4"/>
    <s v="InGen"/>
    <s v="Ltg_Lamp"/>
    <x v="24"/>
    <m/>
    <m/>
    <s v="ILtg-CFL-Com"/>
    <s v="ILtg-Incand-Com"/>
    <s v="Incandescent lamp: 150W lamp; lm=2174, Rated Life=1500hrs"/>
    <s v="Incandescent lamp: 150W lamp; lm=2174, Rated Life=1500hrs"/>
    <x v="519"/>
    <s v="Incan(150w)"/>
    <s v="Incan(150w)"/>
    <s v="CFLscw(42w)"/>
    <s v="Standard"/>
    <s v="Com-Lighting-InGen_CFLratio0357_CFLscw-42w"/>
    <m/>
    <s v="DEER1314-Ltg-Com-CFL"/>
    <s v="DEER1314"/>
  </r>
  <r>
    <n v="4096"/>
    <s v="C-In-CFLscw(42w)-dWP458"/>
    <x v="495"/>
    <s v="DEER1314"/>
    <s v="Lighting Disposition"/>
    <d v="2015-03-06T00:00:00"/>
    <s v="Disposition: MeasuresList-October312014.xlsx"/>
    <s v="RobNc"/>
    <s v="Com-Iltg-dWatt-CFL"/>
    <s v="DEER"/>
    <s v="Scaled"/>
    <s v="Delta"/>
    <n v="0"/>
    <n v="0"/>
    <s v="None"/>
    <m/>
    <b v="0"/>
    <m/>
    <b v="1"/>
    <s v="Com"/>
    <s v="Any"/>
    <x v="4"/>
    <s v="InGen"/>
    <s v="Ltg_Lamp"/>
    <x v="24"/>
    <m/>
    <m/>
    <s v="ILtg-CFL-Com"/>
    <s v="ILtg-Incand-Com"/>
    <s v="Incandescent lamp: 500W lamp; lm=5500, Rated Life=1500hrs"/>
    <s v="Incandescent lamp: 500W lamp; lm=5500, Rated Life=1500hrs"/>
    <x v="519"/>
    <s v="Incan(500w)"/>
    <s v="Incan(500w)"/>
    <s v="CFLscw(42w)"/>
    <s v="Standard"/>
    <m/>
    <m/>
    <s v="DEER1314-Ltg-Com-CFL"/>
    <s v="DEER1314"/>
  </r>
  <r>
    <n v="4097"/>
    <s v="C-In-CFLscw(42w)-dWP58"/>
    <x v="497"/>
    <s v="DEER1314"/>
    <s v="Lighting Disposition"/>
    <d v="2015-03-06T00:00:00"/>
    <s v="Disposition: MeasuresList-May222014.xlsx"/>
    <s v="RobNc"/>
    <s v="Com-Iltg-dWatt-CFL"/>
    <s v="DEER"/>
    <s v="Scaled"/>
    <s v="Delta"/>
    <n v="0"/>
    <n v="0"/>
    <s v="None"/>
    <m/>
    <b v="0"/>
    <m/>
    <b v="1"/>
    <s v="Com"/>
    <s v="Any"/>
    <x v="4"/>
    <s v="InGen"/>
    <s v="Ltg_Lamp"/>
    <x v="24"/>
    <m/>
    <m/>
    <s v="ILtg-CFL-Com"/>
    <s v="ILtg-MH"/>
    <s v="HID Lamp and Ballast: HID Lamp: Metal Halide , Any shape, 100w, Universal position (1); HID Ballast: Unspecified, No dimming capability (1); Total Watts = 100"/>
    <s v="HID Lamp and Ballast: HID Lamp: Metal Halide , Any shape, 100w, Universal position (1); HID Ballast: Unspecified, No dimming capability (1); Total Watts = 100"/>
    <x v="519"/>
    <s v="MH-100w(100w)"/>
    <s v="MH-100w(100w)"/>
    <s v="CFLscw(42w)"/>
    <s v="Standard"/>
    <m/>
    <s v="WP source e.g.: SCE13LG099r0"/>
    <s v="DEER1314-Ltg-Com-CFL"/>
    <s v="DEER1314"/>
  </r>
  <r>
    <n v="4098"/>
    <s v="C-In-CFLscw(45w)-dWP11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54"/>
    <s v="CFLratio0357"/>
    <s v="CFLratio0357"/>
    <s v="CFLscw(45w)"/>
    <s v="Standard"/>
    <m/>
    <m/>
    <s v="DEER1314-Ltg-Com-CFL"/>
    <s v="DEER1314"/>
  </r>
  <r>
    <n v="4099"/>
    <s v="C-In-CFLscw(4w)-dWP10"/>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20"/>
    <s v="CFLratio0357"/>
    <s v="CFLratio0357"/>
    <s v="CFLscw(4w)"/>
    <s v="Standard"/>
    <s v="Com-Lighting-InGen_CFLratio0357_CFLscw-4w"/>
    <m/>
    <s v="DEER1314-Ltg-Com-CFL"/>
    <s v="DEER1314"/>
  </r>
  <r>
    <n v="4100"/>
    <s v="C-In-CFLscw(4w)-dWP12"/>
    <x v="489"/>
    <s v="DEER2011"/>
    <s v="Lighting Disposition"/>
    <d v="2014-07-31T00:00:00"/>
    <s v="Disposition: MeasuresList-October312014.xlsx"/>
    <s v="RobNc"/>
    <s v="Com-Iltg-dWatt-CFL"/>
    <s v="DEER"/>
    <s v="Scaled"/>
    <s v="BaseRatio"/>
    <n v="0"/>
    <n v="0"/>
    <s v="None"/>
    <m/>
    <b v="0"/>
    <m/>
    <b v="1"/>
    <s v="Com"/>
    <s v="Any"/>
    <x v="4"/>
    <s v="InGen"/>
    <s v="Ltg_Lamp"/>
    <x v="24"/>
    <m/>
    <m/>
    <s v="ILtg-CFL-Com"/>
    <m/>
    <s v="Res outdoor CFL base case, Total Watts = 4.07 x Msr Watts"/>
    <s v="Res outdoor CFL base case, Total Watts = 4.07 x Msr Watts"/>
    <x v="520"/>
    <s v="CFLratio0407"/>
    <s v="CFLratio0407"/>
    <s v="CFLscw(4w)"/>
    <s v="Standard"/>
    <m/>
    <s v="For PGE3PLTG173r1 only. This measure may only be claimed by this work paper.  For revision 2 and later, use C-In-CFLscw(4w)-dWP10.  "/>
    <s v="None"/>
    <s v="DEER2011"/>
  </r>
  <r>
    <n v="4101"/>
    <s v="C-In-CFLscw(55w)-dWP14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21"/>
    <s v="CFLratio0357"/>
    <s v="CFLratio0357"/>
    <s v="CFLscw(55w)"/>
    <s v="Standard"/>
    <s v="Com-Lighting-InGen_CFLratio0357_CFLscw-55w"/>
    <m/>
    <s v="DEER1314-Ltg-Com-CFL"/>
    <s v="DEER1314"/>
  </r>
  <r>
    <n v="4102"/>
    <s v="C-In-CFLscw(55w)-dWP145"/>
    <x v="495"/>
    <s v="DEER1314"/>
    <s v="Lighting Disposition"/>
    <d v="2015-03-06T00:00:00"/>
    <s v="Disposition: MeasuresList-October312014.xlsx"/>
    <s v="RobNc"/>
    <s v="Com-Iltg-dWatt-CFL"/>
    <s v="DEER"/>
    <s v="Scaled"/>
    <s v="Delta"/>
    <n v="0"/>
    <n v="0"/>
    <s v="None"/>
    <m/>
    <b v="0"/>
    <m/>
    <b v="1"/>
    <s v="Com"/>
    <s v="Any"/>
    <x v="4"/>
    <s v="InGen"/>
    <s v="Ltg_Lamp"/>
    <x v="24"/>
    <m/>
    <m/>
    <s v="ILtg-CFL-Com"/>
    <s v="ILtg-Incand-Com"/>
    <s v="Incandescent lamp: 200W lamp; lm=3910, Rated Life=1500hrs"/>
    <s v="Incandescent lamp: 200W lamp; lm=3910, Rated Life=1500hrs"/>
    <x v="521"/>
    <s v="Incan(200w)"/>
    <s v="Incan(200w)"/>
    <s v="CFLscw(55w)"/>
    <s v="Standard"/>
    <m/>
    <m/>
    <s v="DEER1314-Ltg-Com-CFL"/>
    <s v="DEER1314"/>
  </r>
  <r>
    <n v="4103"/>
    <s v="C-In-CFLscw(60w)-dWP154"/>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23"/>
    <s v="CFLratio0357"/>
    <s v="CFLratio0357"/>
    <s v="CFLscw(60w)"/>
    <s v="Standard"/>
    <s v="Com-Lighting-InGen_CFLratio0357_CFLscw-60w"/>
    <m/>
    <s v="DEER1314-Ltg-Com-CFL"/>
    <s v="DEER1314"/>
  </r>
  <r>
    <n v="4104"/>
    <s v="C-In-CFLscw(7w)-dWP1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25"/>
    <s v="CFLratio0357"/>
    <s v="CFLratio0357"/>
    <s v="CFLscw(7w)"/>
    <s v="Standard"/>
    <m/>
    <m/>
    <s v="DEER1314-Ltg-Com-CFL"/>
    <s v="DEER1314"/>
  </r>
  <r>
    <n v="4105"/>
    <s v="C-In-CFLscw(80w)-dWP20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26"/>
    <s v="CFLratio0357"/>
    <s v="CFLratio0357"/>
    <s v="CFLscw(80w)"/>
    <s v="Standard"/>
    <m/>
    <m/>
    <s v="DEER1314-Ltg-Com-CFL"/>
    <s v="DEER1314"/>
  </r>
  <r>
    <n v="4106"/>
    <s v="C-In-CFLscw(8w)-dWP20"/>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27"/>
    <s v="CFLratio0357"/>
    <s v="CFLratio0357"/>
    <s v="CFLscw(8w)"/>
    <s v="Standard"/>
    <m/>
    <m/>
    <s v="DEER1314-Ltg-Com-CFL"/>
    <s v="DEER1314"/>
  </r>
  <r>
    <n v="4107"/>
    <s v="C-In-CFLscw(9w)-dWP23"/>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28"/>
    <s v="CFLratio0357"/>
    <s v="CFLratio0357"/>
    <s v="CFLscw(9w)"/>
    <s v="Standard"/>
    <s v="Com-Lighting-InGen_CFLratio0357_CFLscw-9w"/>
    <m/>
    <s v="DEER1314-Ltg-Com-CFL"/>
    <s v="DEER1314"/>
  </r>
  <r>
    <n v="4108"/>
    <s v="C-In-CFLscw-A(10w)-dWP2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55"/>
    <s v="CFLratio0357"/>
    <s v="CFLratio0357"/>
    <s v="CFLscw-A(10w)"/>
    <s v="Standard"/>
    <m/>
    <m/>
    <s v="DEER1314-Ltg-Com-CFL"/>
    <s v="DEER1314"/>
  </r>
  <r>
    <n v="4109"/>
    <s v="C-In-CFLscw-A(11w)-dWP2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56"/>
    <s v="CFLratio0357"/>
    <s v="CFLratio0357"/>
    <s v="CFLscw-A(11w)"/>
    <s v="Standard"/>
    <m/>
    <m/>
    <s v="DEER1314-Ltg-Com-CFL"/>
    <s v="DEER1314"/>
  </r>
  <r>
    <n v="4110"/>
    <s v="C-In-CFLscw-A(12w)-dWP30"/>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57"/>
    <s v="CFLratio0357"/>
    <s v="CFLratio0357"/>
    <s v="CFLscw-A(12w)"/>
    <s v="Standard"/>
    <m/>
    <m/>
    <s v="DEER1314-Ltg-Com-CFL"/>
    <s v="DEER1314"/>
  </r>
  <r>
    <n v="4111"/>
    <s v="C-In-CFLscw-A(13w)-dWP33"/>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58"/>
    <s v="CFLratio0357"/>
    <s v="CFLratio0357"/>
    <s v="CFLscw-A(13w)"/>
    <s v="Standard"/>
    <m/>
    <m/>
    <s v="DEER1314-Ltg-Com-CFL"/>
    <s v="DEER1314"/>
  </r>
  <r>
    <n v="4112"/>
    <s v="C-In-CFLscw-A(14w)-dWP3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59"/>
    <s v="CFLratio0357"/>
    <s v="CFLratio0357"/>
    <s v="CFLscw-A(14w)"/>
    <s v="Standard"/>
    <m/>
    <m/>
    <s v="DEER1314-Ltg-Com-CFL"/>
    <s v="DEER1314"/>
  </r>
  <r>
    <n v="4113"/>
    <s v="C-In-CFLscw-A(15w)-dWP3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60"/>
    <s v="CFLratio0357"/>
    <s v="CFLratio0357"/>
    <s v="CFLscw-A(15w)"/>
    <s v="Standard"/>
    <m/>
    <m/>
    <s v="DEER1314-Ltg-Com-CFL"/>
    <s v="DEER1314"/>
  </r>
  <r>
    <n v="4114"/>
    <s v="C-In-CFLscw-A(16w)-dWP4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61"/>
    <s v="CFLratio0357"/>
    <s v="CFLratio0357"/>
    <s v="CFLscw-A(16w)"/>
    <s v="Standard"/>
    <m/>
    <m/>
    <s v="DEER1314-Ltg-Com-CFL"/>
    <s v="DEER1314"/>
  </r>
  <r>
    <n v="4115"/>
    <s v="C-In-CFLscw-A(18w)-dWP4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62"/>
    <s v="CFLratio0357"/>
    <s v="CFLratio0357"/>
    <s v="CFLscw-A(18w)"/>
    <s v="Standard"/>
    <m/>
    <m/>
    <s v="DEER1314-Ltg-Com-CFL"/>
    <s v="DEER1314"/>
  </r>
  <r>
    <n v="4116"/>
    <s v="C-In-CFLscw-A(19w)-dWP4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63"/>
    <s v="CFLratio0357"/>
    <s v="CFLratio0357"/>
    <s v="CFLscw-A(19w)"/>
    <s v="Standard"/>
    <m/>
    <m/>
    <s v="DEER1314-Ltg-Com-CFL"/>
    <s v="DEER1314"/>
  </r>
  <r>
    <n v="4117"/>
    <s v="C-In-CFLscw-A(20w)-dWP5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64"/>
    <s v="CFLratio0357"/>
    <s v="CFLratio0357"/>
    <s v="CFLscw-A(20w)"/>
    <s v="Standard"/>
    <m/>
    <m/>
    <s v="DEER1314-Ltg-Com-CFL"/>
    <s v="DEER1314"/>
  </r>
  <r>
    <n v="4118"/>
    <s v="C-In-CFLscw-A(22w)-dWP5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65"/>
    <s v="CFLratio0357"/>
    <s v="CFLratio0357"/>
    <s v="CFLscw-A(22w)"/>
    <s v="Standard"/>
    <m/>
    <m/>
    <s v="DEER1314-Ltg-Com-CFL"/>
    <s v="DEER1314"/>
  </r>
  <r>
    <n v="4119"/>
    <s v="C-In-CFLscw-A(23w)-dWP59"/>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66"/>
    <s v="CFLratio0357"/>
    <s v="CFLratio0357"/>
    <s v="CFLscw-A(23w)"/>
    <s v="Standard"/>
    <m/>
    <m/>
    <s v="DEER1314-Ltg-Com-CFL"/>
    <s v="DEER1314"/>
  </r>
  <r>
    <n v="4120"/>
    <s v="C-In-CFLscw-A(24w)-dWP6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67"/>
    <s v="CFLratio0357"/>
    <s v="CFLratio0357"/>
    <s v="CFLscw-A(24w)"/>
    <s v="Standard"/>
    <m/>
    <m/>
    <s v="DEER1314-Ltg-Com-CFL"/>
    <s v="DEER1314"/>
  </r>
  <r>
    <n v="4121"/>
    <s v="C-In-CFLscw-A(25w)-dWP64"/>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68"/>
    <s v="CFLratio0357"/>
    <s v="CFLratio0357"/>
    <s v="CFLscw-A(25w)"/>
    <s v="Standard"/>
    <m/>
    <m/>
    <s v="DEER1314-Ltg-Com-CFL"/>
    <s v="DEER1314"/>
  </r>
  <r>
    <n v="4122"/>
    <s v="C-In-CFLscw-A(26w)-dWP6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69"/>
    <s v="CFLratio0357"/>
    <s v="CFLratio0357"/>
    <s v="CFLscw-A(26w)"/>
    <s v="Standard"/>
    <m/>
    <m/>
    <s v="DEER1314-Ltg-Com-CFL"/>
    <s v="DEER1314"/>
  </r>
  <r>
    <n v="4123"/>
    <s v="C-In-CFLscw-A(27w)-dWP69"/>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70"/>
    <s v="CFLratio0357"/>
    <s v="CFLratio0357"/>
    <s v="CFLscw-A(27w)"/>
    <s v="Standard"/>
    <m/>
    <m/>
    <s v="DEER1314-Ltg-Com-CFL"/>
    <s v="DEER1314"/>
  </r>
  <r>
    <n v="4124"/>
    <s v="C-In-CFLscw-A(28w)-dWP7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71"/>
    <s v="CFLratio0357"/>
    <s v="CFLratio0357"/>
    <s v="CFLscw-A(28w)"/>
    <s v="Standard"/>
    <m/>
    <m/>
    <s v="DEER1314-Ltg-Com-CFL"/>
    <s v="DEER1314"/>
  </r>
  <r>
    <n v="4125"/>
    <s v="C-In-CFLscw-A(30w)-dWP7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72"/>
    <s v="CFLratio0357"/>
    <s v="CFLratio0357"/>
    <s v="CFLscw-A(30w)"/>
    <s v="Standard"/>
    <m/>
    <m/>
    <s v="DEER1314-Ltg-Com-CFL"/>
    <s v="DEER1314"/>
  </r>
  <r>
    <n v="4126"/>
    <s v="C-In-CFLscw-A(32w)-dWP82"/>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73"/>
    <s v="CFLratio0357"/>
    <s v="CFLratio0357"/>
    <s v="CFLscw-A(32w)"/>
    <s v="Standard"/>
    <m/>
    <m/>
    <s v="DEER1314-Ltg-Com-CFL"/>
    <s v="DEER1314"/>
  </r>
  <r>
    <n v="4127"/>
    <s v="C-In-CFLscw-A(40w)-dWP102"/>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74"/>
    <s v="CFLratio0357"/>
    <s v="CFLratio0357"/>
    <s v="CFLscw-A(40w)"/>
    <s v="Standard"/>
    <m/>
    <m/>
    <s v="DEER1314-Ltg-Com-CFL"/>
    <s v="DEER1314"/>
  </r>
  <r>
    <n v="4128"/>
    <s v="C-In-CFLscw-A(42w)-dWP10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75"/>
    <s v="CFLratio0357"/>
    <s v="CFLratio0357"/>
    <s v="CFLscw-A(42w)"/>
    <s v="Standard"/>
    <m/>
    <m/>
    <s v="DEER1314-Ltg-Com-CFL"/>
    <s v="DEER1314"/>
  </r>
  <r>
    <n v="4129"/>
    <s v="C-In-CFLscw-A(45w)-dWP11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76"/>
    <s v="CFLratio0357"/>
    <s v="CFLratio0357"/>
    <s v="CFLscw-A(45w)"/>
    <s v="Standard"/>
    <m/>
    <m/>
    <s v="DEER1314-Ltg-Com-CFL"/>
    <s v="DEER1314"/>
  </r>
  <r>
    <n v="4130"/>
    <s v="C-In-CFLscw-A(55w)-dWP14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77"/>
    <s v="CFLratio0357"/>
    <s v="CFLratio0357"/>
    <s v="CFLscw-A(55w)"/>
    <s v="Standard"/>
    <m/>
    <m/>
    <s v="DEER1314-Ltg-Com-CFL"/>
    <s v="DEER1314"/>
  </r>
  <r>
    <n v="4131"/>
    <s v="C-In-CFLscw-A(7w)-dWP1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78"/>
    <s v="CFLratio0357"/>
    <s v="CFLratio0357"/>
    <s v="CFLscw-A(7w)"/>
    <s v="Standard"/>
    <m/>
    <m/>
    <s v="DEER1314-Ltg-Com-CFL"/>
    <s v="DEER1314"/>
  </r>
  <r>
    <n v="4132"/>
    <s v="C-In-CFLscw-A(8w)-dWP20"/>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79"/>
    <s v="CFLratio0357"/>
    <s v="CFLratio0357"/>
    <s v="CFLscw-A(8w)"/>
    <s v="Standard"/>
    <m/>
    <m/>
    <s v="DEER1314-Ltg-Com-CFL"/>
    <s v="DEER1314"/>
  </r>
  <r>
    <n v="4133"/>
    <s v="C-In-CFLscw-A(9w)-dWP23"/>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80"/>
    <s v="CFLratio0357"/>
    <s v="CFLratio0357"/>
    <s v="CFLscw-A(9w)"/>
    <s v="Standard"/>
    <m/>
    <m/>
    <s v="DEER1314-Ltg-Com-CFL"/>
    <s v="DEER1314"/>
  </r>
  <r>
    <n v="4134"/>
    <s v="C-In-CFLscw-Candle(10w)-dWP2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81"/>
    <s v="CFLratio0357"/>
    <s v="CFLratio0357"/>
    <s v="CFLscw-Candle(10w)"/>
    <s v="Standard"/>
    <m/>
    <m/>
    <s v="DEER1314-Ltg-Com-CFL"/>
    <s v="DEER1314"/>
  </r>
  <r>
    <n v="4135"/>
    <s v="C-In-CFLscw-Candle(11w)-dWP2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82"/>
    <s v="CFLratio0357"/>
    <s v="CFLratio0357"/>
    <s v="CFLscw-Candle(11w)"/>
    <s v="Standard"/>
    <m/>
    <m/>
    <s v="DEER1314-Ltg-Com-CFL"/>
    <s v="DEER1314"/>
  </r>
  <r>
    <n v="4136"/>
    <s v="C-In-CFLscw-Candle(12w)-dWP30"/>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83"/>
    <s v="CFLratio0357"/>
    <s v="CFLratio0357"/>
    <s v="CFLscw-Candle(12w)"/>
    <s v="Standard"/>
    <m/>
    <m/>
    <s v="DEER1314-Ltg-Com-CFL"/>
    <s v="DEER1314"/>
  </r>
  <r>
    <n v="4137"/>
    <s v="C-In-CFLscw-Candle(13w)-dWP33"/>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84"/>
    <s v="CFLratio0357"/>
    <s v="CFLratio0357"/>
    <s v="CFLscw-Candle(13w)"/>
    <s v="Standard"/>
    <m/>
    <m/>
    <s v="DEER1314-Ltg-Com-CFL"/>
    <s v="DEER1314"/>
  </r>
  <r>
    <n v="4138"/>
    <s v="C-In-CFLscw-Candle(14w)-dWP3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85"/>
    <s v="CFLratio0357"/>
    <s v="CFLratio0357"/>
    <s v="CFLscw-Candle(14w)"/>
    <s v="Standard"/>
    <m/>
    <m/>
    <s v="DEER1314-Ltg-Com-CFL"/>
    <s v="DEER1314"/>
  </r>
  <r>
    <n v="4139"/>
    <s v="C-In-CFLscw-Candle(15w)-dWP3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86"/>
    <s v="CFLratio0357"/>
    <s v="CFLratio0357"/>
    <s v="CFLscw-Candle(15w)"/>
    <s v="Standard"/>
    <m/>
    <m/>
    <s v="DEER1314-Ltg-Com-CFL"/>
    <s v="DEER1314"/>
  </r>
  <r>
    <n v="4140"/>
    <s v="C-In-CFLscw-Candle(16w)-dWP4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87"/>
    <s v="CFLratio0357"/>
    <s v="CFLratio0357"/>
    <s v="CFLscw-Candle(16w)"/>
    <s v="Standard"/>
    <m/>
    <m/>
    <s v="DEER1314-Ltg-Com-CFL"/>
    <s v="DEER1314"/>
  </r>
  <r>
    <n v="4141"/>
    <s v="C-In-CFLscw-Candle(18w)-dWP4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88"/>
    <s v="CFLratio0357"/>
    <s v="CFLratio0357"/>
    <s v="CFLscw-Candle(18w)"/>
    <s v="Standard"/>
    <m/>
    <m/>
    <s v="DEER1314-Ltg-Com-CFL"/>
    <s v="DEER1314"/>
  </r>
  <r>
    <n v="4142"/>
    <s v="C-In-CFLscw-Candle(19w)-dWP4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89"/>
    <s v="CFLratio0357"/>
    <s v="CFLratio0357"/>
    <s v="CFLscw-Candle(19w)"/>
    <s v="Standard"/>
    <m/>
    <m/>
    <s v="DEER1314-Ltg-Com-CFL"/>
    <s v="DEER1314"/>
  </r>
  <r>
    <n v="4143"/>
    <s v="C-In-CFLscw-Candle(20w)-dWP5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90"/>
    <s v="CFLratio0357"/>
    <s v="CFLratio0357"/>
    <s v="CFLscw-Candle(20w)"/>
    <s v="Standard"/>
    <m/>
    <m/>
    <s v="DEER1314-Ltg-Com-CFL"/>
    <s v="DEER1314"/>
  </r>
  <r>
    <n v="4144"/>
    <s v="C-In-CFLscw-Candle(22w)-dWP5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91"/>
    <s v="CFLratio0357"/>
    <s v="CFLratio0357"/>
    <s v="CFLscw-Candle(22w)"/>
    <s v="Standard"/>
    <m/>
    <m/>
    <s v="DEER1314-Ltg-Com-CFL"/>
    <s v="DEER1314"/>
  </r>
  <r>
    <n v="4145"/>
    <s v="C-In-CFLscw-Candle(23w)-dWP59"/>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92"/>
    <s v="CFLratio0357"/>
    <s v="CFLratio0357"/>
    <s v="CFLscw-Candle(23w)"/>
    <s v="Standard"/>
    <m/>
    <m/>
    <s v="DEER1314-Ltg-Com-CFL"/>
    <s v="DEER1314"/>
  </r>
  <r>
    <n v="4146"/>
    <s v="C-In-CFLscw-Candle(24w)-dWP6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93"/>
    <s v="CFLratio0357"/>
    <s v="CFLratio0357"/>
    <s v="CFLscw-Candle(24w)"/>
    <s v="Standard"/>
    <m/>
    <m/>
    <s v="DEER1314-Ltg-Com-CFL"/>
    <s v="DEER1314"/>
  </r>
  <r>
    <n v="4147"/>
    <s v="C-In-CFLscw-Candle(25w)-dWP64"/>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94"/>
    <s v="CFLratio0357"/>
    <s v="CFLratio0357"/>
    <s v="CFLscw-Candle(25w)"/>
    <s v="Standard"/>
    <m/>
    <m/>
    <s v="DEER1314-Ltg-Com-CFL"/>
    <s v="DEER1314"/>
  </r>
  <r>
    <n v="4148"/>
    <s v="C-In-CFLscw-Candle(26w)-dWP6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95"/>
    <s v="CFLratio0357"/>
    <s v="CFLratio0357"/>
    <s v="CFLscw-Candle(26w)"/>
    <s v="Standard"/>
    <m/>
    <m/>
    <s v="DEER1314-Ltg-Com-CFL"/>
    <s v="DEER1314"/>
  </r>
  <r>
    <n v="4149"/>
    <s v="C-In-CFLscw-Candle(27w)-dWP69"/>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96"/>
    <s v="CFLratio0357"/>
    <s v="CFLratio0357"/>
    <s v="CFLscw-Candle(27w)"/>
    <s v="Standard"/>
    <m/>
    <m/>
    <s v="DEER1314-Ltg-Com-CFL"/>
    <s v="DEER1314"/>
  </r>
  <r>
    <n v="4150"/>
    <s v="C-In-CFLscw-Candle(28w)-dWP7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97"/>
    <s v="CFLratio0357"/>
    <s v="CFLratio0357"/>
    <s v="CFLscw-Candle(28w)"/>
    <s v="Standard"/>
    <m/>
    <m/>
    <s v="DEER1314-Ltg-Com-CFL"/>
    <s v="DEER1314"/>
  </r>
  <r>
    <n v="4151"/>
    <s v="C-In-CFLscw-Candle(30w)-dWP7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98"/>
    <s v="CFLratio0357"/>
    <s v="CFLratio0357"/>
    <s v="CFLscw-Candle(30w)"/>
    <s v="Standard"/>
    <m/>
    <m/>
    <s v="DEER1314-Ltg-Com-CFL"/>
    <s v="DEER1314"/>
  </r>
  <r>
    <n v="4152"/>
    <s v="C-In-CFLscw-Candle(32w)-dWP82"/>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699"/>
    <s v="CFLratio0357"/>
    <s v="CFLratio0357"/>
    <s v="CFLscw-Candle(32w)"/>
    <s v="Standard"/>
    <m/>
    <m/>
    <s v="DEER1314-Ltg-Com-CFL"/>
    <s v="DEER1314"/>
  </r>
  <r>
    <n v="4153"/>
    <s v="C-In-CFLscw-Candle(40w)-dWP102"/>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00"/>
    <s v="CFLratio0357"/>
    <s v="CFLratio0357"/>
    <s v="CFLscw-Candle(40w)"/>
    <s v="Standard"/>
    <m/>
    <m/>
    <s v="DEER1314-Ltg-Com-CFL"/>
    <s v="DEER1314"/>
  </r>
  <r>
    <n v="4154"/>
    <s v="C-In-CFLscw-Candle(42w)-dWP10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01"/>
    <s v="CFLratio0357"/>
    <s v="CFLratio0357"/>
    <s v="CFLscw-Candle(42w)"/>
    <s v="Standard"/>
    <m/>
    <m/>
    <s v="DEER1314-Ltg-Com-CFL"/>
    <s v="DEER1314"/>
  </r>
  <r>
    <n v="4155"/>
    <s v="C-In-CFLscw-Candle(45w)-dWP11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02"/>
    <s v="CFLratio0357"/>
    <s v="CFLratio0357"/>
    <s v="CFLscw-Candle(45w)"/>
    <s v="Standard"/>
    <m/>
    <m/>
    <s v="DEER1314-Ltg-Com-CFL"/>
    <s v="DEER1314"/>
  </r>
  <r>
    <n v="4156"/>
    <s v="C-In-CFLscw-Candle(55w)-dWP14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03"/>
    <s v="CFLratio0357"/>
    <s v="CFLratio0357"/>
    <s v="CFLscw-Candle(55w)"/>
    <s v="Standard"/>
    <m/>
    <m/>
    <s v="DEER1314-Ltg-Com-CFL"/>
    <s v="DEER1314"/>
  </r>
  <r>
    <n v="4157"/>
    <s v="C-In-CFLscw-Candle(7w)-dWP1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04"/>
    <s v="CFLratio0357"/>
    <s v="CFLratio0357"/>
    <s v="CFLscw-Candle(7w)"/>
    <s v="Standard"/>
    <m/>
    <m/>
    <s v="DEER1314-Ltg-Com-CFL"/>
    <s v="DEER1314"/>
  </r>
  <r>
    <n v="4158"/>
    <s v="C-In-CFLscw-Candle(8w)-dWP20"/>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05"/>
    <s v="CFLratio0357"/>
    <s v="CFLratio0357"/>
    <s v="CFLscw-Candle(8w)"/>
    <s v="Standard"/>
    <m/>
    <m/>
    <s v="DEER1314-Ltg-Com-CFL"/>
    <s v="DEER1314"/>
  </r>
  <r>
    <n v="4159"/>
    <s v="C-In-CFLscw-Candle(9w)-dWP23"/>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06"/>
    <s v="CFLratio0357"/>
    <s v="CFLratio0357"/>
    <s v="CFLscw-Candle(9w)"/>
    <s v="Standard"/>
    <m/>
    <m/>
    <s v="DEER1314-Ltg-Com-CFL"/>
    <s v="DEER1314"/>
  </r>
  <r>
    <n v="4160"/>
    <s v="C-In-CFLscw-CC(3w)-dWP12"/>
    <x v="495"/>
    <s v="DEER1314"/>
    <s v="Lighting Disposition"/>
    <d v="2014-07-31T00:00:00"/>
    <s v="Disposition: MeasuresList-October312014.xlsx"/>
    <s v="RobNc"/>
    <s v="Com-Iltg-dWatt-CFL"/>
    <s v="DEER"/>
    <s v="Scaled"/>
    <s v="Delta"/>
    <n v="0"/>
    <n v="0"/>
    <s v="None"/>
    <m/>
    <b v="0"/>
    <m/>
    <b v="1"/>
    <s v="Com"/>
    <s v="Any"/>
    <x v="4"/>
    <s v="InGen"/>
    <s v="Ltg_Lamp"/>
    <x v="24"/>
    <m/>
    <m/>
    <s v="ILtg-CFL-Com"/>
    <s v="ILtg-Incand-Com"/>
    <s v="Incandescent lamp: 15W lamp; lm=110, Rated Life=1500hrs"/>
    <s v="Incandescent lamp: 15W lamp; lm=110, Rated Life=1500hrs"/>
    <x v="707"/>
    <s v="Incan(15w)"/>
    <s v="Incan(15w)"/>
    <s v="CFLscw-CC(3w)"/>
    <s v="Standard"/>
    <m/>
    <s v="WP source e.g.: WPSDGENRSH001r0.  Replaced by measure ID C-In-CFLscw-CC(3w)-dWP7"/>
    <s v="DEER1314-Ltg-Com-CFL"/>
    <s v="DEER1314"/>
  </r>
  <r>
    <n v="4161"/>
    <s v="C-In-CFLscw-CC(3w)-dWP17"/>
    <x v="495"/>
    <s v="DEER1314"/>
    <s v="Lighting Disposition"/>
    <d v="2014-05-30T00:00:00"/>
    <s v="Disposition: MeasuresList-October312014.xlsx"/>
    <s v="RobNc"/>
    <s v="Com-Iltg-dWatt-CFL"/>
    <s v="DEER"/>
    <s v="Scaled"/>
    <s v="Delta"/>
    <n v="0"/>
    <n v="0"/>
    <s v="None"/>
    <m/>
    <b v="0"/>
    <m/>
    <b v="1"/>
    <s v="Com"/>
    <s v="Any"/>
    <x v="4"/>
    <s v="InGen"/>
    <s v="Ltg_Lamp"/>
    <x v="24"/>
    <m/>
    <m/>
    <s v="ILtg-CFL-Com"/>
    <s v="ILtg-Incand-Com"/>
    <s v="Incandescent lamp: 20W lamp; Rated Life=1500hrs"/>
    <s v="Incandescent lamp: 20W lamp; Rated Life=1500hrs"/>
    <x v="707"/>
    <s v="Incan(20w)"/>
    <s v="Incan(20w)"/>
    <s v="CFLscw-CC(3w)"/>
    <s v="Standard"/>
    <m/>
    <s v="WP source e.g.: SCE13LG063r0.  May disposition measure includes an error.  Replaced with C-In-CFLscw-CC(5w)-dWP10"/>
    <s v="DEER1314-Ltg-Com-CFL"/>
    <s v="DEER1314"/>
  </r>
  <r>
    <n v="4162"/>
    <s v="C-In-CFLscw-CC(3w)-dWP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07"/>
    <s v="CFLratio0357"/>
    <s v="CFLratio0357"/>
    <s v="CFLscw-CC(3w)"/>
    <s v="Standard"/>
    <m/>
    <s v="WP source e.g.: WPSDGENRSH001r0; Old Measure ID = C-In-CFLscw-CC(3w)-dWP12"/>
    <s v="DEER1314-Ltg-Com-CFL"/>
    <s v="DEER1314"/>
  </r>
  <r>
    <n v="4163"/>
    <s v="C-In-CFLscw-CC(5w)-dWP10"/>
    <x v="495"/>
    <s v="DEER1314"/>
    <s v="Lighting Disposition"/>
    <d v="2015-03-06T00:00:00"/>
    <s v="Disposition: MeasuresList-October312014.xlsx"/>
    <s v="RobNc"/>
    <s v="Com-Iltg-dWatt-CFL"/>
    <s v="DEER"/>
    <s v="Scaled"/>
    <s v="Delta"/>
    <n v="0"/>
    <n v="0"/>
    <s v="None"/>
    <m/>
    <b v="0"/>
    <m/>
    <b v="1"/>
    <s v="Com"/>
    <s v="Any"/>
    <x v="4"/>
    <s v="InGen"/>
    <s v="Ltg_Lamp"/>
    <x v="24"/>
    <m/>
    <m/>
    <s v="ILtg-CFL-Com"/>
    <s v="ILtg-Incand-Com"/>
    <s v="Incandescent lamp: 15W lamp; lm=110, Rated Life=1500hrs"/>
    <s v="Incandescent lamp: 15W lamp; lm=110, Rated Life=1500hrs"/>
    <x v="708"/>
    <s v="Incan(15w)"/>
    <s v="Incan(15w)"/>
    <s v="CFLscw-CC(5w)"/>
    <s v="Standard"/>
    <m/>
    <s v="WP source e.g.: SCE13LG063r0; May 2014 disposition measure ID = C-In-CFLscw-CC(3w)-dWP17 is replaced by this measure (ED mistake in May disposition)"/>
    <s v="DEER1314-Ltg-Com-CFL"/>
    <s v="DEER1314"/>
  </r>
  <r>
    <n v="4164"/>
    <s v="C-In-CFLscw-CC(5w)-dWP12-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08"/>
    <s v="CFLratio0357"/>
    <s v="CFLratio0357"/>
    <s v="CFLscw-CC(5w)"/>
    <s v="Standard"/>
    <m/>
    <s v="Replaces measure ID C-In-CFLscw-CC(5w)-dWP12-2 (which used to be C-In-CFLscw-CC(5w)-dWP12)"/>
    <s v="DEER1314-Ltg-Com-CFL"/>
    <s v="DEER1314"/>
  </r>
  <r>
    <n v="4165"/>
    <s v="C-In-CFLscw-CC(5w)-dWP12-2"/>
    <x v="495"/>
    <s v="DEER1314"/>
    <s v="Lighting Disposition"/>
    <d v="2014-07-31T00:00:00"/>
    <s v="Disposition: MeasuresList-October312014.xlsx"/>
    <s v="RobNc"/>
    <s v="Com-Iltg-dWatt-CFL"/>
    <s v="DEER"/>
    <s v="Scaled"/>
    <s v="Delta"/>
    <n v="0"/>
    <n v="0"/>
    <s v="None"/>
    <m/>
    <b v="0"/>
    <m/>
    <b v="1"/>
    <s v="Com"/>
    <s v="Any"/>
    <x v="4"/>
    <s v="InGen"/>
    <s v="Ltg_Lamp"/>
    <x v="24"/>
    <m/>
    <m/>
    <s v="ILtg-CFL-Com"/>
    <s v="ILtg-Incand-Com"/>
    <s v="Incandescent lamp: 17.65W lamp; Rated Life=1500hrs"/>
    <s v="Incandescent lamp: 17.65W lamp; Rated Life=1500hrs"/>
    <x v="708"/>
    <s v="Incan(17.65w)"/>
    <s v="Incan(17.65w)"/>
    <s v="CFLscw-CC(5w)"/>
    <s v="Standard"/>
    <m/>
    <s v="WP source e.g.: SCE13LG063r0. Old Measure ID C-In-CFLscw-CC(5w)-dWP12. Replaced by measure ID C-In-CFLscw-CC(5w)-dWP12-1"/>
    <s v="DEER1314-Ltg-Com-CFL"/>
    <s v="DEER1314"/>
  </r>
  <r>
    <n v="4166"/>
    <s v="C-In-CFLscw-CC(8w)-dWP20-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09"/>
    <s v="CFLratio0357"/>
    <s v="CFLratio0357"/>
    <s v="CFLscw-CC(8w)"/>
    <s v="Standard"/>
    <m/>
    <s v="Old measure ID: C-In-CFLscw-CC(8w)-dWP20-2 (which used to be C-In-CFLscw-CC(8w)-dWP20)"/>
    <s v="DEER1314-Ltg-Com-CFL"/>
    <s v="DEER1314"/>
  </r>
  <r>
    <n v="4167"/>
    <s v="C-In-CFLscw-CC(8w)-dWP20-2"/>
    <x v="495"/>
    <s v="DEER1314"/>
    <s v="Lighting Disposition"/>
    <d v="2014-07-31T00:00:00"/>
    <s v="Disposition: MeasuresList-October312014.xlsx"/>
    <s v="RobNc"/>
    <s v="Com-Iltg-dWatt-CFL"/>
    <s v="DEER"/>
    <s v="Scaled"/>
    <s v="Delta"/>
    <n v="0"/>
    <n v="0"/>
    <s v="None"/>
    <m/>
    <b v="0"/>
    <m/>
    <b v="1"/>
    <s v="Com"/>
    <s v="Any"/>
    <x v="4"/>
    <s v="InGen"/>
    <s v="Ltg_Lamp"/>
    <x v="24"/>
    <m/>
    <m/>
    <s v="ILtg-CFL-Com"/>
    <s v="ILtg-Incand-Com"/>
    <s v="Incandescent lamp: 28.24W lamp; Rated Life=1500hrs"/>
    <s v="Incandescent lamp: 28.24W lamp; Rated Life=1500hrs"/>
    <x v="709"/>
    <s v="Incan(28.24w)"/>
    <s v="Incan(28.24w)"/>
    <s v="CFLscw-CC(8w)"/>
    <s v="Standard"/>
    <m/>
    <s v="WP source e.g.: SCE13LG063r0. Replaced with measure ID C-In-CFLscw-CC(8w)-dWP20-1"/>
    <s v="DEER1314-Ltg-Com-CFL"/>
    <s v="DEER1314"/>
  </r>
  <r>
    <n v="4168"/>
    <s v="C-In-CFLscw-Circ9(22w)-dWP103"/>
    <x v="495"/>
    <s v="DEER1314"/>
    <s v="Lighting Disposition"/>
    <d v="2015-03-06T00:00:00"/>
    <s v="Disposition: MeasuresList-October312014.xlsx"/>
    <s v="RobNc"/>
    <s v="Com-Iltg-dWatt-CFL"/>
    <s v="DEER"/>
    <s v="Scaled"/>
    <s v="Delta"/>
    <n v="0"/>
    <n v="0"/>
    <s v="None"/>
    <m/>
    <b v="0"/>
    <m/>
    <b v="1"/>
    <s v="Com"/>
    <s v="Any"/>
    <x v="4"/>
    <s v="InGen"/>
    <s v="Ltg_Lamp"/>
    <x v="24"/>
    <m/>
    <m/>
    <s v="ILtg-CFL-Com"/>
    <s v="ILtg-Incand-Com"/>
    <s v="Incandescent lamp: 125W lamp; Rated Life=1500hrs"/>
    <s v="Incandescent lamp: 125W lamp; Rated Life=1500hrs"/>
    <x v="710"/>
    <s v="Incan(125w)"/>
    <s v="Incan(125w)"/>
    <s v="CFLscw-Circ9(22w)"/>
    <s v="Standard"/>
    <m/>
    <s v="WP source e.g.: SCE13LG017r0; Old Measure ID = C-In-CFLscw-Circ9(22w)-dWP70"/>
    <s v="DEER1314-Ltg-Com-CFL"/>
    <s v="DEER1314"/>
  </r>
  <r>
    <n v="4169"/>
    <s v="C-In-CFLscw-Circ9(22w)-dWP5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10"/>
    <s v="CFLratio0357"/>
    <s v="CFLratio0357"/>
    <s v="CFLscw-Circ9(22w)"/>
    <s v="Standard"/>
    <m/>
    <m/>
    <s v="DEER1314-Ltg-Com-CFL"/>
    <s v="DEER1314"/>
  </r>
  <r>
    <n v="4170"/>
    <s v="C-In-CFLscw-Circ9(22w)-dWP70"/>
    <x v="495"/>
    <s v="DEER1314"/>
    <s v="Lighting Disposition"/>
    <d v="2014-05-30T00:00:00"/>
    <s v="Disposition: MeasuresList-October312014.xlsx"/>
    <s v="RobNc"/>
    <s v="Com-Iltg-dWatt-CFL"/>
    <s v="DEER"/>
    <s v="Scaled"/>
    <s v="Delta"/>
    <n v="0"/>
    <n v="0"/>
    <s v="None"/>
    <m/>
    <b v="0"/>
    <m/>
    <b v="1"/>
    <s v="Com"/>
    <s v="Any"/>
    <x v="4"/>
    <s v="InGen"/>
    <s v="Ltg_Lamp"/>
    <x v="24"/>
    <m/>
    <m/>
    <s v="ILtg-CFL-Com"/>
    <s v="ILtg-Incand-Com"/>
    <s v="Incandescent lamp: 92W lamp; Rated Life=1500hrs"/>
    <s v="Incandescent lamp: 92W lamp; Rated Life=1500hrs"/>
    <x v="710"/>
    <s v="Incan(92w)"/>
    <s v="Incan(92w)"/>
    <s v="CFLscw-Circ9(22w)"/>
    <s v="Standard"/>
    <m/>
    <s v="Replaced in October disposition with Measure ID = C-In-CFLscw-Circ9(22w)-dWP103"/>
    <s v="DEER1314-Ltg-Com-CFL"/>
    <s v="DEER1314"/>
  </r>
  <r>
    <n v="4171"/>
    <s v="C-In-CFLscw-Circ9(26w)-dWP6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11"/>
    <s v="CFLratio0357"/>
    <s v="CFLratio0357"/>
    <s v="CFLscw-Circ9(26w)"/>
    <s v="Standard"/>
    <m/>
    <m/>
    <s v="DEER1314-Ltg-Com-CFL"/>
    <s v="DEER1314"/>
  </r>
  <r>
    <n v="4172"/>
    <s v="C-In-CFLscw-Circ9(32w)-dWP112"/>
    <x v="495"/>
    <s v="DEER1314"/>
    <s v="Lighting Disposition"/>
    <d v="2015-03-06T00:00:00"/>
    <s v="Disposition: MeasuresList-October312014.xlsx"/>
    <s v="RobNc"/>
    <s v="Com-Iltg-dWatt-CFL"/>
    <s v="DEER"/>
    <s v="Scaled"/>
    <s v="Delta"/>
    <n v="0"/>
    <n v="0"/>
    <s v="None"/>
    <m/>
    <b v="0"/>
    <m/>
    <b v="1"/>
    <s v="Com"/>
    <s v="Any"/>
    <x v="4"/>
    <s v="InGen"/>
    <s v="Ltg_Lamp"/>
    <x v="24"/>
    <m/>
    <m/>
    <s v="ILtg-CFL-Com"/>
    <s v="ILtg-Incand-Com"/>
    <s v="Incandescent lamp: 144W lamp; Rated Life=1500hrs"/>
    <s v="Incandescent lamp: 144W lamp; Rated Life=1500hrs"/>
    <x v="712"/>
    <s v="Incan(144w)"/>
    <s v="Incan(144w)"/>
    <s v="CFLscw-Circ9(32w)"/>
    <s v="Standard"/>
    <m/>
    <s v="WP source e.g.: SCE13LG017r0; Old Measure ID = C-In-CFLscw-Circ9(32w)-dWP72"/>
    <s v="DEER1314-Ltg-Com-CFL"/>
    <s v="DEER1314"/>
  </r>
  <r>
    <n v="4173"/>
    <s v="C-In-CFLscw-Circ9(32w)-dWP72"/>
    <x v="495"/>
    <s v="DEER1314"/>
    <s v="Lighting Disposition"/>
    <d v="2014-05-30T00:00:00"/>
    <s v="Disposition: MeasuresList-October312014.xlsx"/>
    <s v="RobNc"/>
    <s v="Com-Iltg-dWatt-CFL"/>
    <s v="DEER"/>
    <s v="Scaled"/>
    <s v="Delta"/>
    <n v="0"/>
    <n v="0"/>
    <s v="None"/>
    <m/>
    <b v="0"/>
    <m/>
    <b v="1"/>
    <s v="Com"/>
    <s v="Any"/>
    <x v="4"/>
    <s v="InGen"/>
    <s v="Ltg_Lamp"/>
    <x v="24"/>
    <m/>
    <m/>
    <s v="ILtg-CFL-Com"/>
    <s v="ILtg-Incand-Com"/>
    <s v="Incandescent lamp: 104W lamp; Rated Life=1500hrs"/>
    <s v="Incandescent lamp: 104W lamp; Rated Life=1500hrs"/>
    <x v="712"/>
    <s v="Incan(104w)"/>
    <s v="Incan(104w)"/>
    <s v="CFLscw-Circ9(32w)"/>
    <s v="Standard"/>
    <m/>
    <s v="Replaced in October disposition with Measure ID = C-In-CFLscw-Circ9(32w)-dWP112"/>
    <s v="DEER1314-Ltg-Com-CFL"/>
    <s v="DEER1314"/>
  </r>
  <r>
    <n v="4174"/>
    <s v="C-In-CFLscw-Circ9(32w)-dWP82"/>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12"/>
    <s v="CFLratio0357"/>
    <s v="CFLratio0357"/>
    <s v="CFLscw-Circ9(32w)"/>
    <s v="Standard"/>
    <m/>
    <m/>
    <s v="DEER1314-Ltg-Com-CFL"/>
    <s v="DEER1314"/>
  </r>
  <r>
    <n v="4175"/>
    <s v="C-In-CFLscw-Circ9(40w)-dWP102"/>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13"/>
    <s v="CFLratio0357"/>
    <s v="CFLratio0357"/>
    <s v="CFLscw-Circ9(40w)"/>
    <s v="Standard"/>
    <m/>
    <m/>
    <s v="DEER1314-Ltg-Com-CFL"/>
    <s v="DEER1314"/>
  </r>
  <r>
    <n v="4176"/>
    <s v="C-In-CFLscw-Circ9(55w)-dWP14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14"/>
    <s v="CFLratio0357"/>
    <s v="CFLratio0357"/>
    <s v="CFLscw-Circ9(55w)"/>
    <s v="Standard"/>
    <m/>
    <m/>
    <s v="DEER1314-Ltg-Com-CFL"/>
    <s v="DEER1314"/>
  </r>
  <r>
    <n v="4177"/>
    <s v="C-In-CFLscw-Glb(10w)-dWP2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15"/>
    <s v="CFLratio0357"/>
    <s v="CFLratio0357"/>
    <s v="CFLscw-Glb(10w)"/>
    <s v="Standard"/>
    <m/>
    <m/>
    <s v="DEER1314-Ltg-Com-CFL"/>
    <s v="DEER1314"/>
  </r>
  <r>
    <n v="4178"/>
    <s v="C-In-CFLscw-Glb(11w)-dWP2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16"/>
    <s v="CFLratio0357"/>
    <s v="CFLratio0357"/>
    <s v="CFLscw-Glb(11w)"/>
    <s v="Standard"/>
    <m/>
    <m/>
    <s v="DEER1314-Ltg-Com-CFL"/>
    <s v="DEER1314"/>
  </r>
  <r>
    <n v="4179"/>
    <s v="C-In-CFLscw-Glb(12w)-dWP30"/>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17"/>
    <s v="CFLratio0357"/>
    <s v="CFLratio0357"/>
    <s v="CFLscw-Glb(12w)"/>
    <s v="Standard"/>
    <m/>
    <m/>
    <s v="DEER1314-Ltg-Com-CFL"/>
    <s v="DEER1314"/>
  </r>
  <r>
    <n v="4180"/>
    <s v="C-In-CFLscw-Glb(13w)-dWP33"/>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18"/>
    <s v="CFLratio0357"/>
    <s v="CFLratio0357"/>
    <s v="CFLscw-Glb(13w)"/>
    <s v="Standard"/>
    <m/>
    <m/>
    <s v="DEER1314-Ltg-Com-CFL"/>
    <s v="DEER1314"/>
  </r>
  <r>
    <n v="4181"/>
    <s v="C-In-CFLscw-Glb(14w)-dWP3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19"/>
    <s v="CFLratio0357"/>
    <s v="CFLratio0357"/>
    <s v="CFLscw-Glb(14w)"/>
    <s v="Standard"/>
    <m/>
    <m/>
    <s v="DEER1314-Ltg-Com-CFL"/>
    <s v="DEER1314"/>
  </r>
  <r>
    <n v="4182"/>
    <s v="C-In-CFLscw-Glb(15w)-dWP3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20"/>
    <s v="CFLratio0357"/>
    <s v="CFLratio0357"/>
    <s v="CFLscw-Glb(15w)"/>
    <s v="Standard"/>
    <m/>
    <m/>
    <s v="DEER1314-Ltg-Com-CFL"/>
    <s v="DEER1314"/>
  </r>
  <r>
    <n v="4183"/>
    <s v="C-In-CFLscw-Glb(16w)-dWP4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21"/>
    <s v="CFLratio0357"/>
    <s v="CFLratio0357"/>
    <s v="CFLscw-Glb(16w)"/>
    <s v="Standard"/>
    <m/>
    <m/>
    <s v="DEER1314-Ltg-Com-CFL"/>
    <s v="DEER1314"/>
  </r>
  <r>
    <n v="4184"/>
    <s v="C-In-CFLscw-Glb(18w)-dWP4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22"/>
    <s v="CFLratio0357"/>
    <s v="CFLratio0357"/>
    <s v="CFLscw-Glb(18w)"/>
    <s v="Standard"/>
    <m/>
    <m/>
    <s v="DEER1314-Ltg-Com-CFL"/>
    <s v="DEER1314"/>
  </r>
  <r>
    <n v="4185"/>
    <s v="C-In-CFLscw-Glb(19w)-dWP4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23"/>
    <s v="CFLratio0357"/>
    <s v="CFLratio0357"/>
    <s v="CFLscw-Glb(19w)"/>
    <s v="Standard"/>
    <m/>
    <m/>
    <s v="DEER1314-Ltg-Com-CFL"/>
    <s v="DEER1314"/>
  </r>
  <r>
    <n v="4186"/>
    <s v="C-In-CFLscw-Glb(20w)-dWP5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24"/>
    <s v="CFLratio0357"/>
    <s v="CFLratio0357"/>
    <s v="CFLscw-Glb(20w)"/>
    <s v="Standard"/>
    <m/>
    <m/>
    <s v="DEER1314-Ltg-Com-CFL"/>
    <s v="DEER1314"/>
  </r>
  <r>
    <n v="4187"/>
    <s v="C-In-CFLscw-Glb(22w)-dWP5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25"/>
    <s v="CFLratio0357"/>
    <s v="CFLratio0357"/>
    <s v="CFLscw-Glb(22w)"/>
    <s v="Standard"/>
    <m/>
    <m/>
    <s v="DEER1314-Ltg-Com-CFL"/>
    <s v="DEER1314"/>
  </r>
  <r>
    <n v="4188"/>
    <s v="C-In-CFLscw-Glb(23w)-dWP59"/>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26"/>
    <s v="CFLratio0357"/>
    <s v="CFLratio0357"/>
    <s v="CFLscw-Glb(23w)"/>
    <s v="Standard"/>
    <m/>
    <m/>
    <s v="DEER1314-Ltg-Com-CFL"/>
    <s v="DEER1314"/>
  </r>
  <r>
    <n v="4189"/>
    <s v="C-In-CFLscw-Glb(24w)-dWP6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27"/>
    <s v="CFLratio0357"/>
    <s v="CFLratio0357"/>
    <s v="CFLscw-Glb(24w)"/>
    <s v="Standard"/>
    <m/>
    <m/>
    <s v="DEER1314-Ltg-Com-CFL"/>
    <s v="DEER1314"/>
  </r>
  <r>
    <n v="4190"/>
    <s v="C-In-CFLscw-Glb(25w)-dWP64"/>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28"/>
    <s v="CFLratio0357"/>
    <s v="CFLratio0357"/>
    <s v="CFLscw-Glb(25w)"/>
    <s v="Standard"/>
    <m/>
    <m/>
    <s v="DEER1314-Ltg-Com-CFL"/>
    <s v="DEER1314"/>
  </r>
  <r>
    <n v="4191"/>
    <s v="C-In-CFLscw-Glb(26w)-dWP6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29"/>
    <s v="CFLratio0357"/>
    <s v="CFLratio0357"/>
    <s v="CFLscw-Glb(26w)"/>
    <s v="Standard"/>
    <m/>
    <m/>
    <s v="DEER1314-Ltg-Com-CFL"/>
    <s v="DEER1314"/>
  </r>
  <r>
    <n v="4192"/>
    <s v="C-In-CFLscw-Glb(27w)-dWP69"/>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30"/>
    <s v="CFLratio0357"/>
    <s v="CFLratio0357"/>
    <s v="CFLscw-Glb(27w)"/>
    <s v="Standard"/>
    <m/>
    <m/>
    <s v="DEER1314-Ltg-Com-CFL"/>
    <s v="DEER1314"/>
  </r>
  <r>
    <n v="4193"/>
    <s v="C-In-CFLscw-Glb(28w)-dWP7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31"/>
    <s v="CFLratio0357"/>
    <s v="CFLratio0357"/>
    <s v="CFLscw-Glb(28w)"/>
    <s v="Standard"/>
    <m/>
    <m/>
    <s v="DEER1314-Ltg-Com-CFL"/>
    <s v="DEER1314"/>
  </r>
  <r>
    <n v="4194"/>
    <s v="C-In-CFLscw-Glb(30w)-dWP7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32"/>
    <s v="CFLratio0357"/>
    <s v="CFLratio0357"/>
    <s v="CFLscw-Glb(30w)"/>
    <s v="Standard"/>
    <m/>
    <m/>
    <s v="DEER1314-Ltg-Com-CFL"/>
    <s v="DEER1314"/>
  </r>
  <r>
    <n v="4195"/>
    <s v="C-In-CFLscw-Glb(32w)-dWP82"/>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33"/>
    <s v="CFLratio0357"/>
    <s v="CFLratio0357"/>
    <s v="CFLscw-Glb(32w)"/>
    <s v="Standard"/>
    <m/>
    <m/>
    <s v="DEER1314-Ltg-Com-CFL"/>
    <s v="DEER1314"/>
  </r>
  <r>
    <n v="4196"/>
    <s v="C-In-CFLscw-Glb(40w)-dWP102"/>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34"/>
    <s v="CFLratio0357"/>
    <s v="CFLratio0357"/>
    <s v="CFLscw-Glb(40w)"/>
    <s v="Standard"/>
    <m/>
    <m/>
    <s v="DEER1314-Ltg-Com-CFL"/>
    <s v="DEER1314"/>
  </r>
  <r>
    <n v="4197"/>
    <s v="C-In-CFLscw-Glb(42w)-dWP10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35"/>
    <s v="CFLratio0357"/>
    <s v="CFLratio0357"/>
    <s v="CFLscw-Glb(42w)"/>
    <s v="Standard"/>
    <m/>
    <m/>
    <s v="DEER1314-Ltg-Com-CFL"/>
    <s v="DEER1314"/>
  </r>
  <r>
    <n v="4198"/>
    <s v="C-In-CFLscw-Glb(45w)-dWP11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36"/>
    <s v="CFLratio0357"/>
    <s v="CFLratio0357"/>
    <s v="CFLscw-Glb(45w)"/>
    <s v="Standard"/>
    <m/>
    <m/>
    <s v="DEER1314-Ltg-Com-CFL"/>
    <s v="DEER1314"/>
  </r>
  <r>
    <n v="4199"/>
    <s v="C-In-CFLscw-Glb(55w)-dWP14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37"/>
    <s v="CFLratio0357"/>
    <s v="CFLratio0357"/>
    <s v="CFLscw-Glb(55w)"/>
    <s v="Standard"/>
    <m/>
    <m/>
    <s v="DEER1314-Ltg-Com-CFL"/>
    <s v="DEER1314"/>
  </r>
  <r>
    <n v="4200"/>
    <s v="C-In-CFLscw-Glb(7w)-dWP1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38"/>
    <s v="CFLratio0357"/>
    <s v="CFLratio0357"/>
    <s v="CFLscw-Glb(7w)"/>
    <s v="Standard"/>
    <m/>
    <m/>
    <s v="DEER1314-Ltg-Com-CFL"/>
    <s v="DEER1314"/>
  </r>
  <r>
    <n v="4201"/>
    <s v="C-In-CFLscw-Glb(8w)-dWP20"/>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39"/>
    <s v="CFLratio0357"/>
    <s v="CFLratio0357"/>
    <s v="CFLscw-Glb(8w)"/>
    <s v="Standard"/>
    <m/>
    <m/>
    <s v="DEER1314-Ltg-Com-CFL"/>
    <s v="DEER1314"/>
  </r>
  <r>
    <n v="4202"/>
    <s v="C-In-CFLscw-Glb(9w)-dWP23"/>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40"/>
    <s v="CFLratio0357"/>
    <s v="CFLratio0357"/>
    <s v="CFLscw-Glb(9w)"/>
    <s v="Standard"/>
    <m/>
    <m/>
    <s v="DEER1314-Ltg-Com-CFL"/>
    <s v="DEER1314"/>
  </r>
  <r>
    <n v="4203"/>
    <s v="C-In-CFLscw-PAR38(23w)-dWP59"/>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41"/>
    <s v="CFLratio0357"/>
    <s v="CFLratio0357"/>
    <s v="CFLscw-PAR38(23w)"/>
    <s v="Standard"/>
    <m/>
    <m/>
    <s v="DEER1314-Ltg-Com-CFL"/>
    <s v="DEER1314"/>
  </r>
  <r>
    <n v="4204"/>
    <s v="C-In-CFLscw-Refl(10w)-dWP2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30"/>
    <s v="CFLratio0357"/>
    <s v="CFLratio0357"/>
    <s v="CFLscw-Refl(10w)"/>
    <s v="Standard"/>
    <m/>
    <m/>
    <s v="DEER1314-Ltg-Com-CFL"/>
    <s v="DEER1314"/>
  </r>
  <r>
    <n v="4205"/>
    <s v="C-In-CFLscw-Refl(11w)-dWP2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31"/>
    <s v="CFLratio0357"/>
    <s v="CFLratio0357"/>
    <s v="CFLscw-Refl(11w)"/>
    <s v="Standard"/>
    <m/>
    <m/>
    <s v="DEER1314-Ltg-Com-CFL"/>
    <s v="DEER1314"/>
  </r>
  <r>
    <n v="4206"/>
    <s v="C-In-CFLscw-Refl(12w)-dWP30"/>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32"/>
    <s v="CFLratio0357"/>
    <s v="CFLratio0357"/>
    <s v="CFLscw-Refl(12w)"/>
    <s v="Standard"/>
    <m/>
    <m/>
    <s v="DEER1314-Ltg-Com-CFL"/>
    <s v="DEER1314"/>
  </r>
  <r>
    <n v="4207"/>
    <s v="C-In-CFLscw-Refl(13w)-dWP33"/>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33"/>
    <s v="CFLratio0357"/>
    <s v="CFLratio0357"/>
    <s v="CFLscw-Refl(13w)"/>
    <s v="Standard"/>
    <m/>
    <m/>
    <s v="DEER1314-Ltg-Com-CFL"/>
    <s v="DEER1314"/>
  </r>
  <r>
    <n v="4208"/>
    <s v="C-In-CFLscw-Refl(14w)-dWP3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34"/>
    <s v="CFLratio0357"/>
    <s v="CFLratio0357"/>
    <s v="CFLscw-Refl(14w)"/>
    <s v="Standard"/>
    <m/>
    <m/>
    <s v="DEER1314-Ltg-Com-CFL"/>
    <s v="DEER1314"/>
  </r>
  <r>
    <n v="4209"/>
    <s v="C-In-CFLscw-Refl(16w)-dWP4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37"/>
    <s v="CFLratio0357"/>
    <s v="CFLratio0357"/>
    <s v="CFLscw-Refl(16w)"/>
    <s v="Standard"/>
    <m/>
    <m/>
    <s v="DEER1314-Ltg-Com-CFL"/>
    <s v="DEER1314"/>
  </r>
  <r>
    <n v="4210"/>
    <s v="C-In-CFLscw-Refl(18w)-dWP4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39"/>
    <s v="CFLratio0357"/>
    <s v="CFLratio0357"/>
    <s v="CFLscw-Refl(18w)"/>
    <s v="Standard"/>
    <m/>
    <m/>
    <s v="DEER1314-Ltg-Com-CFL"/>
    <s v="DEER1314"/>
  </r>
  <r>
    <n v="4211"/>
    <s v="C-In-CFLscw-Refl(19w)-dWP4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40"/>
    <s v="CFLratio0357"/>
    <s v="CFLratio0357"/>
    <s v="CFLscw-Refl(19w)"/>
    <s v="Standard"/>
    <m/>
    <m/>
    <s v="DEER1314-Ltg-Com-CFL"/>
    <s v="DEER1314"/>
  </r>
  <r>
    <n v="4212"/>
    <s v="C-In-CFLscw-Refl(20w)-dWP5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42"/>
    <s v="CFLratio0357"/>
    <s v="CFLratio0357"/>
    <s v="CFLscw-Refl(20w)"/>
    <s v="Standard"/>
    <m/>
    <m/>
    <s v="DEER1314-Ltg-Com-CFL"/>
    <s v="DEER1314"/>
  </r>
  <r>
    <n v="4213"/>
    <s v="C-In-CFLscw-Refl(22w)-dWP5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44"/>
    <s v="CFLratio0357"/>
    <s v="CFLratio0357"/>
    <s v="CFLscw-Refl(22w)"/>
    <s v="Standard"/>
    <m/>
    <m/>
    <s v="DEER1314-Ltg-Com-CFL"/>
    <s v="DEER1314"/>
  </r>
  <r>
    <n v="4214"/>
    <s v="C-In-CFLscw-Refl(24w)-dWP6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46"/>
    <s v="CFLratio0357"/>
    <s v="CFLratio0357"/>
    <s v="CFLscw-Refl(24w)"/>
    <s v="Standard"/>
    <m/>
    <m/>
    <s v="DEER1314-Ltg-Com-CFL"/>
    <s v="DEER1314"/>
  </r>
  <r>
    <n v="4215"/>
    <s v="C-In-CFLscw-Refl(25w)-dWP64"/>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47"/>
    <s v="CFLratio0357"/>
    <s v="CFLratio0357"/>
    <s v="CFLscw-Refl(25w)"/>
    <s v="Standard"/>
    <m/>
    <m/>
    <s v="DEER1314-Ltg-Com-CFL"/>
    <s v="DEER1314"/>
  </r>
  <r>
    <n v="4216"/>
    <s v="C-In-CFLscw-Refl(26w)-dWP66"/>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48"/>
    <s v="CFLratio0357"/>
    <s v="CFLratio0357"/>
    <s v="CFLscw-Refl(26w)"/>
    <s v="Standard"/>
    <m/>
    <m/>
    <s v="DEER1314-Ltg-Com-CFL"/>
    <s v="DEER1314"/>
  </r>
  <r>
    <n v="4217"/>
    <s v="C-In-CFLscw-Refl(27w)-dWP69"/>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49"/>
    <s v="CFLratio0357"/>
    <s v="CFLratio0357"/>
    <s v="CFLscw-Refl(27w)"/>
    <s v="Standard"/>
    <m/>
    <m/>
    <s v="DEER1314-Ltg-Com-CFL"/>
    <s v="DEER1314"/>
  </r>
  <r>
    <n v="4218"/>
    <s v="C-In-CFLscw-Refl(28w)-dWP7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50"/>
    <s v="CFLratio0357"/>
    <s v="CFLratio0357"/>
    <s v="CFLscw-Refl(28w)"/>
    <s v="Standard"/>
    <m/>
    <m/>
    <s v="DEER1314-Ltg-Com-CFL"/>
    <s v="DEER1314"/>
  </r>
  <r>
    <n v="4219"/>
    <s v="C-In-CFLscw-Refl(30w)-dWP7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52"/>
    <s v="CFLratio0357"/>
    <s v="CFLratio0357"/>
    <s v="CFLscw-Refl(30w)"/>
    <s v="Standard"/>
    <m/>
    <m/>
    <s v="DEER1314-Ltg-Com-CFL"/>
    <s v="DEER1314"/>
  </r>
  <r>
    <n v="4220"/>
    <s v="C-In-CFLscw-Refl(32w)-dWP82"/>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54"/>
    <s v="CFLratio0357"/>
    <s v="CFLratio0357"/>
    <s v="CFLscw-Refl(32w)"/>
    <s v="Standard"/>
    <m/>
    <m/>
    <s v="DEER1314-Ltg-Com-CFL"/>
    <s v="DEER1314"/>
  </r>
  <r>
    <n v="4221"/>
    <s v="C-In-CFLscw-Refl(40w)-dWP102"/>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42"/>
    <s v="CFLratio0357"/>
    <s v="CFLratio0357"/>
    <s v="CFLscw-Refl(40w)"/>
    <s v="Standard"/>
    <m/>
    <m/>
    <s v="DEER1314-Ltg-Com-CFL"/>
    <s v="DEER1314"/>
  </r>
  <r>
    <n v="4222"/>
    <s v="C-In-CFLscw-Refl(42w)-dWP10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56"/>
    <s v="CFLratio0357"/>
    <s v="CFLratio0357"/>
    <s v="CFLscw-Refl(42w)"/>
    <s v="Standard"/>
    <m/>
    <m/>
    <s v="DEER1314-Ltg-Com-CFL"/>
    <s v="DEER1314"/>
  </r>
  <r>
    <n v="4223"/>
    <s v="C-In-CFLscw-Refl(45w)-dWP115"/>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743"/>
    <s v="CFLratio0357"/>
    <s v="CFLratio0357"/>
    <s v="CFLscw-Refl(45w)"/>
    <s v="Standard"/>
    <m/>
    <m/>
    <s v="DEER1314-Ltg-Com-CFL"/>
    <s v="DEER1314"/>
  </r>
  <r>
    <n v="4224"/>
    <s v="C-In-CFLscw-Refl(55w)-dWP141"/>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58"/>
    <s v="CFLratio0357"/>
    <s v="CFLratio0357"/>
    <s v="CFLscw-Refl(55w)"/>
    <s v="Standard"/>
    <m/>
    <m/>
    <s v="DEER1314-Ltg-Com-CFL"/>
    <s v="DEER1314"/>
  </r>
  <r>
    <n v="4225"/>
    <s v="C-In-CFLscw-Refl(7w)-dWP17"/>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62"/>
    <s v="CFLratio0357"/>
    <s v="CFLratio0357"/>
    <s v="CFLscw-Refl(7w)"/>
    <s v="Standard"/>
    <m/>
    <m/>
    <s v="DEER1314-Ltg-Com-CFL"/>
    <s v="DEER1314"/>
  </r>
  <r>
    <n v="4226"/>
    <s v="C-In-CFLscw-Refl(8w)-dWP20"/>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64"/>
    <s v="CFLratio0357"/>
    <s v="CFLratio0357"/>
    <s v="CFLscw-Refl(8w)"/>
    <s v="Standard"/>
    <m/>
    <m/>
    <s v="DEER1314-Ltg-Com-CFL"/>
    <s v="DEER1314"/>
  </r>
  <r>
    <n v="4227"/>
    <s v="C-In-CFLscw-Refl(9w)-dWP23"/>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65"/>
    <s v="CFLratio0357"/>
    <s v="CFLratio0357"/>
    <s v="CFLscw-Refl(9w)"/>
    <s v="Standard"/>
    <m/>
    <m/>
    <s v="DEER1314-Ltg-Com-CFL"/>
    <s v="DEER1314"/>
  </r>
  <r>
    <n v="4228"/>
    <s v="C-In-CFLscw-Refl-1(15w)-dWP38"/>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36"/>
    <s v="CFLratio0357"/>
    <s v="CFLratio0357"/>
    <s v="CFLscw-Refl-1(15w)"/>
    <s v="Standard"/>
    <m/>
    <m/>
    <s v="DEER1314-Ltg-Com-CFL"/>
    <s v="DEER1314"/>
  </r>
  <r>
    <n v="4229"/>
    <s v="C-In-CFLscw-Refl-1(23w)-dWP59"/>
    <x v="489"/>
    <s v="DEER1314"/>
    <s v="Lighting Disposition"/>
    <d v="2015-03-06T00:00:00"/>
    <s v="Disposition: MeasuresList-October312014.xlsx"/>
    <s v="RobNc"/>
    <s v="Com-Iltg-dWatt-CFL"/>
    <s v="DEER"/>
    <s v="Scaled"/>
    <s v="BaseRatio"/>
    <n v="0"/>
    <n v="0"/>
    <s v="None"/>
    <m/>
    <b v="0"/>
    <m/>
    <b v="1"/>
    <s v="Com"/>
    <s v="Any"/>
    <x v="4"/>
    <s v="InGen"/>
    <s v="Ltg_Lamp"/>
    <x v="24"/>
    <m/>
    <m/>
    <s v="ILtg-CFL-Com"/>
    <m/>
    <s v="Com indoor non-refl CFL base case, Total Watts = 3.57 x Msr Watts"/>
    <s v="Com indoor non-refl CFL base case, Total Watts = 3.57 x Msr Watts"/>
    <x v="545"/>
    <s v="CFLratio0357"/>
    <s v="CFLratio0357"/>
    <s v="CFLscw-Refl-1(23w)"/>
    <s v="Standard"/>
    <m/>
    <m/>
    <s v="DEER1314-Ltg-Com-CFL"/>
    <s v="DEER1314"/>
  </r>
  <r>
    <n v="4230"/>
    <s v="C-In-CMH-24w(24w)-dWP46"/>
    <x v="498"/>
    <s v="DEER1314"/>
    <s v="Lighting Disposition"/>
    <d v="2015-03-06T00:00:00"/>
    <s v="Disposition: MeasuresList-October312014.xlsx"/>
    <s v="RobNc"/>
    <s v="Com-Iltg-dWatt-LF"/>
    <s v="DEER"/>
    <s v="Scaled"/>
    <s v="Delta"/>
    <n v="0"/>
    <n v="0"/>
    <s v="None"/>
    <m/>
    <b v="0"/>
    <m/>
    <b v="1"/>
    <s v="Com"/>
    <s v="Any"/>
    <x v="4"/>
    <s v="InGen"/>
    <s v="Ltg_Lmp+Blst"/>
    <x v="26"/>
    <m/>
    <m/>
    <s v="ILtg-MH"/>
    <s v="ILtg-Incand-Com"/>
    <s v="Halogen Lamp: PAR38 shape, E26 base, 70 Watts"/>
    <s v="Halogen Lamp: PAR38 shape, E26 base, 70 Watts"/>
    <x v="744"/>
    <s v="Hal-PAR38(70w)"/>
    <s v="Hal-PAR38(70w)"/>
    <s v="CMH-24w(24w)"/>
    <s v="Standard"/>
    <m/>
    <m/>
    <s v="DEER1314-Ltg-Com-LF"/>
    <s v="DEER1314"/>
  </r>
  <r>
    <n v="4231"/>
    <s v="C-In-Ind(110w)-dwP80-dwC75"/>
    <x v="499"/>
    <s v="DEER1314"/>
    <s v="Lighting Disposition"/>
    <d v="2015-03-06T00:00:00"/>
    <s v="RevisedHighBay.xlsx"/>
    <s v="ErRobNc"/>
    <s v="Com-Iltg-dWatt-LF"/>
    <s v="DEER"/>
    <s v="Scaled"/>
    <s v="Delta"/>
    <n v="0"/>
    <n v="0"/>
    <s v="None"/>
    <m/>
    <b v="0"/>
    <m/>
    <b v="1"/>
    <s v="Com"/>
    <s v="Any"/>
    <x v="4"/>
    <s v="InGen"/>
    <s v="Ltg_Lmp+Blst"/>
    <x v="29"/>
    <m/>
    <m/>
    <s v="ILtg-Induct-Elec"/>
    <s v="ILtg-MH"/>
    <s v="HID Lamp and Ballast: HID Lamp: Metal Halide , Any shape, 150w, Universal position, 14925 lm, CRI = 70, rated hours = 10000 (1); HID Ballast: Constant Wattage Autotransformer, No dimming capability (1); Total Watts = 190"/>
    <s v="HID Lamp and Ballast: HID Lamp: Pulse Start Metal Halide , Any shape, 150w, Universal position, CRI = 62, rated hours = 15000 (1); HID Ballast: Constant Wattage Autotransformer, No dimming capability (1); Total Watts = 185"/>
    <x v="745"/>
    <s v="MH-150w(190w)"/>
    <s v="PSMH-150w(185w)"/>
    <s v="Ind(110w)"/>
    <s v="Standard"/>
    <m/>
    <m/>
    <s v="DEER1314-Ltg-Com-LF"/>
    <s v="DEER1314"/>
  </r>
  <r>
    <n v="4232"/>
    <s v="C-In-Ind(165w)-dwP130-dwC67"/>
    <x v="499"/>
    <s v="DEER1314"/>
    <s v="Lighting Disposition"/>
    <d v="2015-03-06T00:00:00"/>
    <s v="RevisedHighBay.xlsx"/>
    <s v="ErRobNc"/>
    <s v="Com-Iltg-dWatt-LF"/>
    <s v="DEER"/>
    <s v="Scaled"/>
    <s v="Delta"/>
    <n v="0"/>
    <n v="0"/>
    <s v="None"/>
    <m/>
    <b v="0"/>
    <m/>
    <b v="1"/>
    <s v="Com"/>
    <s v="Any"/>
    <x v="4"/>
    <s v="InGen"/>
    <s v="Ltg_Lmp+Blst"/>
    <x v="29"/>
    <m/>
    <m/>
    <s v="ILtg-Induct-Elec"/>
    <s v="ILtg-MH"/>
    <s v="HID Lamp and Ballast: HID Lamp: Metal Halide , Any shape, 250w, Universal position, 21640 lm, CRI = 65, rated hours = 10000 (1); HID Ballast: Constant Wattage Autotransformer, No dimming capability (1); Total Watts = 295"/>
    <s v="HID Lamp and Ballast: HID Lamp: Pulse Start Metal Halide , Any shape, 200w, Universal position, 19000 lm, CRI = 62, rated hours = 15000 (1); HID Ballast: Constant Wattage Autotransformer, No dimming capability (1); Total Watts = 232"/>
    <x v="746"/>
    <s v="MH-250w(295w)"/>
    <s v="PSMH-200w(232w)"/>
    <s v="Ind(165w)"/>
    <s v="Standard"/>
    <m/>
    <m/>
    <s v="DEER1314-Ltg-Com-LF"/>
    <s v="DEER1314"/>
  </r>
  <r>
    <n v="4233"/>
    <s v="C-In-Ind(215w)-dWP243-dWC150"/>
    <x v="500"/>
    <s v="DEER1314"/>
    <s v="Lighting Disposition"/>
    <d v="2015-03-06T00:00:00"/>
    <s v="Disposition: MeasuresList-May222014.xlsx"/>
    <s v="ErRobNc"/>
    <s v="Com-Iltg-dWatt-LF"/>
    <s v="DEER"/>
    <s v="Scaled"/>
    <s v="Delta"/>
    <n v="0"/>
    <n v="0"/>
    <s v="None"/>
    <m/>
    <b v="0"/>
    <m/>
    <b v="1"/>
    <s v="Com"/>
    <s v="Any"/>
    <x v="4"/>
    <s v="InGen"/>
    <s v="Ltg_Lmp+Blst"/>
    <x v="29"/>
    <m/>
    <m/>
    <s v="ILtg-Induct-Elec"/>
    <s v="ILtg-MH"/>
    <s v="HID Lamp and Ballast: HID Lamp: Metal Halide , Any shape, 400w, Universal position, 32835 lm, CRI = 65, rated hours = 20000 (1); HID Ballast: Constant Wattage Autotransformer, No dimming capability (1); Total Watts = 458"/>
    <s v="HID Lamp and Ballast: HID Lamp: Pulse Start Metal Halide , Any shape, 320w, Universal position, 30000 lm, CRI = 62, rated hours = 20000 (1); HID Ballast: Constant Wattage Autotransformer, No dimming capability (1); Total Watts = 365"/>
    <x v="747"/>
    <s v="MH-400w(458w)"/>
    <s v="PSMH-320w(365w)"/>
    <s v="Ind(215w)"/>
    <s v="Standard"/>
    <m/>
    <s v="Not Used in 2013-2014 Final Lighting Disposition"/>
    <s v="DEER1314-Ltg-Com-LF"/>
    <s v="DEER1314"/>
  </r>
  <r>
    <n v="4234"/>
    <s v="C-In-Ind(220w)-dwP238-dwC180"/>
    <x v="499"/>
    <s v="DEER1314"/>
    <s v="Lighting Disposition"/>
    <d v="2015-03-06T00:00:00"/>
    <s v="RevisedHighBay.xlsx"/>
    <s v="ErRobNc"/>
    <s v="Com-Iltg-dWatt-LF"/>
    <s v="DEER"/>
    <s v="Scaled"/>
    <s v="Delta"/>
    <n v="0"/>
    <n v="0"/>
    <s v="None"/>
    <m/>
    <b v="0"/>
    <m/>
    <b v="1"/>
    <s v="Com"/>
    <s v="Any"/>
    <x v="4"/>
    <s v="InGen"/>
    <s v="Ltg_Lmp+Blst"/>
    <x v="29"/>
    <m/>
    <m/>
    <s v="ILtg-Induct-Elec"/>
    <s v="ILtg-MH"/>
    <s v="HID Lamp and Ballast: HID Lamp: Metal Halide , Any shape, 400w, Universal position, 32835 lm, CRI = 65, rated hours = 20000 (1); HID Ballast: Constant Wattage Autotransformer, No dimming capability (1); Total Watts = 458"/>
    <s v="HID Lamp and Ballast: HID Lamp: Pulse Start Metal Halide , Any shape, 350w, Universal position, 36000 lm, CRI = 62, rated hours = 20000 (1); HID Ballast: Constant Wattage Autotransformer, No dimming capability (1); Total Watts = 400"/>
    <x v="748"/>
    <s v="MH-400w(458w)"/>
    <s v="PSMH-350w(400w)"/>
    <s v="Ind(220w)"/>
    <s v="Standard"/>
    <m/>
    <m/>
    <s v="DEER1314-Ltg-Com-LF"/>
    <s v="DEER1314"/>
  </r>
  <r>
    <n v="4235"/>
    <s v="C-In-Ind(320w)-dWP138-dWC45"/>
    <x v="500"/>
    <s v="DEER1314"/>
    <s v="Lighting Disposition"/>
    <d v="2015-03-06T00:00:00"/>
    <s v="Disposition: MeasuresList-May222014.xlsx"/>
    <s v="ErRobNc"/>
    <s v="Com-Iltg-dWatt-LF"/>
    <s v="DEER"/>
    <s v="Scaled"/>
    <s v="Delta"/>
    <n v="0"/>
    <n v="0"/>
    <s v="None"/>
    <m/>
    <b v="0"/>
    <m/>
    <b v="1"/>
    <s v="Com"/>
    <s v="Any"/>
    <x v="4"/>
    <s v="InGen"/>
    <s v="Ltg_Lmp+Blst"/>
    <x v="29"/>
    <m/>
    <m/>
    <s v="ILtg-Induct-Elec"/>
    <s v="ILtg-MH"/>
    <s v="HID Lamp and Ballast: HID Lamp: Metal Halide , Any shape, 400w, Universal position, 32835 lm, CRI = 65, rated hours = 20000 (1); HID Ballast: Constant Wattage Autotransformer, No dimming capability (1); Total Watts = 458"/>
    <s v="HID Lamp and Ballast: HID Lamp: Pulse Start Metal Halide , Any shape, 320w, Universal position, 30000 lm, CRI = 62, rated hours = 20000 (1); HID Ballast: Constant Wattage Autotransformer, No dimming capability (1); Total Watts = 365"/>
    <x v="749"/>
    <s v="MH-400w(458w)"/>
    <s v="PSMH-320w(365w)"/>
    <s v="Ind(320w)"/>
    <s v="Standard"/>
    <m/>
    <s v="Not Used in 2013-2014 Final Lighting Disposition"/>
    <s v="DEER1314-Ltg-Com-LF"/>
    <s v="DEER1314"/>
  </r>
  <r>
    <n v="4236"/>
    <s v="C-In-Ind(330w)-dwP128-dwC126"/>
    <x v="499"/>
    <s v="DEER1314"/>
    <s v="Lighting Disposition"/>
    <d v="2015-03-06T00:00:00"/>
    <s v="RevisedHighBay.xlsx"/>
    <s v="ErRobNc"/>
    <s v="Com-Iltg-dWatt-LF"/>
    <s v="DEER"/>
    <s v="Scaled"/>
    <s v="Delta"/>
    <n v="0"/>
    <n v="0"/>
    <s v="None"/>
    <m/>
    <b v="0"/>
    <m/>
    <b v="1"/>
    <s v="Com"/>
    <s v="Any"/>
    <x v="4"/>
    <s v="InGen"/>
    <s v="Ltg_Lmp+Blst"/>
    <x v="29"/>
    <m/>
    <m/>
    <s v="ILtg-Induct-Elec"/>
    <s v="ILtg-MH"/>
    <s v="HID Lamp and Ballast: HID Lamp: Metal Halide , Any shape, 400w, Universal position, 32835 lm, CRI = 65, rated hours = 20000 (1); HID Ballast: Constant Wattage Autotransformer, No dimming capability (1); Total Watts = 458"/>
    <s v="HID Lamp and Ballast: HID Lamp: Pulse Start Metal Halide , Any shape, 400w, Universal position, 42855 lm, CRI = 62, rated hours = 20000 (1); HID Ballast: Constant Wattage Autotransformer, No dimming capability (1); Total Watts = 456"/>
    <x v="750"/>
    <s v="MH-400w(458w)"/>
    <s v="PSMH-400w(456w)"/>
    <s v="Ind(330w)"/>
    <s v="Standard"/>
    <m/>
    <m/>
    <s v="DEER1314-Ltg-Com-LF"/>
    <s v="DEER1314"/>
  </r>
  <r>
    <n v="4237"/>
    <s v="C-In-Ind(43w)-dWP85"/>
    <x v="500"/>
    <s v="DEER1314"/>
    <s v="Lighting Disposition"/>
    <d v="2015-03-06T00:00:00"/>
    <s v="Disposition: MeasuresList-May222014.xlsx"/>
    <s v="RobNc"/>
    <s v="Com-Iltg-dWatt-LF"/>
    <s v="DEER"/>
    <s v="Scaled"/>
    <s v="Delta"/>
    <n v="0"/>
    <n v="0"/>
    <s v="None"/>
    <m/>
    <b v="0"/>
    <m/>
    <b v="1"/>
    <s v="Com"/>
    <s v="Any"/>
    <x v="4"/>
    <s v="InGen"/>
    <s v="Ltg_Lmp+Blst"/>
    <x v="29"/>
    <m/>
    <m/>
    <s v="ILtg-Induct-Elec"/>
    <s v="ILtg-MH"/>
    <s v="HID Lamp and Ballast: HID Lamp: Metal Halide , Any shape, 100w, Universal position, 8245 lm, CRI = 70, rated hours = 10000 (1); HID Ballast: HID Reactor, No dimming capability (1); Total Watts = 128"/>
    <s v="HID Lamp and Ballast: HID Lamp: Metal Halide , Any shape, 100w, Universal position, 8245 lm, CRI = 70, rated hours = 10000 (1); HID Ballast: HID Reactor, No dimming capability (1); Total Watts = 128"/>
    <x v="751"/>
    <s v="MH-100w(128w)"/>
    <s v="MH-100w(128w)"/>
    <s v="Ind(43w)"/>
    <s v="Standard"/>
    <m/>
    <s v="Not Used in 2013-2014 Final Lighting Disposition"/>
    <s v="DEER1314-Ltg-Com-LF"/>
    <s v="DEER1314"/>
  </r>
  <r>
    <n v="4238"/>
    <s v="C-In-Ind(44w)-dwP84"/>
    <x v="499"/>
    <s v="DEER1314"/>
    <s v="Lighting Disposition"/>
    <d v="2015-03-06T00:00:00"/>
    <s v="RevisedHighBay.xlsx"/>
    <s v="RobNc"/>
    <s v="Com-Iltg-dWatt-LF"/>
    <s v="DEER"/>
    <s v="Scaled"/>
    <s v="Delta"/>
    <n v="0"/>
    <n v="0"/>
    <s v="None"/>
    <m/>
    <b v="0"/>
    <m/>
    <b v="1"/>
    <s v="Com"/>
    <s v="Any"/>
    <x v="4"/>
    <s v="InGen"/>
    <s v="Ltg_Lmp+Blst"/>
    <x v="29"/>
    <m/>
    <m/>
    <s v="ILtg-Induct-Elec"/>
    <s v="ILtg-MH"/>
    <s v="HID Lamp and Ballast: HID Lamp: Metal Halide , Any shape, 100w, Universal position, 8245 lm, CRI = 70, rated hours = 10000 (1); HID Ballast: HID Reactor, No dimming capability (1); Total Watts = 128"/>
    <s v="HID Lamp and Ballast: HID Lamp: Metal Halide , Any shape, 100w, Universal position, 8245 lm, CRI = 70, rated hours = 10000 (1); HID Ballast: HID Reactor, No dimming capability (1); Total Watts = 128"/>
    <x v="752"/>
    <s v="MH-100w(128w)"/>
    <s v="MH-100w(128w)"/>
    <s v="Ind(44w)"/>
    <s v="Standard"/>
    <m/>
    <m/>
    <s v="DEER1314-Ltg-Com-LF"/>
    <s v="DEER1314"/>
  </r>
  <r>
    <n v="4239"/>
    <s v="C-In-Ind(70w)-dwP58"/>
    <x v="499"/>
    <s v="DEER1314"/>
    <s v="Lighting Disposition"/>
    <d v="2015-03-06T00:00:00"/>
    <s v="RevisedHighBay.xlsx"/>
    <s v="RobNc"/>
    <s v="Com-Iltg-dWatt-LF"/>
    <s v="DEER"/>
    <s v="Scaled"/>
    <s v="Delta"/>
    <n v="0"/>
    <n v="0"/>
    <s v="None"/>
    <m/>
    <b v="0"/>
    <m/>
    <b v="1"/>
    <s v="Com"/>
    <s v="Any"/>
    <x v="4"/>
    <s v="InGen"/>
    <s v="Ltg_Lmp+Blst"/>
    <x v="29"/>
    <m/>
    <m/>
    <s v="ILtg-Induct-Elec"/>
    <s v="ILtg-MH"/>
    <s v="HID Lamp and Ballast: HID Lamp: Metal Halide , Any shape, 100w, Universal position, 8245 lm, CRI = 70, rated hours = 10000 (1); HID Ballast: HID Reactor, No dimming capability (1); Total Watts = 128"/>
    <s v="HID Lamp and Ballast: HID Lamp: Metal Halide , Any shape, 100w, Universal position, 8245 lm, CRI = 70, rated hours = 10000 (1); HID Ballast: HID Reactor, No dimming capability (1); Total Watts = 128"/>
    <x v="753"/>
    <s v="MH-100w(128w)"/>
    <s v="MH-100w(128w)"/>
    <s v="Ind(70w)"/>
    <s v="Standard"/>
    <m/>
    <m/>
    <s v="DEER1314-Ltg-Com-LF"/>
    <s v="DEER1314"/>
  </r>
  <r>
    <n v="4240"/>
    <s v="C-In-Ind-120w(132w)-dwP58-dwC53"/>
    <x v="499"/>
    <s v="DEER1314"/>
    <s v="Lighting Disposition"/>
    <d v="2015-03-06T00:00:00"/>
    <s v="RevisedHighBay.xlsx"/>
    <s v="ErRobNc"/>
    <s v="Com-Iltg-dWatt-LF"/>
    <s v="DEER"/>
    <s v="Scaled"/>
    <s v="Delta"/>
    <n v="0"/>
    <n v="0"/>
    <s v="None"/>
    <m/>
    <b v="0"/>
    <m/>
    <b v="1"/>
    <s v="Com"/>
    <s v="Any"/>
    <x v="4"/>
    <s v="InGen"/>
    <s v="Ltg_Lmp+Blst"/>
    <x v="29"/>
    <m/>
    <m/>
    <s v="ILtg-Induct-Elec"/>
    <s v="ILtg-MH"/>
    <s v="HID Lamp and Ballast: HID Lamp: Metal Halide , Any shape, 175w, Universal position, 13655 lm, CRI = 65, rated hours = 10000 (1); HID Ballast: Constant Wattage Autotransformer, No dimming capability (1); Total Watts = 215"/>
    <s v="HID Lamp and Ballast: HID Lamp: Pulse Start Metal Halide , Any shape, 150w, Universal position, CRI = 62, rated hours = 15000 (1); HID Ballast: Constant Wattage Autotransformer, No dimming capability (1); Total Watts = 185"/>
    <x v="754"/>
    <s v="MH-175w(215w)"/>
    <s v="PSMH-150w(185w)"/>
    <s v="Ind-120w(132w)"/>
    <s v="Standard"/>
    <m/>
    <m/>
    <s v="DEER1314-Ltg-Com-LF"/>
    <s v="DEER1314"/>
  </r>
  <r>
    <n v="4241"/>
    <s v="C-In-Ind-120w(132w)-dWP83-dWC53"/>
    <x v="500"/>
    <s v="DEER1314"/>
    <s v="Lighting Disposition"/>
    <d v="2015-03-06T00:00:00"/>
    <s v="Disposition: MeasuresList-May222014.xlsx"/>
    <s v="ErRobNc"/>
    <s v="Com-Iltg-dWatt-LF"/>
    <s v="DEER"/>
    <s v="Scaled"/>
    <s v="Delta"/>
    <n v="0"/>
    <n v="0"/>
    <s v="None"/>
    <m/>
    <b v="0"/>
    <m/>
    <b v="1"/>
    <s v="Com"/>
    <s v="Any"/>
    <x v="4"/>
    <s v="InGen"/>
    <s v="Ltg_Lmp+Blst"/>
    <x v="29"/>
    <m/>
    <m/>
    <s v="ILtg-Induct-Elec"/>
    <s v="ILtg-MH"/>
    <s v="HID Lamp and Ballast: HID Lamp: Metal Halide , Any shape, 175w, Universal position, 13655 lm, CRI = 65, rated hours = 10000 (1); HID Ballast: Constant Wattage Autotransformer, No dimming capability (1); Total Watts = 215"/>
    <s v="HID Lamp and Ballast: HID Lamp: Pulse Start Metal Halide , Any shape, 150w, Universal position, CRI = 62, rated hours = 15000 (1); HID Ballast: Constant Wattage Autotransformer, No dimming capability (1); Total Watts = 185"/>
    <x v="754"/>
    <s v="MH-175w(215w)"/>
    <s v="PSMH-150w(185w)"/>
    <s v="Ind-120w(132w)"/>
    <s v="Standard"/>
    <m/>
    <s v="Not Used in 2013-2014 Final Lighting Disposition"/>
    <s v="DEER1314-Ltg-Com-LF"/>
    <s v="DEER1314"/>
  </r>
  <r>
    <n v="4242"/>
    <s v="C-In-Ind-120w(132w)-dwP83-dwC76"/>
    <x v="499"/>
    <s v="DEER1314"/>
    <s v="Lighting Disposition"/>
    <d v="2015-03-06T00:00:00"/>
    <s v="RevisedHighBay.xlsx"/>
    <s v="ErRobNc"/>
    <s v="Com-Iltg-dWatt-LF"/>
    <s v="DEER"/>
    <s v="Scaled"/>
    <s v="Delta"/>
    <n v="0"/>
    <n v="0"/>
    <s v="None"/>
    <m/>
    <b v="0"/>
    <m/>
    <b v="1"/>
    <s v="Com"/>
    <s v="Any"/>
    <x v="4"/>
    <s v="InGen"/>
    <s v="Ltg_Lmp+Blst"/>
    <x v="29"/>
    <m/>
    <m/>
    <s v="ILtg-Induct-Elec"/>
    <s v="ILtg-MH"/>
    <s v="HID Lamp and Ballast: HID Lamp: Metal Halide , Any shape, 175w, Universal position, 13655 lm, CRI = 65, rated hours = 10000 (1); HID Ballast: Constant Wattage Autotransformer, No dimming capability (1); Total Watts = 215"/>
    <s v="HID Lamp and Ballast: HID Lamp: Pulse Start Metal Halide , Any shape, 175w, Universal position, 16000 lm, CRI = 62, rated hours = 15000 (1); HID Ballast: Constant Wattage Autotransformer, No dimming capability (1); Total Watts = 208"/>
    <x v="754"/>
    <s v="MH-175w(215w)"/>
    <s v="PSMH-175w(208w)"/>
    <s v="Ind-120w(132w)"/>
    <s v="Standard"/>
    <m/>
    <m/>
    <s v="DEER1314-Ltg-Com-LF"/>
    <s v="DEER1314"/>
  </r>
  <r>
    <n v="4243"/>
    <s v="C-In-Ind-180w(198w)-dWP97-dWC34"/>
    <x v="500"/>
    <s v="DEER1314"/>
    <s v="Lighting Disposition"/>
    <d v="2015-03-06T00:00:00"/>
    <s v="Disposition: MeasuresList-May222014.xlsx"/>
    <s v="ErRobNc"/>
    <s v="Com-Iltg-dWatt-LF"/>
    <s v="DEER"/>
    <s v="Scaled"/>
    <s v="Delta"/>
    <n v="0"/>
    <n v="0"/>
    <s v="None"/>
    <m/>
    <b v="0"/>
    <m/>
    <b v="1"/>
    <s v="Com"/>
    <s v="Any"/>
    <x v="4"/>
    <s v="InGen"/>
    <s v="Ltg_Lmp+Blst"/>
    <x v="29"/>
    <m/>
    <m/>
    <s v="ILtg-Induct-Elec"/>
    <s v="ILtg-MH"/>
    <s v="HID Lamp and Ballast: HID Lamp: Metal Halide , Any shape, 250w, Universal position, 21640 lm, CRI = 65, rated hours = 10000 (1); HID Ballast: Constant Wattage Autotransformer, No dimming capability (1); Total Watts = 295"/>
    <s v="HID Lamp and Ballast: HID Lamp: Pulse Start Metal Halide , Any shape, 200w, Universal position, 19000 lm, CRI = 62, rated hours = 15000 (1); HID Ballast: Constant Wattage Autotransformer, No dimming capability (1); Total Watts = 232"/>
    <x v="755"/>
    <s v="MH-250w(295w)"/>
    <s v="PSMH-200w(232w)"/>
    <s v="Ind-180w(198w)"/>
    <s v="Standard"/>
    <m/>
    <s v="Not Used in 2013-2014 Final Lighting Disposition"/>
    <s v="DEER1314-Ltg-Com-LF"/>
    <s v="DEER1314"/>
  </r>
  <r>
    <n v="4244"/>
    <s v="C-In-Ind-180w(198w)-dWP97-dWC90"/>
    <x v="500"/>
    <s v="DEER1314"/>
    <s v="Lighting Disposition"/>
    <d v="2015-03-06T00:00:00"/>
    <s v="Disposition: MeasuresList-May222014.xlsx"/>
    <s v="ErRobNc"/>
    <s v="Com-Iltg-dWatt-LF"/>
    <s v="DEER"/>
    <s v="Scaled"/>
    <s v="Delta"/>
    <n v="0"/>
    <n v="0"/>
    <s v="None"/>
    <m/>
    <b v="0"/>
    <m/>
    <b v="1"/>
    <s v="Com"/>
    <s v="Any"/>
    <x v="4"/>
    <s v="InGen"/>
    <s v="Ltg_Lmp+Blst"/>
    <x v="29"/>
    <m/>
    <m/>
    <s v="ILtg-Induct-Elec"/>
    <s v="ILtg-MH"/>
    <s v="HID Lamp and Ballast: HID Lamp: Metal Halide , Any shape, 250w, Universal position, 21640 lm, CRI = 65, rated hours = 10000 (1); HID Ballast: Constant Wattage Autotransformer, No dimming capability (1); Total Watts = 295"/>
    <s v="HID Lamp and Ballast: HID Lamp: Pulse Start Metal Halide , Any shape, 250w, Universal position, 23750 lm, CRI = 62, rated hours = 15000 (1); HID Ballast: Constant Wattage Autotransformer, No dimming capability (1); Total Watts = 288"/>
    <x v="755"/>
    <s v="MH-250w(295w)"/>
    <s v="PSMH-250w(288w)"/>
    <s v="Ind-180w(198w)"/>
    <s v="Standard"/>
    <m/>
    <s v="WP source e.g.: PGECOLTG113r4"/>
    <s v="DEER1314-Ltg-Com-LF"/>
    <s v="DEER1314"/>
  </r>
  <r>
    <n v="4245"/>
    <s v="C-In-Ind-250w(275w)-dwP183-dwC125"/>
    <x v="499"/>
    <s v="DEER1314"/>
    <s v="Lighting Disposition"/>
    <d v="2015-03-06T00:00:00"/>
    <s v="RevisedHighBay.xlsx"/>
    <s v="ErRobNc"/>
    <s v="Com-Iltg-dWatt-LF"/>
    <s v="DEER"/>
    <s v="Scaled"/>
    <s v="Delta"/>
    <n v="0"/>
    <n v="0"/>
    <s v="None"/>
    <m/>
    <b v="0"/>
    <m/>
    <b v="1"/>
    <s v="Com"/>
    <s v="Any"/>
    <x v="4"/>
    <s v="InGen"/>
    <s v="Ltg_Lmp+Blst"/>
    <x v="29"/>
    <m/>
    <m/>
    <s v="ILtg-Induct-Elec"/>
    <s v="ILtg-MH"/>
    <s v="HID Lamp and Ballast: HID Lamp: Metal Halide , Any shape, 400w, Universal position, 32835 lm, CRI = 65, rated hours = 20000 (1); HID Ballast: Constant Wattage Autotransformer, No dimming capability (1); Total Watts = 458"/>
    <s v="HID Lamp and Ballast: HID Lamp: Pulse Start Metal Halide , Any shape, 350w, Universal position, 36000 lm, CRI = 62, rated hours = 20000 (1); HID Ballast: Constant Wattage Autotransformer, No dimming capability (1); Total Watts = 400"/>
    <x v="756"/>
    <s v="MH-400w(458w)"/>
    <s v="PSMH-350w(400w)"/>
    <s v="Ind-250w(275w)"/>
    <s v="Standard"/>
    <m/>
    <m/>
    <s v="DEER1314-Ltg-Com-LF"/>
    <s v="DEER1314"/>
  </r>
  <r>
    <n v="4246"/>
    <s v="C-In-Ind-250w(275w)-dWP183-dWC90"/>
    <x v="500"/>
    <s v="DEER1314"/>
    <s v="Lighting Disposition"/>
    <d v="2015-03-06T00:00:00"/>
    <s v="Disposition: MeasuresList-May222014.xlsx"/>
    <s v="ErRobNc"/>
    <s v="Com-Iltg-dWatt-LF"/>
    <s v="DEER"/>
    <s v="Scaled"/>
    <s v="Delta"/>
    <n v="0"/>
    <n v="0"/>
    <s v="None"/>
    <m/>
    <b v="0"/>
    <m/>
    <b v="1"/>
    <s v="Com"/>
    <s v="Any"/>
    <x v="4"/>
    <s v="InGen"/>
    <s v="Ltg_Lmp+Blst"/>
    <x v="29"/>
    <m/>
    <m/>
    <s v="ILtg-Induct-Elec"/>
    <s v="ILtg-MH"/>
    <s v="HID Lamp and Ballast: HID Lamp: Metal Halide , Any shape, 400w, Universal position, 32835 lm, CRI = 65, rated hours = 20000 (1); HID Ballast: Constant Wattage Autotransformer, No dimming capability (1); Total Watts = 458"/>
    <s v="HID Lamp and Ballast: HID Lamp: Pulse Start Metal Halide , Any shape, 320w, Universal position, 30000 lm, CRI = 62, rated hours = 20000 (1); HID Ballast: Constant Wattage Autotransformer, No dimming capability (1); Total Watts = 365"/>
    <x v="756"/>
    <s v="MH-400w(458w)"/>
    <s v="PSMH-320w(365w)"/>
    <s v="Ind-250w(275w)"/>
    <s v="Standard"/>
    <m/>
    <s v="Not Used in 2013-2014 Final Lighting Disposition"/>
    <s v="DEER1314-Ltg-Com-LF"/>
    <s v="DEER1314"/>
  </r>
  <r>
    <n v="4247"/>
    <s v="C-In-Ind-360w(396w)-dWP62"/>
    <x v="500"/>
    <s v="DEER1314"/>
    <s v="Lighting Disposition"/>
    <d v="2015-03-06T00:00:00"/>
    <s v="Disposition: MeasuresList-May222014.xlsx"/>
    <s v="RobNc"/>
    <s v="Com-Iltg-dWatt-LF"/>
    <s v="DEER"/>
    <s v="Scaled"/>
    <s v="Delta"/>
    <n v="0"/>
    <n v="0"/>
    <s v="None"/>
    <m/>
    <b v="0"/>
    <m/>
    <b v="1"/>
    <s v="Com"/>
    <s v="Any"/>
    <x v="4"/>
    <s v="InGen"/>
    <s v="Ltg_Lmp+Blst"/>
    <x v="29"/>
    <m/>
    <m/>
    <s v="ILtg-Induct-Elec"/>
    <s v="ILtg-MH"/>
    <s v="HID Lamp and Ballast: HID Lamp: Metal Halide , Any shape, 400w, Universal position, 32835 lm, CRI = 65, rated hours = 20000 (1); HID Ballast: Constant Wattage Autotransformer, No dimming capability (1); Total Watts = 458"/>
    <s v="HID Lamp and Ballast: HID Lamp: Metal Halide , Any shape, 400w, Universal position, 32835 lm, CRI = 65, rated hours = 20000 (1); HID Ballast: Constant Wattage Autotransformer, No dimming capability (1); Total Watts = 458"/>
    <x v="757"/>
    <s v="MH-400w(458w)"/>
    <s v="MH-400w(458w)"/>
    <s v="Ind-360w(396w)"/>
    <s v="Standard"/>
    <m/>
    <s v="Not Used in 2013-2014 Final Lighting Disposition"/>
    <s v="DEER1314-Ltg-Com-LF"/>
    <s v="DEER1314"/>
  </r>
  <r>
    <n v="4248"/>
    <s v="C-In-Ind-360w(396w)-dwP62-dwC4"/>
    <x v="499"/>
    <s v="DEER1314"/>
    <s v="Lighting Disposition"/>
    <d v="2015-03-06T00:00:00"/>
    <s v="RevisedHighBay.xlsx"/>
    <s v="ErRobNc"/>
    <s v="Com-Iltg-dWatt-LF"/>
    <s v="DEER"/>
    <s v="Scaled"/>
    <s v="Delta"/>
    <n v="0"/>
    <n v="0"/>
    <s v="None"/>
    <m/>
    <b v="0"/>
    <m/>
    <b v="1"/>
    <s v="Com"/>
    <s v="Any"/>
    <x v="4"/>
    <s v="InGen"/>
    <s v="Ltg_Lmp+Blst"/>
    <x v="29"/>
    <m/>
    <m/>
    <s v="ILtg-Induct-Elec"/>
    <s v="ILtg-MH"/>
    <s v="HID Lamp and Ballast: HID Lamp: Metal Halide , Any shape, 400w, Universal position, 32835 lm, CRI = 65, rated hours = 20000 (1); HID Ballast: Constant Wattage Autotransformer, No dimming capability (1); Total Watts = 458"/>
    <s v="HID Lamp and Ballast: HID Lamp: Pulse Start Metal Halide , Any shape, 350w, Universal position, 36000 lm, CRI = 62, rated hours = 20000 (1); HID Ballast: Constant Wattage Autotransformer, No dimming capability (1); Total Watts = 400"/>
    <x v="757"/>
    <s v="MH-400w(458w)"/>
    <s v="PSMH-350w(400w)"/>
    <s v="Ind-360w(396w)"/>
    <s v="Standard"/>
    <m/>
    <m/>
    <s v="DEER1314-Ltg-Com-LF"/>
    <s v="DEER1314"/>
  </r>
  <r>
    <n v="4249"/>
    <s v="C-In-Ind-70w(77w)-dWP51"/>
    <x v="500"/>
    <s v="DEER1314"/>
    <s v="Lighting Disposition"/>
    <d v="2015-03-06T00:00:00"/>
    <s v="Disposition: MeasuresList-May222014.xlsx"/>
    <s v="RobNc"/>
    <s v="Com-Iltg-dWatt-LF"/>
    <s v="DEER"/>
    <s v="Scaled"/>
    <s v="Delta"/>
    <n v="0"/>
    <n v="0"/>
    <s v="None"/>
    <m/>
    <b v="0"/>
    <m/>
    <b v="1"/>
    <s v="Com"/>
    <s v="Any"/>
    <x v="4"/>
    <s v="InGen"/>
    <s v="Ltg_Lmp+Blst"/>
    <x v="29"/>
    <m/>
    <m/>
    <s v="ILtg-Induct-Elec"/>
    <s v="ILtg-MH"/>
    <s v="HID Lamp and Ballast: HID Lamp: Metal Halide , Any shape, 100w, Universal position, 8245 lm, CRI = 70, rated hours = 10000 (1); HID Ballast: HID Reactor, No dimming capability (1); Total Watts = 128"/>
    <s v="HID Lamp and Ballast: HID Lamp: Metal Halide , Any shape, 100w, Universal position, 8245 lm, CRI = 70, rated hours = 10000 (1); HID Ballast: HID Reactor, No dimming capability (1); Total Watts = 128"/>
    <x v="758"/>
    <s v="MH-100w(128w)"/>
    <s v="MH-100w(128w)"/>
    <s v="Ind-70w(77w)"/>
    <s v="Standard"/>
    <m/>
    <s v="WP source e.g.: PGECOLTG113r4"/>
    <s v="DEER1314-Ltg-Com-LF"/>
    <s v="DEER1314"/>
  </r>
  <r>
    <n v="4250"/>
    <s v="C-In-LED-A19(10w)-dWP1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59"/>
    <s v="LEDratio0296"/>
    <s v="LEDratio0296"/>
    <s v="LED-A19(10w)"/>
    <s v="Standard"/>
    <m/>
    <s v="WP source: PGECOLTG165r2"/>
    <s v="DEER1314-Ltg-Com-CFL"/>
    <s v="DEER1314"/>
  </r>
  <r>
    <n v="4251"/>
    <s v="C-In-LED-A19(11w)-dWP21"/>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60"/>
    <s v="LEDratio0296"/>
    <s v="LEDratio0296"/>
    <s v="LED-A19(11w)"/>
    <s v="Standard"/>
    <m/>
    <m/>
    <s v="DEER1314-Ltg-Com-CFL"/>
    <s v="DEER1314"/>
  </r>
  <r>
    <n v="4252"/>
    <s v="C-In-LED-A19(12w)-dWP23"/>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61"/>
    <s v="LEDratio0296"/>
    <s v="LEDratio0296"/>
    <s v="LED-A19(12w)"/>
    <s v="Standard"/>
    <m/>
    <m/>
    <s v="DEER1314-Ltg-Com-CFL"/>
    <s v="DEER1314"/>
  </r>
  <r>
    <n v="4253"/>
    <s v="C-In-LED-A19(13w)-dWP25"/>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62"/>
    <s v="LEDratio0296"/>
    <s v="LEDratio0296"/>
    <s v="LED-A19(13w)"/>
    <s v="Standard"/>
    <m/>
    <m/>
    <s v="DEER1314-Ltg-Com-CFL"/>
    <s v="DEER1314"/>
  </r>
  <r>
    <n v="4254"/>
    <s v="C-In-LED-A19(14w)-dWP27"/>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63"/>
    <s v="LEDratio0296"/>
    <s v="LEDratio0296"/>
    <s v="LED-A19(14w)"/>
    <s v="Standard"/>
    <m/>
    <m/>
    <s v="DEER1314-Ltg-Com-CFL"/>
    <s v="DEER1314"/>
  </r>
  <r>
    <n v="4255"/>
    <s v="C-In-LED-A19(15w)-dWP2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64"/>
    <s v="LEDratio0296"/>
    <s v="LEDratio0296"/>
    <s v="LED-A19(15w)"/>
    <s v="Standard"/>
    <m/>
    <m/>
    <s v="DEER1314-Ltg-Com-CFL"/>
    <s v="DEER1314"/>
  </r>
  <r>
    <n v="4256"/>
    <s v="C-In-LED-A19(16w)-dWP31"/>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65"/>
    <s v="LEDratio0296"/>
    <s v="LEDratio0296"/>
    <s v="LED-A19(16w)"/>
    <s v="Standard"/>
    <m/>
    <m/>
    <s v="DEER1314-Ltg-Com-CFL"/>
    <s v="DEER1314"/>
  </r>
  <r>
    <n v="4257"/>
    <s v="C-In-LED-A19(17w)-dWP33"/>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66"/>
    <s v="LEDratio0296"/>
    <s v="LEDratio0296"/>
    <s v="LED-A19(17w)"/>
    <s v="Standard"/>
    <m/>
    <m/>
    <s v="DEER1314-Ltg-Com-CFL"/>
    <s v="DEER1314"/>
  </r>
  <r>
    <n v="4258"/>
    <s v="C-In-LED-A19(18w)-dWP35"/>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67"/>
    <s v="LEDratio0296"/>
    <s v="LEDratio0296"/>
    <s v="LED-A19(18w)"/>
    <s v="Standard"/>
    <m/>
    <m/>
    <s v="DEER1314-Ltg-Com-CFL"/>
    <s v="DEER1314"/>
  </r>
  <r>
    <n v="4259"/>
    <s v="C-In-LED-A19(19w)-dWP37"/>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68"/>
    <s v="LEDratio0296"/>
    <s v="LEDratio0296"/>
    <s v="LED-A19(19w)"/>
    <s v="Standard"/>
    <m/>
    <m/>
    <s v="DEER1314-Ltg-Com-CFL"/>
    <s v="DEER1314"/>
  </r>
  <r>
    <n v="4260"/>
    <s v="C-In-LED-A19(20w)-dWP3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69"/>
    <s v="LEDratio0296"/>
    <s v="LEDratio0296"/>
    <s v="LED-A19(20w)"/>
    <s v="Standard"/>
    <m/>
    <m/>
    <s v="DEER1314-Ltg-Com-CFL"/>
    <s v="DEER1314"/>
  </r>
  <r>
    <n v="4261"/>
    <s v="C-In-LED-A19(21w)-dWP41"/>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70"/>
    <s v="LEDratio0296"/>
    <s v="LEDratio0296"/>
    <s v="LED-A19(21w)"/>
    <s v="Standard"/>
    <m/>
    <m/>
    <s v="DEER1314-Ltg-Com-CFL"/>
    <s v="DEER1314"/>
  </r>
  <r>
    <n v="4262"/>
    <s v="C-In-LED-A19(22w)-dWP43"/>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71"/>
    <s v="LEDratio0296"/>
    <s v="LEDratio0296"/>
    <s v="LED-A19(22w)"/>
    <s v="Standard"/>
    <m/>
    <m/>
    <s v="DEER1314-Ltg-Com-CFL"/>
    <s v="DEER1314"/>
  </r>
  <r>
    <n v="4263"/>
    <s v="C-In-LED-A19(23w)-dWP45"/>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72"/>
    <s v="LEDratio0296"/>
    <s v="LEDratio0296"/>
    <s v="LED-A19(23w)"/>
    <s v="Standard"/>
    <m/>
    <m/>
    <s v="DEER1314-Ltg-Com-CFL"/>
    <s v="DEER1314"/>
  </r>
  <r>
    <n v="4264"/>
    <s v="C-In-LED-A19(24w)-dWP47"/>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73"/>
    <s v="LEDratio0296"/>
    <s v="LEDratio0296"/>
    <s v="LED-A19(24w)"/>
    <s v="Standard"/>
    <m/>
    <m/>
    <s v="DEER1314-Ltg-Com-CFL"/>
    <s v="DEER1314"/>
  </r>
  <r>
    <n v="4265"/>
    <s v="C-In-LED-A19(25w)-dWP4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74"/>
    <s v="LEDratio0296"/>
    <s v="LEDratio0296"/>
    <s v="LED-A19(25w)"/>
    <s v="Standard"/>
    <m/>
    <s v="WP source e.g.: SCE13LG106r1"/>
    <s v="DEER1314-Ltg-Com-CFL"/>
    <s v="DEER1314"/>
  </r>
  <r>
    <n v="4266"/>
    <s v="C-In-LED-A19(30w)-dWP58"/>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75"/>
    <s v="LEDratio0296"/>
    <s v="LEDratio0296"/>
    <s v="LED-A19(30w)"/>
    <s v="Standard"/>
    <m/>
    <s v="Not Used by Oct 2014 disposition.  May 2014 disposition used this measure in error; the Measure Technology is 18w"/>
    <s v="DEER1314-Ltg-Com-CFL"/>
    <s v="DEER1314"/>
  </r>
  <r>
    <n v="4267"/>
    <s v="C-In-LED-A19(35w)-dWP68"/>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76"/>
    <s v="LEDratio0296"/>
    <s v="LEDratio0296"/>
    <s v="LED-A19(35w)"/>
    <s v="Standard"/>
    <m/>
    <s v="Not Used by Oct 2014 disposition.  May 2014 disposition used this measure in error; the Measure Technology is 25w"/>
    <s v="DEER1314-Ltg-Com-CFL"/>
    <s v="DEER1314"/>
  </r>
  <r>
    <n v="4268"/>
    <s v="C-In-LED-A19(4w)-dWP7"/>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77"/>
    <s v="LEDratio0296"/>
    <s v="LEDratio0296"/>
    <s v="LED-A19(4w)"/>
    <s v="Standard"/>
    <m/>
    <s v="WP source e.g.: SCE13LG106r1"/>
    <s v="DEER1314-Ltg-Com-CFL"/>
    <s v="DEER1314"/>
  </r>
  <r>
    <n v="4269"/>
    <s v="C-In-LED-A19(6w)-dWP11"/>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78"/>
    <s v="LEDratio0296"/>
    <s v="LEDratio0296"/>
    <s v="LED-A19(6w)"/>
    <s v="Standard"/>
    <m/>
    <m/>
    <s v="DEER1314-Ltg-Com-CFL"/>
    <s v="DEER1314"/>
  </r>
  <r>
    <n v="4270"/>
    <s v="C-In-LED-A19(7w)-dWP13"/>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79"/>
    <s v="LEDratio0296"/>
    <s v="LEDratio0296"/>
    <s v="LED-A19(7w)"/>
    <s v="Standard"/>
    <m/>
    <s v="Not Used by Oct 2014 disposition.  May 2014 disposition used this measure in error; the Measure Technology is 4w"/>
    <s v="DEER1314-Ltg-Com-CFL"/>
    <s v="DEER1314"/>
  </r>
  <r>
    <n v="4271"/>
    <s v="C-In-LED-A19(8w)-dWP15"/>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80"/>
    <s v="LEDratio0296"/>
    <s v="LEDratio0296"/>
    <s v="LED-A19(8w)"/>
    <s v="Standard"/>
    <m/>
    <m/>
    <s v="DEER1314-Ltg-Com-CFL"/>
    <s v="DEER1314"/>
  </r>
  <r>
    <n v="4272"/>
    <s v="C-In-LED-A19(9w)-dWP17"/>
    <x v="501"/>
    <s v="DEER1314"/>
    <s v="Lighting Disposition"/>
    <d v="2015-03-06T00:00:00"/>
    <s v="Disposition: MeasuresList-October312014.xlsx"/>
    <s v="RobNc"/>
    <s v="Com-Iltg-dWatt-CFL"/>
    <s v="DEER"/>
    <s v="Scaled"/>
    <s v="BaseRatio"/>
    <n v="0"/>
    <n v="0"/>
    <s v="None"/>
    <m/>
    <b v="0"/>
    <m/>
    <b v="1"/>
    <s v="Com"/>
    <s v="Any"/>
    <x v="4"/>
    <s v="InGen"/>
    <s v="Ltg_Lamp"/>
    <x v="30"/>
    <m/>
    <m/>
    <s v="ILtg-Com-LED-20000hr"/>
    <m/>
    <s v="LED A19 Basecase, Total Watts = 2.96 x Msr Watts"/>
    <s v="LED A19 Basecase, Total Watts = 2.96 x Msr Watts"/>
    <x v="781"/>
    <s v="LEDratio0296"/>
    <s v="LEDratio0296"/>
    <s v="LED-A19(9w)"/>
    <s v="Standard"/>
    <m/>
    <m/>
    <s v="DEER1314-Ltg-Com-CFL"/>
    <s v="DEER1314"/>
  </r>
  <r>
    <n v="4273"/>
    <s v="C-In-LED-BR(11w)-dWP37"/>
    <x v="501"/>
    <s v="DEER2011"/>
    <s v="Lighting Disposition"/>
    <d v="2014-07-31T00:00:00"/>
    <s v="Disposition: MeasuresList-October312014.xlsx"/>
    <s v="RobNc"/>
    <s v="Com-Iltg-dWatt-CFL"/>
    <s v="DEER"/>
    <s v="Scaled"/>
    <s v="BaseRatio"/>
    <n v="0"/>
    <n v="0"/>
    <s v="None"/>
    <m/>
    <b v="0"/>
    <m/>
    <b v="1"/>
    <s v="Com"/>
    <s v="Any"/>
    <x v="4"/>
    <s v="InGen"/>
    <s v="Ltg_Lamp"/>
    <x v="30"/>
    <m/>
    <m/>
    <s v="ILtg-Com-LED-20000hr"/>
    <m/>
    <s v="LED R/BR Basecase, Total Watts = 4.40 x Msr Watts"/>
    <s v="LED R/BR Basecase, Total Watts = 4.40 x Msr Watts"/>
    <x v="782"/>
    <s v="LEDratio0440"/>
    <s v="LEDratio0440"/>
    <s v="LED-BR(11w)"/>
    <s v="Standard"/>
    <m/>
    <s v="WP source: PGECOLTG177r1.  For use prior to July 1, 2014 only."/>
    <s v="None"/>
    <s v="DEER2011"/>
  </r>
  <r>
    <n v="4274"/>
    <s v="C-In-LED-BR(11w)-dWP41"/>
    <x v="501"/>
    <s v="DEER1314"/>
    <s v="Lighting Disposition"/>
    <d v="2015-03-06T00:00:00"/>
    <s v="Disposition: MeasuresList-October312014.xlsx"/>
    <s v="RobNc"/>
    <s v="Com-Iltg-dWatt-CFL"/>
    <s v="DEER"/>
    <s v="Scaled"/>
    <s v="BaseRatio"/>
    <n v="0"/>
    <n v="0"/>
    <s v="None"/>
    <m/>
    <b v="0"/>
    <m/>
    <b v="1"/>
    <s v="Com"/>
    <s v="Any"/>
    <x v="4"/>
    <s v="InGen"/>
    <s v="Ltg_Lamp"/>
    <x v="30"/>
    <m/>
    <m/>
    <s v="ILtg-Com-LED-20000hr"/>
    <m/>
    <s v="LED R/BR Basecase greater than or equal to 11, less than 14 Watts, Total Watts = 4.80 x Msr Watts"/>
    <s v="LED R/BR Basecase greater than or equal to 11, less than 14 Watts, Total Watts = 4.80 x Msr Watts"/>
    <x v="782"/>
    <s v="LEDratio0480"/>
    <s v="LEDratio0480"/>
    <s v="LED-BR(11w)"/>
    <s v="Standard"/>
    <m/>
    <m/>
    <s v="DEER1314-Ltg-Com-CFL"/>
    <s v="DEER1314"/>
  </r>
  <r>
    <n v="4275"/>
    <s v="C-In-LED-BR(14w)-dWP39"/>
    <x v="501"/>
    <s v="DEER2011"/>
    <s v="Lighting Disposition"/>
    <d v="2014-07-31T00:00:00"/>
    <s v="Disposition: MeasuresList-October312014.xlsx"/>
    <s v="RobNc"/>
    <s v="Com-Iltg-dWatt-CFL"/>
    <s v="DEER"/>
    <s v="Scaled"/>
    <s v="BaseRatio"/>
    <n v="0"/>
    <n v="0"/>
    <s v="None"/>
    <m/>
    <b v="0"/>
    <m/>
    <b v="1"/>
    <s v="Com"/>
    <s v="Any"/>
    <x v="4"/>
    <s v="InGen"/>
    <s v="Ltg_Lamp"/>
    <x v="30"/>
    <m/>
    <m/>
    <s v="ILtg-Com-LED-20000hr"/>
    <m/>
    <s v="LED R/BR Basecase, Total Watts = 3.80 x Msr Watts"/>
    <s v="LED R/BR Basecase, Total Watts = 3.80 x Msr Watts"/>
    <x v="783"/>
    <s v="LEDratio0380"/>
    <s v="LEDratio0380"/>
    <s v="LED-BR(14w)"/>
    <s v="Standard"/>
    <m/>
    <s v="WP source: PGECOLTG177r1.  For use prior to July 1, 2014 only."/>
    <s v="None"/>
    <s v="DEER2011"/>
  </r>
  <r>
    <n v="4276"/>
    <s v="C-In-LED-BR(14w)-dWP46"/>
    <x v="501"/>
    <s v="DEER1314"/>
    <s v="Lighting Disposition"/>
    <d v="2015-03-06T00:00:00"/>
    <s v="Disposition: MeasuresList-October312014.xlsx"/>
    <s v="RobNc"/>
    <s v="Com-Iltg-dWatt-CFL"/>
    <s v="DEER"/>
    <s v="Scaled"/>
    <s v="BaseRatio"/>
    <n v="0"/>
    <n v="0"/>
    <s v="None"/>
    <m/>
    <b v="0"/>
    <m/>
    <b v="1"/>
    <s v="Com"/>
    <s v="Any"/>
    <x v="4"/>
    <s v="InGen"/>
    <s v="Ltg_Lamp"/>
    <x v="30"/>
    <m/>
    <m/>
    <s v="ILtg-Com-LED-20000hr"/>
    <m/>
    <s v="LED R/BR Basecase greater than or egual to 14 Watts, Total Watts = 4.34 x Msr Watts"/>
    <s v="LED R/BR Basecase greater than or egual to 14 Watts, Total Watts = 4.34 x Msr Watts"/>
    <x v="783"/>
    <s v="LEDratio0434"/>
    <s v="LEDratio0434"/>
    <s v="LED-BR(14w)"/>
    <s v="Standard"/>
    <m/>
    <m/>
    <s v="DEER1314-Ltg-Com-CFL"/>
    <s v="DEER1314"/>
  </r>
  <r>
    <n v="4277"/>
    <s v="C-In-LED-BR(6w)-dWP21"/>
    <x v="501"/>
    <s v="DEER2011"/>
    <s v="Lighting Disposition"/>
    <d v="2014-07-31T00:00:00"/>
    <s v="Disposition: MeasuresList-October312014.xlsx"/>
    <s v="RobNc"/>
    <s v="Com-Iltg-dWatt-CFL"/>
    <s v="DEER"/>
    <s v="Scaled"/>
    <s v="BaseRatio"/>
    <n v="0"/>
    <n v="0"/>
    <s v="None"/>
    <m/>
    <b v="0"/>
    <m/>
    <b v="1"/>
    <s v="Com"/>
    <s v="Any"/>
    <x v="4"/>
    <s v="InGen"/>
    <s v="Ltg_Lamp"/>
    <x v="30"/>
    <m/>
    <m/>
    <s v="ILtg-Com-LED-20000hr"/>
    <m/>
    <s v="LED BR Basecase, Total Watts = 4.56 x Msr Watts (pre 7/1/2015 only)"/>
    <s v="LED BR Basecase, Total Watts = 4.56 x Msr Watts (pre 7/1/2015 only)"/>
    <x v="784"/>
    <s v="LEDratio0456"/>
    <s v="LEDratio0456"/>
    <s v="LED-BR(6w)"/>
    <s v="Standard"/>
    <m/>
    <s v="WP source: PGECOLTG177r1.  For use prior to July 1, 2014 only."/>
    <s v="None"/>
    <s v="DEER2011"/>
  </r>
  <r>
    <n v="4278"/>
    <s v="C-In-LED-BR(6w)-dWP30"/>
    <x v="501"/>
    <s v="DEER1314"/>
    <s v="Lighting Disposition"/>
    <d v="2015-03-06T00:00:00"/>
    <s v="Disposition: MeasuresList-October312014.xlsx"/>
    <s v="RobNc"/>
    <s v="Com-Iltg-dWatt-CFL"/>
    <s v="DEER"/>
    <s v="Scaled"/>
    <s v="BaseRatio"/>
    <n v="0"/>
    <n v="0"/>
    <s v="None"/>
    <m/>
    <b v="0"/>
    <m/>
    <b v="1"/>
    <s v="Com"/>
    <s v="Any"/>
    <x v="4"/>
    <s v="InGen"/>
    <s v="Ltg_Lamp"/>
    <x v="30"/>
    <m/>
    <m/>
    <s v="ILtg-Com-LED-20000hr"/>
    <m/>
    <s v="LED R/BR Basecase less than 11 Watts, Total Watts = 6.09 x Msr Watts"/>
    <s v="LED R/BR Basecase less than 11 Watts, Total Watts = 6.09 x Msr Watts"/>
    <x v="784"/>
    <s v="LEDratio0609"/>
    <s v="LEDratio0609"/>
    <s v="LED-BR(6w)"/>
    <s v="Standard"/>
    <m/>
    <m/>
    <s v="DEER1314-Ltg-Com-CFL"/>
    <s v="DEER1314"/>
  </r>
  <r>
    <n v="4279"/>
    <s v="C-In-LED-Candle(1.8w)-dWP11"/>
    <x v="501"/>
    <s v="DEER1314"/>
    <s v="Lighting Disposition"/>
    <d v="2015-03-06T00:00:00"/>
    <s v="Disposition: MeasuresList-October312014.xlsx"/>
    <s v="RobNc"/>
    <s v="Com-Iltg-dWatt-CFL"/>
    <s v="DEER"/>
    <s v="Scaled"/>
    <s v="BaseRatio"/>
    <n v="0"/>
    <n v="0"/>
    <s v="None"/>
    <m/>
    <b v="0"/>
    <m/>
    <b v="1"/>
    <s v="Com"/>
    <s v="Any"/>
    <x v="4"/>
    <s v="InGen"/>
    <s v="Ltg_Lamp"/>
    <x v="30"/>
    <m/>
    <m/>
    <s v="ILtg-Com-LED-15000hr"/>
    <m/>
    <s v="LED Candelabra Basecase, Total Watts = 7.35 x Msr Watts"/>
    <s v="LED Candelabra Basecase, Total Watts = 7.35 x Msr Watts"/>
    <x v="785"/>
    <s v="LEDratio0735"/>
    <s v="LEDratio0735"/>
    <s v="LED-Candle(1.8w)"/>
    <s v="Standard"/>
    <m/>
    <s v="WP source e.g.: PGECOLTG163r2"/>
    <s v="DEER1314-Ltg-Com-CFL"/>
    <s v="DEER1314"/>
  </r>
  <r>
    <n v="4280"/>
    <s v="C-In-LED-Candle(2w)-dWP12"/>
    <x v="501"/>
    <s v="DEER1314"/>
    <s v="Lighting Disposition"/>
    <d v="2015-03-06T00:00:00"/>
    <s v="Disposition: MeasuresList-October312014.xlsx"/>
    <s v="RobNc"/>
    <s v="Com-Iltg-dWatt-CFL"/>
    <s v="DEER"/>
    <s v="Scaled"/>
    <s v="BaseRatio"/>
    <n v="0"/>
    <n v="0"/>
    <s v="None"/>
    <m/>
    <b v="0"/>
    <m/>
    <b v="1"/>
    <s v="Com"/>
    <s v="Any"/>
    <x v="4"/>
    <s v="InGen"/>
    <s v="Ltg_Lamp"/>
    <x v="30"/>
    <m/>
    <m/>
    <s v="ILtg-Com-LED-15000hr"/>
    <m/>
    <s v="LED Candelabra Basecase, Total Watts = 7.35 x Msr Watts"/>
    <s v="LED Candelabra Basecase, Total Watts = 7.35 x Msr Watts"/>
    <x v="786"/>
    <s v="LEDratio0735"/>
    <s v="LEDratio0735"/>
    <s v="LED-Candle(2w)"/>
    <s v="Standard"/>
    <m/>
    <s v="WP source e.g.: WPSDGENRLG0106-Rev02.  Also used by PGECOLTG163r3 (starting July 1, 2014)."/>
    <s v="DEER1314-Ltg-Com-CFL"/>
    <s v="DEER1314"/>
  </r>
  <r>
    <n v="4281"/>
    <s v="C-In-LED-Candle(3w)-dWP19"/>
    <x v="501"/>
    <s v="DEER1314"/>
    <s v="Lighting Disposition"/>
    <d v="2015-03-06T00:00:00"/>
    <s v="Disposition: MeasuresList-October312014.xlsx"/>
    <s v="RobNc"/>
    <s v="Com-Iltg-dWatt-CFL"/>
    <s v="DEER"/>
    <s v="Scaled"/>
    <s v="BaseRatio"/>
    <n v="0"/>
    <n v="0"/>
    <s v="None"/>
    <m/>
    <b v="0"/>
    <m/>
    <b v="1"/>
    <s v="Com"/>
    <s v="Any"/>
    <x v="4"/>
    <s v="InGen"/>
    <s v="Ltg_Lamp"/>
    <x v="30"/>
    <m/>
    <m/>
    <s v="ILtg-Com-LED-15000hr"/>
    <m/>
    <s v="LED Candelabra Basecase, Total Watts = 7.35 x Msr Watts"/>
    <s v="LED Candelabra Basecase, Total Watts = 7.35 x Msr Watts"/>
    <x v="787"/>
    <s v="LEDratio0735"/>
    <s v="LEDratio0735"/>
    <s v="LED-Candle(3w)"/>
    <s v="Standard"/>
    <m/>
    <s v="WP source e.g.: PGECOLTG163r2"/>
    <s v="DEER1314-Ltg-Com-CFL"/>
    <s v="DEER1314"/>
  </r>
  <r>
    <n v="4282"/>
    <s v="C-In-LED-CanRet(10w)-dWP24"/>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788"/>
    <s v="LEDratio0342"/>
    <s v="LEDratio0342"/>
    <s v="LED-CanRet(10w)"/>
    <s v="Standard"/>
    <m/>
    <m/>
    <s v="DEER1314-Ltg-Com-CFL"/>
    <s v="DEER1314"/>
  </r>
  <r>
    <n v="4283"/>
    <s v="C-In-LED-CanRet(10w)-dWP38"/>
    <x v="502"/>
    <s v="DEER1314"/>
    <s v="Lighting Disposition"/>
    <d v="2015-03-06T00:00:00"/>
    <s v="Disposition: MeasuresList-October312014.xlsx"/>
    <s v="RobNc"/>
    <s v="Com-Iltg-dWatt-LF"/>
    <s v="DEER"/>
    <s v="Scaled"/>
    <s v="Delta"/>
    <n v="0"/>
    <n v="0"/>
    <s v="None"/>
    <m/>
    <b v="0"/>
    <m/>
    <b v="1"/>
    <s v="Com"/>
    <s v="Any"/>
    <x v="4"/>
    <s v="InGen"/>
    <s v="Ltg_Lamp"/>
    <x v="30"/>
    <m/>
    <m/>
    <s v="ILtg-Com-LED-20000hr"/>
    <s v="ILtg-Incand-Com"/>
    <s v="Incandescent lamp: 48.5W lamp; Rated Life=1500hrs"/>
    <s v="Incandescent lamp: 48.5W lamp; Rated Life=1500hrs"/>
    <x v="788"/>
    <s v="Incan(48.5w)"/>
    <s v="Incan(48.5w)"/>
    <s v="LED-CanRet(10w)"/>
    <s v="Standard"/>
    <m/>
    <s v="WP source e.g.: PGECOLTG175r0"/>
    <s v="DEER1314-Ltg-Com-LF"/>
    <s v="DEER1314"/>
  </r>
  <r>
    <n v="4284"/>
    <s v="C-In-LED-CanRet(12w)-dWP54"/>
    <x v="502"/>
    <s v="DEER1314"/>
    <s v="Lighting Disposition"/>
    <d v="2015-03-06T00:00:00"/>
    <s v="Disposition: MeasuresList-October312014.xlsx"/>
    <s v="RobNc"/>
    <s v="Com-Iltg-dWatt-LF"/>
    <s v="DEER"/>
    <s v="Scaled"/>
    <s v="Delta"/>
    <n v="0"/>
    <n v="0"/>
    <s v="None"/>
    <m/>
    <b v="0"/>
    <m/>
    <b v="1"/>
    <s v="Com"/>
    <s v="Any"/>
    <x v="4"/>
    <s v="InGen"/>
    <s v="Ltg_Lamp"/>
    <x v="30"/>
    <m/>
    <m/>
    <s v="ILtg-Com-LED-20000hr"/>
    <s v="ILtg-Incand-Com"/>
    <s v="Incandescent lamp: 66W lamp; Rated Life=1500hrs"/>
    <s v="Incandescent lamp: 66W lamp; Rated Life=1500hrs"/>
    <x v="789"/>
    <s v="Incan(66w)"/>
    <s v="Incan(66w)"/>
    <s v="LED-CanRet(12w)"/>
    <s v="Standard"/>
    <m/>
    <m/>
    <s v="DEER1314-Ltg-Com-LF"/>
    <s v="DEER1314"/>
  </r>
  <r>
    <n v="4285"/>
    <s v="C-In-LED-CanRet(15w)-dWP36"/>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790"/>
    <s v="LEDratio0342"/>
    <s v="LEDratio0342"/>
    <s v="LED-CanRet(15w)"/>
    <s v="Standard"/>
    <m/>
    <s v="WP source e.g.: WPSDGENRLG0106r2"/>
    <s v="DEER1314-Ltg-Com-CFL"/>
    <s v="DEER1314"/>
  </r>
  <r>
    <n v="4286"/>
    <s v="C-In-LED-CanRet(15w)-dWP62"/>
    <x v="502"/>
    <s v="DEER1314"/>
    <s v="Lighting Disposition"/>
    <d v="2015-03-06T00:00:00"/>
    <s v="Disposition: MeasuresList-October312014.xlsx"/>
    <s v="RobNc"/>
    <s v="Com-Iltg-dWatt-LF"/>
    <s v="DEER"/>
    <s v="Scaled"/>
    <s v="Delta"/>
    <n v="0"/>
    <n v="0"/>
    <s v="None"/>
    <m/>
    <b v="0"/>
    <m/>
    <b v="1"/>
    <s v="Com"/>
    <s v="Any"/>
    <x v="4"/>
    <s v="InGen"/>
    <s v="Ltg_Lamp"/>
    <x v="30"/>
    <m/>
    <m/>
    <s v="ILtg-Com-LED-20000hr"/>
    <s v="ILtg-Incand-Com"/>
    <s v="Incandescent lamp: 77W lamp; Rated Life=1500hrs"/>
    <s v="Incandescent lamp: 77W lamp; Rated Life=1500hrs"/>
    <x v="790"/>
    <s v="Incan(77w)"/>
    <s v="Incan(77w)"/>
    <s v="LED-CanRet(15w)"/>
    <s v="Standard"/>
    <m/>
    <s v="WP source e.g.: PGECOLTG175r0"/>
    <s v="DEER1314-Ltg-Com-LF"/>
    <s v="DEER1314"/>
  </r>
  <r>
    <n v="4287"/>
    <s v="C-In-LED-CanRet(21w)-dWP57"/>
    <x v="502"/>
    <s v="DEER1314"/>
    <s v="Lighting Disposition"/>
    <d v="2015-03-06T00:00:00"/>
    <s v="Disposition: MeasuresList-October312014.xlsx"/>
    <s v="RobNc"/>
    <s v="Com-Iltg-dWatt-LF"/>
    <s v="DEER"/>
    <s v="Scaled"/>
    <s v="Delta"/>
    <n v="0"/>
    <n v="0"/>
    <s v="None"/>
    <m/>
    <b v="0"/>
    <m/>
    <b v="1"/>
    <s v="Com"/>
    <s v="Any"/>
    <x v="4"/>
    <s v="InGen"/>
    <s v="Ltg_Lamp"/>
    <x v="30"/>
    <m/>
    <m/>
    <s v="ILtg-Com-LED-20000hr"/>
    <s v="ILtg-Incand-Com"/>
    <s v="Incandescent lamp: 78W lamp; Rated Life=1500hrs"/>
    <s v="Incandescent lamp: 78W lamp; Rated Life=1500hrs"/>
    <x v="791"/>
    <s v="Incan(78w)"/>
    <s v="Incan(78w)"/>
    <s v="LED-CanRet(21w)"/>
    <s v="Standard"/>
    <m/>
    <m/>
    <s v="DEER1314-Ltg-Com-LF"/>
    <s v="DEER1314"/>
  </r>
  <r>
    <n v="4288"/>
    <s v="C-In-LED-CanRet(8w)-dWP1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792"/>
    <s v="LEDratio0342"/>
    <s v="LEDratio0342"/>
    <s v="LED-CanRet(8w)"/>
    <s v="Standard"/>
    <m/>
    <s v="WP source e.g.: PGECOLTG175r0"/>
    <s v="DEER1314-Ltg-Com-CFL"/>
    <s v="DEER1314"/>
  </r>
  <r>
    <n v="4289"/>
    <s v="C-In-LED-CanRet(8w)-dWP25"/>
    <x v="502"/>
    <s v="DEER1314"/>
    <s v="Lighting Disposition"/>
    <d v="2015-03-06T00:00:00"/>
    <s v="Disposition: MeasuresList-October312014.xlsx"/>
    <s v="RobNc"/>
    <s v="Com-Iltg-dWatt-LF"/>
    <s v="DEER"/>
    <s v="Scaled"/>
    <s v="Delta"/>
    <n v="0"/>
    <n v="0"/>
    <s v="None"/>
    <m/>
    <b v="0"/>
    <m/>
    <b v="1"/>
    <s v="Com"/>
    <s v="Any"/>
    <x v="4"/>
    <s v="InGen"/>
    <s v="Ltg_Lamp"/>
    <x v="30"/>
    <m/>
    <m/>
    <s v="ILtg-Com-LED-20000hr"/>
    <s v="ILtg-Incand-Com"/>
    <s v="Incandescent lamp: 33W lamp; Rated Life=1500hrs"/>
    <s v="Incandescent lamp: 33W lamp; Rated Life=1500hrs"/>
    <x v="792"/>
    <s v="Incan(33w)"/>
    <s v="Incan(33w)"/>
    <s v="LED-CanRet(8w)"/>
    <s v="Standard"/>
    <m/>
    <s v="WP source e.g.: PGECOLTG175r0"/>
    <s v="DEER1314-Ltg-Com-LF"/>
    <s v="DEER1314"/>
  </r>
  <r>
    <n v="4290"/>
    <s v="C-In-LEDFixt(12.1w)-dWP23"/>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793"/>
    <s v="LEDratio0296"/>
    <s v="LEDratio0296"/>
    <s v="LEDFixt(12.1w)"/>
    <s v="Standard"/>
    <m/>
    <m/>
    <s v="DEER1314-Ltg-Com-CFL"/>
    <s v="DEER1314"/>
  </r>
  <r>
    <n v="4291"/>
    <s v="C-In-LEDFixt(131w)-dWP20"/>
    <x v="504"/>
    <s v="DEER1314"/>
    <s v="Lighting Disposition"/>
    <d v="2015-03-06T00:00:00"/>
    <s v="Disposition: MeasuresList-May222014.xlsx"/>
    <s v="RobNc"/>
    <s v="Com-Iltg-dWatt-LF"/>
    <s v="DEER"/>
    <s v="Scaled"/>
    <s v="Delta"/>
    <n v="0"/>
    <n v="0"/>
    <s v="None"/>
    <m/>
    <b v="0"/>
    <m/>
    <b v="1"/>
    <s v="Com"/>
    <s v="Any"/>
    <x v="4"/>
    <s v="InGen"/>
    <s v="Ltg_Fixture"/>
    <x v="31"/>
    <m/>
    <m/>
    <s v="ILtg-Com-LED-50000hr"/>
    <s v="ILtg-Lfluor-Elec"/>
    <s v="LF Fixture based on: LFLmpBlst-T8-48in-32w-2g+El-IS-VHLO; Any type of housing, any direction of light, No integral control; Total Watts = 151"/>
    <s v="LF Fixture based on: LFLmpBlst-T8-48in-32w-2g+El-IS-VHLO; Any type of housing, any direction of light, No integral control; Total Watts = 151"/>
    <x v="794"/>
    <s v="LFFixt-T8-48in-32w-2g+El-IS-VHLO(151w)"/>
    <s v="LFFixt-T8-48in-32w-2g+El-IS-VHLO(151w)"/>
    <s v="LEDFixt(131w)"/>
    <s v="Standard"/>
    <m/>
    <s v="WP source e.g.: PGECOLTG178r2"/>
    <s v="DEER1314-Ltg-Com-LF"/>
    <s v="DEER1314"/>
  </r>
  <r>
    <n v="4292"/>
    <s v="C-In-LEDFixt(131w)-dWP77"/>
    <x v="505"/>
    <s v="DEER1314"/>
    <s v="Lighting Disposition"/>
    <d v="2015-03-06T00:00:00"/>
    <s v="Disposition: MeasuresList-May222014.xlsx"/>
    <s v="RobNc"/>
    <s v="Com-Iltg-dWatt-LF"/>
    <s v="DEER"/>
    <s v="Scaled"/>
    <s v="Delta"/>
    <n v="0"/>
    <n v="0"/>
    <s v="None"/>
    <m/>
    <b v="0"/>
    <m/>
    <b v="1"/>
    <s v="Com"/>
    <s v="Any"/>
    <x v="4"/>
    <s v="InGen"/>
    <s v="Ltg_Fixture"/>
    <x v="31"/>
    <m/>
    <m/>
    <s v="ILtg-Com-LED-50000hr"/>
    <s v="ILtg-MH"/>
    <s v="HID Fixture based on Lamp/Blst: PSMH-175w(208w); Any type of housing; Any direction of light; Total Watts = 208"/>
    <s v="HID Fixture based on Lamp/Blst: PSMH-175w(208w); Any type of housing; Any direction of light; Total Watts = 208"/>
    <x v="794"/>
    <s v="HIDFixt-PSMH-175w(208w)"/>
    <s v="HIDFixt-PSMH-175w(208w)"/>
    <s v="LEDFixt(131w)"/>
    <s v="Standard"/>
    <m/>
    <s v="WP source e.g.: PGECOLTG178r2"/>
    <s v="DEER1314-Ltg-Com-LF"/>
    <s v="DEER1314"/>
  </r>
  <r>
    <n v="4293"/>
    <s v="C-In-LEDFixt(160w)-dwP66"/>
    <x v="506"/>
    <s v="DEER1314"/>
    <s v="Lighting Disposition"/>
    <d v="2015-03-06T00:00:00"/>
    <s v="RevisedHighBay.xlsx"/>
    <s v="RobNc"/>
    <s v="Com-Iltg-dWatt-LF"/>
    <s v="DEER"/>
    <s v="Scaled"/>
    <s v="Delta"/>
    <n v="0"/>
    <n v="0"/>
    <s v="None"/>
    <m/>
    <b v="0"/>
    <m/>
    <b v="1"/>
    <s v="Com"/>
    <s v="Any"/>
    <x v="4"/>
    <s v="InGen"/>
    <s v="Ltg_Fixture"/>
    <x v="31"/>
    <m/>
    <m/>
    <s v="ILtg-Com-LED-50000hr"/>
    <s v="ILtg-Lfluor-Elec"/>
    <s v="LF Fixture based on: LFLmpBlst-T8-48in-32w-2g+El-IS-VHLO; Any type of housing, any direction of light, No integral control; Total Watts = 226"/>
    <s v="LF Fixture based on: LFLmpBlst-T8-48in-32w-2g+El-IS-VHLO; Any type of housing, any direction of light, No integral control; Total Watts = 226"/>
    <x v="795"/>
    <s v="LFFixt-T8-48in-32w-2g+El-IS-VHLO(226w)"/>
    <s v="LFFixt-T8-48in-32w-2g+El-IS-VHLO(226w)"/>
    <s v="LEDFixt(160w)"/>
    <s v="Standard"/>
    <m/>
    <m/>
    <s v="DEER1314-Ltg-Com-LF"/>
    <s v="DEER1314"/>
  </r>
  <r>
    <n v="4294"/>
    <s v="C-In-LEDFixt(160w)-dwP72"/>
    <x v="505"/>
    <s v="DEER1314"/>
    <s v="Lighting Disposition"/>
    <d v="2015-03-06T00:00:00"/>
    <s v="RevisedHighBay.xlsx"/>
    <s v="RobNc"/>
    <s v="Com-Iltg-dWatt-LF"/>
    <s v="DEER"/>
    <s v="Scaled"/>
    <s v="Delta"/>
    <n v="0"/>
    <n v="0"/>
    <s v="None"/>
    <m/>
    <b v="0"/>
    <m/>
    <b v="1"/>
    <s v="Com"/>
    <s v="Any"/>
    <x v="4"/>
    <s v="InGen"/>
    <s v="Ltg_Fixture"/>
    <x v="31"/>
    <m/>
    <m/>
    <s v="ILtg-Com-LED-50000hr"/>
    <s v="ILtg-HID"/>
    <s v="HID Fixture based on Lamp/Blst: PSMH-200w(232w); Any type of housing; Any direction of light; Total Watts = 232"/>
    <s v="HID Fixture based on Lamp/Blst: PSMH-200w(232w); Any type of housing; Any direction of light; Total Watts = 232"/>
    <x v="795"/>
    <s v="HIDFixt-PSMH-200w(232w)"/>
    <s v="HIDFixt-PSMH-200w(232w)"/>
    <s v="LEDFixt(160w)"/>
    <s v="Standard"/>
    <m/>
    <m/>
    <s v="DEER1314-Ltg-Com-LF"/>
    <s v="DEER1314"/>
  </r>
  <r>
    <n v="4295"/>
    <s v="C-In-LEDFixt(17w)-dWP33"/>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796"/>
    <s v="LEDratio0296"/>
    <s v="LEDratio0296"/>
    <s v="LEDFixt(17w)"/>
    <s v="Standard"/>
    <m/>
    <m/>
    <s v="DEER1314-Ltg-Com-CFL"/>
    <s v="DEER1314"/>
  </r>
  <r>
    <n v="4296"/>
    <s v="C-In-LEDFixt(187w)-dWP101"/>
    <x v="505"/>
    <s v="DEER1314"/>
    <s v="Lighting Disposition"/>
    <d v="2015-03-06T00:00:00"/>
    <s v="Disposition: MeasuresList-May222014.xlsx"/>
    <s v="RobNc"/>
    <s v="Com-Iltg-dWatt-LF"/>
    <s v="DEER"/>
    <s v="Scaled"/>
    <s v="Delta"/>
    <n v="0"/>
    <n v="0"/>
    <s v="None"/>
    <m/>
    <b v="0"/>
    <m/>
    <b v="1"/>
    <s v="Com"/>
    <s v="Any"/>
    <x v="4"/>
    <s v="InGen"/>
    <s v="Ltg_Fixture"/>
    <x v="31"/>
    <m/>
    <m/>
    <s v="ILtg-Com-LED-50000hr"/>
    <s v="ILtg-MH"/>
    <s v="HID Fixture based on Lamp/Blst: PSMH-250w(288w); Any type of housing; Any direction of light; Total Watts = 288"/>
    <s v="HID Fixture based on Lamp/Blst: PSMH-250w(288w); Any type of housing; Any direction of light; Total Watts = 288"/>
    <x v="797"/>
    <s v="HIDFixt-PSMH-250w(288w)"/>
    <s v="HIDFixt-PSMH-250w(288w)"/>
    <s v="LEDFixt(187w)"/>
    <s v="Standard"/>
    <m/>
    <s v="WP source e.g.: PGECOLTG178r2"/>
    <s v="DEER1314-Ltg-Com-LF"/>
    <s v="DEER1314"/>
  </r>
  <r>
    <n v="4297"/>
    <s v="C-In-LEDFixt(20w)-dWP39"/>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798"/>
    <s v="LEDratio0296"/>
    <s v="LEDratio0296"/>
    <s v="LEDFixt(20w)"/>
    <s v="Standard"/>
    <m/>
    <m/>
    <s v="DEER1314-Ltg-Com-CFL"/>
    <s v="DEER1314"/>
  </r>
  <r>
    <n v="4298"/>
    <s v="C-In-LEDFixt(220w)-dWP145"/>
    <x v="505"/>
    <s v="DEER1314"/>
    <s v="Lighting Disposition"/>
    <d v="2015-03-06T00:00:00"/>
    <s v="Disposition: MeasuresList-May222014.xlsx"/>
    <s v="RobNc"/>
    <s v="Com-Iltg-dWatt-LF"/>
    <s v="DEER"/>
    <s v="Scaled"/>
    <s v="Delta"/>
    <n v="0"/>
    <n v="0"/>
    <s v="None"/>
    <m/>
    <b v="0"/>
    <m/>
    <b v="1"/>
    <s v="Com"/>
    <s v="Any"/>
    <x v="4"/>
    <s v="InGen"/>
    <s v="Ltg_Fixture"/>
    <x v="31"/>
    <m/>
    <m/>
    <s v="ILtg-Com-LED-50000hr"/>
    <s v="ILtg-MH"/>
    <s v="HID Fixture based on Lamp/Blst: PSMH-320w(365w); Any type of housing; Any direction of light; Total Watts = 365"/>
    <s v="HID Fixture based on Lamp/Blst: PSMH-320w(365w); Any type of housing; Any direction of light; Total Watts = 365"/>
    <x v="799"/>
    <s v="HIDFixt-PSMH-320w(365w)"/>
    <s v="HIDFixt-PSMH-320w(365w)"/>
    <s v="LEDFixt(220w)"/>
    <s v="Standard"/>
    <m/>
    <s v="WP source e.g.: PGECOLTG178r2"/>
    <s v="DEER1314-Ltg-Com-LF"/>
    <s v="DEER1314"/>
  </r>
  <r>
    <n v="4299"/>
    <s v="C-In-LEDFixt(220w)-dWP82"/>
    <x v="504"/>
    <s v="DEER1314"/>
    <s v="Lighting Disposition"/>
    <d v="2015-03-06T00:00:00"/>
    <s v="Disposition: MeasuresList-May222014.xlsx"/>
    <s v="RobNc"/>
    <s v="Com-Iltg-dWatt-LF"/>
    <s v="DEER"/>
    <s v="Scaled"/>
    <s v="Delta"/>
    <n v="0"/>
    <n v="0"/>
    <s v="None"/>
    <m/>
    <b v="0"/>
    <m/>
    <b v="1"/>
    <s v="Com"/>
    <s v="Any"/>
    <x v="4"/>
    <s v="InGen"/>
    <s v="Ltg_Fixture"/>
    <x v="31"/>
    <m/>
    <m/>
    <s v="ILtg-Com-LED-50000hr"/>
    <s v="ILtg-Lfluor-Elec"/>
    <s v="LF Fixture based on: LFLmpBlst-T8-48in-32w-2g+El-IS-VHLO; Any type of housing, any direction of light, No integral control; Total Watts = 302"/>
    <s v="LF Fixture based on: LFLmpBlst-T8-48in-32w-2g+El-IS-VHLO; Any type of housing, any direction of light, No integral control; Total Watts = 302"/>
    <x v="799"/>
    <s v="LFFixt-T8-48in-32w-2g+El-IS-VHLO(302w)"/>
    <s v="LFFixt-T8-48in-32w-2g+El-IS-VHLO(302w)"/>
    <s v="LEDFixt(220w)"/>
    <s v="Standard"/>
    <m/>
    <s v="WP source e.g.: PGECOLTG178r2"/>
    <s v="DEER1314-Ltg-Com-LF"/>
    <s v="DEER1314"/>
  </r>
  <r>
    <n v="4300"/>
    <s v="C-In-LEDFixt(22w)-dwP37"/>
    <x v="506"/>
    <s v="DEER1314"/>
    <s v="Lighting Disposition"/>
    <d v="2015-03-06T00:00:00"/>
    <s v="RevisedHighBay.xlsx"/>
    <s v="RobNc"/>
    <s v="Com-Iltg-dWatt-LF"/>
    <s v="DEER"/>
    <s v="Scaled"/>
    <s v="Delta"/>
    <n v="0"/>
    <n v="0"/>
    <s v="None"/>
    <m/>
    <b v="0"/>
    <m/>
    <b v="1"/>
    <s v="Com"/>
    <s v="Any"/>
    <x v="4"/>
    <s v="InGen"/>
    <s v="Ltg_Fixture"/>
    <x v="31"/>
    <m/>
    <m/>
    <s v="ILtg-Com-LED-50000hr"/>
    <s v="ILtg-Lfluor-Elec"/>
    <s v="LF Fixture based on: LFLmpBlst-T8-48in-32w-2g+El-IS-NLO; Any type of housing, any direction of light, No integral control; Total Watts = 59"/>
    <s v="LF Fixture based on: LFLmpBlst-T8-48in-32w-2g+El-IS-NLO; Any type of housing, any direction of light, No integral control; Total Watts = 59"/>
    <x v="800"/>
    <s v="LFFixt-T8-48in-32w-2g+El-IS-NLO(59w)"/>
    <s v="LFFixt-T8-48in-32w-2g+El-IS-NLO(59w)"/>
    <s v="LEDFixt(22w)"/>
    <s v="Standard"/>
    <m/>
    <m/>
    <s v="DEER1314-Ltg-Com-LF"/>
    <s v="DEER1314"/>
  </r>
  <r>
    <n v="4301"/>
    <s v="C-In-LEDFixt(22w)-dWP43"/>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00"/>
    <s v="LEDratio0296"/>
    <s v="LEDratio0296"/>
    <s v="LEDFixt(22w)"/>
    <s v="Standard"/>
    <m/>
    <m/>
    <s v="DEER1314-Ltg-Com-CFL"/>
    <s v="DEER1314"/>
  </r>
  <r>
    <n v="4302"/>
    <s v="C-In-LEDFixt(262w)-dWP138"/>
    <x v="505"/>
    <s v="DEER1314"/>
    <s v="Lighting Disposition"/>
    <d v="2015-03-06T00:00:00"/>
    <s v="Disposition: MeasuresList-May222014.xlsx"/>
    <s v="RobNc"/>
    <s v="Com-Iltg-dWatt-LF"/>
    <s v="DEER"/>
    <s v="Scaled"/>
    <s v="Delta"/>
    <n v="0"/>
    <n v="0"/>
    <s v="None"/>
    <m/>
    <b v="0"/>
    <m/>
    <b v="1"/>
    <s v="Com"/>
    <s v="Any"/>
    <x v="4"/>
    <s v="InGen"/>
    <s v="Ltg_Fixture"/>
    <x v="31"/>
    <m/>
    <m/>
    <s v="ILtg-Com-LED-50000hr"/>
    <s v="ILtg-MH"/>
    <s v="HID Fixture based on Lamp/Blst: PSMH-350w(400w); Any type of housing; Any direction of light; Total Watts = 400"/>
    <s v="HID Fixture based on Lamp/Blst: PSMH-350w(400w); Any type of housing; Any direction of light; Total Watts = 400"/>
    <x v="801"/>
    <s v="HIDFixt-PSMH-350w(400w)"/>
    <s v="HIDFixt-PSMH-350w(400w)"/>
    <s v="LEDFixt(262w)"/>
    <s v="Standard"/>
    <m/>
    <s v="WP source e.g.: PGECOLTG178r2"/>
    <s v="DEER1314-Ltg-Com-LF"/>
    <s v="DEER1314"/>
  </r>
  <r>
    <n v="4303"/>
    <s v="C-In-LEDFixt(280w)-dwP176"/>
    <x v="505"/>
    <s v="DEER1314"/>
    <s v="Lighting Disposition"/>
    <d v="2015-03-06T00:00:00"/>
    <s v="RevisedHighBay.xlsx"/>
    <s v="RobNc"/>
    <s v="Com-Iltg-dWatt-LF"/>
    <s v="DEER"/>
    <s v="Scaled"/>
    <s v="Delta"/>
    <n v="0"/>
    <n v="0"/>
    <s v="None"/>
    <m/>
    <b v="0"/>
    <m/>
    <b v="1"/>
    <s v="Com"/>
    <s v="Any"/>
    <x v="4"/>
    <s v="InGen"/>
    <s v="Ltg_Fixture"/>
    <x v="31"/>
    <m/>
    <m/>
    <s v="ILtg-Com-LED-50000hr"/>
    <s v="ILtg-HID"/>
    <s v="HID Fixture based on Lamp/Blst: PSMH-400w(456w); Any type of housing; Any direction of light; Total Watts = 456"/>
    <s v="HID Fixture based on Lamp/Blst: PSMH-400w(456w); Any type of housing; Any direction of light; Total Watts = 456"/>
    <x v="802"/>
    <s v="HIDFixt-PSMH-400w(456w)"/>
    <s v="HIDFixt-PSMH-400w(456w)"/>
    <s v="LEDFixt(280w)"/>
    <s v="Standard"/>
    <m/>
    <m/>
    <s v="DEER1314-Ltg-Com-LF"/>
    <s v="DEER1314"/>
  </r>
  <r>
    <n v="4304"/>
    <s v="C-In-LEDFixt(320w)-dWP186"/>
    <x v="505"/>
    <s v="DEER1314"/>
    <s v="Lighting Disposition"/>
    <d v="2015-03-06T00:00:00"/>
    <s v="Disposition: MeasuresList-May222014.xlsx"/>
    <s v="RobNc"/>
    <s v="Com-Iltg-dWatt-LF"/>
    <s v="DEER"/>
    <s v="Scaled"/>
    <s v="Delta"/>
    <n v="0"/>
    <n v="0"/>
    <s v="None"/>
    <m/>
    <b v="0"/>
    <m/>
    <b v="1"/>
    <s v="Com"/>
    <s v="Any"/>
    <x v="4"/>
    <s v="InGen"/>
    <s v="Ltg_Fixture"/>
    <x v="31"/>
    <m/>
    <m/>
    <s v="ILtg-Com-LED-50000hr"/>
    <s v="ILtg-MH"/>
    <s v="HID Fixture based on Lamp/Blst: PSMH-450w(506w); Any type of housing; Any direction of light; Total Watts = 506"/>
    <s v="HID Fixture based on Lamp/Blst: PSMH-450w(506w); Any type of housing; Any direction of light; Total Watts = 506"/>
    <x v="803"/>
    <s v="HIDFixt-PSMH-450w(506w)"/>
    <s v="HIDFixt-PSMH-450w(506w)"/>
    <s v="LEDFixt(320w)"/>
    <s v="Standard"/>
    <m/>
    <s v="WP source e.g.: PGECOLTG178r2"/>
    <s v="DEER1314-Ltg-Com-LF"/>
    <s v="DEER1314"/>
  </r>
  <r>
    <n v="4305"/>
    <s v="C-In-LEDFixt(500w)-dWP318"/>
    <x v="505"/>
    <s v="DEER1314"/>
    <s v="Lighting Disposition"/>
    <d v="2015-03-06T00:00:00"/>
    <s v="Disposition: MeasuresList-May222014.xlsx"/>
    <s v="RobNc"/>
    <s v="Com-Iltg-dWatt-LF"/>
    <s v="DEER"/>
    <s v="Scaled"/>
    <s v="Delta"/>
    <n v="0"/>
    <n v="0"/>
    <s v="None"/>
    <m/>
    <b v="0"/>
    <m/>
    <b v="1"/>
    <s v="Com"/>
    <s v="Any"/>
    <x v="4"/>
    <s v="InGen"/>
    <s v="Ltg_Fixture"/>
    <x v="31"/>
    <m/>
    <m/>
    <s v="ILtg-Com-LED-50000hr"/>
    <s v="ILtg-MH"/>
    <s v="HID Fixture based on Lamp/Blst: PSMH-750w(818w); Any type of housing; Any direction of light; Total Watts = 818"/>
    <s v="HID Fixture based on Lamp/Blst: PSMH-750w(818w); Any type of housing; Any direction of light; Total Watts = 818"/>
    <x v="804"/>
    <s v="HIDFixt-PSMH-750w(818w)"/>
    <s v="HIDFixt-PSMH-750w(818w)"/>
    <s v="LEDFixt(500w)"/>
    <s v="Standard"/>
    <m/>
    <s v="WP source e.g.: PGECOLTG178r2"/>
    <s v="DEER1314-Ltg-Com-LF"/>
    <s v="DEER1314"/>
  </r>
  <r>
    <n v="4306"/>
    <s v="C-In-LEDFixt(750w)-dWP330"/>
    <x v="505"/>
    <s v="DEER1314"/>
    <s v="Lighting Disposition"/>
    <d v="2015-03-06T00:00:00"/>
    <s v="Disposition: MeasuresList-May222014.xlsx"/>
    <s v="RobNc"/>
    <s v="Com-Iltg-dWatt-LF"/>
    <s v="DEER"/>
    <s v="Scaled"/>
    <s v="Delta"/>
    <n v="0"/>
    <n v="0"/>
    <s v="None"/>
    <m/>
    <b v="0"/>
    <m/>
    <b v="1"/>
    <s v="Com"/>
    <s v="Any"/>
    <x v="4"/>
    <s v="InGen"/>
    <s v="Ltg_Fixture"/>
    <x v="31"/>
    <m/>
    <m/>
    <s v="ILtg-Com-LED-50000hr"/>
    <s v="ILtg-MH"/>
    <s v="HID Fixture based on Lamp/Blst: PSMH-1000w(1080w); Any type of housing; Any direction of light; Total Watts = 1080"/>
    <s v="HID Fixture based on Lamp/Blst: PSMH-1000w(1080w); Any type of housing; Any direction of light; Total Watts = 1080"/>
    <x v="805"/>
    <s v="HIDFixt-PSMH-1000w(1080w)"/>
    <s v="HIDFixt-PSMH-1000w(1080w)"/>
    <s v="LEDFixt(750w)"/>
    <s v="Standard"/>
    <m/>
    <s v="WP source e.g.: PGECOLTG178r2"/>
    <s v="DEER1314-Ltg-Com-LF"/>
    <s v="DEER1314"/>
  </r>
  <r>
    <n v="4307"/>
    <s v="C-In-LEDFixt(7w)-dWP13"/>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06"/>
    <s v="LEDratio0296"/>
    <s v="LEDratio0296"/>
    <s v="LEDFixt(7w)"/>
    <s v="Standard"/>
    <m/>
    <m/>
    <s v="DEER1314-Ltg-Com-CFL"/>
    <s v="DEER1314"/>
  </r>
  <r>
    <n v="4308"/>
    <s v="C-In-LEDFixt-1(11w)-dWP21"/>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07"/>
    <s v="LEDratio0296"/>
    <s v="LEDratio0296"/>
    <s v="LEDFixt-1(11w)"/>
    <s v="Standard"/>
    <m/>
    <m/>
    <s v="DEER1314-Ltg-Com-CFL"/>
    <s v="DEER1314"/>
  </r>
  <r>
    <n v="4309"/>
    <s v="C-In-LEDFixt-1(14w)-dWP27"/>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08"/>
    <s v="LEDratio0296"/>
    <s v="LEDratio0296"/>
    <s v="LEDFixt-1(14w)"/>
    <s v="Standard"/>
    <m/>
    <m/>
    <s v="DEER1314-Ltg-Com-CFL"/>
    <s v="DEER1314"/>
  </r>
  <r>
    <n v="4310"/>
    <s v="C-In-LEDFixt-1(16w)-dWP31"/>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09"/>
    <s v="LEDratio0296"/>
    <s v="LEDratio0296"/>
    <s v="LEDFixt-1(16w)"/>
    <s v="Standard"/>
    <m/>
    <m/>
    <s v="DEER1314-Ltg-Com-CFL"/>
    <s v="DEER1314"/>
  </r>
  <r>
    <n v="4311"/>
    <s v="C-In-LEDFixt-2(13w)-dWP25"/>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10"/>
    <s v="LEDratio0296"/>
    <s v="LEDratio0296"/>
    <s v="LEDFixt-2(13w)"/>
    <s v="Standard"/>
    <m/>
    <m/>
    <s v="DEER1314-Ltg-Com-CFL"/>
    <s v="DEER1314"/>
  </r>
  <r>
    <n v="4312"/>
    <s v="C-In-LEDFixt-2(24w)-dWP47"/>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11"/>
    <s v="LEDratio0296"/>
    <s v="LEDratio0296"/>
    <s v="LEDFixt-2(24w)"/>
    <s v="Standard"/>
    <m/>
    <m/>
    <s v="DEER1314-Ltg-Com-CFL"/>
    <s v="DEER1314"/>
  </r>
  <r>
    <n v="4313"/>
    <s v="C-In-LEDFixt-2(25w)-dWP49"/>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12"/>
    <s v="LEDratio0296"/>
    <s v="LEDratio0296"/>
    <s v="LEDFixt-2(25w)"/>
    <s v="Standard"/>
    <m/>
    <m/>
    <s v="DEER1314-Ltg-Com-CFL"/>
    <s v="DEER1314"/>
  </r>
  <r>
    <n v="4314"/>
    <s v="C-In-LEDFixt-2(280w)-dWP176"/>
    <x v="505"/>
    <s v="DEER1314"/>
    <s v="Lighting Disposition"/>
    <d v="2015-03-06T00:00:00"/>
    <s v="Disposition: MeasuresList-May222014.xlsx"/>
    <s v="RobNc"/>
    <s v="Com-Iltg-dWatt-LF"/>
    <s v="DEER"/>
    <s v="Scaled"/>
    <s v="Delta"/>
    <n v="0"/>
    <n v="0"/>
    <s v="None"/>
    <m/>
    <b v="0"/>
    <m/>
    <b v="1"/>
    <s v="Com"/>
    <s v="Any"/>
    <x v="4"/>
    <s v="InGen"/>
    <s v="Ltg_Fixture"/>
    <x v="31"/>
    <m/>
    <m/>
    <s v="ILtg-Com-LED-50000hr"/>
    <s v="ILtg-MH"/>
    <s v="HID Fixture based on Lamp/Blst: PSMH-400w(456w); Any type of housing; Any direction of light; Total Watts = 456"/>
    <s v="HID Fixture based on Lamp/Blst: PSMH-400w(456w); Any type of housing; Any direction of light; Total Watts = 456"/>
    <x v="813"/>
    <s v="HIDFixt-PSMH-400w(456w)"/>
    <s v="HIDFixt-PSMH-400w(456w)"/>
    <s v="LEDFixt-2(280w)"/>
    <s v="Standard"/>
    <m/>
    <s v="WP source e.g.: PGECOLTG178r2"/>
    <s v="DEER1314-Ltg-Com-LF"/>
    <s v="DEER1314"/>
  </r>
  <r>
    <n v="4315"/>
    <s v="C-In-LEDFixt-2(5w)-dWP9"/>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14"/>
    <s v="LEDratio0296"/>
    <s v="LEDratio0296"/>
    <s v="LEDFixt-2(5w)"/>
    <s v="Standard"/>
    <m/>
    <m/>
    <s v="DEER1314-Ltg-Com-CFL"/>
    <s v="DEER1314"/>
  </r>
  <r>
    <n v="4316"/>
    <s v="C-In-LEDFixt-3(15w)-dWP29"/>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15"/>
    <s v="LEDratio0296"/>
    <s v="LEDratio0296"/>
    <s v="LEDFixt-3(15w)"/>
    <s v="Standard"/>
    <m/>
    <m/>
    <s v="DEER1314-Ltg-Com-CFL"/>
    <s v="DEER1314"/>
  </r>
  <r>
    <n v="4317"/>
    <s v="C-In-LEDFixt-3(18w)-dWP35"/>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16"/>
    <s v="LEDratio0296"/>
    <s v="LEDratio0296"/>
    <s v="LEDFixt-3(18w)"/>
    <s v="Standard"/>
    <m/>
    <m/>
    <s v="DEER1314-Ltg-Com-CFL"/>
    <s v="DEER1314"/>
  </r>
  <r>
    <n v="4318"/>
    <s v="C-In-LEDFixt-3(19w)-dWP37"/>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17"/>
    <s v="LEDratio0296"/>
    <s v="LEDratio0296"/>
    <s v="LEDFixt-3(19w)"/>
    <s v="Standard"/>
    <m/>
    <m/>
    <s v="DEER1314-Ltg-Com-CFL"/>
    <s v="DEER1314"/>
  </r>
  <r>
    <n v="4319"/>
    <s v="C-In-LEDFixt-3(21w)-dWP41"/>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18"/>
    <s v="LEDratio0296"/>
    <s v="LEDratio0296"/>
    <s v="LEDFixt-3(21w)"/>
    <s v="Standard"/>
    <m/>
    <m/>
    <s v="DEER1314-Ltg-Com-CFL"/>
    <s v="DEER1314"/>
  </r>
  <r>
    <n v="4320"/>
    <s v="C-In-LEDFixt-3(8w)-dWP15"/>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19"/>
    <s v="LEDratio0296"/>
    <s v="LEDratio0296"/>
    <s v="LEDFixt-3(8w)"/>
    <s v="Standard"/>
    <m/>
    <m/>
    <s v="DEER1314-Ltg-Com-CFL"/>
    <s v="DEER1314"/>
  </r>
  <r>
    <n v="4321"/>
    <s v="C-In-LEDFixt-3(9w)-dWP17"/>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20"/>
    <s v="LEDratio0296"/>
    <s v="LEDratio0296"/>
    <s v="LEDFixt-3(9w)"/>
    <s v="Standard"/>
    <m/>
    <m/>
    <s v="DEER1314-Ltg-Com-CFL"/>
    <s v="DEER1314"/>
  </r>
  <r>
    <n v="4322"/>
    <s v="C-In-LEDFixt-4(160w)-dWP66"/>
    <x v="504"/>
    <s v="DEER1314"/>
    <s v="Lighting Disposition"/>
    <d v="2015-03-06T00:00:00"/>
    <s v="Disposition: MeasuresList-May222014.xlsx"/>
    <s v="RobNc"/>
    <s v="Com-Iltg-dWatt-LF"/>
    <s v="DEER"/>
    <s v="Scaled"/>
    <s v="Delta"/>
    <n v="0"/>
    <n v="0"/>
    <s v="None"/>
    <m/>
    <b v="0"/>
    <m/>
    <b v="1"/>
    <s v="Com"/>
    <s v="Any"/>
    <x v="4"/>
    <s v="InGen"/>
    <s v="Ltg_Fixture"/>
    <x v="31"/>
    <m/>
    <m/>
    <s v="ILtg-Com-LED-50000hr"/>
    <s v="ILtg-Lfluor-Elec"/>
    <s v="LF Fixture based on: LFLmpBlst-T8-48in-32w-2g+El-IS-VHLO; Any type of housing, any direction of light, No integral control; Total Watts = 226"/>
    <s v="LF Fixture based on: LFLmpBlst-T8-48in-32w-2g+El-IS-VHLO; Any type of housing, any direction of light, No integral control; Total Watts = 226"/>
    <x v="821"/>
    <s v="LFFixt-T8-48in-32w-2g+El-IS-VHLO(226w)"/>
    <s v="LFFixt-T8-48in-32w-2g+El-IS-VHLO(226w)"/>
    <s v="LEDFixt-4(160w)"/>
    <s v="Standard"/>
    <m/>
    <s v="WP source e.g.: PGECOLTG178r2"/>
    <s v="DEER1314-Ltg-Com-LF"/>
    <s v="DEER1314"/>
  </r>
  <r>
    <n v="4323"/>
    <s v="C-In-LEDFixt-4(160w)-dWP72"/>
    <x v="505"/>
    <s v="DEER1314"/>
    <s v="Lighting Disposition"/>
    <d v="2015-03-06T00:00:00"/>
    <s v="Disposition: MeasuresList-May222014.xlsx"/>
    <s v="RobNc"/>
    <s v="Com-Iltg-dWatt-LF"/>
    <s v="DEER"/>
    <s v="Scaled"/>
    <s v="Delta"/>
    <n v="0"/>
    <n v="0"/>
    <s v="None"/>
    <m/>
    <b v="0"/>
    <m/>
    <b v="1"/>
    <s v="Com"/>
    <s v="Any"/>
    <x v="4"/>
    <s v="InGen"/>
    <s v="Ltg_Fixture"/>
    <x v="31"/>
    <m/>
    <m/>
    <s v="ILtg-Com-LED-50000hr"/>
    <s v="ILtg-MH"/>
    <s v="HID Fixture based on Lamp/Blst: PSMH-200w(232w); Any type of housing; Any direction of light; Total Watts = 232"/>
    <s v="HID Fixture based on Lamp/Blst: PSMH-200w(232w); Any type of housing; Any direction of light; Total Watts = 232"/>
    <x v="821"/>
    <s v="HIDFixt-PSMH-200w(232w)"/>
    <s v="HIDFixt-PSMH-200w(232w)"/>
    <s v="LEDFixt-4(160w)"/>
    <s v="Standard"/>
    <m/>
    <s v="WP source e.g.: PGECOLTG178r2"/>
    <s v="DEER1314-Ltg-Com-LF"/>
    <s v="DEER1314"/>
  </r>
  <r>
    <n v="4324"/>
    <s v="C-In-LEDFixt-4(23w)-dWP45"/>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22"/>
    <s v="LEDratio0296"/>
    <s v="LEDratio0296"/>
    <s v="LEDFixt-4(23w)"/>
    <s v="Standard"/>
    <m/>
    <m/>
    <s v="DEER1314-Ltg-Com-CFL"/>
    <s v="DEER1314"/>
  </r>
  <r>
    <n v="4325"/>
    <s v="C-In-LEDFixt-6(10w)-dWP19"/>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23"/>
    <s v="LEDratio0296"/>
    <s v="LEDratio0296"/>
    <s v="LEDFixt-6(10w)"/>
    <s v="Standard"/>
    <m/>
    <m/>
    <s v="DEER1314-Ltg-Com-CFL"/>
    <s v="DEER1314"/>
  </r>
  <r>
    <n v="4326"/>
    <s v="C-In-LEDFixt-6(12w)-dWP23"/>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24"/>
    <s v="LEDratio0296"/>
    <s v="LEDratio0296"/>
    <s v="LEDFixt-6(12w)"/>
    <s v="Standard"/>
    <m/>
    <m/>
    <s v="DEER1314-Ltg-Com-CFL"/>
    <s v="DEER1314"/>
  </r>
  <r>
    <n v="4327"/>
    <s v="C-In-LEDFixt-7(10w)-dWP19"/>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23"/>
    <s v="LEDratio0296"/>
    <s v="LEDratio0296"/>
    <s v="LEDFixt-7(10w)"/>
    <s v="Standard"/>
    <m/>
    <m/>
    <s v="DEER1314-Ltg-Com-CFL"/>
    <s v="DEER1314"/>
  </r>
  <r>
    <n v="4328"/>
    <s v="C-In-LEDFixt-RDR(21w)-dWP41"/>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25"/>
    <s v="LEDratio0296"/>
    <s v="LEDratio0296"/>
    <s v="LEDFixt-RDR(21w)"/>
    <s v="Standard"/>
    <m/>
    <m/>
    <s v="DEER1314-Ltg-Com-CFL"/>
    <s v="DEER1314"/>
  </r>
  <r>
    <n v="4329"/>
    <s v="C-In-LEDFixt-RDR-3(12w)-dWP23"/>
    <x v="503"/>
    <s v="DEER1314"/>
    <s v="Lighting Disposition"/>
    <d v="2015-03-06T00:00:00"/>
    <s v="Disposition: MeasuresList-October312014.xlsx"/>
    <s v="RobNc"/>
    <s v="Com-Iltg-dWatt-CFL"/>
    <s v="DEER"/>
    <s v="Scaled"/>
    <s v="BaseRatio"/>
    <n v="0"/>
    <n v="0"/>
    <s v="None"/>
    <m/>
    <b v="0"/>
    <m/>
    <b v="1"/>
    <s v="Com"/>
    <s v="Any"/>
    <x v="4"/>
    <s v="InGen"/>
    <s v="Ltg_Fixture"/>
    <x v="31"/>
    <m/>
    <m/>
    <s v="ILtg-Com-LED-50000hr"/>
    <m/>
    <s v="LED A19 Basecase, Total Watts = 2.96 x Msr Watts"/>
    <s v="LED A19 Basecase, Total Watts = 2.96 x Msr Watts"/>
    <x v="826"/>
    <s v="LEDratio0296"/>
    <s v="LEDratio0296"/>
    <s v="LEDFixt-RDR-3(12w)"/>
    <s v="Standard"/>
    <m/>
    <m/>
    <s v="DEER1314-Ltg-Com-CFL"/>
    <s v="DEER1314"/>
  </r>
  <r>
    <n v="4330"/>
    <s v="C-In-LED-Glb(1w)-dWP6"/>
    <x v="501"/>
    <s v="DEER1314"/>
    <s v="Lighting Disposition"/>
    <d v="2015-03-06T00:00:00"/>
    <s v="Disposition: MeasuresList-October312014.xlsx"/>
    <s v="RobNc"/>
    <s v="Com-Iltg-dWatt-CFL"/>
    <s v="DEER"/>
    <s v="Scaled"/>
    <s v="BaseRatio"/>
    <n v="0"/>
    <n v="0"/>
    <s v="None"/>
    <m/>
    <b v="0"/>
    <m/>
    <b v="1"/>
    <s v="Com"/>
    <s v="Any"/>
    <x v="4"/>
    <s v="InGen"/>
    <s v="Ltg_Lamp"/>
    <x v="30"/>
    <m/>
    <m/>
    <s v="ILtg-Com-LED-15000hr"/>
    <m/>
    <s v="LED Globe less than 3 Watts Basecase, Total Watts = 7.47 x Msr Watts"/>
    <s v="LED Globe less than 3 Watts Basecase, Total Watts = 7.47 x Msr Watts"/>
    <x v="827"/>
    <s v="LEDratio0747"/>
    <s v="LEDratio0747"/>
    <s v="LED-Glb(1w)"/>
    <s v="Standard"/>
    <m/>
    <s v="WP source: PGECOLTG164r2"/>
    <s v="DEER1314-Ltg-Com-CFL"/>
    <s v="DEER1314"/>
  </r>
  <r>
    <n v="4331"/>
    <s v="C-In-LED-Glb(2w)-dWP12"/>
    <x v="501"/>
    <s v="DEER1314"/>
    <s v="Lighting Disposition"/>
    <d v="2015-03-06T00:00:00"/>
    <s v="Disposition: MeasuresList-October312014.xlsx"/>
    <s v="RobNc"/>
    <s v="Com-Iltg-dWatt-CFL"/>
    <s v="DEER"/>
    <s v="Scaled"/>
    <s v="BaseRatio"/>
    <n v="0"/>
    <n v="0"/>
    <s v="None"/>
    <m/>
    <b v="0"/>
    <m/>
    <b v="1"/>
    <s v="Com"/>
    <s v="Any"/>
    <x v="4"/>
    <s v="InGen"/>
    <s v="Ltg_Lamp"/>
    <x v="30"/>
    <m/>
    <m/>
    <s v="ILtg-Com-LED-15000hr"/>
    <m/>
    <s v="LED Globe less than 3 Watts Basecase, Total Watts = 7.47 x Msr Watts"/>
    <s v="LED Globe less than 3 Watts Basecase, Total Watts = 7.47 x Msr Watts"/>
    <x v="828"/>
    <s v="LEDratio0747"/>
    <s v="LEDratio0747"/>
    <s v="LED-Glb(2w)"/>
    <s v="Standard"/>
    <m/>
    <s v="WP source: PGECOLTG164r3"/>
    <s v="DEER1314-Ltg-Com-CFL"/>
    <s v="DEER1314"/>
  </r>
  <r>
    <n v="4332"/>
    <s v="C-In-LED-Glb(3w)-dWP11"/>
    <x v="501"/>
    <s v="DEER1314"/>
    <s v="Lighting Disposition"/>
    <d v="2015-03-06T00:00:00"/>
    <s v="Disposition: MeasuresList-October312014.xlsx"/>
    <s v="RobNc"/>
    <s v="Com-Iltg-dWatt-CFL"/>
    <s v="DEER"/>
    <s v="Scaled"/>
    <s v="BaseRatio"/>
    <n v="0"/>
    <n v="0"/>
    <s v="None"/>
    <m/>
    <b v="0"/>
    <m/>
    <b v="1"/>
    <s v="Com"/>
    <s v="Any"/>
    <x v="4"/>
    <s v="InGen"/>
    <s v="Ltg_Lamp"/>
    <x v="30"/>
    <m/>
    <m/>
    <s v="ILtg-Com-LED-20000hr"/>
    <m/>
    <s v="LED Globe greater than or equal to 3 Watts Basecase, Total Watts = 4.94 x Msr Watts"/>
    <s v="LED Globe greater than or equal to 3 Watts Basecase, Total Watts = 4.94 x Msr Watts"/>
    <x v="829"/>
    <s v="LEDratio0494"/>
    <s v="LEDratio0494"/>
    <s v="LED-Glb(3w)"/>
    <s v="Standard"/>
    <m/>
    <s v="WP source: PGECOLTG164r2"/>
    <s v="DEER1314-Ltg-Com-CFL"/>
    <s v="DEER1314"/>
  </r>
  <r>
    <n v="4333"/>
    <s v="C-In-LED-MR16(10w)-dWP32"/>
    <x v="501"/>
    <s v="DEER1314"/>
    <s v="Lighting Disposition"/>
    <d v="2015-03-06T00:00:00"/>
    <s v="Disposition: MeasuresList-October312014.xlsx"/>
    <s v="RobNc"/>
    <s v="Com-Iltg-dWatt-CFL"/>
    <s v="DEER"/>
    <s v="Scaled"/>
    <s v="BaseRatio"/>
    <n v="0"/>
    <n v="0"/>
    <s v="None"/>
    <m/>
    <b v="0"/>
    <m/>
    <b v="1"/>
    <s v="Com"/>
    <s v="Any"/>
    <x v="4"/>
    <s v="InGen"/>
    <s v="Ltg_Lamp"/>
    <x v="30"/>
    <m/>
    <m/>
    <s v="ILtg-Com-LED-20000hr"/>
    <m/>
    <s v="LED MR16 Basecase, Total Watts = 4.24 x Msr Watts"/>
    <s v="LED MR16 Basecase, Total Watts = 4.24 x Msr Watts"/>
    <x v="830"/>
    <s v="LEDratio0424"/>
    <s v="LEDratio0424"/>
    <s v="LED-MR16(10w)"/>
    <s v="Standard"/>
    <m/>
    <s v="WP source e.g.: SCE13LG106rx"/>
    <s v="DEER1314-Ltg-Com-CFL"/>
    <s v="DEER1314"/>
  </r>
  <r>
    <n v="4334"/>
    <s v="C-In-LED-MR16(11w)-dWP35"/>
    <x v="501"/>
    <s v="DEER1314"/>
    <s v="Lighting Disposition"/>
    <d v="2015-03-06T00:00:00"/>
    <s v="Disposition: MeasuresList-October312014.xlsx"/>
    <s v="RobNc"/>
    <s v="Com-Iltg-dWatt-CFL"/>
    <s v="DEER"/>
    <s v="Scaled"/>
    <s v="BaseRatio"/>
    <n v="0"/>
    <n v="0"/>
    <s v="None"/>
    <m/>
    <b v="0"/>
    <m/>
    <b v="1"/>
    <s v="Com"/>
    <s v="Any"/>
    <x v="4"/>
    <s v="InGen"/>
    <s v="Ltg_Lamp"/>
    <x v="30"/>
    <m/>
    <m/>
    <s v="ILtg-Com-LED-20000hr"/>
    <m/>
    <s v="LED MR16 Basecase, Total Watts = 4.24 x Msr Watts"/>
    <s v="LED MR16 Basecase, Total Watts = 4.24 x Msr Watts"/>
    <x v="831"/>
    <s v="LEDratio0424"/>
    <s v="LEDratio0424"/>
    <s v="LED-MR16(11w)"/>
    <s v="Standard"/>
    <m/>
    <s v="WP source e.g.: SCE13LG106rx"/>
    <s v="DEER1314-Ltg-Com-CFL"/>
    <s v="DEER1314"/>
  </r>
  <r>
    <n v="4335"/>
    <s v="C-In-LED-MR16(12w)-dWP38"/>
    <x v="501"/>
    <s v="DEER1314"/>
    <s v="Lighting Disposition"/>
    <d v="2015-03-06T00:00:00"/>
    <s v="Disposition: MeasuresList-October312014.xlsx"/>
    <s v="RobNc"/>
    <s v="Com-Iltg-dWatt-CFL"/>
    <s v="DEER"/>
    <s v="Scaled"/>
    <s v="BaseRatio"/>
    <n v="0"/>
    <n v="0"/>
    <s v="None"/>
    <m/>
    <b v="0"/>
    <m/>
    <b v="1"/>
    <s v="Com"/>
    <s v="Any"/>
    <x v="4"/>
    <s v="InGen"/>
    <s v="Ltg_Lamp"/>
    <x v="30"/>
    <m/>
    <m/>
    <s v="ILtg-Com-LED-20000hr"/>
    <m/>
    <s v="LED MR16 Basecase, Total Watts = 4.24 x Msr Watts"/>
    <s v="LED MR16 Basecase, Total Watts = 4.24 x Msr Watts"/>
    <x v="832"/>
    <s v="LEDratio0424"/>
    <s v="LEDratio0424"/>
    <s v="LED-MR16(12w)"/>
    <s v="Standard"/>
    <m/>
    <s v="WP source e.g.: SCE13LG106rx"/>
    <s v="DEER1314-Ltg-Com-CFL"/>
    <s v="DEER1314"/>
  </r>
  <r>
    <n v="4336"/>
    <s v="C-In-LED-MR16(2w)-dWP6"/>
    <x v="501"/>
    <s v="DEER1314"/>
    <s v="Lighting Disposition"/>
    <d v="2015-03-06T00:00:00"/>
    <s v="Disposition: MeasuresList-October312014.xlsx"/>
    <s v="RobNc"/>
    <s v="Com-Iltg-dWatt-CFL"/>
    <s v="DEER"/>
    <s v="Scaled"/>
    <s v="BaseRatio"/>
    <n v="0"/>
    <n v="0"/>
    <s v="None"/>
    <m/>
    <b v="0"/>
    <m/>
    <b v="1"/>
    <s v="Com"/>
    <s v="Any"/>
    <x v="4"/>
    <s v="InGen"/>
    <s v="Ltg_Lamp"/>
    <x v="30"/>
    <m/>
    <m/>
    <s v="ILtg-Com-LED-20000hr"/>
    <m/>
    <s v="LED MR16 Basecase, Total Watts = 4.24 x Msr Watts"/>
    <s v="LED MR16 Basecase, Total Watts = 4.24 x Msr Watts"/>
    <x v="833"/>
    <s v="LEDratio0424"/>
    <s v="LEDratio0424"/>
    <s v="LED-MR16(2w)"/>
    <s v="Standard"/>
    <m/>
    <s v="Not Used by Oct 2014 disposition.  May 2014 disposition used this measure in error; the Measure Technology is 3w"/>
    <s v="DEER1314-Ltg-Com-CFL"/>
    <s v="DEER1314"/>
  </r>
  <r>
    <n v="4337"/>
    <s v="C-In-LED-MR16(3w)-dWP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MR16 Basecase, Total Watts = 4.24 x Msr Watts"/>
    <s v="LED MR16 Basecase, Total Watts = 4.24 x Msr Watts"/>
    <x v="834"/>
    <s v="LEDratio0424"/>
    <s v="LEDratio0424"/>
    <s v="LED-MR16(3w)"/>
    <s v="Standard"/>
    <m/>
    <m/>
    <s v="DEER1314-Ltg-Com-CFL"/>
    <s v="DEER1314"/>
  </r>
  <r>
    <n v="4338"/>
    <s v="C-In-LED-MR16(4w)-dWP12"/>
    <x v="501"/>
    <s v="DEER1314"/>
    <s v="Lighting Disposition"/>
    <d v="2015-03-06T00:00:00"/>
    <s v="Disposition: MeasuresList-October312014.xlsx"/>
    <s v="RobNc"/>
    <s v="Com-Iltg-dWatt-CFL"/>
    <s v="DEER"/>
    <s v="Scaled"/>
    <s v="BaseRatio"/>
    <n v="0"/>
    <n v="0"/>
    <s v="None"/>
    <m/>
    <b v="0"/>
    <m/>
    <b v="1"/>
    <s v="Com"/>
    <s v="Any"/>
    <x v="4"/>
    <s v="InGen"/>
    <s v="Ltg_Lamp"/>
    <x v="30"/>
    <m/>
    <m/>
    <s v="ILtg-Com-LED-20000hr"/>
    <m/>
    <s v="LED MR16 Basecase, Total Watts = 4.24 x Msr Watts"/>
    <s v="LED MR16 Basecase, Total Watts = 4.24 x Msr Watts"/>
    <x v="835"/>
    <s v="LEDratio0424"/>
    <s v="LEDratio0424"/>
    <s v="LED-MR16(4w)"/>
    <s v="Standard"/>
    <m/>
    <s v="WP source e.g.: WPSDGENRLG0106r2"/>
    <s v="DEER1314-Ltg-Com-CFL"/>
    <s v="DEER1314"/>
  </r>
  <r>
    <n v="4339"/>
    <s v="C-In-LED-MR16(5w)-dWP16"/>
    <x v="501"/>
    <s v="DEER1314"/>
    <s v="Lighting Disposition"/>
    <d v="2015-03-06T00:00:00"/>
    <s v="Disposition: MeasuresList-October312014.xlsx"/>
    <s v="RobNc"/>
    <s v="Com-Iltg-dWatt-CFL"/>
    <s v="DEER"/>
    <s v="Scaled"/>
    <s v="BaseRatio"/>
    <n v="0"/>
    <n v="0"/>
    <s v="None"/>
    <m/>
    <b v="0"/>
    <m/>
    <b v="1"/>
    <s v="Com"/>
    <s v="Any"/>
    <x v="4"/>
    <s v="InGen"/>
    <s v="Ltg_Lamp"/>
    <x v="30"/>
    <m/>
    <m/>
    <s v="ILtg-Com-LED-20000hr"/>
    <m/>
    <s v="LED MR16 Basecase, Total Watts = 4.24 x Msr Watts"/>
    <s v="LED MR16 Basecase, Total Watts = 4.24 x Msr Watts"/>
    <x v="836"/>
    <s v="LEDratio0424"/>
    <s v="LEDratio0424"/>
    <s v="LED-MR16(5w)"/>
    <s v="Standard"/>
    <m/>
    <s v="WP source e.g.: WPSDGENRLG0106r2"/>
    <s v="DEER1314-Ltg-Com-CFL"/>
    <s v="DEER1314"/>
  </r>
  <r>
    <n v="4340"/>
    <s v="C-In-LED-MR16(6.1w)-dWP1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MR16 Basecase, Total Watts = 4.24 x Msr Watts"/>
    <s v="LED MR16 Basecase, Total Watts = 4.24 x Msr Watts"/>
    <x v="837"/>
    <s v="LEDratio0424"/>
    <s v="LEDratio0424"/>
    <s v="LED-MR16(6.1w)"/>
    <s v="Standard"/>
    <m/>
    <m/>
    <s v="DEER1314-Ltg-Com-CFL"/>
    <s v="DEER1314"/>
  </r>
  <r>
    <n v="4341"/>
    <s v="C-In-LED-MR16(6w)-dWP1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MR16 Basecase, Total Watts = 4.24 x Msr Watts"/>
    <s v="LED MR16 Basecase, Total Watts = 4.24 x Msr Watts"/>
    <x v="838"/>
    <s v="LEDratio0424"/>
    <s v="LEDratio0424"/>
    <s v="LED-MR16(6w)"/>
    <s v="Standard"/>
    <m/>
    <s v="WP source e.g.: SCE13LG106r1"/>
    <s v="DEER1314-Ltg-Com-CFL"/>
    <s v="DEER1314"/>
  </r>
  <r>
    <n v="4342"/>
    <s v="C-In-LED-MR16(7w)-dWP22"/>
    <x v="501"/>
    <s v="DEER1314"/>
    <s v="Lighting Disposition"/>
    <d v="2015-03-06T00:00:00"/>
    <s v="Disposition: MeasuresList-October312014.xlsx"/>
    <s v="RobNc"/>
    <s v="Com-Iltg-dWatt-CFL"/>
    <s v="DEER"/>
    <s v="Scaled"/>
    <s v="BaseRatio"/>
    <n v="0"/>
    <n v="0"/>
    <s v="None"/>
    <m/>
    <b v="0"/>
    <m/>
    <b v="1"/>
    <s v="Com"/>
    <s v="Any"/>
    <x v="4"/>
    <s v="InGen"/>
    <s v="Ltg_Lamp"/>
    <x v="30"/>
    <m/>
    <m/>
    <s v="ILtg-Com-LED-20000hr"/>
    <m/>
    <s v="LED MR16 Basecase, Total Watts = 4.24 x Msr Watts"/>
    <s v="LED MR16 Basecase, Total Watts = 4.24 x Msr Watts"/>
    <x v="839"/>
    <s v="LEDratio0424"/>
    <s v="LEDratio0424"/>
    <s v="LED-MR16(7w)"/>
    <s v="Standard"/>
    <m/>
    <s v="WP source e.g.: SCE13LG106r1"/>
    <s v="DEER1314-Ltg-Com-CFL"/>
    <s v="DEER1314"/>
  </r>
  <r>
    <n v="4343"/>
    <s v="C-In-LED-MR16(8.1w)-dWP26"/>
    <x v="501"/>
    <s v="DEER1314"/>
    <s v="Lighting Disposition"/>
    <d v="2015-03-06T00:00:00"/>
    <s v="Disposition: MeasuresList-October312014.xlsx"/>
    <s v="RobNc"/>
    <s v="Com-Iltg-dWatt-CFL"/>
    <s v="DEER"/>
    <s v="Scaled"/>
    <s v="BaseRatio"/>
    <n v="0"/>
    <n v="0"/>
    <s v="None"/>
    <m/>
    <b v="0"/>
    <m/>
    <b v="1"/>
    <s v="Com"/>
    <s v="Any"/>
    <x v="4"/>
    <s v="InGen"/>
    <s v="Ltg_Lamp"/>
    <x v="30"/>
    <m/>
    <m/>
    <s v="ILtg-Com-LED-20000hr"/>
    <m/>
    <s v="LED MR16 Basecase, Total Watts = 4.24 x Msr Watts"/>
    <s v="LED MR16 Basecase, Total Watts = 4.24 x Msr Watts"/>
    <x v="840"/>
    <s v="LEDratio0424"/>
    <s v="LEDratio0424"/>
    <s v="LED-MR16(8.1w)"/>
    <s v="Standard"/>
    <m/>
    <m/>
    <s v="DEER1314-Ltg-Com-CFL"/>
    <s v="DEER1314"/>
  </r>
  <r>
    <n v="4344"/>
    <s v="C-In-LED-MR16(8w)-dWP25"/>
    <x v="501"/>
    <s v="DEER1314"/>
    <s v="Lighting Disposition"/>
    <d v="2015-03-06T00:00:00"/>
    <s v="Disposition: MeasuresList-October312014.xlsx"/>
    <s v="RobNc"/>
    <s v="Com-Iltg-dWatt-CFL"/>
    <s v="DEER"/>
    <s v="Scaled"/>
    <s v="BaseRatio"/>
    <n v="0"/>
    <n v="0"/>
    <s v="None"/>
    <m/>
    <b v="0"/>
    <m/>
    <b v="1"/>
    <s v="Com"/>
    <s v="Any"/>
    <x v="4"/>
    <s v="InGen"/>
    <s v="Ltg_Lamp"/>
    <x v="30"/>
    <m/>
    <m/>
    <s v="ILtg-Com-LED-20000hr"/>
    <m/>
    <s v="LED MR16 Basecase, Total Watts = 4.24 x Msr Watts"/>
    <s v="LED MR16 Basecase, Total Watts = 4.24 x Msr Watts"/>
    <x v="841"/>
    <s v="LEDratio0424"/>
    <s v="LEDratio0424"/>
    <s v="LED-MR16(8w)"/>
    <s v="Standard"/>
    <m/>
    <s v="WP source e.g.: SCE13LG106r1"/>
    <s v="DEER1314-Ltg-Com-CFL"/>
    <s v="DEER1314"/>
  </r>
  <r>
    <n v="4345"/>
    <s v="C-In-LED-MR16(9w)-dWP2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MR16 Basecase, Total Watts = 4.24 x Msr Watts"/>
    <s v="LED MR16 Basecase, Total Watts = 4.24 x Msr Watts"/>
    <x v="842"/>
    <s v="LEDratio0424"/>
    <s v="LEDratio0424"/>
    <s v="LED-MR16(9w)"/>
    <s v="Standard"/>
    <m/>
    <s v="WP source e.g.: SCE13LG106r1"/>
    <s v="DEER1314-Ltg-Com-CFL"/>
    <s v="DEER1314"/>
  </r>
  <r>
    <n v="4346"/>
    <s v="C-In-LED-PAR20(10w)-dWP37"/>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20 Basecase, Total Watts = 4.70 x Msr Watts"/>
    <s v="LED PAR20 Basecase, Total Watts = 4.70 x Msr Watts"/>
    <x v="843"/>
    <s v="LEDratio0470"/>
    <s v="LEDratio0470"/>
    <s v="LED-PAR20(10w)"/>
    <s v="Standard"/>
    <m/>
    <s v="WP source e.g.: SCE13LG106r1"/>
    <s v="DEER1314-Ltg-Com-CFL"/>
    <s v="DEER1314"/>
  </r>
  <r>
    <n v="4347"/>
    <s v="C-In-LED-PAR20(4w)-dWP14"/>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20 Basecase, Total Watts = 4.70 x Msr Watts"/>
    <s v="LED PAR20 Basecase, Total Watts = 4.70 x Msr Watts"/>
    <x v="844"/>
    <s v="LEDratio0470"/>
    <s v="LEDratio0470"/>
    <s v="LED-PAR20(4w)"/>
    <s v="Standard"/>
    <m/>
    <s v="WP source e.g.: SCE13LG106r1"/>
    <s v="DEER1314-Ltg-Com-CFL"/>
    <s v="DEER1314"/>
  </r>
  <r>
    <n v="4348"/>
    <s v="C-In-LED-PAR20(5.5w)-dWP20"/>
    <x v="501"/>
    <s v="DEER2011"/>
    <s v="Lighting Disposition"/>
    <d v="2014-07-30T00:00:00"/>
    <s v="Disposition: MeasuresList-October312014.xlsx"/>
    <s v="RobNc"/>
    <s v="Com-Iltg-dWatt-CFL"/>
    <s v="DEER"/>
    <s v="Scaled"/>
    <s v="BaseRatio"/>
    <n v="0"/>
    <n v="0"/>
    <s v="None"/>
    <m/>
    <b v="0"/>
    <m/>
    <b v="1"/>
    <s v="Com"/>
    <s v="Any"/>
    <x v="4"/>
    <s v="InGen"/>
    <s v="Ltg_Lamp"/>
    <x v="30"/>
    <m/>
    <m/>
    <s v="ILtg-Com-LED-20000hr"/>
    <m/>
    <s v="LED PAR20 Basecase, Total Watts = 4.70 x Msr Watts"/>
    <s v="LED PAR20 Basecase, Total Watts = 4.70 x Msr Watts"/>
    <x v="845"/>
    <s v="LEDratio0470"/>
    <s v="LEDratio0470"/>
    <s v="LED-PAR20(5.5w)"/>
    <s v="Standard"/>
    <m/>
    <s v="May not be claimed after December 31, 2013 for PGECOLTG141r2.  Replacement measure is C-In-LED-PAR20(6w)-dWP22"/>
    <s v="None"/>
    <s v="DEER2011"/>
  </r>
  <r>
    <n v="4349"/>
    <s v="C-In-LED-PAR20(6w)-dWP22"/>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20 Basecase, Total Watts = 4.70 x Msr Watts"/>
    <s v="LED PAR20 Basecase, Total Watts = 4.70 x Msr Watts"/>
    <x v="846"/>
    <s v="LEDratio0470"/>
    <s v="LEDratio0470"/>
    <s v="LED-PAR20(6w)"/>
    <s v="Standard"/>
    <m/>
    <s v="May be used starting January 1, 2014 for PGECOLTG141r3"/>
    <s v="DEER1314-Ltg-Com-CFL"/>
    <s v="DEER1314"/>
  </r>
  <r>
    <n v="4350"/>
    <s v="C-In-LED-PAR20(7w)-dWP25"/>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20 Basecase, Total Watts = 4.70 x Msr Watts"/>
    <s v="LED PAR20 Basecase, Total Watts = 4.70 x Msr Watts"/>
    <x v="847"/>
    <s v="LEDratio0470"/>
    <s v="LEDratio0470"/>
    <s v="LED-PAR20(7w)"/>
    <s v="Standard"/>
    <m/>
    <s v="WP source e.g.: SCE13LG106r1"/>
    <s v="DEER1314-Ltg-Com-CFL"/>
    <s v="DEER1314"/>
  </r>
  <r>
    <n v="4351"/>
    <s v="C-In-LED-PAR20(8w)-dWP2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20 Basecase, Total Watts = 4.70 x Msr Watts"/>
    <s v="LED PAR20 Basecase, Total Watts = 4.70 x Msr Watts"/>
    <x v="848"/>
    <s v="LEDratio0470"/>
    <s v="LEDratio0470"/>
    <s v="LED-PAR20(8w)"/>
    <s v="Standard"/>
    <m/>
    <s v="WP source e.g.: SCE13LG106r1"/>
    <s v="DEER1314-Ltg-Com-CFL"/>
    <s v="DEER1314"/>
  </r>
  <r>
    <n v="4352"/>
    <s v="C-In-LED-PAR20(9w)-dWP33"/>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20 Basecase, Total Watts = 4.70 x Msr Watts"/>
    <s v="LED PAR20 Basecase, Total Watts = 4.70 x Msr Watts"/>
    <x v="849"/>
    <s v="LEDratio0470"/>
    <s v="LEDratio0470"/>
    <s v="LED-PAR20(9w)"/>
    <s v="Standard"/>
    <m/>
    <s v="WP source e.g.: SCE13LG106r1"/>
    <s v="DEER1314-Ltg-Com-CFL"/>
    <s v="DEER1314"/>
  </r>
  <r>
    <n v="4353"/>
    <s v="C-In-LED-PAR30(10w)-dWP24"/>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850"/>
    <s v="LEDratio0342"/>
    <s v="LEDratio0342"/>
    <s v="LED-PAR30(10w)"/>
    <s v="Standard"/>
    <m/>
    <s v="WP source e.g.: SCE13LG106r1"/>
    <s v="DEER1314-Ltg-Com-CFL"/>
    <s v="DEER1314"/>
  </r>
  <r>
    <n v="4354"/>
    <s v="C-In-LED-PAR30(11w)-dWP26"/>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851"/>
    <s v="LEDratio0342"/>
    <s v="LEDratio0342"/>
    <s v="LED-PAR30(11w)"/>
    <s v="Standard"/>
    <m/>
    <s v="WP source e.g.: SCE13LG106r1"/>
    <s v="DEER1314-Ltg-Com-CFL"/>
    <s v="DEER1314"/>
  </r>
  <r>
    <n v="4355"/>
    <s v="C-In-LED-PAR30(12w)-dWP2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852"/>
    <s v="LEDratio0342"/>
    <s v="LEDratio0342"/>
    <s v="LED-PAR30(12w)"/>
    <s v="Standard"/>
    <m/>
    <s v="WP source e.g.: PGECOLTG141r2"/>
    <s v="DEER1314-Ltg-Com-CFL"/>
    <s v="DEER1314"/>
  </r>
  <r>
    <n v="4356"/>
    <s v="C-In-LED-PAR30(13w)-dWP31"/>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853"/>
    <s v="LEDratio0342"/>
    <s v="LEDratio0342"/>
    <s v="LED-PAR30(13w)"/>
    <s v="Standard"/>
    <m/>
    <s v="WP source e.g.: SCE13LG106r1"/>
    <s v="DEER1314-Ltg-Com-CFL"/>
    <s v="DEER1314"/>
  </r>
  <r>
    <n v="4357"/>
    <s v="C-In-LED-PAR30(14w)-dWP33"/>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854"/>
    <s v="LEDratio0342"/>
    <s v="LEDratio0342"/>
    <s v="LED-PAR30(14w)"/>
    <s v="Standard"/>
    <m/>
    <s v="WP source e.g.: PGECOLTG141r2"/>
    <s v="DEER1314-Ltg-Com-CFL"/>
    <s v="DEER1314"/>
  </r>
  <r>
    <n v="4358"/>
    <s v="C-In-LED-PAR30(15w)-dWP36"/>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855"/>
    <s v="LEDratio0342"/>
    <s v="LEDratio0342"/>
    <s v="LED-PAR30(15w)"/>
    <s v="Standard"/>
    <m/>
    <s v="WP source e.g.: SCE13LG106r1"/>
    <s v="DEER1314-Ltg-Com-CFL"/>
    <s v="DEER1314"/>
  </r>
  <r>
    <n v="4359"/>
    <s v="C-In-LED-PAR30(16w)-dWP38"/>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856"/>
    <s v="LEDratio0342"/>
    <s v="LEDratio0342"/>
    <s v="LED-PAR30(16w)"/>
    <s v="Standard"/>
    <m/>
    <s v="WP source e.g.: PGECOLTG141r2"/>
    <s v="DEER1314-Ltg-Com-CFL"/>
    <s v="DEER1314"/>
  </r>
  <r>
    <n v="4360"/>
    <s v="C-In-LED-PAR30(17w)-dWP41"/>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857"/>
    <s v="LEDratio0342"/>
    <s v="LEDratio0342"/>
    <s v="LED-PAR30(17w)"/>
    <s v="Standard"/>
    <m/>
    <s v="WP source e.g.: SCE13LG106r1"/>
    <s v="DEER1314-Ltg-Com-CFL"/>
    <s v="DEER1314"/>
  </r>
  <r>
    <n v="4361"/>
    <s v="C-In-LED-PAR30(18w)-dWP43"/>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858"/>
    <s v="LEDratio0342"/>
    <s v="LEDratio0342"/>
    <s v="LED-PAR30(18w)"/>
    <s v="Standard"/>
    <m/>
    <s v="WP source e.g.: SCE13LG106r1"/>
    <s v="DEER1314-Ltg-Com-CFL"/>
    <s v="DEER1314"/>
  </r>
  <r>
    <n v="4362"/>
    <s v="C-In-LED-PAR30(19w)-dWP45"/>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859"/>
    <s v="LEDratio0342"/>
    <s v="LEDratio0342"/>
    <s v="LED-PAR30(19w)"/>
    <s v="Standard"/>
    <m/>
    <s v="WP source e.g.: SCE13LG106r1"/>
    <s v="DEER1314-Ltg-Com-CFL"/>
    <s v="DEER1314"/>
  </r>
  <r>
    <n v="4363"/>
    <s v="C-In-LED-PAR30(20w)-dWP48"/>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860"/>
    <s v="LEDratio0342"/>
    <s v="LEDratio0342"/>
    <s v="LED-PAR30(20w)"/>
    <s v="Standard"/>
    <m/>
    <s v="WP source e.g.: SCE13LG106r1"/>
    <s v="DEER1314-Ltg-Com-CFL"/>
    <s v="DEER1314"/>
  </r>
  <r>
    <n v="4364"/>
    <s v="C-In-LED-PAR30(6w)-dWP14"/>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861"/>
    <s v="LEDratio0342"/>
    <s v="LEDratio0342"/>
    <s v="LED-PAR30(6w)"/>
    <s v="Standard"/>
    <m/>
    <s v="WP source e.g.: SCE13LG106r1"/>
    <s v="DEER1314-Ltg-Com-CFL"/>
    <s v="DEER1314"/>
  </r>
  <r>
    <n v="4365"/>
    <s v="C-In-LED-PAR30(8w)-dWP1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0 Basecase, Total Watts = 3.42 x Msr Watts"/>
    <s v="LED PAR30 Basecase, Total Watts = 3.42 x Msr Watts"/>
    <x v="862"/>
    <s v="LEDratio0342"/>
    <s v="LEDratio0342"/>
    <s v="LED-PAR30(8w)"/>
    <s v="Standard"/>
    <m/>
    <s v="WP source e.g.: SCE13LG106r1"/>
    <s v="DEER1314-Ltg-Com-CFL"/>
    <s v="DEER1314"/>
  </r>
  <r>
    <n v="4366"/>
    <s v="C-In-LED-PAR38(10w)-dWP28"/>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63"/>
    <s v="LEDratio0381"/>
    <s v="LEDratio0381"/>
    <s v="LED-PAR38(10w)"/>
    <s v="Standard"/>
    <m/>
    <s v="WP source e.g.: SCE13LG106r1"/>
    <s v="DEER1314-Ltg-Com-CFL"/>
    <s v="DEER1314"/>
  </r>
  <r>
    <n v="4367"/>
    <s v="C-In-LED-PAR38(12w)-dWP33"/>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64"/>
    <s v="LEDratio0381"/>
    <s v="LEDratio0381"/>
    <s v="LED-PAR38(12w)"/>
    <s v="Standard"/>
    <m/>
    <s v="WP source e.g.: SCE13LG106r1"/>
    <s v="DEER1314-Ltg-Com-CFL"/>
    <s v="DEER1314"/>
  </r>
  <r>
    <n v="4368"/>
    <s v="C-In-LED-PAR38(13w)-dWP36"/>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65"/>
    <s v="LEDratio0381"/>
    <s v="LEDratio0381"/>
    <s v="LED-PAR38(13w)"/>
    <s v="Standard"/>
    <m/>
    <s v="WP source e.g.: SCE13LG106r1"/>
    <s v="DEER1314-Ltg-Com-CFL"/>
    <s v="DEER1314"/>
  </r>
  <r>
    <n v="4369"/>
    <s v="C-In-LED-PAR38(14w)-dWP3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66"/>
    <s v="LEDratio0381"/>
    <s v="LEDratio0381"/>
    <s v="LED-PAR38(14w)"/>
    <s v="Standard"/>
    <m/>
    <s v="WP source e.g.: SCE13LG106r1"/>
    <s v="DEER1314-Ltg-Com-CFL"/>
    <s v="DEER1314"/>
  </r>
  <r>
    <n v="4370"/>
    <s v="C-In-LED-PAR38(15w)-dWP42"/>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67"/>
    <s v="LEDratio0381"/>
    <s v="LEDratio0381"/>
    <s v="LED-PAR38(15w)"/>
    <s v="Standard"/>
    <m/>
    <s v="WP source e.g.: SCE13LG106r1"/>
    <s v="DEER1314-Ltg-Com-CFL"/>
    <s v="DEER1314"/>
  </r>
  <r>
    <n v="4371"/>
    <s v="C-In-LED-PAR38(16w)-dWP44"/>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68"/>
    <s v="LEDratio0381"/>
    <s v="LEDratio0381"/>
    <s v="LED-PAR38(16w)"/>
    <s v="Standard"/>
    <m/>
    <s v="WP source e.g.: PGECOLTG141r2"/>
    <s v="DEER1314-Ltg-Com-CFL"/>
    <s v="DEER1314"/>
  </r>
  <r>
    <n v="4372"/>
    <s v="C-In-LED-PAR38(17w)-dWP47"/>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69"/>
    <s v="LEDratio0381"/>
    <s v="LEDratio0381"/>
    <s v="LED-PAR38(17w)"/>
    <s v="Standard"/>
    <m/>
    <s v="WP source e.g.: SCE13LG106r1"/>
    <s v="DEER1314-Ltg-Com-CFL"/>
    <s v="DEER1314"/>
  </r>
  <r>
    <n v="4373"/>
    <s v="C-In-LED-PAR38(18w)-dWP50"/>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70"/>
    <s v="LEDratio0381"/>
    <s v="LEDratio0381"/>
    <s v="LED-PAR38(18w)"/>
    <s v="Standard"/>
    <m/>
    <s v="WP source e.g.: SCE13LG106r1"/>
    <s v="DEER1314-Ltg-Com-CFL"/>
    <s v="DEER1314"/>
  </r>
  <r>
    <n v="4374"/>
    <s v="C-In-LED-PAR38(19w)-dWP53"/>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71"/>
    <s v="LEDratio0381"/>
    <s v="LEDratio0381"/>
    <s v="LED-PAR38(19w)"/>
    <s v="Standard"/>
    <m/>
    <s v="WP source e.g.: SCE13LG106r1"/>
    <s v="DEER1314-Ltg-Com-CFL"/>
    <s v="DEER1314"/>
  </r>
  <r>
    <n v="4375"/>
    <s v="C-In-LED-PAR38(20.1w)-dWP56"/>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72"/>
    <s v="LEDratio0381"/>
    <s v="LEDratio0381"/>
    <s v="LED-PAR38(20.1w)"/>
    <s v="Standard"/>
    <m/>
    <s v="WP source e.g.: PGECOLTG141r2"/>
    <s v="DEER1314-Ltg-Com-CFL"/>
    <s v="DEER1314"/>
  </r>
  <r>
    <n v="4376"/>
    <s v="C-In-LED-PAR38(20w)-dWP56"/>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73"/>
    <s v="LEDratio0381"/>
    <s v="LEDratio0381"/>
    <s v="LED-PAR38(20w)"/>
    <s v="Standard"/>
    <m/>
    <s v="WP source e.g.: SCE13LG106r1"/>
    <s v="DEER1314-Ltg-Com-CFL"/>
    <s v="DEER1314"/>
  </r>
  <r>
    <n v="4377"/>
    <s v="C-In-LED-PAR38(21w)-dWP5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74"/>
    <s v="LEDratio0381"/>
    <s v="LEDratio0381"/>
    <s v="LED-PAR38(21w)"/>
    <s v="Standard"/>
    <m/>
    <s v="WP source e.g.: SCE13LG106r1"/>
    <s v="DEER1314-Ltg-Com-CFL"/>
    <s v="DEER1314"/>
  </r>
  <r>
    <n v="4378"/>
    <s v="C-In-LED-PAR38(22w)-dWP61"/>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75"/>
    <s v="LEDratio0381"/>
    <s v="LEDratio0381"/>
    <s v="LED-PAR38(22w)"/>
    <s v="Standard"/>
    <m/>
    <s v="WP source e.g.: SCE13LG106r1"/>
    <s v="DEER1314-Ltg-Com-CFL"/>
    <s v="DEER1314"/>
  </r>
  <r>
    <n v="4379"/>
    <s v="C-In-LED-PAR38(23w)-dWP64"/>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76"/>
    <s v="LEDratio0381"/>
    <s v="LEDratio0381"/>
    <s v="LED-PAR38(23w)"/>
    <s v="Standard"/>
    <m/>
    <s v="WP source e.g.: SCE13LG106r1"/>
    <s v="DEER1314-Ltg-Com-CFL"/>
    <s v="DEER1314"/>
  </r>
  <r>
    <n v="4380"/>
    <s v="C-In-LED-PAR38(24w)-dWP67"/>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77"/>
    <s v="LEDratio0381"/>
    <s v="LEDratio0381"/>
    <s v="LED-PAR38(24w)"/>
    <s v="Standard"/>
    <m/>
    <s v="WP source e.g.: SCE13LG106r1"/>
    <s v="DEER1314-Ltg-Com-CFL"/>
    <s v="DEER1314"/>
  </r>
  <r>
    <n v="4381"/>
    <s v="C-In-LED-PAR38(25w)-dWP70"/>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78"/>
    <s v="LEDratio0381"/>
    <s v="LEDratio0381"/>
    <s v="LED-PAR38(25w)"/>
    <s v="Standard"/>
    <m/>
    <s v="WP source e.g.: SCE13LG106rx"/>
    <s v="DEER1314-Ltg-Com-CFL"/>
    <s v="DEER1314"/>
  </r>
  <r>
    <n v="4382"/>
    <s v="C-In-LED-PAR38(26w)-dWP73"/>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79"/>
    <s v="LEDratio0381"/>
    <s v="LEDratio0381"/>
    <s v="LED-PAR38(26w)"/>
    <s v="Standard"/>
    <m/>
    <s v="WP source e.g.: SCE13LG106rx"/>
    <s v="DEER1314-Ltg-Com-CFL"/>
    <s v="DEER1314"/>
  </r>
  <r>
    <n v="4383"/>
    <s v="C-In-LED-PAR38(27w)-dWP75"/>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80"/>
    <s v="LEDratio0381"/>
    <s v="LEDratio0381"/>
    <s v="LED-PAR38(27w)"/>
    <s v="Standard"/>
    <m/>
    <s v="WP source e.g.: SCE13LG106rx"/>
    <s v="DEER1314-Ltg-Com-CFL"/>
    <s v="DEER1314"/>
  </r>
  <r>
    <n v="4384"/>
    <s v="C-In-LED-PAR38(7w)-dWP19"/>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81"/>
    <s v="LEDratio0381"/>
    <s v="LEDratio0381"/>
    <s v="LED-PAR38(7w)"/>
    <s v="Standard"/>
    <m/>
    <s v="WP source e.g.: SCE13LG106r1"/>
    <s v="DEER1314-Ltg-Com-CFL"/>
    <s v="DEER1314"/>
  </r>
  <r>
    <n v="4385"/>
    <s v="C-In-LED-PAR38(8w)-dWP22"/>
    <x v="501"/>
    <s v="DEER1314"/>
    <s v="Lighting Disposition"/>
    <d v="2015-03-06T00:00:00"/>
    <s v="Disposition: MeasuresList-October312014.xlsx"/>
    <s v="RobNc"/>
    <s v="Com-Iltg-dWatt-CFL"/>
    <s v="DEER"/>
    <s v="Scaled"/>
    <s v="BaseRatio"/>
    <n v="0"/>
    <n v="0"/>
    <s v="None"/>
    <m/>
    <b v="0"/>
    <m/>
    <b v="1"/>
    <s v="Com"/>
    <s v="Any"/>
    <x v="4"/>
    <s v="InGen"/>
    <s v="Ltg_Lamp"/>
    <x v="30"/>
    <m/>
    <m/>
    <s v="ILtg-Com-LED-20000hr"/>
    <m/>
    <s v="LED PAR38 Basecase, Total Watts = 3.81 x Msr Watts"/>
    <s v="LED PAR38 Basecase, Total Watts = 3.81 x Msr Watts"/>
    <x v="882"/>
    <s v="LEDratio0381"/>
    <s v="LEDratio0381"/>
    <s v="LED-PAR38(8w)"/>
    <s v="Standard"/>
    <m/>
    <s v="WP source e.g.: PGECOLTG141r2"/>
    <s v="DEER1314-Ltg-Com-CFL"/>
    <s v="DEER1314"/>
  </r>
  <r>
    <n v="4386"/>
    <s v="C-In-LED-RefR(11w)-dWP37"/>
    <x v="501"/>
    <s v="DEER2011"/>
    <s v="Lighting Disposition"/>
    <d v="2014-07-31T00:00:00"/>
    <s v="Disposition: MeasuresList-October312014.xlsx"/>
    <s v="RobNc"/>
    <s v="Com-Iltg-dWatt-CFL"/>
    <s v="DEER"/>
    <s v="Scaled"/>
    <s v="BaseRatio"/>
    <n v="0"/>
    <n v="0"/>
    <s v="None"/>
    <m/>
    <b v="0"/>
    <m/>
    <b v="1"/>
    <s v="Com"/>
    <s v="Any"/>
    <x v="4"/>
    <s v="InGen"/>
    <s v="Ltg_Lamp"/>
    <x v="30"/>
    <m/>
    <m/>
    <s v="ILtg-Com-LED-20000hr"/>
    <m/>
    <s v="LED R/BR Basecase, Total Watts = 4.40 x Msr Watts"/>
    <s v="LED R/BR Basecase, Total Watts = 4.40 x Msr Watts"/>
    <x v="883"/>
    <s v="LEDratio0440"/>
    <s v="LEDratio0440"/>
    <s v="LED-RefR(11w)"/>
    <s v="Standard"/>
    <m/>
    <s v="WP source: PGECOLTG177r1.  For use prior to July 1, 2014 only."/>
    <s v="None"/>
    <s v="DEER2011"/>
  </r>
  <r>
    <n v="4387"/>
    <s v="C-In-LED-RefR(11w)-dWP41"/>
    <x v="501"/>
    <s v="DEER1314"/>
    <s v="Lighting Disposition"/>
    <d v="2015-03-06T00:00:00"/>
    <s v="Disposition: MeasuresList-October312014.xlsx"/>
    <s v="RobNc"/>
    <s v="Com-Iltg-dWatt-CFL"/>
    <s v="DEER"/>
    <s v="Scaled"/>
    <s v="BaseRatio"/>
    <n v="0"/>
    <n v="0"/>
    <s v="None"/>
    <m/>
    <b v="0"/>
    <m/>
    <b v="1"/>
    <s v="Com"/>
    <s v="Any"/>
    <x v="4"/>
    <s v="InGen"/>
    <s v="Ltg_Lamp"/>
    <x v="30"/>
    <m/>
    <m/>
    <s v="ILtg-Com-LED-20000hr"/>
    <m/>
    <s v="LED R/BR Basecase greater than or equal to 11, less than 14 Watts, Total Watts = 4.80 x Msr Watts"/>
    <s v="LED R/BR Basecase greater than or equal to 11, less than 14 Watts, Total Watts = 4.80 x Msr Watts"/>
    <x v="883"/>
    <s v="LEDratio0480"/>
    <s v="LEDratio0480"/>
    <s v="LED-RefR(11w)"/>
    <s v="Standard"/>
    <m/>
    <s v="WP source: PGECOLTG177r2"/>
    <s v="DEER1314-Ltg-Com-CFL"/>
    <s v="DEER1314"/>
  </r>
  <r>
    <n v="4388"/>
    <s v="C-In-LED-RefR(14w)-dWP39"/>
    <x v="501"/>
    <s v="DEER2011"/>
    <s v="Lighting Disposition"/>
    <d v="2014-07-31T00:00:00"/>
    <s v="Disposition: MeasuresList-October312014.xlsx"/>
    <s v="RobNc"/>
    <s v="Com-Iltg-dWatt-CFL"/>
    <s v="DEER"/>
    <s v="Scaled"/>
    <s v="BaseRatio"/>
    <n v="0"/>
    <n v="0"/>
    <s v="None"/>
    <m/>
    <b v="0"/>
    <m/>
    <b v="1"/>
    <s v="Com"/>
    <s v="Any"/>
    <x v="4"/>
    <s v="InGen"/>
    <s v="Ltg_Lamp"/>
    <x v="30"/>
    <m/>
    <m/>
    <s v="ILtg-Com-LED-20000hr"/>
    <m/>
    <s v="LED R/BR Basecase, Total Watts = 3.80 x Msr Watts"/>
    <s v="LED R/BR Basecase, Total Watts = 3.80 x Msr Watts"/>
    <x v="884"/>
    <s v="LEDratio0380"/>
    <s v="LEDratio0380"/>
    <s v="LED-RefR(14w)"/>
    <s v="Standard"/>
    <m/>
    <s v="WP source: PGECOLTG177r1.  For use prior to July 1, 2014 only."/>
    <s v="None"/>
    <s v="DEER2011"/>
  </r>
  <r>
    <n v="4389"/>
    <s v="C-In-LED-RefR(14w)-dWP46"/>
    <x v="501"/>
    <s v="DEER1314"/>
    <s v="Lighting Disposition"/>
    <d v="2015-03-06T00:00:00"/>
    <s v="Disposition: MeasuresList-October312014.xlsx"/>
    <s v="RobNc"/>
    <s v="Com-Iltg-dWatt-CFL"/>
    <s v="DEER"/>
    <s v="Scaled"/>
    <s v="BaseRatio"/>
    <n v="0"/>
    <n v="0"/>
    <s v="None"/>
    <m/>
    <b v="0"/>
    <m/>
    <b v="1"/>
    <s v="Com"/>
    <s v="Any"/>
    <x v="4"/>
    <s v="InGen"/>
    <s v="Ltg_Lamp"/>
    <x v="30"/>
    <m/>
    <m/>
    <s v="ILtg-Com-LED-20000hr"/>
    <m/>
    <s v="LED R/BR Basecase greater than or egual to 14 Watts, Total Watts = 4.34 x Msr Watts"/>
    <s v="LED R/BR Basecase greater than or egual to 14 Watts, Total Watts = 4.34 x Msr Watts"/>
    <x v="884"/>
    <s v="LEDratio0434"/>
    <s v="LEDratio0434"/>
    <s v="LED-RefR(14w)"/>
    <s v="Standard"/>
    <m/>
    <s v="WP source: PGECOLTG177r2"/>
    <s v="DEER1314-Ltg-Com-CFL"/>
    <s v="DEER1314"/>
  </r>
  <r>
    <n v="4390"/>
    <s v="C-In-LED-RefR(6w)-dWP21"/>
    <x v="501"/>
    <s v="DEER2011"/>
    <s v="Lighting Disposition"/>
    <d v="2014-07-31T00:00:00"/>
    <s v="Disposition: MeasuresList-October312014.xlsx"/>
    <s v="RobNc"/>
    <s v="Com-Iltg-dWatt-CFL"/>
    <s v="DEER"/>
    <s v="Scaled"/>
    <s v="BaseRatio"/>
    <n v="0"/>
    <n v="0"/>
    <s v="None"/>
    <m/>
    <b v="0"/>
    <m/>
    <b v="1"/>
    <s v="Com"/>
    <s v="Any"/>
    <x v="4"/>
    <s v="InGen"/>
    <s v="Ltg_Lamp"/>
    <x v="30"/>
    <m/>
    <m/>
    <s v="ILtg-Com-LED-20000hr"/>
    <m/>
    <s v="LED BR Basecase, Total Watts = 4.56 x Msr Watts (pre 7/1/2015 only)"/>
    <s v="LED BR Basecase, Total Watts = 4.56 x Msr Watts (pre 7/1/2015 only)"/>
    <x v="885"/>
    <s v="LEDratio0456"/>
    <s v="LEDratio0456"/>
    <s v="LED-RefR(6w)"/>
    <s v="Standard"/>
    <m/>
    <s v="WP source: PGECOLTG177r1.  For use prior to July 1, 2014 only."/>
    <s v="None"/>
    <s v="DEER2011"/>
  </r>
  <r>
    <n v="4391"/>
    <s v="C-In-LED-RefR(6w)-dWP30"/>
    <x v="501"/>
    <s v="DEER1314"/>
    <s v="Lighting Disposition"/>
    <d v="2015-03-06T00:00:00"/>
    <s v="Disposition: MeasuresList-October312014.xlsx"/>
    <s v="RobNc"/>
    <s v="Com-Iltg-dWatt-CFL"/>
    <s v="DEER"/>
    <s v="Scaled"/>
    <s v="BaseRatio"/>
    <n v="0"/>
    <n v="0"/>
    <s v="None"/>
    <m/>
    <b v="0"/>
    <m/>
    <b v="1"/>
    <s v="Com"/>
    <s v="Any"/>
    <x v="4"/>
    <s v="InGen"/>
    <s v="Ltg_Lamp"/>
    <x v="30"/>
    <m/>
    <m/>
    <s v="ILtg-Com-LED-20000hr"/>
    <m/>
    <s v="LED R/BR Basecase less than 11 Watts, Total Watts = 6.09 x Msr Watts"/>
    <s v="LED R/BR Basecase less than 11 Watts, Total Watts = 6.09 x Msr Watts"/>
    <x v="885"/>
    <s v="LEDratio0609"/>
    <s v="LEDratio0609"/>
    <s v="LED-RefR(6w)"/>
    <s v="Standard"/>
    <m/>
    <s v="WP source: PGECOLTG177r2"/>
    <s v="DEER1314-Ltg-Com-CFL"/>
    <s v="DEER1314"/>
  </r>
  <r>
    <n v="4392"/>
    <s v="C-In-LFFixt-T5-22in-14w+El-RS-HLO(34w)-dWP26"/>
    <x v="507"/>
    <s v="DEER1314"/>
    <s v="Lighting Disposition"/>
    <d v="2015-03-06T00:00:00"/>
    <s v="Disposition: MeasuresList-May222014.xlsx"/>
    <s v="RobNc"/>
    <s v="Com-Iltg-dWatt-LF"/>
    <s v="DEER"/>
    <s v="Scaled"/>
    <s v="Delta"/>
    <n v="0"/>
    <n v="0"/>
    <s v="None"/>
    <m/>
    <b v="0"/>
    <m/>
    <b v="1"/>
    <s v="Com"/>
    <s v="Any"/>
    <x v="4"/>
    <s v="InGen"/>
    <s v="Ltg_Fixture"/>
    <x v="32"/>
    <m/>
    <m/>
    <s v="ILtg-T5"/>
    <s v="ILtg-Lfluor-Elec"/>
    <s v="LF Fixture based on: LFLmpBlst-U6-22in-32w+El-IS-NLO; Any type of housing, any direction of light, No integral control; Total Watts = 60"/>
    <s v="LF Fixture based on: LFLmpBlst-U6-22in-32w+El-IS-NLO; Any type of housing, any direction of light, No integral control; Total Watts = 60"/>
    <x v="886"/>
    <s v="LFFixt-U6-22in-32w+El-IS-NLO(60w)"/>
    <s v="LFFixt-U6-22in-32w+El-IS-NLO(60w)"/>
    <s v="LFFixt-T5-22in-14w+El-RS-HLO(34w)"/>
    <s v="Standard"/>
    <m/>
    <s v="WP source e.g.: PGECOLTG160r1"/>
    <s v="DEER1314-Ltg-Com-LF"/>
    <s v="DEER1314"/>
  </r>
  <r>
    <n v="4393"/>
    <s v="C-In-LFFixt-T5-22in-14w+El-RS-NLO(32w)-dWP28"/>
    <x v="507"/>
    <s v="DEER1314"/>
    <s v="Lighting Disposition"/>
    <d v="2015-03-06T00:00:00"/>
    <s v="Disposition: MeasuresList-May222014.xlsx"/>
    <s v="RobNc"/>
    <s v="Com-Iltg-dWatt-LF"/>
    <s v="DEER"/>
    <s v="Scaled"/>
    <s v="Delta"/>
    <n v="0"/>
    <n v="0"/>
    <s v="None"/>
    <m/>
    <b v="0"/>
    <m/>
    <b v="1"/>
    <s v="Com"/>
    <s v="Any"/>
    <x v="4"/>
    <s v="InGen"/>
    <s v="Ltg_Fixture"/>
    <x v="32"/>
    <m/>
    <m/>
    <s v="ILtg-T5"/>
    <s v="ILtg-Lfluor-Elec"/>
    <s v="LF Fixture based on: LFLmpBlst-U6-22in-32w+El-IS-NLO; Any type of housing, any direction of light, No integral control; Total Watts = 60"/>
    <s v="LF Fixture based on: LFLmpBlst-U6-22in-32w+El-IS-NLO; Any type of housing, any direction of light, No integral control; Total Watts = 60"/>
    <x v="887"/>
    <s v="LFFixt-U6-22in-32w+El-IS-NLO(60w)"/>
    <s v="LFFixt-U6-22in-32w+El-IS-NLO(60w)"/>
    <s v="LFFixt-T5-22in-14w+El-RS-NLO(32w)"/>
    <s v="Standard"/>
    <m/>
    <s v="WP source e.g.: PGECOLTG160r1"/>
    <s v="DEER1314-Ltg-Com-LF"/>
    <s v="DEER1314"/>
  </r>
  <r>
    <n v="4394"/>
    <s v="C-In-LFFixt-T5-46in-28w+El-RS-HLO(64w)-dWP19"/>
    <x v="507"/>
    <s v="DEER1314"/>
    <s v="Lighting Disposition"/>
    <d v="2015-03-06T00:00:00"/>
    <s v="Disposition: MeasuresList-May222014.xlsx"/>
    <s v="RobNc"/>
    <s v="Com-Iltg-dWatt-LF"/>
    <s v="DEER"/>
    <s v="Scaled"/>
    <s v="Delta"/>
    <n v="0"/>
    <n v="0"/>
    <s v="None"/>
    <m/>
    <b v="0"/>
    <m/>
    <b v="1"/>
    <s v="Com"/>
    <s v="Any"/>
    <x v="4"/>
    <s v="InGen"/>
    <s v="Ltg_Fixture"/>
    <x v="32"/>
    <m/>
    <m/>
    <s v="ILtg-T5"/>
    <s v="ILtg-Lfluor-Elec"/>
    <s v="LF Fixture based on: LFLmpBlst-T8-48in-32w-3g+El-IS-NLO; Any type of housing, any direction of light, No integral control; Total Watts = 83"/>
    <s v="LF Fixture based on: LFLmpBlst-T8-48in-32w-3g+El-IS-NLO; Any type of housing, any direction of light, No integral control; Total Watts = 83"/>
    <x v="888"/>
    <s v="LFFixt-T8-48in-32w-3g+El-IS-NLO(83w)"/>
    <s v="LFFixt-T8-48in-32w-3g+El-IS-NLO(83w)"/>
    <s v="LFFixt-T5-46in-28w+El-RS-HLO(64w)"/>
    <s v="Standard"/>
    <m/>
    <s v="WP source e.g.: PGECOLTG160r1"/>
    <s v="DEER1314-Ltg-Com-LF"/>
    <s v="DEER1314"/>
  </r>
  <r>
    <n v="4395"/>
    <s v="C-In-LFFixt-T5-46in-28w+El-RS-NLO(58w)-dWP25"/>
    <x v="507"/>
    <s v="DEER1314"/>
    <s v="Lighting Disposition"/>
    <d v="2015-03-06T00:00:00"/>
    <s v="Disposition: MeasuresList-May222014.xlsx"/>
    <s v="RobNc"/>
    <s v="Com-Iltg-dWatt-LF"/>
    <s v="DEER"/>
    <s v="Scaled"/>
    <s v="Delta"/>
    <n v="0"/>
    <n v="0"/>
    <s v="None"/>
    <m/>
    <b v="0"/>
    <m/>
    <b v="1"/>
    <s v="Com"/>
    <s v="Any"/>
    <x v="4"/>
    <s v="InGen"/>
    <s v="Ltg_Fixture"/>
    <x v="32"/>
    <m/>
    <m/>
    <s v="ILtg-T5"/>
    <s v="ILtg-Lfluor-Elec"/>
    <s v="LF Fixture based on: LFLmpBlst-T8-48in-32w-3g+El-IS-NLO; Any type of housing, any direction of light, No integral control; Total Watts = 83"/>
    <s v="LF Fixture based on: LFLmpBlst-T8-48in-32w-3g+El-IS-NLO; Any type of housing, any direction of light, No integral control; Total Watts = 83"/>
    <x v="889"/>
    <s v="LFFixt-T8-48in-32w-3g+El-IS-NLO(83w)"/>
    <s v="LFFixt-T8-48in-32w-3g+El-IS-NLO(83w)"/>
    <s v="LFFixt-T5-46in-28w+El-RS-NLO(58w)"/>
    <s v="Standard"/>
    <m/>
    <s v="WP source e.g.: PGECOLTG160r1"/>
    <s v="DEER1314-Ltg-Com-LF"/>
    <s v="DEER1314"/>
  </r>
  <r>
    <n v="4396"/>
    <s v="C-In-LFFixt-T5-46in-54w+El-PS-HLO(117w)-dWP73"/>
    <x v="508"/>
    <s v="DEER1314"/>
    <s v="Lighting Disposition"/>
    <d v="2015-03-06T00:00:00"/>
    <s v="Disposition: MeasuresList-May222014.xlsx"/>
    <s v="RobNc"/>
    <s v="Com-Iltg-dWatt-LF"/>
    <s v="DEER"/>
    <s v="Scaled"/>
    <s v="Delta"/>
    <n v="0"/>
    <n v="0"/>
    <s v="None"/>
    <m/>
    <b v="0"/>
    <m/>
    <b v="1"/>
    <s v="Com"/>
    <s v="Any"/>
    <x v="4"/>
    <s v="InGen"/>
    <s v="Ltg_Fixture"/>
    <x v="32"/>
    <m/>
    <m/>
    <s v="ILtg-T5"/>
    <s v="ILtg-MH"/>
    <s v="HID Fixture based on Lamp/Blst: MH-150w(190w); Any type of housing; Any direction of light; Total Watts = 190"/>
    <s v="HID Fixture based on Lamp/Blst: MH-150w(190w); Any type of housing; Any direction of light; Total Watts = 190"/>
    <x v="890"/>
    <s v="HIDFixt-MH-150w(190w)"/>
    <s v="HIDFixt-MH-150w(190w)"/>
    <s v="LFFixt-T5-46in-54w+El-PS-HLO(117w)"/>
    <s v="Standard"/>
    <m/>
    <s v="Not Used in 2013-2014 Final Lighting Disposition"/>
    <s v="DEER1314-Ltg-Com-LF"/>
    <s v="DEER1314"/>
  </r>
  <r>
    <n v="4397"/>
    <s v="C-In-LFFixt-T5-46in-54w+El-PS-HLO(117w)-dwP98-dwC91"/>
    <x v="508"/>
    <s v="DEER1314"/>
    <s v="Lighting Disposition"/>
    <d v="2015-03-06T00:00:00"/>
    <s v="RevisedHighBay.xlsx"/>
    <s v="ErRobNc"/>
    <s v="Com-Iltg-dWatt-LF"/>
    <s v="DEER"/>
    <s v="Scaled"/>
    <s v="Delta"/>
    <n v="0"/>
    <n v="0"/>
    <s v="None"/>
    <m/>
    <b v="0"/>
    <m/>
    <b v="1"/>
    <s v="Com"/>
    <s v="Any"/>
    <x v="4"/>
    <s v="InGen"/>
    <s v="Ltg_Fixture"/>
    <x v="32"/>
    <m/>
    <m/>
    <s v="ILtg-T5"/>
    <s v="ILtg-MH"/>
    <s v="HID Fixture based on Lamp/Blst: MH-175w(215w); Any type of housing; Any direction of light; Total Watts = 215"/>
    <s v="HID Fixture based on Lamp/Blst: PSMH-175w(208w); Any type of housing; Any direction of light; Total Watts = 208"/>
    <x v="890"/>
    <s v="HIDFixt-MH-175w(215w)"/>
    <s v="HIDFixt-PSMH-175w(208w)"/>
    <s v="LFFixt-T5-46in-54w+El-PS-HLO(117w)"/>
    <s v="Standard"/>
    <m/>
    <m/>
    <s v="DEER1314-Ltg-Com-LF"/>
    <s v="DEER1314"/>
  </r>
  <r>
    <n v="4398"/>
    <s v="C-In-LFFixt-T5-46in-54w+El-PS-HLO(585w)-dwP265-dwC233"/>
    <x v="508"/>
    <s v="DEER1314"/>
    <s v="Lighting Disposition"/>
    <d v="2015-03-06T00:00:00"/>
    <s v="RevisedHighBay.xlsx"/>
    <s v="ErRobNc"/>
    <s v="Com-Iltg-dWatt-LF"/>
    <s v="DEER"/>
    <s v="Scaled"/>
    <s v="Delta"/>
    <n v="0"/>
    <n v="0"/>
    <s v="None"/>
    <m/>
    <b v="0"/>
    <m/>
    <b v="1"/>
    <s v="Com"/>
    <s v="Any"/>
    <x v="4"/>
    <s v="InGen"/>
    <s v="Ltg_Fixture"/>
    <x v="32"/>
    <m/>
    <m/>
    <s v="ILtg-T5"/>
    <s v="ILtg-MH"/>
    <s v="HID Fixture based on Lamp/Blst: MH-750w(850w); Any type of housing; Any direction of light; Total Watts = 850"/>
    <s v="HID Fixture based on Lamp/Blst: PSMH-750w(818w); Any type of housing; Any direction of light; Total Watts = 818"/>
    <x v="891"/>
    <s v="HIDFixt-MH-750w(850w)"/>
    <s v="HIDFixt-PSMH-750w(818w)"/>
    <s v="LFFixt-T5-46in-54w+El-PS-HLO(585w)"/>
    <s v="Standard"/>
    <m/>
    <m/>
    <s v="DEER1314-Ltg-Com-LF"/>
    <s v="DEER1314"/>
  </r>
  <r>
    <n v="4399"/>
    <s v="C-In-LFFixt-T5-46in-54w+El-PS-HLO(585w)-dWP495-dWC233"/>
    <x v="508"/>
    <s v="DEER1314"/>
    <s v="Lighting Disposition"/>
    <d v="2015-03-06T00:00:00"/>
    <s v="Disposition: MeasuresList-May222014.xlsx"/>
    <s v="ErRobNc"/>
    <s v="Com-Iltg-dWatt-LF"/>
    <s v="DEER"/>
    <s v="Scaled"/>
    <s v="Delta"/>
    <n v="0"/>
    <n v="0"/>
    <s v="None"/>
    <m/>
    <b v="0"/>
    <m/>
    <b v="1"/>
    <s v="Com"/>
    <s v="Any"/>
    <x v="4"/>
    <s v="InGen"/>
    <s v="Ltg_Fixture"/>
    <x v="32"/>
    <m/>
    <m/>
    <s v="ILtg-T5"/>
    <s v="ILtg-MH"/>
    <s v="HID Fixture based on Lamp/Blst: MH-1000w(1080w); Any type of housing; Any direction of light; Total Watts = 1080"/>
    <s v="HID Fixture based on Lamp/Blst: PSMH-750w(818w); Any type of housing; Any direction of light; Total Watts = 818"/>
    <x v="891"/>
    <s v="HIDFixt-MH-1000w(1080w)"/>
    <s v="HIDFixt-PSMH-750w(818w)"/>
    <s v="LFFixt-T5-46in-54w+El-PS-HLO(585w)"/>
    <s v="Standard"/>
    <m/>
    <s v="WP source e.g.: SCE13LG086r0"/>
    <s v="DEER1314-Ltg-Com-LF"/>
    <s v="DEER1314"/>
  </r>
  <r>
    <n v="4400"/>
    <s v="C-In-LFFixt-T5-46in-54w+El-PS-HLO(62w)-dWP66"/>
    <x v="508"/>
    <s v="DEER1314"/>
    <s v="Lighting Disposition"/>
    <d v="2015-03-06T00:00:00"/>
    <s v="Disposition: MeasuresList-May222014.xlsx"/>
    <s v="RobNc"/>
    <s v="Com-Iltg-dWatt-LF"/>
    <s v="DEER"/>
    <s v="Scaled"/>
    <s v="Delta"/>
    <n v="0"/>
    <n v="0"/>
    <s v="None"/>
    <m/>
    <b v="0"/>
    <m/>
    <b v="1"/>
    <s v="Com"/>
    <s v="Any"/>
    <x v="4"/>
    <s v="InGen"/>
    <s v="Ltg_Fixture"/>
    <x v="32"/>
    <m/>
    <m/>
    <s v="ILtg-T5"/>
    <s v="ILtg-MH"/>
    <s v="HID Fixture based on Lamp/Blst: MH-100w(128w); Any type of housing; Any direction of light; Total Watts = 128"/>
    <s v="HID Fixture based on Lamp/Blst: MH-100w(128w); Any type of housing; Any direction of light; Total Watts = 128"/>
    <x v="892"/>
    <s v="HIDFixt-MH-100w(128w)"/>
    <s v="HIDFixt-MH-100w(128w)"/>
    <s v="LFFixt-T5-46in-54w+El-PS-HLO(62w)"/>
    <s v="Standard"/>
    <m/>
    <s v="WP source e.g.: WPSDGENRLG0044r4"/>
    <s v="DEER1314-Ltg-Com-LF"/>
    <s v="DEER1314"/>
  </r>
  <r>
    <n v="4401"/>
    <s v="C-In-LFFixt-T5-46in-54w+El-PS-HLO-1(179w)-dWP116-dWC109"/>
    <x v="508"/>
    <s v="DEER1314"/>
    <s v="Lighting Disposition"/>
    <d v="2015-03-06T00:00:00"/>
    <s v="Disposition: MeasuresList-May222014.xlsx"/>
    <s v="ErRobNc"/>
    <s v="Com-Iltg-dWatt-LF"/>
    <s v="DEER"/>
    <s v="Scaled"/>
    <s v="Delta"/>
    <n v="0"/>
    <n v="0"/>
    <s v="None"/>
    <m/>
    <b v="0"/>
    <m/>
    <b v="1"/>
    <s v="Com"/>
    <s v="Any"/>
    <x v="4"/>
    <s v="InGen"/>
    <s v="Ltg_Fixture"/>
    <x v="32"/>
    <m/>
    <m/>
    <s v="ILtg-T5"/>
    <s v="ILtg-MH"/>
    <s v="HID Fixture based on Lamp/Blst: MH-250w(295w); Any type of housing; Any direction of light; Total Watts = 295"/>
    <s v="HID Fixture based on Lamp/Blst: PSMH-250w(288w); Any type of housing; Any direction of light; Total Watts = 288"/>
    <x v="893"/>
    <s v="HIDFixt-MH-250w(295w)"/>
    <s v="HIDFixt-PSMH-250w(288w)"/>
    <s v="LFFixt-T5-46in-54w+El-PS-HLO-1(179w)"/>
    <s v="Standard"/>
    <m/>
    <s v="WP source e.g.: SCE13LG086r0"/>
    <s v="DEER1314-Ltg-Com-LF"/>
    <s v="DEER1314"/>
  </r>
  <r>
    <n v="4402"/>
    <s v="C-In-LFFixt-T5-46in-54w+El-PS-HLO-1(234w)-dwP166-dwC131"/>
    <x v="508"/>
    <s v="DEER1314"/>
    <s v="Lighting Disposition"/>
    <d v="2015-03-06T00:00:00"/>
    <s v="RevisedHighBay.xlsx"/>
    <s v="ErRobNc"/>
    <s v="Com-Iltg-dWatt-LF"/>
    <s v="DEER"/>
    <s v="Scaled"/>
    <s v="Delta"/>
    <n v="0"/>
    <n v="0"/>
    <s v="None"/>
    <m/>
    <b v="0"/>
    <m/>
    <b v="1"/>
    <s v="Com"/>
    <s v="Any"/>
    <x v="4"/>
    <s v="InGen"/>
    <s v="Ltg_Fixture"/>
    <x v="32"/>
    <m/>
    <m/>
    <s v="ILtg-T5"/>
    <s v="ILtg-MH"/>
    <s v="HID Fixture based on Lamp/Blst: MH-350w(400w); Any type of housing; Any direction of light; Total Watts = 400"/>
    <s v="HID Fixture based on Lamp/Blst: PSMH-320w(365w); Any type of housing; Any direction of light; Total Watts = 365"/>
    <x v="894"/>
    <s v="HIDFixt-MH-350w(400w)"/>
    <s v="HIDFixt-PSMH-320w(365w)"/>
    <s v="LFFixt-T5-46in-54w+El-PS-HLO-1(234w)"/>
    <s v="Standard"/>
    <m/>
    <m/>
    <s v="DEER1314-Ltg-Com-LF"/>
    <s v="DEER1314"/>
  </r>
  <r>
    <n v="4403"/>
    <s v="C-In-LFFixt-T5-46in-54w+El-PS-HLO-1(234w)-dWP170-dWC166"/>
    <x v="508"/>
    <s v="DEER1314"/>
    <s v="Lighting Disposition"/>
    <d v="2015-03-06T00:00:00"/>
    <s v="Disposition: MeasuresList-May222014.xlsx"/>
    <s v="ErRobNc"/>
    <s v="Com-Iltg-dWatt-LF"/>
    <s v="DEER"/>
    <s v="Scaled"/>
    <s v="Delta"/>
    <n v="0"/>
    <n v="0"/>
    <s v="None"/>
    <m/>
    <b v="0"/>
    <m/>
    <b v="1"/>
    <s v="Com"/>
    <s v="Any"/>
    <x v="4"/>
    <s v="InGen"/>
    <s v="Ltg_Fixture"/>
    <x v="32"/>
    <m/>
    <m/>
    <s v="ILtg-T5"/>
    <s v="ILtg-MH"/>
    <s v="HID Fixture based on Lamp/Blst: MH-350w(404w); Any type of housing; Any direction of light; Total Watts = 404"/>
    <s v="HID Fixture based on Lamp/Blst: PSMH-350w(400w); Any type of housing; Any direction of light; Total Watts = 400"/>
    <x v="894"/>
    <s v="HIDFixt-MH-350w(404w)"/>
    <s v="HIDFixt-PSMH-350w(400w)"/>
    <s v="LFFixt-T5-46in-54w+El-PS-HLO-1(234w)"/>
    <s v="Standard"/>
    <m/>
    <s v="Not Used in 2013-2014 Final Lighting Disposition"/>
    <s v="DEER1314-Ltg-Com-LF"/>
    <s v="DEER1314"/>
  </r>
  <r>
    <n v="4404"/>
    <s v="C-In-LFFixt-T5-46in-54w+El-PS-HLO-1(234w)-dwP221-dwC131"/>
    <x v="509"/>
    <s v="DEER1314"/>
    <s v="Lighting Disposition"/>
    <d v="2015-03-06T00:00:00"/>
    <s v="RevisedHighBay.xlsx"/>
    <s v="ErRobNc"/>
    <s v="Com-Iltg-dWatt-LF"/>
    <s v="DEER"/>
    <s v="Scaled"/>
    <s v="Delta"/>
    <n v="0"/>
    <n v="0"/>
    <s v="None"/>
    <m/>
    <b v="0"/>
    <m/>
    <b v="1"/>
    <s v="Com"/>
    <s v="Any"/>
    <x v="4"/>
    <s v="InGen"/>
    <s v="Ltg_Fixture"/>
    <x v="32"/>
    <m/>
    <m/>
    <s v="ILtg-T5"/>
    <s v="ILtg-HID"/>
    <s v="HID Lamp and Ballast: HID Lamp: Mercury Vapor, Any shape, 400w, Universal position, 22805 lm, CRI = 45, rated hours = 24000 (1); HID Ballast: Constant Wattage Autotransformer, No dimming capability (1); Total Watts = 455"/>
    <s v="HID Fixture based on Lamp/Blst: PSMH-320w(365w); Any type of housing; Any direction of light; Total Watts = 365"/>
    <x v="894"/>
    <s v="MV-400w(455w)"/>
    <s v="HIDFixt-PSMH-320w(365w)"/>
    <s v="LFFixt-T5-46in-54w+El-PS-HLO-1(234w)"/>
    <s v="Standard"/>
    <m/>
    <s v="Earlier versions of lighting disposition used a different measure fixture (index -2)"/>
    <s v="DEER1314-Ltg-Com-LF"/>
    <s v="DEER1314"/>
  </r>
  <r>
    <n v="4405"/>
    <s v="C-In-LFFixt-T5-46in-54w+El-PS-HLO-1(234w)-dwP224-dwC131"/>
    <x v="508"/>
    <s v="DEER1314"/>
    <s v="Lighting Disposition"/>
    <d v="2015-03-06T00:00:00"/>
    <s v="RevisedHighBay.xlsx"/>
    <s v="ErRobNc"/>
    <s v="Com-Iltg-dWatt-LF"/>
    <s v="DEER"/>
    <s v="Scaled"/>
    <s v="Delta"/>
    <n v="0"/>
    <n v="0"/>
    <s v="None"/>
    <m/>
    <b v="0"/>
    <m/>
    <b v="1"/>
    <s v="Com"/>
    <s v="Any"/>
    <x v="4"/>
    <s v="InGen"/>
    <s v="Ltg_Fixture"/>
    <x v="32"/>
    <m/>
    <m/>
    <s v="ILtg-T5"/>
    <s v="ILtg-MH"/>
    <s v="HID Fixture based on Lamp/Blst: MH-400w(458w); Any type of housing; Any direction of light; Total Watts = 458"/>
    <s v="HID Fixture based on Lamp/Blst: PSMH-320w(365w); Any type of housing; Any direction of light; Total Watts = 365"/>
    <x v="894"/>
    <s v="HIDFixt-MH-400w(458w)"/>
    <s v="HIDFixt-PSMH-320w(365w)"/>
    <s v="LFFixt-T5-46in-54w+El-PS-HLO-1(234w)"/>
    <s v="Standard"/>
    <m/>
    <m/>
    <s v="DEER1314-Ltg-Com-LF"/>
    <s v="DEER1314"/>
  </r>
  <r>
    <n v="4406"/>
    <s v="C-In-LFFixt-T5-46in-54w+El-PS-HLO-1(234w)-dWP224-dWC166"/>
    <x v="508"/>
    <s v="DEER1314"/>
    <s v="Lighting Disposition"/>
    <d v="2015-03-06T00:00:00"/>
    <s v="Disposition: MeasuresList-May222014.xlsx"/>
    <s v="ErRobNc"/>
    <s v="Com-Iltg-dWatt-LF"/>
    <s v="DEER"/>
    <s v="Scaled"/>
    <s v="Delta"/>
    <n v="0"/>
    <n v="0"/>
    <s v="None"/>
    <m/>
    <b v="0"/>
    <m/>
    <b v="1"/>
    <s v="Com"/>
    <s v="Any"/>
    <x v="4"/>
    <s v="InGen"/>
    <s v="Ltg_Fixture"/>
    <x v="32"/>
    <m/>
    <m/>
    <s v="ILtg-T5"/>
    <s v="ILtg-MH"/>
    <s v="HID Fixture based on Lamp/Blst: MH-400w(458w); Any type of housing; Any direction of light; Total Watts = 458"/>
    <s v="HID Fixture based on Lamp/Blst: PSMH-350w(400w); Any type of housing; Any direction of light; Total Watts = 400"/>
    <x v="894"/>
    <s v="HIDFixt-MH-400w(458w)"/>
    <s v="HIDFixt-PSMH-350w(400w)"/>
    <s v="LFFixt-T5-46in-54w+El-PS-HLO-1(234w)"/>
    <s v="Standard"/>
    <m/>
    <s v="Not Used in 2013-2014 Final Lighting Disposition"/>
    <s v="DEER1314-Ltg-Com-LF"/>
    <s v="DEER1314"/>
  </r>
  <r>
    <n v="4407"/>
    <s v="C-In-LFFixt-T5-46in-54w+El-PS-HLO-1(351w)-dwP105"/>
    <x v="508"/>
    <s v="DEER1314"/>
    <s v="Lighting Disposition"/>
    <d v="2015-03-06T00:00:00"/>
    <s v="RevisedHighBay.xlsx"/>
    <s v="RobNc"/>
    <s v="Com-Iltg-dWatt-LF"/>
    <s v="DEER"/>
    <s v="Scaled"/>
    <s v="Delta"/>
    <n v="0"/>
    <n v="0"/>
    <s v="None"/>
    <m/>
    <b v="0"/>
    <m/>
    <b v="1"/>
    <s v="Com"/>
    <s v="Any"/>
    <x v="4"/>
    <s v="InGen"/>
    <s v="Ltg_Fixture"/>
    <x v="32"/>
    <m/>
    <m/>
    <s v="ILtg-T5"/>
    <s v="ILtg-HID"/>
    <s v="HID Fixture based on Lamp/Blst: PSMH-400w(456w); Any type of housing; Any direction of light; Total Watts = 456"/>
    <s v="HID Fixture based on Lamp/Blst: PSMH-400w(456w); Any type of housing; Any direction of light; Total Watts = 456"/>
    <x v="895"/>
    <s v="HIDFixt-PSMH-400w(456w)"/>
    <s v="HIDFixt-PSMH-400w(456w)"/>
    <s v="LFFixt-T5-46in-54w+El-PS-HLO-1(351w)"/>
    <s v="Standard"/>
    <m/>
    <s v="Earlier versions of lighting disposition used a different measure fixture (index -2)"/>
    <s v="DEER1314-Ltg-Com-LF"/>
    <s v="DEER1314"/>
  </r>
  <r>
    <n v="4408"/>
    <s v="C-In-LFFixt-T5-46in-54w+El-PS-HLO-1(351w)-dWP107-dWC105"/>
    <x v="508"/>
    <s v="DEER1314"/>
    <s v="Lighting Disposition"/>
    <d v="2015-03-06T00:00:00"/>
    <s v="Disposition: MeasuresList-May222014.xlsx"/>
    <s v="ErRobNc"/>
    <s v="Com-Iltg-dWatt-LF"/>
    <s v="DEER"/>
    <s v="Scaled"/>
    <s v="Delta"/>
    <n v="0"/>
    <n v="0"/>
    <s v="None"/>
    <m/>
    <b v="0"/>
    <m/>
    <b v="1"/>
    <s v="Com"/>
    <s v="Any"/>
    <x v="4"/>
    <s v="InGen"/>
    <s v="Ltg_Fixture"/>
    <x v="32"/>
    <m/>
    <m/>
    <s v="ILtg-T5"/>
    <s v="ILtg-MH"/>
    <s v="HID Fixture based on Lamp/Blst: MH-400w(458w); Any type of housing; Any direction of light; Total Watts = 458"/>
    <s v="HID Fixture based on Lamp/Blst: PSMH-400w(456w); Any type of housing; Any direction of light; Total Watts = 456"/>
    <x v="895"/>
    <s v="HIDFixt-MH-400w(458w)"/>
    <s v="HIDFixt-PSMH-400w(456w)"/>
    <s v="LFFixt-T5-46in-54w+El-PS-HLO-1(351w)"/>
    <s v="Standard"/>
    <m/>
    <s v="WP source e.g.: SCE13LG086r0"/>
    <s v="DEER1314-Ltg-Com-LF"/>
    <s v="DEER1314"/>
  </r>
  <r>
    <n v="4409"/>
    <s v="C-In-LFFixt-T5-46in-54w+El-PS-HLO-1(351w)-dwP429-dwC105"/>
    <x v="508"/>
    <s v="DEER1314"/>
    <s v="Lighting Disposition"/>
    <d v="2015-03-06T00:00:00"/>
    <s v="RevisedHighBay.xlsx"/>
    <s v="ErRobNc"/>
    <s v="Com-Iltg-dWatt-LF"/>
    <s v="DEER"/>
    <s v="Scaled"/>
    <s v="Delta"/>
    <n v="0"/>
    <n v="0"/>
    <s v="None"/>
    <m/>
    <b v="0"/>
    <m/>
    <b v="1"/>
    <s v="Com"/>
    <s v="Any"/>
    <x v="4"/>
    <s v="InGen"/>
    <s v="Ltg_Fixture"/>
    <x v="32"/>
    <m/>
    <m/>
    <s v="ILtg-T5"/>
    <s v="ILtg-HID"/>
    <s v="HID Fixture based on Lamp/Blst: MV-700w(780w); Any type of housing; Any direction of light; Total Watts = 780"/>
    <s v="HID Fixture based on Lamp/Blst: PSMH-400w(456w); Any type of housing; Any direction of light; Total Watts = 456"/>
    <x v="895"/>
    <s v="HIDFixt-MV-700w(780w)"/>
    <s v="HIDFixt-PSMH-400w(456w)"/>
    <s v="LFFixt-T5-46in-54w+El-PS-HLO-1(351w)"/>
    <s v="Standard"/>
    <m/>
    <s v="Earlier versions of lighting disposition used a different measure fixture (index -2)"/>
    <s v="DEER1314-Ltg-Com-LF"/>
    <s v="DEER1314"/>
  </r>
  <r>
    <n v="4410"/>
    <s v="C-In-LFFixt-T8-24in-17w+El-IS-NLO(16w)-dWP44"/>
    <x v="507"/>
    <s v="DEER1314"/>
    <s v="Lighting Disposition"/>
    <d v="2015-03-06T00:00:00"/>
    <s v="Disposition: MeasuresList-May222014.xlsx"/>
    <s v="RobNc"/>
    <s v="Com-Iltg-dWatt-LF"/>
    <s v="DEER"/>
    <s v="Scaled"/>
    <s v="Delta"/>
    <n v="0"/>
    <n v="0"/>
    <s v="None"/>
    <m/>
    <b v="0"/>
    <m/>
    <b v="1"/>
    <s v="Com"/>
    <s v="Any"/>
    <x v="4"/>
    <s v="InGen"/>
    <s v="Ltg_Fixture"/>
    <x v="32"/>
    <m/>
    <m/>
    <s v="ILtg-Lfluor-Elec"/>
    <s v="ILtg-Lfluor-Elec"/>
    <s v="LF Fixture based on: LFLmpBlst-U6-22in-32w+El-IS-NLO; Any type of housing, any direction of light, No integral control; Total Watts = 60"/>
    <s v="LF Fixture based on: LFLmpBlst-U6-22in-32w+El-IS-NLO; Any type of housing, any direction of light, No integral control; Total Watts = 60"/>
    <x v="896"/>
    <s v="LFFixt-U6-22in-32w+El-IS-NLO(60w)"/>
    <s v="LFFixt-U6-22in-32w+El-IS-NLO(60w)"/>
    <s v="LFFixt-T8-24in-17w+El-IS-NLO(16w)"/>
    <s v="Standard"/>
    <m/>
    <s v="WP source e.g.: SCE13LG086r0"/>
    <s v="DEER1314-Ltg-Com-LF"/>
    <s v="DEER1314"/>
  </r>
  <r>
    <n v="4411"/>
    <s v="C-In-LFFixt-T8-24in-17w+El-RS-HLO(19w)-dWP41"/>
    <x v="507"/>
    <s v="DEER1314"/>
    <s v="Lighting Disposition"/>
    <d v="2015-03-06T00:00:00"/>
    <s v="Disposition: MeasuresList-May222014.xlsx"/>
    <s v="RobNc"/>
    <s v="Com-Iltg-dWatt-LF"/>
    <s v="DEER"/>
    <s v="Scaled"/>
    <s v="Delta"/>
    <n v="0"/>
    <n v="0"/>
    <s v="None"/>
    <m/>
    <b v="0"/>
    <m/>
    <b v="1"/>
    <s v="Com"/>
    <s v="Any"/>
    <x v="4"/>
    <s v="InGen"/>
    <s v="Ltg_Fixture"/>
    <x v="32"/>
    <m/>
    <m/>
    <s v="ILtg-Lfluor-Elec"/>
    <s v="ILtg-Lfluor-Elec"/>
    <s v="LF Fixture based on: LFLmpBlst-U6-22in-32w+El-IS-NLO; Any type of housing, any direction of light, No integral control; Total Watts = 60"/>
    <s v="LF Fixture based on: LFLmpBlst-U6-22in-32w+El-IS-NLO; Any type of housing, any direction of light, No integral control; Total Watts = 60"/>
    <x v="897"/>
    <s v="LFFixt-U6-22in-32w+El-IS-NLO(60w)"/>
    <s v="LFFixt-U6-22in-32w+El-IS-NLO(60w)"/>
    <s v="LFFixt-T8-24in-17w+El-RS-HLO(19w)"/>
    <s v="Standard"/>
    <m/>
    <s v="WP source e.g.: PGECOLTG160r1"/>
    <s v="DEER1314-Ltg-Com-LF"/>
    <s v="DEER1314"/>
  </r>
  <r>
    <n v="4412"/>
    <s v="C-In-LFFixt-T8-24in-17w+El-RS-HLO(41w)-dWP19"/>
    <x v="507"/>
    <s v="DEER1314"/>
    <s v="Lighting Disposition"/>
    <d v="2015-03-06T00:00:00"/>
    <s v="Disposition: MeasuresList-May222014.xlsx"/>
    <s v="RobNc"/>
    <s v="Com-Iltg-dWatt-LF"/>
    <s v="DEER"/>
    <s v="Scaled"/>
    <s v="Delta"/>
    <n v="0"/>
    <n v="0"/>
    <s v="None"/>
    <m/>
    <b v="0"/>
    <m/>
    <b v="1"/>
    <s v="Com"/>
    <s v="Any"/>
    <x v="4"/>
    <s v="InGen"/>
    <s v="Ltg_Fixture"/>
    <x v="32"/>
    <m/>
    <m/>
    <s v="ILtg-Lfluor-Elec"/>
    <s v="ILtg-Lfluor-Elec"/>
    <s v="LF Fixture based on: LFLmpBlst-U6-22in-32w+El-IS-NLO; Any type of housing, any direction of light, No integral control; Total Watts = 60"/>
    <s v="LF Fixture based on: LFLmpBlst-U6-22in-32w+El-IS-NLO; Any type of housing, any direction of light, No integral control; Total Watts = 60"/>
    <x v="898"/>
    <s v="LFFixt-U6-22in-32w+El-IS-NLO(60w)"/>
    <s v="LFFixt-U6-22in-32w+El-IS-NLO(60w)"/>
    <s v="LFFixt-T8-24in-17w+El-RS-HLO(41w)"/>
    <s v="Standard"/>
    <m/>
    <s v="WP source e.g.: PGECOLTG160r1"/>
    <s v="DEER1314-Ltg-Com-LF"/>
    <s v="DEER1314"/>
  </r>
  <r>
    <n v="4413"/>
    <s v="C-In-LFFixt-T8-24in-17w+El-RS-NLO(31w)-dWP29"/>
    <x v="507"/>
    <s v="DEER1314"/>
    <s v="Lighting Disposition"/>
    <d v="2015-03-06T00:00:00"/>
    <s v="Disposition: MeasuresList-May222014.xlsx"/>
    <s v="RobNc"/>
    <s v="Com-Iltg-dWatt-LF"/>
    <s v="DEER"/>
    <s v="Scaled"/>
    <s v="Delta"/>
    <n v="0"/>
    <n v="0"/>
    <s v="None"/>
    <m/>
    <b v="0"/>
    <m/>
    <b v="1"/>
    <s v="Com"/>
    <s v="Any"/>
    <x v="4"/>
    <s v="InGen"/>
    <s v="Ltg_Fixture"/>
    <x v="32"/>
    <m/>
    <m/>
    <s v="ILtg-Lfluor-Elec"/>
    <s v="ILtg-Lfluor-Elec"/>
    <s v="LF Fixture based on: LFLmpBlst-U6-22in-32w+El-IS-NLO; Any type of housing, any direction of light, No integral control; Total Watts = 60"/>
    <s v="LF Fixture based on: LFLmpBlst-U6-22in-32w+El-IS-NLO; Any type of housing, any direction of light, No integral control; Total Watts = 60"/>
    <x v="899"/>
    <s v="LFFixt-U6-22in-32w+El-IS-NLO(60w)"/>
    <s v="LFFixt-U6-22in-32w+El-IS-NLO(60w)"/>
    <s v="LFFixt-T8-24in-17w+El-RS-NLO(31w)"/>
    <s v="Standard"/>
    <m/>
    <s v="WP source e.g.: PGECOLTG160r1"/>
    <s v="DEER1314-Ltg-Com-LF"/>
    <s v="DEER1314"/>
  </r>
  <r>
    <n v="4414"/>
    <s v="C-In-LFFixt-T8-24in-17w+El-RS-RLO(28w)-dWP32"/>
    <x v="507"/>
    <s v="DEER1314"/>
    <s v="Lighting Disposition"/>
    <d v="2015-03-06T00:00:00"/>
    <s v="Disposition: MeasuresList-May222014.xlsx"/>
    <s v="RobNc"/>
    <s v="Com-Iltg-dWatt-LF"/>
    <s v="DEER"/>
    <s v="Scaled"/>
    <s v="Delta"/>
    <n v="0"/>
    <n v="0"/>
    <s v="None"/>
    <m/>
    <b v="0"/>
    <m/>
    <b v="1"/>
    <s v="Com"/>
    <s v="Any"/>
    <x v="4"/>
    <s v="InGen"/>
    <s v="Ltg_Fixture"/>
    <x v="32"/>
    <m/>
    <m/>
    <s v="ILtg-Lfluor-Elec"/>
    <s v="ILtg-Lfluor-Elec"/>
    <s v="LF Fixture based on: LFLmpBlst-U6-22in-32w+El-IS-NLO; Any type of housing, any direction of light, No integral control; Total Watts = 60"/>
    <s v="LF Fixture based on: LFLmpBlst-U6-22in-32w+El-IS-NLO; Any type of housing, any direction of light, No integral control; Total Watts = 60"/>
    <x v="900"/>
    <s v="LFFixt-U6-22in-32w+El-IS-NLO(60w)"/>
    <s v="LFFixt-U6-22in-32w+El-IS-NLO(60w)"/>
    <s v="LFFixt-T8-24in-17w+El-RS-RLO(28w)"/>
    <s v="Standard"/>
    <m/>
    <s v="WP source e.g.: PGECOLTG160r1"/>
    <s v="DEER1314-Ltg-Com-LF"/>
    <s v="DEER1314"/>
  </r>
  <r>
    <n v="4415"/>
    <s v="C-In-LFFixt-T8-24in-17w+El-RS-VHLO(22w)-dWP38"/>
    <x v="507"/>
    <s v="DEER1314"/>
    <s v="Lighting Disposition"/>
    <d v="2015-03-06T00:00:00"/>
    <s v="Disposition: MeasuresList-May222014.xlsx"/>
    <s v="RobNc"/>
    <s v="Com-Iltg-dWatt-LF"/>
    <s v="DEER"/>
    <s v="Scaled"/>
    <s v="Delta"/>
    <n v="0"/>
    <n v="0"/>
    <s v="None"/>
    <m/>
    <b v="0"/>
    <m/>
    <b v="1"/>
    <s v="Com"/>
    <s v="Any"/>
    <x v="4"/>
    <s v="InGen"/>
    <s v="Ltg_Fixture"/>
    <x v="32"/>
    <m/>
    <m/>
    <s v="ILtg-Lfluor-Elec"/>
    <s v="ILtg-Lfluor-Elec"/>
    <s v="LF Fixture based on: LFLmpBlst-U6-22in-32w+El-IS-NLO; Any type of housing, any direction of light, No integral control; Total Watts = 60"/>
    <s v="LF Fixture based on: LFLmpBlst-U6-22in-32w+El-IS-NLO; Any type of housing, any direction of light, No integral control; Total Watts = 60"/>
    <x v="901"/>
    <s v="LFFixt-U6-22in-32w+El-IS-NLO(60w)"/>
    <s v="LFFixt-U6-22in-32w+El-IS-NLO(60w)"/>
    <s v="LFFixt-T8-24in-17w+El-RS-VHLO(22w)"/>
    <s v="Standard"/>
    <m/>
    <s v="WP source e.g.: PGECOLTG160r1"/>
    <s v="DEER1314-Ltg-Com-LF"/>
    <s v="DEER1314"/>
  </r>
  <r>
    <n v="4416"/>
    <s v="C-In-LFFixt-T8-48in-28w+El-IS-NLO(28w)-dWP55"/>
    <x v="507"/>
    <s v="DEER1314"/>
    <s v="Lighting Disposition"/>
    <d v="2015-03-06T00:00:00"/>
    <s v="Disposition: MeasuresList-May222014.xlsx"/>
    <s v="RobNc"/>
    <s v="Com-Iltg-dWatt-LF"/>
    <s v="DEER"/>
    <s v="Scaled"/>
    <s v="Delta"/>
    <n v="0"/>
    <n v="0"/>
    <s v="None"/>
    <m/>
    <b v="0"/>
    <m/>
    <b v="1"/>
    <s v="Com"/>
    <s v="Any"/>
    <x v="4"/>
    <s v="InGen"/>
    <s v="Ltg_Fixture"/>
    <x v="32"/>
    <m/>
    <m/>
    <s v="ILtg-Lfluor-Elec"/>
    <s v="ILtg-Lfluor-Elec"/>
    <s v="LF Fixture based on: LFLmpBlst-T8-48in-32w-3g+El-IS-NLO; Any type of housing, any direction of light, No integral control; Total Watts = 83"/>
    <s v="LF Fixture based on: LFLmpBlst-T8-48in-32w-3g+El-IS-NLO; Any type of housing, any direction of light, No integral control; Total Watts = 83"/>
    <x v="902"/>
    <s v="LFFixt-T8-48in-32w-3g+El-IS-NLO(83w)"/>
    <s v="LFFixt-T8-48in-32w-3g+El-IS-NLO(83w)"/>
    <s v="LFFixt-T8-48in-28w+El-IS-NLO(28w)"/>
    <s v="Standard"/>
    <m/>
    <s v="WP source e.g.: PGECOLTG160r1"/>
    <s v="DEER1314-Ltg-Com-LF"/>
    <s v="DEER1314"/>
  </r>
  <r>
    <n v="4417"/>
    <s v="C-In-LFFixt-T8-48in-28w+El-IS-RLO(42w)-dWP41"/>
    <x v="507"/>
    <s v="DEER2011"/>
    <s v="Lighting Disposition"/>
    <d v="2014-05-30T00:00:00"/>
    <s v="Disposition: MeasuresList-May222014.xlsx"/>
    <s v="RobNc"/>
    <s v="Com-Iltg-dWatt-LF"/>
    <s v="DEER"/>
    <s v="Scaled"/>
    <s v="Delta"/>
    <n v="0"/>
    <n v="0"/>
    <s v="None"/>
    <m/>
    <b v="0"/>
    <m/>
    <b v="1"/>
    <s v="Com"/>
    <s v="Any"/>
    <x v="4"/>
    <s v="InGen"/>
    <s v="Ltg_Fixture"/>
    <x v="32"/>
    <m/>
    <m/>
    <s v="ILtg-Lfluor-Elec"/>
    <s v="ILtg-Lfluor-Elec"/>
    <s v="LF Fixture based on: LFLmpBlst-T8-48in-32w-3g+El-IS-NLO; Any type of housing, any direction of light, No integral control; Total Watts = 83"/>
    <s v="LF Fixture based on: LFLmpBlst-T8-48in-32w-3g+El-IS-NLO; Any type of housing, any direction of light, No integral control; Total Watts = 83"/>
    <x v="903"/>
    <s v="LFFixt-T8-48in-32w-3g+El-IS-NLO(83w)"/>
    <s v="LFFixt-T8-48in-32w-3g+El-IS-NLO(83w)"/>
    <s v="LFFixt-T8-48in-28w+El-IS-RLO(42w)"/>
    <s v="Standard"/>
    <m/>
    <s v="WP source e.g.: PGECOLTG160r1; Expires 6-30-2014; Not used in 2013-14 Lighting Disposition"/>
    <s v="None"/>
    <s v="DEER2011"/>
  </r>
  <r>
    <n v="4418"/>
    <s v="C-In-LFFixt-T8-48in-28w+El-IS-RLO(44w)-dWP39"/>
    <x v="507"/>
    <s v="DEER1314"/>
    <s v="Lighting Disposition"/>
    <d v="2015-03-06T00:00:00"/>
    <s v="Disposition: MeasuresList-Dec1-2014.xlsx"/>
    <s v="RobNc"/>
    <s v="Com-Iltg-dWatt-LF"/>
    <s v="DEER"/>
    <s v="Scaled"/>
    <s v="Delta"/>
    <n v="0"/>
    <n v="0"/>
    <s v="None"/>
    <m/>
    <b v="1"/>
    <m/>
    <b v="1"/>
    <s v="Com"/>
    <s v="Any"/>
    <x v="4"/>
    <s v="InGen"/>
    <s v="Ltg_Fixture"/>
    <x v="32"/>
    <m/>
    <m/>
    <s v="ILtg-Lfluor-Elec"/>
    <s v="ILtg-Lfluor-Elec"/>
    <s v="LF Fixture based on: LFLmpBlst-T8-48in-32w-3g+El-IS-NLO; Any type of housing, any direction of light, No integral control; Total Watts = 83"/>
    <s v="LF Fixture based on: LFLmpBlst-T8-48in-32w-3g+El-IS-NLO; Any type of housing, any direction of light, No integral control; Total Watts = 83"/>
    <x v="904"/>
    <s v="LFFixt-T8-48in-32w-3g+El-IS-NLO(83w)"/>
    <s v="LFFixt-T8-48in-32w-3g+El-IS-NLO(83w)"/>
    <s v="LFFixt-T8-48in-28w+El-IS-RLO(44w)"/>
    <s v="Standard"/>
    <m/>
    <m/>
    <s v="DEER1314-Ltg-Com-LF"/>
    <s v="DEER1314"/>
  </r>
  <r>
    <n v="4419"/>
    <s v="C-In-LFFixt-T8-48in-30w+El-IS-NLO(51w)-dWP32"/>
    <x v="507"/>
    <s v="DEER1314"/>
    <s v="Lighting Disposition"/>
    <d v="2015-03-06T00:00:00"/>
    <s v="Disposition: MeasuresList-May222014.xlsx"/>
    <s v="RobNc"/>
    <s v="Com-Iltg-dWatt-LF"/>
    <s v="DEER"/>
    <s v="Scaled"/>
    <s v="Delta"/>
    <n v="0"/>
    <n v="0"/>
    <s v="None"/>
    <m/>
    <b v="0"/>
    <m/>
    <b v="1"/>
    <s v="Com"/>
    <s v="Any"/>
    <x v="4"/>
    <s v="InGen"/>
    <s v="Ltg_Fixture"/>
    <x v="32"/>
    <m/>
    <m/>
    <s v="ILtg-Lfluor-Elec"/>
    <s v="ILtg-Lfluor-Elec"/>
    <s v="LF Fixture based on: LFLmpBlst-T8-48in-32w-3g+El-IS-NLO; Any type of housing, any direction of light, No integral control; Total Watts = 83"/>
    <s v="LF Fixture based on: LFLmpBlst-T8-48in-32w-3g+El-IS-NLO; Any type of housing, any direction of light, No integral control; Total Watts = 83"/>
    <x v="905"/>
    <s v="LFFixt-T8-48in-32w-3g+El-IS-NLO(83w)"/>
    <s v="LFFixt-T8-48in-32w-3g+El-IS-NLO(83w)"/>
    <s v="LFFixt-T8-48in-30w+El-IS-NLO(51w)"/>
    <s v="Standard"/>
    <m/>
    <s v="WP source e.g.: PGECOLTG160r1"/>
    <s v="DEER1314-Ltg-Com-LF"/>
    <s v="DEER1314"/>
  </r>
  <r>
    <n v="4420"/>
    <s v="C-In-LFFixt-T8-48in-32w-3g+El-IS-HLO(62w)-dWP21"/>
    <x v="507"/>
    <s v="DEER1314"/>
    <s v="Lighting Disposition"/>
    <d v="2015-03-06T00:00:00"/>
    <s v="Disposition: MeasuresList-May222014.xlsx"/>
    <s v="RobNc"/>
    <s v="Com-Iltg-dWatt-LF"/>
    <s v="DEER"/>
    <s v="Scaled"/>
    <s v="Delta"/>
    <n v="0"/>
    <n v="0"/>
    <s v="None"/>
    <m/>
    <b v="0"/>
    <m/>
    <b v="1"/>
    <s v="Com"/>
    <s v="Any"/>
    <x v="4"/>
    <s v="InGen"/>
    <s v="Ltg_Fixture"/>
    <x v="32"/>
    <m/>
    <m/>
    <s v="ILtg-Lfluor-Elec"/>
    <s v="ILtg-Lfluor-Elec"/>
    <s v="LF Fixture based on: LFLmpBlst-T8-48in-32w-3g+El-IS-NLO; Any type of housing, any direction of light, No integral control; Total Watts = 83"/>
    <s v="LF Fixture based on: LFLmpBlst-T8-48in-32w-3g+El-IS-NLO; Any type of housing, any direction of light, No integral control; Total Watts = 83"/>
    <x v="906"/>
    <s v="LFFixt-T8-48in-32w-3g+El-IS-NLO(83w)"/>
    <s v="LFFixt-T8-48in-32w-3g+El-IS-NLO(83w)"/>
    <s v="LFFixt-T8-48in-32w-3g+El-IS-HLO(62w)"/>
    <s v="Standard"/>
    <m/>
    <s v="WP source e.g.: PGECOLTG160r1"/>
    <s v="DEER1314-Ltg-Com-LF"/>
    <s v="DEER1314"/>
  </r>
  <r>
    <n v="4421"/>
    <s v="C-In-LFFixt-T8-48in-32w-3g+El-RS-HLO(34w)-dWP49"/>
    <x v="507"/>
    <s v="DEER1314"/>
    <s v="Lighting Disposition"/>
    <d v="2015-03-06T00:00:00"/>
    <s v="Disposition: MeasuresList-May222014.xlsx"/>
    <s v="RobNc"/>
    <s v="Com-Iltg-dWatt-LF"/>
    <s v="DEER"/>
    <s v="Scaled"/>
    <s v="Delta"/>
    <n v="0"/>
    <n v="0"/>
    <s v="None"/>
    <m/>
    <b v="0"/>
    <m/>
    <b v="1"/>
    <s v="Com"/>
    <s v="Any"/>
    <x v="4"/>
    <s v="InGen"/>
    <s v="Ltg_Fixture"/>
    <x v="32"/>
    <m/>
    <m/>
    <s v="ILtg-Lfluor-Elec"/>
    <s v="ILtg-Lfluor-Elec"/>
    <s v="LF Fixture based on: LFLmpBlst-T8-48in-32w-3g+El-IS-NLO; Any type of housing, any direction of light, No integral control; Total Watts = 83"/>
    <s v="LF Fixture based on: LFLmpBlst-T8-48in-32w-3g+El-IS-NLO; Any type of housing, any direction of light, No integral control; Total Watts = 83"/>
    <x v="907"/>
    <s v="LFFixt-T8-48in-32w-3g+El-IS-NLO(83w)"/>
    <s v="LFFixt-T8-48in-32w-3g+El-IS-NLO(83w)"/>
    <s v="LFFixt-T8-48in-32w-3g+El-RS-HLO(34w)"/>
    <s v="Standard"/>
    <m/>
    <s v="WP source e.g.: PGECOLTG114r5"/>
    <s v="DEER1314-Ltg-Com-LF"/>
    <s v="DEER1314"/>
  </r>
  <r>
    <n v="4422"/>
    <s v="C-In-LFFixt-T8-48in-32w-3g+El-RS-VHLO(38w)-dWP45"/>
    <x v="507"/>
    <s v="DEER1314"/>
    <s v="Lighting Disposition"/>
    <d v="2015-03-06T00:00:00"/>
    <s v="Disposition: MeasuresList-May222014.xlsx"/>
    <s v="RobNc"/>
    <s v="Com-Iltg-dWatt-LF"/>
    <s v="DEER"/>
    <s v="Scaled"/>
    <s v="Delta"/>
    <n v="0"/>
    <n v="0"/>
    <s v="None"/>
    <m/>
    <b v="0"/>
    <m/>
    <b v="1"/>
    <s v="Com"/>
    <s v="Any"/>
    <x v="4"/>
    <s v="InGen"/>
    <s v="Ltg_Fixture"/>
    <x v="32"/>
    <m/>
    <m/>
    <s v="ILtg-Lfluor-Elec"/>
    <s v="ILtg-Lfluor-Elec"/>
    <s v="LF Fixture based on: LFLmpBlst-T8-48in-32w-3g+El-IS-NLO; Any type of housing, any direction of light, No integral control; Total Watts = 83"/>
    <s v="LF Fixture based on: LFLmpBlst-T8-48in-32w-3g+El-IS-NLO; Any type of housing, any direction of light, No integral control; Total Watts = 83"/>
    <x v="908"/>
    <s v="LFFixt-T8-48in-32w-3g+El-IS-NLO(83w)"/>
    <s v="LFFixt-T8-48in-32w-3g+El-IS-NLO(83w)"/>
    <s v="LFFixt-T8-48in-32w-3g+El-RS-VHLO(38w)"/>
    <s v="Standard"/>
    <m/>
    <s v="WP source e.g.: PGECOLTG160r1"/>
    <s v="DEER1314-Ltg-Com-LF"/>
    <s v="DEER1314"/>
  </r>
  <r>
    <n v="4423"/>
    <s v="C-In-LFLmpBlst-T12-24in-20w+MagStd-RS-NLO-Del(38w)-dWP30-dWC0"/>
    <x v="510"/>
    <s v="DEER2011"/>
    <s v="Lighting Disposition"/>
    <d v="2014-05-30T00:00:00"/>
    <s v="Disposition: MeasuresList-May222014.xlsx"/>
    <s v="ErRul"/>
    <s v="Com-Iltg-dWatt-LF"/>
    <s v="DEER"/>
    <s v="Scaled"/>
    <s v="Delta"/>
    <n v="0"/>
    <n v="0"/>
    <s v="None"/>
    <m/>
    <b v="0"/>
    <m/>
    <b v="1"/>
    <s v="Com"/>
    <s v="Any"/>
    <x v="4"/>
    <s v="InGen"/>
    <s v="Ltg_Lmp+Blst"/>
    <x v="25"/>
    <m/>
    <m/>
    <s v="ILtg-Lfluor-T12Mag"/>
    <s v="ILtg-Lfluor-T12Mag"/>
    <s v="LF lamp and ballast: LF lamp: T12, 24 inch, 20W, 1050 lm, CRI = 60, rated life = 9000 hours (3): LF Ballast: Standard Magnetic (pre-EPACT), Rapid Start, Normal LO (1); Total Watts = 68"/>
    <s v="LF lamp and ballast: LF lamp: T12, 24 inch, 20W, 1050 lm, CRI = 60, rated life = 9000 hours (2): LF Ballast: Standard Magnetic (pre-EPACT), Rapid Start, Normal LO (1); Delamped; Total Watts = 38"/>
    <x v="909"/>
    <s v="LFLmpBlst-T12-24in-20w+MagStd-RS-NLO(68w)"/>
    <s v="LFLmpBlst-T12-24in-20w+MagStd-RS-NLO-Del(38w)"/>
    <s v="LFLmpBlst-T12-24in-20w+MagStd-RS-NLO-Del(38w)"/>
    <s v="Standard"/>
    <m/>
    <s v="WP source e.g.: PGECOLTG114r5; Expires 6-30-2014; Not used in 2013-14 Lighting Disposition"/>
    <s v="None"/>
    <s v="DEER2011"/>
  </r>
  <r>
    <n v="4424"/>
    <s v="C-In-LFLmpBlst-T12-36in-25w+MagStd-RS-NLO-Del(73w)-dWP42"/>
    <x v="510"/>
    <s v="DEER1314"/>
    <s v="Lighting Disposition"/>
    <d v="2015-03-06T00:00:00"/>
    <s v="Disposition: MeasuresList-Dec1-2014.xlsx"/>
    <s v="RobNc"/>
    <s v="Com-Iltg-dWatt-LF"/>
    <s v="DEER"/>
    <s v="Scaled"/>
    <s v="Delta"/>
    <n v="0"/>
    <n v="0"/>
    <s v="None"/>
    <m/>
    <b v="1"/>
    <m/>
    <b v="1"/>
    <s v="Com"/>
    <s v="Any"/>
    <x v="4"/>
    <s v="InGen"/>
    <s v="Ltg_Lmp+Blst"/>
    <x v="25"/>
    <m/>
    <m/>
    <s v="ILtg-Lfluor-T12Mag"/>
    <s v="ILtg-Lfluor-T12Mag"/>
    <s v="LF lamp and ballast: LF lamp: T12, 36 inch, 25W, 1650 lm, CRI = 60, rated life = 18000 hours (3): LF Ballast: Standard Magnetic (pre-EPACT), Rapid Start, Normal LO (2); Total Watts = 115"/>
    <s v="LF lamp and ballast: LF lamp: T12, 36 inch, 25W, 1650 lm, CRI = 60, rated life = 18000 hours (3): LF Ballast: Standard Magnetic (pre-EPACT), Rapid Start, Normal LO (2); Total Watts = 115"/>
    <x v="910"/>
    <s v="LFLmpBlst-T12-36in-25w+MagStd-RS-NLO(115w)"/>
    <s v="LFLmpBlst-T12-36in-25w+MagStd-RS-NLO(115w)"/>
    <s v="LFLmpBlst-T12-36in-25w+MagStd-RS-NLO-Del(73w)"/>
    <s v="Standard"/>
    <m/>
    <m/>
    <s v="DEER1314-Ltg-Com-LF"/>
    <s v="DEER1314"/>
  </r>
  <r>
    <n v="4425"/>
    <s v="C-In-LFLmpBlst-T12-36in-25w+MagStd-RS-NLO-Del(73w)-dWP42-dWC0"/>
    <x v="510"/>
    <s v="DEER2011"/>
    <s v="Lighting Disposition"/>
    <d v="2014-05-30T00:00:00"/>
    <s v="Disposition: MeasuresList-May222014.xlsx"/>
    <s v="ErRul"/>
    <s v="Com-Iltg-dWatt-LF"/>
    <s v="DEER"/>
    <s v="Scaled"/>
    <s v="Delta"/>
    <n v="0"/>
    <n v="0"/>
    <s v="None"/>
    <m/>
    <b v="0"/>
    <m/>
    <b v="1"/>
    <s v="Com"/>
    <s v="Any"/>
    <x v="4"/>
    <s v="InGen"/>
    <s v="Ltg_Lmp+Blst"/>
    <x v="25"/>
    <m/>
    <m/>
    <s v="ILtg-Lfluor-T12Mag"/>
    <s v="ILtg-Lfluor-T12Mag"/>
    <s v="LF lamp and ballast: LF lamp: T12, 36 inch, 25W, 1650 lm, CRI = 60, rated life = 18000 hours (3): LF Ballast: Standard Magnetic (pre-EPACT), Rapid Start, Normal LO (2); Total Watts = 115"/>
    <s v="LF lamp and ballast: LF lamp: T12, 36 inch, 25W, 1650 lm, CRI = 60, rated life = 18000 hours (2): LF Ballast: Standard Magnetic (pre-EPACT), Rapid Start, Normal LO (2); Delamped; Total Watts = 73"/>
    <x v="910"/>
    <s v="LFLmpBlst-T12-36in-25w+MagStd-RS-NLO(115w)"/>
    <s v="LFLmpBlst-T12-36in-25w+MagStd-RS-NLO-Del(73w)"/>
    <s v="LFLmpBlst-T12-36in-25w+MagStd-RS-NLO-Del(73w)"/>
    <s v="Standard"/>
    <m/>
    <s v="WP source e.g.: PGECOLTG114r5; Not used in 2013-14 Lighting Disposition"/>
    <s v="None"/>
    <s v="DEER2011"/>
  </r>
  <r>
    <n v="4426"/>
    <s v="C-In-LFLmpBlst-T12-48in-34w+MagES-RS-NLO-Del(123w)-dWP29"/>
    <x v="510"/>
    <s v="DEER1314"/>
    <s v="Lighting Disposition"/>
    <d v="2015-03-06T00:00:00"/>
    <s v="Disposition: MeasuresList-Dec1-2014.xlsx"/>
    <s v="RobNc"/>
    <s v="Com-Iltg-dWatt-LF"/>
    <s v="DEER"/>
    <s v="Scaled"/>
    <s v="Delta"/>
    <n v="0"/>
    <n v="0"/>
    <s v="None"/>
    <m/>
    <b v="1"/>
    <m/>
    <b v="1"/>
    <s v="Com"/>
    <s v="Any"/>
    <x v="4"/>
    <s v="InGen"/>
    <s v="Ltg_Lmp+Blst"/>
    <x v="25"/>
    <m/>
    <m/>
    <s v="ILtg-Lfluor-T12Mag"/>
    <s v="ILtg-Lfluor-T12Mag"/>
    <s v="LF lamp and ballast: LF lamp: T12, 48 inch, 34W, 2475 lm, CRI = 60, rated life = 20000 hours (3): LF Ballast: Energy Saver Magnetic (EPACT compliant), Rapid Start, Normal LO (2); Total Watts = 152"/>
    <s v="LF lamp and ballast: LF lamp: T12, 48 inch, 34W, 2475 lm, CRI = 60, rated life = 20000 hours (3): LF Ballast: Energy Saver Magnetic (EPACT compliant), Rapid Start, Normal LO (2); Total Watts = 152"/>
    <x v="911"/>
    <s v="LFLmpBlst-T12-48in-34w+MagES-RS-NLO(152w)"/>
    <s v="LFLmpBlst-T12-48in-34w+MagES-RS-NLO(152w)"/>
    <s v="LFLmpBlst-T12-48in-34w+MagES-RS-NLO-Del(123w)"/>
    <s v="Standard"/>
    <m/>
    <m/>
    <s v="DEER1314-Ltg-Com-LF"/>
    <s v="DEER1314"/>
  </r>
  <r>
    <n v="4427"/>
    <s v="C-In-LFLmpBlst-T12-48in-34w+MagES-RS-NLO-Del(123w)-dWP29-dWC0"/>
    <x v="510"/>
    <s v="DEER2011"/>
    <s v="Lighting Disposition"/>
    <d v="2014-05-30T00:00:00"/>
    <s v="Disposition: MeasuresList-May222014.xlsx"/>
    <s v="ErRul"/>
    <s v="Com-Iltg-dWatt-LF"/>
    <s v="DEER"/>
    <s v="Scaled"/>
    <s v="Delta"/>
    <n v="0"/>
    <n v="0"/>
    <s v="None"/>
    <m/>
    <b v="0"/>
    <m/>
    <b v="1"/>
    <s v="Com"/>
    <s v="Any"/>
    <x v="4"/>
    <s v="InGen"/>
    <s v="Ltg_Lmp+Blst"/>
    <x v="25"/>
    <m/>
    <m/>
    <s v="ILtg-Lfluor-T12Mag"/>
    <s v="ILtg-Lfluor-T12Mag"/>
    <s v="LF lamp and ballast: LF lamp: T12, 48 inch, 34W, 2475 lm, CRI = 60, rated life = 20000 hours (3): LF Ballast: Energy Saver Magnetic (EPACT compliant), Rapid Start, Normal LO (2); Total Watts = 152"/>
    <s v="LF lamp and ballast: LF lamp: T12, 48 inch, 34W, 2475 lm, CRI = 60, rated life = 20000 hours (3): LF Ballast: Energy Saver Magnetic (EPACT compliant), Rapid Start, Normal LO (2); Delamped; Total Watts = 123"/>
    <x v="911"/>
    <s v="LFLmpBlst-T12-48in-34w+MagES-RS-NLO(152w)"/>
    <s v="LFLmpBlst-T12-48in-34w+MagES-RS-NLO-Del(123w)"/>
    <s v="LFLmpBlst-T12-48in-34w+MagES-RS-NLO-Del(123w)"/>
    <s v="Standard"/>
    <m/>
    <s v="WP source e.g.: PGECOLTG114r5; Not used in 2013-14 Lighting Disposition"/>
    <s v="None"/>
    <s v="DEER2011"/>
  </r>
  <r>
    <n v="4428"/>
    <s v="C-In-LFLmpBlst-T12-48in-34w+MagStd-RS-NLO+Refl-Del(48w)-dWP96-dWC0"/>
    <x v="510"/>
    <s v="DEER2011"/>
    <s v="Lighting Disposition"/>
    <d v="2014-05-30T00:00:00"/>
    <s v="Disposition: MeasuresList-May222014.xlsx"/>
    <s v="ErRul"/>
    <s v="Com-Iltg-dWatt-LF"/>
    <s v="DEER"/>
    <s v="Scaled"/>
    <s v="Delta"/>
    <n v="0"/>
    <n v="0"/>
    <s v="None"/>
    <m/>
    <b v="0"/>
    <m/>
    <b v="1"/>
    <s v="Com"/>
    <s v="Any"/>
    <x v="4"/>
    <s v="InGen"/>
    <s v="Ltg_Lmp+Blst"/>
    <x v="25"/>
    <m/>
    <m/>
    <s v="ILtg-Lfluor-T12Mag"/>
    <s v="ILtg-Lfluor-T12Mag"/>
    <s v="LF lamp and ballast: LF lamp: T12, 48 inch, 30W, 2600 lm, CRI = 60, rated life = 20000 hours (4): LF Ballast: Standard Magnetic (pre-EPACT), Instant Start, Normal LO (1); Total Watts = 144"/>
    <s v="LF lamp and ballast: LF lamp: T12, 48 inch, 34W, 2475 lm, CRI = 60, rated life = 20000 hours (2): LF Ballast: Standard Magnetic (pre-EPACT), Rapid Start, Normal LO (1); Any type of reflector, Delamped; Total Watts = 48"/>
    <x v="912"/>
    <s v="LFLmpBlst-T12-48in-30w+MagStd-IS-NLO(144w)"/>
    <s v="LFLmpBlst-T12-48in-34w+MagStd-RS-NLO+Refl-Del(48w)"/>
    <s v="LFLmpBlst-T12-48in-34w+MagStd-RS-NLO+Refl-Del(48w)"/>
    <s v="Standard"/>
    <m/>
    <s v="WP source e.g.: PGECOLTG114r5; Not used in 2013-14 Lighting Disposition"/>
    <s v="None"/>
    <s v="DEER2011"/>
  </r>
  <r>
    <n v="4429"/>
    <s v="C-In-LFLmpBlst-T12-96in-60w+MagES-RS-NLO+Refl-Del(109w)-dWP137-dWC0"/>
    <x v="510"/>
    <s v="DEER2011"/>
    <s v="Lighting Disposition"/>
    <d v="2014-05-30T00:00:00"/>
    <s v="Disposition: MeasuresList-May222014.xlsx"/>
    <s v="ErRul"/>
    <s v="Com-Iltg-dWatt-LF"/>
    <s v="DEER"/>
    <s v="Scaled"/>
    <s v="Delta"/>
    <n v="0"/>
    <n v="0"/>
    <s v="None"/>
    <m/>
    <b v="0"/>
    <m/>
    <b v="1"/>
    <s v="Com"/>
    <s v="Any"/>
    <x v="4"/>
    <s v="InGen"/>
    <s v="Ltg_Lmp+Blst"/>
    <x v="25"/>
    <m/>
    <m/>
    <s v="ILtg-Lfluor-T12Mag"/>
    <s v="ILtg-Lfluor-T12Mag"/>
    <s v="LF lamp and ballast: LF lamp: T12, 96 inch, 60W, 4750 lm, CRI = 60, rated life = 12000 hours (4): LF Ballast: Standard Magnetic (pre-EPACT), Rapid Start, Normal LO (2); Total Watts = 246"/>
    <s v="LF lamp and ballast: LF lamp: T12, 96 inch, 60W, 4750 lm, CRI = 60, rated life = 12000 hours (2): LF Ballast: Energy Saver Magnetic (EPACT compliant), Rapid Start, Normal LO (1); Any type of reflector, Delamped; Total Watts = 109"/>
    <x v="913"/>
    <s v="LFLmpBlst-T12-96in-60w+MagStd-RS-NLO(246w)"/>
    <s v="LFLmpBlst-T12-96in-60w+MagES-RS-NLO+Refl-Del(109w)"/>
    <s v="LFLmpBlst-T12-96in-60w+MagES-RS-NLO+Refl-Del(109w)"/>
    <s v="Standard"/>
    <m/>
    <s v="WP source e.g.: PGECOLTG160r1; Expires 6-30-2014; Not used in 2013-14 Lighting Disposition"/>
    <s v="None"/>
    <s v="DEER2011"/>
  </r>
  <r>
    <n v="4430"/>
    <s v="C-In-LFLmpBlst-T12-96in-60w+MagES-RS-NLO-Del(133w)-dWP77"/>
    <x v="510"/>
    <s v="DEER1314"/>
    <s v="Lighting Disposition"/>
    <d v="2015-03-06T00:00:00"/>
    <s v="Disposition: MeasuresList-Dec1-2014.xlsx"/>
    <s v="RobNc"/>
    <s v="Com-Iltg-dWatt-LF"/>
    <s v="DEER"/>
    <s v="Scaled"/>
    <s v="Delta"/>
    <n v="0"/>
    <n v="0"/>
    <s v="None"/>
    <m/>
    <b v="1"/>
    <m/>
    <b v="1"/>
    <s v="Com"/>
    <s v="Any"/>
    <x v="4"/>
    <s v="InGen"/>
    <s v="Ltg_Lmp+Blst"/>
    <x v="25"/>
    <m/>
    <m/>
    <s v="ILtg-Lfluor-T12Mag"/>
    <s v="ILtg-Lfluor-T12Mag"/>
    <s v="LF lamp and ballast: LF lamp: T12, 96 inch, 60W, 4750 lm, CRI = 60, rated life = 12000 hours (3): LF Ballast: Energy Saver Magnetic (EPACT compliant), Rapid Start, Normal LO (2); Total Watts = 210"/>
    <s v="LF lamp and ballast: LF lamp: T12, 96 inch, 60W, 4750 lm, CRI = 60, rated life = 12000 hours (3): LF Ballast: Energy Saver Magnetic (EPACT compliant), Rapid Start, Normal LO (2); Total Watts = 210"/>
    <x v="914"/>
    <s v="LFLmpBlst-T12-96in-60w+MagES-RS-NLO(210w)"/>
    <s v="LFLmpBlst-T12-96in-60w+MagES-RS-NLO(210w)"/>
    <s v="LFLmpBlst-T12-96in-60w+MagES-RS-NLO-Del(133w)"/>
    <s v="Standard"/>
    <m/>
    <m/>
    <s v="DEER1314-Ltg-Com-LF"/>
    <s v="DEER1314"/>
  </r>
  <r>
    <n v="4431"/>
    <s v="C-In-LFLmpBlst-T12-96in-60w+MagES-RS-NLO-Del(133w)-dWP77-dWC0"/>
    <x v="510"/>
    <s v="DEER2011"/>
    <s v="Lighting Disposition"/>
    <d v="2014-05-30T00:00:00"/>
    <s v="Disposition: MeasuresList-May222014.xlsx"/>
    <s v="ErRul"/>
    <s v="Com-Iltg-dWatt-LF"/>
    <s v="DEER"/>
    <s v="Scaled"/>
    <s v="Delta"/>
    <n v="0"/>
    <n v="0"/>
    <s v="None"/>
    <m/>
    <b v="0"/>
    <m/>
    <b v="1"/>
    <s v="Com"/>
    <s v="Any"/>
    <x v="4"/>
    <s v="InGen"/>
    <s v="Ltg_Lmp+Blst"/>
    <x v="25"/>
    <m/>
    <m/>
    <s v="ILtg-Lfluor-T12Mag"/>
    <s v="ILtg-Lfluor-T12Mag"/>
    <s v="LF lamp and ballast: LF lamp: T12, 96 inch, 60W, 4750 lm, CRI = 60, rated life = 12000 hours (3): LF Ballast: Energy Saver Magnetic (EPACT compliant), Rapid Start, Normal LO (2); Total Watts = 210"/>
    <s v="LF lamp and ballast: LF lamp: T12, 96 inch, 60W, 4750 lm, CRI = 60, rated life = 12000 hours (2): LF Ballast: Energy Saver Magnetic (EPACT compliant), Rapid Start, Normal LO (2); Delamped; Total Watts = 133"/>
    <x v="914"/>
    <s v="LFLmpBlst-T12-96in-60w+MagES-RS-NLO(210w)"/>
    <s v="LFLmpBlst-T12-96in-60w+MagES-RS-NLO-Del(133w)"/>
    <s v="LFLmpBlst-T12-96in-60w+MagES-RS-NLO-Del(133w)"/>
    <s v="Standard"/>
    <m/>
    <s v="WP source e.g.: PGECOLTG160r1; Expires 6-30-2014; Not used in 2013-14 Lighting Disposition"/>
    <s v="None"/>
    <s v="DEER2011"/>
  </r>
  <r>
    <n v="4432"/>
    <s v="C-In-LFLmpBlst-T5-22in-14w+El-IS-NLO(34w)-dWP22"/>
    <x v="485"/>
    <s v="DEER1314"/>
    <s v="Lighting Disposition"/>
    <d v="2015-03-06T00:00:00"/>
    <s v="Disposition: MeasuresList-May222014.xlsx"/>
    <s v="RobNc"/>
    <s v="Com-Iltg-dWatt-LF"/>
    <s v="DEER"/>
    <s v="Scaled"/>
    <s v="Delta"/>
    <n v="0"/>
    <n v="0"/>
    <s v="None"/>
    <m/>
    <b v="0"/>
    <m/>
    <b v="1"/>
    <s v="Com"/>
    <s v="Any"/>
    <x v="4"/>
    <s v="InGen"/>
    <s v="Ltg_Lmp+Blst"/>
    <x v="25"/>
    <m/>
    <m/>
    <s v="ILtg-T5"/>
    <s v="ILtg-Lfluor-T12Mag"/>
    <s v="LF lamp and ballast: LF lamp: T12, 24 inch, 20W, 1050 lm, CRI = 60, rated life = 9000 hours (2): LF Ballast: Standard Magnetic (pre-EPACT), Rapid Start, Normal LO (1); Total Watts = 56"/>
    <s v="LF lamp and ballast: LF lamp: T12, 24 inch, 20W, 1050 lm, CRI = 60, rated life = 9000 hours (2): LF Ballast: Standard Magnetic (pre-EPACT), Rapid Start, Normal LO (1); Total Watts = 56"/>
    <x v="915"/>
    <s v="LFLmpBlst-T12-24in-20w+MagStd-RS-NLO(56w)"/>
    <s v="LFLmpBlst-T12-24in-20w+MagStd-RS-NLO(56w)"/>
    <s v="LFLmpBlst-T5-22in-14w+El-IS-NLO(34w)"/>
    <s v="Standard"/>
    <m/>
    <s v="WP source e.g.: PGECOLTG114r5"/>
    <s v="DEER1314-Ltg-Com-LF"/>
    <s v="DEER1314"/>
  </r>
  <r>
    <n v="4433"/>
    <s v="C-In-LFLmpBlst-T5-22in-14w+El-PS-HLO(34w)-dWP22"/>
    <x v="485"/>
    <s v="DEER1314"/>
    <s v="Lighting Disposition"/>
    <d v="2015-03-06T00:00:00"/>
    <s v="Disposition: MeasuresList-May222014.xlsx"/>
    <s v="RobNc"/>
    <s v="Com-Iltg-dWatt-LF"/>
    <s v="DEER"/>
    <s v="Scaled"/>
    <s v="Delta"/>
    <n v="0"/>
    <n v="0"/>
    <s v="None"/>
    <m/>
    <b v="0"/>
    <m/>
    <b v="1"/>
    <s v="Com"/>
    <s v="Any"/>
    <x v="4"/>
    <s v="InGen"/>
    <s v="Ltg_Lmp+Blst"/>
    <x v="25"/>
    <m/>
    <m/>
    <s v="ILtg-T5"/>
    <s v="ILtg-Lfluor-T12Mag"/>
    <s v="LF lamp and ballast: LF lamp: T12, 24 inch, 20W, 1050 lm, CRI = 60, rated life = 9000 hours (2): LF Ballast: Standard Magnetic (pre-EPACT), Rapid Start, Normal LO (1); Total Watts = 56"/>
    <s v="LF lamp and ballast: LF lamp: T12, 24 inch, 20W, 1050 lm, CRI = 60, rated life = 9000 hours (2): LF Ballast: Standard Magnetic (pre-EPACT), Rapid Start, Normal LO (1); Total Watts = 56"/>
    <x v="916"/>
    <s v="LFLmpBlst-T12-24in-20w+MagStd-RS-NLO(56w)"/>
    <s v="LFLmpBlst-T12-24in-20w+MagStd-RS-NLO(56w)"/>
    <s v="LFLmpBlst-T5-22in-14w+El-PS-HLO(34w)"/>
    <s v="Standard"/>
    <m/>
    <s v="WP source e.g.: WPSDGENRLG0022r3"/>
    <s v="DEER1314-Ltg-Com-LF"/>
    <s v="DEER1314"/>
  </r>
  <r>
    <n v="4434"/>
    <s v="C-In-LFLmpBlst-T5-22in-14w+El-PS-NLO(17w)-dWP11"/>
    <x v="485"/>
    <s v="DEER1314"/>
    <s v="Lighting Disposition"/>
    <d v="2015-03-06T00:00:00"/>
    <s v="Disposition: MeasuresList-May222014.xlsx"/>
    <s v="RobNc"/>
    <s v="Com-Iltg-dWatt-LF"/>
    <s v="DEER"/>
    <s v="Scaled"/>
    <s v="Delta"/>
    <n v="0"/>
    <n v="0"/>
    <s v="None"/>
    <m/>
    <b v="0"/>
    <m/>
    <b v="1"/>
    <s v="Com"/>
    <s v="Any"/>
    <x v="4"/>
    <s v="InGen"/>
    <s v="Ltg_Lmp+Blst"/>
    <x v="25"/>
    <m/>
    <m/>
    <s v="ILtg-T5"/>
    <s v="ILtg-Lfluor-T12Mag"/>
    <s v="LF lamp and ballast: LF lamp: T12, 24 inch, 20W, 1050 lm, CRI = 60, rated life = 9000 hours (1): LF Ballast: Standard Magnetic (pre-EPACT), Rapid Start, Normal LO (1); Total Watts = 28"/>
    <s v="LF lamp and ballast: LF lamp: T12, 24 inch, 20W, 1050 lm, CRI = 60, rated life = 9000 hours (1): LF Ballast: Standard Magnetic (pre-EPACT), Rapid Start, Normal LO (1); Total Watts = 28"/>
    <x v="917"/>
    <s v="LFLmpBlst-T12-24in-20w+MagStd-RS-NLO(28w)"/>
    <s v="LFLmpBlst-T12-24in-20w+MagStd-RS-NLO(28w)"/>
    <s v="LFLmpBlst-T5-22in-14w+El-PS-NLO(17w)"/>
    <s v="Standard"/>
    <m/>
    <s v="WP source e.g.: WPSDGENRLG0022r3"/>
    <s v="DEER1314-Ltg-Com-LF"/>
    <s v="DEER1314"/>
  </r>
  <r>
    <n v="4435"/>
    <s v="C-In-LFLmpBlst-T5-22in-14w+El-RS-HLO(34w)-dWP26"/>
    <x v="485"/>
    <s v="DEER1314"/>
    <s v="Lighting Disposition"/>
    <d v="2015-03-06T00:00:00"/>
    <s v="Disposition: MeasuresList-May222014.xlsx"/>
    <s v="RobNc"/>
    <s v="Com-Iltg-dWatt-LF"/>
    <s v="DEER"/>
    <s v="Scaled"/>
    <s v="Delta"/>
    <n v="0"/>
    <n v="0"/>
    <s v="None"/>
    <m/>
    <b v="0"/>
    <m/>
    <b v="1"/>
    <s v="Com"/>
    <s v="Any"/>
    <x v="4"/>
    <s v="InGen"/>
    <s v="Ltg_Lmp+Blst"/>
    <x v="25"/>
    <m/>
    <m/>
    <s v="ILtg-T5"/>
    <s v="ILtg-Lfluor-Elec"/>
    <s v="LF lamp and ballast: LF lamp: U6, 22 inch, 32W, 2575 lm, CRI = 75, rated life = 18000 hours (2): LF Ballast: Electronic, Instant Start, Normal LO (1); Total Watts = 60"/>
    <s v="LF lamp and ballast: LF lamp: U6, 22 inch, 32W, 2575 lm, CRI = 75, rated life = 18000 hours (2): LF Ballast: Electronic, Instant Start, Normal LO (1); Total Watts = 60"/>
    <x v="918"/>
    <s v="LFLmpBlst-U6-22in-32w+El-IS-NLO(60w)"/>
    <s v="LFLmpBlst-U6-22in-32w+El-IS-NLO(60w)"/>
    <s v="LFLmpBlst-T5-22in-14w+El-RS-HLO(34w)"/>
    <s v="Standard"/>
    <m/>
    <s v="WP source e.g.: WPSDGENRLG0022r3"/>
    <s v="DEER1314-Ltg-Com-LF"/>
    <s v="DEER1314"/>
  </r>
  <r>
    <n v="4436"/>
    <s v="C-In-LFLmpBlst-T5-22in-14w+El-RS-NLO(32w)-dWP28"/>
    <x v="485"/>
    <s v="DEER1314"/>
    <s v="Lighting Disposition"/>
    <d v="2015-03-06T00:00:00"/>
    <s v="Disposition: MeasuresList-May222014.xlsx"/>
    <s v="RobNc"/>
    <s v="Com-Iltg-dWatt-LF"/>
    <s v="DEER"/>
    <s v="Scaled"/>
    <s v="Delta"/>
    <n v="0"/>
    <n v="0"/>
    <s v="None"/>
    <m/>
    <b v="0"/>
    <m/>
    <b v="1"/>
    <s v="Com"/>
    <s v="Any"/>
    <x v="4"/>
    <s v="InGen"/>
    <s v="Ltg_Lmp+Blst"/>
    <x v="25"/>
    <m/>
    <m/>
    <s v="ILtg-T5"/>
    <s v="ILtg-Lfluor-Elec"/>
    <s v="LF lamp and ballast: LF lamp: U6, 22 inch, 32W, 2575 lm, CRI = 75, rated life = 18000 hours (2): LF Ballast: Electronic, Instant Start, Normal LO (1); Total Watts = 60"/>
    <s v="LF lamp and ballast: LF lamp: U6, 22 inch, 32W, 2575 lm, CRI = 75, rated life = 18000 hours (2): LF Ballast: Electronic, Instant Start, Normal LO (1); Total Watts = 60"/>
    <x v="919"/>
    <s v="LFLmpBlst-U6-22in-32w+El-IS-NLO(60w)"/>
    <s v="LFLmpBlst-U6-22in-32w+El-IS-NLO(60w)"/>
    <s v="LFLmpBlst-T5-22in-14w+El-RS-NLO(32w)"/>
    <s v="Standard"/>
    <m/>
    <s v="WP source e.g.: PGE3PLTG176r0"/>
    <s v="DEER1314-Ltg-Com-LF"/>
    <s v="DEER1314"/>
  </r>
  <r>
    <n v="4437"/>
    <s v="C-In-LFLmpBlst-T5-34in-21w+El-IS-NLO(48w)-dWP18"/>
    <x v="485"/>
    <s v="DEER1314"/>
    <s v="Lighting Disposition"/>
    <d v="2015-03-06T00:00:00"/>
    <s v="Disposition: MeasuresList-May222014.xlsx"/>
    <s v="RobNc"/>
    <s v="Com-Iltg-dWatt-LF"/>
    <s v="DEER"/>
    <s v="Scaled"/>
    <s v="Delta"/>
    <n v="0"/>
    <n v="0"/>
    <s v="None"/>
    <m/>
    <b v="0"/>
    <m/>
    <b v="1"/>
    <s v="Com"/>
    <s v="Any"/>
    <x v="4"/>
    <s v="InGen"/>
    <s v="Ltg_Lmp+Blst"/>
    <x v="25"/>
    <m/>
    <m/>
    <s v="ILtg-T5"/>
    <s v="ILtg-Lfluor-T12Mag"/>
    <s v="LF lamp and ballast: LF lamp: T12, 36 inch, 25W, 1650 lm, CRI = 60, rated life = 18000 hours (2): LF Ballast: Energy Saver Magnetic (EPACT compliant), Rapid Start, Normal LO (1); Total Watts = 66"/>
    <s v="LF lamp and ballast: LF lamp: T12, 36 inch, 25W, 1650 lm, CRI = 60, rated life = 18000 hours (2): LF Ballast: Energy Saver Magnetic (EPACT compliant), Rapid Start, Normal LO (1); Total Watts = 66"/>
    <x v="920"/>
    <s v="LFLmpBlst-T12-36in-25w+MagES-RS-NLO(66w)"/>
    <s v="LFLmpBlst-T12-36in-25w+MagES-RS-NLO(66w)"/>
    <s v="LFLmpBlst-T5-34in-21w+El-IS-NLO(48w)"/>
    <s v="Standard"/>
    <m/>
    <s v="WP source e.g.: PGE3PLTG176r0"/>
    <s v="DEER1314-Ltg-Com-LF"/>
    <s v="DEER1314"/>
  </r>
  <r>
    <n v="4438"/>
    <s v="C-In-LFLmpBlst-T5-34in-21w+El-IS-RLO(24w)-dWP22"/>
    <x v="485"/>
    <s v="DEER1314"/>
    <s v="Lighting Disposition"/>
    <d v="2015-03-06T00:00:00"/>
    <s v="Disposition: MeasuresList-May222014.xlsx"/>
    <s v="RobNc"/>
    <s v="Com-Iltg-dWatt-LF"/>
    <s v="DEER"/>
    <s v="Scaled"/>
    <s v="Delta"/>
    <n v="0"/>
    <n v="0"/>
    <s v="None"/>
    <m/>
    <b v="0"/>
    <m/>
    <b v="1"/>
    <s v="Com"/>
    <s v="Any"/>
    <x v="4"/>
    <s v="InGen"/>
    <s v="Ltg_Lmp+Blst"/>
    <x v="25"/>
    <m/>
    <m/>
    <s v="ILtg-T5"/>
    <s v="ILtg-Lfluor-T12Mag"/>
    <s v="LF lamp and ballast: LF lamp: T12, 36 inch, 30W, 1900 lm, CRI = 60, rated life = 18000 hours (1): LF Ballast: Standard Magnetic (pre-EPACT), Rapid Start, Normal LO (1); Total Watts = 46"/>
    <s v="LF lamp and ballast: LF lamp: T12, 36 inch, 30W, 1900 lm, CRI = 60, rated life = 18000 hours (1): LF Ballast: Standard Magnetic (pre-EPACT), Rapid Start, Normal LO (1); Total Watts = 46"/>
    <x v="921"/>
    <s v="LFLmpBlst-T12-36in-30w+MagStd-RS-NLO(46w)"/>
    <s v="LFLmpBlst-T12-36in-30w+MagStd-RS-NLO(46w)"/>
    <s v="LFLmpBlst-T5-34in-21w+El-IS-RLO(24w)"/>
    <s v="Standard"/>
    <m/>
    <s v="WP source e.g.: WPSDGENRLG0022r3"/>
    <s v="DEER1314-Ltg-Com-LF"/>
    <s v="DEER1314"/>
  </r>
  <r>
    <n v="4439"/>
    <s v="C-In-LFLmpBlst-T5-34in-21w+El-IS-RLO(48w)-dWP18"/>
    <x v="485"/>
    <s v="DEER1314"/>
    <s v="Lighting Disposition"/>
    <d v="2015-03-06T00:00:00"/>
    <s v="Disposition: MeasuresList-May222014.xlsx"/>
    <s v="RobNc"/>
    <s v="Com-Iltg-dWatt-LF"/>
    <s v="DEER"/>
    <s v="Scaled"/>
    <s v="Delta"/>
    <n v="0"/>
    <n v="0"/>
    <s v="None"/>
    <m/>
    <b v="0"/>
    <m/>
    <b v="1"/>
    <s v="Com"/>
    <s v="Any"/>
    <x v="4"/>
    <s v="InGen"/>
    <s v="Ltg_Lmp+Blst"/>
    <x v="25"/>
    <m/>
    <m/>
    <s v="ILtg-T5"/>
    <s v="ILtg-Lfluor-T12Mag"/>
    <s v="LF lamp and ballast: LF lamp: T12, 36 inch, 25W, 1650 lm, CRI = 60, rated life = 18000 hours (2): LF Ballast: Energy Saver Magnetic (EPACT compliant), Rapid Start, Normal LO (1); Total Watts = 66"/>
    <s v="LF lamp and ballast: LF lamp: T12, 36 inch, 25W, 1650 lm, CRI = 60, rated life = 18000 hours (2): LF Ballast: Energy Saver Magnetic (EPACT compliant), Rapid Start, Normal LO (1); Total Watts = 66"/>
    <x v="922"/>
    <s v="LFLmpBlst-T12-36in-25w+MagES-RS-NLO(66w)"/>
    <s v="LFLmpBlst-T12-36in-25w+MagES-RS-NLO(66w)"/>
    <s v="LFLmpBlst-T5-34in-21w+El-IS-RLO(48w)"/>
    <s v="Standard"/>
    <m/>
    <s v="WP source e.g.: SCE13LG087r0"/>
    <s v="DEER1314-Ltg-Com-LF"/>
    <s v="DEER1314"/>
  </r>
  <r>
    <n v="4440"/>
    <s v="C-In-LFLmpBlst-T5-46in-28w+El-IS-NLO(54w)-dWP69-dWC0"/>
    <x v="485"/>
    <s v="DEER1314"/>
    <s v="Lighting Disposition"/>
    <d v="2015-03-06T00:00:00"/>
    <s v="Disposition: MeasuresList-Dec1-2014.xlsx"/>
    <s v="ErRul"/>
    <s v="Com-Iltg-dWatt-LF"/>
    <s v="DEER"/>
    <s v="Scaled"/>
    <s v="Delta"/>
    <n v="0"/>
    <n v="0"/>
    <s v="None"/>
    <m/>
    <b v="1"/>
    <m/>
    <b v="1"/>
    <s v="Com"/>
    <s v="Any"/>
    <x v="4"/>
    <s v="InGen"/>
    <s v="Ltg_Lmp+Blst"/>
    <x v="25"/>
    <m/>
    <m/>
    <s v="ILtg-T5"/>
    <s v="ILtg-Lfluor-T12Mag"/>
    <s v="LF lamp and ballast: LF lamp: T12, 96 inch, 60W, 4750 lm, CRI = 60, rated life = 12000 hours (2): LF Ballast: Energy Saver Magnetic (EPACT compliant), Rapid Start, Normal LO (1); Total Watts = 123"/>
    <s v="LF lamp and ballast: LF lamp: T5, 46 inch, 28W, 2750 lm, CRI = 85, rated life = 25000 hours (4): LF Ballast: Electronic, Instant Start, Normal LO (2); Total Watts = 54"/>
    <x v="923"/>
    <s v="LFLmpBlst-T12-96in-60w+MagES-RS-NLO(123w)"/>
    <s v="LFLmpBlst-T5-46in-28w+El-IS-NLO(54w)"/>
    <s v="LFLmpBlst-T5-46in-28w+El-IS-NLO(54w)"/>
    <s v="Standard"/>
    <m/>
    <m/>
    <s v="DEER1314-Ltg-Com-LF"/>
    <s v="DEER1314"/>
  </r>
  <r>
    <n v="4441"/>
    <s v="C-In-LFLmpBlst-T5-46in-28w+El-IS-NLO(54w)-dWP69-dWC55"/>
    <x v="485"/>
    <s v="DEER1314"/>
    <s v="Lighting Disposition"/>
    <d v="2015-03-06T00:00:00"/>
    <s v="Disposition: MeasuresList-May222014.xlsx"/>
    <s v="ErRobNc"/>
    <s v="Com-Iltg-dWatt-LF"/>
    <s v="DEER"/>
    <s v="Scaled"/>
    <s v="Delta"/>
    <n v="0"/>
    <n v="0"/>
    <s v="None"/>
    <m/>
    <b v="0"/>
    <m/>
    <b v="1"/>
    <s v="Com"/>
    <s v="Any"/>
    <x v="4"/>
    <s v="InGen"/>
    <s v="Ltg_Lmp+Blst"/>
    <x v="25"/>
    <m/>
    <m/>
    <s v="ILtg-T5"/>
    <s v="ILtg-Lfluor-T12Mag"/>
    <s v="LF lamp and ballast: LF lamp: T12, 96 inch, 60W, 4750 lm, CRI = 60, rated life = 12000 hours (2): LF Ballast: Energy Saver Magnetic (EPACT compliant), Rapid Start, Normal LO (1); Total Watts = 123"/>
    <s v="LF lamp and ballast: LF lamp: T8, 96 inch, 59W, 5190 lm, CRI = 75, rated life = 20000 hours (2): LF Ballast: Electronic, Instant Start, Normal LO (1); Total Watts = 109"/>
    <x v="923"/>
    <s v="LFLmpBlst-T12-96in-60w+MagES-RS-NLO(123w)"/>
    <s v="LFLmpBlst-T8-96in-59w+El-IS-NLO(109w)"/>
    <s v="LFLmpBlst-T5-46in-28w+El-IS-NLO(54w)"/>
    <s v="Standard"/>
    <m/>
    <s v="WP source e.g.: WPSDGENRLG0013r3"/>
    <s v="DEER1314-Ltg-Com-LF"/>
    <s v="DEER1314"/>
  </r>
  <r>
    <n v="4442"/>
    <s v="C-In-LFLmpBlst-T5-46in-28w+El-IS-NLO-Dim(72w)-dWP72-dWC0"/>
    <x v="485"/>
    <s v="DEER1314"/>
    <s v="Lighting Disposition"/>
    <d v="2015-03-06T00:00:00"/>
    <s v="Disposition: MeasuresList-Dec1-2014.xlsx"/>
    <s v="ErRul"/>
    <s v="Com-Iltg-dWatt-LF"/>
    <s v="DEER"/>
    <s v="Scaled"/>
    <s v="Delta"/>
    <n v="0"/>
    <n v="0"/>
    <s v="None"/>
    <m/>
    <b v="1"/>
    <m/>
    <b v="1"/>
    <s v="Com"/>
    <s v="Any"/>
    <x v="4"/>
    <s v="InGen"/>
    <s v="Ltg_Lmp+Blst"/>
    <x v="25"/>
    <m/>
    <m/>
    <s v="ILtg-T5"/>
    <s v="ILtg-Lfluor-T12Mag"/>
    <s v="LF lamp and ballast: LF lamp: T12, 48 inch, 34W, 2475 lm, CRI = 60, rated life = 20000 hours (4): LF Ballast: Energy Saver Magnetic (EPACT compliant), Rapid Start, Normal LO (2); Total Watts = 144"/>
    <s v="LF lamp and ballast: LF lamp: T5, 46 inch, 28W, 2750 lm, CRI = 85, rated life = 25000 hours (2): LF Ballast: Electronic, Instant Start, Normal LO, Dim (1); Total Watts = 72"/>
    <x v="924"/>
    <s v="LFLmpBlst-T12-48in-34w+MagES-RS-NLO(144w)"/>
    <s v="LFLmpBlst-T5-46in-28w+El-IS-NLO-Dim(72w)"/>
    <s v="LFLmpBlst-T5-46in-28w+El-IS-NLO-Dim(72w)"/>
    <s v="Standard"/>
    <m/>
    <m/>
    <s v="DEER1314-Ltg-Com-LF"/>
    <s v="DEER1314"/>
  </r>
  <r>
    <n v="4443"/>
    <s v="C-In-LFLmpBlst-T5-46in-28w+El-IS-NLO-Dim(72w)-dWP72-dWC36"/>
    <x v="485"/>
    <s v="DEER2011"/>
    <s v="Lighting Disposition"/>
    <d v="2014-05-30T00:00:00"/>
    <s v="Disposition: MeasuresList-May222014.xlsx"/>
    <s v="ErRobNc"/>
    <s v="Com-Iltg-dWatt-LF"/>
    <s v="DEER"/>
    <s v="Scaled"/>
    <s v="Delta"/>
    <n v="0"/>
    <n v="0"/>
    <s v="None"/>
    <m/>
    <b v="0"/>
    <m/>
    <b v="1"/>
    <s v="Com"/>
    <s v="Any"/>
    <x v="4"/>
    <s v="InGen"/>
    <s v="Ltg_Lmp+Blst"/>
    <x v="25"/>
    <m/>
    <m/>
    <s v="ILtg-T5"/>
    <s v="ILtg-Lfluor-T12Mag"/>
    <s v="LF lamp and ballast: LF lamp: T12, 48 inch, 34W, 2475 lm, CRI = 60, rated life = 20000 hours (4): LF Ballast: Energy Saver Magnetic (EPACT compliant), Rapid Start, Normal LO (2); Total Watts = 144"/>
    <s v="LF lamp and ballast: LF lamp: T8, 48 inch, 32W, 2970 lm, CRI = 85, rated life = 24000 hours (4): LF Ballast: Electronic, Instant Start, Normal LO (1); Total Watts = 108"/>
    <x v="924"/>
    <s v="LFLmpBlst-T12-48in-34w+MagES-RS-NLO(144w)"/>
    <s v="LFLmpBlst-T8-48in-32w-3g+El-IS-NLO-1(108w)"/>
    <s v="LFLmpBlst-T5-46in-28w+El-IS-NLO-Dim(72w)"/>
    <s v="Standard"/>
    <m/>
    <s v="WP source e.g.: WPSDGENRLG0013r3; Expires 6-30-2014; Not used in 2013-14 Lighting Disposition"/>
    <s v="None"/>
    <s v="DEER2011"/>
  </r>
  <r>
    <n v="4444"/>
    <s v="C-In-LFLmpBlst-T5-46in-28w+El-PS-HLO(33w)-dWP10-dWC0"/>
    <x v="485"/>
    <s v="DEER1314"/>
    <s v="Lighting Disposition"/>
    <d v="2015-03-06T00:00:00"/>
    <s v="Disposition: MeasuresList-May222014.xlsx"/>
    <s v="ErRul"/>
    <s v="Com-Iltg-dWatt-LF"/>
    <s v="DEER"/>
    <s v="Scaled"/>
    <s v="Delta"/>
    <n v="0"/>
    <n v="0"/>
    <s v="None"/>
    <m/>
    <b v="0"/>
    <m/>
    <b v="1"/>
    <s v="Com"/>
    <s v="Any"/>
    <x v="4"/>
    <s v="InGen"/>
    <s v="Ltg_Lmp+Blst"/>
    <x v="25"/>
    <m/>
    <m/>
    <s v="ILtg-T5"/>
    <s v="ILtg-Lfluor-T12Mag"/>
    <s v="LF lamp and ballast: LF lamp: T12, 48 inch, 34W, 2475 lm, CRI = 60, rated life = 20000 hours (1): LF Ballast: Energy Saver Magnetic (EPACT compliant), Rapid Start, Normal LO (1); Total Watts = 43"/>
    <s v="LF lamp and ballast: LF lamp: T5, 46 inch, 28W, 2750 lm, CRI = 85, rated life = 25000 hours (1): LF Ballast: Electronic, Programmed Start, High LO (1); Total Watts = 33"/>
    <x v="568"/>
    <s v="LFLmpBlst-T12-48in-34w+MagES-RS-NLO(43w)"/>
    <s v="LFLmpBlst-T5-46in-28w+El-PS-HLO(33w)"/>
    <s v="LFLmpBlst-T5-46in-28w+El-PS-HLO(33w)"/>
    <s v="Standard"/>
    <m/>
    <s v="WP source e.g.: PGECOLTG160r1"/>
    <s v="DEER1314-Ltg-Com-LF"/>
    <s v="DEER1314"/>
  </r>
  <r>
    <n v="4445"/>
    <s v="C-In-LFLmpBlst-T5-46in-28w+El-PS-HLO(64w)-dWP51-dWC0"/>
    <x v="485"/>
    <s v="DEER1314"/>
    <s v="Lighting Disposition"/>
    <d v="2015-03-06T00:00:00"/>
    <s v="Disposition: MeasuresList-May222014.xlsx"/>
    <s v="ErRul"/>
    <s v="Com-Iltg-dWatt-LF"/>
    <s v="DEER"/>
    <s v="Scaled"/>
    <s v="Delta"/>
    <n v="0"/>
    <n v="0"/>
    <s v="None"/>
    <m/>
    <b v="0"/>
    <m/>
    <b v="1"/>
    <s v="Com"/>
    <s v="Any"/>
    <x v="4"/>
    <s v="InGen"/>
    <s v="Ltg_Lmp+Blst"/>
    <x v="25"/>
    <m/>
    <m/>
    <s v="ILtg-T5"/>
    <s v="ILtg-Lfluor-T12Mag"/>
    <s v="LF lamp and ballast: LF lamp: T12, 48 inch, 34W, 2475 lm, CRI = 60, rated life = 20000 hours (3): LF Ballast: Energy Saver Magnetic (EPACT compliant), Rapid Start, Normal LO (1); Total Watts = 115"/>
    <s v="LF lamp and ballast: LF lamp: T5, 46 inch, 28W, 2750 lm, CRI = 85, rated life = 25000 hours (2): LF Ballast: Electronic, Programmed Start, High LO (1); Total Watts = 64"/>
    <x v="569"/>
    <s v="LFLmpBlst-T12-48in-34w+MagES-RS-NLO(115w)"/>
    <s v="LFLmpBlst-T5-46in-28w+El-PS-HLO(64w)"/>
    <s v="LFLmpBlst-T5-46in-28w+El-PS-HLO(64w)"/>
    <s v="Standard"/>
    <m/>
    <s v="WP source e.g.: PGECOLTG160r1"/>
    <s v="DEER1314-Ltg-Com-LF"/>
    <s v="DEER1314"/>
  </r>
  <r>
    <n v="4446"/>
    <s v="C-In-LFLmpBlst-T5-46in-28w+El-PS-HLO(64w)-dWP8-dWC0"/>
    <x v="485"/>
    <s v="DEER1314"/>
    <s v="Lighting Disposition"/>
    <d v="2015-03-06T00:00:00"/>
    <s v="Disposition: MeasuresList-May222014.xlsx"/>
    <s v="ErRul"/>
    <s v="Com-Iltg-dWatt-LF"/>
    <s v="DEER"/>
    <s v="Scaled"/>
    <s v="Delta"/>
    <n v="0"/>
    <n v="0"/>
    <s v="None"/>
    <m/>
    <b v="0"/>
    <m/>
    <b v="1"/>
    <s v="Com"/>
    <s v="Any"/>
    <x v="4"/>
    <s v="InGen"/>
    <s v="Ltg_Lmp+Blst"/>
    <x v="25"/>
    <m/>
    <m/>
    <s v="ILtg-T5"/>
    <s v="ILtg-Lfluor-T12Mag"/>
    <s v="LF lamp and ballast: LF lamp: T12, 48 inch, 34W, 2475 lm, CRI = 60, rated life = 20000 hours (2): LF Ballast: Energy Saver Magnetic (EPACT compliant), Rapid Start, Normal LO (1); Total Watts = 72"/>
    <s v="LF lamp and ballast: LF lamp: T5, 46 inch, 28W, 2750 lm, CRI = 85, rated life = 25000 hours (2): LF Ballast: Electronic, Programmed Start, High LO (1); Total Watts = 64"/>
    <x v="569"/>
    <s v="LFLmpBlst-T12-48in-34w+MagES-RS-NLO(72w)"/>
    <s v="LFLmpBlst-T5-46in-28w+El-PS-HLO(64w)"/>
    <s v="LFLmpBlst-T5-46in-28w+El-PS-HLO(64w)"/>
    <s v="Standard"/>
    <m/>
    <s v="WP source e.g.: SCE13LG087r0"/>
    <s v="DEER1314-Ltg-Com-LF"/>
    <s v="DEER1314"/>
  </r>
  <r>
    <n v="4447"/>
    <s v="C-In-LFLmpBlst-T5-46in-28w+El-RS-HLO(64w)-dWP19"/>
    <x v="485"/>
    <s v="DEER1314"/>
    <s v="Lighting Disposition"/>
    <d v="2015-03-06T00:00:00"/>
    <s v="Disposition: MeasuresList-May222014.xlsx"/>
    <s v="RobNc"/>
    <s v="Com-Iltg-dWatt-LF"/>
    <s v="DEER"/>
    <s v="Scaled"/>
    <s v="Delta"/>
    <n v="0"/>
    <n v="0"/>
    <s v="None"/>
    <m/>
    <b v="0"/>
    <m/>
    <b v="1"/>
    <s v="Com"/>
    <s v="Any"/>
    <x v="4"/>
    <s v="InGen"/>
    <s v="Ltg_Lmp+Blst"/>
    <x v="25"/>
    <m/>
    <m/>
    <s v="ILtg-T5"/>
    <s v="ILtg-Lfluor-Elec"/>
    <s v="LF lamp and ballast: LF lamp: T8, 48 inch, 32W, 2970 lm, CRI = 85, rated life = 24000 hours (3): LF Ballast: Electronic, Instant Start, Normal LO (1); Total Watts = 83"/>
    <s v="LF lamp and ballast: LF lamp: T8, 48 inch, 32W, 2970 lm, CRI = 85, rated life = 24000 hours (3): LF Ballast: Electronic, Instant Start, Normal LO (1); Total Watts = 83"/>
    <x v="925"/>
    <s v="LFLmpBlst-T8-48in-32w-3g+El-IS-NLO(83w)"/>
    <s v="LFLmpBlst-T8-48in-32w-3g+El-IS-NLO(83w)"/>
    <s v="LFLmpBlst-T5-46in-28w+El-RS-HLO(64w)"/>
    <s v="Standard"/>
    <m/>
    <s v="WP source e.g.: WPSDGENRLG0013r3"/>
    <s v="DEER1314-Ltg-Com-LF"/>
    <s v="DEER1314"/>
  </r>
  <r>
    <n v="4448"/>
    <s v="C-In-LFLmpBlst-T5-46in-28w+El-RS-NLO(58w)-dWP25"/>
    <x v="485"/>
    <s v="DEER1314"/>
    <s v="Lighting Disposition"/>
    <d v="2015-03-06T00:00:00"/>
    <s v="Disposition: MeasuresList-May222014.xlsx"/>
    <s v="RobNc"/>
    <s v="Com-Iltg-dWatt-LF"/>
    <s v="DEER"/>
    <s v="Scaled"/>
    <s v="Delta"/>
    <n v="0"/>
    <n v="0"/>
    <s v="None"/>
    <m/>
    <b v="0"/>
    <m/>
    <b v="1"/>
    <s v="Com"/>
    <s v="Any"/>
    <x v="4"/>
    <s v="InGen"/>
    <s v="Ltg_Lmp+Blst"/>
    <x v="25"/>
    <m/>
    <m/>
    <s v="ILtg-T5"/>
    <s v="ILtg-Lfluor-Elec"/>
    <s v="LF lamp and ballast: LF lamp: T8, 48 inch, 32W, 2970 lm, CRI = 85, rated life = 24000 hours (3): LF Ballast: Electronic, Instant Start, Normal LO (1); Total Watts = 83"/>
    <s v="LF lamp and ballast: LF lamp: T8, 48 inch, 32W, 2970 lm, CRI = 85, rated life = 24000 hours (3): LF Ballast: Electronic, Instant Start, Normal LO (1); Total Watts = 83"/>
    <x v="926"/>
    <s v="LFLmpBlst-T8-48in-32w-3g+El-IS-NLO(83w)"/>
    <s v="LFLmpBlst-T8-48in-32w-3g+El-IS-NLO(83w)"/>
    <s v="LFLmpBlst-T5-46in-28w+El-RS-NLO(58w)"/>
    <s v="Standard"/>
    <m/>
    <s v="WP source e.g.: WPSDGENRLG0013r3"/>
    <s v="DEER1314-Ltg-Com-LF"/>
    <s v="DEER1314"/>
  </r>
  <r>
    <n v="4449"/>
    <s v="C-In-LFLmpBlst-T5-46in-49w+El-IS-HLO(106w)-dWP10"/>
    <x v="485"/>
    <s v="DEER1314"/>
    <s v="Lighting Disposition"/>
    <d v="2015-03-06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2): LF Ballast: Electronic, Instant Start, High LO (1); Total Watts = 116"/>
    <s v="LF lamp and ballast: LF lamp: T5, 46 inch, 54W, 4750 lm, CRI = 85, rated life = 25000 hours (2): LF Ballast: Electronic, Instant Start, High LO (1); Total Watts = 116"/>
    <x v="927"/>
    <s v="LFLmpBlst-T5-46in-54w+El-IS-HLO(116w)"/>
    <s v="LFLmpBlst-T5-46in-54w+El-IS-HLO(116w)"/>
    <s v="LFLmpBlst-T5-46in-49w+El-IS-HLO(106w)"/>
    <s v="Standard"/>
    <m/>
    <s v="WP source e.g.: SCE13LG087r0"/>
    <s v="DEER1314-Ltg-Com-LF"/>
    <s v="DEER1314"/>
  </r>
  <r>
    <n v="4450"/>
    <s v="C-In-LFLmpBlst-T5-46in-49w+El-IS-HLO(187w)-dWP0"/>
    <x v="485"/>
    <s v="DEER2011"/>
    <s v="Lighting Disposition"/>
    <d v="2014-05-30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3): LF Ballast: Electronic, Instant Start, High LO (1); Total Watts = 187"/>
    <s v="LF lamp and ballast: LF lamp: T5, 46 inch, 54W, 4750 lm, CRI = 85, rated life = 25000 hours (3): LF Ballast: Electronic, Instant Start, High LO (1); Total Watts = 187"/>
    <x v="928"/>
    <s v="LFLmpBlst-T5-46in-54w+El-IS-HLO(187w)"/>
    <s v="LFLmpBlst-T5-46in-54w+El-IS-HLO(187w)"/>
    <s v="LFLmpBlst-T5-46in-49w+El-IS-HLO(187w)"/>
    <s v="Standard"/>
    <m/>
    <s v="WP source e.g.: SCE13LG087r0; Expires 6-30-2014; Not used in 2013-14 Lighting Disposition"/>
    <s v="None"/>
    <s v="DEER2011"/>
  </r>
  <r>
    <n v="4451"/>
    <s v="C-In-LFLmpBlst-T5-46in-49w+El-IS-HLO(234w)-dWP0"/>
    <x v="485"/>
    <s v="DEER2011"/>
    <s v="Lighting Disposition"/>
    <d v="2014-05-30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4): LF Ballast: Electronic, Instant Start, High LO (1); Total Watts = 234"/>
    <s v="LF lamp and ballast: LF lamp: T5, 46 inch, 54W, 4750 lm, CRI = 85, rated life = 25000 hours (4): LF Ballast: Electronic, Instant Start, High LO (1); Total Watts = 234"/>
    <x v="929"/>
    <s v="LFLmpBlst-T5-46in-54w+El-IS-HLO(234w)"/>
    <s v="LFLmpBlst-T5-46in-54w+El-IS-HLO(234w)"/>
    <s v="LFLmpBlst-T5-46in-49w+El-IS-HLO(234w)"/>
    <s v="Standard"/>
    <s v="Com-Lighting-InGen_T12-48in-43w-A_T5-46in-33w_T5-46in-33w"/>
    <s v="WP source e.g.: SCE13LG087r0; Not used in 2013-14 Lighting Disposition"/>
    <s v="None"/>
    <s v="DEER2011"/>
  </r>
  <r>
    <n v="4452"/>
    <s v="C-In-LFLmpBlst-T5-46in-49w+El-IS-HLO(49w)-dWP5"/>
    <x v="485"/>
    <s v="DEER1314"/>
    <s v="Lighting Disposition"/>
    <d v="2015-03-06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1): LF Ballast: Electronic, Instant Start, High LO (1); Total Watts = 54"/>
    <s v="LF lamp and ballast: LF lamp: T5, 46 inch, 54W, 4750 lm, CRI = 85, rated life = 25000 hours (1): LF Ballast: Electronic, Instant Start, High LO (1); Total Watts = 54"/>
    <x v="930"/>
    <s v="LFLmpBlst-T5-46in-54w+El-IS-HLO(54w)"/>
    <s v="LFLmpBlst-T5-46in-54w+El-IS-HLO(54w)"/>
    <s v="LFLmpBlst-T5-46in-49w+El-IS-HLO(49w)"/>
    <s v="Standard"/>
    <s v="Com-Lighting-InGen_T12-48in-115w_T5-46in-64w_T5-46in-64w"/>
    <s v="WP source e.g.: SCE13LG087r0"/>
    <s v="DEER1314-Ltg-Com-LF"/>
    <s v="DEER1314"/>
  </r>
  <r>
    <n v="4453"/>
    <s v="C-In-LFLmpBlst-T5-46in-49w+El-IS-NLO(106w)-dWP10"/>
    <x v="485"/>
    <s v="DEER1314"/>
    <s v="Lighting Disposition"/>
    <d v="2015-03-06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2): LF Ballast: Electronic, Programmed Start, Normal LO (1); Total Watts = 116"/>
    <s v="LF lamp and ballast: LF lamp: T5, 46 inch, 54W, 4750 lm, CRI = 85, rated life = 25000 hours (2): LF Ballast: Electronic, Programmed Start, Normal LO (1); Total Watts = 116"/>
    <x v="931"/>
    <s v="LFLmpBlst-T5-46in-54w+El-PS-NLO(116w)"/>
    <s v="LFLmpBlst-T5-46in-54w+El-PS-NLO(116w)"/>
    <s v="LFLmpBlst-T5-46in-49w+El-IS-NLO(106w)"/>
    <s v="Standard"/>
    <s v="Com-Lighting-InGen_T12-48in-72w-A_T5-46in-64w_T5-46in-64w"/>
    <s v="WP source e.g.: SCE13LG087r0"/>
    <s v="DEER1314-Ltg-Com-LF"/>
    <s v="DEER1314"/>
  </r>
  <r>
    <n v="4454"/>
    <s v="C-In-LFLmpBlst-T5-46in-49w+El-IS-NLO(172w)-dWP15"/>
    <x v="485"/>
    <s v="DEER1314"/>
    <s v="Lighting Disposition"/>
    <d v="2015-03-06T00:00:00"/>
    <s v="Disposition: MeasuresList-Dec1-2014.xlsx"/>
    <s v="RobNc"/>
    <s v="Com-Iltg-dWatt-LF"/>
    <s v="DEER"/>
    <s v="Scaled"/>
    <s v="Delta"/>
    <n v="0"/>
    <n v="0"/>
    <s v="None"/>
    <m/>
    <b v="1"/>
    <m/>
    <b v="1"/>
    <s v="Com"/>
    <s v="Any"/>
    <x v="4"/>
    <s v="InGen"/>
    <s v="Ltg_Lmp+Blst"/>
    <x v="25"/>
    <m/>
    <m/>
    <s v="ILtg-T5"/>
    <s v="ILtg-T5"/>
    <s v="LF lamp and ballast: LF lamp: T5, 46 inch, 54W, 4750 lm, CRI = 85, rated life = 25000 hours (3): LF Ballast: Electronic, Instant Start, High LO (1); Total Watts = 187"/>
    <s v="LF lamp and ballast: LF lamp: T5, 46 inch, 54W, 4750 lm, CRI = 85, rated life = 25000 hours (3): LF Ballast: Electronic, Instant Start, High LO (1); Total Watts = 187"/>
    <x v="932"/>
    <s v="LFLmpBlst-T5-46in-54w+El-IS-HLO(187w)"/>
    <s v="LFLmpBlst-T5-46in-54w+El-IS-HLO(187w)"/>
    <s v="LFLmpBlst-T5-46in-49w+El-IS-NLO(172w)"/>
    <s v="Standard"/>
    <m/>
    <m/>
    <s v="DEER1314-Ltg-Com-LF"/>
    <s v="DEER1314"/>
  </r>
  <r>
    <n v="4455"/>
    <s v="C-In-LFLmpBlst-T5-46in-49w+El-IS-NLO(172w)-dWP7-dWC7"/>
    <x v="485"/>
    <s v="DEER1314"/>
    <s v="Lighting Disposition"/>
    <d v="2015-03-06T00:00:00"/>
    <s v="Disposition: MeasuresList-May222014.xlsx"/>
    <s v="ErRobNc"/>
    <s v="Com-Iltg-dWatt-LF"/>
    <s v="DEER"/>
    <s v="Scaled"/>
    <s v="Delta"/>
    <n v="0"/>
    <n v="0"/>
    <s v="None"/>
    <m/>
    <b v="0"/>
    <m/>
    <b v="1"/>
    <s v="Com"/>
    <s v="Any"/>
    <x v="4"/>
    <s v="InGen"/>
    <s v="Ltg_Lmp+Blst"/>
    <x v="25"/>
    <m/>
    <m/>
    <s v="ILtg-T5"/>
    <s v="ILtg-T5"/>
    <s v="LF lamp and ballast: LF lamp: T5, 46 inch, 54W, 4750 lm, CRI = 85, rated life = 25000 hours (3): LF Ballast: Electronic, Programmed Start, High LO (2); Total Watts = 179"/>
    <s v="LF lamp and ballast: LF lamp: T5, 46 inch, 54W, 4750 lm, CRI = 85, rated life = 25000 hours (3): LF Ballast: Electronic, Programmed Start, High LO (1); Total Watts = 179"/>
    <x v="932"/>
    <s v="LFLmpBlst-T5-46in-54w+El-PS-HLO-2(179w)"/>
    <s v="LFLmpBlst-T5-46in-54w+El-PS-HLO-1(179w)"/>
    <s v="LFLmpBlst-T5-46in-49w+El-IS-NLO(172w)"/>
    <s v="Standard"/>
    <m/>
    <s v="WP source e.g.: PGECOLTG160r1"/>
    <s v="DEER1314-Ltg-Com-LF"/>
    <s v="DEER1314"/>
  </r>
  <r>
    <n v="4456"/>
    <s v="C-In-LFLmpBlst-T5-46in-49w+El-IS-NLO(214w)-dWP20"/>
    <x v="485"/>
    <s v="DEER1314"/>
    <s v="Lighting Disposition"/>
    <d v="2015-03-06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4): LF Ballast: Electronic, Programmed Start, High LO (1); Total Watts = 234"/>
    <s v="LF lamp and ballast: LF lamp: T5, 46 inch, 54W, 4750 lm, CRI = 85, rated life = 25000 hours (4): LF Ballast: Electronic, Programmed Start, High LO (1); Total Watts = 234"/>
    <x v="933"/>
    <s v="LFLmpBlst-T5-46in-54w+El-PS-HLO-1(234w)"/>
    <s v="LFLmpBlst-T5-46in-54w+El-PS-HLO-1(234w)"/>
    <s v="LFLmpBlst-T5-46in-49w+El-IS-NLO(214w)"/>
    <s v="Standard"/>
    <m/>
    <s v="WP source e.g.: PGECOLTG160r1"/>
    <s v="DEER1314-Ltg-Com-LF"/>
    <s v="DEER1314"/>
  </r>
  <r>
    <n v="4457"/>
    <s v="C-In-LFLmpBlst-T5-46in-49w+El-IS-NLO(49.3w)-dWP4"/>
    <x v="485"/>
    <s v="DEER1314"/>
    <s v="Lighting Disposition"/>
    <d v="2015-03-06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1): LF Ballast: Electronic, Instant Start, Normal LO (1); Total Watts = 54"/>
    <s v="LF lamp and ballast: LF lamp: T5, 46 inch, 54W, 4750 lm, CRI = 85, rated life = 25000 hours (1): LF Ballast: Electronic, Instant Start, Normal LO (1); Total Watts = 54"/>
    <x v="934"/>
    <s v="LFLmpBlst-T5-46in-54w+El-IS-NLO(54w)"/>
    <s v="LFLmpBlst-T5-46in-54w+El-IS-NLO(54w)"/>
    <s v="LFLmpBlst-T5-46in-49w+El-IS-NLO(49.3w)"/>
    <s v="Standard"/>
    <m/>
    <s v="WP source e.g.: WPSDGENRLG0013r3"/>
    <s v="DEER1314-Ltg-Com-LF"/>
    <s v="DEER1314"/>
  </r>
  <r>
    <n v="4458"/>
    <s v="C-In-LFLmpBlst-T5-46in-49w+El-IS-NLO(49w)-dWP5"/>
    <x v="485"/>
    <s v="DEER1314"/>
    <s v="Lighting Disposition"/>
    <d v="2015-03-06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1): LF Ballast: Electronic, Programmed Start, Normal LO (1); Total Watts = 54"/>
    <s v="LF lamp and ballast: LF lamp: T5, 46 inch, 54W, 4750 lm, CRI = 85, rated life = 25000 hours (1): LF Ballast: Electronic, Programmed Start, Normal LO (1); Total Watts = 54"/>
    <x v="935"/>
    <s v="LFLmpBlst-T5-46in-54w+El-PS-NLO(54w)"/>
    <s v="LFLmpBlst-T5-46in-54w+El-PS-NLO(54w)"/>
    <s v="LFLmpBlst-T5-46in-49w+El-IS-NLO(49w)"/>
    <s v="Standard"/>
    <m/>
    <s v="WP source e.g.: WPSDGENRLG0013r3"/>
    <s v="DEER1314-Ltg-Com-LF"/>
    <s v="DEER1314"/>
  </r>
  <r>
    <n v="4459"/>
    <s v="C-In-LFLmpBlst-T5-46in-51w+El-IS-HLO(109w)-dWP7"/>
    <x v="485"/>
    <s v="DEER1314"/>
    <s v="Lighting Disposition"/>
    <d v="2015-03-06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2): LF Ballast: Electronic, Instant Start, High LO (1); Total Watts = 116"/>
    <s v="LF lamp and ballast: LF lamp: T5, 46 inch, 54W, 4750 lm, CRI = 85, rated life = 25000 hours (2): LF Ballast: Electronic, Instant Start, High LO (1); Total Watts = 116"/>
    <x v="936"/>
    <s v="LFLmpBlst-T5-46in-54w+El-IS-HLO(116w)"/>
    <s v="LFLmpBlst-T5-46in-54w+El-IS-HLO(116w)"/>
    <s v="LFLmpBlst-T5-46in-51w+El-IS-HLO(109w)"/>
    <s v="Standard"/>
    <m/>
    <s v="WP source e.g.: WPSDGENRLG0013r3"/>
    <s v="DEER1314-Ltg-Com-LF"/>
    <s v="DEER1314"/>
  </r>
  <r>
    <n v="4460"/>
    <s v="C-In-LFLmpBlst-T5-46in-51w+El-IS-HLO(176w)-dWP11"/>
    <x v="485"/>
    <s v="DEER1314"/>
    <s v="Lighting Disposition"/>
    <d v="2015-03-06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3): LF Ballast: Electronic, Instant Start, High LO (1); Total Watts = 187"/>
    <s v="LF lamp and ballast: LF lamp: T5, 46 inch, 54W, 4750 lm, CRI = 85, rated life = 25000 hours (3): LF Ballast: Electronic, Instant Start, High LO (1); Total Watts = 187"/>
    <x v="937"/>
    <s v="LFLmpBlst-T5-46in-54w+El-IS-HLO(187w)"/>
    <s v="LFLmpBlst-T5-46in-54w+El-IS-HLO(187w)"/>
    <s v="LFLmpBlst-T5-46in-51w+El-IS-HLO(176w)"/>
    <s v="Standard"/>
    <m/>
    <s v="WP source e.g.: WPSDGENRLG0013r3"/>
    <s v="DEER1314-Ltg-Com-LF"/>
    <s v="DEER1314"/>
  </r>
  <r>
    <n v="4461"/>
    <s v="C-In-LFLmpBlst-T5-46in-51w+El-IS-HLO(234w)-dWP0"/>
    <x v="485"/>
    <s v="DEER2011"/>
    <s v="Lighting Disposition"/>
    <d v="2014-05-30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4): LF Ballast: Electronic, Instant Start, High LO (1); Total Watts = 234"/>
    <s v="LF lamp and ballast: LF lamp: T5, 46 inch, 54W, 4750 lm, CRI = 85, rated life = 25000 hours (4): LF Ballast: Electronic, Instant Start, High LO (1); Total Watts = 234"/>
    <x v="938"/>
    <s v="LFLmpBlst-T5-46in-54w+El-IS-HLO(234w)"/>
    <s v="LFLmpBlst-T5-46in-54w+El-IS-HLO(234w)"/>
    <s v="LFLmpBlst-T5-46in-51w+El-IS-HLO(234w)"/>
    <s v="Standard"/>
    <m/>
    <s v="WP source e.g.: SCE13LG087r0; Not used in 2013-14 Lighting Disposition"/>
    <s v="None"/>
    <s v="DEER2011"/>
  </r>
  <r>
    <n v="4462"/>
    <s v="C-In-LFLmpBlst-T5-46in-51w+El-IS-HLO(51w)-dWP3"/>
    <x v="485"/>
    <s v="DEER1314"/>
    <s v="Lighting Disposition"/>
    <d v="2015-03-06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1): LF Ballast: Electronic, Instant Start, High LO (1); Total Watts = 54"/>
    <s v="LF lamp and ballast: LF lamp: T5, 46 inch, 54W, 4750 lm, CRI = 85, rated life = 25000 hours (1): LF Ballast: Electronic, Instant Start, High LO (1); Total Watts = 54"/>
    <x v="939"/>
    <s v="LFLmpBlst-T5-46in-54w+El-IS-HLO(54w)"/>
    <s v="LFLmpBlst-T5-46in-54w+El-IS-HLO(54w)"/>
    <s v="LFLmpBlst-T5-46in-51w+El-IS-HLO(51w)"/>
    <s v="Standard"/>
    <m/>
    <s v="WP source e.g.: SCE13LG087r0"/>
    <s v="DEER1314-Ltg-Com-LF"/>
    <s v="DEER1314"/>
  </r>
  <r>
    <n v="4463"/>
    <s v="C-In-LFLmpBlst-T5-46in-51w+El-IS-NLO(109w)-dWP7"/>
    <x v="485"/>
    <s v="DEER1314"/>
    <s v="Lighting Disposition"/>
    <d v="2015-03-06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2): LF Ballast: Electronic, Programmed Start, Normal LO (1); Total Watts = 116"/>
    <s v="LF lamp and ballast: LF lamp: T5, 46 inch, 54W, 4750 lm, CRI = 85, rated life = 25000 hours (2): LF Ballast: Electronic, Programmed Start, Normal LO (1); Total Watts = 116"/>
    <x v="940"/>
    <s v="LFLmpBlst-T5-46in-54w+El-PS-NLO(116w)"/>
    <s v="LFLmpBlst-T5-46in-54w+El-PS-NLO(116w)"/>
    <s v="LFLmpBlst-T5-46in-51w+El-IS-NLO(109w)"/>
    <s v="Standard"/>
    <m/>
    <s v="WP source e.g.: SCE13LG087r0"/>
    <s v="DEER1314-Ltg-Com-LF"/>
    <s v="DEER1314"/>
  </r>
  <r>
    <n v="4464"/>
    <s v="C-In-LFLmpBlst-T5-46in-51w+El-IS-NLO(109w)-dWP7-dWC7"/>
    <x v="485"/>
    <s v="DEER1314"/>
    <s v="Lighting Disposition"/>
    <d v="2015-03-06T00:00:00"/>
    <s v="Disposition: MeasuresList-Dec1-2014.xlsx"/>
    <s v="ErRobNc"/>
    <s v="Com-Iltg-dWatt-LF"/>
    <s v="DEER"/>
    <s v="Scaled"/>
    <s v="Delta"/>
    <n v="0"/>
    <n v="0"/>
    <s v="None"/>
    <m/>
    <b v="1"/>
    <m/>
    <b v="1"/>
    <s v="Com"/>
    <s v="Any"/>
    <x v="4"/>
    <s v="InGen"/>
    <s v="Ltg_Lmp+Blst"/>
    <x v="25"/>
    <m/>
    <m/>
    <s v="ILtg-T5"/>
    <s v="ILtg-T5"/>
    <s v="LF lamp and ballast: LF lamp: T5, 46 inch, 54W, 4750 lm, CRI = 85, rated life = 25000 hours (2): LF Ballast: Electronic, Instant Start, Normal LO (1); Total Watts = 116"/>
    <s v="LF lamp and ballast: LF lamp: T5, 46 inch, 54W, 4750 lm, CRI = 85, rated life = 25000 hours (2): LF Ballast: Electronic, Programmed Start, Normal LO (1); Total Watts = 116"/>
    <x v="940"/>
    <s v="LFLmpBlst-T5-46in-54w+El-IS-NLO(116w)"/>
    <s v="LFLmpBlst-T5-46in-54w+El-PS-NLO(116w)"/>
    <s v="LFLmpBlst-T5-46in-51w+El-IS-NLO(109w)"/>
    <s v="Standard"/>
    <m/>
    <m/>
    <s v="DEER1314-Ltg-Com-LF"/>
    <s v="DEER1314"/>
  </r>
  <r>
    <n v="4465"/>
    <s v="C-In-LFLmpBlst-T5-46in-51w+El-IS-NLO(176w)-dWP3-dWC3"/>
    <x v="485"/>
    <s v="DEER1314"/>
    <s v="Lighting Disposition"/>
    <d v="2015-03-06T00:00:00"/>
    <s v="Disposition: MeasuresList-May222014.xlsx"/>
    <s v="ErRobNc"/>
    <s v="Com-Iltg-dWatt-LF"/>
    <s v="DEER"/>
    <s v="Scaled"/>
    <s v="Delta"/>
    <n v="0"/>
    <n v="0"/>
    <s v="None"/>
    <m/>
    <b v="0"/>
    <m/>
    <b v="1"/>
    <s v="Com"/>
    <s v="Any"/>
    <x v="4"/>
    <s v="InGen"/>
    <s v="Ltg_Lmp+Blst"/>
    <x v="25"/>
    <m/>
    <m/>
    <s v="ILtg-T5"/>
    <s v="ILtg-T5"/>
    <s v="LF lamp and ballast: LF lamp: T5, 46 inch, 54W, 4750 lm, CRI = 85, rated life = 25000 hours (3): LF Ballast: Electronic, Programmed Start, High LO (2); Total Watts = 179"/>
    <s v="LF lamp and ballast: LF lamp: T5, 46 inch, 54W, 4750 lm, CRI = 85, rated life = 25000 hours (3): LF Ballast: Electronic, Programmed Start, High LO (1); Total Watts = 179"/>
    <x v="941"/>
    <s v="LFLmpBlst-T5-46in-54w+El-PS-HLO-2(179w)"/>
    <s v="LFLmpBlst-T5-46in-54w+El-PS-HLO-1(179w)"/>
    <s v="LFLmpBlst-T5-46in-51w+El-IS-NLO(176w)"/>
    <s v="Standard"/>
    <m/>
    <s v="WP source e.g.: SCE13LG092r0"/>
    <s v="DEER1314-Ltg-Com-LF"/>
    <s v="DEER1314"/>
  </r>
  <r>
    <n v="4466"/>
    <s v="C-In-LFLmpBlst-T5-46in-51w+El-IS-NLO(218w)-dWP16"/>
    <x v="485"/>
    <s v="DEER1314"/>
    <s v="Lighting Disposition"/>
    <d v="2015-03-06T00:00:00"/>
    <s v="Disposition: MeasuresList-May222014.xlsx"/>
    <s v="RobNc"/>
    <s v="Com-Iltg-dWatt-LF"/>
    <s v="DEER"/>
    <s v="Scaled"/>
    <s v="Delta"/>
    <n v="0"/>
    <n v="0"/>
    <s v="None"/>
    <m/>
    <b v="0"/>
    <m/>
    <b v="1"/>
    <s v="Com"/>
    <s v="Any"/>
    <x v="4"/>
    <s v="InGen"/>
    <s v="Ltg_Lmp+Blst"/>
    <x v="25"/>
    <m/>
    <m/>
    <s v="ILtg-T5"/>
    <s v="ILtg-T5"/>
    <s v="LF lamp and ballast: LF lamp: T5, 46 inch, 54W, 4750 lm, CRI = 85, rated life = 25000 hours (4): LF Ballast: Electronic, Programmed Start, High LO (1); Total Watts = 234"/>
    <s v="LF lamp and ballast: LF lamp: T5, 46 inch, 54W, 4750 lm, CRI = 85, rated life = 25000 hours (4): LF Ballast: Electronic, Programmed Start, High LO (1); Total Watts = 234"/>
    <x v="942"/>
    <s v="LFLmpBlst-T5-46in-54w+El-PS-HLO-1(234w)"/>
    <s v="LFLmpBlst-T5-46in-54w+El-PS-HLO-1(234w)"/>
    <s v="LFLmpBlst-T5-46in-51w+El-IS-NLO(218w)"/>
    <s v="Standard"/>
    <m/>
    <s v="WP source e.g.: SCE13LG087r0"/>
    <s v="DEER1314-Ltg-Com-LF"/>
    <s v="DEER1314"/>
  </r>
  <r>
    <n v="4467"/>
    <s v="C-In-LFLmpBlst-T5-46in-51w+El-IS-NLO(51w)-dWP3-dWC3"/>
    <x v="485"/>
    <s v="DEER1314"/>
    <s v="Lighting Disposition"/>
    <d v="2015-03-06T00:00:00"/>
    <s v="Disposition: MeasuresList-May222014.xlsx"/>
    <s v="ErRobNc"/>
    <s v="Com-Iltg-dWatt-LF"/>
    <s v="DEER"/>
    <s v="Scaled"/>
    <s v="Delta"/>
    <n v="0"/>
    <n v="0"/>
    <s v="None"/>
    <m/>
    <b v="0"/>
    <m/>
    <b v="1"/>
    <s v="Com"/>
    <s v="Any"/>
    <x v="4"/>
    <s v="InGen"/>
    <s v="Ltg_Lmp+Blst"/>
    <x v="25"/>
    <m/>
    <m/>
    <s v="ILtg-T5"/>
    <s v="ILtg-T5"/>
    <s v="LF lamp and ballast: LF lamp: T5, 46 inch, 54W, 4750 lm, CRI = 85, rated life = 25000 hours (1): LF Ballast: Electronic, Instant Start, Normal LO (1); Total Watts = 54"/>
    <s v="LF lamp and ballast: LF lamp: T5, 46 inch, 54W, 4750 lm, CRI = 85, rated life = 25000 hours (1): LF Ballast: Electronic, Programmed Start, Normal LO (1); Total Watts = 54"/>
    <x v="943"/>
    <s v="LFLmpBlst-T5-46in-54w+El-IS-NLO(54w)"/>
    <s v="LFLmpBlst-T5-46in-54w+El-PS-NLO(54w)"/>
    <s v="LFLmpBlst-T5-46in-51w+El-IS-NLO(51w)"/>
    <s v="Standard"/>
    <m/>
    <s v="WP source e.g.: WPSDGENRLG0013r3"/>
    <s v="DEER1314-Ltg-Com-LF"/>
    <s v="DEER1314"/>
  </r>
  <r>
    <n v="4468"/>
    <s v="C-In-LFLmpBlst-T5-46in-54w+El-IS-NLO(109w)-dWP7-dWC7"/>
    <x v="485"/>
    <s v="DEER1314"/>
    <s v="Lighting Disposition"/>
    <d v="2015-03-06T00:00:00"/>
    <s v="Disposition: MeasuresList-May222014.xlsx"/>
    <s v="ErRobNc"/>
    <s v="Com-Iltg-dWatt-LF"/>
    <s v="DEER"/>
    <s v="Scaled"/>
    <s v="Delta"/>
    <n v="0"/>
    <n v="0"/>
    <s v="None"/>
    <m/>
    <b v="0"/>
    <m/>
    <b v="1"/>
    <s v="Com"/>
    <s v="Any"/>
    <x v="4"/>
    <s v="InGen"/>
    <s v="Ltg_Lmp+Blst"/>
    <x v="25"/>
    <m/>
    <m/>
    <s v="ILtg-T5"/>
    <s v="ILtg-T5"/>
    <s v="LF lamp and ballast: LF lamp: T5, 46 inch, 54W, 4750 lm, CRI = 85, rated life = 25000 hours (2): LF Ballast: Electronic, Instant Start, Normal LO (1); Total Watts = 116"/>
    <s v="LF lamp and ballast: LF lamp: T5, 46 inch, 54W, 4750 lm, CRI = 85, rated life = 25000 hours (2): LF Ballast: Electronic, Programmed Start, Normal LO (1); Total Watts = 116"/>
    <x v="944"/>
    <s v="LFLmpBlst-T5-46in-54w+El-IS-NLO(116w)"/>
    <s v="LFLmpBlst-T5-46in-54w+El-PS-NLO(116w)"/>
    <s v="LFLmpBlst-T5-46in-54w+El-IS-NLO(109w)"/>
    <s v="Standard"/>
    <m/>
    <s v="WP source e.g.: WPSDGENRLG0013r3"/>
    <s v="DEER1314-Ltg-Com-LF"/>
    <s v="DEER1314"/>
  </r>
  <r>
    <n v="4469"/>
    <s v="C-In-LFLmpBlst-T5-46in-54w+El-IS-NLO(54w)-dWP-18"/>
    <x v="485"/>
    <s v="DEER1314"/>
    <s v="Lighting Disposition"/>
    <d v="2015-03-06T00:00:00"/>
    <s v="Disposition: MeasuresList-May222014.xlsx"/>
    <s v="RobNc"/>
    <s v="Com-Iltg-dWatt-LF"/>
    <s v="DEER"/>
    <s v="Scaled"/>
    <s v="Delta"/>
    <n v="0"/>
    <n v="0"/>
    <s v="None"/>
    <m/>
    <b v="0"/>
    <m/>
    <b v="1"/>
    <s v="Com"/>
    <s v="Any"/>
    <x v="4"/>
    <s v="InGen"/>
    <s v="Ltg_Lmp+Blst"/>
    <x v="25"/>
    <m/>
    <m/>
    <s v="ILtg-T5"/>
    <s v="ILtg-Lfluor-T12Mag"/>
    <s v="LF lamp and ballast: LF lamp: T12, 48 inch, 34W, 2475 lm, CRI = 60, rated life = 20000 hours (1): LF Ballast: Energy Saver Magnetic (EPACT compliant), Rapid Start, Normal LO (0.5); Total Watts = 36"/>
    <s v="LF lamp and ballast: LF lamp: T12, 48 inch, 34W, 2475 lm, CRI = 60, rated life = 20000 hours (1): LF Ballast: Energy Saver Magnetic (EPACT compliant), Rapid Start, Normal LO (0.5); Total Watts = 36"/>
    <x v="945"/>
    <s v="LFLmpBlst-T12-48in-34w+MagES-RS-NLO(36w)"/>
    <s v="LFLmpBlst-T12-48in-34w+MagES-RS-NLO(36w)"/>
    <s v="LFLmpBlst-T5-46in-54w+El-IS-NLO(54w)"/>
    <s v="Standard"/>
    <m/>
    <s v="WP source e.g.: WPSDGENRLG0013r3"/>
    <s v="DEER1314-Ltg-Com-LF"/>
    <s v="DEER1314"/>
  </r>
  <r>
    <n v="4470"/>
    <s v="C-In-LFLmpBlst-T5-46in-54w+El-PS-HLO(117w)-dWP27-dWC0"/>
    <x v="485"/>
    <s v="DEER1314"/>
    <s v="Lighting Disposition"/>
    <d v="2015-03-06T00:00:00"/>
    <s v="Disposition: MeasuresList-Dec1-2014.xlsx"/>
    <s v="ErRul"/>
    <s v="Com-Iltg-dWatt-LF"/>
    <s v="DEER"/>
    <s v="Scaled"/>
    <s v="Delta"/>
    <n v="0"/>
    <n v="0"/>
    <s v="None"/>
    <m/>
    <b v="1"/>
    <m/>
    <b v="1"/>
    <s v="Com"/>
    <s v="Any"/>
    <x v="4"/>
    <s v="InGen"/>
    <s v="Ltg_Lmp+Blst"/>
    <x v="25"/>
    <m/>
    <m/>
    <s v="ILtg-T5"/>
    <s v="ILtg-Lfluor-T12Mag"/>
    <s v="LF lamp and ballast: LF lamp: T12, 48 inch, 34W, 2475 lm, CRI = 60, rated life = 20000 hours (4): LF Ballast: Energy Saver Magnetic (EPACT compliant), Rapid Start, Normal LO (2); Total Watts = 144"/>
    <s v="LF lamp and ballast: LF lamp: T5, 46 inch, 54W, 4750 lm, CRI = 85, rated life = 25000 hours (2): LF Ballast: Electronic, Programmed Start, High LO (1); Total Watts = 117"/>
    <x v="573"/>
    <s v="LFLmpBlst-T12-48in-34w+MagES-RS-NLO(144w)"/>
    <s v="LFLmpBlst-T5-46in-54w+El-PS-HLO(117w)"/>
    <s v="LFLmpBlst-T5-46in-54w+El-PS-HLO(117w)"/>
    <s v="Standard"/>
    <s v="Com-Lighting-InGen_T12-48in-144w-A_T5-46in-117w_T5-46in-117w"/>
    <m/>
    <s v="DEER1314-Ltg-Com-LF"/>
    <s v="DEER1314"/>
  </r>
  <r>
    <n v="4471"/>
    <s v="C-In-LFLmpBlst-T5-46in-54w+El-PS-HLO(117w)-dWP27-dWC1"/>
    <x v="485"/>
    <s v="DEER2011"/>
    <s v="Lighting Disposition"/>
    <d v="2014-05-30T00:00:00"/>
    <s v="Disposition: MeasuresList-May222014.xlsx"/>
    <s v="ErRobNc"/>
    <s v="Com-Iltg-dWatt-LF"/>
    <s v="DEER"/>
    <s v="Scaled"/>
    <s v="Delta"/>
    <n v="0"/>
    <n v="0"/>
    <s v="None"/>
    <m/>
    <b v="0"/>
    <m/>
    <b v="1"/>
    <s v="Com"/>
    <s v="Any"/>
    <x v="4"/>
    <s v="InGen"/>
    <s v="Ltg_Lmp+Blst"/>
    <x v="25"/>
    <m/>
    <m/>
    <s v="ILtg-T5"/>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4): LF Ballast: Electronic, Instant Start, Normal LO (2); Total Watts = 118"/>
    <x v="573"/>
    <s v="LFLmpBlst-T12-48in-34w+MagES-RS-NLO(144w)"/>
    <s v="LFLmpBlst-T8-48in-32w-2g+El-IS-NLO(118w)"/>
    <s v="LFLmpBlst-T5-46in-54w+El-PS-HLO(117w)"/>
    <s v="Standard"/>
    <m/>
    <s v="WP source e.g.: WPSDGENRLG0013r3; Not used in 2013-14 Lighting Disposition"/>
    <s v="None"/>
    <s v="DEER2011"/>
  </r>
  <r>
    <n v="4472"/>
    <s v="C-In-LFLmpBlst-T5-46in-54w+El-PS-HLO(59w)-dWP13-dWC0"/>
    <x v="485"/>
    <s v="DEER1314"/>
    <s v="Lighting Disposition"/>
    <d v="2015-03-06T00:00:00"/>
    <s v="Disposition: MeasuresList-May222014.xlsx"/>
    <s v="ErRul"/>
    <s v="Com-Iltg-dWatt-LF"/>
    <s v="DEER"/>
    <s v="Scaled"/>
    <s v="Delta"/>
    <n v="0"/>
    <n v="0"/>
    <s v="None"/>
    <m/>
    <b v="0"/>
    <m/>
    <b v="1"/>
    <s v="Com"/>
    <s v="Any"/>
    <x v="4"/>
    <s v="InGen"/>
    <s v="Ltg_Lmp+Blst"/>
    <x v="25"/>
    <m/>
    <m/>
    <s v="ILtg-T5"/>
    <s v="ILtg-Lfluor-T12Mag"/>
    <s v="LF lamp and ballast: LF lamp: T12, 48 inch, 34W, 2475 lm, CRI = 60, rated life = 20000 hours (2): LF Ballast: Energy Saver Magnetic (EPACT compliant), Rapid Start, Normal LO (1); Total Watts = 72"/>
    <s v="LF lamp and ballast: LF lamp: T5, 46 inch, 54W, 4750 lm, CRI = 85, rated life = 25000 hours (1): LF Ballast: Electronic, Programmed Start, High LO (0.5); Total Watts = 59"/>
    <x v="571"/>
    <s v="LFLmpBlst-T12-48in-34w+MagES-RS-NLO(72w)"/>
    <s v="LFLmpBlst-T5-46in-54w+El-PS-HLO(59w)"/>
    <s v="LFLmpBlst-T5-46in-54w+El-PS-HLO(59w)"/>
    <s v="Standard"/>
    <m/>
    <s v="WP source e.g.: SCE13LG087r0"/>
    <s v="DEER1314-Ltg-Com-LF"/>
    <s v="DEER1314"/>
  </r>
  <r>
    <n v="4473"/>
    <s v="C-In-LFLmpBlst-T5-46in-54w+El-PS-HLO(62w)-dWP10-dWC0"/>
    <x v="485"/>
    <s v="DEER1314"/>
    <s v="Lighting Disposition"/>
    <d v="2015-03-06T00:00:00"/>
    <s v="Disposition: MeasuresList-May222014.xlsx"/>
    <s v="ErRul"/>
    <s v="Com-Iltg-dWatt-LF"/>
    <s v="DEER"/>
    <s v="Scaled"/>
    <s v="Delta"/>
    <n v="0"/>
    <n v="0"/>
    <s v="None"/>
    <m/>
    <b v="0"/>
    <m/>
    <b v="1"/>
    <s v="Com"/>
    <s v="Any"/>
    <x v="4"/>
    <s v="InGen"/>
    <s v="Ltg_Lmp+Blst"/>
    <x v="25"/>
    <m/>
    <m/>
    <s v="ILtg-T5"/>
    <s v="ILtg-Lfluor-T12Mag"/>
    <s v="LF lamp and ballast: LF lamp: T12, 48 inch, 34W, 2475 lm, CRI = 60, rated life = 20000 hours (2): LF Ballast: Energy Saver Magnetic (EPACT compliant), Rapid Start, Normal LO (1); Total Watts = 72"/>
    <s v="LF lamp and ballast: LF lamp: T5, 46 inch, 54W, 4750 lm, CRI = 85, rated life = 25000 hours (1): LF Ballast: Electronic, Programmed Start, High LO (1); Total Watts = 62"/>
    <x v="572"/>
    <s v="LFLmpBlst-T12-48in-34w+MagES-RS-NLO(72w)"/>
    <s v="LFLmpBlst-T5-46in-54w+El-PS-HLO(62w)"/>
    <s v="LFLmpBlst-T5-46in-54w+El-PS-HLO(62w)"/>
    <s v="Standard"/>
    <m/>
    <s v="WP source e.g.: SCE13LG087r0"/>
    <s v="DEER1314-Ltg-Com-LF"/>
    <s v="DEER1314"/>
  </r>
  <r>
    <n v="4474"/>
    <s v="C-In-LFLmpBlst-T8-24in-17w+El-IS-HLO(35w)-dWP25"/>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U6, 22 inch, 32W, 2575 lm, CRI = 75, rated life = 18000 hours (2): LF Ballast: Electronic, Instant Start, Normal LO (1); Total Watts = 60"/>
    <s v="LF lamp and ballast: LF lamp: U6, 22 inch, 32W, 2575 lm, CRI = 75, rated life = 18000 hours (2): LF Ballast: Electronic, Instant Start, Normal LO (1); Total Watts = 60"/>
    <x v="946"/>
    <s v="LFLmpBlst-U6-22in-32w+El-IS-NLO(60w)"/>
    <s v="LFLmpBlst-U6-22in-32w+El-IS-NLO(60w)"/>
    <s v="LFLmpBlst-T8-24in-17w+El-IS-HLO(35w)"/>
    <s v="Standard"/>
    <m/>
    <s v="WP source e.g.: WPSDGENRLG0013r3"/>
    <s v="DEER1314-Ltg-Com-LF"/>
    <s v="DEER1314"/>
  </r>
  <r>
    <n v="4475"/>
    <s v="C-In-LFLmpBlst-T8-24in-17w+El-IS-HLO(35w)-dWP37-dWC25"/>
    <x v="485"/>
    <s v="DEER1314"/>
    <s v="Lighting Disposition"/>
    <d v="2015-03-06T00:00:00"/>
    <s v="Disposition: MeasuresList-May222014.xlsx"/>
    <s v="ErRobNc"/>
    <s v="Com-Iltg-dWatt-LF"/>
    <s v="DEER"/>
    <s v="Scaled"/>
    <s v="Delta"/>
    <n v="0"/>
    <n v="0"/>
    <s v="None"/>
    <m/>
    <b v="0"/>
    <m/>
    <b v="1"/>
    <s v="Com"/>
    <s v="Any"/>
    <x v="4"/>
    <s v="InGen"/>
    <s v="Ltg_Lmp+Blst"/>
    <x v="25"/>
    <m/>
    <m/>
    <s v="ILtg-Lfluor-Elec"/>
    <s v="ILtg-Lfluor-Elec"/>
    <s v="LF lamp and ballast: LF lamp: U12, 22 inch, 34W, 2300 lm, CRI = 75, rated life = 18000 hours (2): LF Ballast: Energy Saver Magnetic (EPACT compliant), Rapid Start, Normal LO (1); Total Watts = 72"/>
    <s v="LF lamp and ballast: LF lamp: U6, 22 inch, 32W, 2575 lm, CRI = 75, rated life = 18000 hours (2): LF Ballast: Electronic, Instant Start, Normal LO (1); Total Watts = 60"/>
    <x v="946"/>
    <s v="LFLmpBlst-U12-22in-34w+MagES-RS-NLO(72w)"/>
    <s v="LFLmpBlst-U6-22in-32w+El-IS-NLO(60w)"/>
    <s v="LFLmpBlst-T8-24in-17w+El-IS-HLO(35w)"/>
    <s v="Standard"/>
    <m/>
    <s v="WP source e.g.: SCE13LG087r0"/>
    <s v="DEER1314-Ltg-Com-LF"/>
    <s v="DEER1314"/>
  </r>
  <r>
    <n v="4476"/>
    <s v="C-In-LFLmpBlst-T8-24in-17w+El-IS-NLO(16w)-dWP44"/>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U6, 22 inch, 32W, 2575 lm, CRI = 75, rated life = 18000 hours (2): LF Ballast: Electronic, Instant Start, Normal LO (1); Total Watts = 60"/>
    <s v="LF lamp and ballast: LF lamp: U6, 22 inch, 32W, 2575 lm, CRI = 75, rated life = 18000 hours (2): LF Ballast: Electronic, Instant Start, Normal LO (1); Total Watts = 60"/>
    <x v="947"/>
    <s v="LFLmpBlst-U6-22in-32w+El-IS-NLO(60w)"/>
    <s v="LFLmpBlst-U6-22in-32w+El-IS-NLO(60w)"/>
    <s v="LFLmpBlst-T8-24in-17w+El-IS-NLO(16w)"/>
    <s v="Standard"/>
    <s v="Com-Lighting-InGen_T12-48in-72w-A_T5-46in-59w_T5-46in-59w"/>
    <s v="WP source e.g.: SCE13LG087r0"/>
    <s v="DEER1314-Ltg-Com-LF"/>
    <s v="DEER1314"/>
  </r>
  <r>
    <n v="4477"/>
    <s v="C-In-LFLmpBlst-T8-24in-17w+El-IS-NLO(17w)-dWP11"/>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24 inch, 20W, 1050 lm, CRI = 60, rated life = 9000 hours (1): LF Ballast: Standard Magnetic (pre-EPACT), Rapid Start, Normal LO (1); Total Watts = 28"/>
    <s v="LF lamp and ballast: LF lamp: T12, 24 inch, 20W, 1050 lm, CRI = 60, rated life = 9000 hours (1): LF Ballast: Standard Magnetic (pre-EPACT), Rapid Start, Normal LO (1); Total Watts = 28"/>
    <x v="948"/>
    <s v="LFLmpBlst-T12-24in-20w+MagStd-RS-NLO(28w)"/>
    <s v="LFLmpBlst-T12-24in-20w+MagStd-RS-NLO(28w)"/>
    <s v="LFLmpBlst-T8-24in-17w+El-IS-NLO(17w)"/>
    <s v="Standard"/>
    <s v="Com-Lighting-InGen_T12-48in-72w-A_T5-46in-62w_T5-46in-62w"/>
    <s v="WP source e.g.: SCE13LG087r0"/>
    <s v="DEER1314-Ltg-Com-LF"/>
    <s v="DEER1314"/>
  </r>
  <r>
    <n v="4478"/>
    <s v="C-In-LFLmpBlst-T8-24in-17w+El-IS-NLO(31w)-dWP29"/>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U6, 22 inch, 32W, 2575 lm, CRI = 75, rated life = 18000 hours (2): LF Ballast: Electronic, Instant Start, Normal LO (1); Total Watts = 60"/>
    <s v="LF lamp and ballast: LF lamp: U6, 22 inch, 32W, 2575 lm, CRI = 75, rated life = 18000 hours (2): LF Ballast: Electronic, Instant Start, Normal LO (1); Total Watts = 60"/>
    <x v="949"/>
    <s v="LFLmpBlst-U6-22in-32w+El-IS-NLO(60w)"/>
    <s v="LFLmpBlst-U6-22in-32w+El-IS-NLO(60w)"/>
    <s v="LFLmpBlst-T8-24in-17w+El-IS-NLO(31w)"/>
    <s v="Standard"/>
    <m/>
    <s v="WP source e.g.: SCE13LG086r0"/>
    <s v="DEER1314-Ltg-Com-LF"/>
    <s v="DEER1314"/>
  </r>
  <r>
    <n v="4479"/>
    <s v="C-In-LFLmpBlst-T8-24in-17w+El-IS-NLO(31w)-dWP41-dWC29"/>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U12, 22 inch, 34W, 2300 lm, CRI = 75, rated life = 18000 hours (2): LF Ballast: Energy Saver Magnetic (EPACT compliant), Rapid Start, Normal LO (1); Total Watts = 72"/>
    <s v="LF lamp and ballast: LF lamp: U6, 22 inch, 32W, 2575 lm, CRI = 75, rated life = 18000 hours (2): LF Ballast: Electronic, Instant Start, Normal LO (1); Total Watts = 60"/>
    <x v="949"/>
    <s v="LFLmpBlst-U12-22in-34w+MagES-RS-NLO(72w)"/>
    <s v="LFLmpBlst-U6-22in-32w+El-IS-NLO(60w)"/>
    <s v="LFLmpBlst-T8-24in-17w+El-IS-NLO(31w)"/>
    <s v="Standard"/>
    <m/>
    <s v="WP source e.g.: SCE13LG086r0"/>
    <s v="DEER1314-Ltg-Com-LF"/>
    <s v="DEER1314"/>
  </r>
  <r>
    <n v="4480"/>
    <s v="C-In-LFLmpBlst-T8-24in-17w+El-IS-NLO(33w)-dWP23"/>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24 inch, 20W, 1050 lm, CRI = 60, rated life = 9000 hours (2): LF Ballast: Standard Magnetic (pre-EPACT), Rapid Start, Normal LO (1); Total Watts = 56"/>
    <s v="LF lamp and ballast: LF lamp: T12, 24 inch, 20W, 1050 lm, CRI = 60, rated life = 9000 hours (2): LF Ballast: Standard Magnetic (pre-EPACT), Rapid Start, Normal LO (1); Total Watts = 56"/>
    <x v="950"/>
    <s v="LFLmpBlst-T12-24in-20w+MagStd-RS-NLO(56w)"/>
    <s v="LFLmpBlst-T12-24in-20w+MagStd-RS-NLO(56w)"/>
    <s v="LFLmpBlst-T8-24in-17w+El-IS-NLO(33w)"/>
    <s v="Standard"/>
    <m/>
    <s v="WP source e.g.: SCE13LG086r0"/>
    <s v="DEER1314-Ltg-Com-LF"/>
    <s v="DEER1314"/>
  </r>
  <r>
    <n v="4481"/>
    <s v="C-In-LFLmpBlst-T8-24in-17w+El-IS-NLO(33w)-dWP39-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4W, 2475 lm, CRI = 60, rated life = 20000 hours (2): LF Ballast: Energy Saver Magnetic (EPACT compliant), Rapid Start, Normal LO (1); Total Watts = 72"/>
    <s v="LF lamp and ballast: LF lamp: T8, 24 inch, 17W, 1200 lm, CRI = 90, rated life = 15000 hours (2): LF Ballast: Electronic, Instant Start, Normal LO (1); Total Watts = 33"/>
    <x v="950"/>
    <s v="LFLmpBlst-T12-48in-34w+MagES-RS-NLO(72w)"/>
    <s v="LFLmpBlst-T8-24in-17w+El-IS-NLO(33w)"/>
    <s v="LFLmpBlst-T8-24in-17w+El-IS-NLO(33w)"/>
    <s v="Standard"/>
    <m/>
    <m/>
    <s v="DEER1314-Ltg-Com-LF"/>
    <s v="DEER1314"/>
  </r>
  <r>
    <n v="4482"/>
    <s v="C-In-LFLmpBlst-T8-24in-17w+El-IS-NLO(33w)-dWP39-dWC26"/>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2): LF Ballast: Energy Saver Magnetic (EPACT compliant), Rapid Start, Normal LO (1); Total Watts = 72"/>
    <s v="LF lamp and ballast: LF lamp: T8, 48 inch, 32W, 2710 lm, CRI = 75, rated life = 15000 hours (2): LF Ballast: Electronic, Instant Start, Normal LO (1); Total Watts = 59"/>
    <x v="950"/>
    <s v="LFLmpBlst-T12-48in-34w+MagES-RS-NLO(72w)"/>
    <s v="LFLmpBlst-T8-48in-32w-1g+El-IS-NLO(59w)"/>
    <s v="LFLmpBlst-T8-24in-17w+El-IS-NLO(33w)"/>
    <s v="Standard"/>
    <m/>
    <s v="WP source e.g.: SCE13LG087r0; Expires 6-30-2014; Not used in 2013-14 Lighting Disposition"/>
    <s v="None"/>
    <s v="DEER2011"/>
  </r>
  <r>
    <n v="4483"/>
    <s v="C-In-LFLmpBlst-T8-24in-17w+El-IS-NLO(33w)-dWP79"/>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24 inch, 20W, 1050 lm, CRI = 60, rated life = 9000 hours (4): LF Ballast: Standard Magnetic (pre-EPACT), Rapid Start, Normal LO (2); Total Watts = 112"/>
    <s v="LF lamp and ballast: LF lamp: T12, 24 inch, 20W, 1050 lm, CRI = 60, rated life = 9000 hours (4): LF Ballast: Standard Magnetic (pre-EPACT), Rapid Start, Normal LO (2); Total Watts = 112"/>
    <x v="950"/>
    <s v="LFLmpBlst-T12-24in-20w+MagStd-RS-NLO(112w)"/>
    <s v="LFLmpBlst-T12-24in-20w+MagStd-RS-NLO(112w)"/>
    <s v="LFLmpBlst-T8-24in-17w+El-IS-NLO(33w)"/>
    <s v="Standard"/>
    <m/>
    <s v="WP source e.g.: SCE13LG087r0"/>
    <s v="DEER1314-Ltg-Com-LF"/>
    <s v="DEER1314"/>
  </r>
  <r>
    <n v="4484"/>
    <s v="C-In-LFLmpBlst-T8-24in-17w+El-IS-NLO(47w)-dWP15"/>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24 inch, 20W, 1050 lm, CRI = 60, rated life = 9000 hours (3): LF Ballast: Standard Magnetic (pre-EPACT), Rapid Start, Normal LO (1); Total Watts = 62"/>
    <s v="LF lamp and ballast: LF lamp: T12, 24 inch, 20W, 1050 lm, CRI = 60, rated life = 9000 hours (3): LF Ballast: Standard Magnetic (pre-EPACT), Rapid Start, Normal LO (1); Total Watts = 62"/>
    <x v="951"/>
    <s v="LFLmpBlst-T12-24in-20w+MagStd-RS-NLO(62w)"/>
    <s v="LFLmpBlst-T12-24in-20w+MagStd-RS-NLO(62w)"/>
    <s v="LFLmpBlst-T8-24in-17w+El-IS-NLO(47w)"/>
    <s v="Standard"/>
    <m/>
    <s v="WP source e.g.: PGECOLTG160r1"/>
    <s v="DEER1314-Ltg-Com-LF"/>
    <s v="DEER1314"/>
  </r>
  <r>
    <n v="4485"/>
    <s v="C-In-LFLmpBlst-T8-24in-17w+El-IS-NLO(61w)-dWP51"/>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24 inch, 20W, 1050 lm, CRI = 60, rated life = 9000 hours (4): LF Ballast: Standard Magnetic (pre-EPACT), Rapid Start, Normal LO (2); Total Watts = 112"/>
    <s v="LF lamp and ballast: LF lamp: T12, 24 inch, 20W, 1050 lm, CRI = 60, rated life = 9000 hours (4): LF Ballast: Standard Magnetic (pre-EPACT), Rapid Start, Normal LO (2); Total Watts = 112"/>
    <x v="952"/>
    <s v="LFLmpBlst-T12-24in-20w+MagStd-RS-NLO(112w)"/>
    <s v="LFLmpBlst-T12-24in-20w+MagStd-RS-NLO(112w)"/>
    <s v="LFLmpBlst-T8-24in-17w+El-IS-NLO(61w)"/>
    <s v="Standard"/>
    <m/>
    <s v="WP source e.g.: WPSDGENRLG0013r3"/>
    <s v="DEER1314-Ltg-Com-LF"/>
    <s v="DEER1314"/>
  </r>
  <r>
    <n v="4486"/>
    <s v="C-In-LFLmpBlst-T8-24in-17w+El-IS-NLO+Refl(31w)-dWP25"/>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24 inch, 20W, 1050 lm, CRI = 60, rated life = 9000 hours (2): LF Ballast: Standard Magnetic (pre-EPACT), Rapid Start, Normal LO (1); Total Watts = 56"/>
    <s v="LF lamp and ballast: LF lamp: T12, 24 inch, 20W, 1050 lm, CRI = 60, rated life = 9000 hours (2): LF Ballast: Standard Magnetic (pre-EPACT), Rapid Start, Normal LO (1); Total Watts = 56"/>
    <x v="953"/>
    <s v="LFLmpBlst-T12-24in-20w+MagStd-RS-NLO(56w)"/>
    <s v="LFLmpBlst-T12-24in-20w+MagStd-RS-NLO(56w)"/>
    <s v="LFLmpBlst-T8-24in-17w+El-IS-NLO+Refl(31w)"/>
    <s v="Standard"/>
    <m/>
    <s v="WP source e.g.: SCE13LG087r0"/>
    <s v="DEER1314-Ltg-Com-LF"/>
    <s v="DEER1314"/>
  </r>
  <r>
    <n v="4487"/>
    <s v="C-In-LFLmpBlst-T8-24in-17w+El-IS-NLO+Refl(31w)-dWP29"/>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U6, 22 inch, 32W, 2575 lm, CRI = 75, rated life = 18000 hours (2): LF Ballast: Electronic, Instant Start, Normal LO (1); Total Watts = 60"/>
    <s v="LF lamp and ballast: LF lamp: U6, 22 inch, 32W, 2575 lm, CRI = 75, rated life = 18000 hours (2): LF Ballast: Electronic, Instant Start, Normal LO (1); Total Watts = 60"/>
    <x v="953"/>
    <s v="LFLmpBlst-U6-22in-32w+El-IS-NLO(60w)"/>
    <s v="LFLmpBlst-U6-22in-32w+El-IS-NLO(60w)"/>
    <s v="LFLmpBlst-T8-24in-17w+El-IS-NLO+Refl(31w)"/>
    <s v="Standard"/>
    <m/>
    <s v="WP source e.g.: SCE13LG087r0"/>
    <s v="DEER1314-Ltg-Com-LF"/>
    <s v="DEER1314"/>
  </r>
  <r>
    <n v="4488"/>
    <s v="C-In-LFLmpBlst-T8-24in-17w+El-IS-NLO+Refl(31w)-dWP41-dWC29"/>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U12, 22 inch, 34W, 2300 lm, CRI = 75, rated life = 18000 hours (2): LF Ballast: Energy Saver Magnetic (EPACT compliant), Rapid Start, Normal LO (1); Total Watts = 72"/>
    <s v="LF lamp and ballast: LF lamp: U6, 22 inch, 32W, 2575 lm, CRI = 75, rated life = 18000 hours (2): LF Ballast: Electronic, Instant Start, Normal LO (1); Total Watts = 60"/>
    <x v="953"/>
    <s v="LFLmpBlst-U12-22in-34w+MagES-RS-NLO(72w)"/>
    <s v="LFLmpBlst-U6-22in-32w+El-IS-NLO(60w)"/>
    <s v="LFLmpBlst-T8-24in-17w+El-IS-NLO+Refl(31w)"/>
    <s v="Standard"/>
    <m/>
    <s v="WP source e.g.: WPSDGENRLG0013r3"/>
    <s v="DEER1314-Ltg-Com-LF"/>
    <s v="DEER1314"/>
  </r>
  <r>
    <n v="4489"/>
    <s v="C-In-LFLmpBlst-T8-24in-17w+El-IS-RLO(29w)-dWP27"/>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24 inch, 20W, 1050 lm, CRI = 60, rated life = 9000 hours (2): LF Ballast: Standard Magnetic (pre-EPACT), Rapid Start, Normal LO (1); Total Watts = 56"/>
    <s v="LF lamp and ballast: LF lamp: T12, 24 inch, 20W, 1050 lm, CRI = 60, rated life = 9000 hours (2): LF Ballast: Standard Magnetic (pre-EPACT), Rapid Start, Normal LO (1); Total Watts = 56"/>
    <x v="954"/>
    <s v="LFLmpBlst-T12-24in-20w+MagStd-RS-NLO(56w)"/>
    <s v="LFLmpBlst-T12-24in-20w+MagStd-RS-NLO(56w)"/>
    <s v="LFLmpBlst-T8-24in-17w+El-IS-RLO(29w)"/>
    <s v="Standard"/>
    <m/>
    <s v="WP source e.g.: SCE13LG087r0"/>
    <s v="DEER1314-Ltg-Com-LF"/>
    <s v="DEER1314"/>
  </r>
  <r>
    <n v="4490"/>
    <s v="C-In-LFLmpBlst-T8-24in-17w+El-IS-RLO-1(14w)-dWP14"/>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24 inch, 20W, 1050 lm, CRI = 60, rated life = 9000 hours (1): LF Ballast: Standard Magnetic (pre-EPACT), Rapid Start, Normal LO (1); Total Watts = 28"/>
    <s v="LF lamp and ballast: LF lamp: T12, 24 inch, 20W, 1050 lm, CRI = 60, rated life = 9000 hours (1): LF Ballast: Standard Magnetic (pre-EPACT), Rapid Start, Normal LO (1); Total Watts = 28"/>
    <x v="955"/>
    <s v="LFLmpBlst-T12-24in-20w+MagStd-RS-NLO(28w)"/>
    <s v="LFLmpBlst-T12-24in-20w+MagStd-RS-NLO(28w)"/>
    <s v="LFLmpBlst-T8-24in-17w+El-IS-RLO-1(14w)"/>
    <s v="Standard"/>
    <m/>
    <s v="WP source e.g.: SCE13LG087r0"/>
    <s v="DEER1314-Ltg-Com-LF"/>
    <s v="DEER1314"/>
  </r>
  <r>
    <n v="4491"/>
    <s v="C-In-LFLmpBlst-T8-24in-17w+El-RS-HLO(19w)-dWP41"/>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U6, 22 inch, 32W, 2575 lm, CRI = 75, rated life = 18000 hours (2): LF Ballast: Electronic, Instant Start, Normal LO (1); Total Watts = 60"/>
    <s v="LF lamp and ballast: LF lamp: U6, 22 inch, 32W, 2575 lm, CRI = 75, rated life = 18000 hours (2): LF Ballast: Electronic, Instant Start, Normal LO (1); Total Watts = 60"/>
    <x v="956"/>
    <s v="LFLmpBlst-U6-22in-32w+El-IS-NLO(60w)"/>
    <s v="LFLmpBlst-U6-22in-32w+El-IS-NLO(60w)"/>
    <s v="LFLmpBlst-T8-24in-17w+El-RS-HLO(19w)"/>
    <s v="Standard"/>
    <m/>
    <s v="WP source e.g.: SCE13LG087r0"/>
    <s v="DEER1314-Ltg-Com-LF"/>
    <s v="DEER1314"/>
  </r>
  <r>
    <n v="4492"/>
    <s v="C-In-LFLmpBlst-T8-24in-17w+El-RS-HLO(41w)-dWP19"/>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U6, 22 inch, 32W, 2575 lm, CRI = 75, rated life = 18000 hours (2): LF Ballast: Electronic, Instant Start, Normal LO (1); Total Watts = 60"/>
    <s v="LF lamp and ballast: LF lamp: U6, 22 inch, 32W, 2575 lm, CRI = 75, rated life = 18000 hours (2): LF Ballast: Electronic, Instant Start, Normal LO (1); Total Watts = 60"/>
    <x v="957"/>
    <s v="LFLmpBlst-U6-22in-32w+El-IS-NLO(60w)"/>
    <s v="LFLmpBlst-U6-22in-32w+El-IS-NLO(60w)"/>
    <s v="LFLmpBlst-T8-24in-17w+El-RS-HLO(41w)"/>
    <s v="Standard"/>
    <m/>
    <s v="WP source e.g.: SCE13LG087r0"/>
    <s v="DEER1314-Ltg-Com-LF"/>
    <s v="DEER1314"/>
  </r>
  <r>
    <n v="4493"/>
    <s v="C-In-LFLmpBlst-T8-24in-17w+El-RS-NLO(31w)-dWP29"/>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U6, 22 inch, 32W, 2575 lm, CRI = 75, rated life = 18000 hours (2): LF Ballast: Electronic, Instant Start, Normal LO (1); Total Watts = 60"/>
    <s v="LF lamp and ballast: LF lamp: U6, 22 inch, 32W, 2575 lm, CRI = 75, rated life = 18000 hours (2): LF Ballast: Electronic, Instant Start, Normal LO (1); Total Watts = 60"/>
    <x v="958"/>
    <s v="LFLmpBlst-U6-22in-32w+El-IS-NLO(60w)"/>
    <s v="LFLmpBlst-U6-22in-32w+El-IS-NLO(60w)"/>
    <s v="LFLmpBlst-T8-24in-17w+El-RS-NLO(31w)"/>
    <s v="Standard"/>
    <m/>
    <s v="WP source e.g.: SCE13LG087r0"/>
    <s v="DEER1314-Ltg-Com-LF"/>
    <s v="DEER1314"/>
  </r>
  <r>
    <n v="4494"/>
    <s v="C-In-LFLmpBlst-T8-24in-17w+El-RS-RLO(28w)-dWP32"/>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U6, 22 inch, 32W, 2575 lm, CRI = 75, rated life = 18000 hours (2): LF Ballast: Electronic, Instant Start, Normal LO (1); Total Watts = 60"/>
    <s v="LF lamp and ballast: LF lamp: U6, 22 inch, 32W, 2575 lm, CRI = 75, rated life = 18000 hours (2): LF Ballast: Electronic, Instant Start, Normal LO (1); Total Watts = 60"/>
    <x v="959"/>
    <s v="LFLmpBlst-U6-22in-32w+El-IS-NLO(60w)"/>
    <s v="LFLmpBlst-U6-22in-32w+El-IS-NLO(60w)"/>
    <s v="LFLmpBlst-T8-24in-17w+El-RS-RLO(28w)"/>
    <s v="Standard"/>
    <m/>
    <s v="WP source e.g.: SCE13LG087r0"/>
    <s v="DEER1314-Ltg-Com-LF"/>
    <s v="DEER1314"/>
  </r>
  <r>
    <n v="4495"/>
    <s v="C-In-LFLmpBlst-T8-24in-17w+El-RS-VHLO(22w)-dWP38"/>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U6, 22 inch, 32W, 2575 lm, CRI = 75, rated life = 18000 hours (2): LF Ballast: Electronic, Instant Start, Normal LO (1); Total Watts = 60"/>
    <s v="LF lamp and ballast: LF lamp: U6, 22 inch, 32W, 2575 lm, CRI = 75, rated life = 18000 hours (2): LF Ballast: Electronic, Instant Start, Normal LO (1); Total Watts = 60"/>
    <x v="960"/>
    <s v="LFLmpBlst-U6-22in-32w+El-IS-NLO(60w)"/>
    <s v="LFLmpBlst-U6-22in-32w+El-IS-NLO(60w)"/>
    <s v="LFLmpBlst-T8-24in-17w+El-RS-VHLO(22w)"/>
    <s v="Standard"/>
    <m/>
    <s v="WP source e.g.: SCE13LG087r0"/>
    <s v="DEER1314-Ltg-Com-LF"/>
    <s v="DEER1314"/>
  </r>
  <r>
    <n v="4496"/>
    <s v="C-In-LFLmpBlst-T8-36in-25w+El-IS-NLO(26w)-dWP20"/>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36 inch, 30W, 1900 lm, CRI = 60, rated life = 18000 hours (1): LF Ballast: Standard Magnetic (pre-EPACT), Rapid Start, Normal LO (1); Total Watts = 46"/>
    <s v="LF lamp and ballast: LF lamp: T12, 36 inch, 30W, 1900 lm, CRI = 60, rated life = 18000 hours (1): LF Ballast: Standard Magnetic (pre-EPACT), Rapid Start, Normal LO (1); Total Watts = 46"/>
    <x v="961"/>
    <s v="LFLmpBlst-T12-36in-30w+MagStd-RS-NLO(46w)"/>
    <s v="LFLmpBlst-T12-36in-30w+MagStd-RS-NLO(46w)"/>
    <s v="LFLmpBlst-T8-36in-25w+El-IS-NLO(26w)"/>
    <s v="Standard"/>
    <m/>
    <s v="WP source e.g.: WPSDGENRLG0013r3"/>
    <s v="DEER1314-Ltg-Com-LF"/>
    <s v="DEER1314"/>
  </r>
  <r>
    <n v="4497"/>
    <s v="C-In-LFLmpBlst-T8-36in-25w+El-IS-NLO(46w)-dWP30"/>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72 inch, 55W, 3900 lm, CRI = 60, rated life = 12000 hours (1): LF Ballast: Standard Magnetic (pre-EPACT), Rapid Start, Normal LO (1); Total Watts = 76"/>
    <s v="LF lamp and ballast: LF lamp: T12, 72 inch, 55W, 3900 lm, CRI = 60, rated life = 12000 hours (1): LF Ballast: Standard Magnetic (pre-EPACT), Rapid Start, Normal LO (1); Total Watts = 76"/>
    <x v="962"/>
    <s v="LFLmpBlst-T12-72in-55w+MagStd-RS-NLO(76w)"/>
    <s v="LFLmpBlst-T12-72in-55w+MagStd-RS-NLO(76w)"/>
    <s v="LFLmpBlst-T8-36in-25w+El-IS-NLO(46w)"/>
    <s v="Standard"/>
    <m/>
    <s v="WP source e.g.: WPSDGENRLG0013r3"/>
    <s v="DEER1314-Ltg-Com-LF"/>
    <s v="DEER1314"/>
  </r>
  <r>
    <n v="4498"/>
    <s v="C-In-LFLmpBlst-T8-36in-25w+El-IS-NLO(87w)-dWP35"/>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72 inch, 55W, 3900 lm, CRI = 60, rated life = 12000 hours (2): LF Ballast: Energy Saver Magnetic (EPACT compliant), Rapid Start, Normal LO (1); Total Watts = 122"/>
    <s v="LF lamp and ballast: LF lamp: T12, 72 inch, 55W, 3900 lm, CRI = 60, rated life = 12000 hours (2): LF Ballast: Energy Saver Magnetic (EPACT compliant), Rapid Start, Normal LO (1); Total Watts = 122"/>
    <x v="963"/>
    <s v="LFLmpBlst-T12-72in-55w+MagES-RS-NLO(122w)"/>
    <s v="LFLmpBlst-T12-72in-55w+MagES-RS-NLO(122w)"/>
    <s v="LFLmpBlst-T8-36in-25w+El-IS-NLO(87w)"/>
    <s v="Standard"/>
    <m/>
    <s v="WP source e.g.: PGECOLTG160r1"/>
    <s v="DEER1314-Ltg-Com-LF"/>
    <s v="DEER1314"/>
  </r>
  <r>
    <n v="4499"/>
    <s v="C-In-LFLmpBlst-T8-36in-25w+El-IS-NLO(87w)-dWP75-dWC25"/>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36 inch, 30W, 1900 lm, CRI = 60, rated life = 18000 hours (4): LF Ballast: Standard Magnetic (pre-EPACT), Rapid Start, Normal LO (2); Total Watts = 162"/>
    <s v="LF lamp and ballast: LF lamp: T8, 48 inch, 32W, 2970 lm, CRI = 82, rated life = 20000 hours (4): LF Ballast: Electronic, Instant Start, Normal LO (1); Total Watts = 112"/>
    <x v="963"/>
    <s v="LFLmpBlst-T12-36in-30w+MagStd-RS-NLO(162w)"/>
    <s v="LFLmpBlst-T8-48in-32w-2g+El-IS-NLO(112w)"/>
    <s v="LFLmpBlst-T8-36in-25w+El-IS-NLO(87w)"/>
    <s v="Standard"/>
    <m/>
    <s v="WP source e.g.: PGECOLTG160r1"/>
    <s v="DEER1314-Ltg-Com-LF"/>
    <s v="DEER1314"/>
  </r>
  <r>
    <n v="4500"/>
    <s v="C-In-LFLmpBlst-T8-36in-25w+El-IS-RLO(23w)-dWP23"/>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36 inch, 30W, 1900 lm, CRI = 60, rated life = 18000 hours (1): LF Ballast: Standard Magnetic (pre-EPACT), Rapid Start, Normal LO (1); Total Watts = 46"/>
    <s v="LF lamp and ballast: LF lamp: T12, 36 inch, 30W, 1900 lm, CRI = 60, rated life = 18000 hours (1): LF Ballast: Standard Magnetic (pre-EPACT), Rapid Start, Normal LO (1); Total Watts = 46"/>
    <x v="964"/>
    <s v="LFLmpBlst-T12-36in-30w+MagStd-RS-NLO(46w)"/>
    <s v="LFLmpBlst-T12-36in-30w+MagStd-RS-NLO(46w)"/>
    <s v="LFLmpBlst-T8-36in-25w+El-IS-RLO(23w)"/>
    <s v="Standard"/>
    <m/>
    <s v="WP source e.g.: PGECOLTG160r1"/>
    <s v="DEER1314-Ltg-Com-LF"/>
    <s v="DEER1314"/>
  </r>
  <r>
    <n v="4501"/>
    <s v="C-In-LFLmpBlst-T8-36in-25w+El-IS-RLO(27w)-dWP19"/>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36 inch, 30W, 1900 lm, CRI = 60, rated life = 18000 hours (1): LF Ballast: Standard Magnetic (pre-EPACT), Rapid Start, Normal LO (1); Total Watts = 46"/>
    <s v="LF lamp and ballast: LF lamp: T12, 36 inch, 30W, 1900 lm, CRI = 60, rated life = 18000 hours (1): LF Ballast: Standard Magnetic (pre-EPACT), Rapid Start, Normal LO (1); Total Watts = 46"/>
    <x v="965"/>
    <s v="LFLmpBlst-T12-36in-30w+MagStd-RS-NLO(46w)"/>
    <s v="LFLmpBlst-T12-36in-30w+MagStd-RS-NLO(46w)"/>
    <s v="LFLmpBlst-T8-36in-25w+El-IS-RLO(27w)"/>
    <s v="Standard"/>
    <m/>
    <s v="WP source e.g.: PGECOLTG160r1"/>
    <s v="DEER1314-Ltg-Com-LF"/>
    <s v="DEER1314"/>
  </r>
  <r>
    <n v="4502"/>
    <s v="C-In-LFLmpBlst-T8-36in-25w+El-IS-RLO(46w)-dWP20"/>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36 inch, 25W, 1650 lm, CRI = 60, rated life = 18000 hours (2): LF Ballast: Energy Saver Magnetic (EPACT compliant), Rapid Start, Normal LO (1); Total Watts = 66"/>
    <s v="LF lamp and ballast: LF lamp: T12, 36 inch, 25W, 1650 lm, CRI = 60, rated life = 18000 hours (2): LF Ballast: Energy Saver Magnetic (EPACT compliant), Rapid Start, Normal LO (1); Total Watts = 66"/>
    <x v="966"/>
    <s v="LFLmpBlst-T12-36in-25w+MagES-RS-NLO(66w)"/>
    <s v="LFLmpBlst-T12-36in-25w+MagES-RS-NLO(66w)"/>
    <s v="LFLmpBlst-T8-36in-25w+El-IS-RLO(46w)"/>
    <s v="Standard"/>
    <m/>
    <s v="WP source e.g.: PGECOLTG160r1"/>
    <s v="DEER1314-Ltg-Com-LF"/>
    <s v="DEER1314"/>
  </r>
  <r>
    <n v="4503"/>
    <s v="C-In-LFLmpBlst-T8-36in-25w+El-IS-RLO(86w)-dWP26"/>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67"/>
    <s v="LFLmpBlst-T8-48in-32w-1g+El-IS-NLO(112w)"/>
    <s v="LFLmpBlst-T8-48in-32w-1g+El-IS-NLO(112w)"/>
    <s v="LFLmpBlst-T8-36in-25w+El-IS-RLO(86w)"/>
    <s v="Standard"/>
    <m/>
    <s v="WP source e.g.: WPSDGENRLG0013r3"/>
    <s v="DEER1314-Ltg-Com-LF"/>
    <s v="DEER1314"/>
  </r>
  <r>
    <n v="4504"/>
    <s v="C-In-LFLmpBlst-T8-48in-25w+El-IS-NLO(23w)-dWP7"/>
    <x v="485"/>
    <s v="DEER1314"/>
    <s v="Lighting Disposition"/>
    <d v="2015-03-06T00:00:00"/>
    <s v="Disposition: MeasuresList-Dec1-2014.xlsx"/>
    <s v="RobNc"/>
    <s v="Com-Iltg-dWatt-LF"/>
    <s v="DEER"/>
    <s v="Scaled"/>
    <s v="Delta"/>
    <n v="0"/>
    <n v="0"/>
    <s v="None"/>
    <m/>
    <b v="1"/>
    <m/>
    <b v="1"/>
    <s v="Com"/>
    <s v="Any"/>
    <x v="4"/>
    <s v="InGen"/>
    <s v="Ltg_Lmp+Blst"/>
    <x v="25"/>
    <m/>
    <m/>
    <s v="ILtg-Lfluor-Elec"/>
    <s v="ILtg-Lfluor-Elec"/>
    <s v="LF lamp and ballast: LF lamp: T8, 48 inch, 32W, 2710 lm, CRI = 75, rated life = 15000 hours (1): LF Ballast: Electronic, Instant Start, Normal LO (0.5); Total Watts = 30"/>
    <s v="LF lamp and ballast: LF lamp: T8, 48 inch, 32W, 2710 lm, CRI = 75, rated life = 15000 hours (1): LF Ballast: Electronic, Instant Start, Normal LO (0.5); Total Watts = 30"/>
    <x v="968"/>
    <s v="LFLmpBlst-T8-48in-32w-1g+El-IS-NLO-3(30w)"/>
    <s v="LFLmpBlst-T8-48in-32w-1g+El-IS-NLO-3(30w)"/>
    <s v="LFLmpBlst-T8-48in-25w+El-IS-NLO(23w)"/>
    <s v="Standard"/>
    <m/>
    <m/>
    <s v="DEER1314-Ltg-Com-LF"/>
    <s v="DEER1314"/>
  </r>
  <r>
    <n v="4505"/>
    <s v="C-In-LFLmpBlst-T8-48in-25w+El-IS-NLO(23w)-dWP8"/>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1): LF Ballast: Electronic, Instant Start, Normal LO (0.33); Total Watts = 31"/>
    <s v="LF lamp and ballast: LF lamp: T8, 48 inch, 32W, 2710 lm, CRI = 75, rated life = 15000 hours (1): LF Ballast: Electronic, Instant Start, Normal LO (0.33); Total Watts = 31"/>
    <x v="968"/>
    <s v="LFLmpBlst-T8-48in-32w-1g+El-IS-NLO(31w)"/>
    <s v="LFLmpBlst-T8-48in-32w-1g+El-IS-NLO(31w)"/>
    <s v="LFLmpBlst-T8-48in-25w+El-IS-NLO(23w)"/>
    <s v="Standard"/>
    <m/>
    <s v="WP source e.g.: SCE13LG087r0; Not used in 2013-14 Lighting Disposition"/>
    <s v="None"/>
    <s v="DEER2011"/>
  </r>
  <r>
    <n v="4506"/>
    <s v="C-In-LFLmpBlst-T8-48in-25w+El-IS-NLO(26w)-dWP4-1"/>
    <x v="485"/>
    <s v="DEER1314"/>
    <s v="Lighting Disposition"/>
    <d v="2015-03-06T00:00:00"/>
    <s v="Disposition: MeasuresList-Dec1-2014.xlsx"/>
    <s v="RobNc"/>
    <s v="Com-Iltg-dWatt-LF"/>
    <s v="DEER"/>
    <s v="Scaled"/>
    <s v="Delta"/>
    <n v="0"/>
    <n v="0"/>
    <s v="None"/>
    <m/>
    <b v="1"/>
    <m/>
    <b v="1"/>
    <s v="Com"/>
    <s v="Any"/>
    <x v="4"/>
    <s v="InGen"/>
    <s v="Ltg_Lmp+Blst"/>
    <x v="25"/>
    <m/>
    <m/>
    <s v="ILtg-Lfluor-Elec"/>
    <s v="ILtg-Lfluor-Elec"/>
    <s v="LF lamp and ballast: LF lamp: T8, 48 inch, 32W, 2970 lm, CRI = 82, rated life = 20000 hours (1): LF Ballast: Electronic, Instant Start, Normal LO (0.5); Total Watts = 30"/>
    <s v="LF lamp and ballast: LF lamp: T8, 48 inch, 32W, 2970 lm, CRI = 82, rated life = 20000 hours (1): LF Ballast: Electronic, Instant Start, Normal LO (0.5); Total Watts = 30"/>
    <x v="969"/>
    <s v="LFLmpBlst-T8-48in-32w-2g+El-IS-NLO-2(30w)"/>
    <s v="LFLmpBlst-T8-48in-32w-2g+El-IS-NLO-2(30w)"/>
    <s v="LFLmpBlst-T8-48in-25w+El-IS-NLO(26w)"/>
    <s v="Standard"/>
    <m/>
    <m/>
    <s v="DEER1314-Ltg-Com-LF"/>
    <s v="DEER1314"/>
  </r>
  <r>
    <n v="4507"/>
    <s v="C-In-LFLmpBlst-T8-48in-25w+El-IS-NLO(26w)-dWP4-2"/>
    <x v="485"/>
    <s v="DEER1314"/>
    <s v="Lighting Disposition"/>
    <d v="2015-03-06T00:00:00"/>
    <s v="Disposition: MeasuresList-Dec1-2014.xlsx"/>
    <s v="RobNc"/>
    <s v="Com-Iltg-dWatt-LF"/>
    <s v="DEER"/>
    <s v="Scaled"/>
    <s v="Delta"/>
    <n v="0"/>
    <n v="0"/>
    <s v="None"/>
    <m/>
    <b v="1"/>
    <m/>
    <b v="1"/>
    <s v="Com"/>
    <s v="Any"/>
    <x v="4"/>
    <s v="InGen"/>
    <s v="Ltg_Lmp+Blst"/>
    <x v="25"/>
    <m/>
    <m/>
    <s v="ILtg-Lfluor-Elec"/>
    <s v="ILtg-Lfluor-Elec"/>
    <s v="LF lamp and ballast: LF lamp: T8, 48 inch, 32W, 2710 lm, CRI = 75, rated life = 15000 hours (1): LF Ballast: Electronic, Instant Start, Normal LO (0.5); Total Watts = 30"/>
    <s v="LF lamp and ballast: LF lamp: T8, 48 inch, 32W, 2710 lm, CRI = 75, rated life = 15000 hours (1): LF Ballast: Electronic, Instant Start, Normal LO (0.5); Total Watts = 30"/>
    <x v="969"/>
    <s v="LFLmpBlst-T8-48in-32w-1g+El-IS-NLO-3(30w)"/>
    <s v="LFLmpBlst-T8-48in-32w-1g+El-IS-NLO-3(30w)"/>
    <s v="LFLmpBlst-T8-48in-25w+El-IS-NLO(26w)"/>
    <s v="Standard"/>
    <m/>
    <m/>
    <s v="DEER1314-Ltg-Com-LF"/>
    <s v="DEER1314"/>
  </r>
  <r>
    <n v="4508"/>
    <s v="C-In-LFLmpBlst-T8-48in-25w+El-IS-NLO(27.7w)-dWP2"/>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1): LF Ballast: Electronic, Instant Start, Normal LO (0.33); Total Watts = 30.5"/>
    <s v="LF lamp and ballast: LF lamp: T8, 48 inch, 32W, 2710 lm, CRI = 75, rated life = 15000 hours (1): LF Ballast: Electronic, Instant Start, Normal LO (0.33); Total Watts = 30.5"/>
    <x v="970"/>
    <s v="LFLmpBlst-T8-48in-32w-1g+El-IS-NLO(30.5w)"/>
    <s v="LFLmpBlst-T8-48in-32w-1g+El-IS-NLO(30.5w)"/>
    <s v="LFLmpBlst-T8-48in-25w+El-IS-NLO(27.7w)"/>
    <s v="Standard"/>
    <m/>
    <s v="WP source e.g.: SCE13LG087r0; Not used in 2013-14 Lighting Disposition"/>
    <s v="None"/>
    <s v="DEER2011"/>
  </r>
  <r>
    <n v="4509"/>
    <s v="C-In-LFLmpBlst-T8-48in-25w+El-IS-NLO(27w)-dWP4-1"/>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1): LF Ballast: Electronic, Instant Start, Normal LO (0.33); Total Watts = 31"/>
    <s v="LF lamp and ballast: LF lamp: T8, 48 inch, 32W, 2710 lm, CRI = 75, rated life = 15000 hours (1): LF Ballast: Electronic, Instant Start, Normal LO (0.33); Total Watts = 31"/>
    <x v="971"/>
    <s v="LFLmpBlst-T8-48in-32w-1g+El-IS-NLO(31w)"/>
    <s v="LFLmpBlst-T8-48in-32w-1g+El-IS-NLO(31w)"/>
    <s v="LFLmpBlst-T8-48in-25w+El-IS-NLO(27w)"/>
    <s v="Standard"/>
    <m/>
    <s v="WP source e.g.: SCE13LG087r0; Not used in 2013-14 Lighting Disposition"/>
    <s v="None"/>
    <s v="DEER2011"/>
  </r>
  <r>
    <n v="4510"/>
    <s v="C-In-LFLmpBlst-T8-48in-25w+El-IS-NLO(27w)-dWP4-2"/>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1): LF Ballast: Electronic, Instant Start, Normal LO (1); Total Watts = 31"/>
    <s v="LF lamp and ballast: LF lamp: T8, 48 inch, 32W, 2970 lm, CRI = 82, rated life = 20000 hours (1): LF Ballast: Electronic, Instant Start, Normal LO (1); Total Watts = 31"/>
    <x v="971"/>
    <s v="LFLmpBlst-T8-48in-32w-2g+El-IS-NLO(31w)"/>
    <s v="LFLmpBlst-T8-48in-32w-2g+El-IS-NLO(31w)"/>
    <s v="LFLmpBlst-T8-48in-25w+El-IS-NLO(27w)"/>
    <s v="Standard"/>
    <m/>
    <s v="WP source e.g.: WPSDGENRLG0013r3; Not used in 2013-14 Lighting Disposition"/>
    <s v="None"/>
    <s v="DEER2011"/>
  </r>
  <r>
    <n v="4511"/>
    <s v="C-In-LFLmpBlst-T8-48in-25w+El-IS-NLO(28w)-dWP15-dWC3"/>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1): LF Ballast: Energy Saver Magnetic (EPACT compliant), Rapid Start, Normal LO (1); Total Watts = 43"/>
    <s v="LF lamp and ballast: LF lamp: T8, 48 inch, 32W, 2970 lm, CRI = 82, rated life = 20000 hours (1): LF Ballast: Electronic, Instant Start, Normal LO (1); Total Watts = 31"/>
    <x v="972"/>
    <s v="LFLmpBlst-T12-48in-34w+MagES-RS-NLO(43w)"/>
    <s v="LFLmpBlst-T8-48in-32w-2g+El-IS-NLO(31w)"/>
    <s v="LFLmpBlst-T8-48in-25w+El-IS-NLO(28w)"/>
    <s v="Standard"/>
    <m/>
    <s v="WP source e.g.: WPSDGENRLG0013r3"/>
    <s v="DEER1314-Ltg-Com-LF"/>
    <s v="DEER1314"/>
  </r>
  <r>
    <n v="4512"/>
    <s v="C-In-LFLmpBlst-T8-48in-25w+El-IS-NLO(45w)-dWP14-1"/>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2): LF Ballast: Electronic, Instant Start, Normal LO (1); Total Watts = 59"/>
    <s v="LF lamp and ballast: LF lamp: T8, 48 inch, 32W, 2710 lm, CRI = 75, rated life = 15000 hours (2): LF Ballast: Electronic, Instant Start, Normal LO (1); Total Watts = 59"/>
    <x v="973"/>
    <s v="LFLmpBlst-T8-48in-32w-1g+El-IS-NLO(59w)"/>
    <s v="LFLmpBlst-T8-48in-32w-1g+El-IS-NLO(59w)"/>
    <s v="LFLmpBlst-T8-48in-25w+El-IS-NLO(45w)"/>
    <s v="Standard"/>
    <m/>
    <s v="WP source e.g.: WPSDGENRLG0013r3; Expires 6-30-2014; Not used in 2013-14 Lighting Disposition"/>
    <s v="None"/>
    <s v="DEER2011"/>
  </r>
  <r>
    <n v="4513"/>
    <s v="C-In-LFLmpBlst-T8-48in-25w+El-IS-NLO(45w)-dWP14-2"/>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2): LF Ballast: Electronic, Instant Start, Normal LO (1); Total Watts = 59"/>
    <s v="LF lamp and ballast: LF lamp: T8, 48 inch, 32W, 2970 lm, CRI = 82, rated life = 20000 hours (2): LF Ballast: Electronic, Instant Start, Normal LO (1); Total Watts = 59"/>
    <x v="973"/>
    <s v="LFLmpBlst-T8-48in-32w-2g+El-IS-NLO(59w)"/>
    <s v="LFLmpBlst-T8-48in-32w-2g+El-IS-NLO(59w)"/>
    <s v="LFLmpBlst-T8-48in-25w+El-IS-NLO(45w)"/>
    <s v="Standard"/>
    <m/>
    <s v="WP source e.g.: PGECOLTG116r5; Expires 6-30-2014; Not used in 2013-14 Lighting Disposition"/>
    <s v="None"/>
    <s v="DEER2011"/>
  </r>
  <r>
    <n v="4514"/>
    <s v="C-In-LFLmpBlst-T8-48in-25w+El-IS-NLO(45w)-dWP14-dWC14"/>
    <x v="485"/>
    <s v="DEER1314"/>
    <s v="Lighting Disposition"/>
    <d v="2015-03-06T00:00:00"/>
    <s v="Disposition: MeasuresList-May222014.xlsx"/>
    <s v="ErRobNc"/>
    <s v="Com-Iltg-dWatt-LF"/>
    <s v="DEER"/>
    <s v="Scaled"/>
    <s v="Delta"/>
    <n v="0"/>
    <n v="0"/>
    <s v="None"/>
    <m/>
    <b v="0"/>
    <m/>
    <b v="1"/>
    <s v="Com"/>
    <s v="Any"/>
    <x v="4"/>
    <s v="InGen"/>
    <s v="Ltg_Lmp+Blst"/>
    <x v="25"/>
    <m/>
    <m/>
    <s v="ILtg-Lfluor-Elec"/>
    <s v="ILtg-Lfluor-Elec"/>
    <s v="LF lamp and ballast: LF lamp: T8, 48 inch, 32W, 2710 lm, CRI = 75, rated life = 15000 hours (2): LF Ballast: Electronic, Instant Start, Normal LO (1); Total Watts = 59"/>
    <s v="LF lamp and ballast: LF lamp: T8, 48 inch, 32W, 2970 lm, CRI = 82, rated life = 20000 hours (2): LF Ballast: Electronic, Instant Start, Normal LO (1); Total Watts = 59"/>
    <x v="973"/>
    <s v="LFLmpBlst-T8-48in-32w-1g+El-IS-NLO(59w)"/>
    <s v="LFLmpBlst-T8-48in-32w-2g+El-IS-NLO(59w)"/>
    <s v="LFLmpBlst-T8-48in-25w+El-IS-NLO(45w)"/>
    <s v="Standard"/>
    <m/>
    <s v="WP source e.g.: SCE13LG087r0"/>
    <s v="DEER1314-Ltg-Com-LF"/>
    <s v="DEER1314"/>
  </r>
  <r>
    <n v="4515"/>
    <s v="C-In-LFLmpBlst-T8-48in-25w+El-IS-NLO(68w)-dWP21"/>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974"/>
    <s v="LFLmpBlst-T8-48in-32w-2g+El-IS-NLO(89w)"/>
    <s v="LFLmpBlst-T8-48in-32w-2g+El-IS-NLO(89w)"/>
    <s v="LFLmpBlst-T8-48in-25w+El-IS-NLO(68w)"/>
    <s v="Standard"/>
    <m/>
    <s v="WP source e.g.: SCE13LG092r0"/>
    <s v="DEER1314-Ltg-Com-LF"/>
    <s v="DEER1314"/>
  </r>
  <r>
    <n v="4516"/>
    <s v="C-In-LFLmpBlst-T8-48in-25w+El-IS-NLO(90w)-dWP22"/>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75"/>
    <s v="LFLmpBlst-T8-48in-32w-1g+El-IS-NLO(112w)"/>
    <s v="LFLmpBlst-T8-48in-32w-1g+El-IS-NLO(112w)"/>
    <s v="LFLmpBlst-T8-48in-25w+El-IS-NLO(90w)"/>
    <s v="Standard"/>
    <m/>
    <s v="WP source e.g.: WPSDGENRLG0120r3"/>
    <s v="DEER1314-Ltg-Com-LF"/>
    <s v="DEER1314"/>
  </r>
  <r>
    <n v="4517"/>
    <s v="C-In-LFLmpBlst-T8-48in-25w+El-IS-RLO(22w)-dWP14-dWC9"/>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1): LF Ballast: Energy Saver Magnetic (EPACT compliant), Rapid Start, Normal LO (0.5); Total Watts = 36"/>
    <s v="LF lamp and ballast: LF lamp: T8, 48 inch, 32W, 2970 lm, CRI = 82, rated life = 20000 hours (1): LF Ballast: Electronic, Instant Start, Normal LO (1); Total Watts = 31"/>
    <x v="976"/>
    <s v="LFLmpBlst-T12-48in-34w+MagES-RS-NLO(36w)"/>
    <s v="LFLmpBlst-T8-48in-32w-2g+El-IS-NLO(31w)"/>
    <s v="LFLmpBlst-T8-48in-25w+El-IS-RLO(22w)"/>
    <s v="Standard"/>
    <m/>
    <s v="WP source e.g.: SCE13LG087r0"/>
    <s v="DEER1314-Ltg-Com-LF"/>
    <s v="DEER1314"/>
  </r>
  <r>
    <n v="4518"/>
    <s v="C-In-LFLmpBlst-T8-48in-25w+El-IS-RLO(22w)-dWP9"/>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1): LF Ballast: Electronic, Instant Start, Normal LO (0.33); Total Watts = 31"/>
    <s v="LF lamp and ballast: LF lamp: T8, 48 inch, 32W, 2710 lm, CRI = 75, rated life = 15000 hours (1): LF Ballast: Electronic, Instant Start, Normal LO (0.33); Total Watts = 31"/>
    <x v="976"/>
    <s v="LFLmpBlst-T8-48in-32w-1g+El-IS-NLO(31w)"/>
    <s v="LFLmpBlst-T8-48in-32w-1g+El-IS-NLO(31w)"/>
    <s v="LFLmpBlst-T8-48in-25w+El-IS-RLO(22w)"/>
    <s v="Standard"/>
    <m/>
    <s v="WP source e.g.: SCE13LG087r0"/>
    <s v="DEER1314-Ltg-Com-LF"/>
    <s v="DEER1314"/>
  </r>
  <r>
    <n v="4519"/>
    <s v="C-In-LFLmpBlst-T8-48in-25w+El-IS-RLO(38w)-dWP21-dWC21"/>
    <x v="485"/>
    <s v="DEER1314"/>
    <s v="Lighting Disposition"/>
    <d v="2015-03-06T00:00:00"/>
    <s v="Disposition: MeasuresList-Dec1-2014.xlsx"/>
    <s v="ErRobNc"/>
    <s v="Com-Iltg-dWatt-LF"/>
    <s v="DEER"/>
    <s v="Scaled"/>
    <s v="Delta"/>
    <n v="0"/>
    <n v="0"/>
    <s v="None"/>
    <m/>
    <b v="1"/>
    <m/>
    <b v="1"/>
    <s v="Com"/>
    <s v="Any"/>
    <x v="4"/>
    <s v="InGen"/>
    <s v="Ltg_Lmp+Blst"/>
    <x v="25"/>
    <m/>
    <m/>
    <s v="ILtg-Lfluor-Elec"/>
    <s v="ILtg-Lfluor-Elec"/>
    <s v="LF lamp and ballast: LF lamp: T8, 48 inch, 32W, 2710 lm, CRI = 75, rated life = 15000 hours (2): LF Ballast: Electronic, Instant Start, Normal LO (1); Total Watts = 59"/>
    <s v="LF lamp and ballast: LF lamp: T8, 48 inch, 32W, 2970 lm, CRI = 82, rated life = 20000 hours (2): LF Ballast: Electronic, Instant Start, Normal LO (1); Total Watts = 59"/>
    <x v="977"/>
    <s v="LFLmpBlst-T8-48in-32w-1g+El-IS-NLO(59w)"/>
    <s v="LFLmpBlst-T8-48in-32w-2g+El-IS-NLO(59w)"/>
    <s v="LFLmpBlst-T8-48in-25w+El-IS-RLO(38w)"/>
    <s v="Standard"/>
    <m/>
    <m/>
    <s v="DEER1314-Ltg-Com-LF"/>
    <s v="DEER1314"/>
  </r>
  <r>
    <n v="4520"/>
    <s v="C-In-LFLmpBlst-T8-48in-25w+El-IS-RLO(38w)-dWP34-dWC21"/>
    <x v="485"/>
    <s v="DEER1314"/>
    <s v="Lighting Disposition"/>
    <d v="2015-03-06T00:00:00"/>
    <s v="Disposition: MeasuresList-Dec1-2014.xlsx"/>
    <s v="ErRobNc"/>
    <s v="Com-Iltg-dWatt-LF"/>
    <s v="DEER"/>
    <s v="Scaled"/>
    <s v="Delta"/>
    <n v="0"/>
    <n v="0"/>
    <s v="None"/>
    <m/>
    <b v="1"/>
    <m/>
    <b v="1"/>
    <s v="Com"/>
    <s v="Any"/>
    <x v="4"/>
    <s v="InGen"/>
    <s v="Ltg_Lmp+Blst"/>
    <x v="25"/>
    <m/>
    <m/>
    <s v="ILtg-Lfluor-Elec"/>
    <s v="ILtg-Lfluor-T12Mag"/>
    <s v="LF lamp and ballast: LF lamp: T12, 48 inch, 34W, 2475 lm, CRI = 60, rated life = 20000 hours (2): LF Ballast: Energy Saver Magnetic (EPACT compliant), Rapid Start, Normal LO (1); Total Watts = 72"/>
    <s v="LF lamp and ballast: LF lamp: T8, 48 inch, 32W, 2970 lm, CRI = 82, rated life = 20000 hours (2): LF Ballast: Electronic, Instant Start, Normal LO (1); Total Watts = 59"/>
    <x v="977"/>
    <s v="LFLmpBlst-T12-48in-34w+MagES-RS-NLO(72w)"/>
    <s v="LFLmpBlst-T8-48in-32w-2g+El-IS-NLO(59w)"/>
    <s v="LFLmpBlst-T8-48in-25w+El-IS-RLO(38w)"/>
    <s v="Standard"/>
    <m/>
    <m/>
    <s v="DEER1314-Ltg-Com-LF"/>
    <s v="DEER1314"/>
  </r>
  <r>
    <n v="4521"/>
    <s v="C-In-LFLmpBlst-T8-48in-25w+El-IS-RLO(44w)-dWP15"/>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2): LF Ballast: Electronic, Instant Start, Normal LO (1); Total Watts = 59"/>
    <s v="LF lamp and ballast: LF lamp: T8, 48 inch, 32W, 2710 lm, CRI = 75, rated life = 15000 hours (2): LF Ballast: Electronic, Instant Start, Normal LO (1); Total Watts = 59"/>
    <x v="978"/>
    <s v="LFLmpBlst-T8-48in-32w-1g+El-IS-NLO(59w)"/>
    <s v="LFLmpBlst-T8-48in-32w-1g+El-IS-NLO(59w)"/>
    <s v="LFLmpBlst-T8-48in-25w+El-IS-RLO(44w)"/>
    <s v="Standard"/>
    <m/>
    <s v="WP source e.g.: WPSDGENRLG0013r3; Not used in 2013-14 Lighting Disposition"/>
    <s v="None"/>
    <s v="DEER2011"/>
  </r>
  <r>
    <n v="4522"/>
    <s v="C-In-LFLmpBlst-T8-48in-25w+El-IS-RLO(44w)-dWP28-dWC15"/>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2): LF Ballast: Energy Saver Magnetic (EPACT compliant), Rapid Start, Normal LO (1); Total Watts = 72"/>
    <s v="LF lamp and ballast: LF lamp: T8, 48 inch, 32W, 2970 lm, CRI = 82, rated life = 20000 hours (2): LF Ballast: Electronic, Instant Start, Normal LO (1); Total Watts = 59"/>
    <x v="978"/>
    <s v="LFLmpBlst-T12-48in-34w+MagES-RS-NLO(72w)"/>
    <s v="LFLmpBlst-T8-48in-32w-2g+El-IS-NLO(59w)"/>
    <s v="LFLmpBlst-T8-48in-25w+El-IS-RLO(44w)"/>
    <s v="Standard"/>
    <m/>
    <s v="WP source e.g.: SCE13LG087r0; Not used in 2013-14 Lighting Disposition"/>
    <s v="None"/>
    <s v="DEER2011"/>
  </r>
  <r>
    <n v="4523"/>
    <s v="C-In-LFLmpBlst-T8-48in-25w+El-IS-RLO(66w)-dWP23"/>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3): LF Ballast: Electronic, Instant Start, Normal LO (1); Total Watts = 89"/>
    <s v="LF lamp and ballast: LF lamp: T8, 48 inch, 32W, 2710 lm, CRI = 75, rated life = 15000 hours (3): LF Ballast: Electronic, Instant Start, Normal LO (1); Total Watts = 89"/>
    <x v="979"/>
    <s v="LFLmpBlst-T8-48in-32w-1g+El-IS-NLO(89w)"/>
    <s v="LFLmpBlst-T8-48in-32w-1g+El-IS-NLO(89w)"/>
    <s v="LFLmpBlst-T8-48in-25w+El-IS-RLO(66w)"/>
    <s v="Standard"/>
    <m/>
    <s v="WP source e.g.: SCE13LG087r0; Not used in 2013-14 Lighting Disposition"/>
    <s v="None"/>
    <s v="DEER2011"/>
  </r>
  <r>
    <n v="4524"/>
    <s v="C-In-LFLmpBlst-T8-48in-25w+El-IS-RLO(66w)-dWP49-dWC24"/>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3): LF Ballast: Energy Saver Magnetic (EPACT compliant), Rapid Start, Normal LO (1); Total Watts = 115"/>
    <s v="LF lamp and ballast: LF lamp: T8, 48 inch, 32W, 2970 lm, CRI = 82, rated life = 20000 hours (3): LF Ballast: Electronic, Instant Start, Normal LO (2); Total Watts = 90"/>
    <x v="979"/>
    <s v="LFLmpBlst-T12-48in-34w+MagES-RS-NLO(115w)"/>
    <s v="LFLmpBlst-T8-48in-32w-2g+El-IS-NLO(90w)"/>
    <s v="LFLmpBlst-T8-48in-25w+El-IS-RLO(66w)"/>
    <s v="Standard"/>
    <m/>
    <s v="WP source e.g.: SCE13LG087r0; Expires 6-30-2014; Not used in 2013-14 Lighting Disposition"/>
    <s v="None"/>
    <s v="DEER2011"/>
  </r>
  <r>
    <n v="4525"/>
    <s v="C-In-LFLmpBlst-T8-48in-25w+El-IS-RLO(90w)-dWP22"/>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80"/>
    <s v="LFLmpBlst-T8-48in-32w-1g+El-IS-NLO(112w)"/>
    <s v="LFLmpBlst-T8-48in-32w-1g+El-IS-NLO(112w)"/>
    <s v="LFLmpBlst-T8-48in-25w+El-IS-RLO(90w)"/>
    <s v="Standard"/>
    <m/>
    <s v="WP source e.g.: SCE13LG087r0; Expires 6-30-2014; Not used in 2013-14 Lighting Disposition"/>
    <s v="None"/>
    <s v="DEER2011"/>
  </r>
  <r>
    <n v="4526"/>
    <s v="C-In-LFLmpBlst-T8-48in-25w+El-IS-RLO(90w)-dWP54-dWC28"/>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4): LF Ballast: Electronic, Instant Start, Normal LO (2); Total Watts = 118"/>
    <x v="980"/>
    <s v="LFLmpBlst-T12-48in-34w+MagES-RS-NLO(144w)"/>
    <s v="LFLmpBlst-T8-48in-32w-2g+El-IS-NLO(118w)"/>
    <s v="LFLmpBlst-T8-48in-25w+El-IS-RLO(90w)"/>
    <s v="Standard"/>
    <m/>
    <s v="WP source e.g.: WPSDGENRLG0013r3; Expires 6-30-2014; Not used in 2013-14 Lighting Disposition"/>
    <s v="None"/>
    <s v="DEER2011"/>
  </r>
  <r>
    <n v="4527"/>
    <s v="C-In-LFLmpBlst-T8-48in-25w+El-IS-RLO-1(58w)-dWP31-dWC31"/>
    <x v="485"/>
    <s v="DEER1314"/>
    <s v="Lighting Disposition"/>
    <d v="2015-03-06T00:00:00"/>
    <s v="Disposition: MeasuresList-Dec1-2014.xlsx"/>
    <s v="ErRobNc"/>
    <s v="Com-Iltg-dWatt-LF"/>
    <s v="DEER"/>
    <s v="Scaled"/>
    <s v="Delta"/>
    <n v="0"/>
    <n v="0"/>
    <s v="None"/>
    <m/>
    <b v="1"/>
    <m/>
    <b v="1"/>
    <s v="Com"/>
    <s v="Any"/>
    <x v="4"/>
    <s v="InGen"/>
    <s v="Ltg_Lmp+Blst"/>
    <x v="25"/>
    <m/>
    <m/>
    <s v="ILtg-Lfluor-Elec"/>
    <s v="ILtg-Lfluor-Elec"/>
    <s v="LF lamp and ballast: LF lamp: T8, 48 inch, 32W, 2710 lm, CRI = 75, rated life = 15000 hours (3): LF Ballast: Electronic, Instant Start, Normal LO (1); Total Watts = 89"/>
    <s v="LF lamp and ballast: LF lamp: T8, 48 inch, 32W, 2970 lm, CRI = 82, rated life = 20000 hours (3): LF Ballast: Electronic, Instant Start, Normal LO (1); Total Watts = 89"/>
    <x v="981"/>
    <s v="LFLmpBlst-T8-48in-32w-1g+El-IS-NLO(89w)"/>
    <s v="LFLmpBlst-T8-48in-32w-2g+El-IS-NLO(89w)"/>
    <s v="LFLmpBlst-T8-48in-25w+El-IS-RLO-1(58w)"/>
    <s v="Standard"/>
    <m/>
    <m/>
    <s v="DEER1314-Ltg-Com-LF"/>
    <s v="DEER1314"/>
  </r>
  <r>
    <n v="4528"/>
    <s v="C-In-LFLmpBlst-T8-48in-25w+El-IS-RLO-1(58w)-dWP57-dWC31"/>
    <x v="485"/>
    <s v="DEER1314"/>
    <s v="Lighting Disposition"/>
    <d v="2015-03-06T00:00:00"/>
    <s v="Disposition: MeasuresList-Dec1-2014.xlsx"/>
    <s v="ErRobNc"/>
    <s v="Com-Iltg-dWatt-LF"/>
    <s v="DEER"/>
    <s v="Scaled"/>
    <s v="Delta"/>
    <n v="0"/>
    <n v="0"/>
    <s v="None"/>
    <m/>
    <b v="1"/>
    <m/>
    <b v="1"/>
    <s v="Com"/>
    <s v="Any"/>
    <x v="4"/>
    <s v="InGen"/>
    <s v="Ltg_Lmp+Blst"/>
    <x v="25"/>
    <m/>
    <m/>
    <s v="ILtg-Lfluor-Elec"/>
    <s v="ILtg-Lfluor-T12Mag"/>
    <s v="LF lamp and ballast: LF lamp: T12, 48 inch, 34W, 2475 lm, CRI = 60, rated life = 20000 hours (3): LF Ballast: Energy Saver Magnetic (EPACT compliant), Rapid Start, Normal LO (1); Total Watts = 115"/>
    <s v="LF lamp and ballast: LF lamp: T8, 48 inch, 32W, 2970 lm, CRI = 82, rated life = 20000 hours (3): LF Ballast: Electronic, Instant Start, Normal LO (1); Total Watts = 89"/>
    <x v="981"/>
    <s v="LFLmpBlst-T12-48in-34w+MagES-RS-NLO(115w)"/>
    <s v="LFLmpBlst-T8-48in-32w-2g+El-IS-NLO(89w)"/>
    <s v="LFLmpBlst-T8-48in-25w+El-IS-RLO-1(58w)"/>
    <s v="Standard"/>
    <m/>
    <m/>
    <s v="DEER1314-Ltg-Com-LF"/>
    <s v="DEER1314"/>
  </r>
  <r>
    <n v="4529"/>
    <s v="C-In-LFLmpBlst-T8-48in-25w+El-IS-RLO-1(76w)-dWP36-dWC36"/>
    <x v="485"/>
    <s v="DEER1314"/>
    <s v="Lighting Disposition"/>
    <d v="2015-03-06T00:00:00"/>
    <s v="Disposition: MeasuresList-Dec1-2014.xlsx"/>
    <s v="ErRobNc"/>
    <s v="Com-Iltg-dWatt-LF"/>
    <s v="DEER"/>
    <s v="Scaled"/>
    <s v="Delta"/>
    <n v="0"/>
    <n v="0"/>
    <s v="None"/>
    <m/>
    <b v="1"/>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970 lm, CRI = 82, rated life = 20000 hours (4): LF Ballast: Electronic, Instant Start, Normal LO (1); Total Watts = 112"/>
    <x v="982"/>
    <s v="LFLmpBlst-T8-48in-32w-1g+El-IS-NLO(112w)"/>
    <s v="LFLmpBlst-T8-48in-32w-2g+El-IS-NLO(112w)"/>
    <s v="LFLmpBlst-T8-48in-25w+El-IS-RLO-1(76w)"/>
    <s v="Standard"/>
    <m/>
    <m/>
    <s v="DEER1314-Ltg-Com-LF"/>
    <s v="DEER1314"/>
  </r>
  <r>
    <n v="4530"/>
    <s v="C-In-LFLmpBlst-T8-48in-25w+El-IS-RLO-1(76w)-dWP68-dWC36"/>
    <x v="485"/>
    <s v="DEER1314"/>
    <s v="Lighting Disposition"/>
    <d v="2015-03-06T00:00:00"/>
    <s v="Disposition: MeasuresList-Dec1-2014.xlsx"/>
    <s v="ErRobNc"/>
    <s v="Com-Iltg-dWatt-LF"/>
    <s v="DEER"/>
    <s v="Scaled"/>
    <s v="Delta"/>
    <n v="0"/>
    <n v="0"/>
    <s v="None"/>
    <m/>
    <b v="1"/>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4): LF Ballast: Electronic, Instant Start, Normal LO (1); Total Watts = 112"/>
    <x v="982"/>
    <s v="LFLmpBlst-T12-48in-34w+MagES-RS-NLO(144w)"/>
    <s v="LFLmpBlst-T8-48in-32w-2g+El-IS-NLO(112w)"/>
    <s v="LFLmpBlst-T8-48in-25w+El-IS-RLO-1(76w)"/>
    <s v="Standard"/>
    <m/>
    <m/>
    <s v="DEER1314-Ltg-Com-LF"/>
    <s v="DEER1314"/>
  </r>
  <r>
    <n v="4531"/>
    <s v="C-In-LFLmpBlst-T8-48in-28w+El-IS-HLO(67w)-dWP22"/>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983"/>
    <s v="LFLmpBlst-T8-48in-32w-2g+El-IS-NLO(89w)"/>
    <s v="LFLmpBlst-T8-48in-32w-2g+El-IS-NLO(89w)"/>
    <s v="LFLmpBlst-T8-48in-28w+El-IS-HLO(67w)"/>
    <s v="Standard"/>
    <m/>
    <s v="WP source e.g.: WPSDGENRLG0013r3"/>
    <s v="DEER1314-Ltg-Com-LF"/>
    <s v="DEER1314"/>
  </r>
  <r>
    <n v="4532"/>
    <s v="C-In-LFLmpBlst-T8-48in-28w+El-IS-HLO(67w)-dWP45"/>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83"/>
    <s v="LFLmpBlst-T8-48in-32w-1g+El-IS-NLO(112w)"/>
    <s v="LFLmpBlst-T8-48in-32w-1g+El-IS-NLO(112w)"/>
    <s v="LFLmpBlst-T8-48in-28w+El-IS-HLO(67w)"/>
    <s v="Standard"/>
    <m/>
    <s v="WP source e.g.: WPSDGENRLG0013r3"/>
    <s v="DEER1314-Ltg-Com-LF"/>
    <s v="DEER1314"/>
  </r>
  <r>
    <n v="4533"/>
    <s v="C-In-LFLmpBlst-T8-48in-28w+El-IS-HLO+Refl(67w)-dWP22"/>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984"/>
    <s v="LFLmpBlst-T8-48in-32w-2g+El-IS-NLO(89w)"/>
    <s v="LFLmpBlst-T8-48in-32w-2g+El-IS-NLO(89w)"/>
    <s v="LFLmpBlst-T8-48in-28w+El-IS-HLO+Refl(67w)"/>
    <s v="Standard"/>
    <m/>
    <s v="WP source e.g.: WPSDGENRLG0013r3"/>
    <s v="DEER1314-Ltg-Com-LF"/>
    <s v="DEER1314"/>
  </r>
  <r>
    <n v="4534"/>
    <s v="C-In-LFLmpBlst-T8-48in-28w+El-IS-HLO+Refl(67w)-dWP45"/>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84"/>
    <s v="LFLmpBlst-T8-48in-32w-1g+El-IS-NLO(112w)"/>
    <s v="LFLmpBlst-T8-48in-32w-1g+El-IS-NLO(112w)"/>
    <s v="LFLmpBlst-T8-48in-28w+El-IS-HLO+Refl(67w)"/>
    <s v="Standard"/>
    <m/>
    <s v="WP source e.g.: WPSDGENRLG0013r3"/>
    <s v="DEER1314-Ltg-Com-LF"/>
    <s v="DEER1314"/>
  </r>
  <r>
    <n v="4535"/>
    <s v="C-In-LFLmpBlst-T8-48in-28w+El-IS-NLO(26w)-dWP4"/>
    <x v="485"/>
    <s v="DEER1314"/>
    <s v="Lighting Disposition"/>
    <d v="2015-03-06T00:00:00"/>
    <s v="Disposition: MeasuresList-Dec1-2014.xlsx"/>
    <s v="RobNc"/>
    <s v="Com-Iltg-dWatt-LF"/>
    <s v="DEER"/>
    <s v="Scaled"/>
    <s v="Delta"/>
    <n v="0"/>
    <n v="0"/>
    <s v="None"/>
    <m/>
    <b v="1"/>
    <m/>
    <b v="1"/>
    <s v="Com"/>
    <s v="Any"/>
    <x v="4"/>
    <s v="InGen"/>
    <s v="Ltg_Lmp+Blst"/>
    <x v="25"/>
    <m/>
    <m/>
    <s v="ILtg-Lfluor-Elec"/>
    <s v="ILtg-Lfluor-Elec"/>
    <s v="LF lamp and ballast: LF lamp: T8, 48 inch, 32W, 2710 lm, CRI = 75, rated life = 15000 hours (1): LF Ballast: Electronic, Instant Start, Normal LO (0.5); Total Watts = 30"/>
    <s v="LF lamp and ballast: LF lamp: T8, 48 inch, 32W, 2710 lm, CRI = 75, rated life = 15000 hours (1): LF Ballast: Electronic, Instant Start, Normal LO (0.5); Total Watts = 30"/>
    <x v="985"/>
    <s v="LFLmpBlst-T8-48in-32w-1g+El-IS-NLO-3(30w)"/>
    <s v="LFLmpBlst-T8-48in-32w-1g+El-IS-NLO-3(30w)"/>
    <s v="LFLmpBlst-T8-48in-28w+El-IS-NLO(26w)"/>
    <s v="Standard"/>
    <m/>
    <m/>
    <s v="DEER1314-Ltg-Com-LF"/>
    <s v="DEER1314"/>
  </r>
  <r>
    <n v="4536"/>
    <s v="C-In-LFLmpBlst-T8-48in-28w+El-IS-NLO(27w)-dWP3-1"/>
    <x v="485"/>
    <s v="DEER1314"/>
    <s v="Lighting Disposition"/>
    <d v="2015-03-06T00:00:00"/>
    <s v="Disposition: MeasuresList-Dec1-2014.xlsx"/>
    <s v="RobNc"/>
    <s v="Com-Iltg-dWatt-LF"/>
    <s v="DEER"/>
    <s v="Scaled"/>
    <s v="Delta"/>
    <n v="0"/>
    <n v="0"/>
    <s v="None"/>
    <m/>
    <b v="1"/>
    <m/>
    <b v="1"/>
    <s v="Com"/>
    <s v="Any"/>
    <x v="4"/>
    <s v="InGen"/>
    <s v="Ltg_Lmp+Blst"/>
    <x v="25"/>
    <m/>
    <m/>
    <s v="ILtg-Lfluor-Elec"/>
    <s v="ILtg-Lfluor-Elec"/>
    <s v="LF lamp and ballast: LF lamp: T8, 48 inch, 32W, 2970 lm, CRI = 82, rated life = 20000 hours (1): LF Ballast: Electronic, Instant Start, Normal LO (0.5); Total Watts = 30"/>
    <s v="LF lamp and ballast: LF lamp: T8, 48 inch, 32W, 2970 lm, CRI = 82, rated life = 20000 hours (1): LF Ballast: Electronic, Instant Start, Normal LO (0.5); Total Watts = 30"/>
    <x v="986"/>
    <s v="LFLmpBlst-T8-48in-32w-2g+El-IS-NLO-2(30w)"/>
    <s v="LFLmpBlst-T8-48in-32w-2g+El-IS-NLO-2(30w)"/>
    <s v="LFLmpBlst-T8-48in-28w+El-IS-NLO(27w)"/>
    <s v="Standard"/>
    <m/>
    <m/>
    <s v="DEER1314-Ltg-Com-LF"/>
    <s v="DEER1314"/>
  </r>
  <r>
    <n v="4537"/>
    <s v="C-In-LFLmpBlst-T8-48in-28w+El-IS-NLO(27w)-dWP3-2"/>
    <x v="485"/>
    <s v="DEER1314"/>
    <s v="Lighting Disposition"/>
    <d v="2015-03-06T00:00:00"/>
    <s v="Disposition: MeasuresList-Dec1-2014.xlsx"/>
    <s v="RobNc"/>
    <s v="Com-Iltg-dWatt-LF"/>
    <s v="DEER"/>
    <s v="Scaled"/>
    <s v="Delta"/>
    <n v="0"/>
    <n v="0"/>
    <s v="None"/>
    <m/>
    <b v="1"/>
    <m/>
    <b v="1"/>
    <s v="Com"/>
    <s v="Any"/>
    <x v="4"/>
    <s v="InGen"/>
    <s v="Ltg_Lmp+Blst"/>
    <x v="25"/>
    <m/>
    <m/>
    <s v="ILtg-Lfluor-Elec"/>
    <s v="ILtg-Lfluor-Elec"/>
    <s v="LF lamp and ballast: LF lamp: T8, 48 inch, 32W, 2710 lm, CRI = 75, rated life = 15000 hours (1): LF Ballast: Electronic, Instant Start, Normal LO (0.5); Total Watts = 30"/>
    <s v="LF lamp and ballast: LF lamp: T8, 48 inch, 32W, 2710 lm, CRI = 75, rated life = 15000 hours (1): LF Ballast: Electronic, Instant Start, Normal LO (0.5); Total Watts = 30"/>
    <x v="986"/>
    <s v="LFLmpBlst-T8-48in-32w-1g+El-IS-NLO-3(30w)"/>
    <s v="LFLmpBlst-T8-48in-32w-1g+El-IS-NLO-3(30w)"/>
    <s v="LFLmpBlst-T8-48in-28w+El-IS-NLO(27w)"/>
    <s v="Standard"/>
    <m/>
    <m/>
    <s v="DEER1314-Ltg-Com-LF"/>
    <s v="DEER1314"/>
  </r>
  <r>
    <n v="4538"/>
    <s v="C-In-LFLmpBlst-T8-48in-28w+El-IS-NLO(27w)-dWP4"/>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1): LF Ballast: Electronic, Instant Start, Normal LO (0.33); Total Watts = 31"/>
    <s v="LF lamp and ballast: LF lamp: T8, 48 inch, 32W, 2710 lm, CRI = 75, rated life = 15000 hours (1): LF Ballast: Electronic, Instant Start, Normal LO (0.33); Total Watts = 31"/>
    <x v="986"/>
    <s v="LFLmpBlst-T8-48in-32w-1g+El-IS-NLO(31w)"/>
    <s v="LFLmpBlst-T8-48in-32w-1g+El-IS-NLO(31w)"/>
    <s v="LFLmpBlst-T8-48in-28w+El-IS-NLO(27w)"/>
    <s v="Standard"/>
    <m/>
    <s v="WP source e.g.: WPSDGENRLG0013r3; Expires 6-30-2014; Not used in 2013-14 Lighting Disposition"/>
    <s v="None"/>
    <s v="DEER2011"/>
  </r>
  <r>
    <n v="4539"/>
    <s v="C-In-LFLmpBlst-T8-48in-28w+El-IS-NLO(28w)-dWP31"/>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2): LF Ballast: Electronic, Instant Start, Normal LO (1); Total Watts = 59"/>
    <s v="LF lamp and ballast: LF lamp: T8, 48 inch, 32W, 2970 lm, CRI = 82, rated life = 20000 hours (2): LF Ballast: Electronic, Instant Start, Normal LO (1); Total Watts = 59"/>
    <x v="987"/>
    <s v="LFLmpBlst-T8-48in-32w-2g+El-IS-NLO(59w)"/>
    <s v="LFLmpBlst-T8-48in-32w-2g+El-IS-NLO(59w)"/>
    <s v="LFLmpBlst-T8-48in-28w+El-IS-NLO(28w)"/>
    <s v="Standard"/>
    <m/>
    <s v="WP source e.g.: WPSDGENRLG0013r3"/>
    <s v="DEER1314-Ltg-Com-LF"/>
    <s v="DEER1314"/>
  </r>
  <r>
    <n v="4540"/>
    <s v="C-In-LFLmpBlst-T8-48in-28w+El-IS-NLO(28w)-dWP3-1"/>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1): LF Ballast: Electronic, Instant Start, Normal LO (0.33); Total Watts = 31"/>
    <s v="LF lamp and ballast: LF lamp: T8, 48 inch, 32W, 2710 lm, CRI = 75, rated life = 15000 hours (1): LF Ballast: Electronic, Instant Start, Normal LO (0.33); Total Watts = 31"/>
    <x v="987"/>
    <s v="LFLmpBlst-T8-48in-32w-1g+El-IS-NLO(31w)"/>
    <s v="LFLmpBlst-T8-48in-32w-1g+El-IS-NLO(31w)"/>
    <s v="LFLmpBlst-T8-48in-28w+El-IS-NLO(28w)"/>
    <s v="Standard"/>
    <m/>
    <s v="WP source e.g.: WPSDGENRLG0013r3; Expires 6-30-2014; Not used in 2013-14 Lighting Disposition"/>
    <s v="None"/>
    <s v="DEER2011"/>
  </r>
  <r>
    <n v="4541"/>
    <s v="C-In-LFLmpBlst-T8-48in-28w+El-IS-NLO(28w)-dWP3-2"/>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1): LF Ballast: Electronic, Instant Start, Normal LO (1); Total Watts = 31"/>
    <s v="LF lamp and ballast: LF lamp: T8, 48 inch, 32W, 2970 lm, CRI = 82, rated life = 20000 hours (1): LF Ballast: Electronic, Instant Start, Normal LO (1); Total Watts = 31"/>
    <x v="987"/>
    <s v="LFLmpBlst-T8-48in-32w-2g+El-IS-NLO(31w)"/>
    <s v="LFLmpBlst-T8-48in-32w-2g+El-IS-NLO(31w)"/>
    <s v="LFLmpBlst-T8-48in-28w+El-IS-NLO(28w)"/>
    <s v="Standard"/>
    <m/>
    <s v="WP source e.g.: SCE13LG087r0; Expires 6-30-2014; Not used in 2013-14 Lighting Disposition"/>
    <s v="None"/>
    <s v="DEER2011"/>
  </r>
  <r>
    <n v="4542"/>
    <s v="C-In-LFLmpBlst-T8-48in-28w+El-IS-NLO(28w)-dWP55"/>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5, rated life = 24000 hours (3): LF Ballast: Electronic, Instant Start, Normal LO (1); Total Watts = 83"/>
    <s v="LF lamp and ballast: LF lamp: T8, 48 inch, 32W, 2970 lm, CRI = 85, rated life = 24000 hours (3): LF Ballast: Electronic, Instant Start, Normal LO (1); Total Watts = 83"/>
    <x v="987"/>
    <s v="LFLmpBlst-T8-48in-32w-3g+El-IS-NLO(83w)"/>
    <s v="LFLmpBlst-T8-48in-32w-3g+El-IS-NLO(83w)"/>
    <s v="LFLmpBlst-T8-48in-28w+El-IS-NLO(28w)"/>
    <s v="Standard"/>
    <m/>
    <s v="WP source e.g.: SCE13LG087r0"/>
    <s v="DEER1314-Ltg-Com-LF"/>
    <s v="DEER1314"/>
  </r>
  <r>
    <n v="4543"/>
    <s v="C-In-LFLmpBlst-T8-48in-28w+El-IS-NLO(30.3w)-dWP0"/>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1): LF Ballast: Electronic, Instant Start, Normal LO (0.33); Total Watts = 30.5"/>
    <s v="LF lamp and ballast: LF lamp: T8, 48 inch, 32W, 2710 lm, CRI = 75, rated life = 15000 hours (1): LF Ballast: Electronic, Instant Start, Normal LO (0.33); Total Watts = 30.5"/>
    <x v="988"/>
    <s v="LFLmpBlst-T8-48in-32w-1g+El-IS-NLO(30.5w)"/>
    <s v="LFLmpBlst-T8-48in-32w-1g+El-IS-NLO(30.5w)"/>
    <s v="LFLmpBlst-T8-48in-28w+El-IS-NLO(30.3w)"/>
    <s v="Standard"/>
    <m/>
    <s v="WP source e.g.: SCE13LG087r0; Expires 6-30-2014; Not used in 2013-14 Lighting Disposition"/>
    <s v="None"/>
    <s v="DEER2011"/>
  </r>
  <r>
    <n v="4544"/>
    <s v="C-In-LFLmpBlst-T8-48in-28w+El-IS-NLO(53w)-dWP115-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9W, 2750 lm, CRI = 60, rated life = 20000 hours (4): LF Ballast: Standard Magnetic (pre-EPACT), Instant Start, Normal LO (1); Total Watts = 168"/>
    <s v="LF lamp and ballast: LF lamp: T8, 48 inch, 28W, 2585 lm, CRI = 85, rated life = 24000 hours (2): LF Ballast: Electronic, Instant Start, Normal LO (1); Total Watts = 53"/>
    <x v="989"/>
    <s v="LFLmpBlst-T12-48in-39w+MagStd-IS-NLO(168w)"/>
    <s v="LFLmpBlst-T8-48in-28w+El-IS-NLO(53w)"/>
    <s v="LFLmpBlst-T8-48in-28w+El-IS-NLO(53w)"/>
    <s v="Standard"/>
    <m/>
    <m/>
    <s v="DEER1314-Ltg-Com-LF"/>
    <s v="DEER1314"/>
  </r>
  <r>
    <n v="4545"/>
    <s v="C-In-LFLmpBlst-T8-48in-28w+El-IS-NLO(53w)-dWP115-dWC59"/>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9W, 2750 lm, CRI = 60, rated life = 20000 hours (4): LF Ballast: Standard Magnetic (pre-EPACT), Instant Start, Normal LO (1); Total Watts = 168"/>
    <s v="LF lamp and ballast: LF lamp: T8, 48 inch, 32W, 2710 lm, CRI = 75, rated life = 15000 hours (4): LF Ballast: Electronic, Instant Start, Normal LO (1); Total Watts = 112"/>
    <x v="989"/>
    <s v="LFLmpBlst-T12-48in-39w+MagStd-IS-NLO(168w)"/>
    <s v="LFLmpBlst-T8-48in-32w-1g+El-IS-NLO(112w)"/>
    <s v="LFLmpBlst-T8-48in-28w+El-IS-NLO(53w)"/>
    <s v="Standard"/>
    <m/>
    <s v="WP source e.g.: SCE13LG087r0; Expires 6-30-2014; Not used in 2013-14 Lighting Disposition"/>
    <s v="None"/>
    <s v="DEER2011"/>
  </r>
  <r>
    <n v="4546"/>
    <s v="C-In-LFLmpBlst-T8-48in-28w+El-IS-NLO(53w)-dWP36"/>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989"/>
    <s v="LFLmpBlst-T8-48in-32w-2g+El-IS-NLO(89w)"/>
    <s v="LFLmpBlst-T8-48in-32w-2g+El-IS-NLO(89w)"/>
    <s v="LFLmpBlst-T8-48in-28w+El-IS-NLO(53w)"/>
    <s v="Standard"/>
    <m/>
    <s v="WP source e.g.: PGECOLTG116r5"/>
    <s v="DEER1314-Ltg-Com-LF"/>
    <s v="DEER1314"/>
  </r>
  <r>
    <n v="4547"/>
    <s v="C-In-LFLmpBlst-T8-48in-28w+El-IS-NLO(53w)-dWP59"/>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89"/>
    <s v="LFLmpBlst-T8-48in-32w-1g+El-IS-NLO(112w)"/>
    <s v="LFLmpBlst-T8-48in-32w-1g+El-IS-NLO(112w)"/>
    <s v="LFLmpBlst-T8-48in-28w+El-IS-NLO(53w)"/>
    <s v="Standard"/>
    <m/>
    <s v="WP source e.g.: WPSDGENRLG0120r3"/>
    <s v="DEER1314-Ltg-Com-LF"/>
    <s v="DEER1314"/>
  </r>
  <r>
    <n v="4548"/>
    <s v="C-In-LFLmpBlst-T8-48in-28w+El-IS-NLO(53w)-dWP6-1"/>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2): LF Ballast: Electronic, Instant Start, Normal LO (1); Total Watts = 59"/>
    <s v="LF lamp and ballast: LF lamp: T8, 48 inch, 32W, 2710 lm, CRI = 75, rated life = 15000 hours (2): LF Ballast: Electronic, Instant Start, Normal LO (1); Total Watts = 59"/>
    <x v="989"/>
    <s v="LFLmpBlst-T8-48in-32w-1g+El-IS-NLO(59w)"/>
    <s v="LFLmpBlst-T8-48in-32w-1g+El-IS-NLO(59w)"/>
    <s v="LFLmpBlst-T8-48in-28w+El-IS-NLO(53w)"/>
    <s v="Standard"/>
    <m/>
    <s v="WP source e.g.: SCE13LG087r0"/>
    <s v="DEER1314-Ltg-Com-LF"/>
    <s v="DEER1314"/>
  </r>
  <r>
    <n v="4549"/>
    <s v="C-In-LFLmpBlst-T8-48in-28w+El-IS-NLO(53w)-dWP6-2"/>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2): LF Ballast: Electronic, Instant Start, Normal LO (1); Total Watts = 59"/>
    <s v="LF lamp and ballast: LF lamp: T8, 48 inch, 32W, 2970 lm, CRI = 82, rated life = 20000 hours (2): LF Ballast: Electronic, Instant Start, Normal LO (1); Total Watts = 59"/>
    <x v="989"/>
    <s v="LFLmpBlst-T8-48in-32w-2g+El-IS-NLO(59w)"/>
    <s v="LFLmpBlst-T8-48in-32w-2g+El-IS-NLO(59w)"/>
    <s v="LFLmpBlst-T8-48in-28w+El-IS-NLO(53w)"/>
    <s v="Standard"/>
    <m/>
    <s v="WP source e.g.: PGECOLTG160r1; Expires 6-30-2014; Not used in 2013-14 Lighting Disposition"/>
    <s v="None"/>
    <s v="DEER2011"/>
  </r>
  <r>
    <n v="4550"/>
    <s v="C-In-LFLmpBlst-T8-48in-28w+El-IS-NLO(53w)-dWP67-dWC0"/>
    <x v="485"/>
    <s v="DEER1314"/>
    <s v="Lighting Disposition"/>
    <d v="2015-03-06T00:00:00"/>
    <s v="Disposition: MeasuresList-Dec1-2014.xlsx"/>
    <s v="ErRul"/>
    <s v="Com-Iltg-dWatt-LF"/>
    <s v="DEER"/>
    <s v="Scaled"/>
    <s v="Delta"/>
    <n v="0"/>
    <n v="0"/>
    <s v="None"/>
    <m/>
    <b v="1"/>
    <m/>
    <b v="1"/>
    <s v="Com"/>
    <s v="Any"/>
    <x v="4"/>
    <s v="InGen"/>
    <s v="Ltg_Lmp+Blst"/>
    <x v="25"/>
    <m/>
    <m/>
    <s v="ILtg-Lfluor-Elec"/>
    <s v="ILtg-Lfluor-Elec"/>
    <s v="LF lamp and ballast: LF lamp: T12, 48 inch, 39W, 2750 lm, CRI = 60, rated life = 20000 hours (3): LF Ballast: Electronic, Instant Start, Normal LO (1); Total Watts = 120"/>
    <s v="LF lamp and ballast: LF lamp: T8, 48 inch, 28W, 2585 lm, CRI = 85, rated life = 24000 hours (2): LF Ballast: Electronic, Instant Start, Normal LO (1); Total Watts = 53"/>
    <x v="989"/>
    <s v="LFLmpBlst-T12-48in-39w+El-IS-NLO(120w)"/>
    <s v="LFLmpBlst-T8-48in-28w+El-IS-NLO(53w)"/>
    <s v="LFLmpBlst-T8-48in-28w+El-IS-NLO(53w)"/>
    <s v="Standard"/>
    <m/>
    <m/>
    <s v="DEER1314-Ltg-Com-LF"/>
    <s v="DEER1314"/>
  </r>
  <r>
    <n v="4551"/>
    <s v="C-In-LFLmpBlst-T8-48in-28w+El-IS-NLO(53w)-dWP67-dWC36"/>
    <x v="485"/>
    <s v="DEER2011"/>
    <s v="Lighting Disposition"/>
    <d v="2014-05-30T00:00:00"/>
    <s v="Disposition: MeasuresList-May222014.xlsx"/>
    <s v="ErRobNc"/>
    <s v="Com-Iltg-dWatt-LF"/>
    <s v="DEER"/>
    <s v="Scaled"/>
    <s v="Delta"/>
    <n v="0"/>
    <n v="0"/>
    <s v="None"/>
    <m/>
    <b v="0"/>
    <m/>
    <b v="1"/>
    <s v="Com"/>
    <s v="Any"/>
    <x v="4"/>
    <s v="InGen"/>
    <s v="Ltg_Lmp+Blst"/>
    <x v="25"/>
    <m/>
    <m/>
    <s v="ILtg-Lfluor-Elec"/>
    <s v="ILtg-Lfluor-Elec"/>
    <s v="LF lamp and ballast: LF lamp: T12, 48 inch, 39W, 2750 lm, CRI = 60, rated life = 20000 hours (3): LF Ballast: Electronic, Instant Start, Normal LO (1); Total Watts = 120"/>
    <s v="LF lamp and ballast: LF lamp: T8, 48 inch, 32W, 2970 lm, CRI = 82, rated life = 20000 hours (3): LF Ballast: Electronic, Instant Start, Normal LO (1); Total Watts = 89"/>
    <x v="989"/>
    <s v="LFLmpBlst-T12-48in-39w+El-IS-NLO(120w)"/>
    <s v="LFLmpBlst-T8-48in-32w-2g+El-IS-NLO(89w)"/>
    <s v="LFLmpBlst-T8-48in-28w+El-IS-NLO(53w)"/>
    <s v="Standard"/>
    <m/>
    <s v="WP source e.g.: SCE13LG087r0; Expires 6-30-2014; Not used in 2013-14 Lighting Disposition"/>
    <s v="None"/>
    <s v="DEER2011"/>
  </r>
  <r>
    <n v="4552"/>
    <s v="C-In-LFLmpBlst-T8-48in-28w+El-IS-NLO(75w)-dWP14"/>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990"/>
    <s v="LFLmpBlst-T8-48in-32w-2g+El-IS-NLO(89w)"/>
    <s v="LFLmpBlst-T8-48in-32w-2g+El-IS-NLO(89w)"/>
    <s v="LFLmpBlst-T8-48in-28w+El-IS-NLO(75w)"/>
    <s v="Standard"/>
    <m/>
    <s v="WP source e.g.: SCE13LG092r0"/>
    <s v="DEER1314-Ltg-Com-LF"/>
    <s v="DEER1314"/>
  </r>
  <r>
    <n v="4553"/>
    <s v="C-In-LFLmpBlst-T8-48in-28w+El-IS-NLO(98w)-dWP14"/>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91"/>
    <s v="LFLmpBlst-T8-48in-32w-1g+El-IS-NLO(112w)"/>
    <s v="LFLmpBlst-T8-48in-32w-1g+El-IS-NLO(112w)"/>
    <s v="LFLmpBlst-T8-48in-28w+El-IS-NLO(98w)"/>
    <s v="Standard"/>
    <m/>
    <s v="WP source e.g.: SCE13LG087r0"/>
    <s v="DEER1314-Ltg-Com-LF"/>
    <s v="DEER1314"/>
  </r>
  <r>
    <n v="4554"/>
    <s v="C-In-LFLmpBlst-T8-48in-28w+El-IS-NLO+Refl(53w)-dWP36"/>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992"/>
    <s v="LFLmpBlst-T8-48in-32w-2g+El-IS-NLO(89w)"/>
    <s v="LFLmpBlst-T8-48in-32w-2g+El-IS-NLO(89w)"/>
    <s v="LFLmpBlst-T8-48in-28w+El-IS-NLO+Refl(53w)"/>
    <s v="Standard"/>
    <m/>
    <s v="WP source e.g.: SCE13LG087r0"/>
    <s v="DEER1314-Ltg-Com-LF"/>
    <s v="DEER1314"/>
  </r>
  <r>
    <n v="4555"/>
    <s v="C-In-LFLmpBlst-T8-48in-28w+El-IS-NLO+Refl(53w)-dWP59"/>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92"/>
    <s v="LFLmpBlst-T8-48in-32w-1g+El-IS-NLO(112w)"/>
    <s v="LFLmpBlst-T8-48in-32w-1g+El-IS-NLO(112w)"/>
    <s v="LFLmpBlst-T8-48in-28w+El-IS-NLO+Refl(53w)"/>
    <s v="Standard"/>
    <m/>
    <s v="WP source e.g.: SCE13LG087r0"/>
    <s v="DEER1314-Ltg-Com-LF"/>
    <s v="DEER1314"/>
  </r>
  <r>
    <n v="4556"/>
    <s v="C-In-LFLmpBlst-T8-48in-28w+El-IS-NLO+Refl(53w)-dWP67-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9W, 2750 lm, CRI = 60, rated life = 20000 hours (3): LF Ballast: Hybrid, Instant Start, Normal LO (1.5); Total Watts = 120"/>
    <s v="LF lamp and ballast: LF lamp: T8, 48 inch, 28W, 2585 lm, CRI = 85, rated life = 24000 hours (2): LF Ballast: Electronic, Instant Start, Normal LO (1); Any type of reflector; Total Watts = 53"/>
    <x v="992"/>
    <s v="LFLmpBlst-T12-48in-39w+Hyb-IS-NLO(120w)"/>
    <s v="LFLmpBlst-T8-48in-28w+El-IS-NLO+Refl(53w)"/>
    <s v="LFLmpBlst-T8-48in-28w+El-IS-NLO+Refl(53w)"/>
    <s v="Standard"/>
    <m/>
    <m/>
    <s v="DEER1314-Ltg-Com-LF"/>
    <s v="DEER1314"/>
  </r>
  <r>
    <n v="4557"/>
    <s v="C-In-LFLmpBlst-T8-48in-28w+El-IS-NLO+Refl(53w)-dWP67-dWC36"/>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9W, 2750 lm, CRI = 60, rated life = 20000 hours (3): LF Ballast: Hybrid, Instant Start, Normal LO (1.5); Total Watts = 120"/>
    <s v="LF lamp and ballast: LF lamp: T8, 48 inch, 32W, 2970 lm, CRI = 82, rated life = 20000 hours (3): LF Ballast: Electronic, Instant Start, Normal LO (1); Total Watts = 89"/>
    <x v="992"/>
    <s v="LFLmpBlst-T12-48in-39w+Hyb-IS-NLO(120w)"/>
    <s v="LFLmpBlst-T8-48in-32w-2g+El-IS-NLO(89w)"/>
    <s v="LFLmpBlst-T8-48in-28w+El-IS-NLO+Refl(53w)"/>
    <s v="Standard"/>
    <m/>
    <s v="WP source e.g.: SCE13LG087r0; Expires 6-30-2014; Not used in 2013-14 Lighting Disposition"/>
    <s v="None"/>
    <s v="DEER2011"/>
  </r>
  <r>
    <n v="4558"/>
    <s v="C-In-LFLmpBlst-T8-48in-28w+El-IS-RLO(24w)-dWP12-dWC7"/>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1): LF Ballast: Energy Saver Magnetic (EPACT compliant), Rapid Start, Normal LO (0.5); Total Watts = 36"/>
    <s v="LF lamp and ballast: LF lamp: T8, 48 inch, 32W, 2970 lm, CRI = 82, rated life = 20000 hours (1): LF Ballast: Electronic, Instant Start, Normal LO (1); Total Watts = 31"/>
    <x v="993"/>
    <s v="LFLmpBlst-T12-48in-34w+MagES-RS-NLO(36w)"/>
    <s v="LFLmpBlst-T8-48in-32w-2g+El-IS-NLO(31w)"/>
    <s v="LFLmpBlst-T8-48in-28w+El-IS-RLO(24w)"/>
    <s v="Standard"/>
    <m/>
    <s v="WP source e.g.: SCE13LG087r0"/>
    <s v="DEER1314-Ltg-Com-LF"/>
    <s v="DEER1314"/>
  </r>
  <r>
    <n v="4559"/>
    <s v="C-In-LFLmpBlst-T8-48in-28w+El-IS-RLO(24w)-dWP48-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0W, 2600 lm, CRI = 60, rated life = 20000 hours (2): LF Ballast: Standard Magnetic (pre-EPACT), Instant Start, Normal LO (1); Total Watts = 72"/>
    <s v="LF lamp and ballast: LF lamp: T8, 48 inch, 28W, 2585 lm, CRI = 85, rated life = 24000 hours (1): LF Ballast: Electronic, Instant Start, Reduced LO (1); Total Watts = 24"/>
    <x v="993"/>
    <s v="LFLmpBlst-T12-48in-30w+MagStd-IS-NLO(72w)"/>
    <s v="LFLmpBlst-T8-48in-28w+El-IS-RLO(24w)"/>
    <s v="LFLmpBlst-T8-48in-28w+El-IS-RLO(24w)"/>
    <s v="Standard"/>
    <m/>
    <m/>
    <s v="DEER1314-Ltg-Com-LF"/>
    <s v="DEER1314"/>
  </r>
  <r>
    <n v="4560"/>
    <s v="C-In-LFLmpBlst-T8-48in-28w+El-IS-RLO(24w)-dWP7-1"/>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1): LF Ballast: Electronic, Instant Start, Normal LO (0.33); Total Watts = 31"/>
    <s v="LF lamp and ballast: LF lamp: T8, 48 inch, 32W, 2710 lm, CRI = 75, rated life = 15000 hours (1): LF Ballast: Electronic, Instant Start, Normal LO (0.33); Total Watts = 31"/>
    <x v="993"/>
    <s v="LFLmpBlst-T8-48in-32w-1g+El-IS-NLO(31w)"/>
    <s v="LFLmpBlst-T8-48in-32w-1g+El-IS-NLO(31w)"/>
    <s v="LFLmpBlst-T8-48in-28w+El-IS-RLO(24w)"/>
    <s v="Standard"/>
    <m/>
    <s v="WP source e.g.: SCE13LG087r0; Not used in 2013-14 Lighting Disposition"/>
    <s v="None"/>
    <s v="DEER2011"/>
  </r>
  <r>
    <n v="4561"/>
    <s v="C-In-LFLmpBlst-T8-48in-28w+El-IS-RLO(24w)-dWP7-2"/>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1): LF Ballast: Electronic, Instant Start, Normal LO (1); Total Watts = 31"/>
    <s v="LF lamp and ballast: LF lamp: T8, 48 inch, 32W, 2970 lm, CRI = 82, rated life = 20000 hours (1): LF Ballast: Electronic, Instant Start, Normal LO (1); Total Watts = 31"/>
    <x v="993"/>
    <s v="LFLmpBlst-T8-48in-32w-2g+El-IS-NLO(31w)"/>
    <s v="LFLmpBlst-T8-48in-32w-2g+El-IS-NLO(31w)"/>
    <s v="LFLmpBlst-T8-48in-28w+El-IS-RLO(24w)"/>
    <s v="Standard"/>
    <m/>
    <s v="WP source e.g.: SCE13LG087r0"/>
    <s v="DEER1314-Ltg-Com-LF"/>
    <s v="DEER1314"/>
  </r>
  <r>
    <n v="4562"/>
    <s v="C-In-LFLmpBlst-T8-48in-28w+El-IS-RLO(24w)-dWP7-dWC7"/>
    <x v="485"/>
    <s v="DEER1314"/>
    <s v="Lighting Disposition"/>
    <d v="2015-03-06T00:00:00"/>
    <s v="Disposition: MeasuresList-Dec1-2014.xlsx"/>
    <s v="ErRobNc"/>
    <s v="Com-Iltg-dWatt-LF"/>
    <s v="DEER"/>
    <s v="Scaled"/>
    <s v="Delta"/>
    <n v="0"/>
    <n v="0"/>
    <s v="None"/>
    <m/>
    <b v="1"/>
    <m/>
    <b v="1"/>
    <s v="Com"/>
    <s v="Any"/>
    <x v="4"/>
    <s v="InGen"/>
    <s v="Ltg_Lmp+Blst"/>
    <x v="25"/>
    <m/>
    <m/>
    <s v="ILtg-Lfluor-Elec"/>
    <s v="ILtg-Lfluor-Elec"/>
    <s v="LF lamp and ballast: LF lamp: T8, 48 inch, 32W, 2710 lm, CRI = 75, rated life = 15000 hours (1): LF Ballast: Electronic, Instant Start, Normal LO (0.33); Total Watts = 31"/>
    <s v="LF lamp and ballast: LF lamp: T8, 48 inch, 32W, 2970 lm, CRI = 82, rated life = 20000 hours (1): LF Ballast: Electronic, Instant Start, Normal LO (1); Total Watts = 31"/>
    <x v="993"/>
    <s v="LFLmpBlst-T8-48in-32w-1g+El-IS-NLO(31w)"/>
    <s v="LFLmpBlst-T8-48in-32w-2g+El-IS-NLO(31w)"/>
    <s v="LFLmpBlst-T8-48in-28w+El-IS-RLO(24w)"/>
    <s v="Standard"/>
    <m/>
    <m/>
    <s v="DEER1314-Ltg-Com-LF"/>
    <s v="DEER1314"/>
  </r>
  <r>
    <n v="4563"/>
    <s v="C-In-LFLmpBlst-T8-48in-28w+El-IS-RLO(24w)-dWP85-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0W, 2600 lm, CRI = 60, rated life = 20000 hours (3): LF Ballast: Standard Magnetic (pre-EPACT), Instant Start, Normal LO (1); Total Watts = 109"/>
    <s v="LF lamp and ballast: LF lamp: T8, 48 inch, 28W, 2585 lm, CRI = 85, rated life = 24000 hours (1): LF Ballast: Electronic, Instant Start, Reduced LO (1); Total Watts = 24"/>
    <x v="993"/>
    <s v="LFLmpBlst-T12-48in-30w+MagStd-IS-NLO(109w)"/>
    <s v="LFLmpBlst-T8-48in-28w+El-IS-RLO(24w)"/>
    <s v="LFLmpBlst-T8-48in-28w+El-IS-RLO(24w)"/>
    <s v="Standard"/>
    <m/>
    <m/>
    <s v="DEER1314-Ltg-Com-LF"/>
    <s v="DEER1314"/>
  </r>
  <r>
    <n v="4564"/>
    <s v="C-In-LFLmpBlst-T8-48in-28w+El-IS-RLO(44w)-dWP100-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0W, 2600 lm, CRI = 60, rated life = 20000 hours (4): LF Ballast: Standard Magnetic (pre-EPACT), Instant Start, Normal LO (1); Total Watts = 144"/>
    <s v="LF lamp and ballast: LF lamp: T8, 48 inch, 28W, 2585 lm, CRI = 85, rated life = 24000 hours (2): LF Ballast: Electronic, Instant Start, Reduced LO (1); Total Watts = 44"/>
    <x v="994"/>
    <s v="LFLmpBlst-T12-48in-30w+MagStd-IS-NLO(144w)"/>
    <s v="LFLmpBlst-T8-48in-28w+El-IS-RLO(44w)"/>
    <s v="LFLmpBlst-T8-48in-28w+El-IS-RLO(44w)"/>
    <s v="Standard"/>
    <m/>
    <m/>
    <s v="DEER1314-Ltg-Com-LF"/>
    <s v="DEER1314"/>
  </r>
  <r>
    <n v="4565"/>
    <s v="C-In-LFLmpBlst-T8-48in-28w+El-IS-RLO(44w)-dWP15-dWC15"/>
    <x v="485"/>
    <s v="DEER1314"/>
    <s v="Lighting Disposition"/>
    <d v="2015-03-06T00:00:00"/>
    <s v="Disposition: MeasuresList-May222014.xlsx"/>
    <s v="ErRobNc"/>
    <s v="Com-Iltg-dWatt-LF"/>
    <s v="DEER"/>
    <s v="Scaled"/>
    <s v="Delta"/>
    <n v="0"/>
    <n v="0"/>
    <s v="None"/>
    <m/>
    <b v="0"/>
    <m/>
    <b v="1"/>
    <s v="Com"/>
    <s v="Any"/>
    <x v="4"/>
    <s v="InGen"/>
    <s v="Ltg_Lmp+Blst"/>
    <x v="25"/>
    <m/>
    <m/>
    <s v="ILtg-Lfluor-Elec"/>
    <s v="ILtg-Lfluor-Elec"/>
    <s v="LF lamp and ballast: LF lamp: T8, 48 inch, 32W, 2710 lm, CRI = 75, rated life = 15000 hours (2): LF Ballast: Electronic, Instant Start, Normal LO (1); Total Watts = 59"/>
    <s v="LF lamp and ballast: LF lamp: T8, 48 inch, 32W, 2970 lm, CRI = 82, rated life = 20000 hours (2): LF Ballast: Electronic, Instant Start, Normal LO (1); Total Watts = 59"/>
    <x v="994"/>
    <s v="LFLmpBlst-T8-48in-32w-1g+El-IS-NLO(59w)"/>
    <s v="LFLmpBlst-T8-48in-32w-2g+El-IS-NLO(59w)"/>
    <s v="LFLmpBlst-T8-48in-28w+El-IS-RLO(44w)"/>
    <s v="Standard"/>
    <m/>
    <s v="WP source e.g.: SCE13LG087r0"/>
    <s v="DEER1314-Ltg-Com-LF"/>
    <s v="DEER1314"/>
  </r>
  <r>
    <n v="4566"/>
    <s v="C-In-LFLmpBlst-T8-48in-28w+El-IS-RLO(44w)-dWP202-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96 inch, 60W, 4750 lm, CRI = 60, rated life = 12000 hours (4): LF Ballast: Standard Magnetic (pre-EPACT), Rapid Start, Normal LO (2); Total Watts = 246"/>
    <s v="LF lamp and ballast: LF lamp: T8, 48 inch, 28W, 2585 lm, CRI = 85, rated life = 24000 hours (2): LF Ballast: Electronic, Instant Start, Reduced LO (1); Total Watts = 44"/>
    <x v="994"/>
    <s v="LFLmpBlst-T12-96in-60w+MagStd-RS-NLO(246w)"/>
    <s v="LFLmpBlst-T8-48in-28w+El-IS-RLO(44w)"/>
    <s v="LFLmpBlst-T8-48in-28w+El-IS-RLO(44w)"/>
    <s v="Standard"/>
    <m/>
    <m/>
    <s v="DEER1314-Ltg-Com-LF"/>
    <s v="DEER1314"/>
  </r>
  <r>
    <n v="4567"/>
    <s v="C-In-LFLmpBlst-T8-48in-28w+El-IS-RLO(44w)-dWP28-dWC15"/>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2): LF Ballast: Energy Saver Magnetic (EPACT compliant), Rapid Start, Normal LO (1); Total Watts = 72"/>
    <s v="LF lamp and ballast: LF lamp: T8, 48 inch, 32W, 2970 lm, CRI = 82, rated life = 20000 hours (2): LF Ballast: Electronic, Instant Start, Normal LO (1); Total Watts = 59"/>
    <x v="994"/>
    <s v="LFLmpBlst-T12-48in-34w+MagES-RS-NLO(72w)"/>
    <s v="LFLmpBlst-T8-48in-32w-2g+El-IS-NLO(59w)"/>
    <s v="LFLmpBlst-T8-48in-28w+El-IS-RLO(44w)"/>
    <s v="Standard"/>
    <m/>
    <s v="WP source e.g.: SCE13LG087r0"/>
    <s v="DEER1314-Ltg-Com-LF"/>
    <s v="DEER1314"/>
  </r>
  <r>
    <n v="4568"/>
    <s v="C-In-LFLmpBlst-T8-48in-28w+El-IS-RLO(44w)-dWP39"/>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5, rated life = 24000 hours (3): LF Ballast: Electronic, Instant Start, Normal LO (1); Total Watts = 83"/>
    <s v="LF lamp and ballast: LF lamp: T8, 48 inch, 32W, 2970 lm, CRI = 85, rated life = 24000 hours (3): LF Ballast: Electronic, Instant Start, Normal LO (1); Total Watts = 83"/>
    <x v="994"/>
    <s v="LFLmpBlst-T8-48in-32w-3g+El-IS-NLO(83w)"/>
    <s v="LFLmpBlst-T8-48in-32w-3g+El-IS-NLO(83w)"/>
    <s v="LFLmpBlst-T8-48in-28w+El-IS-RLO(44w)"/>
    <s v="Standard"/>
    <m/>
    <s v="WP source e.g.: SCE13LG087r0"/>
    <s v="DEER1314-Ltg-Com-LF"/>
    <s v="DEER1314"/>
  </r>
  <r>
    <n v="4569"/>
    <s v="C-In-LFLmpBlst-T8-48in-28w+El-IS-RLO(44w)-dWP65-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0W, 2600 lm, CRI = 60, rated life = 20000 hours (3): LF Ballast: Standard Magnetic (pre-EPACT), Instant Start, Normal LO (1); Total Watts = 109"/>
    <s v="LF lamp and ballast: LF lamp: T8, 48 inch, 28W, 2585 lm, CRI = 85, rated life = 24000 hours (2): LF Ballast: Electronic, Instant Start, Reduced LO (1); Total Watts = 44"/>
    <x v="994"/>
    <s v="LFLmpBlst-T12-48in-30w+MagStd-IS-NLO(109w)"/>
    <s v="LFLmpBlst-T8-48in-28w+El-IS-RLO(44w)"/>
    <s v="LFLmpBlst-T8-48in-28w+El-IS-RLO(44w)"/>
    <s v="Standard"/>
    <m/>
    <m/>
    <s v="DEER1314-Ltg-Com-LF"/>
    <s v="DEER1314"/>
  </r>
  <r>
    <n v="4570"/>
    <s v="C-In-LFLmpBlst-T8-48in-28w+El-IS-RLO(65w)-dWP24"/>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3): LF Ballast: Electronic, Instant Start, Normal LO (1); Total Watts = 89"/>
    <s v="LF lamp and ballast: LF lamp: T8, 48 inch, 32W, 2710 lm, CRI = 75, rated life = 15000 hours (3): LF Ballast: Electronic, Instant Start, Normal LO (1); Total Watts = 89"/>
    <x v="995"/>
    <s v="LFLmpBlst-T8-48in-32w-1g+El-IS-NLO(89w)"/>
    <s v="LFLmpBlst-T8-48in-32w-1g+El-IS-NLO(89w)"/>
    <s v="LFLmpBlst-T8-48in-28w+El-IS-RLO(65w)"/>
    <s v="Standard"/>
    <m/>
    <s v="WP source e.g.: SCE13LG087r0; Expires 6-30-2014; Not used in 2013-14 Lighting Disposition"/>
    <s v="None"/>
    <s v="DEER2011"/>
  </r>
  <r>
    <n v="4571"/>
    <s v="C-In-LFLmpBlst-T8-48in-28w+El-IS-RLO(65w)-dWP24-dWC24"/>
    <x v="485"/>
    <s v="DEER1314"/>
    <s v="Lighting Disposition"/>
    <d v="2015-03-06T00:00:00"/>
    <s v="Disposition: MeasuresList-May222014.xlsx"/>
    <s v="ErRobNc"/>
    <s v="Com-Iltg-dWatt-LF"/>
    <s v="DEER"/>
    <s v="Scaled"/>
    <s v="Delta"/>
    <n v="0"/>
    <n v="0"/>
    <s v="None"/>
    <m/>
    <b v="0"/>
    <m/>
    <b v="1"/>
    <s v="Com"/>
    <s v="Any"/>
    <x v="4"/>
    <s v="InGen"/>
    <s v="Ltg_Lmp+Blst"/>
    <x v="25"/>
    <m/>
    <m/>
    <s v="ILtg-Lfluor-Elec"/>
    <s v="ILtg-Lfluor-Elec"/>
    <s v="LF lamp and ballast: LF lamp: T8, 48 inch, 32W, 2710 lm, CRI = 75, rated life = 15000 hours (3): LF Ballast: Electronic, Instant Start, Normal LO (1); Total Watts = 89"/>
    <s v="LF lamp and ballast: LF lamp: T8, 48 inch, 32W, 2970 lm, CRI = 82, rated life = 20000 hours (3): LF Ballast: Electronic, Instant Start, Normal LO (1); Total Watts = 89"/>
    <x v="995"/>
    <s v="LFLmpBlst-T8-48in-32w-1g+El-IS-NLO(89w)"/>
    <s v="LFLmpBlst-T8-48in-32w-2g+El-IS-NLO(89w)"/>
    <s v="LFLmpBlst-T8-48in-28w+El-IS-RLO(65w)"/>
    <s v="Standard"/>
    <m/>
    <s v="WP source e.g.: WPSDGENRLG0013r3"/>
    <s v="DEER1314-Ltg-Com-LF"/>
    <s v="DEER1314"/>
  </r>
  <r>
    <n v="4572"/>
    <s v="C-In-LFLmpBlst-T8-48in-28w+El-IS-RLO(65w)-dWP50-dWC24"/>
    <x v="485"/>
    <s v="DEER1314"/>
    <s v="Lighting Disposition"/>
    <d v="2015-03-06T00:00:00"/>
    <s v="Disposition: MeasuresList-Dec1-2014.xlsx"/>
    <s v="ErRobNc"/>
    <s v="Com-Iltg-dWatt-LF"/>
    <s v="DEER"/>
    <s v="Scaled"/>
    <s v="Delta"/>
    <n v="0"/>
    <n v="0"/>
    <s v="None"/>
    <m/>
    <b v="1"/>
    <m/>
    <b v="1"/>
    <s v="Com"/>
    <s v="Any"/>
    <x v="4"/>
    <s v="InGen"/>
    <s v="Ltg_Lmp+Blst"/>
    <x v="25"/>
    <m/>
    <m/>
    <s v="ILtg-Lfluor-Elec"/>
    <s v="ILtg-Lfluor-T12Mag"/>
    <s v="LF lamp and ballast: LF lamp: T12, 48 inch, 34W, 2475 lm, CRI = 60, rated life = 20000 hours (3): LF Ballast: Energy Saver Magnetic (EPACT compliant), Rapid Start, Normal LO (1); Total Watts = 115"/>
    <s v="LF lamp and ballast: LF lamp: T8, 48 inch, 32W, 2970 lm, CRI = 82, rated life = 20000 hours (3): LF Ballast: Electronic, Instant Start, Normal LO (1); Total Watts = 89"/>
    <x v="995"/>
    <s v="LFLmpBlst-T12-48in-34w+MagES-RS-NLO(115w)"/>
    <s v="LFLmpBlst-T8-48in-32w-2g+El-IS-NLO(89w)"/>
    <s v="LFLmpBlst-T8-48in-28w+El-IS-RLO(65w)"/>
    <s v="Standard"/>
    <m/>
    <m/>
    <s v="DEER1314-Ltg-Com-LF"/>
    <s v="DEER1314"/>
  </r>
  <r>
    <n v="4573"/>
    <s v="C-In-LFLmpBlst-T8-48in-28w+El-IS-RLO(65w)-dWP50-dWC25"/>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3): LF Ballast: Energy Saver Magnetic (EPACT compliant), Rapid Start, Normal LO (1); Total Watts = 115"/>
    <s v="LF lamp and ballast: LF lamp: T8, 48 inch, 32W, 2970 lm, CRI = 82, rated life = 20000 hours (3): LF Ballast: Electronic, Instant Start, Normal LO (2); Total Watts = 90"/>
    <x v="995"/>
    <s v="LFLmpBlst-T12-48in-34w+MagES-RS-NLO(115w)"/>
    <s v="LFLmpBlst-T8-48in-32w-2g+El-IS-NLO(90w)"/>
    <s v="LFLmpBlst-T8-48in-28w+El-IS-RLO(65w)"/>
    <s v="Standard"/>
    <m/>
    <s v="WP source e.g.: WPSDGENRLG0013r3; Expires 6-30-2014; Not used in 2013-14 Lighting Disposition"/>
    <s v="None"/>
    <s v="DEER2011"/>
  </r>
  <r>
    <n v="4574"/>
    <s v="C-In-LFLmpBlst-T8-48in-28w+El-IS-RLO(65w)-dWP79-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0W, 2600 lm, CRI = 60, rated life = 20000 hours (4): LF Ballast: Standard Magnetic (pre-EPACT), Instant Start, Normal LO (1); Total Watts = 144"/>
    <s v="LF lamp and ballast: LF lamp: T8, 48 inch, 28W, 2585 lm, CRI = 85, rated life = 24000 hours (3): LF Ballast: Electronic, Instant Start, Reduced LO (1); Total Watts = 65"/>
    <x v="995"/>
    <s v="LFLmpBlst-T12-48in-30w+MagStd-IS-NLO(144w)"/>
    <s v="LFLmpBlst-T8-48in-28w+El-IS-RLO(65w)"/>
    <s v="LFLmpBlst-T8-48in-28w+El-IS-RLO(65w)"/>
    <s v="Standard"/>
    <m/>
    <m/>
    <s v="DEER1314-Ltg-Com-LF"/>
    <s v="DEER1314"/>
  </r>
  <r>
    <n v="4575"/>
    <s v="C-In-LFLmpBlst-T8-48in-28w+El-IS-RLO(84w)-dWP28"/>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96"/>
    <s v="LFLmpBlst-T8-48in-32w-1g+El-IS-NLO(112w)"/>
    <s v="LFLmpBlst-T8-48in-32w-1g+El-IS-NLO(112w)"/>
    <s v="LFLmpBlst-T8-48in-28w+El-IS-RLO(84w)"/>
    <s v="Standard"/>
    <m/>
    <s v="WP source e.g.: SCE13LG087r0; Not used in 2013-14 Lighting Disposition"/>
    <s v="None"/>
    <s v="DEER2011"/>
  </r>
  <r>
    <n v="4576"/>
    <s v="C-In-LFLmpBlst-T8-48in-28w+El-IS-RLO(84w)-dWP60-dWC34"/>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4): LF Ballast: Electronic, Instant Start, Normal LO (2); Total Watts = 118"/>
    <x v="996"/>
    <s v="LFLmpBlst-T12-48in-34w+MagES-RS-NLO(144w)"/>
    <s v="LFLmpBlst-T8-48in-32w-2g+El-IS-NLO(118w)"/>
    <s v="LFLmpBlst-T8-48in-28w+El-IS-RLO(84w)"/>
    <s v="Standard"/>
    <m/>
    <s v="WP source e.g.: WPSDGENRLG0013r3; Not used in 2013-14 Lighting Disposition"/>
    <s v="None"/>
    <s v="DEER2011"/>
  </r>
  <r>
    <n v="4577"/>
    <s v="C-In-LFLmpBlst-T8-48in-28w+El-IS-RLO(88w)-dWP158-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96 inch, 60W, 4750 lm, CRI = 60, rated life = 12000 hours (4): LF Ballast: Standard Magnetic (pre-EPACT), Rapid Start, Normal LO (2); Total Watts = 246"/>
    <s v="LF lamp and ballast: LF lamp: T8, 48 inch, 28W, 2585 lm, CRI = 85, rated life = 24000 hours (4): LF Ballast: Electronic, Instant Start, Reduced LO (1); Total Watts = 88"/>
    <x v="997"/>
    <s v="LFLmpBlst-T12-96in-60w+MagStd-RS-NLO(246w)"/>
    <s v="LFLmpBlst-T8-48in-28w+El-IS-RLO(88w)"/>
    <s v="LFLmpBlst-T8-48in-28w+El-IS-RLO(88w)"/>
    <s v="Standard"/>
    <m/>
    <m/>
    <s v="DEER1314-Ltg-Com-LF"/>
    <s v="DEER1314"/>
  </r>
  <r>
    <n v="4578"/>
    <s v="C-In-LFLmpBlst-T8-48in-28w+El-IS-RLO(88w)-dWP24-dWC24"/>
    <x v="485"/>
    <s v="DEER1314"/>
    <s v="Lighting Disposition"/>
    <d v="2015-03-06T00:00:00"/>
    <s v="Disposition: MeasuresList-Dec1-2014.xlsx"/>
    <s v="ErRobNc"/>
    <s v="Com-Iltg-dWatt-LF"/>
    <s v="DEER"/>
    <s v="Scaled"/>
    <s v="Delta"/>
    <n v="0"/>
    <n v="0"/>
    <s v="None"/>
    <m/>
    <b v="1"/>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970 lm, CRI = 82, rated life = 20000 hours (4): LF Ballast: Electronic, Instant Start, Normal LO (1); Total Watts = 112"/>
    <x v="997"/>
    <s v="LFLmpBlst-T8-48in-32w-1g+El-IS-NLO(112w)"/>
    <s v="LFLmpBlst-T8-48in-32w-2g+El-IS-NLO(112w)"/>
    <s v="LFLmpBlst-T8-48in-28w+El-IS-RLO(88w)"/>
    <s v="Standard"/>
    <m/>
    <m/>
    <s v="DEER1314-Ltg-Com-LF"/>
    <s v="DEER1314"/>
  </r>
  <r>
    <n v="4579"/>
    <s v="C-In-LFLmpBlst-T8-48in-28w+El-IS-RLO(88w)-dWP56-dWC24"/>
    <x v="485"/>
    <s v="DEER1314"/>
    <s v="Lighting Disposition"/>
    <d v="2015-03-06T00:00:00"/>
    <s v="Disposition: MeasuresList-Dec1-2014.xlsx"/>
    <s v="ErRobNc"/>
    <s v="Com-Iltg-dWatt-LF"/>
    <s v="DEER"/>
    <s v="Scaled"/>
    <s v="Delta"/>
    <n v="0"/>
    <n v="0"/>
    <s v="None"/>
    <m/>
    <b v="1"/>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4): LF Ballast: Electronic, Instant Start, Normal LO (1); Total Watts = 112"/>
    <x v="997"/>
    <s v="LFLmpBlst-T12-48in-34w+MagES-RS-NLO(144w)"/>
    <s v="LFLmpBlst-T8-48in-32w-2g+El-IS-NLO(112w)"/>
    <s v="LFLmpBlst-T8-48in-28w+El-IS-RLO(88w)"/>
    <s v="Standard"/>
    <m/>
    <m/>
    <s v="DEER1314-Ltg-Com-LF"/>
    <s v="DEER1314"/>
  </r>
  <r>
    <n v="4580"/>
    <s v="C-In-LFLmpBlst-T8-48in-28w+El-IS-VHLO(70w)-dWP42"/>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98"/>
    <s v="LFLmpBlst-T8-48in-32w-1g+El-IS-NLO(112w)"/>
    <s v="LFLmpBlst-T8-48in-32w-1g+El-IS-NLO(112w)"/>
    <s v="LFLmpBlst-T8-48in-28w+El-IS-VHLO(70w)"/>
    <s v="Standard"/>
    <m/>
    <s v="WP source e.g.: WPSDGENRLG0013r3"/>
    <s v="DEER1314-Ltg-Com-LF"/>
    <s v="DEER1314"/>
  </r>
  <r>
    <n v="4581"/>
    <s v="C-In-LFLmpBlst-T8-48in-28w+El-IS-VHLO+Refl(70w)-dWP19"/>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999"/>
    <s v="LFLmpBlst-T8-48in-32w-2g+El-IS-NLO(89w)"/>
    <s v="LFLmpBlst-T8-48in-32w-2g+El-IS-NLO(89w)"/>
    <s v="LFLmpBlst-T8-48in-28w+El-IS-VHLO+Refl(70w)"/>
    <s v="Standard"/>
    <m/>
    <s v="WP source e.g.: PGECOLTG160r1"/>
    <s v="DEER1314-Ltg-Com-LF"/>
    <s v="DEER1314"/>
  </r>
  <r>
    <n v="4582"/>
    <s v="C-In-LFLmpBlst-T8-48in-28w+El-IS-VHLO+Refl(70w)-dWP42"/>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99"/>
    <s v="LFLmpBlst-T8-48in-32w-1g+El-IS-NLO(112w)"/>
    <s v="LFLmpBlst-T8-48in-32w-1g+El-IS-NLO(112w)"/>
    <s v="LFLmpBlst-T8-48in-28w+El-IS-VHLO+Refl(70w)"/>
    <s v="Standard"/>
    <m/>
    <s v="WP source e.g.: WPSDGENRLG0013r3"/>
    <s v="DEER1314-Ltg-Com-LF"/>
    <s v="DEER1314"/>
  </r>
  <r>
    <n v="4583"/>
    <s v="C-In-LFLmpBlst-T8-48in-28w+El-PS-HLO(31w)-dWP28"/>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2): LF Ballast: Electronic, Instant Start, Normal LO (1); Total Watts = 59"/>
    <s v="LF lamp and ballast: LF lamp: T8, 48 inch, 32W, 2970 lm, CRI = 82, rated life = 20000 hours (2): LF Ballast: Electronic, Instant Start, Normal LO (1); Total Watts = 59"/>
    <x v="1000"/>
    <s v="LFLmpBlst-T8-48in-32w-2g+El-IS-NLO(59w)"/>
    <s v="LFLmpBlst-T8-48in-32w-2g+El-IS-NLO(59w)"/>
    <s v="LFLmpBlst-T8-48in-28w+El-PS-HLO(31w)"/>
    <s v="Standard"/>
    <m/>
    <s v="WP source e.g.: SCE13LG087r0"/>
    <s v="DEER1314-Ltg-Com-LF"/>
    <s v="DEER1314"/>
  </r>
  <r>
    <n v="4584"/>
    <s v="C-In-LFLmpBlst-T8-48in-28w+El-PS-HLO(54.3w)-dWP34"/>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1001"/>
    <s v="LFLmpBlst-T8-48in-32w-2g+El-IS-NLO(89w)"/>
    <s v="LFLmpBlst-T8-48in-32w-2g+El-IS-NLO(89w)"/>
    <s v="LFLmpBlst-T8-48in-28w+El-PS-HLO(54.3w)"/>
    <s v="Standard"/>
    <m/>
    <s v="WP source e.g.: WPSDGENRLG0013r3"/>
    <s v="DEER1314-Ltg-Com-LF"/>
    <s v="DEER1314"/>
  </r>
  <r>
    <n v="4585"/>
    <s v="C-In-LFLmpBlst-T8-48in-28w+El-PS-HLO(54.3w)-dWP57"/>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4): LF Ballast: Electronic, Instant Start, Normal LO (1); Total Watts = 112"/>
    <s v="LF lamp and ballast: LF lamp: T8, 48 inch, 32W, 2970 lm, CRI = 82, rated life = 20000 hours (4): LF Ballast: Electronic, Instant Start, Normal LO (1); Total Watts = 112"/>
    <x v="1001"/>
    <s v="LFLmpBlst-T8-48in-32w-2g+El-IS-NLO(112w)"/>
    <s v="LFLmpBlst-T8-48in-32w-2g+El-IS-NLO(112w)"/>
    <s v="LFLmpBlst-T8-48in-28w+El-PS-HLO(54.3w)"/>
    <s v="Standard"/>
    <m/>
    <s v="WP source e.g.: WPSDGENRLG0013r3"/>
    <s v="DEER1314-Ltg-Com-LF"/>
    <s v="DEER1314"/>
  </r>
  <r>
    <n v="4586"/>
    <s v="C-In-LFLmpBlst-T8-48in-28w+El-PS-HLO(92w)-dWP20"/>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1002"/>
    <s v="LFLmpBlst-T8-48in-32w-1g+El-IS-NLO(112w)"/>
    <s v="LFLmpBlst-T8-48in-32w-1g+El-IS-NLO(112w)"/>
    <s v="LFLmpBlst-T8-48in-28w+El-PS-HLO(92w)"/>
    <s v="Standard"/>
    <m/>
    <s v="WP source e.g.: WPSDGENRLG0013r3"/>
    <s v="DEER1314-Ltg-Com-LF"/>
    <s v="DEER1314"/>
  </r>
  <r>
    <n v="4587"/>
    <s v="C-In-LFLmpBlst-T8-48in-28w+El-PS-NLO(50w)-dWP39"/>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3): LF Ballast: Electronic, Instant Start, Normal LO (1); Total Watts = 89"/>
    <s v="LF lamp and ballast: LF lamp: T8, 48 inch, 32W, 2710 lm, CRI = 75, rated life = 15000 hours (3): LF Ballast: Electronic, Instant Start, Normal LO (1); Total Watts = 89"/>
    <x v="1003"/>
    <s v="LFLmpBlst-T8-48in-32w-1g+El-IS-NLO(89w)"/>
    <s v="LFLmpBlst-T8-48in-32w-1g+El-IS-NLO(89w)"/>
    <s v="LFLmpBlst-T8-48in-28w+El-PS-NLO(50w)"/>
    <s v="Standard"/>
    <m/>
    <s v="WP source e.g.: SCE13LG087r0"/>
    <s v="DEER1314-Ltg-Com-LF"/>
    <s v="DEER1314"/>
  </r>
  <r>
    <n v="4588"/>
    <s v="C-In-LFLmpBlst-T8-48in-28w+El-PS-NLO(50w)-dWP62"/>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1003"/>
    <s v="LFLmpBlst-T8-48in-32w-1g+El-IS-NLO(112w)"/>
    <s v="LFLmpBlst-T8-48in-32w-1g+El-IS-NLO(112w)"/>
    <s v="LFLmpBlst-T8-48in-28w+El-PS-NLO(50w)"/>
    <s v="Standard"/>
    <m/>
    <s v="WP source e.g.: SCE13LG087r0"/>
    <s v="DEER1314-Ltg-Com-LF"/>
    <s v="DEER1314"/>
  </r>
  <r>
    <n v="4589"/>
    <s v="C-In-LFLmpBlst-T8-48in-28w+El-PS-NLO+Refl(51w)-dWP38"/>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1004"/>
    <s v="LFLmpBlst-T8-48in-32w-2g+El-IS-NLO(89w)"/>
    <s v="LFLmpBlst-T8-48in-32w-2g+El-IS-NLO(89w)"/>
    <s v="LFLmpBlst-T8-48in-28w+El-PS-NLO+Refl(51w)"/>
    <s v="Standard"/>
    <m/>
    <s v="WP source e.g.: SCE13LG087r0"/>
    <s v="DEER1314-Ltg-Com-LF"/>
    <s v="DEER1314"/>
  </r>
  <r>
    <n v="4590"/>
    <s v="C-In-LFLmpBlst-T8-48in-28w+El-PS-NLO-2(74w)-dWP38"/>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1005"/>
    <s v="LFLmpBlst-T8-48in-32w-1g+El-IS-NLO(112w)"/>
    <s v="LFLmpBlst-T8-48in-32w-1g+El-IS-NLO(112w)"/>
    <s v="LFLmpBlst-T8-48in-28w+El-PS-NLO-2(74w)"/>
    <s v="Standard"/>
    <m/>
    <s v="WP source e.g.: SCE13LG087r0"/>
    <s v="DEER1314-Ltg-Com-LF"/>
    <s v="DEER1314"/>
  </r>
  <r>
    <n v="4591"/>
    <s v="C-In-LFLmpBlst-T8-48in-28w+El-PS-VHLO(37.4w)-dWP21"/>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2): LF Ballast: Electronic, Instant Start, Normal LO (1); Total Watts = 59"/>
    <s v="LF lamp and ballast: LF lamp: T8, 48 inch, 32W, 2970 lm, CRI = 82, rated life = 20000 hours (2): LF Ballast: Electronic, Instant Start, Normal LO (1); Total Watts = 59"/>
    <x v="1006"/>
    <s v="LFLmpBlst-T8-48in-32w-2g+El-IS-NLO(59w)"/>
    <s v="LFLmpBlst-T8-48in-32w-2g+El-IS-NLO(59w)"/>
    <s v="LFLmpBlst-T8-48in-28w+El-PS-VHLO(37.4w)"/>
    <s v="Standard"/>
    <m/>
    <s v="WP source e.g.: SCE13LG087r0"/>
    <s v="DEER1314-Ltg-Com-LF"/>
    <s v="DEER1314"/>
  </r>
  <r>
    <n v="4592"/>
    <s v="C-In-LFLmpBlst-T8-48in-28w+El-PS-VHLO(64w)-dWP25"/>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3): LF Ballast: Electronic, Instant Start, Normal LO (1); Total Watts = 89"/>
    <s v="LF lamp and ballast: LF lamp: T8, 48 inch, 32W, 2710 lm, CRI = 75, rated life = 15000 hours (3): LF Ballast: Electronic, Instant Start, Normal LO (1); Total Watts = 89"/>
    <x v="1007"/>
    <s v="LFLmpBlst-T8-48in-32w-1g+El-IS-NLO(89w)"/>
    <s v="LFLmpBlst-T8-48in-32w-1g+El-IS-NLO(89w)"/>
    <s v="LFLmpBlst-T8-48in-28w+El-PS-VHLO(64w)"/>
    <s v="Standard"/>
    <m/>
    <s v="WP source e.g.: SCE13LG087r0"/>
    <s v="DEER1314-Ltg-Com-LF"/>
    <s v="DEER1314"/>
  </r>
  <r>
    <n v="4593"/>
    <s v="C-In-LFLmpBlst-T8-48in-28w+El-PS-VHLO(64w)-dWP48"/>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1007"/>
    <s v="LFLmpBlst-T8-48in-32w-1g+El-IS-NLO(112w)"/>
    <s v="LFLmpBlst-T8-48in-32w-1g+El-IS-NLO(112w)"/>
    <s v="LFLmpBlst-T8-48in-28w+El-PS-VHLO(64w)"/>
    <s v="Standard"/>
    <m/>
    <s v="WP source e.g.: SCE13LG087r0"/>
    <s v="DEER1314-Ltg-Com-LF"/>
    <s v="DEER1314"/>
  </r>
  <r>
    <n v="4594"/>
    <s v="C-In-LFLmpBlst-T8-48in-28w+El-PS-VHLO(64w)-dWP51-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4W, 2475 lm, CRI = 60, rated life = 20000 hours (3): LF Ballast: Energy Saver Magnetic (EPACT compliant), Rapid Start, Normal LO (1); Total Watts = 115"/>
    <s v="LF lamp and ballast: LF lamp: T8, 48 inch, 28W, 2585 lm, CRI = 85, rated life = 24000 hours (2): LF Ballast: Electronic, Programmed Start, Very High LO (1); Total Watts = 64"/>
    <x v="1007"/>
    <s v="LFLmpBlst-T12-48in-34w+MagES-RS-NLO(115w)"/>
    <s v="LFLmpBlst-T8-48in-28w+El-PS-VHLO(64w)"/>
    <s v="LFLmpBlst-T8-48in-28w+El-PS-VHLO(64w)"/>
    <s v="Standard"/>
    <m/>
    <m/>
    <s v="DEER1314-Ltg-Com-LF"/>
    <s v="DEER1314"/>
  </r>
  <r>
    <n v="4595"/>
    <s v="C-In-LFLmpBlst-T8-48in-28w+El-PS-VHLO(64w)-dWP51-dWC25"/>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3): LF Ballast: Energy Saver Magnetic (EPACT compliant), Rapid Start, Normal LO (1); Total Watts = 115"/>
    <s v="LF lamp and ballast: LF lamp: T8, 48 inch, 32W, 2970 lm, CRI = 82, rated life = 20000 hours (3): LF Ballast: Electronic, Instant Start, Normal LO (1); Total Watts = 89"/>
    <x v="1007"/>
    <s v="LFLmpBlst-T12-48in-34w+MagES-RS-NLO(115w)"/>
    <s v="LFLmpBlst-T8-48in-32w-2g+El-IS-NLO(89w)"/>
    <s v="LFLmpBlst-T8-48in-28w+El-PS-VHLO(64w)"/>
    <s v="Standard"/>
    <m/>
    <s v="WP source e.g.: SCE13LG087r0; Expires 6-30-2014; Not used in 2013-14 Lighting Disposition"/>
    <s v="None"/>
    <s v="DEER2011"/>
  </r>
  <r>
    <n v="4596"/>
    <s v="C-In-LFLmpBlst-T8-48in-28w+El-PS-VHLO(97w)-dWP15"/>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1008"/>
    <s v="LFLmpBlst-T8-48in-32w-1g+El-IS-NLO(112w)"/>
    <s v="LFLmpBlst-T8-48in-32w-1g+El-IS-NLO(112w)"/>
    <s v="LFLmpBlst-T8-48in-28w+El-PS-VHLO(97w)"/>
    <s v="Standard"/>
    <m/>
    <s v="WP source e.g.: SCE13LG087r0"/>
    <s v="DEER1314-Ltg-Com-LF"/>
    <s v="DEER1314"/>
  </r>
  <r>
    <n v="4597"/>
    <s v="C-In-LFLmpBlst-T8-48in-30w+El-IS-NLO(27w)-dWP16-dWC4"/>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1): LF Ballast: Energy Saver Magnetic (EPACT compliant), Rapid Start, Normal LO (1); Total Watts = 43"/>
    <s v="LF lamp and ballast: LF lamp: T8, 48 inch, 32W, 2970 lm, CRI = 82, rated life = 20000 hours (1): LF Ballast: Electronic, Instant Start, Normal LO (1); Total Watts = 31"/>
    <x v="586"/>
    <s v="LFLmpBlst-T12-48in-34w+MagES-RS-NLO(43w)"/>
    <s v="LFLmpBlst-T8-48in-32w-2g+El-IS-NLO(31w)"/>
    <s v="LFLmpBlst-T8-48in-30w+El-IS-NLO(27w)"/>
    <s v="Standard"/>
    <m/>
    <s v="WP source e.g.: SCE13LG087r0"/>
    <s v="DEER1314-Ltg-Com-LF"/>
    <s v="DEER1314"/>
  </r>
  <r>
    <n v="4598"/>
    <s v="C-In-LFLmpBlst-T8-48in-30w+El-IS-NLO(27w)-dWP9-dWC4"/>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1): LF Ballast: Energy Saver Magnetic (EPACT compliant), Rapid Start, Normal LO (0.5); Total Watts = 36"/>
    <s v="LF lamp and ballast: LF lamp: T8, 48 inch, 32W, 2970 lm, CRI = 82, rated life = 20000 hours (1): LF Ballast: Electronic, Instant Start, Normal LO (1); Total Watts = 31"/>
    <x v="586"/>
    <s v="LFLmpBlst-T12-48in-34w+MagES-RS-NLO(36w)"/>
    <s v="LFLmpBlst-T8-48in-32w-2g+El-IS-NLO(31w)"/>
    <s v="LFLmpBlst-T8-48in-30w+El-IS-NLO(27w)"/>
    <s v="Standard"/>
    <m/>
    <s v="WP source e.g.: SCE13LG087r0"/>
    <s v="DEER1314-Ltg-Com-LF"/>
    <s v="DEER1314"/>
  </r>
  <r>
    <n v="4599"/>
    <s v="C-In-LFLmpBlst-T8-48in-30w+El-IS-NLO(51w)-dWP32"/>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5, rated life = 24000 hours (3): LF Ballast: Electronic, Instant Start, Normal LO (1); Total Watts = 83"/>
    <s v="LF lamp and ballast: LF lamp: T8, 48 inch, 32W, 2970 lm, CRI = 85, rated life = 24000 hours (3): LF Ballast: Electronic, Instant Start, Normal LO (1); Total Watts = 83"/>
    <x v="590"/>
    <s v="LFLmpBlst-T8-48in-32w-3g+El-IS-NLO(83w)"/>
    <s v="LFLmpBlst-T8-48in-32w-3g+El-IS-NLO(83w)"/>
    <s v="LFLmpBlst-T8-48in-30w+El-IS-NLO(51w)"/>
    <s v="Standard"/>
    <m/>
    <s v="WP source e.g.: SCE13LG087r0"/>
    <s v="DEER1314-Ltg-Com-LF"/>
    <s v="DEER1314"/>
  </r>
  <r>
    <n v="4600"/>
    <s v="C-In-LFLmpBlst-T8-48in-30w+El-IS-RLO(45w)-dWP27-dWC14"/>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2): LF Ballast: Energy Saver Magnetic (EPACT compliant), Rapid Start, Normal LO (1); Total Watts = 72"/>
    <s v="LF lamp and ballast: LF lamp: T8, 48 inch, 32W, 2970 lm, CRI = 82, rated life = 20000 hours (2): LF Ballast: Electronic, Instant Start, Normal LO (1); Total Watts = 59"/>
    <x v="588"/>
    <s v="LFLmpBlst-T12-48in-34w+MagES-RS-NLO(72w)"/>
    <s v="LFLmpBlst-T8-48in-32w-2g+El-IS-NLO(59w)"/>
    <s v="LFLmpBlst-T8-48in-30w+El-IS-RLO(45w)"/>
    <s v="Standard"/>
    <m/>
    <s v="WP source e.g.: SCE13LG087r0"/>
    <s v="DEER1314-Ltg-Com-LF"/>
    <s v="DEER1314"/>
  </r>
  <r>
    <n v="4601"/>
    <s v="C-In-LFLmpBlst-T8-48in-32w-1g+El-IS-NLO-Del(0w)-dWP53-dWC0"/>
    <x v="510"/>
    <s v="DEER2011"/>
    <s v="Lighting Disposition"/>
    <d v="2014-05-30T00:00:00"/>
    <s v="Disposition: MeasuresList-May222014.xlsx"/>
    <s v="ErRul"/>
    <s v="Com-Iltg-dWatt-LF"/>
    <s v="DEER"/>
    <s v="Scaled"/>
    <s v="Delta"/>
    <n v="0"/>
    <n v="0"/>
    <s v="None"/>
    <m/>
    <b v="0"/>
    <m/>
    <b v="1"/>
    <s v="Com"/>
    <s v="Any"/>
    <x v="4"/>
    <s v="InGen"/>
    <s v="Ltg_Lmp+Blst"/>
    <x v="25"/>
    <m/>
    <m/>
    <s v="ILtg-Lfluor-Elec"/>
    <s v="ILtg-Lfluor-Elec"/>
    <s v="LF lamp and ballast: LF lamp: T8, 48 inch, 32W, 2710 lm, CRI = 75, rated life = 15000 hours (4): LF Ballast: Electronic, Rapid Start, Normal LO (1); Total Watts = 53"/>
    <s v="LF lamp and ballast: LF lamp: T8, 48 inch, 32W, 2710 lm, CRI = 75, rated life = 15000 hours (2): LF Ballast: Electronic, Instant Start, Normal LO (1); Delamped; Total Watts = 0"/>
    <x v="1009"/>
    <s v="LFLmpBlst-T8-48in-32w-1g+El-RS-NLO(53w)"/>
    <s v="LFLmpBlst-T8-48in-32w-1g+El-IS-NLO-Del(0w)"/>
    <s v="LFLmpBlst-T8-48in-32w-1g+El-IS-NLO-Del(0w)"/>
    <s v="Standard"/>
    <m/>
    <s v="WP source e.g.: SCE13LG087r0; Expires 6-30-2014; Not used in 2013-14 Lighting Disposition"/>
    <s v="None"/>
    <s v="DEER2011"/>
  </r>
  <r>
    <n v="4602"/>
    <s v="C-In-LFLmpBlst-T8-48in-32w-1g+El-IS-NLO-Del(59w)-dWP30"/>
    <x v="510"/>
    <s v="DEER1314"/>
    <s v="Lighting Disposition"/>
    <d v="2015-03-06T00:00:00"/>
    <s v="Disposition: MeasuresList-Dec1-2014.xlsx"/>
    <s v="RobNc"/>
    <s v="Com-Iltg-dWatt-LF"/>
    <s v="DEER"/>
    <s v="Scaled"/>
    <s v="Delta"/>
    <n v="0"/>
    <n v="0"/>
    <s v="None"/>
    <m/>
    <b v="1"/>
    <m/>
    <b v="1"/>
    <s v="Com"/>
    <s v="Any"/>
    <x v="4"/>
    <s v="InGen"/>
    <s v="Ltg_Lmp+Blst"/>
    <x v="25"/>
    <m/>
    <m/>
    <s v="ILtg-Lfluor-Elec"/>
    <s v="ILtg-Lfluor-Elec"/>
    <s v="LF lamp and ballast: LF lamp: T8, 48 inch, 32W, 2710 lm, CRI = 75, rated life = 15000 hours (3): LF Ballast: Electronic, Instant Start, Normal LO (1); Total Watts = 89"/>
    <s v="LF lamp and ballast: LF lamp: T8, 48 inch, 32W, 2710 lm, CRI = 75, rated life = 15000 hours (3): LF Ballast: Electronic, Instant Start, Normal LO (1); Total Watts = 89"/>
    <x v="1010"/>
    <s v="LFLmpBlst-T8-48in-32w-1g+El-IS-NLO(89w)"/>
    <s v="LFLmpBlst-T8-48in-32w-1g+El-IS-NLO(89w)"/>
    <s v="LFLmpBlst-T8-48in-32w-1g+El-IS-NLO-Del(59w)"/>
    <s v="Standard"/>
    <m/>
    <m/>
    <s v="DEER1314-Ltg-Com-LF"/>
    <s v="DEER1314"/>
  </r>
  <r>
    <n v="4603"/>
    <s v="C-In-LFLmpBlst-T8-48in-32w-1g+El-IS-NLO-Del(59w)-dWP30-dWC0"/>
    <x v="510"/>
    <s v="DEER2011"/>
    <s v="Lighting Disposition"/>
    <d v="2014-05-30T00:00:00"/>
    <s v="Disposition: MeasuresList-May222014.xlsx"/>
    <s v="ErRul"/>
    <s v="Com-Iltg-dWatt-LF"/>
    <s v="DEER"/>
    <s v="Scaled"/>
    <s v="Delta"/>
    <n v="0"/>
    <n v="0"/>
    <s v="None"/>
    <m/>
    <b v="0"/>
    <m/>
    <b v="1"/>
    <s v="Com"/>
    <s v="Any"/>
    <x v="4"/>
    <s v="InGen"/>
    <s v="Ltg_Lmp+Blst"/>
    <x v="25"/>
    <m/>
    <m/>
    <s v="ILtg-Lfluor-Elec"/>
    <s v="ILtg-Lfluor-Elec"/>
    <s v="LF lamp and ballast: LF lamp: T8, 48 inch, 32W, 2710 lm, CRI = 75, rated life = 15000 hours (3): LF Ballast: Electronic, Instant Start, Normal LO (1); Total Watts = 89"/>
    <s v="LF lamp and ballast: LF lamp: T8, 48 inch, 32W, 2710 lm, CRI = 75, rated life = 15000 hours (2): LF Ballast: Electronic, Instant Start, Normal LO (1); Delamped; Total Watts = 59"/>
    <x v="1010"/>
    <s v="LFLmpBlst-T8-48in-32w-1g+El-IS-NLO(89w)"/>
    <s v="LFLmpBlst-T8-48in-32w-1g+El-IS-NLO-Del(59w)"/>
    <s v="LFLmpBlst-T8-48in-32w-1g+El-IS-NLO-Del(59w)"/>
    <s v="Standard"/>
    <m/>
    <s v="WP source e.g.: SCE13LG087r0; Expires 6-30-2014; Not used in 2013-14 Lighting Disposition"/>
    <s v="None"/>
    <s v="DEER2011"/>
  </r>
  <r>
    <n v="4604"/>
    <s v="C-In-LFLmpBlst-T8-48in-32w-1g+El-IS-NLO-Del(59w)-dWP53"/>
    <x v="510"/>
    <s v="DEER1314"/>
    <s v="Lighting Disposition"/>
    <d v="2015-03-06T00:00:00"/>
    <s v="Disposition: MeasuresList-Dec1-2014.xlsx"/>
    <s v="RobNc"/>
    <s v="Com-Iltg-dWatt-LF"/>
    <s v="DEER"/>
    <s v="Scaled"/>
    <s v="Delta"/>
    <n v="0"/>
    <n v="0"/>
    <s v="None"/>
    <m/>
    <b v="1"/>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1010"/>
    <s v="LFLmpBlst-T8-48in-32w-1g+El-IS-NLO(112w)"/>
    <s v="LFLmpBlst-T8-48in-32w-1g+El-IS-NLO(112w)"/>
    <s v="LFLmpBlst-T8-48in-32w-1g+El-IS-NLO-Del(59w)"/>
    <s v="Standard"/>
    <m/>
    <m/>
    <s v="DEER1314-Ltg-Com-LF"/>
    <s v="DEER1314"/>
  </r>
  <r>
    <n v="4605"/>
    <s v="C-In-LFLmpBlst-T8-48in-32w-1g+El-IS-NLO-Del(59w)-dWP53-dWC0"/>
    <x v="510"/>
    <s v="DEER2011"/>
    <s v="Lighting Disposition"/>
    <d v="2014-05-30T00:00:00"/>
    <s v="Disposition: MeasuresList-May222014.xlsx"/>
    <s v="ErRul"/>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2): LF Ballast: Electronic, Instant Start, Normal LO (1); Delamped; Total Watts = 59"/>
    <x v="1010"/>
    <s v="LFLmpBlst-T8-48in-32w-1g+El-IS-NLO(112w)"/>
    <s v="LFLmpBlst-T8-48in-32w-1g+El-IS-NLO-Del(59w)"/>
    <s v="LFLmpBlst-T8-48in-32w-1g+El-IS-NLO-Del(59w)"/>
    <s v="Standard"/>
    <m/>
    <s v="WP source e.g.: SCE13LG087r0; Expires 6-30-2014; Not used in 2013-14 Lighting Disposition"/>
    <s v="None"/>
    <s v="DEER2011"/>
  </r>
  <r>
    <n v="4606"/>
    <s v="C-In-LFLmpBlst-T8-48in-32w-1g+El-RS-NLO-Del(0w)-dWP28-dWC0"/>
    <x v="510"/>
    <s v="DEER2011"/>
    <s v="Lighting Disposition"/>
    <d v="2014-05-30T00:00:00"/>
    <s v="Disposition: MeasuresList-May222014.xlsx"/>
    <s v="ErRul"/>
    <s v="Com-Iltg-dWatt-LF"/>
    <s v="DEER"/>
    <s v="Scaled"/>
    <s v="Delta"/>
    <n v="0"/>
    <n v="0"/>
    <s v="None"/>
    <m/>
    <b v="0"/>
    <m/>
    <b v="1"/>
    <s v="Com"/>
    <s v="Any"/>
    <x v="4"/>
    <s v="InGen"/>
    <s v="Ltg_Lmp+Blst"/>
    <x v="25"/>
    <m/>
    <m/>
    <s v="ILtg-Lfluor-Elec"/>
    <s v="ILtg-Lfluor-Elec"/>
    <s v="LF lamp and ballast: LF lamp: T8, 48 inch, 32W, 2710 lm, CRI = 75, rated life = 15000 hours (1): LF Ballast: Electronic, Rapid Start, Normal LO (1); Total Watts = 28.7"/>
    <s v="LF lamp and ballast: LF lamp: T8, 48 inch, 32W, 2710 lm, CRI = 75, rated life = 15000 hours (1): LF Ballast: Electronic, Rapid Start, Normal LO (1); Delamped; Total Watts = 0"/>
    <x v="1011"/>
    <s v="LFLmpBlst-T8-48in-32w-1g+El-RS-NLO(28.7w)"/>
    <s v="LFLmpBlst-T8-48in-32w-1g+El-RS-NLO-Del(0w)"/>
    <s v="LFLmpBlst-T8-48in-32w-1g+El-RS-NLO-Del(0w)"/>
    <s v="Standard"/>
    <s v="Com-Lighting-InGen_T12-48in-43w-A_T8-48in-31w-D_T8-48in-27w-E"/>
    <s v="WP source e.g.: SCE13LG087r0; Not used in 2013-14 Lighting Disposition"/>
    <s v="None"/>
    <s v="DEER2011"/>
  </r>
  <r>
    <n v="4607"/>
    <s v="C-In-LFLmpBlst-T8-48in-32w-1g+El-RS-NLO-Del(32w)-dWP28"/>
    <x v="510"/>
    <s v="DEER1314"/>
    <s v="Lighting Disposition"/>
    <d v="2015-03-06T00:00:00"/>
    <s v="Disposition: MeasuresList-Dec1-2014.xlsx"/>
    <s v="RobNc"/>
    <s v="Com-Iltg-dWatt-LF"/>
    <s v="DEER"/>
    <s v="Scaled"/>
    <s v="Delta"/>
    <n v="0"/>
    <n v="0"/>
    <s v="None"/>
    <m/>
    <b v="1"/>
    <m/>
    <b v="1"/>
    <s v="Com"/>
    <s v="Any"/>
    <x v="4"/>
    <s v="InGen"/>
    <s v="Ltg_Lmp+Blst"/>
    <x v="25"/>
    <m/>
    <m/>
    <s v="ILtg-Lfluor-Elec"/>
    <s v="ILtg-Lfluor-Elec"/>
    <s v="LF lamp and ballast: LF lamp: T8, 48 inch, 32W, 2710 lm, CRI = 75, rated life = 15000 hours (2): LF Ballast: Electronic, Rapid Start, Normal LO (1); Total Watts = 60"/>
    <s v="LF lamp and ballast: LF lamp: T8, 48 inch, 32W, 2710 lm, CRI = 75, rated life = 15000 hours (2): LF Ballast: Electronic, Rapid Start, Normal LO (1); Total Watts = 60"/>
    <x v="1012"/>
    <s v="LFLmpBlst-T8-48in-32w-1g+El-RS-NLO(60w)"/>
    <s v="LFLmpBlst-T8-48in-32w-1g+El-RS-NLO(60w)"/>
    <s v="LFLmpBlst-T8-48in-32w-1g+El-RS-NLO-Del(32w)"/>
    <s v="Standard"/>
    <m/>
    <m/>
    <s v="DEER1314-Ltg-Com-LF"/>
    <s v="DEER1314"/>
  </r>
  <r>
    <n v="4608"/>
    <s v="C-In-LFLmpBlst-T8-48in-32w-1g+El-RS-NLO-Del(32w)-dWP80"/>
    <x v="510"/>
    <s v="DEER1314"/>
    <s v="Lighting Disposition"/>
    <d v="2015-03-06T00:00:00"/>
    <s v="Disposition: MeasuresList-Dec1-2014.xlsx"/>
    <s v="RobNc"/>
    <s v="Com-Iltg-dWatt-LF"/>
    <s v="DEER"/>
    <s v="Scaled"/>
    <s v="Delta"/>
    <n v="0"/>
    <n v="0"/>
    <s v="None"/>
    <m/>
    <b v="1"/>
    <m/>
    <b v="1"/>
    <s v="Com"/>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1012"/>
    <s v="LFLmpBlst-T8-48in-32w-1g+El-IS-NLO(112w)"/>
    <s v="LFLmpBlst-T8-48in-32w-1g+El-IS-NLO(112w)"/>
    <s v="LFLmpBlst-T8-48in-32w-1g+El-RS-NLO-Del(32w)"/>
    <s v="Standard"/>
    <m/>
    <m/>
    <s v="DEER1314-Ltg-Com-LF"/>
    <s v="DEER1314"/>
  </r>
  <r>
    <n v="4609"/>
    <s v="C-In-LFLmpBlst-T8-48in-32w-2g+El-IS-HLO(65w)-dWP58-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96 inch, 60W, 4750 lm, CRI = 60, rated life = 12000 hours (2): LF Ballast: Energy Saver Magnetic (EPACT compliant), Rapid Start, Normal LO (1); Total Watts = 123"/>
    <s v="LF lamp and ballast: LF lamp: T8, 48 inch, 32W, 2970 lm, CRI = 82, rated life = 20000 hours (2): LF Ballast: Electronic, Instant Start, High LO (1); Total Watts = 65"/>
    <x v="1013"/>
    <s v="LFLmpBlst-T12-96in-60w+MagES-RS-NLO(123w)"/>
    <s v="LFLmpBlst-T8-48in-32w-2g+El-IS-HLO(65w)"/>
    <s v="LFLmpBlst-T8-48in-32w-2g+El-IS-HLO(65w)"/>
    <s v="Standard"/>
    <m/>
    <m/>
    <s v="DEER1314-Ltg-Com-LF"/>
    <s v="DEER1314"/>
  </r>
  <r>
    <n v="4610"/>
    <s v="C-In-LFLmpBlst-T8-48in-32w-2g+El-IS-HLO(65w)-dWP58-dWC44"/>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96 inch, 60W, 4750 lm, CRI = 60, rated life = 12000 hours (2): LF Ballast: Energy Saver Magnetic (EPACT compliant), Rapid Start, Normal LO (1); Total Watts = 123"/>
    <s v="LF lamp and ballast: LF lamp: T8, 96 inch, 59W, 5190 lm, CRI = 75, rated life = 20000 hours (2): LF Ballast: Electronic, Instant Start, Normal LO (1); Total Watts = 109"/>
    <x v="1013"/>
    <s v="LFLmpBlst-T12-96in-60w+MagES-RS-NLO(123w)"/>
    <s v="LFLmpBlst-T8-96in-59w+El-IS-NLO(109w)"/>
    <s v="LFLmpBlst-T8-48in-32w-2g+El-IS-HLO(65w)"/>
    <s v="Standard"/>
    <s v="Com-Lighting-InGen_T12-48in-36w-B_T8-48in-31w-D_T8-48in-27w-E"/>
    <s v="WP source e.g.: WPSDGENRLG0013r3; Not used in 2013-14 Lighting Disposition"/>
    <s v="None"/>
    <s v="DEER2011"/>
  </r>
  <r>
    <n v="4611"/>
    <s v="C-In-LFLmpBlst-T8-48in-32w-2g+El-IS-HLO(65w)-dWP79-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2): LF Ballast: Electronic, Instant Start, High LO (1); Total Watts = 65"/>
    <x v="1013"/>
    <s v="LFLmpBlst-T12-48in-34w+MagES-RS-NLO(144w)"/>
    <s v="LFLmpBlst-T8-48in-32w-2g+El-IS-HLO(65w)"/>
    <s v="LFLmpBlst-T8-48in-32w-2g+El-IS-HLO(65w)"/>
    <s v="Standard"/>
    <m/>
    <m/>
    <s v="DEER1314-Ltg-Com-LF"/>
    <s v="DEER1314"/>
  </r>
  <r>
    <n v="4612"/>
    <s v="C-In-LFLmpBlst-T8-48in-32w-2g+El-IS-NLO(112w)-dWP104-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4W, 2475 lm, CRI = 60, rated life = 20000 hours (6): LF Ballast: Energy Saver Magnetic (EPACT compliant), Rapid Start, Normal LO (2); Total Watts = 216"/>
    <s v="LF lamp and ballast: LF lamp: T8, 48 inch, 32W, 2970 lm, CRI = 82, rated life = 20000 hours (4): LF Ballast: Electronic, Instant Start, Normal LO (1); Total Watts = 112"/>
    <x v="1014"/>
    <s v="LFLmpBlst-T12-48in-34w+MagES-RS-NLO(216w)"/>
    <s v="LFLmpBlst-T8-48in-32w-2g+El-IS-NLO(112w)"/>
    <s v="LFLmpBlst-T8-48in-32w-2g+El-IS-NLO(112w)"/>
    <s v="Standard"/>
    <m/>
    <m/>
    <s v="DEER1314-Ltg-Com-LF"/>
    <s v="DEER1314"/>
  </r>
  <r>
    <n v="4613"/>
    <s v="C-In-LFLmpBlst-T8-48in-32w-2g+El-IS-NLO(112w)-dWP104-dWC63"/>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6): LF Ballast: Energy Saver Magnetic (EPACT compliant), Rapid Start, Normal LO (2); Total Watts = 216"/>
    <s v="LF lamp and ballast: LF lamp: T8, 48 inch, 32W, 2710 lm, CRI = 75, rated life = 15000 hours (6): LF Ballast: Electronic, Instant Start, Normal LO (2); Total Watts = 175"/>
    <x v="1014"/>
    <s v="LFLmpBlst-T12-48in-34w+MagES-RS-NLO(216w)"/>
    <s v="LFLmpBlst-T8-48in-32w-1g+El-IS-NLO(175w)"/>
    <s v="LFLmpBlst-T8-48in-32w-2g+El-IS-NLO(112w)"/>
    <s v="Standard"/>
    <m/>
    <s v="WP source e.g.: PGECOLTG160r1; Expires 6-30-2014; Not used in 2013-14 Lighting Disposition"/>
    <s v="None"/>
    <s v="DEER2011"/>
  </r>
  <r>
    <n v="4614"/>
    <s v="C-In-LFLmpBlst-T8-48in-32w-2g+El-IS-NLO(175w)-dWP41-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4W, 2475 lm, CRI = 60, rated life = 20000 hours (6): LF Ballast: Energy Saver Magnetic (EPACT compliant), Rapid Start, Normal LO (2); Total Watts = 216"/>
    <s v="LF lamp and ballast: LF lamp: T8, 48 inch, 32W, 2970 lm, CRI = 82, rated life = 20000 hours (6): LF Ballast: Electronic, Instant Start, Normal LO (2); Total Watts = 175"/>
    <x v="583"/>
    <s v="LFLmpBlst-T12-48in-34w+MagES-RS-NLO(216w)"/>
    <s v="LFLmpBlst-T8-48in-32w-2g+El-IS-NLO(175w)"/>
    <s v="LFLmpBlst-T8-48in-32w-2g+El-IS-NLO(175w)"/>
    <s v="Standard"/>
    <m/>
    <m/>
    <s v="DEER1314-Ltg-Com-LF"/>
    <s v="DEER1314"/>
  </r>
  <r>
    <n v="4615"/>
    <s v="C-In-LFLmpBlst-T8-48in-32w-2g+El-IS-NLO(175w)-dWP41-dWC7"/>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6): LF Ballast: Energy Saver Magnetic (EPACT compliant), Rapid Start, Normal LO (2); Total Watts = 216"/>
    <s v="LF lamp and ballast: LF lamp: T8, 48 inch, 32W, 2970 lm, CRI = 82, rated life = 20000 hours (6): LF Ballast: Electronic, Rapid Start, Normal LO (2); Total Watts = 182"/>
    <x v="583"/>
    <s v="LFLmpBlst-T12-48in-34w+MagES-RS-NLO(216w)"/>
    <s v="LFLmpBlst-T8-48in-32w-2g+El-RS-NLO(182w)"/>
    <s v="LFLmpBlst-T8-48in-32w-2g+El-IS-NLO(175w)"/>
    <s v="Standard"/>
    <s v="Com-Lighting-InGen_T12-48in-72w-A_T8-48in-59w-C_T8-48in-45w"/>
    <s v="WP source e.g.: SCE13LG087r0"/>
    <s v="DEER1314-Ltg-Com-LF"/>
    <s v="DEER1314"/>
  </r>
  <r>
    <n v="4616"/>
    <s v="C-In-LFLmpBlst-T8-48in-32w-2g+El-IS-NLO(175w)-dWP71-dWC0"/>
    <x v="485"/>
    <s v="DEER1314"/>
    <s v="Lighting Disposition"/>
    <d v="2015-03-06T00:00:00"/>
    <s v="Disposition: MeasuresList-May222014.xlsx"/>
    <s v="ErRul"/>
    <s v="Com-Iltg-dWatt-LF"/>
    <s v="DEER"/>
    <s v="Scaled"/>
    <s v="Delta"/>
    <n v="0"/>
    <n v="0"/>
    <s v="None"/>
    <m/>
    <b v="0"/>
    <m/>
    <b v="1"/>
    <s v="Com"/>
    <s v="Any"/>
    <x v="4"/>
    <s v="InGen"/>
    <s v="Ltg_Lmp+Blst"/>
    <x v="25"/>
    <m/>
    <m/>
    <s v="ILtg-Lfluor-Elec"/>
    <s v="ILtg-Lfluor-T12Mag"/>
    <s v="LF lamp and ballast: LF lamp: T12, 96 inch, 60W, 4750 lm, CRI = 60, rated life = 12000 hours (4): LF Ballast: Energy Saver Magnetic (EPACT compliant), Rapid Start, Normal LO (2); Total Watts = 246"/>
    <s v="LF lamp and ballast: LF lamp: T8, 48 inch, 32W, 2970 lm, CRI = 82, rated life = 20000 hours (6): LF Ballast: Electronic, Instant Start, Normal LO (2); Total Watts = 175"/>
    <x v="583"/>
    <s v="LFLmpBlst-T12-96in-60w+MagES-RS-NLO(246w)"/>
    <s v="LFLmpBlst-T8-48in-32w-2g+El-IS-NLO(175w)"/>
    <s v="LFLmpBlst-T8-48in-32w-2g+El-IS-NLO(175w)"/>
    <s v="Standard"/>
    <m/>
    <s v="WP source e.g.: SCE13LG095r0"/>
    <s v="DEER1314-Ltg-Com-LF"/>
    <s v="DEER1314"/>
  </r>
  <r>
    <n v="4617"/>
    <s v="C-In-LFLmpBlst-T8-48in-32w-2g+El-IS-NLO(31w)-dWP12-dWC0"/>
    <x v="485"/>
    <s v="DEER1314"/>
    <s v="Lighting Disposition"/>
    <d v="2015-03-06T00:00:00"/>
    <s v="Disposition: MeasuresList-May222014.xlsx"/>
    <s v="ErRul"/>
    <s v="Com-Iltg-dWatt-LF"/>
    <s v="DEER"/>
    <s v="Scaled"/>
    <s v="Delta"/>
    <n v="0"/>
    <n v="0"/>
    <s v="None"/>
    <m/>
    <b v="0"/>
    <m/>
    <b v="1"/>
    <s v="Com"/>
    <s v="Any"/>
    <x v="4"/>
    <s v="InGen"/>
    <s v="Ltg_Lmp+Blst"/>
    <x v="25"/>
    <m/>
    <m/>
    <s v="ILtg-Lfluor-Elec"/>
    <s v="ILtg-Lfluor-T12Mag"/>
    <s v="LF lamp and ballast: LF lamp: T12, 48 inch, 34W, 2475 lm, CRI = 60, rated life = 20000 hours (1): LF Ballast: Energy Saver Magnetic (EPACT compliant), Rapid Start, Normal LO (1); Total Watts = 43"/>
    <s v="LF lamp and ballast: LF lamp: T8, 48 inch, 32W, 2970 lm, CRI = 82, rated life = 20000 hours (1): LF Ballast: Electronic, Instant Start, Normal LO (1); Total Watts = 31"/>
    <x v="576"/>
    <s v="LFLmpBlst-T12-48in-34w+MagES-RS-NLO(43w)"/>
    <s v="LFLmpBlst-T8-48in-32w-2g+El-IS-NLO(31w)"/>
    <s v="LFLmpBlst-T8-48in-32w-2g+El-IS-NLO(31w)"/>
    <s v="Standard"/>
    <m/>
    <s v="WP source e.g.: WPSDGENRLG0022r3"/>
    <s v="DEER1314-Ltg-Com-LF"/>
    <s v="DEER1314"/>
  </r>
  <r>
    <n v="4618"/>
    <s v="C-In-LFLmpBlst-T8-48in-32w-2g+El-IS-NLO(59w)-dWP13-dWC1"/>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2): LF Ballast: Energy Saver Magnetic (EPACT compliant), Rapid Start, Normal LO (1); Total Watts = 72"/>
    <s v="LF lamp and ballast: LF lamp: T8, 48 inch, 32W, 2970 lm, CRI = 82, rated life = 20000 hours (2): LF Ballast: Electronic, Rapid Start, Normal LO (1); Total Watts = 60"/>
    <x v="1015"/>
    <s v="LFLmpBlst-T12-48in-34w+MagES-RS-NLO(72w)"/>
    <s v="LFLmpBlst-T8-48in-32w-2g+El-RS-NLO(60w)"/>
    <s v="LFLmpBlst-T8-48in-32w-2g+El-IS-NLO(59w)"/>
    <s v="Standard"/>
    <m/>
    <s v="WP source e.g.: WPSDGENRLG0022r3"/>
    <s v="DEER1314-Ltg-Com-LF"/>
    <s v="DEER1314"/>
  </r>
  <r>
    <n v="4619"/>
    <s v="C-In-LFLmpBlst-T8-48in-32w-2g+El-IS-NLO(59w)-dWP85-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2): LF Ballast: Electronic, Instant Start, Normal LO (1); Total Watts = 59"/>
    <x v="1015"/>
    <s v="LFLmpBlst-T12-48in-34w+MagES-RS-NLO(144w)"/>
    <s v="LFLmpBlst-T8-48in-32w-2g+El-IS-NLO(59w)"/>
    <s v="LFLmpBlst-T8-48in-32w-2g+El-IS-NLO(59w)"/>
    <s v="Standard"/>
    <m/>
    <m/>
    <s v="DEER1314-Ltg-Com-LF"/>
    <s v="DEER1314"/>
  </r>
  <r>
    <n v="4620"/>
    <s v="C-In-LFLmpBlst-T8-48in-32w-2g+El-IS-NLO+Refl(59w)-dWP85-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2): LF Ballast: Electronic, Instant Start, Normal LO (1); Any type of reflector; Total Watts = 59"/>
    <x v="1016"/>
    <s v="LFLmpBlst-T12-48in-34w+MagES-RS-NLO(144w)"/>
    <s v="LFLmpBlst-T8-48in-32w-2g+El-IS-NLO+Refl(59w)"/>
    <s v="LFLmpBlst-T8-48in-32w-2g+El-IS-NLO+Refl(59w)"/>
    <s v="Standard"/>
    <m/>
    <m/>
    <s v="DEER1314-Ltg-Com-LF"/>
    <s v="DEER1314"/>
  </r>
  <r>
    <n v="4621"/>
    <s v="C-In-LFLmpBlst-T8-48in-32w-2g+El-IS-NLO+Refl(59w)-dWP85-dWC53"/>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710 lm, CRI = 75, rated life = 15000 hours (4): LF Ballast: Electronic, Instant Start, Normal LO (1); Total Watts = 112"/>
    <x v="1016"/>
    <s v="LFLmpBlst-T12-48in-34w+MagES-RS-NLO(144w)"/>
    <s v="LFLmpBlst-T8-48in-32w-1g+El-IS-NLO(112w)"/>
    <s v="LFLmpBlst-T8-48in-32w-2g+El-IS-NLO+Refl(59w)"/>
    <s v="Standard"/>
    <m/>
    <s v="WP source e.g.: SCE13LG095r0; Expires 6-30-2014; Not used in 2013-14 Lighting Disposition"/>
    <s v="None"/>
    <s v="DEER2011"/>
  </r>
  <r>
    <n v="4622"/>
    <s v="C-In-LFLmpBlst-T8-48in-32w-2g+El-IS-NLO-Dim(59w)-dWP85-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2): LF Ballast: Electronic, Instant Start, Normal LO, Dim (1); Total Watts = 59"/>
    <x v="1017"/>
    <s v="LFLmpBlst-T12-48in-34w+MagES-RS-NLO(144w)"/>
    <s v="LFLmpBlst-T8-48in-32w-2g+El-IS-NLO-Dim(59w)"/>
    <s v="LFLmpBlst-T8-48in-32w-2g+El-IS-NLO-Dim(59w)"/>
    <s v="Standard"/>
    <m/>
    <m/>
    <s v="DEER1314-Ltg-Com-LF"/>
    <s v="DEER1314"/>
  </r>
  <r>
    <n v="4623"/>
    <s v="C-In-LFLmpBlst-T8-48in-32w-2g+El-IS-NLO-Dim(59w)-dWP85-dWC49"/>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5, rated life = 24000 hours (4): LF Ballast: Electronic, Instant Start, Normal LO (1); Total Watts = 108"/>
    <x v="1017"/>
    <s v="LFLmpBlst-T12-48in-34w+MagES-RS-NLO(144w)"/>
    <s v="LFLmpBlst-T8-48in-32w-3g+El-IS-NLO-1(108w)"/>
    <s v="LFLmpBlst-T8-48in-32w-2g+El-IS-NLO-Dim(59w)"/>
    <s v="Standard"/>
    <m/>
    <s v="WP source e.g.: WPSDGENRLG0013r3; Expires 6-30-2014; Not used in 2013-14 Lighting Disposition"/>
    <s v="None"/>
    <s v="DEER2011"/>
  </r>
  <r>
    <n v="4624"/>
    <s v="C-In-LFLmpBlst-T8-48in-32w-2g+El-IS-NLO-Dim(70w)-dWP42-dWC10"/>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96 inch, 95W, 6950 lm, CRI = 60, rated life = 12000 hours (1): LF Ballast: Standard Magnetic (pre-EPACT), Rapid Start, High LO (1); Total Watts = 112"/>
    <s v="LF lamp and ballast: LF lamp: T8, 96 inch, 86W, 7100 lm, CRI = 75, rated life = 20000 hours (1): LF Ballast: Electronic, Instant Start, Normal LO (0.5); Total Watts = 80"/>
    <x v="1018"/>
    <s v="LFLmpBlst-T12-96in-95w+MagStd-RS-HLO(112w)"/>
    <s v="LFLmpBlst-T8-96in-86w+El-IS-NLO(80w)"/>
    <s v="LFLmpBlst-T8-48in-32w-2g+El-IS-NLO-Dim(70w)"/>
    <s v="Standard"/>
    <m/>
    <s v="WP source e.g.: SCE13LG087r0"/>
    <s v="DEER1314-Ltg-Com-LF"/>
    <s v="DEER1314"/>
  </r>
  <r>
    <n v="4625"/>
    <s v="C-In-LFLmpBlst-T8-48in-32w-2g+El-IS-RLO(102w)-dWP21-dWC10"/>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96 inch, 60W, 4750 lm, CRI = 60, rated life = 12000 hours (2): LF Ballast: Energy Saver Magnetic (EPACT compliant), Rapid Start, Normal LO (1); Total Watts = 123"/>
    <s v="LF lamp and ballast: LF lamp: T8, 48 inch, 32W, 2970 lm, CRI = 82, rated life = 20000 hours (4): LF Ballast: Electronic, Instant Start, Normal LO (1); Total Watts = 112"/>
    <x v="580"/>
    <s v="LFLmpBlst-T12-96in-60w+MagES-RS-NLO(123w)"/>
    <s v="LFLmpBlst-T8-48in-32w-2g+El-IS-NLO(112w)"/>
    <s v="LFLmpBlst-T8-48in-32w-2g+El-IS-RLO(102w)"/>
    <s v="Standard"/>
    <m/>
    <s v="WP source e.g.: SCE13LG087r0"/>
    <s v="DEER1314-Ltg-Com-LF"/>
    <s v="DEER1314"/>
  </r>
  <r>
    <n v="4626"/>
    <s v="C-In-LFLmpBlst-T8-48in-32w-2g+El-IS-RLO(102w)-dWP42-dWC10"/>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4): LF Ballast: Electronic, Instant Start, Normal LO (1); Total Watts = 112"/>
    <x v="580"/>
    <s v="LFLmpBlst-T12-48in-34w+MagES-RS-NLO(144w)"/>
    <s v="LFLmpBlst-T8-48in-32w-2g+El-IS-NLO(112w)"/>
    <s v="LFLmpBlst-T8-48in-32w-2g+El-IS-RLO(102w)"/>
    <s v="Standard"/>
    <s v="Com-Lighting-InGen_T12-96in-246w-A_T8-48in-175w-B_T8-48in-175w-B"/>
    <s v="WP source e.g.: SCE13LG087r0"/>
    <s v="DEER1314-Ltg-Com-LF"/>
    <s v="DEER1314"/>
  </r>
  <r>
    <n v="4627"/>
    <s v="C-In-LFLmpBlst-T8-48in-32w-2g+El-IS-RLO(102w)-dWP58-dWC10"/>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9W, 2750 lm, CRI = 60, rated life = 20000 hours (4): LF Ballast: Hybrid, Instant Start, Normal LO (2); Total Watts = 160"/>
    <s v="LF lamp and ballast: LF lamp: T8, 48 inch, 32W, 2970 lm, CRI = 82, rated life = 20000 hours (4): LF Ballast: Electronic, Instant Start, Normal LO (1); Total Watts = 112"/>
    <x v="580"/>
    <s v="LFLmpBlst-T12-48in-39w+Hyb-IS-NLO(160w)"/>
    <s v="LFLmpBlst-T8-48in-32w-2g+El-IS-NLO(112w)"/>
    <s v="LFLmpBlst-T8-48in-32w-2g+El-IS-RLO(102w)"/>
    <s v="Standard"/>
    <s v="Com-Lighting-InGen_T12-48in-43w-A_T8-48in-31w-D_T8-48in-31w-D"/>
    <s v="WP source e.g.: SCE13LG087r0"/>
    <s v="DEER1314-Ltg-Com-LF"/>
    <s v="DEER1314"/>
  </r>
  <r>
    <n v="4628"/>
    <s v="C-In-LFLmpBlst-T8-48in-32w-2g+El-IS-RLO(156w)-dWP54-dWC19"/>
    <x v="485"/>
    <s v="DEER1314"/>
    <s v="Lighting Disposition"/>
    <d v="2015-03-06T00:00:00"/>
    <s v="Disposition: MeasuresList-Dec1-2014.xlsx"/>
    <s v="ErRobNc"/>
    <s v="Com-Iltg-dWatt-LF"/>
    <s v="DEER"/>
    <s v="Scaled"/>
    <s v="Delta"/>
    <n v="0"/>
    <n v="0"/>
    <s v="None"/>
    <m/>
    <b v="1"/>
    <m/>
    <b v="1"/>
    <s v="Com"/>
    <s v="Any"/>
    <x v="4"/>
    <s v="InGen"/>
    <s v="Ltg_Lmp+Blst"/>
    <x v="25"/>
    <m/>
    <m/>
    <s v="ILtg-Lfluor-Elec"/>
    <s v="ILtg-Lfluor-T12Mag"/>
    <s v="LF lamp and ballast: LF lamp: T12, 96 inch, 60W, 4750 lm, CRI = 60, rated life = 12000 hours (3): LF Ballast: Energy Saver Magnetic (EPACT compliant), Rapid Start, Normal LO (2); Total Watts = 210"/>
    <s v="LF lamp and ballast: LF lamp: T8, 48 inch, 32W, 2970 lm, CRI = 82, rated life = 20000 hours (6): LF Ballast: Electronic, Instant Start, Normal LO (2); Total Watts = 175"/>
    <x v="582"/>
    <s v="LFLmpBlst-T12-96in-60w+MagES-RS-NLO(210w)"/>
    <s v="LFLmpBlst-T8-48in-32w-2g+El-IS-NLO(175w)"/>
    <s v="LFLmpBlst-T8-48in-32w-2g+El-IS-RLO(156w)"/>
    <s v="Standard"/>
    <s v="Com-Lighting-InGen_T12-96in-210w_T8-48in-175w-B_T8-48in-156w-B"/>
    <m/>
    <s v="DEER1314-Ltg-Com-LF"/>
    <s v="DEER1314"/>
  </r>
  <r>
    <n v="4629"/>
    <s v="C-In-LFLmpBlst-T8-48in-32w-2g+El-IS-RLO(156w)-dWP54-dWC26"/>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96 inch, 60W, 4750 lm, CRI = 60, rated life = 12000 hours (3): LF Ballast: Energy Saver Magnetic (EPACT compliant), Rapid Start, Normal LO (2); Total Watts = 210"/>
    <s v="LF lamp and ballast: LF lamp: T8, 48 inch, 32W, 2710 lm, CRI = 75, rated life = 15000 hours (6): LF Ballast: Electronic, Rapid Start, Normal LO (2); Total Watts = 182"/>
    <x v="582"/>
    <s v="LFLmpBlst-T12-96in-60w+MagES-RS-NLO(210w)"/>
    <s v="LFLmpBlst-T8-48in-32w-1g+El-RS-NLO(182w)"/>
    <s v="LFLmpBlst-T8-48in-32w-2g+El-IS-RLO(156w)"/>
    <s v="Standard"/>
    <m/>
    <s v="WP source e.g.: SCE13LG087r0; Not used in 2013-14 Lighting Disposition"/>
    <s v="None"/>
    <s v="DEER2011"/>
  </r>
  <r>
    <n v="4630"/>
    <s v="C-In-LFLmpBlst-T8-48in-32w-2g+El-IS-RLO(78w)-dWP37-dWC11"/>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3): LF Ballast: Energy Saver Magnetic (EPACT compliant), Rapid Start, Normal LO (1); Total Watts = 115"/>
    <s v="LF lamp and ballast: LF lamp: T8, 48 inch, 32W, 2970 lm, CRI = 82, rated life = 20000 hours (3): LF Ballast: Electronic, Instant Start, Normal LO (1); Total Watts = 89"/>
    <x v="579"/>
    <s v="LFLmpBlst-T12-48in-34w+MagES-RS-NLO(115w)"/>
    <s v="LFLmpBlst-T8-48in-32w-2g+El-IS-NLO(89w)"/>
    <s v="LFLmpBlst-T8-48in-32w-2g+El-IS-RLO(78w)"/>
    <s v="Standard"/>
    <m/>
    <s v="WP source e.g.: SCE13LG087r0"/>
    <s v="DEER1314-Ltg-Com-LF"/>
    <s v="DEER1314"/>
  </r>
  <r>
    <n v="4631"/>
    <s v="C-In-LFLmpBlst-T8-48in-32w-2g+El-IS-RLO(78w)-dWP42-dWC11"/>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9W, 2750 lm, CRI = 60, rated life = 20000 hours (3): LF Ballast: Hybrid, Instant Start, Normal LO (1.5); Total Watts = 120"/>
    <s v="LF lamp and ballast: LF lamp: T8, 48 inch, 32W, 2970 lm, CRI = 82, rated life = 20000 hours (3): LF Ballast: Electronic, Instant Start, Normal LO (1); Total Watts = 89"/>
    <x v="579"/>
    <s v="LFLmpBlst-T12-48in-39w+Hyb-IS-NLO(120w)"/>
    <s v="LFLmpBlst-T8-48in-32w-2g+El-IS-NLO(89w)"/>
    <s v="LFLmpBlst-T8-48in-32w-2g+El-IS-RLO(78w)"/>
    <s v="Standard"/>
    <m/>
    <s v="WP source e.g.: SCE13LG087r0"/>
    <s v="DEER1314-Ltg-Com-LF"/>
    <s v="DEER1314"/>
  </r>
  <r>
    <n v="4632"/>
    <s v="C-In-LFLmpBlst-T8-48in-32w-2g+El-IS-VHLO(41w)-dWP31-dWC19"/>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2): LF Ballast: Energy Saver Magnetic (EPACT compliant), Rapid Start, Normal LO (1); Total Watts = 72"/>
    <s v="LF lamp and ballast: LF lamp: T8, 48 inch, 32W, 2970 lm, CRI = 82, rated life = 20000 hours (2): LF Ballast: Electronic, Rapid Start, Normal LO (1); Total Watts = 60"/>
    <x v="578"/>
    <s v="LFLmpBlst-T12-48in-34w+MagES-RS-NLO(72w)"/>
    <s v="LFLmpBlst-T8-48in-32w-2g+El-RS-NLO(60w)"/>
    <s v="LFLmpBlst-T8-48in-32w-2g+El-IS-VHLO(41w)"/>
    <s v="Standard"/>
    <m/>
    <s v="WP source e.g.: SCE13LG087r0"/>
    <s v="DEER1314-Ltg-Com-LF"/>
    <s v="DEER1314"/>
  </r>
  <r>
    <n v="4633"/>
    <s v="C-In-LFLmpBlst-T8-48in-32w-2g+El-IS-VHLO(79w)-dWP65-dWC11"/>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3): LF Ballast: Electronic, Instant Start, Normal LO (2); Total Watts = 90"/>
    <x v="581"/>
    <s v="LFLmpBlst-T12-48in-34w+MagES-RS-NLO(144w)"/>
    <s v="LFLmpBlst-T8-48in-32w-2g+El-IS-NLO(90w)"/>
    <s v="LFLmpBlst-T8-48in-32w-2g+El-IS-VHLO(79w)"/>
    <s v="Standard"/>
    <s v="Com-Lighting-InGen_T12-96in-123w-A_T8-48in-112w-D_T8-48in-102w-B"/>
    <s v="WP source e.g.: SCE13LG087r0; Not used in 2013-14 Lighting Disposition"/>
    <s v="None"/>
    <s v="DEER2011"/>
  </r>
  <r>
    <n v="4634"/>
    <s v="C-In-LFLmpBlst-T8-48in-32w-2g+El-RS-NLO(182w)-dWP34"/>
    <x v="485"/>
    <s v="DEER2011"/>
    <s v="Lighting Disposition"/>
    <d v="2014-05-30T00:00:00"/>
    <s v="Disposition: MeasuresList-May222014.xlsx"/>
    <s v="RobNc"/>
    <s v="Com-Iltg-dWatt-LF"/>
    <s v="DEER"/>
    <s v="Scaled"/>
    <s v="Delta"/>
    <n v="0"/>
    <n v="0"/>
    <s v="None"/>
    <m/>
    <b v="0"/>
    <m/>
    <b v="1"/>
    <s v="Com"/>
    <s v="Any"/>
    <x v="4"/>
    <s v="InGen"/>
    <s v="Ltg_Lmp+Blst"/>
    <x v="25"/>
    <m/>
    <m/>
    <s v="ILtg-Lfluor-Elec"/>
    <s v="ILtg-Lfluor-T12Mag"/>
    <s v="LF lamp and ballast: LF lamp: T12, 48 inch, 34W, 2475 lm, CRI = 60, rated life = 20000 hours (6): LF Ballast: Energy Saver Magnetic (EPACT compliant), Rapid Start, Normal LO (2); Total Watts = 216"/>
    <s v="LF lamp and ballast: LF lamp: T12, 48 inch, 34W, 2475 lm, CRI = 60, rated life = 20000 hours (6): LF Ballast: Energy Saver Magnetic (EPACT compliant), Rapid Start, Normal LO (2); Total Watts = 216"/>
    <x v="1019"/>
    <s v="LFLmpBlst-T12-48in-34w+MagES-RS-NLO(216w)"/>
    <s v="LFLmpBlst-T12-48in-34w+MagES-RS-NLO(216w)"/>
    <s v="LFLmpBlst-T8-48in-32w-2g+El-RS-NLO(182w)"/>
    <s v="Standard"/>
    <s v="Com-Lighting-InGen_T12-48in-144w-A_T8-48in-112w-D_T8-48in-102w-B"/>
    <s v="WP source e.g.: SCE13LG087r0; Not used in 2013-14 Lighting Disposition"/>
    <s v="None"/>
    <s v="DEER2011"/>
  </r>
  <r>
    <n v="4635"/>
    <s v="C-In-LFLmpBlst-T8-48in-32w-2g+El-RS-RLO(54w)-dWP18-dWC6"/>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2): LF Ballast: Energy Saver Magnetic (EPACT compliant), Rapid Start, Normal LO (1); Total Watts = 72"/>
    <s v="LF lamp and ballast: LF lamp: T8, 48 inch, 32W, 2970 lm, CRI = 82, rated life = 20000 hours (2): LF Ballast: Electronic, Rapid Start, Normal LO (1); Total Watts = 60"/>
    <x v="577"/>
    <s v="LFLmpBlst-T12-48in-34w+MagES-RS-NLO(72w)"/>
    <s v="LFLmpBlst-T8-48in-32w-2g+El-RS-NLO(60w)"/>
    <s v="LFLmpBlst-T8-48in-32w-2g+El-RS-RLO(54w)"/>
    <s v="Standard"/>
    <s v="Com-Lighting-InGen_T12-48in-160w_T8-48in-112w-D_T8-48in-102w-B"/>
    <s v="WP source e.g.: SCE13LG087r0"/>
    <s v="DEER1314-Ltg-Com-LF"/>
    <s v="DEER1314"/>
  </r>
  <r>
    <n v="4636"/>
    <s v="C-In-LFLmpBlst-T8-48in-32w-2g+El-RS-RLO(54w)-dWP8-dWC6"/>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96 inch, 60W, 4750 lm, CRI = 60, rated life = 12000 hours (1): LF Ballast: Energy Saver Magnetic (EPACT compliant), Rapid Start, Normal LO (0.5); Total Watts = 62"/>
    <s v="LF lamp and ballast: LF lamp: T8, 48 inch, 32W, 2970 lm, CRI = 82, rated life = 20000 hours (2): LF Ballast: Electronic, Rapid Start, Normal LO (1); Total Watts = 60"/>
    <x v="577"/>
    <s v="LFLmpBlst-T12-96in-60w+MagES-RS-NLO(62w)"/>
    <s v="LFLmpBlst-T8-48in-32w-2g+El-RS-NLO(60w)"/>
    <s v="LFLmpBlst-T8-48in-32w-2g+El-RS-RLO(54w)"/>
    <s v="Standard"/>
    <m/>
    <s v="WP source e.g.: SCE13LG087r0"/>
    <s v="DEER1314-Ltg-Com-LF"/>
    <s v="DEER1314"/>
  </r>
  <r>
    <n v="4637"/>
    <s v="C-In-LFLmpBlst-T8-48in-32w-3g+El-IS-HLO(62w)-dWP21"/>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5, rated life = 24000 hours (3): LF Ballast: Electronic, Instant Start, Normal LO (1); Total Watts = 83"/>
    <s v="LF lamp and ballast: LF lamp: T8, 48 inch, 32W, 2970 lm, CRI = 85, rated life = 24000 hours (3): LF Ballast: Electronic, Instant Start, Normal LO (1); Total Watts = 83"/>
    <x v="1020"/>
    <s v="LFLmpBlst-T8-48in-32w-3g+El-IS-NLO(83w)"/>
    <s v="LFLmpBlst-T8-48in-32w-3g+El-IS-NLO(83w)"/>
    <s v="LFLmpBlst-T8-48in-32w-3g+El-IS-HLO(62w)"/>
    <s v="Standard"/>
    <s v="Com-Lighting-InGen_T12-48in-115w_T8-48in-89w-B_T8-48in-78w-B"/>
    <s v="WP source e.g.: SCE13LG087r0"/>
    <s v="DEER1314-Ltg-Com-LF"/>
    <s v="DEER1314"/>
  </r>
  <r>
    <n v="4638"/>
    <s v="C-In-LFLmpBlst-T8-48in-32w-3g+El-IS-NLO(54w)-dWP18-dWC16"/>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2): LF Ballast: Energy Saver Magnetic (EPACT compliant), Rapid Start, Normal LO (1); Total Watts = 72"/>
    <s v="LF lamp and ballast: LF lamp: T8, 48 inch, 32W, 2710 lm, CRI = 75, rated life = 15000 hours (2): LF Ballast: Electronic, Rapid Start, High LO (1); Total Watts = 70"/>
    <x v="591"/>
    <s v="LFLmpBlst-T12-48in-34w+MagES-RS-NLO(72w)"/>
    <s v="LFLmpBlst-T8-48in-32w-1g+El-RS-HLO(70w)"/>
    <s v="LFLmpBlst-T8-48in-32w-3g+El-IS-NLO(54w)"/>
    <s v="Standard"/>
    <s v="Com-Lighting-InGen_T12-48in-120w-C_T8-48in-89w-B_T8-48in-78w-B"/>
    <s v="WP source e.g.: SCE13LG087r0"/>
    <s v="DEER1314-Ltg-Com-LF"/>
    <s v="DEER1314"/>
  </r>
  <r>
    <n v="4639"/>
    <s v="C-In-LFLmpBlst-T8-48in-32w-3g+El-IS-NLO(54w)-dWP20-dWC5"/>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9W, 2750 lm, CRI = 60, rated life = 20000 hours (2): LF Ballast: Energy Saver Magnetic (EPACT compliant), Instant Start, Normal LO (1); Total Watts = 74"/>
    <s v="LF lamp and ballast: LF lamp: T8, 48 inch, 32W, 2970 lm, CRI = 82, rated life = 20000 hours (2): LF Ballast: Electronic, Instant Start, Normal LO (1); Total Watts = 59"/>
    <x v="591"/>
    <s v="LFLmpBlst-T12-48in-39w+MagES-IS-NLO(74w)"/>
    <s v="LFLmpBlst-T8-48in-32w-2g+El-IS-NLO(59w)"/>
    <s v="LFLmpBlst-T8-48in-32w-3g+El-IS-NLO(54w)"/>
    <s v="Standard"/>
    <m/>
    <s v="WP source e.g.: SCE13LG087r0"/>
    <s v="DEER1314-Ltg-Com-LF"/>
    <s v="DEER1314"/>
  </r>
  <r>
    <n v="4640"/>
    <s v="C-In-LFLmpBlst-T8-48in-32w-3g+El-IS-NLO(54w)-dWP61-dWC35"/>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3): LF Ballast: Energy Saver Magnetic (EPACT compliant), Rapid Start, Normal LO (1); Total Watts = 115"/>
    <s v="LF lamp and ballast: LF lamp: T8, 48 inch, 32W, 2970 lm, CRI = 82, rated life = 20000 hours (3): LF Ballast: Electronic, Instant Start, Normal LO (1); Total Watts = 89"/>
    <x v="591"/>
    <s v="LFLmpBlst-T12-48in-34w+MagES-RS-NLO(115w)"/>
    <s v="LFLmpBlst-T8-48in-32w-2g+El-IS-NLO(89w)"/>
    <s v="LFLmpBlst-T8-48in-32w-3g+El-IS-NLO(54w)"/>
    <s v="Standard"/>
    <m/>
    <s v="WP source e.g.: SCE13LG087r0; Not used in 2013-14 Lighting Disposition"/>
    <s v="None"/>
    <s v="DEER2011"/>
  </r>
  <r>
    <n v="4641"/>
    <s v="C-In-LFLmpBlst-T8-48in-32w-3g+El-IS-NLO(54w)-dWP61-dWC5"/>
    <x v="485"/>
    <s v="DEER1314"/>
    <s v="Lighting Disposition"/>
    <d v="2015-03-06T00:00:00"/>
    <s v="Disposition: MeasuresList-Dec1-2014.xlsx"/>
    <s v="ErRobNc"/>
    <s v="Com-Iltg-dWatt-LF"/>
    <s v="DEER"/>
    <s v="Scaled"/>
    <s v="Delta"/>
    <n v="0"/>
    <n v="0"/>
    <s v="None"/>
    <m/>
    <b v="1"/>
    <m/>
    <b v="1"/>
    <s v="Com"/>
    <s v="Any"/>
    <x v="4"/>
    <s v="InGen"/>
    <s v="Ltg_Lmp+Blst"/>
    <x v="25"/>
    <m/>
    <m/>
    <s v="ILtg-Lfluor-Elec"/>
    <s v="ILtg-Lfluor-T12Mag"/>
    <s v="LF lamp and ballast: LF lamp: T12, 48 inch, 34W, 2475 lm, CRI = 60, rated life = 20000 hours (3): LF Ballast: Energy Saver Magnetic (EPACT compliant), Rapid Start, Normal LO (1); Total Watts = 115"/>
    <s v="LF lamp and ballast: LF lamp: T8, 48 inch, 32W, 2970 lm, CRI = 82, rated life = 20000 hours (2): LF Ballast: Electronic, Instant Start, Normal LO (1); Total Watts = 59"/>
    <x v="591"/>
    <s v="LFLmpBlst-T12-48in-34w+MagES-RS-NLO(115w)"/>
    <s v="LFLmpBlst-T8-48in-32w-2g+El-IS-NLO(59w)"/>
    <s v="LFLmpBlst-T8-48in-32w-3g+El-IS-NLO(54w)"/>
    <s v="Standard"/>
    <m/>
    <m/>
    <s v="DEER1314-Ltg-Com-LF"/>
    <s v="DEER1314"/>
  </r>
  <r>
    <n v="4642"/>
    <s v="C-In-LFLmpBlst-T8-48in-32w-3g+El-IS-NLO(54w)-dWP90-dWC5"/>
    <x v="485"/>
    <s v="DEER1314"/>
    <s v="Lighting Disposition"/>
    <d v="2015-03-06T00:00:00"/>
    <s v="Disposition: MeasuresList-Dec1-2014.xlsx"/>
    <s v="ErRobNc"/>
    <s v="Com-Iltg-dWatt-LF"/>
    <s v="DEER"/>
    <s v="Scaled"/>
    <s v="Delta"/>
    <n v="0"/>
    <n v="0"/>
    <s v="None"/>
    <m/>
    <b v="1"/>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2): LF Ballast: Electronic, Instant Start, Normal LO (1); Total Watts = 59"/>
    <x v="591"/>
    <s v="LFLmpBlst-T12-48in-34w+MagES-RS-NLO(144w)"/>
    <s v="LFLmpBlst-T8-48in-32w-2g+El-IS-NLO(59w)"/>
    <s v="LFLmpBlst-T8-48in-32w-3g+El-IS-NLO(54w)"/>
    <s v="Standard"/>
    <m/>
    <m/>
    <s v="DEER1314-Ltg-Com-LF"/>
    <s v="DEER1314"/>
  </r>
  <r>
    <n v="4643"/>
    <s v="C-In-LFLmpBlst-T8-48in-32w-3g+El-IS-NLO(54w)-dWP90-dWC58"/>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710 lm, CRI = 75, rated life = 15000 hours (4): LF Ballast: Electronic, Instant Start, Normal LO (1); Total Watts = 112"/>
    <x v="591"/>
    <s v="LFLmpBlst-T12-48in-34w+MagES-RS-NLO(144w)"/>
    <s v="LFLmpBlst-T8-48in-32w-1g+El-IS-NLO(112w)"/>
    <s v="LFLmpBlst-T8-48in-32w-3g+El-IS-NLO(54w)"/>
    <s v="Standard"/>
    <m/>
    <s v="WP source e.g.: WPSDGENRLG0013r3; Not used in 2013-14 Lighting Disposition"/>
    <s v="None"/>
    <s v="DEER2011"/>
  </r>
  <r>
    <n v="4644"/>
    <s v="C-In-LFLmpBlst-T8-48in-32w-3g+El-IS-NLO(83w)-dWP61-dWC6"/>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3): LF Ballast: Electronic, Instant Start, Normal LO (1); Total Watts = 89"/>
    <x v="592"/>
    <s v="LFLmpBlst-T12-48in-34w+MagES-RS-NLO(144w)"/>
    <s v="LFLmpBlst-T8-48in-32w-2g+El-IS-NLO(89w)"/>
    <s v="LFLmpBlst-T8-48in-32w-3g+El-IS-NLO(83w)"/>
    <s v="Standard"/>
    <s v="Com-Lighting-InGen_T12-48in-72w-A_T8-48in-60w-B_T8-48in-54w-B"/>
    <s v="WP source e.g.: SCE13LG087r0"/>
    <s v="DEER1314-Ltg-Com-LF"/>
    <s v="DEER1314"/>
  </r>
  <r>
    <n v="4645"/>
    <s v="C-In-LFLmpBlst-T8-48in-32w-3g+El-IS-NLO+Refl(54w)-dWP114-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48 inch, 39W, 2750 lm, CRI = 60, rated life = 20000 hours (4): LF Ballast: Standard Magnetic (pre-EPACT), Instant Start, Normal LO (1); Total Watts = 168"/>
    <s v="LF lamp and ballast: LF lamp: T8, 48 inch, 32W, 2970 lm, CRI = 85, rated life = 24000 hours (2): LF Ballast: Electronic, Instant Start, Normal LO (2); Any type of reflector; Total Watts = 54"/>
    <x v="1021"/>
    <s v="LFLmpBlst-T12-48in-39w+MagStd-IS-NLO(168w)"/>
    <s v="LFLmpBlst-T8-48in-32w-3g+El-IS-NLO+Refl(54w)"/>
    <s v="LFLmpBlst-T8-48in-32w-3g+El-IS-NLO+Refl(54w)"/>
    <s v="Standard"/>
    <m/>
    <m/>
    <s v="DEER1314-Ltg-Com-LF"/>
    <s v="DEER1314"/>
  </r>
  <r>
    <n v="4646"/>
    <s v="C-In-LFLmpBlst-T8-48in-32w-3g+El-IS-NLO+Refl(54w)-dWP114-dWC58"/>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9W, 2750 lm, CRI = 60, rated life = 20000 hours (4): LF Ballast: Standard Magnetic (pre-EPACT), Instant Start, Normal LO (1); Total Watts = 168"/>
    <s v="LF lamp and ballast: LF lamp: T8, 48 inch, 32W, 2970 lm, CRI = 82, rated life = 20000 hours (4): LF Ballast: Electronic, Instant Start, Normal LO (1); Total Watts = 112"/>
    <x v="1021"/>
    <s v="LFLmpBlst-T12-48in-39w+MagStd-IS-NLO(168w)"/>
    <s v="LFLmpBlst-T8-48in-32w-2g+El-IS-NLO(112w)"/>
    <s v="LFLmpBlst-T8-48in-32w-3g+El-IS-NLO+Refl(54w)"/>
    <s v="Standard"/>
    <s v="Com-Lighting-InGen_T12-96in-62w-A_T8-48in-60w-B_T8-48in-54w-B"/>
    <s v="WP source e.g.: SCE13LG087r0; Not used in 2013-14 Lighting Disposition"/>
    <s v="None"/>
    <s v="DEER2011"/>
  </r>
  <r>
    <n v="4647"/>
    <s v="C-In-LFLmpBlst-T8-48in-32w-3g+El-IS-NLO+Refl(54w)-dWP26-dWC5"/>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9W, 2750 lm, CRI = 60, rated life = 20000 hours (2): LF Ballast: Hybrid, Instant Start, Normal LO (1); Total Watts = 80"/>
    <s v="LF lamp and ballast: LF lamp: T8, 48 inch, 32W, 2970 lm, CRI = 82, rated life = 20000 hours (2): LF Ballast: Electronic, Instant Start, Normal LO (1); Total Watts = 59"/>
    <x v="1021"/>
    <s v="LFLmpBlst-T12-48in-39w+Hyb-IS-NLO(80w)"/>
    <s v="LFLmpBlst-T8-48in-32w-2g+El-IS-NLO(59w)"/>
    <s v="LFLmpBlst-T8-48in-32w-3g+El-IS-NLO+Refl(54w)"/>
    <s v="Standard"/>
    <m/>
    <s v="WP source e.g.: PGECOLTG160r1"/>
    <s v="DEER1314-Ltg-Com-LF"/>
    <s v="DEER1314"/>
  </r>
  <r>
    <n v="4648"/>
    <s v="C-In-LFLmpBlst-T8-48in-32w-3g+El-IS-NLO+Refl(54w)-dWP61-dWC35"/>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3): LF Ballast: Energy Saver Magnetic (EPACT compliant), Rapid Start, Normal LO (1); Total Watts = 115"/>
    <s v="LF lamp and ballast: LF lamp: T8, 48 inch, 32W, 2970 lm, CRI = 82, rated life = 20000 hours (3): LF Ballast: Electronic, Instant Start, Normal LO (1); Total Watts = 89"/>
    <x v="1021"/>
    <s v="LFLmpBlst-T12-48in-34w+MagES-RS-NLO(115w)"/>
    <s v="LFLmpBlst-T8-48in-32w-2g+El-IS-NLO(89w)"/>
    <s v="LFLmpBlst-T8-48in-32w-3g+El-IS-NLO+Refl(54w)"/>
    <s v="Standard"/>
    <m/>
    <s v="WP source e.g.: SCE13LG087r0"/>
    <s v="DEER1314-Ltg-Com-LF"/>
    <s v="DEER1314"/>
  </r>
  <r>
    <n v="4649"/>
    <s v="C-In-LFLmpBlst-T8-48in-32w-3g+El-IS-NLO+Refl(54w)-dWP90-dWC54"/>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5, rated life = 24000 hours (4): LF Ballast: Electronic, Instant Start, Normal LO (1); Total Watts = 108"/>
    <x v="1021"/>
    <s v="LFLmpBlst-T12-48in-34w+MagES-RS-NLO(144w)"/>
    <s v="LFLmpBlst-T8-48in-32w-3g+El-IS-NLO-1(108w)"/>
    <s v="LFLmpBlst-T8-48in-32w-3g+El-IS-NLO+Refl(54w)"/>
    <s v="Standard"/>
    <s v="Com-Lighting-InGen_T12-48in-74w-B_T8-48in-59w-C_T8-48in-54w-C"/>
    <s v="WP source e.g.: SCE13LG087r0"/>
    <s v="DEER1314-Ltg-Com-LF"/>
    <s v="DEER1314"/>
  </r>
  <r>
    <n v="4650"/>
    <s v="C-In-LFLmpBlst-T8-48in-32w-3g+El-IS-NLO-1(162w)-dWP84-dWC13"/>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96 inch, 60W, 4750 lm, CRI = 60, rated life = 12000 hours (4): LF Ballast: Energy Saver Magnetic (EPACT compliant), Rapid Start, Normal LO (2); Total Watts = 246"/>
    <s v="LF lamp and ballast: LF lamp: T8, 48 inch, 32W, 2970 lm, CRI = 82, rated life = 20000 hours (6): LF Ballast: Electronic, Instant Start, Normal LO (2); Total Watts = 175"/>
    <x v="594"/>
    <s v="LFLmpBlst-T12-96in-60w+MagES-RS-NLO(246w)"/>
    <s v="LFLmpBlst-T8-48in-32w-2g+El-IS-NLO(175w)"/>
    <s v="LFLmpBlst-T8-48in-32w-3g+El-IS-NLO-1(162w)"/>
    <s v="Standard"/>
    <m/>
    <s v="WP source e.g.: SCE13LG087r0"/>
    <s v="DEER1314-Ltg-Com-LF"/>
    <s v="DEER1314"/>
  </r>
  <r>
    <n v="4651"/>
    <s v="C-In-LFLmpBlst-T8-48in-32w-3g+El-IS-RLO(142w)-dWP68-dWC33"/>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96 inch, 60W, 4750 lm, CRI = 60, rated life = 12000 hours (3): LF Ballast: Energy Saver Magnetic (EPACT compliant), Rapid Start, Normal LO (2); Total Watts = 210"/>
    <s v="LF lamp and ballast: LF lamp: T8, 48 inch, 32W, 2970 lm, CRI = 82, rated life = 20000 hours (6): LF Ballast: Electronic, Instant Start, Normal LO (2); Total Watts = 175"/>
    <x v="593"/>
    <s v="LFLmpBlst-T12-96in-60w+MagES-RS-NLO(210w)"/>
    <s v="LFLmpBlst-T8-48in-32w-2g+El-IS-NLO(175w)"/>
    <s v="LFLmpBlst-T8-48in-32w-3g+El-IS-RLO(142w)"/>
    <s v="Standard"/>
    <m/>
    <s v="WP source e.g.: SCE13LG087r0"/>
    <s v="DEER1314-Ltg-Com-LF"/>
    <s v="DEER1314"/>
  </r>
  <r>
    <n v="4652"/>
    <s v="C-In-LFLmpBlst-T8-48in-32w-3g+El-IS-RLO(188w)-dWP58-dWC36"/>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96 inch, 60W, 4750 lm, CRI = 60, rated life = 12000 hours (4): LF Ballast: Energy Saver Magnetic (EPACT compliant), Rapid Start, Normal LO (2); Total Watts = 246"/>
    <s v="LF lamp and ballast: LF lamp: T8, 48 inch, 32W, 2970 lm, CRI = 82, rated life = 20000 hours (8): LF Ballast: Electronic, Instant Start, Normal LO (2); Total Watts = 224"/>
    <x v="595"/>
    <s v="LFLmpBlst-T12-96in-60w+MagES-RS-NLO(246w)"/>
    <s v="LFLmpBlst-T8-48in-32w-2g+El-IS-NLO(224w)"/>
    <s v="LFLmpBlst-T8-48in-32w-3g+El-IS-RLO(188w)"/>
    <s v="Standard"/>
    <s v="Com-Lighting-InGen_T12-48in-144w-A_T8-48in-89w-B_T8-48in-83w"/>
    <s v="WP source e.g.: SCE13LG087r0"/>
    <s v="DEER1314-Ltg-Com-LF"/>
    <s v="DEER1314"/>
  </r>
  <r>
    <n v="4653"/>
    <s v="C-In-LFLmpBlst-T8-48in-32w-3g+El-IS-RLO(25w)-dWP16-dWC6"/>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9W, 2750 lm, CRI = 60, rated life = 20000 hours (1): LF Ballast: Hybrid, Instant Start, Normal LO (1); Total Watts = 41"/>
    <s v="LF lamp and ballast: LF lamp: T8, 48 inch, 32W, 2970 lm, CRI = 82, rated life = 20000 hours (1): LF Ballast: Electronic, Instant Start, Normal LO (1); Total Watts = 31"/>
    <x v="585"/>
    <s v="LFLmpBlst-T12-48in-39w+Hyb-IS-NLO(41w)"/>
    <s v="LFLmpBlst-T8-48in-32w-2g+El-IS-NLO(31w)"/>
    <s v="LFLmpBlst-T8-48in-32w-3g+El-IS-RLO(25w)"/>
    <s v="Standard"/>
    <m/>
    <s v="WP source e.g.: SCE13LG087r0"/>
    <s v="DEER1314-Ltg-Com-LF"/>
    <s v="DEER1314"/>
  </r>
  <r>
    <n v="4654"/>
    <s v="C-In-LFLmpBlst-T8-48in-32w-3g+El-IS-RLO(48w)-dWP11"/>
    <x v="485"/>
    <s v="DEER2011"/>
    <s v="Lighting Disposition"/>
    <d v="2014-05-30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2): LF Ballast: Electronic, Instant Start, Normal LO (1); Total Watts = 59"/>
    <s v="LF lamp and ballast: LF lamp: T8, 48 inch, 32W, 2710 lm, CRI = 75, rated life = 15000 hours (2): LF Ballast: Electronic, Instant Start, Normal LO (1); Total Watts = 59"/>
    <x v="589"/>
    <s v="LFLmpBlst-T8-48in-32w-1g+El-IS-NLO(59w)"/>
    <s v="LFLmpBlst-T8-48in-32w-1g+El-IS-NLO(59w)"/>
    <s v="LFLmpBlst-T8-48in-32w-3g+El-IS-RLO(48w)"/>
    <s v="Standard"/>
    <m/>
    <s v="WP source e.g.: SCE13LG087r0; Not used in 2013-14 Lighting Disposition"/>
    <s v="None"/>
    <s v="DEER2011"/>
  </r>
  <r>
    <n v="4655"/>
    <s v="C-In-LFLmpBlst-T8-48in-32w-3g+El-IS-RLO(48w)-dWP11-dWC0"/>
    <x v="485"/>
    <s v="DEER1314"/>
    <s v="Lighting Disposition"/>
    <d v="2015-03-06T00:00:00"/>
    <s v="Disposition: MeasuresList-Dec1-2014.xlsx"/>
    <s v="ErRul"/>
    <s v="Com-Iltg-dWatt-LF"/>
    <s v="DEER"/>
    <s v="Scaled"/>
    <s v="Delta"/>
    <n v="0"/>
    <n v="0"/>
    <s v="None"/>
    <m/>
    <b v="1"/>
    <m/>
    <b v="1"/>
    <s v="Com"/>
    <s v="Any"/>
    <x v="4"/>
    <s v="InGen"/>
    <s v="Ltg_Lmp+Blst"/>
    <x v="25"/>
    <m/>
    <m/>
    <s v="ILtg-Lfluor-Elec"/>
    <s v="ILtg-Lfluor-Elec"/>
    <s v="LF lamp and ballast: LF lamp: T8, 48 inch, 32W, 2710 lm, CRI = 75, rated life = 15000 hours (2): LF Ballast: Electronic, Instant Start, Normal LO (1); Total Watts = 59"/>
    <s v="LF lamp and ballast: LF lamp: T8, 48 inch, 32W, 2970 lm, CRI = 85, rated life = 24000 hours (2): LF Ballast: Electronic, Instant Start, Reduced LO (1); Total Watts = 48"/>
    <x v="589"/>
    <s v="LFLmpBlst-T8-48in-32w-1g+El-IS-NLO(59w)"/>
    <s v="LFLmpBlst-T8-48in-32w-3g+El-IS-RLO(48w)"/>
    <s v="LFLmpBlst-T8-48in-32w-3g+El-IS-RLO(48w)"/>
    <s v="Standard"/>
    <m/>
    <m/>
    <s v="DEER1314-Ltg-Com-LF"/>
    <s v="DEER1314"/>
  </r>
  <r>
    <n v="4656"/>
    <s v="C-In-LFLmpBlst-T8-48in-32w-3g+El-IS-RLO(48w)-dWP24-dWC11"/>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2): LF Ballast: Energy Saver Magnetic (EPACT compliant), Rapid Start, Normal LO (1); Total Watts = 72"/>
    <s v="LF lamp and ballast: LF lamp: T8, 48 inch, 32W, 2970 lm, CRI = 82, rated life = 20000 hours (2): LF Ballast: Electronic, Instant Start, Normal LO (1); Total Watts = 59"/>
    <x v="589"/>
    <s v="LFLmpBlst-T12-48in-34w+MagES-RS-NLO(72w)"/>
    <s v="LFLmpBlst-T8-48in-32w-2g+El-IS-NLO(59w)"/>
    <s v="LFLmpBlst-T8-48in-32w-3g+El-IS-RLO(48w)"/>
    <s v="Standard"/>
    <m/>
    <s v="WP source e.g.: SCE13LG087r0"/>
    <s v="DEER1314-Ltg-Com-LF"/>
    <s v="DEER1314"/>
  </r>
  <r>
    <n v="4657"/>
    <s v="C-In-LFLmpBlst-T8-48in-32w-3g+El-IS-RLO(48w)-dWP67-dWC11"/>
    <x v="485"/>
    <s v="DEER1314"/>
    <s v="Lighting Disposition"/>
    <d v="2015-03-06T00:00:00"/>
    <s v="Disposition: MeasuresList-Dec1-2014.xlsx"/>
    <s v="ErRobNc"/>
    <s v="Com-Iltg-dWatt-LF"/>
    <s v="DEER"/>
    <s v="Scaled"/>
    <s v="Delta"/>
    <n v="0"/>
    <n v="0"/>
    <s v="None"/>
    <m/>
    <b v="1"/>
    <m/>
    <b v="1"/>
    <s v="Com"/>
    <s v="Any"/>
    <x v="4"/>
    <s v="InGen"/>
    <s v="Ltg_Lmp+Blst"/>
    <x v="25"/>
    <m/>
    <m/>
    <s v="ILtg-Lfluor-Elec"/>
    <s v="ILtg-Lfluor-T12Mag"/>
    <s v="LF lamp and ballast: LF lamp: T12, 48 inch, 34W, 2475 lm, CRI = 60, rated life = 20000 hours (3): LF Ballast: Energy Saver Magnetic (EPACT compliant), Rapid Start, Normal LO (1); Total Watts = 115"/>
    <s v="LF lamp and ballast: LF lamp: T8, 48 inch, 32W, 2970 lm, CRI = 82, rated life = 20000 hours (2): LF Ballast: Electronic, Instant Start, Normal LO (1); Total Watts = 59"/>
    <x v="589"/>
    <s v="LFLmpBlst-T12-48in-34w+MagES-RS-NLO(115w)"/>
    <s v="LFLmpBlst-T8-48in-32w-2g+El-IS-NLO(59w)"/>
    <s v="LFLmpBlst-T8-48in-32w-3g+El-IS-RLO(48w)"/>
    <s v="Standard"/>
    <m/>
    <m/>
    <s v="DEER1314-Ltg-Com-LF"/>
    <s v="DEER1314"/>
  </r>
  <r>
    <n v="4658"/>
    <s v="C-In-LFLmpBlst-T8-48in-32w-3g+El-IS-RLO(48w)-dWP67-dWC35"/>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3): LF Ballast: Energy Saver Magnetic (EPACT compliant), Rapid Start, Normal LO (1); Total Watts = 115"/>
    <s v="LF lamp and ballast: LF lamp: T8, 48 inch, 32W, 2970 lm, CRI = 85, rated life = 24000 hours (3): LF Ballast: Electronic, Instant Start, Normal LO (1); Total Watts = 83"/>
    <x v="589"/>
    <s v="LFLmpBlst-T12-48in-34w+MagES-RS-NLO(115w)"/>
    <s v="LFLmpBlst-T8-48in-32w-3g+El-IS-NLO(83w)"/>
    <s v="LFLmpBlst-T8-48in-32w-3g+El-IS-RLO(48w)"/>
    <s v="Standard"/>
    <m/>
    <s v="WP source e.g.: SCE13LG087r0; Not used in 2013-14 Lighting Disposition"/>
    <s v="None"/>
    <s v="DEER2011"/>
  </r>
  <r>
    <n v="4659"/>
    <s v="C-In-LFLmpBlst-T8-48in-32w-3g+El-IS-RLO(48w)-dWP96-dWC11"/>
    <x v="485"/>
    <s v="DEER1314"/>
    <s v="Lighting Disposition"/>
    <d v="2015-03-06T00:00:00"/>
    <s v="Disposition: MeasuresList-Dec1-2014.xlsx"/>
    <s v="ErRobNc"/>
    <s v="Com-Iltg-dWatt-LF"/>
    <s v="DEER"/>
    <s v="Scaled"/>
    <s v="Delta"/>
    <n v="0"/>
    <n v="0"/>
    <s v="None"/>
    <m/>
    <b v="1"/>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2, rated life = 20000 hours (2): LF Ballast: Electronic, Instant Start, Normal LO (1); Total Watts = 59"/>
    <x v="589"/>
    <s v="LFLmpBlst-T12-48in-34w+MagES-RS-NLO(144w)"/>
    <s v="LFLmpBlst-T8-48in-32w-2g+El-IS-NLO(59w)"/>
    <s v="LFLmpBlst-T8-48in-32w-3g+El-IS-RLO(48w)"/>
    <s v="Standard"/>
    <m/>
    <m/>
    <s v="DEER1314-Ltg-Com-LF"/>
    <s v="DEER1314"/>
  </r>
  <r>
    <n v="4660"/>
    <s v="C-In-LFLmpBlst-T8-48in-32w-3g+El-IS-RLO(48w)-dWP96-dWC60"/>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8, 48 inch, 32W, 2970 lm, CRI = 85, rated life = 24000 hours (4): LF Ballast: Electronic, Instant Start, Normal LO (1); Total Watts = 108"/>
    <x v="589"/>
    <s v="LFLmpBlst-T12-48in-34w+MagES-RS-NLO(144w)"/>
    <s v="LFLmpBlst-T8-48in-32w-3g+El-IS-NLO-1(108w)"/>
    <s v="LFLmpBlst-T8-48in-32w-3g+El-IS-RLO(48w)"/>
    <s v="Standard"/>
    <s v="Com-Lighting-InGen_T12-96in-246w-A_T8-48in-175w-B_T8-48in-162w"/>
    <s v="WP source e.g.: SCE13LG087r0; Not used in 2013-14 Lighting Disposition"/>
    <s v="None"/>
    <s v="DEER2011"/>
  </r>
  <r>
    <n v="4661"/>
    <s v="C-In-LFLmpBlst-T8-48in-32w-3g+El-IS-RLO(94w)-dWP113-dWC18"/>
    <x v="485"/>
    <s v="DEER1314"/>
    <s v="Lighting Disposition"/>
    <d v="2015-03-06T00:00:00"/>
    <s v="Disposition: MeasuresList-Dec1-2014.xlsx"/>
    <s v="ErRobNc"/>
    <s v="Com-Iltg-dWatt-LF"/>
    <s v="DEER"/>
    <s v="Scaled"/>
    <s v="Delta"/>
    <n v="0"/>
    <n v="0"/>
    <s v="None"/>
    <m/>
    <b v="1"/>
    <m/>
    <b v="1"/>
    <s v="Com"/>
    <s v="Any"/>
    <x v="4"/>
    <s v="InGen"/>
    <s v="Ltg_Lmp+Blst"/>
    <x v="25"/>
    <m/>
    <m/>
    <s v="ILtg-Lfluor-Elec"/>
    <s v="ILtg-Lfluor-T12Mag"/>
    <s v="LF lamp and ballast: LF lamp: T12, 96 inch, 95W, 6950 lm, CRI = 60, rated life = 12000 hours (2): LF Ballast: Energy Saver Magnetic (EPACT compliant), Rapid Start, Normal LO (1); Total Watts = 207"/>
    <s v="LF lamp and ballast: LF lamp: T8, 48 inch, 32W, 2970 lm, CRI = 82, rated life = 20000 hours (4): LF Ballast: Electronic, Instant Start, Normal LO (1); Total Watts = 112"/>
    <x v="1022"/>
    <s v="LFLmpBlst-T12-96in-95w+MagES-RS-NLO(207w)"/>
    <s v="LFLmpBlst-T8-48in-32w-2g+El-IS-NLO(112w)"/>
    <s v="LFLmpBlst-T8-48in-32w-3g+El-IS-RLO(94w)"/>
    <s v="Standard"/>
    <m/>
    <m/>
    <s v="DEER1314-Ltg-Com-LF"/>
    <s v="DEER1314"/>
  </r>
  <r>
    <n v="4662"/>
    <s v="C-In-LFLmpBlst-T8-48in-32w-3g+El-IS-RLO(94w)-dWP113-dWC73"/>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96 inch, 95W, 6950 lm, CRI = 60, rated life = 12000 hours (2): LF Ballast: Energy Saver Magnetic (EPACT compliant), Rapid Start, Normal LO (1); Total Watts = 207"/>
    <s v="LF lamp and ballast: LF lamp: T8, 96 inch, 59W, 5190 lm, CRI = 75, rated life = 20000 hours (3): LF Ballast: Electronic, Instant Start, Normal LO (2); Total Watts = 167"/>
    <x v="1022"/>
    <s v="LFLmpBlst-T12-96in-95w+MagES-RS-NLO(207w)"/>
    <s v="LFLmpBlst-T8-96in-59w+El-IS-NLO(167w)"/>
    <s v="LFLmpBlst-T8-48in-32w-3g+El-IS-RLO(94w)"/>
    <s v="Standard"/>
    <s v="Com-Lighting-InGen_T12-96in-210w_T8-48in-175w-B_T8-48in-142w-B"/>
    <s v="WP source e.g.: SCE13LG087r0; Not used in 2013-14 Lighting Disposition"/>
    <s v="None"/>
    <s v="DEER2011"/>
  </r>
  <r>
    <n v="4663"/>
    <s v="C-In-LFLmpBlst-T8-48in-32w-3g+El-IS-RLO+Refl(48w)-dWP54"/>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710 lm, CRI = 75, rated life = 15000 hours (4): LF Ballast: Electronic, Instant Start, Reduced LO (1); Total Watts = 102"/>
    <s v="LF lamp and ballast: LF lamp: T8, 48 inch, 32W, 2710 lm, CRI = 75, rated life = 15000 hours (4): LF Ballast: Electronic, Instant Start, Reduced LO (1); Total Watts = 102"/>
    <x v="1023"/>
    <s v="LFLmpBlst-T8-48in-32w-1g+El-IS-RLO(102w)"/>
    <s v="LFLmpBlst-T8-48in-32w-1g+El-IS-RLO(102w)"/>
    <s v="LFLmpBlst-T8-48in-32w-3g+El-IS-RLO+Refl(48w)"/>
    <s v="Standard"/>
    <s v="Com-Lighting-InGen_T12-96in-246w-A_T8-48in-224w-B_T8-48in-188w"/>
    <s v="WP source e.g.: SCE13LG087r0"/>
    <s v="DEER1314-Ltg-Com-LF"/>
    <s v="DEER1314"/>
  </r>
  <r>
    <n v="4664"/>
    <s v="C-In-LFLmpBlst-T8-48in-32w-3g+El-IS-RLO+Refl(48w)-dWP64"/>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4): LF Ballast: Electronic, Instant Start, Normal LO (1); Total Watts = 112"/>
    <s v="LF lamp and ballast: LF lamp: T8, 48 inch, 32W, 2970 lm, CRI = 82, rated life = 20000 hours (4): LF Ballast: Electronic, Instant Start, Normal LO (1); Total Watts = 112"/>
    <x v="1023"/>
    <s v="LFLmpBlst-T8-48in-32w-2g+El-IS-NLO(112w)"/>
    <s v="LFLmpBlst-T8-48in-32w-2g+El-IS-NLO(112w)"/>
    <s v="LFLmpBlst-T8-48in-32w-3g+El-IS-RLO+Refl(48w)"/>
    <s v="Standard"/>
    <s v="Com-Lighting-InGen_T12-48in-41w_T8-48in-31w-D_T8-48in-25w-C"/>
    <s v="WP source e.g.: SCE13LG087r0"/>
    <s v="DEER1314-Ltg-Com-LF"/>
    <s v="DEER1314"/>
  </r>
  <r>
    <n v="4665"/>
    <s v="C-In-LFLmpBlst-T8-48in-32w-3g+El-IS-RLO+Refl(48w)-dWP96-dWC0"/>
    <x v="485"/>
    <s v="DEER2011"/>
    <s v="Lighting Disposition"/>
    <d v="2014-11-24T00:00:00"/>
    <s v="Disposition: MeasuresList-Dec1-2014.xlsx"/>
    <s v="ErRobNc"/>
    <s v="Com-Iltg-dWatt-LF"/>
    <s v="DEER"/>
    <s v="Scaled"/>
    <s v="Delta"/>
    <n v="0"/>
    <n v="0"/>
    <s v="None"/>
    <m/>
    <b v="1"/>
    <m/>
    <b v="1"/>
    <s v="Com"/>
    <s v="Any"/>
    <x v="4"/>
    <s v="InGen"/>
    <s v="Ltg_Lmp+Blst"/>
    <x v="25"/>
    <m/>
    <m/>
    <s v="ILtg-Lfluor-Elec"/>
    <s v="ILtg-Lfluor-T12Mag"/>
    <s v="LF lamp and ballast: LF lamp: T12, 48 inch, 34W, 2475 lm, CRI = 60, rated life = 20000 hours (4): LF Ballast: Energy Saver Magnetic (EPACT compliant), Rapid Start, Normal LO (2); Total Watts = 144"/>
    <s v="LF lamp and ballast: LF lamp: T12, 48 inch, 34W, 2475 lm, CRI = 60, rated life = 20000 hours (2): LF Ballast: Standard Magnetic (pre-EPACT), Rapid Start, Normal LO (1); Any type of reflector, Delamped; Total Watts = 48"/>
    <x v="1023"/>
    <s v="LFLmpBlst-T12-48in-34w+MagES-RS-NLO(144w)"/>
    <s v="LFLmpBlst-T12-48in-34w+MagStd-RS-NLO+Refl-Del(48w)"/>
    <s v="LFLmpBlst-T8-48in-32w-3g+El-IS-RLO+Refl(48w)"/>
    <s v="Standard"/>
    <m/>
    <m/>
    <s v="None"/>
    <s v="DEER2011"/>
  </r>
  <r>
    <n v="4666"/>
    <s v="C-In-LFLmpBlst-T8-48in-32w-3g+El-IS-VHLO(70w)-dWP19"/>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1024"/>
    <s v="LFLmpBlst-T8-48in-32w-2g+El-IS-NLO(89w)"/>
    <s v="LFLmpBlst-T8-48in-32w-2g+El-IS-NLO(89w)"/>
    <s v="LFLmpBlst-T8-48in-32w-3g+El-IS-VHLO(70w)"/>
    <s v="Standard"/>
    <m/>
    <s v="WP source e.g.: WPSDGENRLG0014r3"/>
    <s v="DEER1314-Ltg-Com-LF"/>
    <s v="DEER1314"/>
  </r>
  <r>
    <n v="4667"/>
    <s v="C-In-LFLmpBlst-T8-48in-32w-3g+El-RS-HLO(34w)-dWP49"/>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5, rated life = 24000 hours (3): LF Ballast: Electronic, Instant Start, Normal LO (1); Total Watts = 83"/>
    <s v="LF lamp and ballast: LF lamp: T8, 48 inch, 32W, 2970 lm, CRI = 85, rated life = 24000 hours (3): LF Ballast: Electronic, Instant Start, Normal LO (1); Total Watts = 83"/>
    <x v="1025"/>
    <s v="LFLmpBlst-T8-48in-32w-3g+El-IS-NLO(83w)"/>
    <s v="LFLmpBlst-T8-48in-32w-3g+El-IS-NLO(83w)"/>
    <s v="LFLmpBlst-T8-48in-32w-3g+El-RS-HLO(34w)"/>
    <s v="Standard"/>
    <m/>
    <s v="WP source e.g.: WPSDGENRLG0013r3"/>
    <s v="DEER1314-Ltg-Com-LF"/>
    <s v="DEER1314"/>
  </r>
  <r>
    <n v="4668"/>
    <s v="C-In-LFLmpBlst-T8-48in-32w-3g+El-RS-VHLO(38w)-dWP45"/>
    <x v="485"/>
    <s v="DEER1314"/>
    <s v="Lighting Disposition"/>
    <d v="2015-03-06T00:00:00"/>
    <s v="Disposition: MeasuresList-May222014.xlsx"/>
    <s v="RobNc"/>
    <s v="Com-Iltg-dWatt-LF"/>
    <s v="DEER"/>
    <s v="Scaled"/>
    <s v="Delta"/>
    <n v="0"/>
    <n v="0"/>
    <s v="None"/>
    <m/>
    <b v="0"/>
    <m/>
    <b v="1"/>
    <s v="Com"/>
    <s v="Any"/>
    <x v="4"/>
    <s v="InGen"/>
    <s v="Ltg_Lmp+Blst"/>
    <x v="25"/>
    <m/>
    <m/>
    <s v="ILtg-Lfluor-Elec"/>
    <s v="ILtg-Lfluor-Elec"/>
    <s v="LF lamp and ballast: LF lamp: T8, 48 inch, 32W, 2970 lm, CRI = 85, rated life = 24000 hours (3): LF Ballast: Electronic, Instant Start, Normal LO (1); Total Watts = 83"/>
    <s v="LF lamp and ballast: LF lamp: T8, 48 inch, 32W, 2970 lm, CRI = 85, rated life = 24000 hours (3): LF Ballast: Electronic, Instant Start, Normal LO (1); Total Watts = 83"/>
    <x v="1026"/>
    <s v="LFLmpBlst-T8-48in-32w-3g+El-IS-NLO(83w)"/>
    <s v="LFLmpBlst-T8-48in-32w-3g+El-IS-NLO(83w)"/>
    <s v="LFLmpBlst-T8-48in-32w-3g+El-RS-VHLO(38w)"/>
    <s v="Standard"/>
    <m/>
    <s v="WP source e.g.: SCE13LG087r0"/>
    <s v="DEER1314-Ltg-Com-LF"/>
    <s v="DEER1314"/>
  </r>
  <r>
    <n v="4669"/>
    <s v="C-In-LFLmpBlst-T8-72in-45w+El-IS-NLO(90w)-dWP32"/>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72 inch, 55W, 3900 lm, CRI = 60, rated life = 12000 hours (2): LF Ballast: Energy Saver Magnetic (EPACT compliant), Rapid Start, Normal LO (1); Total Watts = 122"/>
    <s v="LF lamp and ballast: LF lamp: T12, 72 inch, 55W, 3900 lm, CRI = 60, rated life = 12000 hours (2): LF Ballast: Energy Saver Magnetic (EPACT compliant), Rapid Start, Normal LO (1); Total Watts = 122"/>
    <x v="1027"/>
    <s v="LFLmpBlst-T12-72in-55w+MagES-RS-NLO(122w)"/>
    <s v="LFLmpBlst-T12-72in-55w+MagES-RS-NLO(122w)"/>
    <s v="LFLmpBlst-T8-72in-45w+El-IS-NLO(90w)"/>
    <s v="Standard"/>
    <m/>
    <s v="WP source e.g.: SCE13LG087r0"/>
    <s v="DEER1314-Ltg-Com-LF"/>
    <s v="DEER1314"/>
  </r>
  <r>
    <n v="4670"/>
    <s v="C-In-LFLmpBlst-T8-72in-58w+El-IS-NLO(58w)-dWP18"/>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T12, 72 inch, 55W, 3900 lm, CRI = 60, rated life = 12000 hours (1): LF Ballast: Standard Magnetic (pre-EPACT), Rapid Start, Normal LO (1); Total Watts = 76"/>
    <s v="LF lamp and ballast: LF lamp: T12, 72 inch, 55W, 3900 lm, CRI = 60, rated life = 12000 hours (1): LF Ballast: Standard Magnetic (pre-EPACT), Rapid Start, Normal LO (1); Total Watts = 76"/>
    <x v="1028"/>
    <s v="LFLmpBlst-T12-72in-55w+MagStd-RS-NLO(76w)"/>
    <s v="LFLmpBlst-T12-72in-55w+MagStd-RS-NLO(76w)"/>
    <s v="LFLmpBlst-T8-72in-58w+El-IS-NLO(58w)"/>
    <s v="Standard"/>
    <m/>
    <s v="WP source e.g.: SCE13LG087r0"/>
    <s v="DEER1314-Ltg-Com-LF"/>
    <s v="DEER1314"/>
  </r>
  <r>
    <n v="4671"/>
    <s v="C-In-LFLmpBlst-T8-96in-59w+El-IS-NLO(109w)-dWP137-dWC0-1"/>
    <x v="485"/>
    <s v="DEER2011"/>
    <s v="Lighting Disposition"/>
    <d v="2014-11-24T00:00:00"/>
    <s v="Disposition: MeasuresList-Dec1-2014.xlsx"/>
    <s v="ErRul"/>
    <s v="Com-Iltg-dWatt-LF"/>
    <s v="DEER"/>
    <s v="Scaled"/>
    <s v="Delta"/>
    <n v="0"/>
    <n v="0"/>
    <s v="None"/>
    <m/>
    <b v="1"/>
    <m/>
    <b v="1"/>
    <s v="Com"/>
    <s v="Any"/>
    <x v="4"/>
    <s v="InGen"/>
    <s v="Ltg_Lmp+Blst"/>
    <x v="25"/>
    <m/>
    <m/>
    <s v="ILtg-Lfluor-Elec"/>
    <s v="ILtg-Lfluor-T12Mag"/>
    <s v="LF lamp and ballast: LF lamp: T12, 96 inch, 60W, 4750 lm, CRI = 60, rated life = 12000 hours (4): LF Ballast: Energy Saver Magnetic (EPACT compliant), Rapid Start, Normal LO (2); Total Watts = 246"/>
    <s v="LF lamp and ballast: LF lamp: T8, 96 inch, 59W, 5190 lm, CRI = 75, rated life = 20000 hours (2): LF Ballast: Electronic, Instant Start, Normal LO (1); Total Watts = 109"/>
    <x v="1029"/>
    <s v="LFLmpBlst-T12-96in-60w+MagES-RS-NLO(246w)"/>
    <s v="LFLmpBlst-T8-96in-59w+El-IS-NLO(109w)"/>
    <s v="LFLmpBlst-T8-96in-59w+El-IS-NLO(109w)"/>
    <s v="Standard"/>
    <m/>
    <m/>
    <s v="None"/>
    <s v="DEER2011"/>
  </r>
  <r>
    <n v="4672"/>
    <s v="C-In-LFLmpBlst-T8-96in-59w+El-IS-NLO(109w)-dWP137-dWC0-2"/>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96 inch, 60W, 4750 lm, CRI = 60, rated life = 12000 hours (4): LF Ballast: Standard Magnetic (pre-EPACT), Rapid Start, Normal LO (2); Total Watts = 246"/>
    <s v="LF lamp and ballast: LF lamp: T8, 96 inch, 59W, 5190 lm, CRI = 75, rated life = 20000 hours (2): LF Ballast: Electronic, Instant Start, Normal LO (1); Total Watts = 109"/>
    <x v="1029"/>
    <s v="LFLmpBlst-T12-96in-60w+MagStd-RS-NLO(246w)"/>
    <s v="LFLmpBlst-T8-96in-59w+El-IS-NLO(109w)"/>
    <s v="LFLmpBlst-T8-96in-59w+El-IS-NLO(109w)"/>
    <s v="Standard"/>
    <m/>
    <m/>
    <s v="DEER1314-Ltg-Com-LF"/>
    <s v="DEER1314"/>
  </r>
  <r>
    <n v="4673"/>
    <s v="C-In-LFLmpBlst-T8-96in-59w+El-IS-NLO(109w)-dWP137-dWC110"/>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96 inch, 60W, 4750 lm, CRI = 60, rated life = 12000 hours (4): LF Ballast: Energy Saver Magnetic (EPACT compliant), Rapid Start, Normal LO (2); Total Watts = 246"/>
    <s v="LF lamp and ballast: LF lamp: T8, 96 inch, 59W, 5190 lm, CRI = 75, rated life = 20000 hours (4): LF Ballast: Electronic, Instant Start, Normal LO (2); Total Watts = 219"/>
    <x v="1029"/>
    <s v="LFLmpBlst-T12-96in-60w+MagES-RS-NLO(246w)"/>
    <s v="LFLmpBlst-T8-96in-59w+El-IS-NLO(219w)"/>
    <s v="LFLmpBlst-T8-96in-59w+El-IS-NLO(109w)"/>
    <s v="Standard"/>
    <m/>
    <s v="WP source e.g.: SCE13LG087r0; Not used in 2013-14 Lighting Disposition"/>
    <s v="None"/>
    <s v="DEER2011"/>
  </r>
  <r>
    <n v="4674"/>
    <s v="C-In-LFLmpBlst-T8-96in-59w+El-IS-NLO(167w)-dWP43-dWC0"/>
    <x v="485"/>
    <s v="DEER1314"/>
    <s v="Lighting Disposition"/>
    <d v="2015-03-06T00:00:00"/>
    <s v="Disposition: MeasuresList-May222014.xlsx"/>
    <s v="ErRul"/>
    <s v="Com-Iltg-dWatt-LF"/>
    <s v="DEER"/>
    <s v="Scaled"/>
    <s v="Delta"/>
    <n v="0"/>
    <n v="0"/>
    <s v="None"/>
    <m/>
    <b v="0"/>
    <m/>
    <b v="1"/>
    <s v="Com"/>
    <s v="Any"/>
    <x v="4"/>
    <s v="InGen"/>
    <s v="Ltg_Lmp+Blst"/>
    <x v="25"/>
    <m/>
    <m/>
    <s v="ILtg-Lfluor-Elec"/>
    <s v="ILtg-Lfluor-T12Mag"/>
    <s v="LF lamp and ballast: LF lamp: T12, 96 inch, 60W, 4750 lm, CRI = 60, rated life = 12000 hours (3): LF Ballast: Energy Saver Magnetic (EPACT compliant), Rapid Start, Normal LO (2); Total Watts = 210"/>
    <s v="LF lamp and ballast: LF lamp: T8, 96 inch, 59W, 5190 lm, CRI = 75, rated life = 20000 hours (3): LF Ballast: Electronic, Instant Start, Normal LO (2); Total Watts = 167"/>
    <x v="599"/>
    <s v="LFLmpBlst-T12-96in-60w+MagES-RS-NLO(210w)"/>
    <s v="LFLmpBlst-T8-96in-59w+El-IS-NLO(167w)"/>
    <s v="LFLmpBlst-T8-96in-59w+El-IS-NLO(167w)"/>
    <s v="Standard"/>
    <m/>
    <s v="WP source e.g.: SCE13LG087r0"/>
    <s v="DEER1314-Ltg-Com-LF"/>
    <s v="DEER1314"/>
  </r>
  <r>
    <n v="4675"/>
    <s v="C-In-LFLmpBlst-T8-96in-59w+El-IS-NLO(219w)-dWP27-dWC0"/>
    <x v="485"/>
    <s v="DEER1314"/>
    <s v="Lighting Disposition"/>
    <d v="2015-03-06T00:00:00"/>
    <s v="Disposition: MeasuresList-May222014.xlsx"/>
    <s v="ErRul"/>
    <s v="Com-Iltg-dWatt-LF"/>
    <s v="DEER"/>
    <s v="Scaled"/>
    <s v="Delta"/>
    <n v="0"/>
    <n v="0"/>
    <s v="None"/>
    <m/>
    <b v="0"/>
    <m/>
    <b v="1"/>
    <s v="Com"/>
    <s v="Any"/>
    <x v="4"/>
    <s v="InGen"/>
    <s v="Ltg_Lmp+Blst"/>
    <x v="25"/>
    <m/>
    <m/>
    <s v="ILtg-Lfluor-Elec"/>
    <s v="ILtg-Lfluor-T12Mag"/>
    <s v="LF lamp and ballast: LF lamp: T12, 96 inch, 60W, 4750 lm, CRI = 60, rated life = 12000 hours (4): LF Ballast: Energy Saver Magnetic (EPACT compliant), Rapid Start, Normal LO (2); Total Watts = 246"/>
    <s v="LF lamp and ballast: LF lamp: T8, 96 inch, 59W, 5190 lm, CRI = 75, rated life = 20000 hours (4): LF Ballast: Electronic, Instant Start, Normal LO (2); Total Watts = 219"/>
    <x v="600"/>
    <s v="LFLmpBlst-T12-96in-60w+MagES-RS-NLO(246w)"/>
    <s v="LFLmpBlst-T8-96in-59w+El-IS-NLO(219w)"/>
    <s v="LFLmpBlst-T8-96in-59w+El-IS-NLO(219w)"/>
    <s v="Standard"/>
    <m/>
    <s v="WP source e.g.: SCE13LG087r0"/>
    <s v="DEER1314-Ltg-Com-LF"/>
    <s v="DEER1314"/>
  </r>
  <r>
    <n v="4676"/>
    <s v="C-In-LFLmpBlst-T8-96in-59w+El-IS-NLO(55w)-dWP68-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96 inch, 60W, 4750 lm, CRI = 60, rated life = 12000 hours (2): LF Ballast: Standard Magnetic (pre-EPACT), Rapid Start, Normal LO (1); Total Watts = 123"/>
    <s v="LF lamp and ballast: LF lamp: T8, 96 inch, 59W, 5190 lm, CRI = 75, rated life = 20000 hours (1): LF Ballast: Electronic, Instant Start, Normal LO (0.5); Total Watts = 55"/>
    <x v="1030"/>
    <s v="LFLmpBlst-T12-96in-60w+MagStd-RS-NLO(123w)"/>
    <s v="LFLmpBlst-T8-96in-59w+El-IS-NLO(55w)"/>
    <s v="LFLmpBlst-T8-96in-59w+El-IS-NLO(55w)"/>
    <s v="Standard"/>
    <m/>
    <m/>
    <s v="DEER1314-Ltg-Com-LF"/>
    <s v="DEER1314"/>
  </r>
  <r>
    <n v="4677"/>
    <s v="C-In-LFLmpBlst-T8-96in-59w+El-IS-RLO(49w)-dWP13-dWC6"/>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96 inch, 60W, 4750 lm, CRI = 60, rated life = 12000 hours (1): LF Ballast: Energy Saver Magnetic (EPACT compliant), Rapid Start, Normal LO (0.5); Total Watts = 62"/>
    <s v="LF lamp and ballast: LF lamp: T8, 96 inch, 59W, 5190 lm, CRI = 75, rated life = 20000 hours (1): LF Ballast: Electronic, Instant Start, Normal LO (0.5); Total Watts = 55"/>
    <x v="596"/>
    <s v="LFLmpBlst-T12-96in-60w+MagES-RS-NLO(62w)"/>
    <s v="LFLmpBlst-T8-96in-59w+El-IS-NLO(55w)"/>
    <s v="LFLmpBlst-T8-96in-59w+El-IS-RLO(49w)"/>
    <s v="Standard"/>
    <m/>
    <s v="WP source e.g.: PGECOLTG160r1"/>
    <s v="DEER1314-Ltg-Com-LF"/>
    <s v="DEER1314"/>
  </r>
  <r>
    <n v="4678"/>
    <s v="C-In-LFLmpBlst-T8-96in-59w+El-IS-RLO(49w)-dWP63-dWC60"/>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96 inch, 95W, 6950 lm, CRI = 60, rated life = 12000 hours (1): LF Ballast: Standard Magnetic (pre-EPACT), Rapid Start, Normal LO (1); Total Watts = 112"/>
    <s v="LF lamp and ballast: LF lamp: T8, 96 inch, 59W, 5190 lm, CRI = 75, rated life = 20000 hours (2): LF Ballast: Electronic, Instant Start, Normal LO (1); Total Watts = 109"/>
    <x v="596"/>
    <s v="LFLmpBlst-T12-96in-95w+MagStd-RS-NLO(112w)"/>
    <s v="LFLmpBlst-T8-96in-59w+El-IS-NLO(109w)"/>
    <s v="LFLmpBlst-T8-96in-59w+El-IS-RLO(49w)"/>
    <s v="Standard"/>
    <m/>
    <s v="WP source e.g.: PGECOLTG160r1; Not used in 2013-14 Lighting Disposition"/>
    <s v="None"/>
    <s v="DEER2011"/>
  </r>
  <r>
    <n v="4679"/>
    <s v="C-In-LFLmpBlst-T8-96in-59w+El-IS-RLO(49w)-dWP63-dWC9"/>
    <x v="485"/>
    <s v="DEER1314"/>
    <s v="Lighting Disposition"/>
    <d v="2015-03-06T00:00:00"/>
    <s v="Disposition: MeasuresList-Dec1-2014.xlsx"/>
    <s v="ErRobNc"/>
    <s v="Com-Iltg-dWatt-LF"/>
    <s v="DEER"/>
    <s v="Scaled"/>
    <s v="Delta"/>
    <n v="0"/>
    <n v="0"/>
    <s v="None"/>
    <m/>
    <b v="1"/>
    <m/>
    <b v="1"/>
    <s v="Com"/>
    <s v="Any"/>
    <x v="4"/>
    <s v="InGen"/>
    <s v="Ltg_Lmp+Blst"/>
    <x v="25"/>
    <m/>
    <m/>
    <s v="ILtg-Lfluor-Elec"/>
    <s v="ILtg-Lfluor-T12Mag"/>
    <s v="LF lamp and ballast: LF lamp: T12, 96 inch, 95W, 6950 lm, CRI = 60, rated life = 12000 hours (1): LF Ballast: Standard Magnetic (pre-EPACT), Rapid Start, Normal LO (1); Total Watts = 112"/>
    <s v="LF lamp and ballast: LF lamp: T8, 96 inch, 59W, 5190 lm, CRI = 75, rated life = 20000 hours (1): LF Ballast: Electronic, Instant Start, Normal LO (1); Total Watts = 58"/>
    <x v="596"/>
    <s v="LFLmpBlst-T12-96in-95w+MagStd-RS-NLO(112w)"/>
    <s v="LFLmpBlst-T8-96in-59w+El-IS-NLO(58w)"/>
    <s v="LFLmpBlst-T8-96in-59w+El-IS-RLO(49w)"/>
    <s v="Standard"/>
    <m/>
    <m/>
    <s v="DEER1314-Ltg-Com-LF"/>
    <s v="DEER1314"/>
  </r>
  <r>
    <n v="4680"/>
    <s v="C-In-LFLmpBlst-T8-96in-59w+El-IS-RLO(57w)-dWP66-dWC0"/>
    <x v="485"/>
    <s v="DEER1314"/>
    <s v="Lighting Disposition"/>
    <d v="2015-03-06T00:00:00"/>
    <s v="Disposition: MeasuresList-Dec1-2014.xlsx"/>
    <s v="ErRul"/>
    <s v="Com-Iltg-dWatt-LF"/>
    <s v="DEER"/>
    <s v="Scaled"/>
    <s v="Delta"/>
    <n v="0"/>
    <n v="0"/>
    <s v="None"/>
    <m/>
    <b v="1"/>
    <m/>
    <b v="1"/>
    <s v="Com"/>
    <s v="Any"/>
    <x v="4"/>
    <s v="InGen"/>
    <s v="Ltg_Lmp+Blst"/>
    <x v="25"/>
    <m/>
    <m/>
    <s v="ILtg-Lfluor-Elec"/>
    <s v="ILtg-Lfluor-T12Mag"/>
    <s v="LF lamp and ballast: LF lamp: T12, 96 inch, 60W, 4750 lm, CRI = 60, rated life = 12000 hours (2): LF Ballast: Energy Saver Magnetic (EPACT compliant), Rapid Start, Normal LO (1); Total Watts = 123"/>
    <s v="LF lamp and ballast: LF lamp: T8, 96 inch, 59W, 5190 lm, CRI = 75, rated life = 20000 hours (1): LF Ballast: Electronic, Instant Start, Reduced LO (1); Total Watts = 57"/>
    <x v="1031"/>
    <s v="LFLmpBlst-T12-96in-60w+MagES-RS-NLO(123w)"/>
    <s v="LFLmpBlst-T8-96in-59w+El-IS-RLO(57w)"/>
    <s v="LFLmpBlst-T8-96in-59w+El-IS-RLO(57w)"/>
    <s v="Standard"/>
    <m/>
    <m/>
    <s v="DEER1314-Ltg-Com-LF"/>
    <s v="DEER1314"/>
  </r>
  <r>
    <n v="4681"/>
    <s v="C-In-LFLmpBlst-T8-96in-59w+El-IS-RLO(57w)-dWP66-dWC52"/>
    <x v="485"/>
    <s v="DEER2011"/>
    <s v="Lighting Disposition"/>
    <d v="2014-05-30T00:00:00"/>
    <s v="Disposition: MeasuresList-May222014.xlsx"/>
    <s v="ErRobNc"/>
    <s v="Com-Iltg-dWatt-LF"/>
    <s v="DEER"/>
    <s v="Scaled"/>
    <s v="Delta"/>
    <n v="0"/>
    <n v="0"/>
    <s v="None"/>
    <m/>
    <b v="0"/>
    <m/>
    <b v="1"/>
    <s v="Com"/>
    <s v="Any"/>
    <x v="4"/>
    <s v="InGen"/>
    <s v="Ltg_Lmp+Blst"/>
    <x v="25"/>
    <m/>
    <m/>
    <s v="ILtg-Lfluor-Elec"/>
    <s v="ILtg-Lfluor-T12Mag"/>
    <s v="LF lamp and ballast: LF lamp: T12, 96 inch, 60W, 4750 lm, CRI = 60, rated life = 12000 hours (2): LF Ballast: Energy Saver Magnetic (EPACT compliant), Rapid Start, Normal LO (1); Total Watts = 123"/>
    <s v="LF lamp and ballast: LF lamp: T8, 96 inch, 59W, 5190 lm, CRI = 75, rated life = 20000 hours (2): LF Ballast: Electronic, Instant Start, Normal LO (1); Total Watts = 109"/>
    <x v="1031"/>
    <s v="LFLmpBlst-T12-96in-60w+MagES-RS-NLO(123w)"/>
    <s v="LFLmpBlst-T8-96in-59w+El-IS-NLO(109w)"/>
    <s v="LFLmpBlst-T8-96in-59w+El-IS-RLO(57w)"/>
    <s v="Standard"/>
    <m/>
    <s v="WP source e.g.: WPSDGENRLG0013r3; Not used in 2013-14 Lighting Disposition"/>
    <s v="None"/>
    <s v="DEER2011"/>
  </r>
  <r>
    <n v="4682"/>
    <s v="C-In-LFLmpBlst-T8-96in-59w+El-IS-RLO(98w)-dWP109-dWC11"/>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96 inch, 95W, 6950 lm, CRI = 60, rated life = 12000 hours (2): LF Ballast: Energy Saver Magnetic (EPACT compliant), Rapid Start, Normal LO (1); Total Watts = 207"/>
    <s v="LF lamp and ballast: LF lamp: T8, 96 inch, 59W, 5190 lm, CRI = 75, rated life = 20000 hours (2): LF Ballast: Electronic, Instant Start, Normal LO (1); Total Watts = 109"/>
    <x v="597"/>
    <s v="LFLmpBlst-T12-96in-95w+MagES-RS-NLO(207w)"/>
    <s v="LFLmpBlst-T8-96in-59w+El-IS-NLO(109w)"/>
    <s v="LFLmpBlst-T8-96in-59w+El-IS-RLO(98w)"/>
    <s v="Standard"/>
    <m/>
    <s v="WP source e.g.: SCE13LG087r0"/>
    <s v="DEER1314-Ltg-Com-LF"/>
    <s v="DEER1314"/>
  </r>
  <r>
    <n v="4683"/>
    <s v="C-In-LFLmpBlst-T8-96in-59w+El-IS-RLO(98w)-dWP25-dWC11"/>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T12, 96 inch, 60W, 4750 lm, CRI = 60, rated life = 12000 hours (2): LF Ballast: Energy Saver Magnetic (EPACT compliant), Rapid Start, Normal LO (1); Total Watts = 123"/>
    <s v="LF lamp and ballast: LF lamp: T8, 96 inch, 59W, 5190 lm, CRI = 75, rated life = 20000 hours (2): LF Ballast: Electronic, Instant Start, Normal LO (1); Total Watts = 109"/>
    <x v="597"/>
    <s v="LFLmpBlst-T12-96in-60w+MagES-RS-NLO(123w)"/>
    <s v="LFLmpBlst-T8-96in-59w+El-IS-NLO(109w)"/>
    <s v="LFLmpBlst-T8-96in-59w+El-IS-RLO(98w)"/>
    <s v="Standard"/>
    <m/>
    <s v="WP source e.g.: SCE13LG087r0"/>
    <s v="DEER1314-Ltg-Com-LF"/>
    <s v="DEER1314"/>
  </r>
  <r>
    <n v="4684"/>
    <s v="C-In-LFLmpBlst-T8-96in-86w+El-IS-NLO(160w)-dWP50-dWC0"/>
    <x v="485"/>
    <s v="DEER1314"/>
    <s v="Lighting Disposition"/>
    <d v="2015-03-06T00:00:00"/>
    <s v="Disposition: MeasuresList-May222014.xlsx"/>
    <s v="ErRul"/>
    <s v="Com-Iltg-dWatt-LF"/>
    <s v="DEER"/>
    <s v="Scaled"/>
    <s v="Delta"/>
    <n v="0"/>
    <n v="0"/>
    <s v="None"/>
    <m/>
    <b v="0"/>
    <m/>
    <b v="1"/>
    <s v="Com"/>
    <s v="Any"/>
    <x v="4"/>
    <s v="InGen"/>
    <s v="Ltg_Lmp+Blst"/>
    <x v="25"/>
    <m/>
    <m/>
    <s v="ILtg-Lfluor-Elec"/>
    <s v="ILtg-Lfluor-T12Mag"/>
    <s v="LF lamp and ballast: LF lamp: T12, 96 inch, 60W, 4750 lm, CRI = 60, rated life = 12000 hours (3): LF Ballast: Energy Saver Magnetic (EPACT compliant), Rapid Start, Normal LO (2); Total Watts = 210"/>
    <s v="LF lamp and ballast: LF lamp: T8, 96 inch, 86W, 7100 lm, CRI = 75, rated life = 20000 hours (2): LF Ballast: Electronic, Instant Start, Normal LO (1); Total Watts = 160"/>
    <x v="598"/>
    <s v="LFLmpBlst-T12-96in-60w+MagES-RS-NLO(210w)"/>
    <s v="LFLmpBlst-T8-96in-86w+El-IS-NLO(160w)"/>
    <s v="LFLmpBlst-T8-96in-86w+El-IS-NLO(160w)"/>
    <s v="Standard"/>
    <s v="Com-Lighting-InGen_T12-96in-210w_T8-96in-167w_T8-96in-167w"/>
    <s v="WP source e.g.: SCE13LG087r0"/>
    <s v="DEER1314-Ltg-Com-LF"/>
    <s v="DEER1314"/>
  </r>
  <r>
    <n v="4685"/>
    <s v="C-In-LFLmpBlst-T8-96in-86w+El-IS-NLO(160w)-dWP50-dWC7"/>
    <x v="485"/>
    <s v="DEER1314"/>
    <s v="Lighting Disposition"/>
    <d v="2015-03-06T00:00:00"/>
    <s v="Disposition: MeasuresList-Dec1-2014.xlsx"/>
    <s v="ErRobNc"/>
    <s v="Com-Iltg-dWatt-LF"/>
    <s v="DEER"/>
    <s v="Scaled"/>
    <s v="Delta"/>
    <n v="0"/>
    <n v="0"/>
    <s v="None"/>
    <m/>
    <b v="1"/>
    <m/>
    <b v="1"/>
    <s v="Com"/>
    <s v="Any"/>
    <x v="4"/>
    <s v="InGen"/>
    <s v="Ltg_Lmp+Blst"/>
    <x v="25"/>
    <m/>
    <m/>
    <s v="ILtg-Lfluor-Elec"/>
    <s v="ILtg-Lfluor-T12Mag"/>
    <s v="LF lamp and ballast: LF lamp: T12, 96 inch, 60W, 4750 lm, CRI = 60, rated life = 12000 hours (3): LF Ballast: Energy Saver Magnetic (EPACT compliant), Rapid Start, Normal LO (2); Total Watts = 210"/>
    <s v="LF lamp and ballast: LF lamp: T8, 96 inch, 59W, 5190 lm, CRI = 75, rated life = 20000 hours (3): LF Ballast: Electronic, Instant Start, Normal LO (2); Total Watts = 167"/>
    <x v="598"/>
    <s v="LFLmpBlst-T12-96in-60w+MagES-RS-NLO(210w)"/>
    <s v="LFLmpBlst-T8-96in-59w+El-IS-NLO(167w)"/>
    <s v="LFLmpBlst-T8-96in-86w+El-IS-NLO(160w)"/>
    <s v="Standard"/>
    <m/>
    <m/>
    <s v="DEER1314-Ltg-Com-LF"/>
    <s v="DEER1314"/>
  </r>
  <r>
    <n v="4686"/>
    <s v="C-In-LFLmpBlst-U6-22in-32w+El-IS-NLO(60w)-dWP12"/>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U6, 22 inch, 34W, 2575 lm, CRI = 75, rated life = 18000 hours (2): LF Ballast: Standard Magnetic (pre-EPACT), Instant Start, Normal LO (1); Total Watts = 72"/>
    <s v="LF lamp and ballast: LF lamp: U6, 22 inch, 34W, 2575 lm, CRI = 75, rated life = 18000 hours (2): LF Ballast: Standard Magnetic (pre-EPACT), Instant Start, Normal LO (1); Total Watts = 72"/>
    <x v="1032"/>
    <s v="LFLmpBlst-U6-22in-34w+MagStd-IS-NLO(72w)"/>
    <s v="LFLmpBlst-U6-22in-34w+MagStd-IS-NLO(72w)"/>
    <s v="LFLmpBlst-U6-22in-32w+El-IS-NLO(60w)"/>
    <s v="Standard"/>
    <s v="Com-Lighting-InGen_T12-96in-246w-A_T8-96in-219w_T8-96in-219w"/>
    <s v="WP source e.g.: SCE13LG087r0"/>
    <s v="DEER1314-Ltg-Com-LF"/>
    <s v="DEER1314"/>
  </r>
  <r>
    <n v="4687"/>
    <s v="C-In-LFLmpBlst-U6-22in-32w+El-IS-NLO(60w)-dWP12-dWC0"/>
    <x v="485"/>
    <s v="DEER1314"/>
    <s v="Lighting Disposition"/>
    <d v="2015-03-06T00:00:00"/>
    <s v="Disposition: MeasuresList-May222014.xlsx"/>
    <s v="ErRul"/>
    <s v="Com-Iltg-dWatt-LF"/>
    <s v="DEER"/>
    <s v="Scaled"/>
    <s v="Delta"/>
    <n v="0"/>
    <n v="0"/>
    <s v="None"/>
    <m/>
    <b v="0"/>
    <m/>
    <b v="1"/>
    <s v="Com"/>
    <s v="Any"/>
    <x v="4"/>
    <s v="InGen"/>
    <s v="Ltg_Lmp+Blst"/>
    <x v="25"/>
    <m/>
    <m/>
    <s v="ILtg-Lfluor-Elec"/>
    <s v="ILtg-Lfluor-T12Mag"/>
    <s v="LF lamp and ballast: LF lamp: U12, 22 inch, 34W, 2300 lm, CRI = 75, rated life = 18000 hours (2): LF Ballast: Energy Saver Magnetic (EPACT compliant), Rapid Start, Normal LO (1); Total Watts = 72"/>
    <s v="LF lamp and ballast: LF lamp: U6, 22 inch, 32W, 2575 lm, CRI = 75, rated life = 18000 hours (2): LF Ballast: Electronic, Instant Start, Normal LO (1); Total Watts = 60"/>
    <x v="1032"/>
    <s v="LFLmpBlst-U12-22in-34w+MagES-RS-NLO(72w)"/>
    <s v="LFLmpBlst-U6-22in-32w+El-IS-NLO(60w)"/>
    <s v="LFLmpBlst-U6-22in-32w+El-IS-NLO(60w)"/>
    <s v="Standard"/>
    <s v="Com-Lighting-InGen_T12-96in-62w-A_T8-96in-55w_T8-96in-49w"/>
    <s v="WP source e.g.: SCE13LG087r0"/>
    <s v="DEER1314-Ltg-Com-LF"/>
    <s v="DEER1314"/>
  </r>
  <r>
    <n v="4688"/>
    <s v="C-In-LFLmpBlst-U6-22in-32w+El-IS-NLO+Refl(60w)-dWP12"/>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U6, 22 inch, 34W, 2575 lm, CRI = 75, rated life = 18000 hours (2): LF Ballast: Standard Magnetic (pre-EPACT), Instant Start, Normal LO (1); Total Watts = 72"/>
    <s v="LF lamp and ballast: LF lamp: U6, 22 inch, 34W, 2575 lm, CRI = 75, rated life = 18000 hours (2): LF Ballast: Standard Magnetic (pre-EPACT), Instant Start, Normal LO (1); Total Watts = 72"/>
    <x v="1033"/>
    <s v="LFLmpBlst-U6-22in-34w+MagStd-IS-NLO(72w)"/>
    <s v="LFLmpBlst-U6-22in-34w+MagStd-IS-NLO(72w)"/>
    <s v="LFLmpBlst-U6-22in-32w+El-IS-NLO+Refl(60w)"/>
    <s v="Standard"/>
    <m/>
    <s v="WP source e.g.: WPSDGENRLG0013r3"/>
    <s v="DEER1314-Ltg-Com-LF"/>
    <s v="DEER1314"/>
  </r>
  <r>
    <n v="4689"/>
    <s v="C-In-LFLmpBlst-U6-22in-32w+El-IS-NLO+Refl(60w)-dWP12-dWC0"/>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U6, 22 inch, 34W, 2575 lm, CRI = 75, rated life = 18000 hours (2): LF Ballast: Standard Magnetic (pre-EPACT), Instant Start, Normal LO (1); Total Watts = 72"/>
    <s v="LF lamp and ballast: LF lamp: U6, 22 inch, 32W, 2575 lm, CRI = 75, rated life = 18000 hours (2): LF Ballast: Electronic, Instant Start, Normal LO (1); Total Watts = 60"/>
    <x v="1033"/>
    <s v="LFLmpBlst-U6-22in-34w+MagStd-IS-NLO(72w)"/>
    <s v="LFLmpBlst-U6-22in-32w+El-IS-NLO(60w)"/>
    <s v="LFLmpBlst-U6-22in-32w+El-IS-NLO+Refl(60w)"/>
    <s v="Standard"/>
    <m/>
    <s v="WP source e.g.: SCE13LG087r0"/>
    <s v="DEER1314-Ltg-Com-LF"/>
    <s v="DEER1314"/>
  </r>
  <r>
    <n v="4690"/>
    <s v="C-In-LFLmpBlst-U6-22in-32w+El-IS-RLO(52w)-dWP20"/>
    <x v="485"/>
    <s v="DEER1314"/>
    <s v="Lighting Disposition"/>
    <d v="2015-03-06T00:00:00"/>
    <s v="Disposition: MeasuresList-May222014.xlsx"/>
    <s v="RobNc"/>
    <s v="Com-Iltg-dWatt-LF"/>
    <s v="DEER"/>
    <s v="Scaled"/>
    <s v="Delta"/>
    <n v="0"/>
    <n v="0"/>
    <s v="None"/>
    <m/>
    <b v="0"/>
    <m/>
    <b v="1"/>
    <s v="Com"/>
    <s v="Any"/>
    <x v="4"/>
    <s v="InGen"/>
    <s v="Ltg_Lmp+Blst"/>
    <x v="25"/>
    <m/>
    <m/>
    <s v="ILtg-Lfluor-Elec"/>
    <s v="ILtg-Lfluor-T12Mag"/>
    <s v="LF lamp and ballast: LF lamp: U6, 22 inch, 34W, 2575 lm, CRI = 75, rated life = 18000 hours (2): LF Ballast: Standard Magnetic (pre-EPACT), Instant Start, Normal LO (1); Total Watts = 72"/>
    <s v="LF lamp and ballast: LF lamp: U6, 22 inch, 34W, 2575 lm, CRI = 75, rated life = 18000 hours (2): LF Ballast: Standard Magnetic (pre-EPACT), Instant Start, Normal LO (1); Total Watts = 72"/>
    <x v="1034"/>
    <s v="LFLmpBlst-U6-22in-34w+MagStd-IS-NLO(72w)"/>
    <s v="LFLmpBlst-U6-22in-34w+MagStd-IS-NLO(72w)"/>
    <s v="LFLmpBlst-U6-22in-32w+El-IS-RLO(52w)"/>
    <s v="Standard"/>
    <m/>
    <s v="WP source e.g.: WPSDGENRLG0013r3"/>
    <s v="DEER1314-Ltg-Com-LF"/>
    <s v="DEER1314"/>
  </r>
  <r>
    <n v="4691"/>
    <s v="C-In-LFLmpBlst-U6-22in-32w+El-IS-RLO(52w)-dWP20-dWC8"/>
    <x v="485"/>
    <s v="DEER1314"/>
    <s v="Lighting Disposition"/>
    <d v="2015-03-06T00:00:00"/>
    <s v="Disposition: MeasuresList-May222014.xlsx"/>
    <s v="ErRobNc"/>
    <s v="Com-Iltg-dWatt-LF"/>
    <s v="DEER"/>
    <s v="Scaled"/>
    <s v="Delta"/>
    <n v="0"/>
    <n v="0"/>
    <s v="None"/>
    <m/>
    <b v="0"/>
    <m/>
    <b v="1"/>
    <s v="Com"/>
    <s v="Any"/>
    <x v="4"/>
    <s v="InGen"/>
    <s v="Ltg_Lmp+Blst"/>
    <x v="25"/>
    <m/>
    <m/>
    <s v="ILtg-Lfluor-Elec"/>
    <s v="ILtg-Lfluor-T12Mag"/>
    <s v="LF lamp and ballast: LF lamp: U12, 22 inch, 34W, 2300 lm, CRI = 75, rated life = 18000 hours (2): LF Ballast: Energy Saver Magnetic (EPACT compliant), Rapid Start, Normal LO (1); Total Watts = 72"/>
    <s v="LF lamp and ballast: LF lamp: U6, 22 inch, 32W, 2575 lm, CRI = 75, rated life = 18000 hours (2): LF Ballast: Electronic, Instant Start, Normal LO (1); Total Watts = 60"/>
    <x v="1034"/>
    <s v="LFLmpBlst-U12-22in-34w+MagES-RS-NLO(72w)"/>
    <s v="LFLmpBlst-U6-22in-32w+El-IS-NLO(60w)"/>
    <s v="LFLmpBlst-U6-22in-32w+El-IS-RLO(52w)"/>
    <s v="Standard"/>
    <s v="Com-Lighting-InGen_T12-96in-123w-A_T8-96in-109w_T8-96in-98w"/>
    <s v="WP source e.g.: SCE13LG087r0"/>
    <s v="DEER1314-Ltg-Com-LF"/>
    <s v="DEER1314"/>
  </r>
  <r>
    <n v="4692"/>
    <s v="C-In-MH-25w(25w)-dWP38"/>
    <x v="498"/>
    <s v="DEER1314"/>
    <s v="Lighting Disposition"/>
    <d v="2015-03-06T00:00:00"/>
    <s v="Disposition: MeasuresList-October312014.xlsx"/>
    <s v="RobNc"/>
    <s v="Com-Iltg-dWatt-LF"/>
    <s v="DEER"/>
    <s v="Scaled"/>
    <s v="Delta"/>
    <n v="0"/>
    <n v="0"/>
    <s v="None"/>
    <m/>
    <b v="0"/>
    <m/>
    <b v="1"/>
    <s v="Com"/>
    <s v="Any"/>
    <x v="4"/>
    <s v="InGen"/>
    <s v="Ltg_Lmp+Blst"/>
    <x v="26"/>
    <m/>
    <m/>
    <s v="ILtg-MH"/>
    <s v="ILtg-Incand-Com"/>
    <s v="Halogen Lamp: PAR38 shape, E26 base, 63 Watts"/>
    <s v="Halogen Lamp: PAR38 shape, E26 base, 63 Watts"/>
    <x v="1035"/>
    <s v="Hal-PAR38(63w)"/>
    <s v="Hal-PAR38(63w)"/>
    <s v="MH-25w(25w)"/>
    <s v="Standard"/>
    <m/>
    <s v="WP source e.g.: WPSDGENRLG0007r1"/>
    <s v="DEER1314-Ltg-Com-LF"/>
    <s v="DEER1314"/>
  </r>
  <r>
    <n v="4693"/>
    <s v="C-In-MH-32w(43w)-dwP57"/>
    <x v="511"/>
    <s v="DEER1314"/>
    <s v="Lighting Disposition"/>
    <d v="2015-03-06T00:00:00"/>
    <s v="RevisedHighBay.xlsx"/>
    <s v="RobNc"/>
    <s v="Com-Iltg-dWatt-LF"/>
    <s v="DEER"/>
    <s v="Scaled"/>
    <s v="Delta"/>
    <n v="0"/>
    <n v="0"/>
    <s v="None"/>
    <m/>
    <b v="0"/>
    <m/>
    <b v="1"/>
    <s v="Com"/>
    <s v="Any"/>
    <x v="4"/>
    <s v="InGen"/>
    <s v="Ltg_Lmp+Blst"/>
    <x v="26"/>
    <m/>
    <m/>
    <s v="ILtg-MH"/>
    <s v="ILtg-Incand-Com"/>
    <s v="Incandescent lamp: 100W lamp; lm=1690, Rated Life=1500hrs"/>
    <s v="Incandescent lamp: 100W lamp; lm=1690, Rated Life=1500hrs"/>
    <x v="601"/>
    <s v="Incan(100w)"/>
    <s v="Incan(100w)"/>
    <s v="MH-32w(43w)"/>
    <s v="Standard"/>
    <m/>
    <m/>
    <s v="DEER1314-Ltg-Com-LF"/>
    <s v="DEER1314"/>
  </r>
  <r>
    <n v="4694"/>
    <s v="C-In-MH-32w(43w)-dWP57-dWC0"/>
    <x v="487"/>
    <s v="DEER1314"/>
    <s v="Lighting Disposition"/>
    <d v="2015-03-06T00:00:00"/>
    <s v="Disposition: MeasuresList-May222014.xlsx"/>
    <s v="ErRul"/>
    <s v="Com-Iltg-dWatt-LF"/>
    <s v="DEER"/>
    <s v="Scaled"/>
    <s v="Delta"/>
    <n v="0"/>
    <n v="0"/>
    <s v="None"/>
    <m/>
    <b v="0"/>
    <m/>
    <b v="1"/>
    <s v="Com"/>
    <s v="Any"/>
    <x v="4"/>
    <s v="InGen"/>
    <s v="Ltg_Lmp+Blst"/>
    <x v="26"/>
    <m/>
    <m/>
    <s v="ILtg-MH"/>
    <s v="ILtg-Incand-Com"/>
    <s v="Incandescent lamp: 100W lamp; lm=1690, Rated Life=1500hrs"/>
    <s v="HID Lamp and Ballast: HID Lamp: Metal Halide , Any shape, 32w, Universal position, 1940 lm, CRI = 70, rated hours = 10000 (1); HID Ballast: HID Reactor, No dimming capability (1); Total Watts = 43"/>
    <x v="601"/>
    <s v="Incan(100w)"/>
    <s v="MH-32w(43w)"/>
    <s v="MH-32w(43w)"/>
    <s v="Standard"/>
    <m/>
    <s v="Not Used in 2013-2014 Final Lighting Disposition"/>
    <s v="DEER1314-Ltg-Com-LF"/>
    <s v="DEER1314"/>
  </r>
  <r>
    <n v="4695"/>
    <s v="C-In-PSMH-125w(150w)-dwP65-dwC0"/>
    <x v="488"/>
    <s v="DEER1314"/>
    <s v="Lighting Disposition"/>
    <d v="2015-03-06T00:00:00"/>
    <s v="RevisedHighBay.xlsx"/>
    <s v="ErRul"/>
    <s v="Com-Iltg-dWatt-LF"/>
    <s v="DEER"/>
    <s v="Scaled"/>
    <s v="Delta"/>
    <n v="0"/>
    <n v="0"/>
    <s v="None"/>
    <m/>
    <b v="0"/>
    <m/>
    <b v="1"/>
    <s v="Com"/>
    <s v="Any"/>
    <x v="4"/>
    <s v="InGen"/>
    <s v="Ltg_Lmp+Blst"/>
    <x v="26"/>
    <m/>
    <m/>
    <s v="ILtg-HID"/>
    <s v="ILtg-MH"/>
    <s v="HID Lamp and Ballast: HID Lamp: Metal Halide , Any shape, 175w, Universal position, 13655 lm, CRI = 65, rated hours = 10000 (1); HID Ballast: Constant Wattage Autotransformer, No dimming capability (1); Total Watts = 215"/>
    <s v="HID Lamp and Ballast: HID Lamp: Pulse Start Metal Halide , Any shape, 125w, Universal position, 12000 lm, CRI = 65, rated hours = 15000 (1); HID Ballast: Constant Wattage Autotransformer, No dimming capability (1); Total Watts = 150"/>
    <x v="1036"/>
    <s v="MH-175w(215w)"/>
    <s v="PSMH-125w(150w)"/>
    <s v="PSMH-125w(150w)"/>
    <s v="Standard"/>
    <m/>
    <m/>
    <s v="DEER1314-Ltg-Com-LF"/>
    <s v="DEER1314"/>
  </r>
  <r>
    <n v="4696"/>
    <s v="C-In-PSMH-125w(150w)-dWP65-dWC35"/>
    <x v="488"/>
    <s v="DEER1314"/>
    <s v="Lighting Disposition"/>
    <d v="2015-03-06T00:00:00"/>
    <s v="Disposition: MeasuresList-May222014.xlsx"/>
    <s v="ErRobNc"/>
    <s v="Com-Iltg-dWatt-LF"/>
    <s v="DEER"/>
    <s v="Scaled"/>
    <s v="Delta"/>
    <n v="0"/>
    <n v="0"/>
    <s v="None"/>
    <m/>
    <b v="0"/>
    <m/>
    <b v="1"/>
    <s v="Com"/>
    <s v="Any"/>
    <x v="4"/>
    <s v="InGen"/>
    <s v="Ltg_Lmp+Blst"/>
    <x v="26"/>
    <m/>
    <m/>
    <s v="ILtg-MH"/>
    <s v="ILtg-MH"/>
    <s v="HID Lamp and Ballast: HID Lamp: Metal Halide , Any shape, 175w, Universal position, 13655 lm, CRI = 65, rated hours = 10000 (1); HID Ballast: Constant Wattage Autotransformer, No dimming capability (1); Total Watts = 215"/>
    <s v="HID Lamp and Ballast: HID Lamp: Pulse Start Metal Halide , Any shape, 150w, Universal position, CRI = 62, rated hours = 15000 (1); HID Ballast: Constant Wattage Autotransformer, No dimming capability (1); Total Watts = 185"/>
    <x v="1036"/>
    <s v="MH-175w(215w)"/>
    <s v="PSMH-150w(185w)"/>
    <s v="PSMH-125w(150w)"/>
    <s v="Standard"/>
    <m/>
    <s v="WP source e.g.: SCE13LG087r0"/>
    <s v="DEER1314-Ltg-Com-LF"/>
    <s v="DEER1314"/>
  </r>
  <r>
    <n v="4697"/>
    <s v="C-In-PSMH-150w(165w)-dWP130-dWC67"/>
    <x v="488"/>
    <s v="DEER1314"/>
    <s v="Lighting Disposition"/>
    <d v="2015-03-06T00:00:00"/>
    <s v="Disposition: MeasuresList-May222014.xlsx"/>
    <s v="ErRobNc"/>
    <s v="Com-Iltg-dWatt-LF"/>
    <s v="DEER"/>
    <s v="Scaled"/>
    <s v="Delta"/>
    <n v="0"/>
    <n v="0"/>
    <s v="None"/>
    <m/>
    <b v="0"/>
    <m/>
    <b v="1"/>
    <s v="Com"/>
    <s v="Any"/>
    <x v="4"/>
    <s v="InGen"/>
    <s v="Ltg_Lmp+Blst"/>
    <x v="26"/>
    <m/>
    <m/>
    <s v="ILtg-MH"/>
    <s v="ILtg-MH"/>
    <s v="HID Lamp and Ballast: HID Lamp: Metal Halide , Any shape, 250w, Universal position, 21640 lm, CRI = 65, rated hours = 10000 (1); HID Ballast: Constant Wattage Autotransformer, No dimming capability (1); Total Watts = 295"/>
    <s v="HID Lamp and Ballast: HID Lamp: Pulse Start Metal Halide , Any shape, 200w, Universal position, 19000 lm, CRI = 62, rated hours = 15000 (1); HID Ballast: Constant Wattage Autotransformer, No dimming capability (1); Total Watts = 232"/>
    <x v="1037"/>
    <s v="MH-250w(295w)"/>
    <s v="PSMH-200w(232w)"/>
    <s v="PSMH-150w(165w)"/>
    <s v="Standard"/>
    <m/>
    <s v="WP source e.g.: WPSDGENRLG0017r3"/>
    <s v="DEER1314-Ltg-Com-LF"/>
    <s v="DEER1314"/>
  </r>
  <r>
    <n v="4698"/>
    <s v="C-In-PSMH-175w(208w)-dwP24-dwC0"/>
    <x v="488"/>
    <s v="DEER1314"/>
    <s v="Lighting Disposition"/>
    <d v="2015-03-06T00:00:00"/>
    <s v="RevisedHighBay.xlsx"/>
    <s v="ErRul"/>
    <s v="Com-Iltg-dWatt-LF"/>
    <s v="DEER"/>
    <s v="Scaled"/>
    <s v="Delta"/>
    <n v="0"/>
    <n v="0"/>
    <s v="None"/>
    <m/>
    <b v="0"/>
    <m/>
    <b v="1"/>
    <s v="Com"/>
    <s v="Any"/>
    <x v="4"/>
    <s v="InGen"/>
    <s v="Ltg_Lmp+Blst"/>
    <x v="26"/>
    <m/>
    <m/>
    <s v="ILtg-HID"/>
    <s v="ILtg-HID"/>
    <s v="HID Lamp and Ballast: HID Lamp: Pulse Start Metal Halide , Any shape, 200w, Universal position, 19000 lm, CRI = 62, rated hours = 15000 (1); HID Ballast: Constant Wattage Autotransformer, No dimming capability (1); Total Watts = 232"/>
    <s v="HID Lamp and Ballast: HID Lamp: Pulse Start Metal Halide , Any shape, 175w, Universal position, 16000 lm, CRI = 62, rated hours = 15000 (1); HID Ballast: Constant Wattage Autotransformer, No dimming capability (1); Total Watts = 208"/>
    <x v="602"/>
    <s v="PSMH-200w(232w)"/>
    <s v="PSMH-175w(208w)"/>
    <s v="PSMH-175w(208w)"/>
    <s v="Standard"/>
    <m/>
    <m/>
    <s v="DEER1314-Ltg-Com-LF"/>
    <s v="DEER1314"/>
  </r>
  <r>
    <n v="4699"/>
    <s v="C-In-PSMH-175w(208w)-dWP292-dWC0"/>
    <x v="487"/>
    <s v="DEER1314"/>
    <s v="Lighting Disposition"/>
    <d v="2015-03-06T00:00:00"/>
    <s v="Disposition: MeasuresList-May222014.xlsx"/>
    <s v="ErRul"/>
    <s v="Com-Iltg-dWatt-LF"/>
    <s v="DEER"/>
    <s v="Scaled"/>
    <s v="Delta"/>
    <n v="0"/>
    <n v="0"/>
    <s v="None"/>
    <m/>
    <b v="0"/>
    <m/>
    <b v="1"/>
    <s v="Com"/>
    <s v="Any"/>
    <x v="4"/>
    <s v="InGen"/>
    <s v="Ltg_Lmp+Blst"/>
    <x v="26"/>
    <m/>
    <m/>
    <s v="ILtg-MH"/>
    <s v="ILtg-Incand-Com"/>
    <s v="Incandescent lamp: 500W lamp; lm=5500, Rated Life=1500hrs"/>
    <s v="HID Lamp and Ballast: HID Lamp: Pulse Start Metal Halide , Any shape, 175w, Universal position, 16000 lm, CRI = 62, rated hours = 15000 (1); HID Ballast: Constant Wattage Autotransformer, No dimming capability (1); Total Watts = 208"/>
    <x v="602"/>
    <s v="Incan(500w)"/>
    <s v="PSMH-175w(208w)"/>
    <s v="PSMH-175w(208w)"/>
    <s v="Standard"/>
    <m/>
    <s v="WP source e.g.: SCE13LG087r0"/>
    <s v="DEER1314-Ltg-Com-LF"/>
    <s v="DEER1314"/>
  </r>
  <r>
    <n v="4700"/>
    <s v="C-In-PSMH-175w(208w)-dwP87-dwC0"/>
    <x v="488"/>
    <s v="DEER1314"/>
    <s v="Lighting Disposition"/>
    <d v="2015-03-06T00:00:00"/>
    <s v="RevisedHighBay.xlsx"/>
    <s v="ErRul"/>
    <s v="Com-Iltg-dWatt-LF"/>
    <s v="DEER"/>
    <s v="Scaled"/>
    <s v="Delta"/>
    <n v="0"/>
    <n v="0"/>
    <s v="None"/>
    <m/>
    <b v="0"/>
    <m/>
    <b v="1"/>
    <s v="Com"/>
    <s v="Any"/>
    <x v="4"/>
    <s v="InGen"/>
    <s v="Ltg_Lmp+Blst"/>
    <x v="26"/>
    <m/>
    <m/>
    <s v="ILtg-HID"/>
    <s v="ILtg-MH"/>
    <s v="HID Lamp and Ballast: HID Lamp: Metal Halide , Any shape, 250w, Universal position, 21640 lm, CRI = 65, rated hours = 10000 (1); HID Ballast: Constant Wattage Autotransformer, No dimming capability (1); Total Watts = 295"/>
    <s v="HID Lamp and Ballast: HID Lamp: Pulse Start Metal Halide , Any shape, 175w, Universal position, 16000 lm, CRI = 62, rated hours = 15000 (1); HID Ballast: Constant Wattage Autotransformer, No dimming capability (1); Total Watts = 208"/>
    <x v="602"/>
    <s v="MH-250w(295w)"/>
    <s v="PSMH-175w(208w)"/>
    <s v="PSMH-175w(208w)"/>
    <s v="Standard"/>
    <s v="Com-Lighting-InGen_MH-295w_PSMH-208w_PSMH-208w"/>
    <m/>
    <s v="DEER1314-Ltg-Com-LF"/>
    <s v="DEER1314"/>
  </r>
  <r>
    <n v="4701"/>
    <s v="C-In-PSMH-175w(208w)-dWP87-dWC24"/>
    <x v="488"/>
    <s v="DEER1314"/>
    <s v="Lighting Disposition"/>
    <d v="2015-03-06T00:00:00"/>
    <s v="Disposition: MeasuresList-May222014.xlsx"/>
    <s v="ErRobNc"/>
    <s v="Com-Iltg-dWatt-LF"/>
    <s v="DEER"/>
    <s v="Scaled"/>
    <s v="Delta"/>
    <n v="0"/>
    <n v="0"/>
    <s v="None"/>
    <m/>
    <b v="0"/>
    <m/>
    <b v="1"/>
    <s v="Com"/>
    <s v="Any"/>
    <x v="4"/>
    <s v="InGen"/>
    <s v="Ltg_Lmp+Blst"/>
    <x v="26"/>
    <m/>
    <m/>
    <s v="ILtg-MH"/>
    <s v="ILtg-MH"/>
    <s v="HID Lamp and Ballast: HID Lamp: Metal Halide , Any shape, 250w, Universal position, 21640 lm, CRI = 65, rated hours = 10000 (1); HID Ballast: Constant Wattage Autotransformer, No dimming capability (1); Total Watts = 295"/>
    <s v="HID Lamp and Ballast: HID Lamp: Pulse Start Metal Halide , Any shape, 200w, Universal position, 19000 lm, CRI = 62, rated hours = 15000 (1); HID Ballast: Constant Wattage Autotransformer, No dimming capability (1); Total Watts = 232"/>
    <x v="602"/>
    <s v="MH-250w(295w)"/>
    <s v="PSMH-200w(232w)"/>
    <s v="PSMH-175w(208w)"/>
    <s v="Standard"/>
    <m/>
    <s v="Not Used in 2013-2014 Final Lighting Disposition"/>
    <s v="DEER1314-Ltg-Com-LF"/>
    <s v="DEER1314"/>
  </r>
  <r>
    <n v="4702"/>
    <s v="C-In-PSMH-175w-Ext(208w)-dwP87-dwC80"/>
    <x v="488"/>
    <s v="DEER1314"/>
    <s v="Lighting Disposition"/>
    <d v="2015-03-06T00:00:00"/>
    <s v="RevisedHighBay.xlsx"/>
    <s v="ErRobNc"/>
    <s v="Com-Iltg-dWatt-LF"/>
    <s v="DEER"/>
    <s v="Scaled"/>
    <s v="Delta"/>
    <n v="0"/>
    <n v="0"/>
    <s v="None"/>
    <m/>
    <b v="0"/>
    <m/>
    <b v="1"/>
    <s v="Com"/>
    <s v="Any"/>
    <x v="4"/>
    <s v="InGen"/>
    <s v="Ltg_Lmp+Blst"/>
    <x v="26"/>
    <m/>
    <m/>
    <s v="ILtg-HID"/>
    <s v="ILtg-MH"/>
    <s v="HID Lamp and Ballast: HID Lamp: Metal Halide , Any shape, 250w, Universal position, 21640 lm, CRI = 65, rated hours = 10000 (1); HID Ballast: Constant Wattage Autotransformer, No dimming capability (1); Total Watts = 295"/>
    <s v="HID Lamp and Ballast: HID Lamp: Pulse Start Metal Halide , Any shape, 250w, Universal position, 23750 lm, CRI = 62, rated hours = 15000 (1); HID Ballast: Constant Wattage Autotransformer, No dimming capability (1); Total Watts = 288"/>
    <x v="1038"/>
    <s v="MH-250w(295w)"/>
    <s v="PSMH-250w(288w)"/>
    <s v="PSMH-175w-Ext(208w)"/>
    <s v="Standard"/>
    <m/>
    <m/>
    <s v="DEER1314-Ltg-Com-LF"/>
    <s v="DEER1314"/>
  </r>
  <r>
    <n v="4703"/>
    <s v="C-In-PSMH-250w(278w)-dWP180-dWC87"/>
    <x v="488"/>
    <s v="DEER1314"/>
    <s v="Lighting Disposition"/>
    <d v="2015-03-06T00:00:00"/>
    <s v="Disposition: MeasuresList-May222014.xlsx"/>
    <s v="ErRobNc"/>
    <s v="Com-Iltg-dWatt-LF"/>
    <s v="DEER"/>
    <s v="Scaled"/>
    <s v="Delta"/>
    <n v="0"/>
    <n v="0"/>
    <s v="None"/>
    <m/>
    <b v="0"/>
    <m/>
    <b v="1"/>
    <s v="Com"/>
    <s v="Any"/>
    <x v="4"/>
    <s v="InGen"/>
    <s v="Ltg_Lmp+Blst"/>
    <x v="26"/>
    <m/>
    <m/>
    <s v="ILtg-MH"/>
    <s v="ILtg-MH"/>
    <s v="HID Lamp and Ballast: HID Lamp: Metal Halide , Any shape, 400w, Universal position, 32835 lm, CRI = 65, rated hours = 20000 (1); HID Ballast: Constant Wattage Autotransformer, No dimming capability (1); Total Watts = 458"/>
    <s v="HID Lamp and Ballast: HID Lamp: Pulse Start Metal Halide , Any shape, 320w, Universal position, 30000 lm, CRI = 62, rated hours = 20000 (1); HID Ballast: Constant Wattage Autotransformer, No dimming capability (1); Total Watts = 365"/>
    <x v="1039"/>
    <s v="MH-400w(458w)"/>
    <s v="PSMH-320w(365w)"/>
    <s v="PSMH-250w(278w)"/>
    <s v="Standard"/>
    <m/>
    <s v="WP source e.g.: SCE13LG087r0"/>
    <s v="DEER1314-Ltg-Com-LF"/>
    <s v="DEER1314"/>
  </r>
  <r>
    <n v="4704"/>
    <s v="C-In-PSMH-250w(278w)-dwP87-dwC80"/>
    <x v="488"/>
    <s v="DEER1314"/>
    <s v="Lighting Disposition"/>
    <d v="2015-03-06T00:00:00"/>
    <s v="RevisedHighBay.xlsx"/>
    <s v="ErRobNc"/>
    <s v="Com-Iltg-dWatt-LF"/>
    <s v="DEER"/>
    <s v="Scaled"/>
    <s v="Delta"/>
    <n v="0"/>
    <n v="0"/>
    <s v="None"/>
    <m/>
    <b v="0"/>
    <m/>
    <b v="1"/>
    <s v="Com"/>
    <s v="Any"/>
    <x v="4"/>
    <s v="InGen"/>
    <s v="Ltg_Lmp+Blst"/>
    <x v="26"/>
    <m/>
    <m/>
    <s v="ILtg-HID"/>
    <s v="ILtg-HID"/>
    <s v="HID Lamp and Ballast: HID Lamp: Metal Halide , Any shape, 250w, Universal position, 21640 lm, CRI = 65, rated hours = 10000 (1); HID Ballast: Constant Wattage Autotransformer, No dimming capability (1); Total Watts = 295"/>
    <s v="HID Lamp and Ballast: HID Lamp: Pulse Start Metal Halide , Any shape, 250w, Universal position, 23750 lm, CRI = 62, rated hours = 15000 (1); HID Ballast: Constant Wattage Autotransformer, No dimming capability (1); Total Watts = 288"/>
    <x v="1039"/>
    <s v="MH-250w(295w)"/>
    <s v="PSMH-250w(288w)"/>
    <s v="PSMH-250w(278w)"/>
    <s v="Standard"/>
    <m/>
    <m/>
    <s v="DEER1314-Ltg-Com-LF"/>
    <s v="DEER1314"/>
  </r>
  <r>
    <n v="4705"/>
    <s v="C-In-PSMH-250w(288w)-dwP112-dwC0"/>
    <x v="488"/>
    <s v="DEER1314"/>
    <s v="Lighting Disposition"/>
    <d v="2015-03-06T00:00:00"/>
    <s v="RevisedHighBay.xlsx"/>
    <s v="ErRul"/>
    <s v="Com-Iltg-dWatt-LF"/>
    <s v="DEER"/>
    <s v="Scaled"/>
    <s v="Delta"/>
    <n v="0"/>
    <n v="0"/>
    <s v="None"/>
    <m/>
    <b v="0"/>
    <m/>
    <b v="1"/>
    <s v="Com"/>
    <s v="Any"/>
    <x v="4"/>
    <s v="InGen"/>
    <s v="Ltg_Lmp+Blst"/>
    <x v="26"/>
    <m/>
    <m/>
    <s v="ILtg-HID"/>
    <s v="ILtg-HID"/>
    <s v="HID Lamp and Ballast: HID Lamp: Pulse Start Metal Halide , Any shape, 350w, Universal position, 36000 lm, CRI = 62, rated hours = 20000 (1); HID Ballast: Constant Wattage Autotransformer, No dimming capability (1); Total Watts = 400"/>
    <s v="HID Lamp and Ballast: HID Lamp: Pulse Start Metal Halide , Any shape, 250w, Universal position, 23750 lm, CRI = 62, rated hours = 15000 (1); HID Ballast: Constant Wattage Autotransformer, No dimming capability (1); Total Watts = 288"/>
    <x v="603"/>
    <s v="PSMH-350w(400w)"/>
    <s v="PSMH-250w(288w)"/>
    <s v="PSMH-250w(288w)"/>
    <s v="Standard"/>
    <m/>
    <m/>
    <s v="DEER1314-Ltg-Com-LF"/>
    <s v="DEER1314"/>
  </r>
  <r>
    <n v="4706"/>
    <s v="C-In-PSMH-250w(288w)-dWP167-dWC0"/>
    <x v="488"/>
    <s v="DEER1314"/>
    <s v="Lighting Disposition"/>
    <d v="2015-03-06T00:00:00"/>
    <s v="Disposition: MeasuresList-May222014.xlsx"/>
    <s v="ErRul"/>
    <s v="Com-Iltg-dWatt-LF"/>
    <s v="DEER"/>
    <s v="Scaled"/>
    <s v="Delta"/>
    <n v="0"/>
    <n v="0"/>
    <s v="None"/>
    <m/>
    <b v="0"/>
    <m/>
    <b v="1"/>
    <s v="Com"/>
    <s v="Any"/>
    <x v="4"/>
    <s v="InGen"/>
    <s v="Ltg_Lmp+Blst"/>
    <x v="26"/>
    <m/>
    <m/>
    <s v="ILtg-MH"/>
    <s v="ILtg-HID"/>
    <s v="HID Lamp and Ballast: HID Lamp: Mercury Vapor, Any shape, 400w, Universal position, 22805 lm, CRI = 45, rated hours = 24000 (1); HID Ballast: Constant Wattage Autotransformer, No dimming capability (1); Total Watts = 455"/>
    <s v="HID Lamp and Ballast: HID Lamp: Pulse Start Metal Halide , Any shape, 250w, Universal position, 23750 lm, CRI = 62, rated hours = 15000 (1); HID Ballast: Constant Wattage Autotransformer, No dimming capability (1); Total Watts = 288"/>
    <x v="603"/>
    <s v="MV-400w(455w)"/>
    <s v="PSMH-250w(288w)"/>
    <s v="PSMH-250w(288w)"/>
    <s v="Standard"/>
    <m/>
    <s v="WP source e.g.: WPSDGENRLG0007r1"/>
    <s v="DEER1314-Ltg-Com-LF"/>
    <s v="DEER1314"/>
  </r>
  <r>
    <n v="4707"/>
    <s v="C-In-PSMH-350w(400w)-dWP600-dWC0"/>
    <x v="487"/>
    <s v="DEER1314"/>
    <s v="Lighting Disposition"/>
    <d v="2015-03-06T00:00:00"/>
    <s v="Disposition: MeasuresList-May222014.xlsx"/>
    <s v="ErRul"/>
    <s v="Com-Iltg-dWatt-LF"/>
    <s v="DEER"/>
    <s v="Scaled"/>
    <s v="Delta"/>
    <n v="0"/>
    <n v="0"/>
    <s v="None"/>
    <m/>
    <b v="0"/>
    <m/>
    <b v="1"/>
    <s v="Com"/>
    <s v="Any"/>
    <x v="4"/>
    <s v="InGen"/>
    <s v="Ltg_Lmp+Blst"/>
    <x v="26"/>
    <m/>
    <m/>
    <s v="ILtg-MH"/>
    <s v="ILtg-Incand-Com"/>
    <s v="Incandescent lamp: 1000W lamp; lm=23740, Rated Life=1500hrs"/>
    <s v="HID Lamp and Ballast: HID Lamp: Pulse Start Metal Halide , Any shape, 350w, Universal position, 36000 lm, CRI = 62, rated hours = 20000 (1); HID Ballast: Constant Wattage Autotransformer, No dimming capability (1); Total Watts = 400"/>
    <x v="604"/>
    <s v="Incan(1000w)"/>
    <s v="PSMH-350w(400w)"/>
    <s v="PSMH-350w(400w)"/>
    <s v="Standard"/>
    <s v="Com-Lighting-InGen_Incan-100w_MH-43w_MH-43w"/>
    <s v="WP source e.g.: SCE13LG046r1"/>
    <s v="DEER1314-Ltg-Com-LF"/>
    <s v="DEER1314"/>
  </r>
  <r>
    <n v="4708"/>
    <s v="C-In-PSMH-450w(506w)-dwP434-dwC0"/>
    <x v="488"/>
    <s v="DEER1314"/>
    <s v="Lighting Disposition"/>
    <d v="2015-03-06T00:00:00"/>
    <s v="RevisedHighBay.xlsx"/>
    <s v="ErRul"/>
    <s v="Com-Iltg-dWatt-LF"/>
    <s v="DEER"/>
    <s v="Scaled"/>
    <s v="Delta"/>
    <n v="0"/>
    <n v="0"/>
    <s v="None"/>
    <m/>
    <b v="0"/>
    <m/>
    <b v="1"/>
    <s v="Com"/>
    <s v="Any"/>
    <x v="4"/>
    <s v="InGen"/>
    <s v="Ltg_Lmp+Blst"/>
    <x v="26"/>
    <m/>
    <m/>
    <s v="ILtg-HID"/>
    <s v="ILtg-HID"/>
    <s v="HID Lamp and Ballast: HID Lamp: Pulse Start Metal Halide , Any shape, 875w, Universal position, 114285 lm, CRI = 68, rated hours = 20000 (1); HID Ballast: Constant Wattage Autotransformer, No dimming capability (1); Total Watts = 940"/>
    <s v="HID Lamp and Ballast: HID Lamp: Pulse Start Metal Halide , Any shape, 450w, Universal position, 54285 lm, CRI = 62, rated hours = 20000 (1); HID Ballast: Constant Wattage Autotransformer, No dimming capability (1); Total Watts = 506"/>
    <x v="1040"/>
    <s v="PSMH-875w(940w)"/>
    <s v="PSMH-450w(506w)"/>
    <s v="PSMH-450w(506w)"/>
    <s v="Standard"/>
    <m/>
    <m/>
    <s v="DEER1314-Ltg-Com-LF"/>
    <s v="DEER1314"/>
  </r>
  <r>
    <n v="4709"/>
    <s v="C-In-PSMH-600w(635w)-dWP445-dWC183"/>
    <x v="488"/>
    <s v="DEER1314"/>
    <s v="Lighting Disposition"/>
    <d v="2015-03-06T00:00:00"/>
    <s v="Disposition: MeasuresList-May222014.xlsx"/>
    <s v="ErRobNc"/>
    <s v="Com-Iltg-dWatt-LF"/>
    <s v="DEER"/>
    <s v="Scaled"/>
    <s v="Delta"/>
    <n v="0"/>
    <n v="0"/>
    <s v="None"/>
    <m/>
    <b v="0"/>
    <m/>
    <b v="1"/>
    <s v="Com"/>
    <s v="Any"/>
    <x v="4"/>
    <s v="InGen"/>
    <s v="Ltg_Lmp+Blst"/>
    <x v="26"/>
    <m/>
    <m/>
    <s v="ILtg-MH"/>
    <s v="ILtg-MH"/>
    <s v="HID Lamp and Ballast: HID Lamp: Metal Halide , Any shape, 1000w, Universal position, 134330 lm, CRI = 65, rated hours = 3500 (1); HID Ballast: Constant Wattage Autotransformer, No dimming capability (1); Total Watts = 1080"/>
    <s v="HID Lamp and Ballast: HID Lamp: Pulse Start Metal Halide , Any shape, 750w, Universal position, 85715 lm, CRI = 65, rated hours = 16000 (1); HID Ballast: Constant Wattage Autotransformer, No dimming capability (1); Total Watts = 818"/>
    <x v="1041"/>
    <s v="MH-1000w(1080w)"/>
    <s v="PSMH-750w(818w)"/>
    <s v="PSMH-600w(635w)"/>
    <s v="Standard"/>
    <m/>
    <s v="WP source e.g.: PGECOLTG154r4"/>
    <s v="DEER1314-Ltg-Com-LF"/>
    <s v="DEER1314"/>
  </r>
  <r>
    <n v="4710"/>
    <s v="C-In-PSMH-70w(79w)-dWP49"/>
    <x v="488"/>
    <s v="DEER1314"/>
    <s v="Lighting Disposition"/>
    <d v="2015-03-06T00:00:00"/>
    <s v="Disposition: MeasuresList-May222014.xlsx"/>
    <s v="RobNc"/>
    <s v="Com-Iltg-dWatt-LF"/>
    <s v="DEER"/>
    <s v="Scaled"/>
    <s v="Delta"/>
    <n v="0"/>
    <n v="0"/>
    <s v="None"/>
    <m/>
    <b v="0"/>
    <m/>
    <b v="1"/>
    <s v="Com"/>
    <s v="Any"/>
    <x v="4"/>
    <s v="InGen"/>
    <s v="Ltg_Lmp+Blst"/>
    <x v="26"/>
    <m/>
    <m/>
    <s v="ILtg-MH"/>
    <s v="ILtg-MH"/>
    <s v="HID Lamp and Ballast: HID Lamp: Metal Halide , Any shape, 100w, Universal position, 8245 lm, CRI = 70, rated hours = 10000 (1); HID Ballast: HID Reactor, No dimming capability (1); Total Watts = 128"/>
    <s v="HID Lamp and Ballast: HID Lamp: Metal Halide , Any shape, 100w, Universal position, 8245 lm, CRI = 70, rated hours = 10000 (1); HID Ballast: HID Reactor, No dimming capability (1); Total Watts = 128"/>
    <x v="1042"/>
    <s v="MH-100w(128w)"/>
    <s v="MH-100w(128w)"/>
    <s v="PSMH-70w(79w)"/>
    <s v="Standard"/>
    <m/>
    <s v="WP source e.g.: PGECOLTG154r4"/>
    <s v="DEER1314-Ltg-Com-LF"/>
    <s v="DEER1314"/>
  </r>
  <r>
    <n v="4711"/>
    <s v="C-In-PSMH-70w(92w)-dwP36"/>
    <x v="488"/>
    <s v="DEER1314"/>
    <s v="Lighting Disposition"/>
    <d v="2015-03-06T00:00:00"/>
    <s v="RevisedHighBay.xlsx"/>
    <s v="RobNc"/>
    <s v="Com-Iltg-dWatt-LF"/>
    <s v="DEER"/>
    <s v="Scaled"/>
    <s v="Delta"/>
    <n v="0"/>
    <n v="0"/>
    <s v="None"/>
    <m/>
    <b v="0"/>
    <m/>
    <b v="1"/>
    <s v="Com"/>
    <s v="Any"/>
    <x v="4"/>
    <s v="InGen"/>
    <s v="Ltg_Lmp+Blst"/>
    <x v="26"/>
    <m/>
    <m/>
    <s v="ILtg-HID"/>
    <s v="ILtg-MH"/>
    <s v="HID Lamp and Ballast: HID Lamp: Metal Halide , Any shape, 100w, Universal position, 8245 lm, CRI = 70, rated hours = 10000 (1); HID Ballast: HID Reactor, No dimming capability (1); Total Watts = 128"/>
    <s v="HID Lamp and Ballast: HID Lamp: Metal Halide , Any shape, 100w, Universal position, 8245 lm, CRI = 70, rated hours = 10000 (1); HID Ballast: HID Reactor, No dimming capability (1); Total Watts = 128"/>
    <x v="1043"/>
    <s v="MH-100w(128w)"/>
    <s v="MH-100w(128w)"/>
    <s v="PSMH-70w(92w)"/>
    <s v="Standard"/>
    <m/>
    <m/>
    <s v="DEER1314-Ltg-Com-LF"/>
    <s v="DEER1314"/>
  </r>
  <r>
    <n v="4712"/>
    <s v="C-In-PSMH-750w(810w)-dWP270"/>
    <x v="488"/>
    <s v="DEER1314"/>
    <s v="Lighting Disposition"/>
    <d v="2015-03-06T00:00:00"/>
    <s v="Disposition: MeasuresList-May222014.xlsx"/>
    <s v="ErRobNc"/>
    <s v="Com-Iltg-dWatt-LF"/>
    <s v="DEER"/>
    <s v="Scaled"/>
    <s v="Delta"/>
    <n v="0"/>
    <n v="0"/>
    <s v="None"/>
    <m/>
    <b v="0"/>
    <m/>
    <b v="1"/>
    <s v="Com"/>
    <s v="Any"/>
    <x v="4"/>
    <s v="InGen"/>
    <s v="Ltg_Lmp+Blst"/>
    <x v="26"/>
    <m/>
    <m/>
    <s v="ILtg-MH"/>
    <s v="ILtg-MH"/>
    <s v="HID Lamp and Ballast: HID Lamp: Metal Halide , Any shape, 1000w, Universal position, 134330 lm, CRI = 65, rated hours = 3500 (1); HID Ballast: Constant Wattage Autotransformer, No dimming capability (1); Total Watts = 1080"/>
    <s v="HID Lamp and Ballast: HID Lamp: Pulse Start Metal Halide , Any shape, 1000w, Universal position, 137145 lm, CRI = 65, rated hours = 15000 (1); HID Ballast: Constant Wattage Autotransformer, No dimming capability (1); Total Watts = 1080"/>
    <x v="1044"/>
    <s v="MH-1000w(1080w)"/>
    <s v="PSMH-1000w(1080w)"/>
    <s v="PSMH-750w(810w)"/>
    <s v="Standard"/>
    <s v="Com-Lighting-InGen_Incan-500w_PSMH-208w_PSMH-208w"/>
    <m/>
    <s v="DEER1314-Ltg-Com-LF"/>
    <s v="DEER1314"/>
  </r>
  <r>
    <n v="4713"/>
    <s v="C-In-PSMH-750w(818w)-dwP262-dwC0"/>
    <x v="488"/>
    <s v="DEER1314"/>
    <s v="Lighting Disposition"/>
    <d v="2015-03-06T00:00:00"/>
    <s v="RevisedHighBay.xlsx"/>
    <s v="ErRul"/>
    <s v="Com-Iltg-dWatt-LF"/>
    <s v="DEER"/>
    <s v="Scaled"/>
    <s v="Delta"/>
    <n v="0"/>
    <n v="0"/>
    <s v="None"/>
    <m/>
    <b v="0"/>
    <m/>
    <b v="1"/>
    <s v="Com"/>
    <s v="Any"/>
    <x v="4"/>
    <s v="InGen"/>
    <s v="Ltg_Lmp+Blst"/>
    <x v="26"/>
    <m/>
    <m/>
    <s v="ILtg-HID"/>
    <s v="ILtg-MH"/>
    <s v="HID Lamp and Ballast: HID Lamp: Metal Halide , Any shape, 1000w, Universal position, 134330 lm, CRI = 65, rated hours = 3500 (1); HID Ballast: Constant Wattage Autotransformer, No dimming capability (1); Total Watts = 1080"/>
    <s v="HID Lamp and Ballast: HID Lamp: Pulse Start Metal Halide , Any shape, 750w, Universal position, 85715 lm, CRI = 65, rated hours = 16000 (1); HID Ballast: Constant Wattage Autotransformer, No dimming capability (1); Total Watts = 818"/>
    <x v="1045"/>
    <s v="MH-1000w(1080w)"/>
    <s v="PSMH-750w(818w)"/>
    <s v="PSMH-750w(818w)"/>
    <s v="Standard"/>
    <m/>
    <m/>
    <s v="DEER1314-Ltg-Com-LF"/>
    <s v="DEER1314"/>
  </r>
  <r>
    <n v="4714"/>
    <s v="C-Out-CFLfixt-18w-ext(18w)-dWP45"/>
    <x v="512"/>
    <s v="DEER1314"/>
    <s v="Lighting Disposition"/>
    <d v="2014-07-24T00:00:00"/>
    <s v="Disposition: MeasuresList-October312014.xlsx"/>
    <s v="RobNc"/>
    <s v="Com-Oltg-dWatt"/>
    <s v="DEER"/>
    <s v="Scaled"/>
    <s v="BaseRatio"/>
    <n v="0"/>
    <n v="0"/>
    <s v="None"/>
    <m/>
    <b v="0"/>
    <m/>
    <b v="1"/>
    <s v="Com"/>
    <s v="Any"/>
    <x v="4"/>
    <s v="OutGen"/>
    <s v="Ltg_Fixture"/>
    <x v="23"/>
    <m/>
    <m/>
    <s v="OLtg-CFLfix"/>
    <m/>
    <s v="CFL fixture based on:  Ballast; Total Watts = 3.53"/>
    <s v="CFL fixture based on:  Ballast; Total Watts = 3.53"/>
    <x v="1046"/>
    <s v="CFLratio0353"/>
    <s v="CFLratio0353"/>
    <s v="CFLfixt-18w-ext(18w)"/>
    <s v="Standard"/>
    <m/>
    <m/>
    <s v="None"/>
    <s v="DEER1314"/>
  </r>
  <r>
    <n v="4715"/>
    <s v="C-Out-CFLfixt-23w-ext(23w)-dWP58"/>
    <x v="512"/>
    <s v="DEER1314"/>
    <s v="Lighting Disposition"/>
    <d v="2014-07-24T00:00:00"/>
    <s v="Disposition: MeasuresList-October312014.xlsx"/>
    <s v="RobNc"/>
    <s v="Com-Oltg-dWatt"/>
    <s v="DEER"/>
    <s v="Scaled"/>
    <s v="BaseRatio"/>
    <n v="0"/>
    <n v="0"/>
    <s v="None"/>
    <m/>
    <b v="0"/>
    <m/>
    <b v="1"/>
    <s v="Com"/>
    <s v="Any"/>
    <x v="4"/>
    <s v="OutGen"/>
    <s v="Ltg_Fixture"/>
    <x v="23"/>
    <m/>
    <m/>
    <s v="OLtg-CFLfix"/>
    <m/>
    <s v="CFL fixture based on:  Ballast; Total Watts = 3.53"/>
    <s v="CFL fixture based on:  Ballast; Total Watts = 3.53"/>
    <x v="1047"/>
    <s v="CFLratio0353"/>
    <s v="CFLratio0353"/>
    <s v="CFLfixt-23w-ext(23w)"/>
    <s v="Standard"/>
    <m/>
    <m/>
    <s v="None"/>
    <s v="DEER1314"/>
  </r>
  <r>
    <n v="4716"/>
    <s v="C-Out-CFLfixt-26w-ext(26w)-dWP65"/>
    <x v="512"/>
    <s v="DEER1314"/>
    <s v="Lighting Disposition"/>
    <d v="2014-07-24T00:00:00"/>
    <s v="Disposition: MeasuresList-October312014.xlsx"/>
    <s v="RobNc"/>
    <s v="Com-Oltg-dWatt"/>
    <s v="DEER"/>
    <s v="Scaled"/>
    <s v="BaseRatio"/>
    <n v="0"/>
    <n v="0"/>
    <s v="None"/>
    <m/>
    <b v="0"/>
    <m/>
    <b v="1"/>
    <s v="Com"/>
    <s v="Any"/>
    <x v="4"/>
    <s v="OutGen"/>
    <s v="Ltg_Fixture"/>
    <x v="23"/>
    <m/>
    <m/>
    <s v="OLtg-CFLfix"/>
    <m/>
    <s v="CFL fixture based on:  Ballast; Total Watts = 3.53"/>
    <s v="CFL fixture based on:  Ballast; Total Watts = 3.53"/>
    <x v="1048"/>
    <s v="CFLratio0353"/>
    <s v="CFLratio0353"/>
    <s v="CFLfixt-26w-ext(26w)"/>
    <s v="Standard"/>
    <m/>
    <m/>
    <s v="None"/>
    <s v="DEER1314"/>
  </r>
  <r>
    <n v="4717"/>
    <s v="C-Out-CFLfixt-26w-ext-2Lmp(56w)-dWP39"/>
    <x v="513"/>
    <s v="DEER1314"/>
    <s v="Lighting Disposition"/>
    <d v="2014-05-30T00:00:00"/>
    <s v="Disposition: MeasuresList-May222014.xlsx"/>
    <s v="RobNc"/>
    <s v="Com-Oltg-dWatt"/>
    <s v="DEER"/>
    <s v="Scaled"/>
    <s v="Delta"/>
    <n v="0"/>
    <n v="0"/>
    <s v="None"/>
    <m/>
    <b v="0"/>
    <m/>
    <b v="1"/>
    <s v="Com"/>
    <s v="Any"/>
    <x v="4"/>
    <s v="OutGen"/>
    <s v="Ltg_Fixture"/>
    <x v="23"/>
    <m/>
    <m/>
    <s v="OLtg-CFLfix"/>
    <s v="OLtg-MH"/>
    <s v="HID Fixture based on Lamp/Blst: MH-70w-Ext(95w); Any type of housing; Any direction of light; Total Watts = 95"/>
    <s v="HID Fixture based on Lamp/Blst: MH-70w-Ext(95w); Any type of housing; Any direction of light; Total Watts = 95"/>
    <x v="1049"/>
    <s v="HIDFixt-MH-70w-Ext(95w)"/>
    <s v="HIDFixt-MH-70w-Ext(95w)"/>
    <s v="CFLfixt-26w-ext-2Lmp(56w)"/>
    <s v="Standard"/>
    <s v="Com-Lighting-InGen_Incan-1000w_PSMH-400w_PSMH-400w"/>
    <s v="WP source e.g.: SCE13LG046r1"/>
    <s v="None"/>
    <s v="DEER1314"/>
  </r>
  <r>
    <n v="4718"/>
    <s v="C-Out-CFLfixt-26w-ext-2Lmp(70w)-dWP25"/>
    <x v="513"/>
    <s v="DEER1314"/>
    <s v="Lighting Disposition"/>
    <d v="2014-05-30T00:00:00"/>
    <s v="Disposition: MeasuresList-May222014.xlsx"/>
    <s v="RobNc"/>
    <s v="Com-Oltg-dWatt"/>
    <s v="DEER"/>
    <s v="Scaled"/>
    <s v="Delta"/>
    <n v="0"/>
    <n v="0"/>
    <s v="None"/>
    <m/>
    <b v="0"/>
    <m/>
    <b v="1"/>
    <s v="Com"/>
    <s v="Any"/>
    <x v="4"/>
    <s v="OutGen"/>
    <s v="Ltg_Fixture"/>
    <x v="23"/>
    <m/>
    <m/>
    <s v="OLtg-CFLfix"/>
    <s v="OLtg-MH"/>
    <s v="HID Fixture based on Lamp/Blst: MH-70w-Ext(95w); Any type of housing; Any direction of light; Total Watts = 95"/>
    <s v="HID Fixture based on Lamp/Blst: MH-70w-Ext(95w); Any type of housing; Any direction of light; Total Watts = 95"/>
    <x v="1050"/>
    <s v="HIDFixt-MH-70w-Ext(95w)"/>
    <s v="HIDFixt-MH-70w-Ext(95w)"/>
    <s v="CFLfixt-26w-ext-2Lmp(70w)"/>
    <s v="Standard"/>
    <m/>
    <s v="WP source e.g.: PGECOLTG154r4"/>
    <s v="None"/>
    <s v="DEER1314"/>
  </r>
  <r>
    <n v="4719"/>
    <s v="C-Out-CFLfixt-42w-ext(42w)-dWP148-dWC143"/>
    <x v="513"/>
    <s v="DEER1314"/>
    <s v="Lighting Disposition"/>
    <d v="2014-05-30T00:00:00"/>
    <s v="Disposition: MeasuresList-May222014.xlsx"/>
    <s v="ErRobNc"/>
    <s v="Com-Oltg-dWatt"/>
    <s v="DEER"/>
    <s v="Scaled"/>
    <s v="Delta"/>
    <n v="0"/>
    <n v="0"/>
    <s v="None"/>
    <m/>
    <b v="0"/>
    <m/>
    <b v="1"/>
    <s v="Com"/>
    <s v="Any"/>
    <x v="4"/>
    <s v="OutGen"/>
    <s v="Ltg_Fixture"/>
    <x v="23"/>
    <m/>
    <m/>
    <s v="OLtg-Com-LED-20000hr"/>
    <s v="OLtg-MH"/>
    <s v="HID Fixture based on Lamp/Blst: MH-150w-Ext(190w); Any type of housing; Any direction of light; Total Watts = 190"/>
    <s v="HID Fixture based on Lamp/Blst: PSMH-150w-Ext(185w); Any type of housing; Any direction of light; Total Watts = 185"/>
    <x v="1051"/>
    <s v="HIDFixt-MH-150w-Ext(190w)"/>
    <s v="HIDFixt-PSMH-150w-Ext(185w)"/>
    <s v="CFLfixt-42w-ext(42w)"/>
    <s v="Standard"/>
    <m/>
    <s v="WP source e.g.: PGECOLTG154r4"/>
    <s v="None"/>
    <s v="DEER1314"/>
  </r>
  <r>
    <n v="4720"/>
    <s v="C-Out-CFLfixt-55w-ext(55w)-dWP240-dWC177"/>
    <x v="513"/>
    <s v="DEER1314"/>
    <s v="Lighting Disposition"/>
    <d v="2014-05-30T00:00:00"/>
    <s v="Disposition: MeasuresList-May222014.xlsx"/>
    <s v="ErRobNc"/>
    <s v="Com-Oltg-dWatt"/>
    <s v="DEER"/>
    <s v="Scaled"/>
    <s v="Delta"/>
    <n v="0"/>
    <n v="0"/>
    <s v="None"/>
    <m/>
    <b v="0"/>
    <m/>
    <b v="1"/>
    <s v="Com"/>
    <s v="Any"/>
    <x v="4"/>
    <s v="OutGen"/>
    <s v="Ltg_Fixture"/>
    <x v="23"/>
    <m/>
    <m/>
    <s v="OLtg-CFLfix"/>
    <s v="OLtg-MH"/>
    <s v="HID Fixture based on Lamp/Blst: MH-250w-Ext(295w); Any type of housing; Any direction of light; Total Watts = 295"/>
    <s v="HID Fixture based on Lamp/Blst: PSMH-200w-Ext(232w); Any type of housing; Any direction of light; Total Watts = 232"/>
    <x v="1052"/>
    <s v="HIDFixt-MH-250w-Ext(295w)"/>
    <s v="HIDFixt-PSMH-200w-Ext(232w)"/>
    <s v="CFLfixt-55w-ext(55w)"/>
    <s v="Standard"/>
    <m/>
    <s v="WP source e.g.: PGECOLTG154r4"/>
    <s v="None"/>
    <s v="DEER1314"/>
  </r>
  <r>
    <n v="4721"/>
    <s v="C-Out-CFLfixt-65w-ext(65w)-dWP164"/>
    <x v="512"/>
    <s v="DEER1314"/>
    <s v="Lighting Disposition"/>
    <d v="2014-07-24T00:00:00"/>
    <s v="Disposition: MeasuresList-October312014.xlsx"/>
    <s v="RobNc"/>
    <s v="Com-Oltg-dWatt"/>
    <s v="DEER"/>
    <s v="Scaled"/>
    <s v="BaseRatio"/>
    <n v="0"/>
    <n v="0"/>
    <s v="None"/>
    <m/>
    <b v="0"/>
    <m/>
    <b v="1"/>
    <s v="Com"/>
    <s v="Any"/>
    <x v="4"/>
    <s v="OutGen"/>
    <s v="Ltg_Fixture"/>
    <x v="23"/>
    <m/>
    <m/>
    <s v="OLtg-CFLfix"/>
    <m/>
    <s v="CFL fixture based on:  Ballast; Total Watts = 3.53"/>
    <s v="CFL fixture based on:  Ballast; Total Watts = 3.53"/>
    <x v="1053"/>
    <s v="CFLratio0353"/>
    <s v="CFLratio0353"/>
    <s v="CFLfixt-65w-ext(65w)"/>
    <s v="Standard"/>
    <m/>
    <m/>
    <s v="None"/>
    <s v="DEER1314"/>
  </r>
  <r>
    <n v="4722"/>
    <s v="C-Out-CFLscw-Ext(100w)-dWP257"/>
    <x v="514"/>
    <s v="DEER1314"/>
    <s v="Lighting Disposition"/>
    <d v="2014-07-24T00:00:00"/>
    <s v="Disposition: MeasuresList-October312014.xlsx"/>
    <s v="RobNc"/>
    <s v="Com-Oltg-dWatt"/>
    <s v="DEER"/>
    <s v="Scaled"/>
    <s v="BaseRatio"/>
    <n v="0"/>
    <n v="0"/>
    <s v="None"/>
    <m/>
    <b v="0"/>
    <m/>
    <b v="1"/>
    <s v="Com"/>
    <s v="Any"/>
    <x v="4"/>
    <s v="OutGen"/>
    <s v="Ltg_Lamp"/>
    <x v="24"/>
    <m/>
    <m/>
    <s v="OLtg-CFL"/>
    <m/>
    <s v="Com indoor non-refl CFL base case, Total Watts = 3.57 x Msr Watts"/>
    <s v="Com indoor non-refl CFL base case, Total Watts = 3.57 x Msr Watts"/>
    <x v="1054"/>
    <s v="CFLratio0357"/>
    <s v="CFLratio0357"/>
    <s v="CFLscw-Ext(100w)"/>
    <s v="Standard"/>
    <m/>
    <m/>
    <s v="None"/>
    <s v="DEER1314"/>
  </r>
  <r>
    <n v="4723"/>
    <s v="C-Out-CFLscw-Ext(100w)-dWP307"/>
    <x v="514"/>
    <s v="DEER1314"/>
    <s v="Lighting Disposition"/>
    <d v="2014-07-31T00:00:00"/>
    <s v="Disposition: MeasuresList-October312014.xlsx"/>
    <s v="RobNc"/>
    <s v="Com-Oltg-dWatt"/>
    <s v="DEER"/>
    <s v="Scaled"/>
    <s v="BaseRatio"/>
    <n v="0"/>
    <n v="0"/>
    <s v="None"/>
    <m/>
    <b v="0"/>
    <m/>
    <b v="1"/>
    <s v="Com"/>
    <s v="Any"/>
    <x v="4"/>
    <s v="OutGen"/>
    <s v="Ltg_Lamp"/>
    <x v="24"/>
    <m/>
    <m/>
    <s v="OLtg-CFL"/>
    <m/>
    <s v="Res outdoor CFL base case, Total Watts = 4.07 x Msr Watts"/>
    <s v="Res outdoor CFL base case, Total Watts = 4.07 x Msr Watts"/>
    <x v="1054"/>
    <s v="CFLratio0407"/>
    <s v="CFLratio0407"/>
    <s v="CFLscw-Ext(100w)"/>
    <s v="Standard"/>
    <m/>
    <s v="For PGE3PLTG173r1 only. This measure may only be claimed by this work paper.  For revision 2 and later, use C-Out-CFLscw-Ext(100w)-dWP257.  "/>
    <s v="None"/>
    <s v="DEER1314"/>
  </r>
  <r>
    <n v="4724"/>
    <s v="C-Out-CFLscw-Ext(150w)-dWP385"/>
    <x v="514"/>
    <s v="DEER1314"/>
    <s v="Lighting Disposition"/>
    <d v="2014-07-24T00:00:00"/>
    <s v="Disposition: MeasuresList-October312014.xlsx"/>
    <s v="RobNc"/>
    <s v="Com-Oltg-dWatt"/>
    <s v="DEER"/>
    <s v="Scaled"/>
    <s v="BaseRatio"/>
    <n v="0"/>
    <n v="0"/>
    <s v="None"/>
    <m/>
    <b v="0"/>
    <m/>
    <b v="1"/>
    <s v="Com"/>
    <s v="Any"/>
    <x v="4"/>
    <s v="OutGen"/>
    <s v="Ltg_Lamp"/>
    <x v="24"/>
    <m/>
    <m/>
    <s v="OLtg-CFL"/>
    <m/>
    <s v="Com indoor non-refl CFL base case, Total Watts = 3.57 x Msr Watts"/>
    <s v="Com indoor non-refl CFL base case, Total Watts = 3.57 x Msr Watts"/>
    <x v="1055"/>
    <s v="CFLratio0357"/>
    <s v="CFLratio0357"/>
    <s v="CFLscw-Ext(150w)"/>
    <s v="Standard"/>
    <m/>
    <m/>
    <s v="None"/>
    <s v="DEER1314"/>
  </r>
  <r>
    <n v="4725"/>
    <s v="C-Out-CFLscw-Ext(150w)-dWP460"/>
    <x v="514"/>
    <s v="DEER1314"/>
    <s v="Lighting Disposition"/>
    <d v="2014-07-31T00:00:00"/>
    <s v="Disposition: MeasuresList-October312014.xlsx"/>
    <s v="RobNc"/>
    <s v="Com-Oltg-dWatt"/>
    <s v="DEER"/>
    <s v="Scaled"/>
    <s v="BaseRatio"/>
    <n v="0"/>
    <n v="0"/>
    <s v="None"/>
    <m/>
    <b v="0"/>
    <m/>
    <b v="1"/>
    <s v="Com"/>
    <s v="Any"/>
    <x v="4"/>
    <s v="OutGen"/>
    <s v="Ltg_Lamp"/>
    <x v="24"/>
    <m/>
    <m/>
    <s v="OLtg-CFL"/>
    <m/>
    <s v="Res outdoor CFL base case, Total Watts = 4.07 x Msr Watts"/>
    <s v="Res outdoor CFL base case, Total Watts = 4.07 x Msr Watts"/>
    <x v="1055"/>
    <s v="CFLratio0407"/>
    <s v="CFLratio0407"/>
    <s v="CFLscw-Ext(150w)"/>
    <s v="Standard"/>
    <m/>
    <s v="For PGE3PLTG173r1 only. This measure may only be claimed by this work paper.  For revision 2 and later, use C-Out-CFLscw-Ext(150w)-dWP385.  "/>
    <s v="None"/>
    <s v="DEER1314"/>
  </r>
  <r>
    <n v="4726"/>
    <s v="C-Out-CFLscw-Ext(42w)-dWP107"/>
    <x v="514"/>
    <s v="DEER1314"/>
    <s v="Lighting Disposition"/>
    <d v="2014-07-24T00:00:00"/>
    <s v="Disposition: MeasuresList-October312014.xlsx"/>
    <s v="RobNc"/>
    <s v="Com-Oltg-dWatt"/>
    <s v="DEER"/>
    <s v="Scaled"/>
    <s v="BaseRatio"/>
    <n v="0"/>
    <n v="0"/>
    <s v="None"/>
    <m/>
    <b v="0"/>
    <m/>
    <b v="1"/>
    <s v="Com"/>
    <s v="Any"/>
    <x v="4"/>
    <s v="OutGen"/>
    <s v="Ltg_Lamp"/>
    <x v="24"/>
    <m/>
    <m/>
    <s v="OLtg-CFL"/>
    <m/>
    <s v="Com indoor non-refl CFL base case, Total Watts = 3.57 x Msr Watts"/>
    <s v="Com indoor non-refl CFL base case, Total Watts = 3.57 x Msr Watts"/>
    <x v="1056"/>
    <s v="CFLratio0357"/>
    <s v="CFLratio0357"/>
    <s v="CFLscw-Ext(42w)"/>
    <s v="Standard"/>
    <m/>
    <m/>
    <s v="None"/>
    <s v="DEER1314"/>
  </r>
  <r>
    <n v="4727"/>
    <s v="C-Out-CFLscw-Ext(60w)-dWP154"/>
    <x v="514"/>
    <s v="DEER1314"/>
    <s v="Lighting Disposition"/>
    <d v="2014-07-24T00:00:00"/>
    <s v="Disposition: MeasuresList-October312014.xlsx"/>
    <s v="RobNc"/>
    <s v="Com-Oltg-dWatt"/>
    <s v="DEER"/>
    <s v="Scaled"/>
    <s v="BaseRatio"/>
    <n v="0"/>
    <n v="0"/>
    <s v="None"/>
    <m/>
    <b v="0"/>
    <m/>
    <b v="1"/>
    <s v="Com"/>
    <s v="Any"/>
    <x v="4"/>
    <s v="OutGen"/>
    <s v="Ltg_Lamp"/>
    <x v="24"/>
    <m/>
    <m/>
    <s v="OLtg-CFL"/>
    <m/>
    <s v="Com indoor non-refl CFL base case, Total Watts = 3.57 x Msr Watts"/>
    <s v="Com indoor non-refl CFL base case, Total Watts = 3.57 x Msr Watts"/>
    <x v="1057"/>
    <s v="CFLratio0357"/>
    <s v="CFLratio0357"/>
    <s v="CFLscw-Ext(60w)"/>
    <s v="Standard"/>
    <m/>
    <m/>
    <s v="None"/>
    <s v="DEER1314"/>
  </r>
  <r>
    <n v="4728"/>
    <s v="C-Out-CFLscw-Ext(60w)-dWP184"/>
    <x v="514"/>
    <s v="DEER1314"/>
    <s v="Lighting Disposition"/>
    <d v="2014-07-31T00:00:00"/>
    <s v="Disposition: MeasuresList-October312014.xlsx"/>
    <s v="RobNc"/>
    <s v="Com-Oltg-dWatt"/>
    <s v="DEER"/>
    <s v="Scaled"/>
    <s v="BaseRatio"/>
    <n v="0"/>
    <n v="0"/>
    <s v="None"/>
    <m/>
    <b v="0"/>
    <m/>
    <b v="1"/>
    <s v="Com"/>
    <s v="Any"/>
    <x v="4"/>
    <s v="OutGen"/>
    <s v="Ltg_Lamp"/>
    <x v="24"/>
    <m/>
    <m/>
    <s v="OLtg-CFL"/>
    <m/>
    <s v="Res outdoor CFL base case, Total Watts = 4.07 x Msr Watts"/>
    <s v="Res outdoor CFL base case, Total Watts = 4.07 x Msr Watts"/>
    <x v="1057"/>
    <s v="CFLratio0407"/>
    <s v="CFLratio0407"/>
    <s v="CFLscw-Ext(60w)"/>
    <s v="Standard"/>
    <m/>
    <s v="For PGE3PLTG173r1 only. This measure may only be claimed by this work paper.  For revision 2 and later, use C-Out-CFLscw-Ext(60w)-dWP154.  "/>
    <s v="None"/>
    <s v="DEER1314"/>
  </r>
  <r>
    <n v="4729"/>
    <s v="C-Out-CFLscw-Ext(80w)-dWP205"/>
    <x v="514"/>
    <s v="DEER1314"/>
    <s v="Lighting Disposition"/>
    <d v="2014-07-24T00:00:00"/>
    <s v="Disposition: MeasuresList-October312014.xlsx"/>
    <s v="RobNc"/>
    <s v="Com-Oltg-dWatt"/>
    <s v="DEER"/>
    <s v="Scaled"/>
    <s v="BaseRatio"/>
    <n v="0"/>
    <n v="0"/>
    <s v="None"/>
    <m/>
    <b v="0"/>
    <m/>
    <b v="1"/>
    <s v="Com"/>
    <s v="Any"/>
    <x v="4"/>
    <s v="OutGen"/>
    <s v="Ltg_Lamp"/>
    <x v="24"/>
    <m/>
    <m/>
    <s v="OLtg-CFL"/>
    <m/>
    <s v="Com indoor non-refl CFL base case, Total Watts = 3.57 x Msr Watts"/>
    <s v="Com indoor non-refl CFL base case, Total Watts = 3.57 x Msr Watts"/>
    <x v="1058"/>
    <s v="CFLratio0357"/>
    <s v="CFLratio0357"/>
    <s v="CFLscw-Ext(80w)"/>
    <s v="Standard"/>
    <m/>
    <m/>
    <s v="None"/>
    <s v="DEER1314"/>
  </r>
  <r>
    <n v="4730"/>
    <s v="C-Out-CFLscw-Ext(80w)-dWP245"/>
    <x v="514"/>
    <s v="DEER1314"/>
    <s v="Lighting Disposition"/>
    <d v="2014-07-31T00:00:00"/>
    <s v="Disposition: MeasuresList-October312014.xlsx"/>
    <s v="RobNc"/>
    <s v="Com-Oltg-dWatt"/>
    <s v="DEER"/>
    <s v="Scaled"/>
    <s v="BaseRatio"/>
    <n v="0"/>
    <n v="0"/>
    <s v="None"/>
    <m/>
    <b v="0"/>
    <m/>
    <b v="1"/>
    <s v="Com"/>
    <s v="Any"/>
    <x v="4"/>
    <s v="OutGen"/>
    <s v="Ltg_Lamp"/>
    <x v="24"/>
    <m/>
    <m/>
    <s v="OLtg-CFL"/>
    <m/>
    <s v="Res outdoor CFL base case, Total Watts = 4.07 x Msr Watts"/>
    <s v="Res outdoor CFL base case, Total Watts = 4.07 x Msr Watts"/>
    <x v="1058"/>
    <s v="CFLratio0407"/>
    <s v="CFLratio0407"/>
    <s v="CFLscw-Ext(80w)"/>
    <s v="Standard"/>
    <m/>
    <s v="For PGE3PLTG173r1 only. This measure may only be claimed by this work paper.  For revision 2 and later, use C-Out-CFLscw-Ext(80w)-dWP205.  "/>
    <s v="None"/>
    <s v="DEER1314"/>
  </r>
  <r>
    <n v="4731"/>
    <s v="C-Out-CFLscw-Refl-Ext(23w)-dWP59"/>
    <x v="514"/>
    <s v="DEER1314"/>
    <s v="Lighting Disposition"/>
    <d v="2014-07-24T00:00:00"/>
    <s v="Disposition: MeasuresList-October312014.xlsx"/>
    <s v="RobNc"/>
    <s v="Com-Oltg-dWatt"/>
    <s v="DEER"/>
    <s v="Scaled"/>
    <s v="BaseRatio"/>
    <n v="0"/>
    <n v="0"/>
    <s v="None"/>
    <m/>
    <b v="0"/>
    <m/>
    <b v="1"/>
    <s v="Com"/>
    <s v="Any"/>
    <x v="4"/>
    <s v="OutGen"/>
    <s v="Ltg_Lamp"/>
    <x v="24"/>
    <m/>
    <m/>
    <s v="OLtg-CFL"/>
    <m/>
    <s v="Com indoor non-refl CFL base case, Total Watts = 3.57 x Msr Watts"/>
    <s v="Com indoor non-refl CFL base case, Total Watts = 3.57 x Msr Watts"/>
    <x v="1059"/>
    <s v="CFLratio0357"/>
    <s v="CFLratio0357"/>
    <s v="CFLscw-Refl-Ext(23w)"/>
    <s v="Standard"/>
    <m/>
    <m/>
    <s v="None"/>
    <s v="DEER1314"/>
  </r>
  <r>
    <n v="4732"/>
    <s v="C-OutDD-LFLmpBlst-T8-48in-32w-1g+El-RS-NLO-Del(0w)-dWP28-dWC0"/>
    <x v="515"/>
    <s v="DEER1314"/>
    <s v="Lighting Disposition"/>
    <d v="2014-05-30T00:00:00"/>
    <s v="Disposition: MeasuresList-May222014.xlsx"/>
    <s v="ErRul"/>
    <s v="Com-Oltg-DuskDawn-dWatt"/>
    <s v="DEER"/>
    <s v="Scaled"/>
    <s v="Delta"/>
    <n v="0"/>
    <n v="0"/>
    <s v="None"/>
    <m/>
    <b v="0"/>
    <m/>
    <b v="1"/>
    <s v="Com"/>
    <s v="Any"/>
    <x v="4"/>
    <s v="OutDuskDawn"/>
    <s v="Ltg_Lmp+Blst"/>
    <x v="25"/>
    <m/>
    <m/>
    <s v="OLtg-LFluor-Dusk-to-Dawn"/>
    <s v="OLtg-LFluor-Dusk-to-Dawn"/>
    <s v="LF lamp and ballast: LF lamp: T8, 48 inch, 32W, 2710 lm, CRI = 75, rated life = 15000 hours (1): LF Ballast: Electronic, Rapid Start, Normal LO (1); Total Watts = 28.7"/>
    <s v="LF lamp and ballast: LF lamp: T8, 48 inch, 32W, 2710 lm, CRI = 75, rated life = 15000 hours (1): LF Ballast: Electronic, Rapid Start, Normal LO (1); Delamped; Total Watts = 0"/>
    <x v="1011"/>
    <s v="LFLmpBlst-T8-48in-32w-1g+El-RS-NLO(28.7w)"/>
    <s v="LFLmpBlst-T8-48in-32w-1g+El-RS-NLO-Del(0w)"/>
    <s v="LFLmpBlst-T8-48in-32w-1g+El-RS-NLO-Del(0w)"/>
    <s v="Standard"/>
    <m/>
    <s v="WP source e.g.: PGECOLTG111r6; Not used in 2013-14 Lighting Disposition"/>
    <s v="None"/>
    <s v="DEER1314"/>
  </r>
  <r>
    <n v="4733"/>
    <s v="C-OutDD-LFLmpBlst-T8-48in-32w-1g+El-RS-NLO-Del(32w)-dWP28"/>
    <x v="515"/>
    <s v="DEER1314"/>
    <s v="Lighting Disposition"/>
    <d v="2014-11-06T00:00:00"/>
    <s v="Disposition: MeasuresList-Dec1-2014.xlsx"/>
    <s v="RobNc"/>
    <s v="Com-Oltg-DuskDawn-dWatt"/>
    <s v="DEER"/>
    <s v="Scaled"/>
    <s v="Delta"/>
    <n v="0"/>
    <n v="0"/>
    <s v="None"/>
    <m/>
    <b v="0"/>
    <m/>
    <b v="1"/>
    <s v="Com"/>
    <s v="Any"/>
    <x v="4"/>
    <s v="OutDuskDawn"/>
    <s v="Ltg_Lmp+Blst"/>
    <x v="25"/>
    <m/>
    <m/>
    <s v="OLtg-LFluor-Dusk-to-Dawn"/>
    <s v="OLtg-LFluor-Dusk-to-Dawn"/>
    <s v="LF lamp and ballast: LF lamp: T8, 48 inch, 32W, 2710 lm, CRI = 75, rated life = 15000 hours (2): LF Ballast: Electronic, Rapid Start, Normal LO (1); Total Watts = 60"/>
    <s v="LF lamp and ballast: LF lamp: T8, 48 inch, 32W, 2710 lm, CRI = 75, rated life = 15000 hours (2): LF Ballast: Electronic, Rapid Start, Normal LO (1); Total Watts = 60"/>
    <x v="1012"/>
    <s v="LFLmpBlst-T8-48in-32w-1g+El-RS-NLO(60w)"/>
    <s v="LFLmpBlst-T8-48in-32w-1g+El-RS-NLO(60w)"/>
    <s v="LFLmpBlst-T8-48in-32w-1g+El-RS-NLO-Del(32w)"/>
    <s v="Standard"/>
    <m/>
    <m/>
    <s v="None"/>
    <s v="DEER1314"/>
  </r>
  <r>
    <n v="4734"/>
    <s v="C-Out-HIDFixt-PSMH-70w-Ext(79w)-dWP41"/>
    <x v="516"/>
    <s v="DEER1314"/>
    <s v="Lighting Disposition"/>
    <d v="2014-05-30T00:00:00"/>
    <s v="Disposition: MeasuresList-May222014.xlsx"/>
    <s v="RobNc"/>
    <s v="Com-Oltg-dWatt"/>
    <s v="DEER"/>
    <s v="Scaled"/>
    <s v="Delta"/>
    <n v="0"/>
    <n v="0"/>
    <s v="None"/>
    <m/>
    <b v="0"/>
    <m/>
    <b v="1"/>
    <s v="Com"/>
    <s v="Any"/>
    <x v="4"/>
    <s v="OutGen"/>
    <s v="Ltg_Fixture"/>
    <x v="33"/>
    <m/>
    <m/>
    <s v="OLtg-HID"/>
    <s v="OLtg-MH"/>
    <s v="HID Fixture based on Lamp/Blst: MH-95w-Ext(120w); Any type of housing; Any direction of light; Total Watts = 120"/>
    <s v="HID Fixture based on Lamp/Blst: MH-95w-Ext(120w); Any type of housing; Any direction of light; Total Watts = 120"/>
    <x v="1060"/>
    <s v="HIDFixt-MH-95w-Ext(120w)"/>
    <s v="HIDFixt-MH-95w-Ext(120w)"/>
    <s v="HIDFixt-PSMH-70w-Ext(79w)"/>
    <s v="Standard"/>
    <m/>
    <s v="Not Used in 2013-2014 Final Lighting Disposition"/>
    <s v="None"/>
    <s v="DEER1314"/>
  </r>
  <r>
    <n v="4735"/>
    <s v="C-Out-HPS-250w-Ext(295w)-dWP160-dWC0"/>
    <x v="517"/>
    <s v="DEER1314"/>
    <s v="Lighting Disposition"/>
    <d v="2014-05-30T00:00:00"/>
    <s v="Disposition: MeasuresList-May222014.xlsx"/>
    <s v="ErRul"/>
    <s v="Com-Oltg-dWatt"/>
    <s v="DEER"/>
    <s v="Scaled"/>
    <s v="Delta"/>
    <n v="0"/>
    <n v="0"/>
    <s v="None"/>
    <m/>
    <b v="0"/>
    <m/>
    <b v="1"/>
    <s v="Com"/>
    <s v="Any"/>
    <x v="4"/>
    <s v="OutGen"/>
    <s v="Ltg_Lmp+Blst"/>
    <x v="26"/>
    <m/>
    <m/>
    <s v="OLtg-HPS"/>
    <s v="OLtg-HID"/>
    <s v="HID Lamp and Ballast: HID Lamp: Mercury Vapor, Any shape, 400w, Universal position, 22805 lm (1); HID Ballast: Unspecified, No dimming capability (1); Exterior Rated, Total Watts = 455"/>
    <s v="HID Lamp and Ballast: HID Lamp: High Pressure Sodium, Any shape, 250w, Universal position, 27000 lm, CRI = 21, rated hours = 24000 (1); HID Ballast: Constant Wattage Autotransformer, No dimming capability (1); Exterior Rated, Total Watts = 295"/>
    <x v="1061"/>
    <s v="MV-400w-Ext(455w)"/>
    <s v="HPS-250w-Ext(295w)"/>
    <s v="HPS-250w-Ext(295w)"/>
    <s v="Standard"/>
    <m/>
    <s v="Not Used in 2013-2014 Final Lighting Disposition"/>
    <s v="None"/>
    <s v="DEER1314"/>
  </r>
  <r>
    <n v="4736"/>
    <s v="C-Out-HPS-250w-Ext(295w)-dwP160-dwC70"/>
    <x v="517"/>
    <s v="DEER1314"/>
    <s v="Lighting Disposition"/>
    <d v="2015-02-09T00:00:00"/>
    <s v="RevisedHighBay.xlsx"/>
    <s v="ErRobNc"/>
    <s v="Com-Oltg-dWatt"/>
    <s v="DEER"/>
    <s v="Scaled"/>
    <s v="Delta"/>
    <n v="0"/>
    <n v="0"/>
    <s v="None"/>
    <m/>
    <b v="0"/>
    <m/>
    <b v="1"/>
    <s v="Com"/>
    <s v="Any"/>
    <x v="4"/>
    <s v="OutGen"/>
    <s v="Ltg_Lmp+Blst"/>
    <x v="26"/>
    <m/>
    <m/>
    <s v="OLtg-HPS"/>
    <s v="OLtg-HPS"/>
    <s v="HID Lamp and Ballast: HID Lamp: Mercury Vapor, Any shape, 400w, Universal position, 22805 lm (1); HID Ballast: Unspecified, No dimming capability (1); Exterior Rated, Total Watts = 455"/>
    <s v="HID Lamp and Ballast: HID Lamp: Pulse Start Metal Halide , Any shape, 320w, Universal position, 30000 lm, CRI = 62, rated hours = 20000 (1); HID Ballast: Constant Wattage Autotransformer, No dimming capability (1); Total Watts = 365"/>
    <x v="1061"/>
    <s v="MV-400w-Ext(455w)"/>
    <s v="PSMH-320w(365w)"/>
    <s v="HPS-250w-Ext(295w)"/>
    <s v="Standard"/>
    <m/>
    <m/>
    <s v="None"/>
    <s v="DEER1314"/>
  </r>
  <r>
    <n v="4737"/>
    <s v="C-Out-Ind-70w-Ext(79w)-dWP41"/>
    <x v="518"/>
    <s v="DEER1314"/>
    <s v="Lighting Disposition"/>
    <d v="2014-05-30T00:00:00"/>
    <s v="Disposition: MeasuresList-May222014.xlsx"/>
    <s v="RobNc"/>
    <s v="Com-Oltg-dWatt"/>
    <s v="DEER"/>
    <s v="Scaled"/>
    <s v="Delta"/>
    <n v="0"/>
    <n v="0"/>
    <s v="None"/>
    <m/>
    <b v="0"/>
    <m/>
    <b v="1"/>
    <s v="Com"/>
    <s v="Any"/>
    <x v="4"/>
    <s v="OutGen"/>
    <s v="Ltg_Lmp+Blst"/>
    <x v="29"/>
    <m/>
    <m/>
    <s v="OLtg-HID"/>
    <s v="OLtg-MH"/>
    <s v="HID Fixture based on Lamp/Blst: MH-95w-Ext(120w); Any type of housing; Any direction of light; Total Watts = 120"/>
    <s v="HID Fixture based on Lamp/Blst: MH-95w-Ext(120w); Any type of housing; Any direction of light; Total Watts = 120"/>
    <x v="1062"/>
    <s v="HIDFixt-MH-95w-Ext(120w)"/>
    <s v="HIDFixt-MH-95w-Ext(120w)"/>
    <s v="Ind-70w-Ext(79w)"/>
    <s v="Standard"/>
    <m/>
    <s v="Not Used in 2013-2014 Final Lighting Disposition"/>
    <s v="None"/>
    <s v="DEER1314"/>
  </r>
  <r>
    <n v="4738"/>
    <s v="C-Out-Ind-Ext(110w)-dWP80-dWC75"/>
    <x v="519"/>
    <s v="DEER1314"/>
    <s v="Lighting Disposition"/>
    <d v="2014-05-30T00:00:00"/>
    <s v="Disposition: MeasuresList-May222014.xlsx"/>
    <s v="ErRobNc"/>
    <s v="Com-Oltg-dWatt"/>
    <s v="DEER"/>
    <s v="Scaled"/>
    <s v="Delta"/>
    <n v="0"/>
    <n v="0"/>
    <s v="None"/>
    <m/>
    <b v="0"/>
    <m/>
    <b v="1"/>
    <s v="Com"/>
    <s v="Any"/>
    <x v="4"/>
    <s v="OutGen"/>
    <s v="Ltg_Lmp+Blst"/>
    <x v="29"/>
    <m/>
    <m/>
    <s v="OLtg-HID"/>
    <s v="OLtg-MH"/>
    <s v="HID Lamp and Ballast: HID Lamp: Metal Halide , Any shape, 150w, Universal position, 14925 lm (1); HID Ballast: Unspecified, No dimming capability (1); Exterior Rated, Total Watts = 190"/>
    <s v="HID Lamp and Ballast: HID Lamp: Pulse Start Metal Halide , Any shape, 150w, Universal position, CRI = 62, rated hours = 15000 (1); HID Ballast: Constant Wattage Autotransformer, No dimming capability (1); Exterior Rated, Total Watts = 185"/>
    <x v="1063"/>
    <s v="MH-150w-Ext(190w)"/>
    <s v="PSMH-150w-Ext(185w)"/>
    <s v="Ind-Ext(110w)"/>
    <s v="Standard"/>
    <m/>
    <s v="WP source e.g.: PGE3PLTG173r1"/>
    <s v="None"/>
    <s v="DEER1314"/>
  </r>
  <r>
    <n v="4739"/>
    <s v="C-Out-Ind-Ext(111w)-dWP77"/>
    <x v="519"/>
    <s v="DEER1314"/>
    <s v="Lighting Disposition"/>
    <d v="2014-05-30T00:00:00"/>
    <s v="Disposition: MeasuresList-May222014.xlsx"/>
    <s v="RobNc"/>
    <s v="Com-Oltg-dWatt"/>
    <s v="DEER"/>
    <s v="Scaled"/>
    <s v="Delta"/>
    <n v="0"/>
    <n v="0"/>
    <s v="None"/>
    <m/>
    <b v="0"/>
    <m/>
    <b v="1"/>
    <s v="Com"/>
    <s v="Any"/>
    <x v="4"/>
    <s v="OutGen"/>
    <s v="Ltg_Lmp+Blst"/>
    <x v="29"/>
    <m/>
    <m/>
    <s v="OLtg-HID"/>
    <s v="OLtg-HPS"/>
    <s v="HID Lamp and Ballast: HID Lamp: High Pressure Sodium, Any shape, 150w, Universal position, 16000 lm, CRI = 21, rated hours = 24000 (1); HID Ballast: Constant Wattage Autotransformer, No dimming capability (1); Exterior Rated, Total Watts = 188"/>
    <s v="HID Lamp and Ballast: HID Lamp: High Pressure Sodium, Any shape, 150w, Universal position, 16000 lm, CRI = 21, rated hours = 24000 (1); HID Ballast: Constant Wattage Autotransformer, No dimming capability (1); Exterior Rated, Total Watts = 188"/>
    <x v="1064"/>
    <s v="HPS-150w-Ext(188w)"/>
    <s v="HPS-150w-Ext(188w)"/>
    <s v="Ind-Ext(111w)"/>
    <s v="Standard"/>
    <m/>
    <s v="Not Used in 2013-2014 Final Lighting Disposition"/>
    <s v="None"/>
    <s v="DEER1314"/>
  </r>
  <r>
    <n v="4740"/>
    <s v="C-Out-Ind-Ext(120w)-dwP110-dwC168"/>
    <x v="518"/>
    <s v="DEER1314"/>
    <s v="Lighting Disposition"/>
    <d v="2015-02-09T00:00:00"/>
    <s v="RevisedHighBay.xlsx"/>
    <s v="ErRobNc"/>
    <s v="Com-Oltg-dWatt"/>
    <s v="DEER"/>
    <s v="Scaled"/>
    <s v="Delta"/>
    <n v="0"/>
    <n v="0"/>
    <s v="None"/>
    <m/>
    <b v="0"/>
    <m/>
    <b v="1"/>
    <s v="Com"/>
    <s v="Any"/>
    <x v="4"/>
    <s v="OutGen"/>
    <s v="Ltg_Lmp+Blst"/>
    <x v="29"/>
    <m/>
    <m/>
    <s v="OLtg-Induct"/>
    <s v="OLtg-MH"/>
    <s v="HID Fixture based on Lamp/Blst: MH-200w-Ext(230w); Any type of housing; Any direction of light; Total Watts = 230"/>
    <s v="HID Fixture based on Lamp/Blst: PSMH-250w-Ext(288w); Any type of housing; Any direction of light; Total Watts = 288"/>
    <x v="1065"/>
    <s v="HIDFixt-MH-200w-Ext(230w)"/>
    <s v="HIDFixt-PSMH-250w-Ext(288w)"/>
    <s v="Ind-Ext(120w)"/>
    <s v="Standard"/>
    <m/>
    <m/>
    <s v="None"/>
    <s v="DEER1314"/>
  </r>
  <r>
    <n v="4741"/>
    <s v="C-Out-Ind-Ext(120w)-dWP110-dWC88"/>
    <x v="518"/>
    <s v="DEER1314"/>
    <s v="Lighting Disposition"/>
    <d v="2014-05-30T00:00:00"/>
    <s v="Disposition: MeasuresList-May222014.xlsx"/>
    <s v="ErRobNc"/>
    <s v="Com-Oltg-dWatt"/>
    <s v="DEER"/>
    <s v="Scaled"/>
    <s v="Delta"/>
    <n v="0"/>
    <n v="0"/>
    <s v="None"/>
    <m/>
    <b v="0"/>
    <m/>
    <b v="1"/>
    <s v="Com"/>
    <s v="Any"/>
    <x v="4"/>
    <s v="OutGen"/>
    <s v="Ltg_Lmp+Blst"/>
    <x v="29"/>
    <m/>
    <m/>
    <s v="OLtg-HID"/>
    <s v="OLtg-MH"/>
    <s v="HID Fixture based on Lamp/Blst: MH-200w-Ext(230w); Any type of housing; Any direction of light; Total Watts = 230"/>
    <s v="HID Fixture based on Lamp/Blst: PSMH-175w-Ext(208w); Any type of housing; Any direction of light; Total Watts = 208"/>
    <x v="1065"/>
    <s v="HIDFixt-MH-200w-Ext(230w)"/>
    <s v="HIDFixt-PSMH-175w-Ext(208w)"/>
    <s v="Ind-Ext(120w)"/>
    <s v="Standard"/>
    <m/>
    <s v="Not Used in 2013-2014 Final Lighting Disposition"/>
    <s v="None"/>
    <s v="DEER1314"/>
  </r>
  <r>
    <n v="4742"/>
    <s v="C-Out-Ind-Ext(165w)-dWP130"/>
    <x v="519"/>
    <s v="DEER1314"/>
    <s v="Lighting Disposition"/>
    <d v="2014-05-30T00:00:00"/>
    <s v="Disposition: MeasuresList-May222014.xlsx"/>
    <s v="RobNc"/>
    <s v="Com-Oltg-dWatt"/>
    <s v="DEER"/>
    <s v="Scaled"/>
    <s v="Delta"/>
    <n v="0"/>
    <n v="0"/>
    <s v="None"/>
    <m/>
    <b v="0"/>
    <m/>
    <b v="1"/>
    <s v="Com"/>
    <s v="Any"/>
    <x v="4"/>
    <s v="OutGen"/>
    <s v="Ltg_Lmp+Blst"/>
    <x v="29"/>
    <m/>
    <m/>
    <s v="OLtg-HID"/>
    <s v="OLtg-HPS"/>
    <s v="HID Lamp and Ballast: HID Lamp: High Pressure Sodium, Any shape, 250w, Universal position, 27000 lm, CRI = 21, rated hours = 24000 (1); HID Ballast: Constant Wattage Autotransformer, No dimming capability (1); Exterior Rated, Total Watts = 295"/>
    <s v="HID Lamp and Ballast: HID Lamp: High Pressure Sodium, Any shape, 250w, Universal position, 27000 lm, CRI = 21, rated hours = 24000 (1); HID Ballast: Constant Wattage Autotransformer, No dimming capability (1); Exterior Rated, Total Watts = 295"/>
    <x v="1066"/>
    <s v="HPS-250w-Ext(295w)"/>
    <s v="HPS-250w-Ext(295w)"/>
    <s v="Ind-Ext(165w)"/>
    <s v="Standard"/>
    <m/>
    <s v="WP source e.g.: PGECOLTG111r6"/>
    <s v="None"/>
    <s v="DEER1314"/>
  </r>
  <r>
    <n v="4743"/>
    <s v="C-Out-Ind-Ext(198w)-dWP97-dWC34"/>
    <x v="518"/>
    <s v="DEER1314"/>
    <s v="Lighting Disposition"/>
    <d v="2014-05-30T00:00:00"/>
    <s v="Disposition: MeasuresList-May222014.xlsx"/>
    <s v="ErRobNc"/>
    <s v="Com-Oltg-dWatt"/>
    <s v="DEER"/>
    <s v="Scaled"/>
    <s v="Delta"/>
    <n v="0"/>
    <n v="0"/>
    <s v="None"/>
    <m/>
    <b v="0"/>
    <m/>
    <b v="1"/>
    <s v="Com"/>
    <s v="Any"/>
    <x v="4"/>
    <s v="OutGen"/>
    <s v="Ltg_Lmp+Blst"/>
    <x v="29"/>
    <m/>
    <m/>
    <s v="OLtg-HID"/>
    <s v="OLtg-MH"/>
    <s v="HID Fixture based on Lamp/Blst: MH-250w-Ext(295w); Any type of housing; Any direction of light; Total Watts = 295"/>
    <s v="HID Fixture based on Lamp/Blst: PSMH-200w-Ext(232w); Any type of housing; Any direction of light; Total Watts = 232"/>
    <x v="1067"/>
    <s v="HIDFixt-MH-250w-Ext(295w)"/>
    <s v="HIDFixt-PSMH-200w-Ext(232w)"/>
    <s v="Ind-Ext(198w)"/>
    <s v="Standard"/>
    <m/>
    <s v="Not Used in 2013-2014 Final Lighting Disposition"/>
    <s v="None"/>
    <s v="DEER1314"/>
  </r>
  <r>
    <n v="4744"/>
    <s v="C-Out-Ind-Ext(198w)-dwP97-dwC90"/>
    <x v="518"/>
    <s v="DEER1314"/>
    <s v="Lighting Disposition"/>
    <d v="2015-02-09T00:00:00"/>
    <s v="RevisedHighBay.xlsx"/>
    <s v="ErRobNc"/>
    <s v="Com-Oltg-dWatt"/>
    <s v="DEER"/>
    <s v="Scaled"/>
    <s v="Delta"/>
    <n v="0"/>
    <n v="0"/>
    <s v="None"/>
    <m/>
    <b v="0"/>
    <m/>
    <b v="1"/>
    <s v="Com"/>
    <s v="Any"/>
    <x v="4"/>
    <s v="OutGen"/>
    <s v="Ltg_Lmp+Blst"/>
    <x v="29"/>
    <m/>
    <m/>
    <s v="OLtg-Induct"/>
    <s v="OLtg-MH"/>
    <s v="HID Fixture based on Lamp/Blst: MH-250w-Ext(295w); Any type of housing; Any direction of light; Total Watts = 295"/>
    <s v="HID Fixture based on Lamp/Blst: PSMH-250w-Ext(288w); Any type of housing; Any direction of light; Total Watts = 288"/>
    <x v="1067"/>
    <s v="HIDFixt-MH-250w-Ext(295w)"/>
    <s v="HIDFixt-PSMH-250w-Ext(288w)"/>
    <s v="Ind-Ext(198w)"/>
    <s v="Standard"/>
    <m/>
    <m/>
    <s v="None"/>
    <s v="DEER1314"/>
  </r>
  <r>
    <n v="4745"/>
    <s v="C-Out-Ind-Ext(215w)-dWP250"/>
    <x v="519"/>
    <s v="DEER1314"/>
    <s v="Lighting Disposition"/>
    <d v="2014-05-30T00:00:00"/>
    <s v="Disposition: MeasuresList-May222014.xlsx"/>
    <s v="RobNc"/>
    <s v="Com-Oltg-dWatt"/>
    <s v="DEER"/>
    <s v="Scaled"/>
    <s v="Delta"/>
    <n v="0"/>
    <n v="0"/>
    <s v="None"/>
    <m/>
    <b v="0"/>
    <m/>
    <b v="1"/>
    <s v="Com"/>
    <s v="Any"/>
    <x v="4"/>
    <s v="OutGen"/>
    <s v="Ltg_Lmp+Blst"/>
    <x v="29"/>
    <m/>
    <m/>
    <s v="OLtg-HID"/>
    <s v="OLtg-HPS"/>
    <s v="HID Lamp and Ballast: HID Lamp: High Pressure Sodium, Any shape, 400w, Universal position, 50000 lm, CRI = 21, rated hours = 24000 (1); HID Ballast: Constant Wattage Autotransformer, No dimming capability (1); Exterior Rated, Total Watts = 465"/>
    <s v="HID Lamp and Ballast: HID Lamp: High Pressure Sodium, Any shape, 400w, Universal position, 50000 lm, CRI = 21, rated hours = 24000 (1); HID Ballast: Constant Wattage Autotransformer, No dimming capability (1); Exterior Rated, Total Watts = 465"/>
    <x v="1068"/>
    <s v="HPS-400w-Ext(465w)"/>
    <s v="HPS-400w-Ext(465w)"/>
    <s v="Ind-Ext(215w)"/>
    <s v="Standard"/>
    <m/>
    <s v="WP source e.g.: SCE13LG084r0"/>
    <s v="None"/>
    <s v="DEER1314"/>
  </r>
  <r>
    <n v="4746"/>
    <s v="C-Out-Ind-Ext(278w)-dwP190-dwC122"/>
    <x v="518"/>
    <s v="DEER1314"/>
    <s v="Lighting Disposition"/>
    <d v="2015-02-09T00:00:00"/>
    <s v="RevisedHighBay.xlsx"/>
    <s v="ErRobNc"/>
    <s v="Com-Oltg-dWatt"/>
    <s v="DEER"/>
    <s v="Scaled"/>
    <s v="Delta"/>
    <n v="0"/>
    <n v="0"/>
    <s v="None"/>
    <m/>
    <b v="0"/>
    <m/>
    <b v="1"/>
    <s v="Com"/>
    <s v="Any"/>
    <x v="4"/>
    <s v="OutGen"/>
    <s v="Ltg_Lmp+Blst"/>
    <x v="29"/>
    <m/>
    <m/>
    <s v="OLtg-Induct"/>
    <s v="OLtg-MH"/>
    <s v="HID Fixture based on Lamp/Blst: MH-400w-Ext(468w); Any type of housing; Any direction of light; Total Watts = 468"/>
    <s v="HID Fixture based on Lamp/Blst: PSMH-350w-Ext(400w); Any type of housing; Any direction of light; Total Watts = 400"/>
    <x v="1069"/>
    <s v="HIDFixt-MH-400w-Ext(468w)"/>
    <s v="HIDFixt-PSMH-350w-Ext(400w)"/>
    <s v="Ind-Ext(278w)"/>
    <s v="Standard"/>
    <m/>
    <m/>
    <s v="None"/>
    <s v="DEER1314"/>
  </r>
  <r>
    <n v="4747"/>
    <s v="C-Out-Ind-Ext(278w)-dWP190-dWC87"/>
    <x v="518"/>
    <s v="DEER1314"/>
    <s v="Lighting Disposition"/>
    <d v="2014-05-30T00:00:00"/>
    <s v="Disposition: MeasuresList-May222014.xlsx"/>
    <s v="ErRobNc"/>
    <s v="Com-Oltg-dWatt"/>
    <s v="DEER"/>
    <s v="Scaled"/>
    <s v="Delta"/>
    <n v="0"/>
    <n v="0"/>
    <s v="None"/>
    <m/>
    <b v="0"/>
    <m/>
    <b v="1"/>
    <s v="Com"/>
    <s v="Any"/>
    <x v="4"/>
    <s v="OutGen"/>
    <s v="Ltg_Lmp+Blst"/>
    <x v="29"/>
    <m/>
    <m/>
    <s v="OLtg-HID"/>
    <s v="OLtg-MH"/>
    <s v="HID Fixture based on Lamp/Blst: MH-400w-Ext(468w); Any type of housing; Any direction of light; Total Watts = 468"/>
    <s v="HID Fixture based on Lamp/Blst: PSMH-320w-Ext(365w); Any type of housing; Any direction of light; Total Watts = 365"/>
    <x v="1069"/>
    <s v="HIDFixt-MH-400w-Ext(468w)"/>
    <s v="HIDFixt-PSMH-320w-Ext(365w)"/>
    <s v="Ind-Ext(278w)"/>
    <s v="Standard"/>
    <m/>
    <s v="Not Used in 2013-2014 Final Lighting Disposition"/>
    <s v="None"/>
    <s v="DEER1314"/>
  </r>
  <r>
    <n v="4748"/>
    <s v="C-Out-Ind-Ext(44w)-dWP51"/>
    <x v="519"/>
    <s v="DEER1314"/>
    <s v="Lighting Disposition"/>
    <d v="2014-05-30T00:00:00"/>
    <s v="Disposition: MeasuresList-May222014.xlsx"/>
    <s v="RobNc"/>
    <s v="Com-Oltg-dWatt"/>
    <s v="DEER"/>
    <s v="Scaled"/>
    <s v="Delta"/>
    <n v="0"/>
    <n v="0"/>
    <s v="None"/>
    <m/>
    <b v="0"/>
    <m/>
    <b v="1"/>
    <s v="Com"/>
    <s v="Any"/>
    <x v="4"/>
    <s v="OutGen"/>
    <s v="Ltg_Lmp+Blst"/>
    <x v="29"/>
    <m/>
    <m/>
    <s v="OLtg-HID"/>
    <s v="OLtg-HPS"/>
    <s v="HID Lamp and Ballast: HID Lamp: High Pressure Sodium, Any shape, 70w, Universal position, 6500 lm, CRI = 21, rated hours = 24000 (1); HID Ballast: HID Reactor, No dimming capability (1); Exterior Rated, Total Watts = 95"/>
    <s v="HID Lamp and Ballast: HID Lamp: High Pressure Sodium, Any shape, 70w, Universal position, 6500 lm, CRI = 21, rated hours = 24000 (1); HID Ballast: HID Reactor, No dimming capability (1); Exterior Rated, Total Watts = 95"/>
    <x v="1070"/>
    <s v="HPS-70w-Ext(95w)"/>
    <s v="HPS-70w-Ext(95w)"/>
    <s v="Ind-Ext(44w)"/>
    <s v="Standard"/>
    <m/>
    <s v="WP source e.g.: WPSDGENRLG0003r3"/>
    <s v="None"/>
    <s v="DEER1314"/>
  </r>
  <r>
    <n v="4749"/>
    <s v="C-Out-Ind-Ext(70w)-dwP50"/>
    <x v="518"/>
    <s v="DEER1314"/>
    <s v="Lighting Disposition"/>
    <d v="2015-02-09T00:00:00"/>
    <s v="RevisedHighBay.xlsx"/>
    <s v="RobNc"/>
    <s v="Com-Oltg-dWatt"/>
    <s v="DEER"/>
    <s v="Scaled"/>
    <s v="Delta"/>
    <n v="0"/>
    <n v="0"/>
    <s v="None"/>
    <m/>
    <b v="0"/>
    <m/>
    <b v="1"/>
    <s v="Com"/>
    <s v="Any"/>
    <x v="4"/>
    <s v="OutGen"/>
    <s v="Ltg_Lmp+Blst"/>
    <x v="29"/>
    <m/>
    <m/>
    <s v="OLtg-Induct"/>
    <s v="OLtg-MH"/>
    <s v="HID Fixture based on Lamp/Blst: MH-95w-Ext(120w); Any type of housing; Any direction of light; Total Watts = 120"/>
    <s v="HID Fixture based on Lamp/Blst: MH-95w-Ext(120w); Any type of housing; Any direction of light; Total Watts = 120"/>
    <x v="1071"/>
    <s v="HIDFixt-MH-95w-Ext(120w)"/>
    <s v="HIDFixt-MH-95w-Ext(120w)"/>
    <s v="Ind-Ext(70w)"/>
    <s v="Standard"/>
    <m/>
    <m/>
    <s v="None"/>
    <s v="DEER1314"/>
  </r>
  <r>
    <n v="4750"/>
    <s v="C-Out-Ind-Ext(78w)-dWP60"/>
    <x v="519"/>
    <s v="DEER1314"/>
    <s v="Lighting Disposition"/>
    <d v="2014-05-30T00:00:00"/>
    <s v="Disposition: MeasuresList-May222014.xlsx"/>
    <s v="RobNc"/>
    <s v="Com-Oltg-dWatt"/>
    <s v="DEER"/>
    <s v="Scaled"/>
    <s v="Delta"/>
    <n v="0"/>
    <n v="0"/>
    <s v="None"/>
    <m/>
    <b v="0"/>
    <m/>
    <b v="1"/>
    <s v="Com"/>
    <s v="Any"/>
    <x v="4"/>
    <s v="OutGen"/>
    <s v="Ltg_Lmp+Blst"/>
    <x v="29"/>
    <m/>
    <m/>
    <s v="OLtg-HID"/>
    <s v="OLtg-HPS"/>
    <s v="HID Lamp and Ballast: HID Lamp: High Pressure Sodium, Any shape, 100w, Universal position, 9500 lm, CRI = 21, rated hours = 24000 (1); HID Ballast: HID Reactor, No dimming capability (1); Exterior Rated, Total Watts = 138"/>
    <s v="HID Lamp and Ballast: HID Lamp: High Pressure Sodium, Any shape, 100w, Universal position, 9500 lm, CRI = 21, rated hours = 24000 (1); HID Ballast: HID Reactor, No dimming capability (1); Exterior Rated, Total Watts = 138"/>
    <x v="1072"/>
    <s v="HPS-100w-Ext(138w)"/>
    <s v="HPS-100w-Ext(138w)"/>
    <s v="Ind-Ext(78w)"/>
    <s v="Standard"/>
    <m/>
    <s v="WP source e.g.: SCE13LG102r0"/>
    <s v="None"/>
    <s v="DEER1314"/>
  </r>
  <r>
    <n v="4751"/>
    <s v="C-Out-IndFixt-100w-Ext(110w)-dWP80"/>
    <x v="520"/>
    <s v="DEER1314"/>
    <s v="Lighting Disposition"/>
    <d v="2014-05-30T00:00:00"/>
    <s v="Disposition: MeasuresList-May222014.xlsx"/>
    <s v="RobNc"/>
    <s v="Com-Oltg-dWatt"/>
    <s v="DEER"/>
    <s v="Scaled"/>
    <s v="Delta"/>
    <n v="0"/>
    <n v="0"/>
    <s v="None"/>
    <m/>
    <b v="0"/>
    <m/>
    <b v="1"/>
    <s v="Com"/>
    <s v="Any"/>
    <x v="4"/>
    <s v="OutGen"/>
    <s v="Ltg_Fixture"/>
    <x v="34"/>
    <m/>
    <m/>
    <s v="OLtg-HID"/>
    <s v="OLtg-HPS"/>
    <s v="HID Fixture based on Lamp/Blst: HPS-150w-Ext(190w); Any type of housing; Any direction of light; Total Watts = 190"/>
    <s v="HID Fixture based on Lamp/Blst: HPS-150w-Ext(190w); Any type of housing; Any direction of light; Total Watts = 190"/>
    <x v="1073"/>
    <s v="HIDFixt-HPS-150w-Ext(190w)"/>
    <s v="HIDFixt-HPS-150w-Ext(190w)"/>
    <s v="IndFixt-100w-Ext(110w)"/>
    <s v="Standard"/>
    <m/>
    <s v="Not Used in 2013-2014 Final Lighting Disposition"/>
    <s v="None"/>
    <s v="DEER1314"/>
  </r>
  <r>
    <n v="4752"/>
    <s v="C-Out-IndFixt-100w-Ext(111w)-dwP77"/>
    <x v="520"/>
    <s v="DEER1314"/>
    <s v="Lighting Disposition"/>
    <d v="2015-02-09T00:00:00"/>
    <s v="RevisedHighBay.xlsx"/>
    <s v="RobNc"/>
    <s v="Com-Oltg-dWatt"/>
    <s v="DEER"/>
    <s v="Scaled"/>
    <s v="Delta"/>
    <n v="0"/>
    <n v="0"/>
    <s v="None"/>
    <m/>
    <b v="0"/>
    <m/>
    <b v="1"/>
    <s v="Com"/>
    <s v="Any"/>
    <x v="4"/>
    <s v="OutGen"/>
    <s v="Ltg_Fixture"/>
    <x v="34"/>
    <m/>
    <m/>
    <s v="OLtg-Induct"/>
    <s v="OLtg-HPS"/>
    <s v="HID Fixture based on Lamp/Blst: HPS-150w-Ext(188w); Any type of housing; Any direction of light; Total Watts = 188"/>
    <s v="HID Fixture based on Lamp/Blst: HPS-150w-Ext(188w); Any type of housing; Any direction of light; Total Watts = 188"/>
    <x v="1074"/>
    <s v="HIDFixt-HPS-150w-Ext(188w)"/>
    <s v="HIDFixt-HPS-150w-Ext(188w)"/>
    <s v="IndFixt-100w-Ext(111w)"/>
    <s v="Standard"/>
    <m/>
    <m/>
    <s v="None"/>
    <s v="DEER1314"/>
  </r>
  <r>
    <n v="4753"/>
    <s v="C-Out-IndFixt-180w-Ext(198w)-dWP97"/>
    <x v="520"/>
    <s v="DEER1314"/>
    <s v="Lighting Disposition"/>
    <d v="2014-05-30T00:00:00"/>
    <s v="Disposition: MeasuresList-May222014.xlsx"/>
    <s v="RobNc"/>
    <s v="Com-Oltg-dWatt"/>
    <s v="DEER"/>
    <s v="Scaled"/>
    <s v="Delta"/>
    <n v="0"/>
    <n v="0"/>
    <s v="None"/>
    <m/>
    <b v="0"/>
    <m/>
    <b v="1"/>
    <s v="Com"/>
    <s v="Any"/>
    <x v="4"/>
    <s v="OutGen"/>
    <s v="Ltg_Fixture"/>
    <x v="34"/>
    <m/>
    <m/>
    <s v="OLtg-HID"/>
    <s v="OLtg-HPS"/>
    <s v="HID Fixture based on Lamp/Blst: HPS-250w-Ext(295w); Any type of housing; Any direction of light; Total Watts = 295"/>
    <s v="HID Fixture based on Lamp/Blst: HPS-250w-Ext(295w); Any type of housing; Any direction of light; Total Watts = 295"/>
    <x v="1075"/>
    <s v="HIDFixt-HPS-250w-Ext(295w)"/>
    <s v="HIDFixt-HPS-250w-Ext(295w)"/>
    <s v="IndFixt-180w-Ext(198w)"/>
    <s v="Standard"/>
    <m/>
    <s v="Not Used in 2013-2014 Final Lighting Disposition"/>
    <s v="None"/>
    <s v="DEER1314"/>
  </r>
  <r>
    <n v="4754"/>
    <s v="C-Out-IndFixt-70w-Ext(79w)-dWP41"/>
    <x v="520"/>
    <s v="DEER1314"/>
    <s v="Lighting Disposition"/>
    <d v="2014-05-30T00:00:00"/>
    <s v="Disposition: MeasuresList-May222014.xlsx"/>
    <s v="RobNc"/>
    <s v="Com-Oltg-dWatt"/>
    <s v="DEER"/>
    <s v="Scaled"/>
    <s v="Delta"/>
    <n v="0"/>
    <n v="0"/>
    <s v="None"/>
    <m/>
    <b v="0"/>
    <m/>
    <b v="1"/>
    <s v="Com"/>
    <s v="Any"/>
    <x v="4"/>
    <s v="OutGen"/>
    <s v="Ltg_Fixture"/>
    <x v="34"/>
    <m/>
    <m/>
    <s v="OLtg-HID"/>
    <s v="OLtg-MH"/>
    <s v="HID Fixture based on Lamp/Blst: MH-95w-Ext(120w); Any type of housing; Any direction of light; Total Watts = 120"/>
    <s v="HID Fixture based on Lamp/Blst: MH-95w-Ext(120w); Any type of housing; Any direction of light; Total Watts = 120"/>
    <x v="1076"/>
    <s v="HIDFixt-MH-95w-Ext(120w)"/>
    <s v="HIDFixt-MH-95w-Ext(120w)"/>
    <s v="IndFixt-70w-Ext(79w)"/>
    <s v="Standard"/>
    <m/>
    <s v="Not Used in 2013-2014 Final Lighting Disposition"/>
    <s v="None"/>
    <s v="DEER1314"/>
  </r>
  <r>
    <n v="4755"/>
    <s v="C-Out-IndFixt-Ext(100w)-dwP90"/>
    <x v="520"/>
    <s v="DEER1314"/>
    <s v="Lighting Disposition"/>
    <d v="2015-02-09T00:00:00"/>
    <s v="RevisedHighBay.xlsx"/>
    <s v="RobNc"/>
    <s v="Com-Oltg-dWatt"/>
    <s v="DEER"/>
    <s v="Scaled"/>
    <s v="Delta"/>
    <n v="0"/>
    <n v="0"/>
    <s v="None"/>
    <m/>
    <b v="0"/>
    <m/>
    <b v="1"/>
    <s v="Com"/>
    <s v="Any"/>
    <x v="4"/>
    <s v="OutGen"/>
    <s v="Ltg_Fixture"/>
    <x v="34"/>
    <m/>
    <m/>
    <s v="OLtg-Induct"/>
    <s v="OLtg-HPS"/>
    <s v="HID Fixture based on Lamp/Blst: HPS-150w-Ext(190w); Any type of housing; Any direction of light; Total Watts = 190"/>
    <s v="HID Fixture based on Lamp/Blst: HPS-150w-Ext(190w); Any type of housing; Any direction of light; Total Watts = 190"/>
    <x v="1077"/>
    <s v="HIDFixt-HPS-150w-Ext(190w)"/>
    <s v="HIDFixt-HPS-150w-Ext(190w)"/>
    <s v="IndFixt-Ext(100w)"/>
    <s v="Standard"/>
    <m/>
    <m/>
    <s v="None"/>
    <s v="DEER1314"/>
  </r>
  <r>
    <n v="4756"/>
    <s v="C-Out-IndFixt-Ext(120w)-dWP110"/>
    <x v="520"/>
    <s v="DEER1314"/>
    <s v="Lighting Disposition"/>
    <d v="2014-05-30T00:00:00"/>
    <s v="Disposition: MeasuresList-May222014.xlsx"/>
    <s v="RobNc"/>
    <s v="Com-Oltg-dWatt"/>
    <s v="DEER"/>
    <s v="Scaled"/>
    <s v="Delta"/>
    <n v="0"/>
    <n v="0"/>
    <s v="None"/>
    <m/>
    <b v="0"/>
    <m/>
    <b v="1"/>
    <s v="Com"/>
    <s v="Any"/>
    <x v="4"/>
    <s v="OutGen"/>
    <s v="Ltg_Fixture"/>
    <x v="34"/>
    <m/>
    <m/>
    <s v="OLtg-HID"/>
    <s v="OLtg-HPS"/>
    <s v="HID Fixture based on Lamp/Blst: HPS-200w-Ext(230w); Any type of housing; Any direction of light; Total Watts = 230"/>
    <s v="HID Fixture based on Lamp/Blst: HPS-200w-Ext(230w); Any type of housing; Any direction of light; Total Watts = 230"/>
    <x v="1078"/>
    <s v="HIDFixt-HPS-200w-Ext(230w)"/>
    <s v="HIDFixt-HPS-200w-Ext(230w)"/>
    <s v="IndFixt-Ext(120w)"/>
    <s v="Standard"/>
    <m/>
    <s v="WP source e.g.: SCE13LG102r0"/>
    <s v="None"/>
    <s v="DEER1314"/>
  </r>
  <r>
    <n v="4757"/>
    <s v="C-Out-IndFixt-Ext(180w)-dwP115"/>
    <x v="520"/>
    <s v="DEER1314"/>
    <s v="Lighting Disposition"/>
    <d v="2015-02-09T00:00:00"/>
    <s v="RevisedHighBay.xlsx"/>
    <s v="RobNc"/>
    <s v="Com-Oltg-dWatt"/>
    <s v="DEER"/>
    <s v="Scaled"/>
    <s v="Delta"/>
    <n v="0"/>
    <n v="0"/>
    <s v="None"/>
    <m/>
    <b v="0"/>
    <m/>
    <b v="1"/>
    <s v="Com"/>
    <s v="Any"/>
    <x v="4"/>
    <s v="OutGen"/>
    <s v="Ltg_Fixture"/>
    <x v="34"/>
    <m/>
    <m/>
    <s v="OLtg-Induct"/>
    <s v="OLtg-HPS"/>
    <s v="HID Fixture based on Lamp/Blst: HPS-250w-Ext(295w); Any type of housing; Any direction of light; Total Watts = 295"/>
    <s v="HID Fixture based on Lamp/Blst: HPS-250w-Ext(295w); Any type of housing; Any direction of light; Total Watts = 295"/>
    <x v="1079"/>
    <s v="HIDFixt-HPS-250w-Ext(295w)"/>
    <s v="HIDFixt-HPS-250w-Ext(295w)"/>
    <s v="IndFixt-Ext(180w)"/>
    <s v="Standard"/>
    <m/>
    <m/>
    <s v="None"/>
    <s v="DEER1314"/>
  </r>
  <r>
    <n v="4758"/>
    <s v="C-Out-IndFixt-Ext(250w)-dWP218"/>
    <x v="520"/>
    <s v="DEER1314"/>
    <s v="Lighting Disposition"/>
    <d v="2014-05-30T00:00:00"/>
    <s v="Disposition: MeasuresList-May222014.xlsx"/>
    <s v="RobNc"/>
    <s v="Com-Oltg-dWatt"/>
    <s v="DEER"/>
    <s v="Scaled"/>
    <s v="Delta"/>
    <n v="0"/>
    <n v="0"/>
    <s v="None"/>
    <m/>
    <b v="0"/>
    <m/>
    <b v="1"/>
    <s v="Com"/>
    <s v="Any"/>
    <x v="4"/>
    <s v="OutGen"/>
    <s v="Ltg_Fixture"/>
    <x v="34"/>
    <m/>
    <m/>
    <s v="OLtg-HID"/>
    <s v="OLtg-HPS"/>
    <s v="HID Fixture based on Lamp/Blst: HPS-400w-Ext(468w); Any type of housing; Any direction of light; Total Watts = 468"/>
    <s v="HID Fixture based on Lamp/Blst: HPS-400w-Ext(468w); Any type of housing; Any direction of light; Total Watts = 468"/>
    <x v="1080"/>
    <s v="HIDFixt-HPS-400w-Ext(468w)"/>
    <s v="HIDFixt-HPS-400w-Ext(468w)"/>
    <s v="IndFixt-Ext(250w)"/>
    <s v="Standard"/>
    <m/>
    <s v="WP source e.g.: WPSDGENRLG0003r3"/>
    <s v="None"/>
    <s v="DEER1314"/>
  </r>
  <r>
    <n v="4759"/>
    <s v="C-Out-IndFixt-Ext(70w)-dwP50"/>
    <x v="520"/>
    <s v="DEER1314"/>
    <s v="Lighting Disposition"/>
    <d v="2015-02-09T00:00:00"/>
    <s v="RevisedHighBay.xlsx"/>
    <s v="RobNc"/>
    <s v="Com-Oltg-dWatt"/>
    <s v="DEER"/>
    <s v="Scaled"/>
    <s v="Delta"/>
    <n v="0"/>
    <n v="0"/>
    <s v="None"/>
    <m/>
    <b v="0"/>
    <m/>
    <b v="1"/>
    <s v="Com"/>
    <s v="Any"/>
    <x v="4"/>
    <s v="OutGen"/>
    <s v="Ltg_Fixture"/>
    <x v="34"/>
    <m/>
    <m/>
    <s v="OLtg-Induct"/>
    <s v="OLtg-MH"/>
    <s v="HID Fixture based on Lamp/Blst: MH-95w-Ext(120w); Any type of housing; Any direction of light; Total Watts = 120"/>
    <s v="HID Fixture based on Lamp/Blst: MH-95w-Ext(120w); Any type of housing; Any direction of light; Total Watts = 120"/>
    <x v="1081"/>
    <s v="HIDFixt-MH-95w-Ext(120w)"/>
    <s v="HIDFixt-MH-95w-Ext(120w)"/>
    <s v="IndFixt-Ext(70w)"/>
    <s v="Standard"/>
    <m/>
    <m/>
    <s v="None"/>
    <s v="DEER1314"/>
  </r>
  <r>
    <n v="4760"/>
    <s v="C-Out-LED-A19-Ext(10w)-dWP19"/>
    <x v="521"/>
    <s v="DEER1314"/>
    <s v="Lighting Disposition"/>
    <d v="2014-07-30T00:00:00"/>
    <s v="Disposition: MeasuresList-October312014.xlsx"/>
    <s v="RobNc"/>
    <s v="Com-Oltg-dWatt"/>
    <s v="DEER"/>
    <s v="Scaled"/>
    <s v="BaseRatio"/>
    <n v="0"/>
    <n v="0"/>
    <s v="None"/>
    <m/>
    <b v="0"/>
    <m/>
    <b v="1"/>
    <s v="Com"/>
    <s v="Any"/>
    <x v="4"/>
    <s v="OutGen"/>
    <s v="Ltg_Lamp"/>
    <x v="30"/>
    <m/>
    <m/>
    <s v="ILtg-Com-LED-20000hr"/>
    <m/>
    <s v="LED A19 Basecase, Total Watts = 2.96 x Msr Watts"/>
    <s v="LED A19 Basecase, Total Watts = 2.96 x Msr Watts"/>
    <x v="1082"/>
    <s v="LEDratio0296"/>
    <s v="LEDratio0296"/>
    <s v="LED-A19-Ext(10w)"/>
    <s v="Standard"/>
    <m/>
    <m/>
    <s v="None"/>
    <s v="DEER1314"/>
  </r>
  <r>
    <n v="4761"/>
    <s v="C-Out-LED-A19-Ext(4w)-dWP7"/>
    <x v="521"/>
    <s v="DEER1314"/>
    <s v="Lighting Disposition"/>
    <d v="2014-07-30T00:00:00"/>
    <s v="Disposition: MeasuresList-October312014.xlsx"/>
    <s v="RobNc"/>
    <s v="Com-Oltg-dWatt"/>
    <s v="DEER"/>
    <s v="Scaled"/>
    <s v="BaseRatio"/>
    <n v="0"/>
    <n v="0"/>
    <s v="None"/>
    <m/>
    <b v="0"/>
    <m/>
    <b v="1"/>
    <s v="Com"/>
    <s v="Any"/>
    <x v="4"/>
    <s v="OutGen"/>
    <s v="Ltg_Lamp"/>
    <x v="30"/>
    <m/>
    <m/>
    <s v="ILtg-Com-LED-20000hr"/>
    <m/>
    <s v="LED A19 Basecase, Total Watts = 2.96 x Msr Watts"/>
    <s v="LED A19 Basecase, Total Watts = 2.96 x Msr Watts"/>
    <x v="1083"/>
    <s v="LEDratio0296"/>
    <s v="LEDratio0296"/>
    <s v="LED-A19-Ext(4w)"/>
    <s v="Standard"/>
    <m/>
    <m/>
    <s v="None"/>
    <s v="DEER1314"/>
  </r>
  <r>
    <n v="4762"/>
    <s v="C-Out-LEDFixt-Ext(130w)-dwP120"/>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HPS-200w-Ext(250w); Any type of housing; Any direction of light; Total Watts = 250"/>
    <s v="HID Fixture based on Lamp/Blst: HPS-200w-Ext(250w); Any type of housing; Any direction of light; Total Watts = 250"/>
    <x v="1084"/>
    <s v="HIDFixt-HPS-200w-Ext(250w)"/>
    <s v="HIDFixt-HPS-200w-Ext(250w)"/>
    <s v="LEDFixt-Ext(130w)"/>
    <s v="Standard"/>
    <m/>
    <m/>
    <s v="None"/>
    <s v="DEER1314"/>
  </r>
  <r>
    <n v="4763"/>
    <s v="C-Out-LEDFixt-Ext(130w)-dwP158"/>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PSMH-250w(288w); Any type of housing; Any direction of light; Total Watts = 288"/>
    <s v="HID Fixture based on Lamp/Blst: PSMH-250w(288w); Any type of housing; Any direction of light; Total Watts = 288"/>
    <x v="1084"/>
    <s v="HIDFixt-PSMH-250w(288w)"/>
    <s v="HIDFixt-PSMH-250w(288w)"/>
    <s v="LEDFixt-Ext(130w)"/>
    <s v="Standard"/>
    <m/>
    <m/>
    <s v="None"/>
    <s v="DEER1314"/>
  </r>
  <r>
    <n v="4764"/>
    <s v="C-Out-LEDFixt-Ext(170w)-dWP76"/>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246w-Ext(246w); Any type of housing; Any direction of light; Total Watts = 246"/>
    <s v="HID Fixture based on Lamp/Blst: HPS-246w-Ext(246w); Any type of housing; Any direction of light; Total Watts = 246"/>
    <x v="1085"/>
    <s v="HIDFixt-HPS-246w-Ext(246w)"/>
    <s v="HIDFixt-HPS-246w-Ext(246w)"/>
    <s v="LEDFixt-Ext(170w)"/>
    <s v="Standard"/>
    <m/>
    <s v="WP source e.g.: PGECOLTG158r3"/>
    <s v="None"/>
    <s v="DEER1314"/>
  </r>
  <r>
    <n v="4765"/>
    <s v="C-Out-LEDFixt-Ext(190w)-dwP105"/>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HPS-250w-Ext(295w); Any type of housing; Any direction of light; Total Watts = 295"/>
    <s v="HID Fixture based on Lamp/Blst: HPS-250w-Ext(295w); Any type of housing; Any direction of light; Total Watts = 295"/>
    <x v="1086"/>
    <s v="HIDFixt-HPS-250w-Ext(295w)"/>
    <s v="HIDFixt-HPS-250w-Ext(295w)"/>
    <s v="LEDFixt-Ext(190w)"/>
    <s v="Standard"/>
    <m/>
    <m/>
    <s v="None"/>
    <s v="DEER1314"/>
  </r>
  <r>
    <n v="4766"/>
    <s v="C-Out-LEDFixt-Ext(190w)-dwP266"/>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PSMH-400w-Ext(456w); Any type of housing; Any direction of light; Total Watts = 456"/>
    <s v="HID Fixture based on Lamp/Blst: PSMH-400w-Ext(456w); Any type of housing; Any direction of light; Total Watts = 456"/>
    <x v="1086"/>
    <s v="HIDFixt-PSMH-400w-Ext(456w)"/>
    <s v="HIDFixt-PSMH-400w-Ext(456w)"/>
    <s v="LEDFixt-Ext(190w)"/>
    <s v="Standard"/>
    <m/>
    <m/>
    <s v="None"/>
    <s v="DEER1314"/>
  </r>
  <r>
    <n v="4767"/>
    <s v="C-Out-LEDFixt-Ext(210w)-dWP103"/>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313w-Ext(313w); Any type of housing; Any direction of light; Total Watts = 313"/>
    <s v="HID Fixture based on Lamp/Blst: HPS-313w-Ext(313w); Any type of housing; Any direction of light; Total Watts = 313"/>
    <x v="1087"/>
    <s v="HIDFixt-HPS-313w-Ext(313w)"/>
    <s v="HIDFixt-HPS-313w-Ext(313w)"/>
    <s v="LEDFixt-Ext(210w)"/>
    <s v="Standard"/>
    <m/>
    <s v="WP source e.g.: PGECOLTG158r3"/>
    <s v="None"/>
    <s v="DEER1314"/>
  </r>
  <r>
    <n v="4768"/>
    <s v="C-Out-LEDFixt-Ext(222w)-dwP143"/>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HPS-310w-Ext(365w); Any type of housing; Any direction of light; Total Watts = 365"/>
    <s v="HID Fixture based on Lamp/Blst: HPS-310w-Ext(365w); Any type of housing; Any direction of light; Total Watts = 365"/>
    <x v="1088"/>
    <s v="HIDFixt-HPS-310w-Ext(365w)"/>
    <s v="HIDFixt-HPS-310w-Ext(365w)"/>
    <s v="LEDFixt-Ext(222w)"/>
    <s v="Standard"/>
    <m/>
    <m/>
    <s v="None"/>
    <s v="DEER1314"/>
  </r>
  <r>
    <n v="4769"/>
    <s v="C-Out-LEDFixt-Ext(245w)-dWP138"/>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383w-Ext(383w); Any type of housing; Any direction of light; Total Watts = 383"/>
    <s v="HID Fixture based on Lamp/Blst: HPS-383w-Ext(383w); Any type of housing; Any direction of light; Total Watts = 383"/>
    <x v="1089"/>
    <s v="HIDFixt-HPS-383w-Ext(383w)"/>
    <s v="HIDFixt-HPS-383w-Ext(383w)"/>
    <s v="LEDFixt-Ext(245w)"/>
    <s v="Standard"/>
    <m/>
    <s v="WP source e.g.: PGECOLTG158r3"/>
    <s v="None"/>
    <s v="DEER1314"/>
  </r>
  <r>
    <n v="4770"/>
    <s v="C-Out-LEDFixt-Ext(260w)-dwP205"/>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HPS-400w-Ext(465w); Any type of housing; Any direction of light; Total Watts = 465"/>
    <s v="HID Fixture based on Lamp/Blst: HPS-400w-Ext(465w); Any type of housing; Any direction of light; Total Watts = 465"/>
    <x v="1090"/>
    <s v="HIDFixt-HPS-400w-Ext(465w)"/>
    <s v="HIDFixt-HPS-400w-Ext(465w)"/>
    <s v="LEDFixt-Ext(260w)"/>
    <s v="Standard"/>
    <m/>
    <m/>
    <s v="None"/>
    <s v="DEER1314"/>
  </r>
  <r>
    <n v="4771"/>
    <s v="C-Out-LEDFixt-Ext(28w)-dwP38"/>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HPS-50w-Ext(66w); Any type of housing; Any direction of light; Total Watts = 66"/>
    <s v="HID Fixture based on Lamp/Blst: HPS-50w-Ext(66w); Any type of housing; Any direction of light; Total Watts = 66"/>
    <x v="1091"/>
    <s v="HIDFixt-HPS-50w-Ext(66w)"/>
    <s v="HIDFixt-HPS-50w-Ext(66w)"/>
    <s v="LEDFixt-Ext(28w)"/>
    <s v="Standard"/>
    <m/>
    <m/>
    <s v="None"/>
    <s v="DEER1314"/>
  </r>
  <r>
    <n v="4772"/>
    <s v="C-Out-LEDFixt-Ext(28w)-dwP52"/>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PSMH-70w-Ext(95w); Any type of housing; Any direction of light; Total Watts = 95"/>
    <s v="HID Fixture based on Lamp/Blst: PSMH-70w-Ext(95w); Any type of housing; Any direction of light; Total Watts = 95"/>
    <x v="1092"/>
    <s v="HIDFixt-PSMH-70w-Ext(95w)"/>
    <s v="HIDFixt-PSMH-70w-Ext(95w)"/>
    <s v="LEDFixt-Ext(43w)"/>
    <s v="Standard"/>
    <m/>
    <m/>
    <s v="None"/>
    <s v="DEER1314"/>
  </r>
  <r>
    <n v="4773"/>
    <s v="C-Out-LEDFixt-Ext(290w)-dWP195"/>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485w-Ext(485w); Any type of housing; Any direction of light; Total Watts = 485"/>
    <s v="HID Fixture based on Lamp/Blst: HPS-485w-Ext(485w); Any type of housing; Any direction of light; Total Watts = 485"/>
    <x v="1093"/>
    <s v="HIDFixt-HPS-485w-Ext(485w)"/>
    <s v="HIDFixt-HPS-485w-Ext(485w)"/>
    <s v="LEDFixt-Ext(290w)"/>
    <s v="Standard"/>
    <m/>
    <s v="WP source e.g.: PGECOLTG158r3"/>
    <s v="None"/>
    <s v="DEER1314"/>
  </r>
  <r>
    <n v="4774"/>
    <s v="C-Out-LEDFixt-Ext(350w)-dWP15"/>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310w-Ext(365w); Any type of housing; Any direction of light; Total Watts = 365"/>
    <s v="HID Fixture based on Lamp/Blst: HPS-310w-Ext(365w); Any type of housing; Any direction of light; Total Watts = 365"/>
    <x v="1094"/>
    <s v="HIDFixt-HPS-310w-Ext(365w)"/>
    <s v="HIDFixt-HPS-310w-Ext(365w)"/>
    <s v="LEDFixt-Ext(350w)"/>
    <s v="Standard"/>
    <m/>
    <s v="WP source e.g.: PGECOLTG158r3"/>
    <s v="None"/>
    <s v="DEER1314"/>
  </r>
  <r>
    <n v="4775"/>
    <s v="C-Out-LEDFixt-Ext(43w)-dwP52"/>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HPS-70w-Ext(95w); Any type of housing; Any direction of light; Total Watts = 95"/>
    <s v="HID Fixture based on Lamp/Blst: HPS-70w-Ext(95w); Any type of housing; Any direction of light; Total Watts = 95"/>
    <x v="1092"/>
    <s v="HIDFixt-HPS-70w-Ext(95w)"/>
    <s v="HIDFixt-HPS-70w-Ext(95w)"/>
    <s v="LEDFixt-Ext(43w)"/>
    <s v="Standard"/>
    <m/>
    <m/>
    <s v="None"/>
    <s v="DEER1314"/>
  </r>
  <r>
    <n v="4776"/>
    <s v="C-Out-LEDFixt-Ext(54w)-dwP74"/>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PSMH-100w-Ext(128w); Any type of housing; Any direction of light; Total Watts = 128"/>
    <s v="HID Fixture based on Lamp/Blst: PSMH-100w-Ext(128w); Any type of housing; Any direction of light; Total Watts = 128"/>
    <x v="1095"/>
    <s v="HIDFixt-PSMH-100w-Ext(128w)"/>
    <s v="HIDFixt-PSMH-100w-Ext(128w)"/>
    <s v="LEDFixt-Ext(54w)"/>
    <s v="Standard"/>
    <m/>
    <m/>
    <s v="None"/>
    <s v="DEER1314"/>
  </r>
  <r>
    <n v="4777"/>
    <s v="C-Out-LEDFixt-Ext(54w)-dwP84"/>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HPS-100w-Ext(138w); Any type of housing; Any direction of light; Total Watts = 138"/>
    <s v="HID Fixture based on Lamp/Blst: HPS-100w-Ext(138w); Any type of housing; Any direction of light; Total Watts = 138"/>
    <x v="1095"/>
    <s v="HIDFixt-HPS-100w-Ext(138w)"/>
    <s v="HIDFixt-HPS-100w-Ext(138w)"/>
    <s v="LEDFixt-Ext(54w)"/>
    <s v="Standard"/>
    <m/>
    <m/>
    <s v="None"/>
    <s v="DEER1314"/>
  </r>
  <r>
    <n v="4778"/>
    <s v="C-Out-LEDFixt-Ext(80w)-dWP37"/>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117w-Ext(117w); Any type of housing; Any direction of light; Total Watts = 117"/>
    <s v="HID Fixture based on Lamp/Blst: HPS-117w-Ext(117w); Any type of housing; Any direction of light; Total Watts = 117"/>
    <x v="1096"/>
    <s v="HIDFixt-HPS-117w-Ext(117w)"/>
    <s v="HIDFixt-HPS-117w-Ext(117w)"/>
    <s v="LEDFixt-Ext(80w)"/>
    <s v="Standard"/>
    <m/>
    <s v="WP source e.g.: SCE13LG109r0"/>
    <s v="None"/>
    <s v="DEER1314"/>
  </r>
  <r>
    <n v="4779"/>
    <s v="C-Out-LEDFixt-Ext(80w)-dWP40"/>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100w-Ext(120w); Any type of housing; Any direction of light; Total Watts = 120"/>
    <s v="HID Fixture based on Lamp/Blst: HPS-100w-Ext(120w); Any type of housing; Any direction of light; Total Watts = 120"/>
    <x v="1096"/>
    <s v="HIDFixt-HPS-100w-Ext(120w)"/>
    <s v="HIDFixt-HPS-100w-Ext(120w)"/>
    <s v="LEDFixt-Ext(80w)"/>
    <s v="Standard"/>
    <m/>
    <s v="WP source e.g.: SCE13LG109r0"/>
    <s v="None"/>
    <s v="DEER1314"/>
  </r>
  <r>
    <n v="4780"/>
    <s v="C-Out-LEDFixt-Ext(90w)-dwP100"/>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PSMH-150w-Ext(190w); Any type of housing; Any direction of light; Total Watts = 190"/>
    <s v="HID Fixture based on Lamp/Blst: PSMH-150w-Ext(190w); Any type of housing; Any direction of light; Total Watts = 190"/>
    <x v="1097"/>
    <s v="HIDFixt-PSMH-150w-Ext(190w)"/>
    <s v="HIDFixt-PSMH-150w-Ext(190w)"/>
    <s v="LEDFixt-Ext(90w)"/>
    <s v="Standard"/>
    <m/>
    <m/>
    <s v="None"/>
    <s v="DEER1314"/>
  </r>
  <r>
    <n v="4781"/>
    <s v="C-Out-LEDFixt-Ext(90w)-dwP118"/>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PSMH-175w-Ext(208w); Any type of housing; Any direction of light; Total Watts = 208"/>
    <s v="HID Fixture based on Lamp/Blst: PSMH-175w-Ext(208w); Any type of housing; Any direction of light; Total Watts = 208"/>
    <x v="1097"/>
    <s v="HIDFixt-PSMH-175w-Ext(208w)"/>
    <s v="HIDFixt-PSMH-175w-Ext(208w)"/>
    <s v="LEDFixt-Ext(90w)"/>
    <s v="Standard"/>
    <m/>
    <m/>
    <s v="None"/>
    <s v="DEER1314"/>
  </r>
  <r>
    <n v="4782"/>
    <s v="C-Out-LEDFixt-Ext(90w)-dwP98"/>
    <x v="522"/>
    <s v="DEER1314"/>
    <s v="Lighting Disposition"/>
    <d v="2015-02-09T00:00:00"/>
    <s v="RevisedHighBay.xlsx"/>
    <s v="RobNc"/>
    <s v="Com-Oltg-dWatt"/>
    <s v="DEER"/>
    <s v="Scaled"/>
    <s v="Delta"/>
    <n v="0"/>
    <n v="0"/>
    <s v="None"/>
    <m/>
    <b v="0"/>
    <m/>
    <b v="1"/>
    <s v="Com"/>
    <s v="Any"/>
    <x v="4"/>
    <s v="OutGen"/>
    <s v="Ltg_Fixture"/>
    <x v="31"/>
    <m/>
    <m/>
    <s v="OLtg-Com-LED-50000hr"/>
    <s v="OLtg-HPS"/>
    <s v="HID Fixture based on Lamp/Blst: HPS-150w-Ext(188w); Any type of housing; Any direction of light; Total Watts = 188"/>
    <s v="HID Fixture based on Lamp/Blst: HPS-150w-Ext(188w); Any type of housing; Any direction of light; Total Watts = 188"/>
    <x v="1097"/>
    <s v="HIDFixt-HPS-150w-Ext(188w)"/>
    <s v="HIDFixt-HPS-150w-Ext(188w)"/>
    <s v="LEDFixt-Ext(90w)"/>
    <s v="Standard"/>
    <m/>
    <m/>
    <s v="None"/>
    <s v="DEER1314"/>
  </r>
  <r>
    <n v="4783"/>
    <s v="C-Out-LEDFixt-Ext-1(110w)-dWP66"/>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150w-Ext(176w); Any type of housing; Any direction of light; Total Watts = 176"/>
    <s v="HID Fixture based on Lamp/Blst: HPS-150w-Ext(176w); Any type of housing; Any direction of light; Total Watts = 176"/>
    <x v="1098"/>
    <s v="HIDFixt-HPS-150w-Ext(176w)"/>
    <s v="HIDFixt-HPS-150w-Ext(176w)"/>
    <s v="LEDFixt-Ext-1(110w)"/>
    <s v="Standard"/>
    <m/>
    <s v="WP source e.g.: SCE13LG097r0"/>
    <s v="None"/>
    <s v="DEER1314"/>
  </r>
  <r>
    <n v="4784"/>
    <s v="C-Out-LEDFixt-Ext-1(192w)-dWP101"/>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250w-Ext(293w); Any type of housing; Any direction of light; Total Watts = 293"/>
    <s v="HID Fixture based on Lamp/Blst: HPS-250w-Ext(293w); Any type of housing; Any direction of light; Total Watts = 293"/>
    <x v="1099"/>
    <s v="HIDFixt-HPS-250w-Ext(293w)"/>
    <s v="HIDFixt-HPS-250w-Ext(293w)"/>
    <s v="LEDFixt-Ext-1(192w)"/>
    <s v="Standard"/>
    <m/>
    <s v="WP source e.g.: SCE13LG097r0"/>
    <s v="None"/>
    <s v="DEER1314"/>
  </r>
  <r>
    <n v="4785"/>
    <s v="C-Out-LEDFixt-Ext-1(192w)-dWP103"/>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250w-Ext(295w); Any type of housing; Any direction of light; Total Watts = 295"/>
    <s v="HID Fixture based on Lamp/Blst: HPS-250w-Ext(295w); Any type of housing; Any direction of light; Total Watts = 295"/>
    <x v="1099"/>
    <s v="HIDFixt-HPS-250w-Ext(295w)"/>
    <s v="HIDFixt-HPS-250w-Ext(295w)"/>
    <s v="LEDFixt-Ext-1(192w)"/>
    <s v="Standard"/>
    <m/>
    <s v="WP source e.g.: SCE13LG097r0"/>
    <s v="None"/>
    <s v="DEER1314"/>
  </r>
  <r>
    <n v="4786"/>
    <s v="C-Out-LEDFixt-Ext-1(225w)-dWP138"/>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310w-Ext(363w); Any type of housing; Any direction of light; Total Watts = 363"/>
    <s v="HID Fixture based on Lamp/Blst: HPS-310w-Ext(363w); Any type of housing; Any direction of light; Total Watts = 363"/>
    <x v="1100"/>
    <s v="HIDFixt-HPS-310w-Ext(363w)"/>
    <s v="HIDFixt-HPS-310w-Ext(363w)"/>
    <s v="LEDFixt-Ext-1(225w)"/>
    <s v="Standard"/>
    <m/>
    <s v="WP source e.g.: SCE13LG097r0"/>
    <s v="None"/>
    <s v="DEER1314"/>
  </r>
  <r>
    <n v="4787"/>
    <s v="C-Out-LEDFixt-Ext-1(50w)-dWP35"/>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70w-Ext(85w); Any type of housing; Any direction of light; Total Watts = 85"/>
    <s v="HID Fixture based on Lamp/Blst: HPS-70w-Ext(85w); Any type of housing; Any direction of light; Total Watts = 85"/>
    <x v="1101"/>
    <s v="HIDFixt-HPS-70w-Ext(85w)"/>
    <s v="HIDFixt-HPS-70w-Ext(85w)"/>
    <s v="LEDFixt-Ext-1(50w)"/>
    <s v="Standard"/>
    <m/>
    <s v="WP source e.g.: WPSDGENRLG0181r1"/>
    <s v="None"/>
    <s v="DEER1314"/>
  </r>
  <r>
    <n v="4788"/>
    <s v="C-Out-LEDFixt-Ext-1(70w)-dWP50"/>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100w-Ext(120w); Any type of housing; Any direction of light; Total Watts = 120"/>
    <s v="HID Fixture based on Lamp/Blst: HPS-100w-Ext(120w); Any type of housing; Any direction of light; Total Watts = 120"/>
    <x v="1102"/>
    <s v="HIDFixt-HPS-100w-Ext(120w)"/>
    <s v="HIDFixt-HPS-100w-Ext(120w)"/>
    <s v="LEDFixt-Ext-1(70w)"/>
    <s v="Standard"/>
    <m/>
    <s v="WP source e.g.: SCE13LG097r0"/>
    <s v="None"/>
    <s v="DEER1314"/>
  </r>
  <r>
    <n v="4789"/>
    <s v="C-Out-LEDFixt-Ext-2(125w)-dWP68"/>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193w-Ext(193w); Any type of housing; Any direction of light; Total Watts = 193"/>
    <s v="HID Fixture based on Lamp/Blst: HPS-193w-Ext(193w); Any type of housing; Any direction of light; Total Watts = 193"/>
    <x v="1103"/>
    <s v="HIDFixt-HPS-193w-Ext(193w)"/>
    <s v="HIDFixt-HPS-193w-Ext(193w)"/>
    <s v="LEDFixt-Ext-2(125w)"/>
    <s v="Standard"/>
    <m/>
    <s v="WP source e.g.: WPSDGENRLG0181r1"/>
    <s v="None"/>
    <s v="DEER1314"/>
  </r>
  <r>
    <n v="4790"/>
    <s v="C-Out-LEDFixt-Ext-3(150w)-dWP84"/>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200w-Ext(234w); Any type of housing; Any direction of light; Total Watts = 234"/>
    <s v="HID Fixture based on Lamp/Blst: HPS-200w-Ext(234w); Any type of housing; Any direction of light; Total Watts = 234"/>
    <x v="1104"/>
    <s v="HIDFixt-HPS-200w-Ext(234w)"/>
    <s v="HIDFixt-HPS-200w-Ext(234w)"/>
    <s v="LEDFixt-Ext-3(150w)"/>
    <s v="Standard"/>
    <m/>
    <s v="WP source e.g.: PGECOLTG151r3"/>
    <s v="None"/>
    <s v="DEER1314"/>
  </r>
  <r>
    <n v="4791"/>
    <s v="C-Out-LEDFixt-Ext-3(265w)-dWP203"/>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400w-Ext(468w); Any type of housing; Any direction of light; Total Watts = 468"/>
    <s v="HID Fixture based on Lamp/Blst: HPS-400w-Ext(468w); Any type of housing; Any direction of light; Total Watts = 468"/>
    <x v="1105"/>
    <s v="HIDFixt-HPS-400w-Ext(468w)"/>
    <s v="HIDFixt-HPS-400w-Ext(468w)"/>
    <s v="LEDFixt-Ext-3(265w)"/>
    <s v="Standard"/>
    <m/>
    <s v="WP source e.g.: PGECOLTG151r3"/>
    <s v="None"/>
    <s v="DEER1314"/>
  </r>
  <r>
    <n v="4792"/>
    <s v="C-Out-LEDFixt-Ext-3(60w)-dWP23"/>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83w-Ext(83w); Any type of housing; Any direction of light; Total Watts = 83"/>
    <s v="HID Fixture based on Lamp/Blst: HPS-83w-Ext(83w); Any type of housing; Any direction of light; Total Watts = 83"/>
    <x v="1106"/>
    <s v="HIDFixt-HPS-83w-Ext(83w)"/>
    <s v="HIDFixt-HPS-83w-Ext(83w)"/>
    <s v="LEDFixt-Ext-3(60w)"/>
    <s v="Standard"/>
    <m/>
    <s v="WP source e.g.: WPSDGENRLG0181r1"/>
    <s v="None"/>
    <s v="DEER1314"/>
  </r>
  <r>
    <n v="4793"/>
    <s v="C-Out-LEDFixt-WM-Ext(80w)-dWP215"/>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250w-Ext(295w); Any type of housing; Any direction of light; Total Watts = 295"/>
    <s v="HID Fixture based on Lamp/Blst: HPS-250w-Ext(295w); Any type of housing; Any direction of light; Total Watts = 295"/>
    <x v="1107"/>
    <s v="HIDFixt-HPS-250w-Ext(295w)"/>
    <s v="HIDFixt-HPS-250w-Ext(295w)"/>
    <s v="LEDFixt-WM-Ext(80w)"/>
    <s v="Standard"/>
    <m/>
    <s v="WP source e.g.: PGECOLTG151r3"/>
    <s v="None"/>
    <s v="DEER1314"/>
  </r>
  <r>
    <n v="4794"/>
    <s v="C-Out-LEDFixt-WM-Ext(80w)-dWP215-dWC152"/>
    <x v="522"/>
    <s v="DEER1314"/>
    <s v="Lighting Disposition"/>
    <d v="2014-05-30T00:00:00"/>
    <s v="Disposition: MeasuresList-May222014.xlsx"/>
    <s v="ErRobNc"/>
    <s v="Com-Oltg-dWatt"/>
    <s v="DEER"/>
    <s v="Scaled"/>
    <s v="Delta"/>
    <n v="0"/>
    <n v="0"/>
    <s v="None"/>
    <m/>
    <b v="0"/>
    <m/>
    <b v="1"/>
    <s v="Com"/>
    <s v="Any"/>
    <x v="4"/>
    <s v="OutGen"/>
    <s v="Ltg_Fixture"/>
    <x v="31"/>
    <m/>
    <m/>
    <s v="ILtg-Com-LED-20000hr"/>
    <s v="OLtg-MH"/>
    <s v="HID Fixture based on Lamp/Blst: MH-250w-Ext(295w); Any type of housing; Any direction of light; Total Watts = 295"/>
    <s v="HID Fixture based on Lamp/Blst: PSMH-200w-Ext(232w); Any type of housing; Any direction of light; Total Watts = 232"/>
    <x v="1107"/>
    <s v="HIDFixt-MH-250w-Ext(295w)"/>
    <s v="HIDFixt-PSMH-200w-Ext(232w)"/>
    <s v="LEDFixt-WM-Ext(80w)"/>
    <s v="Standard"/>
    <m/>
    <s v="WP source e.g.: PGECOLTG151r3"/>
    <s v="None"/>
    <s v="DEER1314"/>
  </r>
  <r>
    <n v="4795"/>
    <s v="C-Out-LEDFixt-WM-Ext-4(40w)-dWP32"/>
    <x v="522"/>
    <s v="DEER1314"/>
    <s v="Lighting Disposition"/>
    <d v="2014-05-30T00:00:00"/>
    <s v="Disposition: MeasuresList-May222014.xlsx"/>
    <s v="RobNc"/>
    <s v="Com-Oltg-dWatt"/>
    <s v="DEER"/>
    <s v="Scaled"/>
    <s v="Delta"/>
    <n v="0"/>
    <n v="0"/>
    <s v="None"/>
    <m/>
    <b v="0"/>
    <m/>
    <b v="1"/>
    <s v="Com"/>
    <s v="Any"/>
    <x v="4"/>
    <s v="OutGen"/>
    <s v="Ltg_Fixture"/>
    <x v="31"/>
    <m/>
    <m/>
    <s v="ILtg-Com-LED-20000hr"/>
    <s v="OLtg-MH"/>
    <s v="HID Fixture based on Lamp/Blst: MH-50w-Ext(72w); Any type of housing; Any direction of light; Total Watts = 72"/>
    <s v="HID Fixture based on Lamp/Blst: MH-50w-Ext(72w); Any type of housing; Any direction of light; Total Watts = 72"/>
    <x v="1108"/>
    <s v="HIDFixt-MH-50w-Ext(72w)"/>
    <s v="HIDFixt-MH-50w-Ext(72w)"/>
    <s v="LEDFixt-WM-Ext-4(40w)"/>
    <s v="Standard"/>
    <m/>
    <s v="WP source e.g.: PGECOLTG151r3"/>
    <s v="None"/>
    <s v="DEER1314"/>
  </r>
  <r>
    <n v="4796"/>
    <s v="C-Out-LEDFixt-WM-Ext-4(40w)-dWP6-1"/>
    <x v="523"/>
    <s v="DEER1314"/>
    <s v="Lighting Disposition"/>
    <d v="2014-05-30T00:00:00"/>
    <s v="Disposition: MeasuresList-May222014.xlsx"/>
    <s v="RobNc"/>
    <s v="Com-Oltg-dWatt"/>
    <s v="DEER"/>
    <s v="Scaled"/>
    <s v="Delta"/>
    <n v="0"/>
    <n v="0"/>
    <s v="None"/>
    <m/>
    <b v="0"/>
    <m/>
    <b v="1"/>
    <s v="Com"/>
    <s v="Any"/>
    <x v="4"/>
    <s v="OutGen"/>
    <s v="Ltg_Fixture"/>
    <x v="31"/>
    <m/>
    <m/>
    <s v="ILtg-Com-LED-20000hr"/>
    <s v="OLtg-CFLfix"/>
    <s v="CFL fixture based on: CFLpin(46w); Total Watts = 46"/>
    <s v="CFL fixture based on: CFLpin(46w); Total Watts = 46"/>
    <x v="1108"/>
    <s v="CFLfixt-46w(46w)"/>
    <s v="CFLfixt-46w(46w)"/>
    <s v="LEDFixt-WM-Ext-4(40w)"/>
    <s v="Standard"/>
    <m/>
    <s v="WP source e.g.: SCE13LG097r0"/>
    <s v="None"/>
    <s v="DEER1314"/>
  </r>
  <r>
    <n v="4797"/>
    <s v="C-Out-LEDFixt-WM-Ext-4(40w)-dWP6-2"/>
    <x v="522"/>
    <s v="DEER1314"/>
    <s v="Lighting Disposition"/>
    <d v="2014-05-30T00:00:00"/>
    <s v="Disposition: MeasuresList-May222014.xlsx"/>
    <s v="RobNc"/>
    <s v="Com-Oltg-dWatt"/>
    <s v="DEER"/>
    <s v="Scaled"/>
    <s v="Delta"/>
    <n v="0"/>
    <n v="0"/>
    <s v="None"/>
    <m/>
    <b v="0"/>
    <m/>
    <b v="1"/>
    <s v="Com"/>
    <s v="Any"/>
    <x v="4"/>
    <s v="OutGen"/>
    <s v="Ltg_Fixture"/>
    <x v="31"/>
    <m/>
    <m/>
    <s v="ILtg-Com-LED-20000hr"/>
    <s v="OLtg-HPS"/>
    <s v="HID Fixture based on Lamp/Blst: HPS-46w-Ext(46w); Any type of housing; Any direction of light; Total Watts = 46"/>
    <s v="HID Fixture based on Lamp/Blst: HPS-46w-Ext(46w); Any type of housing; Any direction of light; Total Watts = 46"/>
    <x v="1108"/>
    <s v="HIDFixt-HPS-46w-Ext(46w)-WM"/>
    <s v="HIDFixt-HPS-46w-Ext(46w)-WM"/>
    <s v="LEDFixt-WM-Ext-4(40w)"/>
    <s v="Standard"/>
    <m/>
    <s v="WP source e.g.: PGECOLTG151r3"/>
    <s v="None"/>
    <s v="DEER1314"/>
  </r>
  <r>
    <n v="4798"/>
    <s v="C-Out-LED-MR16-Ext(3w)-dWP9"/>
    <x v="521"/>
    <s v="DEER1314"/>
    <s v="Lighting Disposition"/>
    <d v="2014-07-30T00:00:00"/>
    <s v="Disposition: MeasuresList-October312014.xlsx"/>
    <s v="RobNc"/>
    <s v="Com-Oltg-dWatt"/>
    <s v="DEER"/>
    <s v="Scaled"/>
    <s v="BaseRatio"/>
    <n v="0"/>
    <n v="0"/>
    <s v="None"/>
    <m/>
    <b v="0"/>
    <m/>
    <b v="1"/>
    <s v="Com"/>
    <s v="Any"/>
    <x v="4"/>
    <s v="OutGen"/>
    <s v="Ltg_Lamp"/>
    <x v="30"/>
    <m/>
    <m/>
    <s v="ILtg-Com-LED-20000hr"/>
    <m/>
    <s v="LED MR16 Basecase, Total Watts = 4.24 x Msr Watts"/>
    <s v="LED MR16 Basecase, Total Watts = 4.24 x Msr Watts"/>
    <x v="1109"/>
    <s v="LEDratio0424"/>
    <s v="LEDratio0424"/>
    <s v="LED-MR16-Ext(3w)"/>
    <s v="Standard"/>
    <m/>
    <m/>
    <s v="None"/>
    <s v="DEER1314"/>
  </r>
  <r>
    <n v="4799"/>
    <s v="C-Out-LED-MR16-Ext(7w)-dWP22"/>
    <x v="521"/>
    <s v="DEER1314"/>
    <s v="Lighting Disposition"/>
    <d v="2014-07-30T00:00:00"/>
    <s v="Disposition: MeasuresList-October312014.xlsx"/>
    <s v="RobNc"/>
    <s v="Com-Oltg-dWatt"/>
    <s v="DEER"/>
    <s v="Scaled"/>
    <s v="BaseRatio"/>
    <n v="0"/>
    <n v="0"/>
    <s v="None"/>
    <m/>
    <b v="0"/>
    <m/>
    <b v="1"/>
    <s v="Com"/>
    <s v="Any"/>
    <x v="4"/>
    <s v="OutGen"/>
    <s v="Ltg_Lamp"/>
    <x v="30"/>
    <m/>
    <m/>
    <s v="ILtg-Com-LED-20000hr"/>
    <m/>
    <s v="LED MR16 Basecase, Total Watts = 4.24 x Msr Watts"/>
    <s v="LED MR16 Basecase, Total Watts = 4.24 x Msr Watts"/>
    <x v="1110"/>
    <s v="LEDratio0424"/>
    <s v="LEDratio0424"/>
    <s v="LED-MR16-Ext(7w)"/>
    <s v="Standard"/>
    <m/>
    <m/>
    <s v="None"/>
    <s v="DEER1314"/>
  </r>
  <r>
    <n v="4800"/>
    <s v="C-Out-LED-PAR30-Ext(15w)-dWP36"/>
    <x v="521"/>
    <s v="DEER1314"/>
    <s v="Lighting Disposition"/>
    <d v="2014-07-30T00:00:00"/>
    <s v="Disposition: MeasuresList-October312014.xlsx"/>
    <s v="RobNc"/>
    <s v="Com-Oltg-dWatt"/>
    <s v="DEER"/>
    <s v="Scaled"/>
    <s v="BaseRatio"/>
    <n v="0"/>
    <n v="0"/>
    <s v="None"/>
    <m/>
    <b v="0"/>
    <m/>
    <b v="1"/>
    <s v="Com"/>
    <s v="Any"/>
    <x v="4"/>
    <s v="OutGen"/>
    <s v="Ltg_Lamp"/>
    <x v="30"/>
    <m/>
    <m/>
    <s v="ILtg-Com-LED-20000hr"/>
    <m/>
    <s v="LED PAR30 Basecase, Total Watts = 3.42 x Msr Watts"/>
    <s v="LED PAR30 Basecase, Total Watts = 3.42 x Msr Watts"/>
    <x v="1111"/>
    <s v="LEDratio0342"/>
    <s v="LEDratio0342"/>
    <s v="LED-PAR30-Ext(15w)"/>
    <s v="Standard"/>
    <m/>
    <m/>
    <s v="None"/>
    <s v="DEER1314"/>
  </r>
  <r>
    <n v="4801"/>
    <s v="C-Out-LED-PAR30-Ext(6w)-dWP14"/>
    <x v="521"/>
    <s v="DEER1314"/>
    <s v="Lighting Disposition"/>
    <d v="2014-07-30T00:00:00"/>
    <s v="Disposition: MeasuresList-October312014.xlsx"/>
    <s v="RobNc"/>
    <s v="Com-Oltg-dWatt"/>
    <s v="DEER"/>
    <s v="Scaled"/>
    <s v="BaseRatio"/>
    <n v="0"/>
    <n v="0"/>
    <s v="None"/>
    <m/>
    <b v="0"/>
    <m/>
    <b v="1"/>
    <s v="Com"/>
    <s v="Any"/>
    <x v="4"/>
    <s v="OutGen"/>
    <s v="Ltg_Lamp"/>
    <x v="30"/>
    <m/>
    <m/>
    <s v="ILtg-Com-LED-20000hr"/>
    <m/>
    <s v="LED PAR30 Basecase, Total Watts = 3.42 x Msr Watts"/>
    <s v="LED PAR30 Basecase, Total Watts = 3.42 x Msr Watts"/>
    <x v="1112"/>
    <s v="LEDratio0342"/>
    <s v="LEDratio0342"/>
    <s v="LED-PAR30-Ext(6w)"/>
    <s v="Standard"/>
    <m/>
    <m/>
    <s v="None"/>
    <s v="DEER1314"/>
  </r>
  <r>
    <n v="4802"/>
    <s v="C-Out-LED-PAR38-Ext(17w)-dWP47"/>
    <x v="521"/>
    <s v="DEER1314"/>
    <s v="Lighting Disposition"/>
    <d v="2014-07-30T00:00:00"/>
    <s v="Disposition: MeasuresList-October312014.xlsx"/>
    <s v="RobNc"/>
    <s v="Com-Oltg-dWatt"/>
    <s v="DEER"/>
    <s v="Scaled"/>
    <s v="BaseRatio"/>
    <n v="0"/>
    <n v="0"/>
    <s v="None"/>
    <m/>
    <b v="0"/>
    <m/>
    <b v="1"/>
    <s v="Com"/>
    <s v="Any"/>
    <x v="4"/>
    <s v="OutGen"/>
    <s v="Ltg_Lamp"/>
    <x v="30"/>
    <m/>
    <m/>
    <s v="ILtg-Com-LED-20000hr"/>
    <m/>
    <s v="LED PAR38 Basecase, Total Watts = 3.81 x Msr Watts"/>
    <s v="LED PAR38 Basecase, Total Watts = 3.81 x Msr Watts"/>
    <x v="1113"/>
    <s v="LEDratio0381"/>
    <s v="LEDratio0381"/>
    <s v="LED-PAR38-Ext(17w)"/>
    <s v="Standard"/>
    <m/>
    <m/>
    <s v="None"/>
    <s v="DEER1314"/>
  </r>
  <r>
    <n v="4803"/>
    <s v="C-Out-LED-PAR38-Ext(7w)-dWP19"/>
    <x v="521"/>
    <s v="DEER1314"/>
    <s v="Lighting Disposition"/>
    <d v="2014-07-30T00:00:00"/>
    <s v="Disposition: MeasuresList-October312014.xlsx"/>
    <s v="RobNc"/>
    <s v="Com-Oltg-dWatt"/>
    <s v="DEER"/>
    <s v="Scaled"/>
    <s v="BaseRatio"/>
    <n v="0"/>
    <n v="0"/>
    <s v="None"/>
    <m/>
    <b v="0"/>
    <m/>
    <b v="1"/>
    <s v="Com"/>
    <s v="Any"/>
    <x v="4"/>
    <s v="OutGen"/>
    <s v="Ltg_Lamp"/>
    <x v="30"/>
    <m/>
    <m/>
    <s v="ILtg-Com-LED-20000hr"/>
    <m/>
    <s v="LED PAR38 Basecase, Total Watts = 3.81 x Msr Watts"/>
    <s v="LED PAR38 Basecase, Total Watts = 3.81 x Msr Watts"/>
    <x v="1114"/>
    <s v="LEDratio0381"/>
    <s v="LEDratio0381"/>
    <s v="LED-PAR38-Ext(7w)"/>
    <s v="Standard"/>
    <m/>
    <m/>
    <s v="None"/>
    <s v="DEER1314"/>
  </r>
  <r>
    <n v="4804"/>
    <s v="C-Out-LFFixt-T8-48in-32w-2g+El-IS-HLO(65w)-dWP140-dWC85"/>
    <x v="524"/>
    <s v="DEER1314"/>
    <s v="Lighting Disposition"/>
    <d v="2014-05-30T00:00:00"/>
    <s v="Disposition: MeasuresList-May222014.xlsx"/>
    <s v="ErRobNc"/>
    <s v="Com-Oltg-dWatt"/>
    <s v="DEER"/>
    <s v="Scaled"/>
    <s v="Delta"/>
    <n v="0"/>
    <n v="0"/>
    <s v="None"/>
    <m/>
    <b v="0"/>
    <m/>
    <b v="1"/>
    <s v="Com"/>
    <s v="Any"/>
    <x v="4"/>
    <s v="OutGen"/>
    <s v="Ltg_Fixture"/>
    <x v="32"/>
    <m/>
    <m/>
    <s v="OLtg-LFluor"/>
    <s v="OLtg-HID"/>
    <s v="HID Fixture based on Lamp/Blst: MV-175w-Ext(205w); Any type of housing; Any direction of light; Total Watts = 205"/>
    <s v="HID Fixture based on Lamp/Blst: PSMH-125w-Ext(150w); Any type of housing; Any direction of light; Total Watts = 150"/>
    <x v="1115"/>
    <s v="HIDFixt-MV-175w-Ext(205w)"/>
    <s v="HIDFixt-PSMH-125w-Ext(150w)"/>
    <s v="LFFixt-T8-48in-32w-2g+El-IS-HLO(65w)"/>
    <s v="Standard"/>
    <m/>
    <s v="WP source e.g.: SCE13LG108r1"/>
    <s v="None"/>
    <s v="DEER1314"/>
  </r>
  <r>
    <n v="4805"/>
    <s v="C-Out-LFFixt-T8-48in-32w-2g+El-IS-HLO(68w)-dWP232"/>
    <x v="525"/>
    <s v="DEER1314"/>
    <s v="Lighting Disposition"/>
    <d v="2014-05-30T00:00:00"/>
    <s v="Disposition: MeasuresList-May222014.xlsx"/>
    <s v="RobNc"/>
    <s v="Com-Oltg-dWatt"/>
    <s v="DEER"/>
    <s v="Scaled"/>
    <s v="Delta"/>
    <n v="0"/>
    <n v="0"/>
    <s v="None"/>
    <m/>
    <b v="0"/>
    <m/>
    <b v="1"/>
    <s v="Com"/>
    <s v="Any"/>
    <x v="4"/>
    <s v="OutGen"/>
    <s v="Ltg_Fixture"/>
    <x v="32"/>
    <m/>
    <m/>
    <s v="OLtg-LFluor"/>
    <s v="OLtg-Incand-Com"/>
    <s v="Halogen Lamp: Any shape, 300 Watts"/>
    <s v="Halogen Lamp: Any shape, 300 Watts"/>
    <x v="1116"/>
    <s v="Hal-Ext(300w)"/>
    <s v="Hal-Ext(300w)"/>
    <s v="LFFixt-T8-48in-32w-2g+El-IS-HLO(68w)"/>
    <s v="Standard"/>
    <m/>
    <s v="WP source e.g.: SCE13LG109r0"/>
    <s v="None"/>
    <s v="DEER1314"/>
  </r>
  <r>
    <n v="4806"/>
    <s v="C-Out-LFFixt-T8-48in-32w-3g+El-IS-NLO(84w)-dWP206-dWC124"/>
    <x v="524"/>
    <s v="DEER1314"/>
    <s v="Lighting Disposition"/>
    <d v="2014-05-30T00:00:00"/>
    <s v="Disposition: MeasuresList-May222014.xlsx"/>
    <s v="ErRobNc"/>
    <s v="Com-Oltg-dWatt"/>
    <s v="DEER"/>
    <s v="Scaled"/>
    <s v="Delta"/>
    <n v="0"/>
    <n v="0"/>
    <s v="None"/>
    <m/>
    <b v="0"/>
    <m/>
    <b v="1"/>
    <s v="Com"/>
    <s v="Any"/>
    <x v="4"/>
    <s v="OutGen"/>
    <s v="Ltg_Fixture"/>
    <x v="32"/>
    <m/>
    <m/>
    <s v="OLtg-LFluor"/>
    <s v="OLtg-HID"/>
    <s v="HID Fixture based on Lamp/Blst: MV-250w-Ext(290w); Any type of housing; Any direction of light; Total Watts = 290"/>
    <s v="HID Fixture based on Lamp/Blst: PSMH-175w-Ext(208w); Any type of housing; Any direction of light; Total Watts = 208"/>
    <x v="1117"/>
    <s v="HIDFixt-MV-250w-Ext(290w)"/>
    <s v="HIDFixt-PSMH-175w-Ext(208w)"/>
    <s v="LFFixt-T8-48in-32w-3g+El-IS-NLO(84w)"/>
    <s v="Standard"/>
    <m/>
    <s v="WP source e.g.: SCE13LG109r0"/>
    <s v="None"/>
    <s v="DEER1314"/>
  </r>
  <r>
    <n v="4807"/>
    <s v="C-Out-LFFixt-T8-60in-40w+El-IS-HLO(126w)-dWP329-dWC162"/>
    <x v="524"/>
    <s v="DEER1314"/>
    <s v="Lighting Disposition"/>
    <d v="2014-05-30T00:00:00"/>
    <s v="Disposition: MeasuresList-May222014.xlsx"/>
    <s v="ErRobNc"/>
    <s v="Com-Oltg-dWatt"/>
    <s v="DEER"/>
    <s v="Scaled"/>
    <s v="Delta"/>
    <n v="0"/>
    <n v="0"/>
    <s v="None"/>
    <m/>
    <b v="0"/>
    <m/>
    <b v="1"/>
    <s v="Com"/>
    <s v="Any"/>
    <x v="4"/>
    <s v="OutGen"/>
    <s v="Ltg_Fixture"/>
    <x v="32"/>
    <m/>
    <m/>
    <s v="OLtg-LFluor"/>
    <s v="OLtg-HID"/>
    <s v="HID Fixture based on Lamp/Blst: MV-400w-Ext(455w); Any type of housing; Any direction of light; Total Watts = 455"/>
    <s v="HID Fixture based on Lamp/Blst: PSMH-250w-Ext(288w); Any type of housing; Any direction of light; Total Watts = 288"/>
    <x v="1118"/>
    <s v="HIDFixt-MV-400w-Ext(455w)"/>
    <s v="HIDFixt-PSMH-250w-Ext(288w)"/>
    <s v="LFFixt-T8-60in-40w+El-IS-HLO(126w)"/>
    <s v="Standard"/>
    <m/>
    <s v="WP source e.g.: SCE13LG109r0"/>
    <s v="None"/>
    <s v="DEER1314"/>
  </r>
  <r>
    <n v="4808"/>
    <s v="C-Out-LPS-180w-Ext(208w)-dWP247-dWC80"/>
    <x v="517"/>
    <s v="DEER1314"/>
    <s v="Lighting Disposition"/>
    <d v="2014-05-30T00:00:00"/>
    <s v="Disposition: MeasuresList-May222014.xlsx"/>
    <s v="ErRobNc"/>
    <s v="Com-Oltg-dWatt"/>
    <s v="DEER"/>
    <s v="Scaled"/>
    <s v="Delta"/>
    <n v="0"/>
    <n v="0"/>
    <s v="None"/>
    <m/>
    <b v="0"/>
    <m/>
    <b v="1"/>
    <s v="Com"/>
    <s v="Any"/>
    <x v="4"/>
    <s v="OutGen"/>
    <s v="Ltg_Lmp+Blst"/>
    <x v="26"/>
    <m/>
    <m/>
    <s v="OLtg-Com-LED-20000hr"/>
    <s v="OLtg-HID"/>
    <s v="HID Lamp and Ballast: HID Lamp: Mercury Vapor, Any shape, 400w, Universal position, 22805 lm (1); HID Ballast: Unspecified, No dimming capability (1); Exterior Rated, Total Watts = 455"/>
    <s v="HID Lamp and Ballast: HID Lamp: Pulse Start Metal Halide , Any shape, 250w, Universal position, 23750 lm, CRI = 62, rated hours = 15000 (1); HID Ballast: Constant Wattage Autotransformer, No dimming capability (1); Exterior Rated, Total Watts = 288"/>
    <x v="1119"/>
    <s v="MV-400w-Ext(455w)"/>
    <s v="PSMH-250w-Ext(288w)"/>
    <s v="LPS-180w-Ext(208w)"/>
    <s v="Standard"/>
    <m/>
    <s v="WP source e.g.: SCE13LG109r0"/>
    <s v="None"/>
    <s v="DEER1314"/>
  </r>
  <r>
    <n v="4809"/>
    <s v="C-Out-PSMH-125w-Ext(110w)-dWP80"/>
    <x v="517"/>
    <s v="DEER1314"/>
    <s v="Lighting Disposition"/>
    <d v="2014-05-30T00:00:00"/>
    <s v="Disposition: MeasuresList-May222014.xlsx"/>
    <s v="RobNc"/>
    <s v="Com-Oltg-dWatt"/>
    <s v="DEER"/>
    <s v="Scaled"/>
    <s v="Delta"/>
    <n v="0"/>
    <n v="0"/>
    <s v="None"/>
    <m/>
    <b v="0"/>
    <m/>
    <b v="1"/>
    <s v="Com"/>
    <s v="Any"/>
    <x v="4"/>
    <s v="OutGen"/>
    <s v="Ltg_Lmp+Blst"/>
    <x v="26"/>
    <m/>
    <m/>
    <s v="OLtg-Com-LED-20000hr"/>
    <s v="OLtg-MH"/>
    <s v="HID Lamp and Ballast: HID Lamp: Pulse Start Metal Halide , Any shape, 150w, Universal position (1); HID Ballast: Electronic, No dimming capability (1); Exterior Rated, Total Watts = 190"/>
    <s v="HID Lamp and Ballast: HID Lamp: Pulse Start Metal Halide , Any shape, 150w, Universal position (1); HID Ballast: Electronic, No dimming capability (1); Exterior Rated, Total Watts = 190"/>
    <x v="1120"/>
    <s v="PSMH-150w-Ext(190w)"/>
    <s v="PSMH-150w-Ext(190w)"/>
    <s v="PSMH-125w-Ext(110w)"/>
    <s v="Standard"/>
    <m/>
    <s v="WP source e.g.: SCE13LG109r0"/>
    <s v="None"/>
    <s v="DEER1314"/>
  </r>
  <r>
    <n v="4810"/>
    <s v="C-Out-PSMH-125w-Ext(126w)-dWP62"/>
    <x v="517"/>
    <s v="DEER1314"/>
    <s v="Lighting Disposition"/>
    <d v="2014-05-30T00:00:00"/>
    <s v="Disposition: MeasuresList-May222014.xlsx"/>
    <s v="RobNc"/>
    <s v="Com-Oltg-dWatt"/>
    <s v="DEER"/>
    <s v="Scaled"/>
    <s v="Delta"/>
    <n v="0"/>
    <n v="0"/>
    <s v="None"/>
    <m/>
    <b v="0"/>
    <m/>
    <b v="1"/>
    <s v="Com"/>
    <s v="Any"/>
    <x v="4"/>
    <s v="OutGen"/>
    <s v="Ltg_Lmp+Blst"/>
    <x v="26"/>
    <m/>
    <m/>
    <s v="OLtg-Com-LED-20000hr"/>
    <s v="OLtg-HPS"/>
    <s v="HID Lamp and Ballast: HID Lamp: High Pressure Sodium, Any shape, 150w, Universal position, 16000 lm, CRI = 21, rated hours = 24000 (1); HID Ballast: Constant Wattage Autotransformer, No dimming capability (1); Exterior Rated, Total Watts = 188"/>
    <s v="HID Lamp and Ballast: HID Lamp: High Pressure Sodium, Any shape, 150w, Universal position, 16000 lm, CRI = 21, rated hours = 24000 (1); HID Ballast: Constant Wattage Autotransformer, No dimming capability (1); Exterior Rated, Total Watts = 188"/>
    <x v="1121"/>
    <s v="HPS-150w-Ext(188w)"/>
    <s v="HPS-150w-Ext(188w)"/>
    <s v="PSMH-125w-Ext(126w)"/>
    <s v="Standard"/>
    <m/>
    <s v="WP source e.g.: SCE13LG109r0"/>
    <s v="None"/>
    <s v="DEER1314"/>
  </r>
  <r>
    <n v="4811"/>
    <s v="C-Out-PSMH-125w-Ext(150w)-dWP80"/>
    <x v="517"/>
    <s v="DEER1314"/>
    <s v="Lighting Disposition"/>
    <d v="2014-05-30T00:00:00"/>
    <s v="Disposition: MeasuresList-May222014.xlsx"/>
    <s v="RobNc"/>
    <s v="Com-Oltg-dWatt"/>
    <s v="DEER"/>
    <s v="Scaled"/>
    <s v="Delta"/>
    <n v="0"/>
    <n v="0"/>
    <s v="None"/>
    <m/>
    <b v="0"/>
    <m/>
    <b v="1"/>
    <s v="Com"/>
    <s v="Any"/>
    <x v="4"/>
    <s v="OutGen"/>
    <s v="Ltg_Lmp+Blst"/>
    <x v="26"/>
    <m/>
    <m/>
    <s v="OLtg-Com-LED-20000hr"/>
    <s v="OLtg-MH"/>
    <s v="HID Lamp and Ballast: HID Lamp: Pulse Start Metal Halide , Any shape, 200w, Universal position, 19000 lm, CRI = 62, rated hours = 15000 (1); HID Ballast: Constant Wattage Autotransformer, No dimming capability (1); Exterior Rated, Total Watts = 230"/>
    <s v="HID Lamp and Ballast: HID Lamp: Pulse Start Metal Halide , Any shape, 200w, Universal position, 19000 lm, CRI = 62, rated hours = 15000 (1); HID Ballast: Constant Wattage Autotransformer, No dimming capability (1); Exterior Rated, Total Watts = 230"/>
    <x v="1122"/>
    <s v="PSMH-200w-Ext(230w)"/>
    <s v="PSMH-200w-Ext(230w)"/>
    <s v="PSMH-125w-Ext(150w)"/>
    <s v="Standard"/>
    <m/>
    <s v="Not Used in 2013-2014 Final Lighting Disposition"/>
    <s v="None"/>
    <s v="DEER1314"/>
  </r>
  <r>
    <n v="4812"/>
    <s v="C-Out-PSMH-125w-Ext(150w)-dwP82"/>
    <x v="517"/>
    <s v="DEER1314"/>
    <s v="Lighting Disposition"/>
    <d v="2015-02-09T00:00:00"/>
    <s v="RevisedHighBay.xlsx"/>
    <s v="RobNc"/>
    <s v="Com-Oltg-dWatt"/>
    <s v="DEER"/>
    <s v="Scaled"/>
    <s v="Delta"/>
    <n v="0"/>
    <n v="0"/>
    <s v="None"/>
    <m/>
    <b v="0"/>
    <m/>
    <b v="1"/>
    <s v="Com"/>
    <s v="Any"/>
    <x v="4"/>
    <s v="OutGen"/>
    <s v="Ltg_Lmp+Blst"/>
    <x v="26"/>
    <m/>
    <m/>
    <s v="OLtg-MH"/>
    <s v="OLtg-MH"/>
    <s v="HID Lamp and Ballast: HID Lamp: Pulse Start Metal Halide , Any shape, 200w, Universal position, 19000 lm, CRI = 62, rated hours = 15000 (1); HID Ballast: Constant Wattage Autotransformer, No dimming capability (1); Exterior Rated, Total Watts = 232"/>
    <s v="HID Lamp and Ballast: HID Lamp: Pulse Start Metal Halide , Any shape, 200w, Universal position, 19000 lm, CRI = 62, rated hours = 15000 (1); HID Ballast: Constant Wattage Autotransformer, No dimming capability (1); Exterior Rated, Total Watts = 232"/>
    <x v="1122"/>
    <s v="PSMH-200w-Ext(232w)"/>
    <s v="PSMH-200w-Ext(232w)"/>
    <s v="PSMH-125w-Ext(150w)"/>
    <s v="Standard"/>
    <m/>
    <m/>
    <s v="None"/>
    <s v="DEER1314"/>
  </r>
  <r>
    <n v="4813"/>
    <s v="C-Out-PSMH-125w-Ext(152w)-dWP28-dWC0"/>
    <x v="526"/>
    <s v="DEER1314"/>
    <s v="Lighting Disposition"/>
    <d v="2014-05-30T00:00:00"/>
    <s v="Disposition: MeasuresList-May222014.xlsx"/>
    <s v="ErRul"/>
    <s v="Com-Oltg-dWatt"/>
    <s v="DEER"/>
    <s v="Scaled"/>
    <s v="Delta"/>
    <n v="0"/>
    <n v="0"/>
    <s v="None"/>
    <m/>
    <b v="0"/>
    <m/>
    <b v="1"/>
    <s v="Com"/>
    <s v="Any"/>
    <x v="4"/>
    <s v="OutGen"/>
    <s v="Ltg_Lmp+Blst"/>
    <x v="26"/>
    <m/>
    <m/>
    <s v="OLtg-MH"/>
    <s v="OLtg-Incand-Com"/>
    <s v="Incandescent lamp: 180W lamp; Rated Life=1500hrs"/>
    <s v="HID Lamp and Ballast: HID Lamp: Pulse Start Metal Halide , Any shape, 125w, Universal position (1); HID Ballast: Electronic, No dimming capability (1); Exterior Rated, Total Watts = 152"/>
    <x v="1123"/>
    <s v="Incan(180w)"/>
    <s v="PSMH-125w-Ext(152w)"/>
    <s v="PSMH-125w-Ext(152w)"/>
    <s v="Standard"/>
    <m/>
    <s v="WP source e.g.: PGE3PLTG166r0"/>
    <s v="None"/>
    <s v="DEER1314"/>
  </r>
  <r>
    <n v="4814"/>
    <s v="C-Out-PSMH-175w-Ext(208w)-dWP87"/>
    <x v="517"/>
    <s v="DEER1314"/>
    <s v="Lighting Disposition"/>
    <d v="2014-05-30T00:00:00"/>
    <s v="Disposition: MeasuresList-May222014.xlsx"/>
    <s v="RobNc"/>
    <s v="Com-Oltg-dWatt"/>
    <s v="DEER"/>
    <s v="Scaled"/>
    <s v="Delta"/>
    <n v="0"/>
    <n v="0"/>
    <s v="None"/>
    <m/>
    <b v="0"/>
    <m/>
    <b v="1"/>
    <s v="Com"/>
    <s v="Any"/>
    <x v="4"/>
    <s v="OutGen"/>
    <s v="Ltg_Lmp+Blst"/>
    <x v="26"/>
    <m/>
    <m/>
    <s v="OLtg-MH"/>
    <s v="OLtg-MH"/>
    <s v="HID Lamp and Ballast: HID Lamp: Pulse Start Metal Halide , Any shape, 275w, Universal position (1); HID Ballast: Electronic, No dimming capability (1); Exterior Rated, Total Watts = 295"/>
    <s v="HID Lamp and Ballast: HID Lamp: Pulse Start Metal Halide , Any shape, 275w, Universal position (1); HID Ballast: Electronic, No dimming capability (1); Exterior Rated, Total Watts = 295"/>
    <x v="1038"/>
    <s v="PSMH-275w-Ext(295w)"/>
    <s v="PSMH-275w-Ext(295w)"/>
    <s v="PSMH-175w-Ext(208w)"/>
    <s v="Standard"/>
    <m/>
    <s v="Not Used in 2013-2014 Final Lighting Disposition"/>
    <s v="None"/>
    <s v="DEER1314"/>
  </r>
  <r>
    <n v="4815"/>
    <s v="C-Out-PSMH-175w-Ext(208w)-dwP87-dwC0"/>
    <x v="517"/>
    <s v="DEER1314"/>
    <s v="Lighting Disposition"/>
    <d v="2015-02-09T00:00:00"/>
    <s v="RevisedHighBay.xlsx"/>
    <s v="ErRul"/>
    <s v="Com-Oltg-dWatt"/>
    <s v="DEER"/>
    <s v="Scaled"/>
    <s v="Delta"/>
    <n v="0"/>
    <n v="0"/>
    <s v="None"/>
    <m/>
    <b v="0"/>
    <m/>
    <b v="1"/>
    <s v="Com"/>
    <s v="Any"/>
    <x v="4"/>
    <s v="OutGen"/>
    <s v="Ltg_Lmp+Blst"/>
    <x v="26"/>
    <m/>
    <m/>
    <s v="OLtg-MH"/>
    <s v="OLtg-MH"/>
    <s v="HID Lamp and Ballast: HID Lamp: Metal Halide , Any shape, 250w, Universal position, 21640 lm, CRI = 21, rated hours = 24000 (1); HID Ballast: Constant Wattage Autotransformer, No dimming capability (1); Exterior Rated, Total Watts = 295"/>
    <s v="HID Lamp and Ballast: HID Lamp: Pulse Start Metal Halide , Any shape, 175w, Universal position, 16000 lm, CRI = 62, rated hours = 15000 (1); HID Ballast: Constant Wattage Autotransformer, No dimming capability (1); Exterior Rated, Total Watts = 208"/>
    <x v="1038"/>
    <s v="MH-250w-Ext(295w)"/>
    <s v="PSMH-175w-Ext(208w)"/>
    <s v="PSMH-175w-Ext(208w)"/>
    <s v="Standard"/>
    <m/>
    <m/>
    <s v="None"/>
    <s v="DEER1314"/>
  </r>
  <r>
    <n v="4816"/>
    <s v="C-Out-PSMH-175w-Ext(208w)-dWP87-dWC24"/>
    <x v="517"/>
    <s v="DEER1314"/>
    <s v="Lighting Disposition"/>
    <d v="2014-05-30T00:00:00"/>
    <s v="Disposition: MeasuresList-May222014.xlsx"/>
    <s v="ErRobNc"/>
    <s v="Com-Oltg-dWatt"/>
    <s v="DEER"/>
    <s v="Scaled"/>
    <s v="Delta"/>
    <n v="0"/>
    <n v="0"/>
    <s v="None"/>
    <m/>
    <b v="0"/>
    <m/>
    <b v="1"/>
    <s v="Com"/>
    <s v="Any"/>
    <x v="4"/>
    <s v="OutGen"/>
    <s v="Ltg_Lmp+Blst"/>
    <x v="26"/>
    <m/>
    <m/>
    <s v="OLtg-MH"/>
    <s v="OLtg-MH"/>
    <s v="HID Lamp and Ballast: HID Lamp: Metal Halide , Any shape, 250w, Universal position, 21640 lm, CRI = 21, rated hours = 24000 (1); HID Ballast: Constant Wattage Autotransformer, No dimming capability (1); Exterior Rated, Total Watts = 295"/>
    <s v="HID Lamp and Ballast: HID Lamp: Pulse Start Metal Halide , Any shape, 200w, Universal position, 19000 lm, CRI = 62, rated hours = 15000 (1); HID Ballast: Constant Wattage Autotransformer, No dimming capability (1); Exterior Rated, Total Watts = 232"/>
    <x v="1038"/>
    <s v="MH-250w-Ext(295w)"/>
    <s v="PSMH-200w-Ext(232w)"/>
    <s v="PSMH-175w-Ext(208w)"/>
    <s v="Standard"/>
    <m/>
    <s v="Not Used in 2013-2014 Final Lighting Disposition"/>
    <s v="None"/>
    <s v="DEER1314"/>
  </r>
  <r>
    <n v="4817"/>
    <s v="C-Out-PSMH-250w-Ext(278w)-dwP178"/>
    <x v="517"/>
    <s v="DEER1314"/>
    <s v="Lighting Disposition"/>
    <d v="2015-02-09T00:00:00"/>
    <s v="RevisedHighBay.xlsx"/>
    <s v="RobNc"/>
    <s v="Com-Oltg-dWatt"/>
    <s v="DEER"/>
    <s v="Scaled"/>
    <s v="Delta"/>
    <n v="0"/>
    <n v="0"/>
    <s v="None"/>
    <m/>
    <b v="0"/>
    <m/>
    <b v="1"/>
    <s v="Com"/>
    <s v="Any"/>
    <x v="4"/>
    <s v="OutGen"/>
    <s v="Ltg_Lmp+Blst"/>
    <x v="26"/>
    <m/>
    <m/>
    <s v="OLtg-MH"/>
    <s v="OLtg-MH"/>
    <s v="HID Lamp and Ballast: HID Lamp: Pulse Start Metal Halide , Any shape, 400w, Universal position, 42855 lm, CRI = 62, rated hours = 20000 (1); HID Ballast: Constant Wattage Autotransformer, No dimming capability (1); Exterior Rated, Total Watts = 456"/>
    <s v="HID Lamp and Ballast: HID Lamp: Pulse Start Metal Halide , Any shape, 400w, Universal position, 42855 lm, CRI = 62, rated hours = 20000 (1); HID Ballast: Constant Wattage Autotransformer, No dimming capability (1); Exterior Rated, Total Watts = 456"/>
    <x v="1124"/>
    <s v="PSMH-400w-Ext(456w)"/>
    <s v="PSMH-400w-Ext(456w)"/>
    <s v="PSMH-250w-Ext(278w)"/>
    <s v="Standard"/>
    <m/>
    <m/>
    <s v="None"/>
    <s v="DEER1314"/>
  </r>
  <r>
    <n v="4818"/>
    <s v="C-Out-PSMH-250w-Ext(278w)-dWP190"/>
    <x v="517"/>
    <s v="DEER1314"/>
    <s v="Lighting Disposition"/>
    <d v="2014-05-30T00:00:00"/>
    <s v="Disposition: MeasuresList-May222014.xlsx"/>
    <s v="RobNc"/>
    <s v="Com-Oltg-dWatt"/>
    <s v="DEER"/>
    <s v="Scaled"/>
    <s v="Delta"/>
    <n v="0"/>
    <n v="0"/>
    <s v="None"/>
    <m/>
    <b v="0"/>
    <m/>
    <b v="1"/>
    <s v="Com"/>
    <s v="Any"/>
    <x v="4"/>
    <s v="OutGen"/>
    <s v="Ltg_Lmp+Blst"/>
    <x v="26"/>
    <m/>
    <m/>
    <s v="OLtg-MH"/>
    <s v="OLtg-MH"/>
    <s v="HID Lamp and Ballast: HID Lamp: Pulse Start Metal Halide , Any shape, 400w, Universal position, 42855 lm (1); HID Ballast: Electronic, No dimming capability (1); Exterior Rated, Total Watts = 468"/>
    <s v="HID Lamp and Ballast: HID Lamp: Pulse Start Metal Halide , Any shape, 400w, Universal position, 42855 lm (1); HID Ballast: Electronic, No dimming capability (1); Exterior Rated, Total Watts = 468"/>
    <x v="1124"/>
    <s v="PSMH-400w-Ext(468w)"/>
    <s v="PSMH-400w-Ext(468w)"/>
    <s v="PSMH-250w-Ext(278w)"/>
    <s v="Standard"/>
    <m/>
    <s v="Not Used in 2013-2014 Final Lighting Disposition"/>
    <s v="None"/>
    <s v="DEER1314"/>
  </r>
  <r>
    <n v="4819"/>
    <s v="C-Out-PSMH-250w-Ext(288w)-dWP167-dWC0"/>
    <x v="517"/>
    <s v="DEER1314"/>
    <s v="Lighting Disposition"/>
    <d v="2014-05-30T00:00:00"/>
    <s v="Disposition: MeasuresList-May222014.xlsx"/>
    <s v="ErRul"/>
    <s v="Com-Oltg-dWatt"/>
    <s v="DEER"/>
    <s v="Scaled"/>
    <s v="Delta"/>
    <n v="0"/>
    <n v="0"/>
    <s v="None"/>
    <m/>
    <b v="0"/>
    <m/>
    <b v="1"/>
    <s v="Com"/>
    <s v="Any"/>
    <x v="4"/>
    <s v="OutGen"/>
    <s v="Ltg_Lmp+Blst"/>
    <x v="26"/>
    <m/>
    <m/>
    <s v="OLtg-MH"/>
    <s v="OLtg-HID"/>
    <s v="HID Lamp and Ballast: HID Lamp: Mercury Vapor, Any shape, 400w, Universal position, 22805 lm (1); HID Ballast: Unspecified, No dimming capability (1); Exterior Rated, Total Watts = 455"/>
    <s v="HID Lamp and Ballast: HID Lamp: Pulse Start Metal Halide , Any shape, 250w, Universal position, 23750 lm, CRI = 62, rated hours = 15000 (1); HID Ballast: Constant Wattage Autotransformer, No dimming capability (1); Exterior Rated, Total Watts = 288"/>
    <x v="1125"/>
    <s v="MV-400w-Ext(455w)"/>
    <s v="PSMH-250w-Ext(288w)"/>
    <s v="PSMH-250w-Ext(288w)"/>
    <s v="Standard"/>
    <m/>
    <s v="WP source e.g.: PGECOLTG155r3"/>
    <s v="None"/>
    <s v="DEER1314"/>
  </r>
  <r>
    <n v="4820"/>
    <s v="C-Out-PSMH-400w-Ext(456w)-dWP294-dWC0"/>
    <x v="526"/>
    <s v="DEER1314"/>
    <s v="Lighting Disposition"/>
    <d v="2014-05-30T00:00:00"/>
    <s v="Disposition: MeasuresList-May222014.xlsx"/>
    <s v="ErRul"/>
    <s v="Com-Oltg-dWatt"/>
    <s v="DEER"/>
    <s v="Scaled"/>
    <s v="Delta"/>
    <n v="0"/>
    <n v="0"/>
    <s v="None"/>
    <m/>
    <b v="0"/>
    <m/>
    <b v="1"/>
    <s v="Com"/>
    <s v="Any"/>
    <x v="4"/>
    <s v="OutGen"/>
    <s v="Ltg_Lmp+Blst"/>
    <x v="26"/>
    <m/>
    <m/>
    <s v="OLtg-MH"/>
    <s v="OLtg-Incand-Com"/>
    <s v="Incandescent lamp: 750W lamp; lm=17040, Rated Life=1500hrs"/>
    <s v="HID Lamp and Ballast: HID Lamp: Pulse Start Metal Halide , Any shape, 400w, Universal position, 42855 lm, CRI = 62, rated hours = 20000 (1); HID Ballast: Constant Wattage Autotransformer, No dimming capability (1); Exterior Rated, Total Watts = 456"/>
    <x v="1126"/>
    <s v="Incan(750w)"/>
    <s v="PSMH-400w-Ext(456w)"/>
    <s v="PSMH-400w-Ext(456w)"/>
    <s v="Standard"/>
    <m/>
    <s v="WP source e.g.: SCE13LG084r0"/>
    <s v="None"/>
    <s v="DEER1314"/>
  </r>
  <r>
    <n v="4821"/>
    <s v="C-Out-PSMH-70w-Ext(79w)-dWP16"/>
    <x v="517"/>
    <s v="DEER1314"/>
    <s v="Lighting Disposition"/>
    <d v="2014-05-30T00:00:00"/>
    <s v="Disposition: MeasuresList-May222014.xlsx"/>
    <s v="RobNc"/>
    <s v="Com-Oltg-dWatt"/>
    <s v="DEER"/>
    <s v="Scaled"/>
    <s v="Delta"/>
    <n v="0"/>
    <n v="0"/>
    <s v="None"/>
    <m/>
    <b v="0"/>
    <m/>
    <b v="1"/>
    <s v="Com"/>
    <s v="Any"/>
    <x v="4"/>
    <s v="OutGen"/>
    <s v="Ltg_Lmp+Blst"/>
    <x v="26"/>
    <m/>
    <m/>
    <s v="OLtg-MH"/>
    <s v="OLtg-HPS"/>
    <s v="HID Lamp and Ballast: HID Lamp: High Pressure Sodium, Any shape, 70w, Universal position, 6500 lm, CRI = 21, rated hours = 24000 (1); HID Ballast: HID Reactor, No dimming capability (1); Exterior Rated, Total Watts = 95"/>
    <s v="HID Lamp and Ballast: HID Lamp: High Pressure Sodium, Any shape, 70w, Universal position, 6500 lm, CRI = 21, rated hours = 24000 (1); HID Ballast: HID Reactor, No dimming capability (1); Exterior Rated, Total Watts = 95"/>
    <x v="1127"/>
    <s v="HPS-70w-Ext(95w)"/>
    <s v="HPS-70w-Ext(95w)"/>
    <s v="PSMH-70w-Ext(79w)"/>
    <s v="Standard"/>
    <m/>
    <s v="Not Used in 2013-2014 Final Lighting Disposition"/>
    <s v="None"/>
    <s v="DEER1314"/>
  </r>
  <r>
    <n v="4822"/>
    <s v="C-Out-PSMH-70w-Ext(79w)-dWP41"/>
    <x v="517"/>
    <s v="DEER1314"/>
    <s v="Lighting Disposition"/>
    <d v="2014-05-30T00:00:00"/>
    <s v="Disposition: MeasuresList-May222014.xlsx"/>
    <s v="RobNc"/>
    <s v="Com-Oltg-dWatt"/>
    <s v="DEER"/>
    <s v="Scaled"/>
    <s v="Delta"/>
    <n v="0"/>
    <n v="0"/>
    <s v="None"/>
    <m/>
    <b v="0"/>
    <m/>
    <b v="1"/>
    <s v="Com"/>
    <s v="Any"/>
    <x v="4"/>
    <s v="OutGen"/>
    <s v="Ltg_Lmp+Blst"/>
    <x v="26"/>
    <m/>
    <m/>
    <s v="OLtg-MH"/>
    <s v="OLtg-MH"/>
    <s v="HID Lamp and Ballast: HID Lamp: Pulse Start Metal Halide , Any shape, 95w, Universal position (1); HID Ballast: Constant Wattage Autotransformer, No dimming capability (1); Exterior Rated, Total Watts = 120"/>
    <s v="HID Lamp and Ballast: HID Lamp: Pulse Start Metal Halide , Any shape, 95w, Universal position (1); HID Ballast: Constant Wattage Autotransformer, No dimming capability (1); Exterior Rated, Total Watts = 120"/>
    <x v="1127"/>
    <s v="PSMH-95w-Ext(120w)"/>
    <s v="PSMH-95w-Ext(120w)"/>
    <s v="PSMH-70w-Ext(79w)"/>
    <s v="Standard"/>
    <m/>
    <s v="WP source e.g.: SCE13LG084r0"/>
    <s v="None"/>
    <s v="DEER1314"/>
  </r>
  <r>
    <n v="4823"/>
    <s v="C-Out-PSMH-70w-Ext(88w)-dwP7"/>
    <x v="517"/>
    <s v="DEER1314"/>
    <s v="Lighting Disposition"/>
    <d v="2015-02-09T00:00:00"/>
    <s v="RevisedHighBay.xlsx"/>
    <s v="RobNc"/>
    <s v="Com-Oltg-dWatt"/>
    <s v="DEER"/>
    <s v="Scaled"/>
    <s v="Delta"/>
    <n v="0"/>
    <n v="0"/>
    <s v="None"/>
    <m/>
    <b v="0"/>
    <m/>
    <b v="1"/>
    <s v="Com"/>
    <s v="Any"/>
    <x v="4"/>
    <s v="OutGen"/>
    <s v="Ltg_Lmp+Blst"/>
    <x v="26"/>
    <m/>
    <m/>
    <s v="OLtg-MH"/>
    <s v="OLtg-HPS"/>
    <s v="HID Lamp and Ballast: HID Lamp: High Pressure Sodium, Any shape, 70w, Universal position, 6500 lm, CRI = 21, rated hours = 24000 (1); HID Ballast: HID Reactor, No dimming capability (1); Exterior Rated, Total Watts = 95"/>
    <s v="HID Lamp and Ballast: HID Lamp: High Pressure Sodium, Any shape, 70w, Universal position, 6500 lm, CRI = 21, rated hours = 24000 (1); HID Ballast: HID Reactor, No dimming capability (1); Exterior Rated, Total Watts = 95"/>
    <x v="1128"/>
    <s v="HPS-70w-Ext(95w)"/>
    <s v="HPS-70w-Ext(95w)"/>
    <s v="PSMH-70w-Ext(88w)"/>
    <s v="Standard"/>
    <m/>
    <m/>
    <s v="None"/>
    <s v="DEER1314"/>
  </r>
  <r>
    <n v="4824"/>
    <s v="C-Out-PSMH-750w-Ext(810w)-dWP270"/>
    <x v="517"/>
    <s v="DEER1314"/>
    <s v="Lighting Disposition"/>
    <d v="2014-05-30T00:00:00"/>
    <s v="Disposition: MeasuresList-May222014.xlsx"/>
    <s v="RobNc"/>
    <s v="Com-Oltg-dWatt"/>
    <s v="DEER"/>
    <s v="Scaled"/>
    <s v="Delta"/>
    <n v="0"/>
    <n v="0"/>
    <s v="None"/>
    <m/>
    <b v="0"/>
    <m/>
    <b v="1"/>
    <s v="Com"/>
    <s v="Any"/>
    <x v="4"/>
    <s v="OutGen"/>
    <s v="Ltg_Lmp+Blst"/>
    <x v="26"/>
    <m/>
    <m/>
    <s v="OLtg-MH"/>
    <s v="OLtg-MH"/>
    <s v="HID Lamp and Ballast: HID Lamp: Pulse Start Metal Halide , Any shape, 1000w, Universal position, 137145 lm (1); HID Ballast: Constant Wattage Autotransformer, No dimming capability (1); Exterior Rated, Total Watts = 1080"/>
    <s v="HID Lamp and Ballast: HID Lamp: Pulse Start Metal Halide , Any shape, 1000w, Universal position, 137145 lm (1); HID Ballast: Constant Wattage Autotransformer, No dimming capability (1); Exterior Rated, Total Watts = 1080"/>
    <x v="1129"/>
    <s v="PSMH-1000w-Ext(1080w)"/>
    <s v="PSMH-1000w-Ext(1080w)"/>
    <s v="PSMH-750w-Ext(810w)"/>
    <s v="Standard"/>
    <m/>
    <s v="WP source e.g.: PGECOLTG155r3"/>
    <s v="None"/>
    <s v="DEER1314"/>
  </r>
  <r>
    <n v="4825"/>
    <s v="C-pGar-LFLmpBlst-T8-48in-32w-1g+El-RS-NLO-Del(0w)-dWP28-dWC0"/>
    <x v="527"/>
    <s v="DEER1314"/>
    <s v="Lighting Disposition"/>
    <d v="2014-05-30T00:00:00"/>
    <s v="Disposition: MeasuresList-May222014.xlsx"/>
    <s v="ErRul"/>
    <s v="Oltg-24hr-dWatt"/>
    <s v="DEER"/>
    <s v="Scaled"/>
    <s v="Delta"/>
    <n v="0"/>
    <n v="0"/>
    <s v="None"/>
    <m/>
    <b v="0"/>
    <m/>
    <b v="1"/>
    <s v="Com"/>
    <s v="Any"/>
    <x v="4"/>
    <s v="ParkGar"/>
    <s v="Ltg_Lmp+Blst"/>
    <x v="25"/>
    <m/>
    <m/>
    <s v="OLtg-LFluor"/>
    <s v="OLtg-LFluor"/>
    <s v="LF lamp and ballast: LF lamp: T8, 48 inch, 32W, 2710 lm, CRI = 75, rated life = 15000 hours (1): LF Ballast: Electronic, Rapid Start, Normal LO (1); Total Watts = 28.7"/>
    <s v="LF lamp and ballast: LF lamp: T8, 48 inch, 32W, 2710 lm, CRI = 75, rated life = 15000 hours (1): LF Ballast: Electronic, Rapid Start, Normal LO (1); Delamped; Total Watts = 0"/>
    <x v="1011"/>
    <s v="LFLmpBlst-T8-48in-32w-1g+El-RS-NLO(28.7w)"/>
    <s v="LFLmpBlst-T8-48in-32w-1g+El-RS-NLO-Del(0w)"/>
    <s v="LFLmpBlst-T8-48in-32w-1g+El-RS-NLO-Del(0w)"/>
    <s v="Standard"/>
    <m/>
    <s v="WP source e.g.: PGECOLTG155r3; Expires 6-30-2014; Not used in 2013-14 Lighting Disposition"/>
    <s v="None"/>
    <s v="DEER1314"/>
  </r>
  <r>
    <n v="4826"/>
    <s v="C-pGar-LFLmpBlst-T8-48in-32w-1g+El-RS-NLO-Del(32w)-dWP28"/>
    <x v="527"/>
    <s v="DEER1314"/>
    <s v="Lighting Disposition"/>
    <d v="2014-11-06T00:00:00"/>
    <s v="Disposition: MeasuresList-Dec1-2014.xlsx"/>
    <s v="RobNc"/>
    <s v="Oltg-24hr-dWatt"/>
    <s v="DEER"/>
    <s v="Scaled"/>
    <s v="Delta"/>
    <n v="0"/>
    <n v="0"/>
    <s v="None"/>
    <m/>
    <b v="0"/>
    <m/>
    <b v="1"/>
    <s v="Com"/>
    <s v="Any"/>
    <x v="4"/>
    <s v="ParkGar"/>
    <s v="Ltg_Lmp+Blst"/>
    <x v="25"/>
    <m/>
    <m/>
    <s v="OLtg-LFluor"/>
    <s v="OLtg-LFluor"/>
    <s v="LF lamp and ballast: LF lamp: T8, 48 inch, 32W, 2710 lm, CRI = 75, rated life = 15000 hours (2): LF Ballast: Electronic, Rapid Start, Normal LO (1); Total Watts = 60"/>
    <s v="LF lamp and ballast: LF lamp: T8, 48 inch, 32W, 2710 lm, CRI = 75, rated life = 15000 hours (2): LF Ballast: Electronic, Rapid Start, Normal LO (1); Total Watts = 60"/>
    <x v="1012"/>
    <s v="LFLmpBlst-T8-48in-32w-1g+El-RS-NLO(60w)"/>
    <s v="LFLmpBlst-T8-48in-32w-1g+El-RS-NLO(60w)"/>
    <s v="LFLmpBlst-T8-48in-32w-1g+El-RS-NLO-Del(32w)"/>
    <s v="Standard"/>
    <m/>
    <m/>
    <s v="None"/>
    <s v="DEER1314"/>
  </r>
  <r>
    <n v="4827"/>
    <s v="R-In-CFLfixt-117w(117w)-dWP296"/>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12"/>
    <s v="CFLratio0353"/>
    <s v="CFLratio0353"/>
    <s v="CFLfixt-117w(117w)"/>
    <s v="Standard"/>
    <m/>
    <m/>
    <s v="DEER1314"/>
    <s v="DEER1314"/>
  </r>
  <r>
    <n v="4828"/>
    <s v="R-In-CFLfixt-11w(11w)-dWP27"/>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13"/>
    <s v="CFLratio0353"/>
    <s v="CFLratio0353"/>
    <s v="CFLfixt-11w(11w)"/>
    <s v="Standard"/>
    <m/>
    <m/>
    <s v="DEER1314"/>
    <s v="DEER1314"/>
  </r>
  <r>
    <n v="4829"/>
    <s v="R-In-CFLfixt-128w(128w)-dWP323"/>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14"/>
    <s v="CFLratio0353"/>
    <s v="CFLratio0353"/>
    <s v="CFLfixt-128w(128w)"/>
    <s v="Standard"/>
    <m/>
    <m/>
    <s v="DEER1314"/>
    <s v="DEER1314"/>
  </r>
  <r>
    <n v="4830"/>
    <s v="R-In-CFLfixt-13w(13w)-dWP32"/>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66"/>
    <s v="CFLratio0353"/>
    <s v="CFLratio0353"/>
    <s v="CFLfixt-13w(13w)"/>
    <s v="Standard"/>
    <m/>
    <m/>
    <s v="DEER1314"/>
    <s v="DEER1314"/>
  </r>
  <r>
    <n v="4831"/>
    <s v="R-In-CFLfixt-15w(15w)-dWP37"/>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67"/>
    <s v="CFLratio0353"/>
    <s v="CFLratio0353"/>
    <s v="CFLfixt-15w(15w)"/>
    <s v="Standard"/>
    <m/>
    <m/>
    <s v="DEER1314"/>
    <s v="DEER1314"/>
  </r>
  <r>
    <n v="4832"/>
    <s v="R-In-CFLfixt-16w(16w)-dWP40"/>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15"/>
    <s v="CFLratio0353"/>
    <s v="CFLratio0353"/>
    <s v="CFLfixt-16w(16w)"/>
    <s v="Standard"/>
    <m/>
    <m/>
    <s v="DEER1314"/>
    <s v="DEER1314"/>
  </r>
  <r>
    <n v="4833"/>
    <s v="R-In-CFLfixt-17w(17w)-dWP43"/>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16"/>
    <s v="CFLratio0353"/>
    <s v="CFLratio0353"/>
    <s v="CFLfixt-17w(17w)"/>
    <s v="Standard"/>
    <m/>
    <m/>
    <s v="DEER1314"/>
    <s v="DEER1314"/>
  </r>
  <r>
    <n v="4834"/>
    <s v="R-In-CFLfixt-18w(18w)-dWP45"/>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68"/>
    <s v="CFLratio0353"/>
    <s v="CFLratio0353"/>
    <s v="CFLfixt-18w(18w)"/>
    <s v="Standard"/>
    <m/>
    <m/>
    <s v="DEER1314"/>
    <s v="DEER1314"/>
  </r>
  <r>
    <n v="4835"/>
    <s v="R-In-CFLfixt-195w(195w)-dWP493"/>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17"/>
    <s v="CFLratio0353"/>
    <s v="CFLratio0353"/>
    <s v="CFLfixt-195w(195w)"/>
    <s v="Standard"/>
    <m/>
    <m/>
    <s v="DEER1314"/>
    <s v="DEER1314"/>
  </r>
  <r>
    <n v="4836"/>
    <s v="R-In-CFLfixt-19w(19w)-dWP48"/>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18"/>
    <s v="CFLratio0353"/>
    <s v="CFLratio0353"/>
    <s v="CFLfixt-19w(19w)"/>
    <s v="Standard"/>
    <m/>
    <m/>
    <s v="DEER1314"/>
    <s v="DEER1314"/>
  </r>
  <r>
    <n v="4837"/>
    <s v="R-In-CFLfixt-20w(20w)-dWP50"/>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69"/>
    <s v="CFLratio0353"/>
    <s v="CFLratio0353"/>
    <s v="CFLfixt-20w(20w)"/>
    <s v="Standard"/>
    <m/>
    <m/>
    <s v="DEER1314"/>
    <s v="DEER1314"/>
  </r>
  <r>
    <n v="4838"/>
    <s v="R-In-CFLfixt-21w(21w)-dWP53"/>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19"/>
    <s v="CFLratio0353"/>
    <s v="CFLratio0353"/>
    <s v="CFLfixt-21w(21w)"/>
    <s v="Standard"/>
    <m/>
    <m/>
    <s v="DEER1314"/>
    <s v="DEER1314"/>
  </r>
  <r>
    <n v="4839"/>
    <s v="R-In-CFLfixt-22w(22w)-dWP55"/>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20"/>
    <s v="CFLratio0353"/>
    <s v="CFLratio0353"/>
    <s v="CFLfixt-22w(22w)"/>
    <s v="Standard"/>
    <m/>
    <m/>
    <s v="DEER1314"/>
    <s v="DEER1314"/>
  </r>
  <r>
    <n v="4840"/>
    <s v="R-In-CFLfixt-23w(23w)-dWP58"/>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21"/>
    <s v="CFLratio0353"/>
    <s v="CFLratio0353"/>
    <s v="CFLfixt-23w(23w)"/>
    <s v="Standard"/>
    <m/>
    <m/>
    <s v="DEER1314"/>
    <s v="DEER1314"/>
  </r>
  <r>
    <n v="4841"/>
    <s v="R-In-CFLfixt-24w(24w)-dWP60"/>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70"/>
    <s v="CFLratio0353"/>
    <s v="CFLratio0353"/>
    <s v="CFLfixt-24w(24w)"/>
    <s v="Standard"/>
    <m/>
    <m/>
    <s v="DEER1314"/>
    <s v="DEER1314"/>
  </r>
  <r>
    <n v="4842"/>
    <s v="R-In-CFLfixt-25w(25w)-dWP63"/>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71"/>
    <s v="CFLratio0353"/>
    <s v="CFLratio0353"/>
    <s v="CFLfixt-25w(25w)"/>
    <s v="Standard"/>
    <s v="Res-Lighting-InGen_CFLratio0353_CFLfixt-25w"/>
    <m/>
    <s v="DEER1314"/>
    <s v="DEER1314"/>
  </r>
  <r>
    <n v="4843"/>
    <s v="R-In-CFLfixt-26w(26w)-dWP65"/>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72"/>
    <s v="CFLratio0353"/>
    <s v="CFLratio0353"/>
    <s v="CFLfixt-26w(26w)"/>
    <s v="Standard"/>
    <m/>
    <m/>
    <s v="DEER1314"/>
    <s v="DEER1314"/>
  </r>
  <r>
    <n v="4844"/>
    <s v="R-In-CFLfixt-27w(27w)-dWP68"/>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73"/>
    <s v="CFLratio0353"/>
    <s v="CFLratio0353"/>
    <s v="CFLfixt-27w(27w)"/>
    <s v="Standard"/>
    <s v="Res-Lighting-InGen_CFLratio0353_CFLfixt-27w"/>
    <m/>
    <s v="DEER1314"/>
    <s v="DEER1314"/>
  </r>
  <r>
    <n v="4845"/>
    <s v="R-In-CFLfixt-28w(28w)-dWP70"/>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74"/>
    <s v="CFLratio0353"/>
    <s v="CFLratio0353"/>
    <s v="CFLfixt-28w(28w)"/>
    <s v="Standard"/>
    <m/>
    <m/>
    <s v="DEER1314"/>
    <s v="DEER1314"/>
  </r>
  <r>
    <n v="4846"/>
    <s v="R-In-CFLfixt-29w(29w)-dWP73"/>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26"/>
    <s v="CFLratio0353"/>
    <s v="CFLratio0353"/>
    <s v="CFLfixt-29w(29w)"/>
    <s v="Standard"/>
    <m/>
    <m/>
    <s v="DEER1314"/>
    <s v="DEER1314"/>
  </r>
  <r>
    <n v="4847"/>
    <s v="R-In-CFLfixt-30w(30w)-dWP75"/>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27"/>
    <s v="CFLratio0353"/>
    <s v="CFLratio0353"/>
    <s v="CFLfixt-30w(30w)"/>
    <s v="Standard"/>
    <m/>
    <m/>
    <s v="DEER1314"/>
    <s v="DEER1314"/>
  </r>
  <r>
    <n v="4848"/>
    <s v="R-In-CFLfixt-31w(31w)-dWP78"/>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28"/>
    <s v="CFLratio0353"/>
    <s v="CFLratio0353"/>
    <s v="CFLfixt-31w(31w)"/>
    <s v="Standard"/>
    <m/>
    <m/>
    <s v="DEER1314"/>
    <s v="DEER1314"/>
  </r>
  <r>
    <n v="4849"/>
    <s v="R-In-CFLfixt-32w(32w)-dWP80"/>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75"/>
    <s v="CFLratio0353"/>
    <s v="CFLratio0353"/>
    <s v="CFLfixt-32w(32w)"/>
    <s v="Standard"/>
    <m/>
    <m/>
    <s v="DEER1314"/>
    <s v="DEER1314"/>
  </r>
  <r>
    <n v="4850"/>
    <s v="R-In-CFLfixt-36w(36w)-dWP91"/>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78"/>
    <s v="CFLratio0353"/>
    <s v="CFLratio0353"/>
    <s v="CFLfixt-36w(36w)"/>
    <s v="Standard"/>
    <s v="Res-Lighting-InGen_CFLratio0353_CFLfixt-36w"/>
    <m/>
    <s v="DEER1314"/>
    <s v="DEER1314"/>
  </r>
  <r>
    <n v="4851"/>
    <s v="R-In-CFLfixt-38w(38w)-dWP96"/>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29"/>
    <s v="CFLratio0353"/>
    <s v="CFLratio0353"/>
    <s v="CFLfixt-38w(38w)"/>
    <s v="Standard"/>
    <m/>
    <m/>
    <s v="DEER1314"/>
    <s v="DEER1314"/>
  </r>
  <r>
    <n v="4852"/>
    <s v="R-In-CFLfixt-39w(39w)-dWP98"/>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30"/>
    <s v="CFLratio0353"/>
    <s v="CFLratio0353"/>
    <s v="CFLfixt-39w(39w)"/>
    <s v="Standard"/>
    <m/>
    <m/>
    <s v="DEER1314"/>
    <s v="DEER1314"/>
  </r>
  <r>
    <n v="4853"/>
    <s v="R-In-CFLfixt-40w(40w)-dWP101"/>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79"/>
    <s v="CFLratio0353"/>
    <s v="CFLratio0353"/>
    <s v="CFLfixt-40w(40w)"/>
    <s v="Standard"/>
    <s v="Res-Lighting-InGen_CFLratio0353_CFLfixt-40w"/>
    <m/>
    <s v="DEER1314"/>
    <s v="DEER1314"/>
  </r>
  <r>
    <n v="4854"/>
    <s v="R-In-CFLfixt-42w(42w)-dWP106"/>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80"/>
    <s v="CFLratio0353"/>
    <s v="CFLratio0353"/>
    <s v="CFLfixt-42w(42w)"/>
    <s v="Standard"/>
    <s v="Res-Lighting-InGen_CFLratio0353_CFLfixt-42w"/>
    <m/>
    <s v="DEER1314"/>
    <s v="DEER1314"/>
  </r>
  <r>
    <n v="4855"/>
    <s v="R-In-CFLfixt-44w(44w)-dWP111"/>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33"/>
    <s v="CFLratio0353"/>
    <s v="CFLratio0353"/>
    <s v="CFLfixt-44w(44w)"/>
    <s v="Standard"/>
    <m/>
    <m/>
    <s v="DEER1314"/>
    <s v="DEER1314"/>
  </r>
  <r>
    <n v="4856"/>
    <s v="R-In-CFLfixt-45w(45w)-dWP113"/>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34"/>
    <s v="CFLratio0353"/>
    <s v="CFLratio0353"/>
    <s v="CFLfixt-45w(45w)"/>
    <s v="Standard"/>
    <m/>
    <m/>
    <s v="DEER1314"/>
    <s v="DEER1314"/>
  </r>
  <r>
    <n v="4857"/>
    <s v="R-In-CFLfixt-46w(46w)-dWP116"/>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35"/>
    <s v="CFLratio0353"/>
    <s v="CFLratio0353"/>
    <s v="CFLfixt-46w(46w)"/>
    <s v="Standard"/>
    <m/>
    <m/>
    <s v="DEER1314"/>
    <s v="DEER1314"/>
  </r>
  <r>
    <n v="4858"/>
    <s v="R-In-CFLfixt-48w(48w)-dWP121"/>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36"/>
    <s v="CFLratio0353"/>
    <s v="CFLratio0353"/>
    <s v="CFLfixt-48w(48w)"/>
    <s v="Standard"/>
    <m/>
    <m/>
    <s v="DEER1314"/>
    <s v="DEER1314"/>
  </r>
  <r>
    <n v="4859"/>
    <s v="R-In-CFLfixt-50w(50w)-dWP126"/>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81"/>
    <s v="CFLratio0353"/>
    <s v="CFLratio0353"/>
    <s v="CFLfixt-50w(50w)"/>
    <s v="Standard"/>
    <m/>
    <m/>
    <s v="DEER1314"/>
    <s v="DEER1314"/>
  </r>
  <r>
    <n v="4860"/>
    <s v="R-In-CFLfixt-52w(52w)-dWP131"/>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39"/>
    <s v="CFLratio0353"/>
    <s v="CFLratio0353"/>
    <s v="CFLfixt-52w(52w)"/>
    <s v="Standard"/>
    <m/>
    <m/>
    <s v="DEER1314"/>
    <s v="DEER1314"/>
  </r>
  <r>
    <n v="4861"/>
    <s v="R-In-CFLfixt-54w(54w)-dWP136"/>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40"/>
    <s v="CFLratio0353"/>
    <s v="CFLratio0353"/>
    <s v="CFLfixt-54w(54w)"/>
    <s v="Standard"/>
    <m/>
    <m/>
    <s v="DEER1314"/>
    <s v="DEER1314"/>
  </r>
  <r>
    <n v="4862"/>
    <s v="R-In-CFLfixt-55w(55w)-dWP139"/>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82"/>
    <s v="CFLratio0353"/>
    <s v="CFLratio0353"/>
    <s v="CFLfixt-55w(55w)"/>
    <s v="Standard"/>
    <s v="Res-Lighting-InGen_CFLratio0353_CFLfixt-55w"/>
    <m/>
    <s v="DEER1314"/>
    <s v="DEER1314"/>
  </r>
  <r>
    <n v="4863"/>
    <s v="R-In-CFLfixt-64w(64w)-dWP161"/>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41"/>
    <s v="CFLratio0353"/>
    <s v="CFLratio0353"/>
    <s v="CFLfixt-64w(64w)"/>
    <s v="Standard"/>
    <m/>
    <m/>
    <s v="DEER1314"/>
    <s v="DEER1314"/>
  </r>
  <r>
    <n v="4864"/>
    <s v="R-In-CFLfixt-65w(65w)-dWP164"/>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42"/>
    <s v="CFLratio0353"/>
    <s v="CFLratio0353"/>
    <s v="CFLfixt-65w(65w)"/>
    <s v="Standard"/>
    <m/>
    <m/>
    <s v="DEER1314"/>
    <s v="DEER1314"/>
  </r>
  <r>
    <n v="4865"/>
    <s v="R-In-CFLfixt-69w(69w)-dWP174"/>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43"/>
    <s v="CFLratio0353"/>
    <s v="CFLratio0353"/>
    <s v="CFLfixt-69w(69w)"/>
    <s v="Standard"/>
    <m/>
    <m/>
    <s v="DEER1314"/>
    <s v="DEER1314"/>
  </r>
  <r>
    <n v="4866"/>
    <s v="R-In-CFLfixt-70w(70w)-dWP177"/>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44"/>
    <s v="CFLratio0353"/>
    <s v="CFLratio0353"/>
    <s v="CFLfixt-70w(70w)"/>
    <s v="Standard"/>
    <m/>
    <m/>
    <s v="DEER1314"/>
    <s v="DEER1314"/>
  </r>
  <r>
    <n v="4867"/>
    <s v="R-In-CFLfixt-72w(72w)-dWP182"/>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45"/>
    <s v="CFLratio0353"/>
    <s v="CFLratio0353"/>
    <s v="CFLfixt-72w(72w)"/>
    <s v="Standard"/>
    <m/>
    <m/>
    <s v="DEER1314"/>
    <s v="DEER1314"/>
  </r>
  <r>
    <n v="4868"/>
    <s v="R-In-CFLfixt-78w(78w)-dWP197"/>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46"/>
    <s v="CFLratio0353"/>
    <s v="CFLratio0353"/>
    <s v="CFLfixt-78w(78w)"/>
    <s v="Standard"/>
    <m/>
    <m/>
    <s v="DEER1314"/>
    <s v="DEER1314"/>
  </r>
  <r>
    <n v="4869"/>
    <s v="R-In-CFLfixt-7w(7w)-dWP17"/>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487"/>
    <s v="CFLratio0353"/>
    <s v="CFLratio0353"/>
    <s v="CFLfixt-7w(7w)"/>
    <s v="Standard"/>
    <m/>
    <m/>
    <s v="DEER1314"/>
    <s v="DEER1314"/>
  </r>
  <r>
    <n v="4870"/>
    <s v="R-In-CFLfixt-8w(8w)-dWP20"/>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47"/>
    <s v="CFLratio0353"/>
    <s v="CFLratio0353"/>
    <s v="CFLfixt-8w(8w)"/>
    <s v="Standard"/>
    <m/>
    <m/>
    <s v="DEER1314"/>
    <s v="DEER1314"/>
  </r>
  <r>
    <n v="4871"/>
    <s v="R-In-CFLfixt-92w(92w)-dWP232"/>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48"/>
    <s v="CFLratio0353"/>
    <s v="CFLratio0353"/>
    <s v="CFLfixt-92w(92w)"/>
    <s v="Standard"/>
    <m/>
    <m/>
    <s v="DEER1314"/>
    <s v="DEER1314"/>
  </r>
  <r>
    <n v="4872"/>
    <s v="R-In-CFLfixt-96w(96w)-dWP242"/>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49"/>
    <s v="CFLratio0353"/>
    <s v="CFLratio0353"/>
    <s v="CFLfixt-96w(96w)"/>
    <s v="Standard"/>
    <m/>
    <m/>
    <s v="DEER1314"/>
    <s v="DEER1314"/>
  </r>
  <r>
    <n v="4873"/>
    <s v="R-In-CFLfixt-Circ-22w(22w)-dWP55"/>
    <x v="480"/>
    <s v="DEER1314"/>
    <s v="Lighting Disposition"/>
    <d v="2014-07-24T00:00:00"/>
    <s v="Disposition: MeasuresList-October312014.xlsx"/>
    <s v="RobNc"/>
    <s v="Res-Iltg-dWatt-CFL"/>
    <s v="DEER"/>
    <s v="Scaled"/>
    <s v="BaseRatio"/>
    <n v="0"/>
    <n v="0"/>
    <s v="None"/>
    <m/>
    <b v="0"/>
    <m/>
    <b v="1"/>
    <s v="Res"/>
    <s v="Any"/>
    <x v="4"/>
    <s v="InGen"/>
    <s v="Ltg_Fixture"/>
    <x v="23"/>
    <m/>
    <m/>
    <s v="ILtg-CFLfix-Res"/>
    <m/>
    <s v="CFL fixture based on:  Ballast; Total Watts = 3.53"/>
    <s v="CFL fixture based on:  Ballast; Total Watts = 3.53"/>
    <x v="650"/>
    <s v="CFLratio0353"/>
    <s v="CFLratio0353"/>
    <s v="CFLfixt-Circ-22w(22w)"/>
    <s v="Standard"/>
    <m/>
    <m/>
    <s v="DEER1314"/>
    <s v="DEER1314"/>
  </r>
  <r>
    <n v="4874"/>
    <s v="R-In-CFLscw(100w)-dWP24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492"/>
    <s v="CFLratio0347"/>
    <s v="CFLratio0347"/>
    <s v="CFLscw(100w)"/>
    <s v="Standard"/>
    <s v="Res-Lighting-InGen_CFLratio0347_CFLscw-100w"/>
    <s v="Not used in 2013-14 Lighting Disposition"/>
    <s v="DEER1314"/>
    <s v="DEER1314"/>
  </r>
  <r>
    <n v="4875"/>
    <s v="R-In-CFLscw(10w)-dWP2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493"/>
    <s v="CFLratio0347"/>
    <s v="CFLratio0347"/>
    <s v="CFLscw(10w)"/>
    <s v="Standard"/>
    <m/>
    <m/>
    <s v="DEER1314"/>
    <s v="DEER1314"/>
  </r>
  <r>
    <n v="4876"/>
    <s v="R-In-CFLscw(11w)-dWP2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494"/>
    <s v="CFLratio0347"/>
    <s v="CFLratio0347"/>
    <s v="CFLscw(11w)"/>
    <s v="Standard"/>
    <s v="Res-Lighting-InGen_CFLratio0347_CFLscw-11w"/>
    <m/>
    <s v="DEER1314"/>
    <s v="DEER1314"/>
  </r>
  <r>
    <n v="4877"/>
    <s v="R-In-CFLscw(12w)-dWP2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495"/>
    <s v="CFLratio0347"/>
    <s v="CFLratio0347"/>
    <s v="CFLscw(12w)"/>
    <s v="Standard"/>
    <m/>
    <m/>
    <s v="DEER1314"/>
    <s v="DEER1314"/>
  </r>
  <r>
    <n v="4878"/>
    <s v="R-In-CFLscw(13w)-dWP32"/>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496"/>
    <s v="CFLratio0347"/>
    <s v="CFLratio0347"/>
    <s v="CFLscw(13w)"/>
    <s v="Standard"/>
    <m/>
    <m/>
    <s v="DEER1314"/>
    <s v="DEER1314"/>
  </r>
  <r>
    <n v="4879"/>
    <s v="R-In-CFLscw(14w)-dWP3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497"/>
    <s v="CFLratio0347"/>
    <s v="CFLratio0347"/>
    <s v="CFLscw(14w)"/>
    <s v="Standard"/>
    <m/>
    <m/>
    <s v="DEER1314"/>
    <s v="DEER1314"/>
  </r>
  <r>
    <n v="4880"/>
    <s v="R-In-CFLscw(150w)-dWP370"/>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498"/>
    <s v="CFLratio0347"/>
    <s v="CFLratio0347"/>
    <s v="CFLscw(150w)"/>
    <s v="Standard"/>
    <m/>
    <s v="Not used in 2013-14 Lighting Disposition"/>
    <s v="DEER1314"/>
    <s v="DEER1314"/>
  </r>
  <r>
    <n v="4881"/>
    <s v="R-In-CFLscw(15w)-dWP3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499"/>
    <s v="CFLratio0347"/>
    <s v="CFLratio0347"/>
    <s v="CFLscw(15w)"/>
    <s v="Standard"/>
    <s v="Res-Lighting-InGen_CFLratio0347_CFLscw-15w"/>
    <m/>
    <s v="DEER1314"/>
    <s v="DEER1314"/>
  </r>
  <r>
    <n v="4882"/>
    <s v="R-In-CFLscw(16w)-dWP3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00"/>
    <s v="CFLratio0347"/>
    <s v="CFLratio0347"/>
    <s v="CFLscw(16w)"/>
    <s v="Standard"/>
    <m/>
    <m/>
    <s v="DEER1314"/>
    <s v="DEER1314"/>
  </r>
  <r>
    <n v="4883"/>
    <s v="R-In-CFLscw(17w)-dWP41"/>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01"/>
    <s v="CFLratio0347"/>
    <s v="CFLratio0347"/>
    <s v="CFLscw(17w)"/>
    <s v="Standard"/>
    <m/>
    <s v="Not used in 2013-14 Lighting Disposition"/>
    <s v="DEER1314"/>
    <s v="DEER1314"/>
  </r>
  <r>
    <n v="4884"/>
    <s v="R-In-CFLscw(18w)-dWP4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02"/>
    <s v="CFLratio0347"/>
    <s v="CFLratio0347"/>
    <s v="CFLscw(18w)"/>
    <s v="Standard"/>
    <s v="Res-Lighting-InGen_CFLratio0347_CFLscw-18w"/>
    <m/>
    <s v="DEER1314"/>
    <s v="DEER1314"/>
  </r>
  <r>
    <n v="4885"/>
    <s v="R-In-CFLscw(19w)-dWP4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03"/>
    <s v="CFLratio0347"/>
    <s v="CFLratio0347"/>
    <s v="CFLscw(19w)"/>
    <s v="Standard"/>
    <m/>
    <m/>
    <s v="DEER1314"/>
    <s v="DEER1314"/>
  </r>
  <r>
    <n v="4886"/>
    <s v="R-In-CFLscw(200w)-dWP49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04"/>
    <s v="CFLratio0347"/>
    <s v="CFLratio0347"/>
    <s v="CFLscw(200w)"/>
    <s v="Standard"/>
    <s v="Res-Lighting-InGen_CFLratio0347_CFLscw-200w"/>
    <s v="Not used in 2013-14 Lighting Disposition"/>
    <s v="DEER1314"/>
    <s v="DEER1314"/>
  </r>
  <r>
    <n v="4887"/>
    <s v="R-In-CFLscw(20w)-dWP4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05"/>
    <s v="CFLratio0347"/>
    <s v="CFLratio0347"/>
    <s v="CFLscw(20w)"/>
    <s v="Standard"/>
    <s v="Res-Lighting-InGen_CFLratio0347_CFLscw-20w"/>
    <m/>
    <s v="DEER1314"/>
    <s v="DEER1314"/>
  </r>
  <r>
    <n v="4888"/>
    <s v="R-In-CFLscw(22w)-dWP5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07"/>
    <s v="CFLratio0347"/>
    <s v="CFLratio0347"/>
    <s v="CFLscw(22w)"/>
    <s v="Standard"/>
    <s v="Res-Lighting-InGen_CFLratio0347_CFLscw-22w"/>
    <m/>
    <s v="DEER1314"/>
    <s v="DEER1314"/>
  </r>
  <r>
    <n v="4889"/>
    <s v="R-In-CFLscw(23w)-dWP5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08"/>
    <s v="CFLratio0347"/>
    <s v="CFLratio0347"/>
    <s v="CFLscw(23w)"/>
    <s v="Standard"/>
    <m/>
    <m/>
    <s v="DEER1314"/>
    <s v="DEER1314"/>
  </r>
  <r>
    <n v="4890"/>
    <s v="R-In-CFLscw(24w)-dWP5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09"/>
    <s v="CFLratio0347"/>
    <s v="CFLratio0347"/>
    <s v="CFLscw(24w)"/>
    <s v="Standard"/>
    <s v="Res-Lighting-InGen_CFLratio0347_CFLscw-24w"/>
    <m/>
    <s v="DEER1314"/>
    <s v="DEER1314"/>
  </r>
  <r>
    <n v="4891"/>
    <s v="R-In-CFLscw(25w)-dWP61"/>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10"/>
    <s v="CFLratio0347"/>
    <s v="CFLratio0347"/>
    <s v="CFLscw(25w)"/>
    <s v="Standard"/>
    <m/>
    <m/>
    <s v="DEER1314"/>
    <s v="DEER1314"/>
  </r>
  <r>
    <n v="4892"/>
    <s v="R-In-CFLscw(26w)-dWP6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11"/>
    <s v="CFLratio0347"/>
    <s v="CFLratio0347"/>
    <s v="CFLscw(26w)"/>
    <s v="Standard"/>
    <s v="Res-Lighting-InGen_CFLratio0347_CFLscw-26w"/>
    <m/>
    <s v="DEER1314"/>
    <s v="DEER1314"/>
  </r>
  <r>
    <n v="4893"/>
    <s v="R-In-CFLscw(27w)-dWP6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12"/>
    <s v="CFLratio0347"/>
    <s v="CFLratio0347"/>
    <s v="CFLscw(27w)"/>
    <s v="Standard"/>
    <m/>
    <m/>
    <s v="DEER1314"/>
    <s v="DEER1314"/>
  </r>
  <r>
    <n v="4894"/>
    <s v="R-In-CFLscw(28w)-dWP6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13"/>
    <s v="CFLratio0347"/>
    <s v="CFLratio0347"/>
    <s v="CFLscw(28w)"/>
    <s v="Standard"/>
    <s v="Res-Lighting-InGen_CFLratio0347_CFLscw-28w"/>
    <m/>
    <s v="DEER1314"/>
    <s v="DEER1314"/>
  </r>
  <r>
    <n v="4895"/>
    <s v="R-In-CFLscw(30w)-dWP7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15"/>
    <s v="CFLratio0347"/>
    <s v="CFLratio0347"/>
    <s v="CFLscw(30w)"/>
    <s v="Standard"/>
    <s v="Res-Lighting-InGen_CFLratio0347_CFLscw-30w"/>
    <m/>
    <s v="DEER1314"/>
    <s v="DEER1314"/>
  </r>
  <r>
    <n v="4896"/>
    <s v="R-In-CFLscw(31w)-dWP7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16"/>
    <s v="CFLratio0347"/>
    <s v="CFLratio0347"/>
    <s v="CFLscw(31w)"/>
    <s v="Standard"/>
    <m/>
    <m/>
    <s v="DEER1314"/>
    <s v="DEER1314"/>
  </r>
  <r>
    <n v="4897"/>
    <s v="R-In-CFLscw(32w)-dWP7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17"/>
    <s v="CFLratio0347"/>
    <s v="CFLratio0347"/>
    <s v="CFLscw(32w)"/>
    <s v="Standard"/>
    <s v="Res-Lighting-InGen_CFLratio0347_CFLscw-32w"/>
    <m/>
    <s v="DEER1314"/>
    <s v="DEER1314"/>
  </r>
  <r>
    <n v="4898"/>
    <s v="R-In-CFLscw(36w)-dWP88"/>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53"/>
    <s v="CFLratio0347"/>
    <s v="CFLratio0347"/>
    <s v="CFLscw(36w)"/>
    <s v="Standard"/>
    <m/>
    <m/>
    <s v="DEER1314"/>
    <s v="DEER1314"/>
  </r>
  <r>
    <n v="4899"/>
    <s v="R-In-CFLscw(40w)-dWP98"/>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11"/>
    <s v="CFLratio0347"/>
    <s v="CFLratio0347"/>
    <s v="CFLscw(40w)"/>
    <s v="Standard"/>
    <m/>
    <m/>
    <s v="DEER1314"/>
    <s v="DEER1314"/>
  </r>
  <r>
    <n v="4900"/>
    <s v="R-In-CFLscw(42w)-dWP103"/>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19"/>
    <s v="CFLratio0347"/>
    <s v="CFLratio0347"/>
    <s v="CFLscw(42w)"/>
    <s v="Standard"/>
    <m/>
    <m/>
    <s v="DEER1314"/>
    <s v="DEER1314"/>
  </r>
  <r>
    <n v="4901"/>
    <s v="R-In-CFLscw(45w)-dWP111"/>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54"/>
    <s v="CFLratio0347"/>
    <s v="CFLratio0347"/>
    <s v="CFLscw(45w)"/>
    <s v="Standard"/>
    <m/>
    <m/>
    <s v="DEER1314"/>
    <s v="DEER1314"/>
  </r>
  <r>
    <n v="4902"/>
    <s v="R-In-CFLscw(4w)-dWP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20"/>
    <s v="CFLratio0347"/>
    <s v="CFLratio0347"/>
    <s v="CFLscw(4w)"/>
    <s v="Standard"/>
    <m/>
    <s v="Not used in 2013-14 Lighting Disposition"/>
    <s v="DEER1314"/>
    <s v="DEER1314"/>
  </r>
  <r>
    <n v="4903"/>
    <s v="R-In-CFLscw(55w)-dWP135"/>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21"/>
    <s v="CFLratio0347"/>
    <s v="CFLratio0347"/>
    <s v="CFLscw(55w)"/>
    <s v="Standard"/>
    <m/>
    <m/>
    <s v="DEER1314"/>
    <s v="DEER1314"/>
  </r>
  <r>
    <n v="4904"/>
    <s v="R-In-CFLscw(60w)-dWP148"/>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23"/>
    <s v="CFLratio0347"/>
    <s v="CFLratio0347"/>
    <s v="CFLscw(60w)"/>
    <s v="Standard"/>
    <s v="Res-Lighting-InGen_CFLratio0347_CFLscw-60w"/>
    <m/>
    <s v="DEER1314"/>
    <s v="DEER1314"/>
  </r>
  <r>
    <n v="4905"/>
    <s v="R-In-CFLscw(7w)-dWP1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25"/>
    <s v="CFLratio0347"/>
    <s v="CFLratio0347"/>
    <s v="CFLscw(7w)"/>
    <s v="Standard"/>
    <s v="Res-Lighting-InGen_CFLratio0347_CFLscw-7w"/>
    <m/>
    <s v="DEER1314"/>
    <s v="DEER1314"/>
  </r>
  <r>
    <n v="4906"/>
    <s v="R-In-CFLscw(80w)-dWP19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26"/>
    <s v="CFLratio0347"/>
    <s v="CFLratio0347"/>
    <s v="CFLscw(80w)"/>
    <s v="Standard"/>
    <m/>
    <s v="Not used in 2013-14 Lighting Disposition"/>
    <s v="DEER1314"/>
    <s v="DEER1314"/>
  </r>
  <r>
    <n v="4907"/>
    <s v="R-In-CFLscw(8w)-dWP1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27"/>
    <s v="CFLratio0347"/>
    <s v="CFLratio0347"/>
    <s v="CFLscw(8w)"/>
    <s v="Standard"/>
    <m/>
    <m/>
    <s v="DEER1314"/>
    <s v="DEER1314"/>
  </r>
  <r>
    <n v="4908"/>
    <s v="R-In-CFLscw(9w)-dWP22"/>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528"/>
    <s v="CFLratio0347"/>
    <s v="CFLratio0347"/>
    <s v="CFLscw(9w)"/>
    <s v="Standard"/>
    <s v="Res-Lighting-InGen_CFLratio0347_CFLscw-9w"/>
    <m/>
    <s v="DEER1314"/>
    <s v="DEER1314"/>
  </r>
  <r>
    <n v="4909"/>
    <s v="R-In-CFLscw-A(10w)-dWP2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55"/>
    <s v="CFLratio0347"/>
    <s v="CFLratio0347"/>
    <s v="CFLscw-A(10w)"/>
    <s v="Standard"/>
    <m/>
    <m/>
    <s v="DEER1314"/>
    <s v="DEER1314"/>
  </r>
  <r>
    <n v="4910"/>
    <s v="R-In-CFLscw-A(11w)-dWP2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56"/>
    <s v="CFLratio0347"/>
    <s v="CFLratio0347"/>
    <s v="CFLscw-A(11w)"/>
    <s v="Standard"/>
    <m/>
    <m/>
    <s v="DEER1314"/>
    <s v="DEER1314"/>
  </r>
  <r>
    <n v="4911"/>
    <s v="R-In-CFLscw-A(12w)-dWP2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57"/>
    <s v="CFLratio0347"/>
    <s v="CFLratio0347"/>
    <s v="CFLscw-A(12w)"/>
    <s v="Standard"/>
    <m/>
    <m/>
    <s v="DEER1314"/>
    <s v="DEER1314"/>
  </r>
  <r>
    <n v="4912"/>
    <s v="R-In-CFLscw-A(13w)-dWP32"/>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58"/>
    <s v="CFLratio0347"/>
    <s v="CFLratio0347"/>
    <s v="CFLscw-A(13w)"/>
    <s v="Standard"/>
    <m/>
    <m/>
    <s v="DEER1314"/>
    <s v="DEER1314"/>
  </r>
  <r>
    <n v="4913"/>
    <s v="R-In-CFLscw-A(14w)-dWP3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59"/>
    <s v="CFLratio0347"/>
    <s v="CFLratio0347"/>
    <s v="CFLscw-A(14w)"/>
    <s v="Standard"/>
    <m/>
    <m/>
    <s v="DEER1314"/>
    <s v="DEER1314"/>
  </r>
  <r>
    <n v="4914"/>
    <s v="R-In-CFLscw-A(15w)-dWP3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60"/>
    <s v="CFLratio0347"/>
    <s v="CFLratio0347"/>
    <s v="CFLscw-A(15w)"/>
    <s v="Standard"/>
    <m/>
    <m/>
    <s v="DEER1314"/>
    <s v="DEER1314"/>
  </r>
  <r>
    <n v="4915"/>
    <s v="R-In-CFLscw-A(16w)-dWP3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61"/>
    <s v="CFLratio0347"/>
    <s v="CFLratio0347"/>
    <s v="CFLscw-A(16w)"/>
    <s v="Standard"/>
    <m/>
    <m/>
    <s v="DEER1314"/>
    <s v="DEER1314"/>
  </r>
  <r>
    <n v="4916"/>
    <s v="R-In-CFLscw-A(18w)-dWP4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62"/>
    <s v="CFLratio0347"/>
    <s v="CFLratio0347"/>
    <s v="CFLscw-A(18w)"/>
    <s v="Standard"/>
    <m/>
    <m/>
    <s v="DEER1314"/>
    <s v="DEER1314"/>
  </r>
  <r>
    <n v="4917"/>
    <s v="R-In-CFLscw-A(19w)-dWP4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63"/>
    <s v="CFLratio0347"/>
    <s v="CFLratio0347"/>
    <s v="CFLscw-A(19w)"/>
    <s v="Standard"/>
    <m/>
    <m/>
    <s v="DEER1314"/>
    <s v="DEER1314"/>
  </r>
  <r>
    <n v="4918"/>
    <s v="R-In-CFLscw-A(20w)-dWP4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64"/>
    <s v="CFLratio0347"/>
    <s v="CFLratio0347"/>
    <s v="CFLscw-A(20w)"/>
    <s v="Standard"/>
    <m/>
    <m/>
    <s v="DEER1314"/>
    <s v="DEER1314"/>
  </r>
  <r>
    <n v="4919"/>
    <s v="R-In-CFLscw-A(22w)-dWP5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65"/>
    <s v="CFLratio0347"/>
    <s v="CFLratio0347"/>
    <s v="CFLscw-A(22w)"/>
    <s v="Standard"/>
    <m/>
    <m/>
    <s v="DEER1314"/>
    <s v="DEER1314"/>
  </r>
  <r>
    <n v="4920"/>
    <s v="R-In-CFLscw-A(23w)-dWP5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66"/>
    <s v="CFLratio0347"/>
    <s v="CFLratio0347"/>
    <s v="CFLscw-A(23w)"/>
    <s v="Standard"/>
    <m/>
    <m/>
    <s v="DEER1314"/>
    <s v="DEER1314"/>
  </r>
  <r>
    <n v="4921"/>
    <s v="R-In-CFLscw-A(24w)-dWP5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67"/>
    <s v="CFLratio0347"/>
    <s v="CFLratio0347"/>
    <s v="CFLscw-A(24w)"/>
    <s v="Standard"/>
    <m/>
    <m/>
    <s v="DEER1314"/>
    <s v="DEER1314"/>
  </r>
  <r>
    <n v="4922"/>
    <s v="R-In-CFLscw-A(25w)-dWP61"/>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68"/>
    <s v="CFLratio0347"/>
    <s v="CFLratio0347"/>
    <s v="CFLscw-A(25w)"/>
    <s v="Standard"/>
    <m/>
    <m/>
    <s v="DEER1314"/>
    <s v="DEER1314"/>
  </r>
  <r>
    <n v="4923"/>
    <s v="R-In-CFLscw-A(26w)-dWP6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69"/>
    <s v="CFLratio0347"/>
    <s v="CFLratio0347"/>
    <s v="CFLscw-A(26w)"/>
    <s v="Standard"/>
    <m/>
    <m/>
    <s v="DEER1314"/>
    <s v="DEER1314"/>
  </r>
  <r>
    <n v="4924"/>
    <s v="R-In-CFLscw-A(27w)-dWP6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70"/>
    <s v="CFLratio0347"/>
    <s v="CFLratio0347"/>
    <s v="CFLscw-A(27w)"/>
    <s v="Standard"/>
    <m/>
    <m/>
    <s v="DEER1314"/>
    <s v="DEER1314"/>
  </r>
  <r>
    <n v="4925"/>
    <s v="R-In-CFLscw-A(28w)-dWP6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71"/>
    <s v="CFLratio0347"/>
    <s v="CFLratio0347"/>
    <s v="CFLscw-A(28w)"/>
    <s v="Standard"/>
    <m/>
    <m/>
    <s v="DEER1314"/>
    <s v="DEER1314"/>
  </r>
  <r>
    <n v="4926"/>
    <s v="R-In-CFLscw-A(30w)-dWP7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72"/>
    <s v="CFLratio0347"/>
    <s v="CFLratio0347"/>
    <s v="CFLscw-A(30w)"/>
    <s v="Standard"/>
    <m/>
    <m/>
    <s v="DEER1314"/>
    <s v="DEER1314"/>
  </r>
  <r>
    <n v="4927"/>
    <s v="R-In-CFLscw-A(32w)-dWP7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73"/>
    <s v="CFLratio0347"/>
    <s v="CFLratio0347"/>
    <s v="CFLscw-A(32w)"/>
    <s v="Standard"/>
    <m/>
    <m/>
    <s v="DEER1314"/>
    <s v="DEER1314"/>
  </r>
  <r>
    <n v="4928"/>
    <s v="R-In-CFLscw-A(40w)-dWP98"/>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74"/>
    <s v="CFLratio0347"/>
    <s v="CFLratio0347"/>
    <s v="CFLscw-A(40w)"/>
    <s v="Standard"/>
    <m/>
    <m/>
    <s v="DEER1314"/>
    <s v="DEER1314"/>
  </r>
  <r>
    <n v="4929"/>
    <s v="R-In-CFLscw-A(42w)-dWP103"/>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75"/>
    <s v="CFLratio0347"/>
    <s v="CFLratio0347"/>
    <s v="CFLscw-A(42w)"/>
    <s v="Standard"/>
    <m/>
    <m/>
    <s v="DEER1314"/>
    <s v="DEER1314"/>
  </r>
  <r>
    <n v="4930"/>
    <s v="R-In-CFLscw-A(45w)-dWP111"/>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76"/>
    <s v="CFLratio0347"/>
    <s v="CFLratio0347"/>
    <s v="CFLscw-A(45w)"/>
    <s v="Standard"/>
    <m/>
    <m/>
    <s v="DEER1314"/>
    <s v="DEER1314"/>
  </r>
  <r>
    <n v="4931"/>
    <s v="R-In-CFLscw-A(55w)-dWP135"/>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77"/>
    <s v="CFLratio0347"/>
    <s v="CFLratio0347"/>
    <s v="CFLscw-A(55w)"/>
    <s v="Standard"/>
    <m/>
    <m/>
    <s v="DEER1314"/>
    <s v="DEER1314"/>
  </r>
  <r>
    <n v="4932"/>
    <s v="R-In-CFLscw-A(7w)-dWP1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78"/>
    <s v="CFLratio0347"/>
    <s v="CFLratio0347"/>
    <s v="CFLscw-A(7w)"/>
    <s v="Standard"/>
    <m/>
    <m/>
    <s v="DEER1314"/>
    <s v="DEER1314"/>
  </r>
  <r>
    <n v="4933"/>
    <s v="R-In-CFLscw-A(8w)-dWP1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79"/>
    <s v="CFLratio0347"/>
    <s v="CFLratio0347"/>
    <s v="CFLscw-A(8w)"/>
    <s v="Standard"/>
    <m/>
    <m/>
    <s v="DEER1314"/>
    <s v="DEER1314"/>
  </r>
  <r>
    <n v="4934"/>
    <s v="R-In-CFLscw-A(9w)-dWP22"/>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80"/>
    <s v="CFLratio0347"/>
    <s v="CFLratio0347"/>
    <s v="CFLscw-A(9w)"/>
    <s v="Standard"/>
    <m/>
    <m/>
    <s v="DEER1314"/>
    <s v="DEER1314"/>
  </r>
  <r>
    <n v="4935"/>
    <s v="R-In-CFLscw-Candle(10w)-dWP2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81"/>
    <s v="CFLratio0347"/>
    <s v="CFLratio0347"/>
    <s v="CFLscw-Candle(10w)"/>
    <s v="Standard"/>
    <m/>
    <m/>
    <s v="DEER1314"/>
    <s v="DEER1314"/>
  </r>
  <r>
    <n v="4936"/>
    <s v="R-In-CFLscw-Candle(11w)-dWP2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82"/>
    <s v="CFLratio0347"/>
    <s v="CFLratio0347"/>
    <s v="CFLscw-Candle(11w)"/>
    <s v="Standard"/>
    <m/>
    <m/>
    <s v="DEER1314"/>
    <s v="DEER1314"/>
  </r>
  <r>
    <n v="4937"/>
    <s v="R-In-CFLscw-Candle(12w)-dWP2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83"/>
    <s v="CFLratio0347"/>
    <s v="CFLratio0347"/>
    <s v="CFLscw-Candle(12w)"/>
    <s v="Standard"/>
    <m/>
    <m/>
    <s v="DEER1314"/>
    <s v="DEER1314"/>
  </r>
  <r>
    <n v="4938"/>
    <s v="R-In-CFLscw-Candle(13w)-dWP32"/>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84"/>
    <s v="CFLratio0347"/>
    <s v="CFLratio0347"/>
    <s v="CFLscw-Candle(13w)"/>
    <s v="Standard"/>
    <m/>
    <m/>
    <s v="DEER1314"/>
    <s v="DEER1314"/>
  </r>
  <r>
    <n v="4939"/>
    <s v="R-In-CFLscw-Candle(14w)-dWP3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85"/>
    <s v="CFLratio0347"/>
    <s v="CFLratio0347"/>
    <s v="CFLscw-Candle(14w)"/>
    <s v="Standard"/>
    <m/>
    <m/>
    <s v="DEER1314"/>
    <s v="DEER1314"/>
  </r>
  <r>
    <n v="4940"/>
    <s v="R-In-CFLscw-Candle(15w)-dWP3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86"/>
    <s v="CFLratio0347"/>
    <s v="CFLratio0347"/>
    <s v="CFLscw-Candle(15w)"/>
    <s v="Standard"/>
    <m/>
    <m/>
    <s v="DEER1314"/>
    <s v="DEER1314"/>
  </r>
  <r>
    <n v="4941"/>
    <s v="R-In-CFLscw-Candle(16w)-dWP3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87"/>
    <s v="CFLratio0347"/>
    <s v="CFLratio0347"/>
    <s v="CFLscw-Candle(16w)"/>
    <s v="Standard"/>
    <m/>
    <m/>
    <s v="DEER1314"/>
    <s v="DEER1314"/>
  </r>
  <r>
    <n v="4942"/>
    <s v="R-In-CFLscw-Candle(18w)-dWP4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88"/>
    <s v="CFLratio0347"/>
    <s v="CFLratio0347"/>
    <s v="CFLscw-Candle(18w)"/>
    <s v="Standard"/>
    <m/>
    <m/>
    <s v="DEER1314"/>
    <s v="DEER1314"/>
  </r>
  <r>
    <n v="4943"/>
    <s v="R-In-CFLscw-Candle(19w)-dWP4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89"/>
    <s v="CFLratio0347"/>
    <s v="CFLratio0347"/>
    <s v="CFLscw-Candle(19w)"/>
    <s v="Standard"/>
    <m/>
    <m/>
    <s v="DEER1314"/>
    <s v="DEER1314"/>
  </r>
  <r>
    <n v="4944"/>
    <s v="R-In-CFLscw-Candle(20w)-dWP4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90"/>
    <s v="CFLratio0347"/>
    <s v="CFLratio0347"/>
    <s v="CFLscw-Candle(20w)"/>
    <s v="Standard"/>
    <m/>
    <m/>
    <s v="DEER1314"/>
    <s v="DEER1314"/>
  </r>
  <r>
    <n v="4945"/>
    <s v="R-In-CFLscw-Candle(22w)-dWP5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91"/>
    <s v="CFLratio0347"/>
    <s v="CFLratio0347"/>
    <s v="CFLscw-Candle(22w)"/>
    <s v="Standard"/>
    <m/>
    <m/>
    <s v="DEER1314"/>
    <s v="DEER1314"/>
  </r>
  <r>
    <n v="4946"/>
    <s v="R-In-CFLscw-Candle(23w)-dWP5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92"/>
    <s v="CFLratio0347"/>
    <s v="CFLratio0347"/>
    <s v="CFLscw-Candle(23w)"/>
    <s v="Standard"/>
    <m/>
    <m/>
    <s v="DEER1314"/>
    <s v="DEER1314"/>
  </r>
  <r>
    <n v="4947"/>
    <s v="R-In-CFLscw-Candle(24w)-dWP5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93"/>
    <s v="CFLratio0347"/>
    <s v="CFLratio0347"/>
    <s v="CFLscw-Candle(24w)"/>
    <s v="Standard"/>
    <m/>
    <m/>
    <s v="DEER1314"/>
    <s v="DEER1314"/>
  </r>
  <r>
    <n v="4948"/>
    <s v="R-In-CFLscw-Candle(25w)-dWP61"/>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94"/>
    <s v="CFLratio0347"/>
    <s v="CFLratio0347"/>
    <s v="CFLscw-Candle(25w)"/>
    <s v="Standard"/>
    <m/>
    <m/>
    <s v="DEER1314"/>
    <s v="DEER1314"/>
  </r>
  <r>
    <n v="4949"/>
    <s v="R-In-CFLscw-Candle(26w)-dWP6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95"/>
    <s v="CFLratio0347"/>
    <s v="CFLratio0347"/>
    <s v="CFLscw-Candle(26w)"/>
    <s v="Standard"/>
    <m/>
    <m/>
    <s v="DEER1314"/>
    <s v="DEER1314"/>
  </r>
  <r>
    <n v="4950"/>
    <s v="R-In-CFLscw-Candle(27w)-dWP6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96"/>
    <s v="CFLratio0347"/>
    <s v="CFLratio0347"/>
    <s v="CFLscw-Candle(27w)"/>
    <s v="Standard"/>
    <m/>
    <m/>
    <s v="DEER1314"/>
    <s v="DEER1314"/>
  </r>
  <r>
    <n v="4951"/>
    <s v="R-In-CFLscw-Candle(28w)-dWP6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97"/>
    <s v="CFLratio0347"/>
    <s v="CFLratio0347"/>
    <s v="CFLscw-Candle(28w)"/>
    <s v="Standard"/>
    <m/>
    <m/>
    <s v="DEER1314"/>
    <s v="DEER1314"/>
  </r>
  <r>
    <n v="4952"/>
    <s v="R-In-CFLscw-Candle(30w)-dWP7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98"/>
    <s v="CFLratio0347"/>
    <s v="CFLratio0347"/>
    <s v="CFLscw-Candle(30w)"/>
    <s v="Standard"/>
    <m/>
    <m/>
    <s v="DEER1314"/>
    <s v="DEER1314"/>
  </r>
  <r>
    <n v="4953"/>
    <s v="R-In-CFLscw-Candle(32w)-dWP7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699"/>
    <s v="CFLratio0347"/>
    <s v="CFLratio0347"/>
    <s v="CFLscw-Candle(32w)"/>
    <s v="Standard"/>
    <m/>
    <m/>
    <s v="DEER1314"/>
    <s v="DEER1314"/>
  </r>
  <r>
    <n v="4954"/>
    <s v="R-In-CFLscw-Candle(40w)-dWP98"/>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00"/>
    <s v="CFLratio0347"/>
    <s v="CFLratio0347"/>
    <s v="CFLscw-Candle(40w)"/>
    <s v="Standard"/>
    <m/>
    <m/>
    <s v="DEER1314"/>
    <s v="DEER1314"/>
  </r>
  <r>
    <n v="4955"/>
    <s v="R-In-CFLscw-Candle(42w)-dWP103"/>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01"/>
    <s v="CFLratio0347"/>
    <s v="CFLratio0347"/>
    <s v="CFLscw-Candle(42w)"/>
    <s v="Standard"/>
    <m/>
    <m/>
    <s v="DEER1314"/>
    <s v="DEER1314"/>
  </r>
  <r>
    <n v="4956"/>
    <s v="R-In-CFLscw-Candle(45w)-dWP111"/>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02"/>
    <s v="CFLratio0347"/>
    <s v="CFLratio0347"/>
    <s v="CFLscw-Candle(45w)"/>
    <s v="Standard"/>
    <m/>
    <m/>
    <s v="DEER1314"/>
    <s v="DEER1314"/>
  </r>
  <r>
    <n v="4957"/>
    <s v="R-In-CFLscw-Candle(55w)-dWP135"/>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03"/>
    <s v="CFLratio0347"/>
    <s v="CFLratio0347"/>
    <s v="CFLscw-Candle(55w)"/>
    <s v="Standard"/>
    <m/>
    <m/>
    <s v="DEER1314"/>
    <s v="DEER1314"/>
  </r>
  <r>
    <n v="4958"/>
    <s v="R-In-CFLscw-Candle(7w)-dWP1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04"/>
    <s v="CFLratio0347"/>
    <s v="CFLratio0347"/>
    <s v="CFLscw-Candle(7w)"/>
    <s v="Standard"/>
    <m/>
    <m/>
    <s v="DEER1314"/>
    <s v="DEER1314"/>
  </r>
  <r>
    <n v="4959"/>
    <s v="R-In-CFLscw-Candle(8w)-dWP1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05"/>
    <s v="CFLratio0347"/>
    <s v="CFLratio0347"/>
    <s v="CFLscw-Candle(8w)"/>
    <s v="Standard"/>
    <m/>
    <m/>
    <s v="DEER1314"/>
    <s v="DEER1314"/>
  </r>
  <r>
    <n v="4960"/>
    <s v="R-In-CFLscw-Candle(9w)-dWP22"/>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06"/>
    <s v="CFLratio0347"/>
    <s v="CFLratio0347"/>
    <s v="CFLscw-Candle(9w)"/>
    <s v="Standard"/>
    <m/>
    <m/>
    <s v="DEER1314"/>
    <s v="DEER1314"/>
  </r>
  <r>
    <n v="4961"/>
    <s v="R-In-CFLscw-Circ9(22w)-dWP103"/>
    <x v="528"/>
    <s v="DEER2014"/>
    <s v="Lighting Disposition"/>
    <d v="2014-07-24T00:00:00"/>
    <s v="Disposition: MeasuresList-October312014.xlsx"/>
    <s v="RobNc"/>
    <s v="Res-Iltg-dWatt-CFL"/>
    <s v="DEER"/>
    <s v="Scaled"/>
    <s v="Delta"/>
    <n v="0"/>
    <n v="0"/>
    <s v="None"/>
    <m/>
    <b v="0"/>
    <m/>
    <b v="1"/>
    <s v="Res"/>
    <s v="Any"/>
    <x v="4"/>
    <s v="InGen"/>
    <s v="Ltg_Lamp"/>
    <x v="24"/>
    <m/>
    <m/>
    <s v="ILtg-CFL-Res"/>
    <s v="ILtg-Incand-Res"/>
    <s v="Incandescent lamp: 125W lamp; Rated Life=1500hrs"/>
    <s v="Incandescent lamp: 125W lamp; Rated Life=1500hrs"/>
    <x v="710"/>
    <s v="Incan(125w)"/>
    <s v="Incan(125w)"/>
    <s v="CFLscw-Circ9(22w)"/>
    <s v="Standard"/>
    <m/>
    <s v="WP source e.g.: SCE13LG017r0; Old Measure ID = R-In-CFLscw-Circ9(22w)-dWP70"/>
    <s v="None"/>
    <s v="DEER2014"/>
  </r>
  <r>
    <n v="4962"/>
    <s v="R-In-CFLscw-Circ9(22w)-dWP5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10"/>
    <s v="CFLratio0347"/>
    <s v="CFLratio0347"/>
    <s v="CFLscw-Circ9(22w)"/>
    <s v="Standard"/>
    <m/>
    <m/>
    <s v="DEER1314"/>
    <s v="DEER1314"/>
  </r>
  <r>
    <n v="4963"/>
    <s v="R-In-CFLscw-Circ9(22w)-dWP70"/>
    <x v="528"/>
    <s v="DEER2011"/>
    <s v="Lighting Disposition"/>
    <d v="2014-05-30T00:00:00"/>
    <s v="Disposition: MeasuresList-October312014.xlsx"/>
    <s v="RobNc"/>
    <s v="Res-Iltg-dWatt-CFL"/>
    <s v="DEER"/>
    <s v="Scaled"/>
    <s v="Delta"/>
    <n v="0"/>
    <n v="0"/>
    <s v="None"/>
    <m/>
    <b v="1"/>
    <m/>
    <b v="1"/>
    <s v="Res"/>
    <s v="Any"/>
    <x v="4"/>
    <s v="InGen"/>
    <s v="Ltg_Lamp"/>
    <x v="24"/>
    <m/>
    <m/>
    <s v="ILtg-CFL-Res"/>
    <s v="ILtg-Incand-Res"/>
    <s v="Incandescent lamp: 92W lamp; Rated Life=1500hrs"/>
    <s v="Incandescent lamp: 92W lamp; Rated Life=1500hrs"/>
    <x v="710"/>
    <s v="Incan(92w)"/>
    <s v="Incan(92w)"/>
    <s v="CFLscw-Circ9(22w)"/>
    <s v="Standard"/>
    <m/>
    <s v="Replaced in October disposition with Measure ID = R-In-CFLscw-Circ9(22w)-dWP103"/>
    <s v="DEER1314"/>
    <s v="DEER2011"/>
  </r>
  <r>
    <n v="4964"/>
    <s v="R-In-CFLscw-Circ9(26w)-dWP6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11"/>
    <s v="CFLratio0347"/>
    <s v="CFLratio0347"/>
    <s v="CFLscw-Circ9(26w)"/>
    <s v="Standard"/>
    <m/>
    <m/>
    <s v="DEER1314"/>
    <s v="DEER1314"/>
  </r>
  <r>
    <n v="4965"/>
    <s v="R-In-CFLscw-Circ9(32w)-dWP112"/>
    <x v="528"/>
    <s v="DEER2014"/>
    <s v="Lighting Disposition"/>
    <d v="2014-07-24T00:00:00"/>
    <s v="Disposition: MeasuresList-October312014.xlsx"/>
    <s v="RobNc"/>
    <s v="Res-Iltg-dWatt-CFL"/>
    <s v="DEER"/>
    <s v="Scaled"/>
    <s v="Delta"/>
    <n v="0"/>
    <n v="0"/>
    <s v="None"/>
    <m/>
    <b v="0"/>
    <m/>
    <b v="1"/>
    <s v="Res"/>
    <s v="Any"/>
    <x v="4"/>
    <s v="InGen"/>
    <s v="Ltg_Lamp"/>
    <x v="24"/>
    <m/>
    <m/>
    <s v="ILtg-CFL-Res"/>
    <s v="ILtg-Incand-Res"/>
    <s v="Incandescent lamp: 144W lamp; Rated Life=1500hrs"/>
    <s v="Incandescent lamp: 144W lamp; Rated Life=1500hrs"/>
    <x v="712"/>
    <s v="Incan(144w)"/>
    <s v="Incan(144w)"/>
    <s v="CFLscw-Circ9(32w)"/>
    <s v="Standard"/>
    <m/>
    <s v="WP source e.g.: SCE13LG017r0; Old Measure ID = R-In-CFLscw-Circ9(32w)-dWP72"/>
    <s v="None"/>
    <s v="DEER2014"/>
  </r>
  <r>
    <n v="4966"/>
    <s v="R-In-CFLscw-Circ9(32w)-dWP72"/>
    <x v="528"/>
    <s v="DEER2011"/>
    <s v="Lighting Disposition"/>
    <d v="2014-05-30T00:00:00"/>
    <s v="Disposition: MeasuresList-October312014.xlsx"/>
    <s v="RobNc"/>
    <s v="Res-Iltg-dWatt-CFL"/>
    <s v="DEER"/>
    <s v="Scaled"/>
    <s v="Delta"/>
    <n v="0"/>
    <n v="0"/>
    <s v="None"/>
    <m/>
    <b v="1"/>
    <m/>
    <b v="1"/>
    <s v="Res"/>
    <s v="Any"/>
    <x v="4"/>
    <s v="InGen"/>
    <s v="Ltg_Lamp"/>
    <x v="24"/>
    <m/>
    <m/>
    <s v="ILtg-CFL-Res"/>
    <s v="ILtg-Incand-Res"/>
    <s v="Incandescent lamp: 104W lamp; Rated Life=1500hrs"/>
    <s v="Incandescent lamp: 104W lamp; Rated Life=1500hrs"/>
    <x v="712"/>
    <s v="Incan(104w)"/>
    <s v="Incan(104w)"/>
    <s v="CFLscw-Circ9(32w)"/>
    <s v="Standard"/>
    <m/>
    <s v="Replaced in October disposition with Measure ID = R-In-CFLscw-Circ9(32w)-dWP112"/>
    <s v="DEER1314"/>
    <s v="DEER2011"/>
  </r>
  <r>
    <n v="4967"/>
    <s v="R-In-CFLscw-Circ9(32w)-dWP7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12"/>
    <s v="CFLratio0347"/>
    <s v="CFLratio0347"/>
    <s v="CFLscw-Circ9(32w)"/>
    <s v="Standard"/>
    <m/>
    <m/>
    <s v="DEER1314"/>
    <s v="DEER1314"/>
  </r>
  <r>
    <n v="4968"/>
    <s v="R-In-CFLscw-Circ9(40w)-dWP98"/>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13"/>
    <s v="CFLratio0347"/>
    <s v="CFLratio0347"/>
    <s v="CFLscw-Circ9(40w)"/>
    <s v="Standard"/>
    <m/>
    <m/>
    <s v="DEER1314"/>
    <s v="DEER1314"/>
  </r>
  <r>
    <n v="4969"/>
    <s v="R-In-CFLscw-Circ9(55w)-dWP135"/>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14"/>
    <s v="CFLratio0347"/>
    <s v="CFLratio0347"/>
    <s v="CFLscw-Circ9(55w)"/>
    <s v="Standard"/>
    <m/>
    <m/>
    <s v="DEER1314"/>
    <s v="DEER1314"/>
  </r>
  <r>
    <n v="4970"/>
    <s v="R-In-CFLscw-Glb(10w)-dWP2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15"/>
    <s v="CFLratio0347"/>
    <s v="CFLratio0347"/>
    <s v="CFLscw-Glb(10w)"/>
    <s v="Standard"/>
    <m/>
    <m/>
    <s v="DEER1314"/>
    <s v="DEER1314"/>
  </r>
  <r>
    <n v="4971"/>
    <s v="R-In-CFLscw-Glb(11w)-dWP2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16"/>
    <s v="CFLratio0347"/>
    <s v="CFLratio0347"/>
    <s v="CFLscw-Glb(11w)"/>
    <s v="Standard"/>
    <m/>
    <m/>
    <s v="DEER1314"/>
    <s v="DEER1314"/>
  </r>
  <r>
    <n v="4972"/>
    <s v="R-In-CFLscw-Glb(12w)-dWP2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17"/>
    <s v="CFLratio0347"/>
    <s v="CFLratio0347"/>
    <s v="CFLscw-Glb(12w)"/>
    <s v="Standard"/>
    <m/>
    <m/>
    <s v="DEER1314"/>
    <s v="DEER1314"/>
  </r>
  <r>
    <n v="4973"/>
    <s v="R-In-CFLscw-Glb(13w)-dWP32"/>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18"/>
    <s v="CFLratio0347"/>
    <s v="CFLratio0347"/>
    <s v="CFLscw-Glb(13w)"/>
    <s v="Standard"/>
    <m/>
    <m/>
    <s v="DEER1314"/>
    <s v="DEER1314"/>
  </r>
  <r>
    <n v="4974"/>
    <s v="R-In-CFLscw-Glb(14w)-dWP3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19"/>
    <s v="CFLratio0347"/>
    <s v="CFLratio0347"/>
    <s v="CFLscw-Glb(14w)"/>
    <s v="Standard"/>
    <m/>
    <m/>
    <s v="DEER1314"/>
    <s v="DEER1314"/>
  </r>
  <r>
    <n v="4975"/>
    <s v="R-In-CFLscw-Glb(15w)-dWP3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20"/>
    <s v="CFLratio0347"/>
    <s v="CFLratio0347"/>
    <s v="CFLscw-Glb(15w)"/>
    <s v="Standard"/>
    <m/>
    <m/>
    <s v="DEER1314"/>
    <s v="DEER1314"/>
  </r>
  <r>
    <n v="4976"/>
    <s v="R-In-CFLscw-Glb(16w)-dWP3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21"/>
    <s v="CFLratio0347"/>
    <s v="CFLratio0347"/>
    <s v="CFLscw-Glb(16w)"/>
    <s v="Standard"/>
    <m/>
    <m/>
    <s v="DEER1314"/>
    <s v="DEER1314"/>
  </r>
  <r>
    <n v="4977"/>
    <s v="R-In-CFLscw-Glb(18w)-dWP4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22"/>
    <s v="CFLratio0347"/>
    <s v="CFLratio0347"/>
    <s v="CFLscw-Glb(18w)"/>
    <s v="Standard"/>
    <m/>
    <m/>
    <s v="DEER1314"/>
    <s v="DEER1314"/>
  </r>
  <r>
    <n v="4978"/>
    <s v="R-In-CFLscw-Glb(19w)-dWP4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23"/>
    <s v="CFLratio0347"/>
    <s v="CFLratio0347"/>
    <s v="CFLscw-Glb(19w)"/>
    <s v="Standard"/>
    <m/>
    <m/>
    <s v="DEER1314"/>
    <s v="DEER1314"/>
  </r>
  <r>
    <n v="4979"/>
    <s v="R-In-CFLscw-Glb(20w)-dWP4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24"/>
    <s v="CFLratio0347"/>
    <s v="CFLratio0347"/>
    <s v="CFLscw-Glb(20w)"/>
    <s v="Standard"/>
    <m/>
    <m/>
    <s v="DEER1314"/>
    <s v="DEER1314"/>
  </r>
  <r>
    <n v="4980"/>
    <s v="R-In-CFLscw-Glb(22w)-dWP5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25"/>
    <s v="CFLratio0347"/>
    <s v="CFLratio0347"/>
    <s v="CFLscw-Glb(22w)"/>
    <s v="Standard"/>
    <m/>
    <m/>
    <s v="DEER1314"/>
    <s v="DEER1314"/>
  </r>
  <r>
    <n v="4981"/>
    <s v="R-In-CFLscw-Glb(23w)-dWP5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26"/>
    <s v="CFLratio0347"/>
    <s v="CFLratio0347"/>
    <s v="CFLscw-Glb(23w)"/>
    <s v="Standard"/>
    <m/>
    <m/>
    <s v="DEER1314"/>
    <s v="DEER1314"/>
  </r>
  <r>
    <n v="4982"/>
    <s v="R-In-CFLscw-Glb(24w)-dWP5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27"/>
    <s v="CFLratio0347"/>
    <s v="CFLratio0347"/>
    <s v="CFLscw-Glb(24w)"/>
    <s v="Standard"/>
    <m/>
    <m/>
    <s v="DEER1314"/>
    <s v="DEER1314"/>
  </r>
  <r>
    <n v="4983"/>
    <s v="R-In-CFLscw-Glb(25w)-dWP61"/>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28"/>
    <s v="CFLratio0347"/>
    <s v="CFLratio0347"/>
    <s v="CFLscw-Glb(25w)"/>
    <s v="Standard"/>
    <m/>
    <m/>
    <s v="DEER1314"/>
    <s v="DEER1314"/>
  </r>
  <r>
    <n v="4984"/>
    <s v="R-In-CFLscw-Glb(26w)-dWP6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29"/>
    <s v="CFLratio0347"/>
    <s v="CFLratio0347"/>
    <s v="CFLscw-Glb(26w)"/>
    <s v="Standard"/>
    <m/>
    <m/>
    <s v="DEER1314"/>
    <s v="DEER1314"/>
  </r>
  <r>
    <n v="4985"/>
    <s v="R-In-CFLscw-Glb(27w)-dWP6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30"/>
    <s v="CFLratio0347"/>
    <s v="CFLratio0347"/>
    <s v="CFLscw-Glb(27w)"/>
    <s v="Standard"/>
    <m/>
    <m/>
    <s v="DEER1314"/>
    <s v="DEER1314"/>
  </r>
  <r>
    <n v="4986"/>
    <s v="R-In-CFLscw-Glb(28w)-dWP6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31"/>
    <s v="CFLratio0347"/>
    <s v="CFLratio0347"/>
    <s v="CFLscw-Glb(28w)"/>
    <s v="Standard"/>
    <m/>
    <m/>
    <s v="DEER1314"/>
    <s v="DEER1314"/>
  </r>
  <r>
    <n v="4987"/>
    <s v="R-In-CFLscw-Glb(30w)-dWP7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32"/>
    <s v="CFLratio0347"/>
    <s v="CFLratio0347"/>
    <s v="CFLscw-Glb(30w)"/>
    <s v="Standard"/>
    <m/>
    <m/>
    <s v="DEER1314"/>
    <s v="DEER1314"/>
  </r>
  <r>
    <n v="4988"/>
    <s v="R-In-CFLscw-Glb(32w)-dWP7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33"/>
    <s v="CFLratio0347"/>
    <s v="CFLratio0347"/>
    <s v="CFLscw-Glb(32w)"/>
    <s v="Standard"/>
    <m/>
    <m/>
    <s v="DEER1314"/>
    <s v="DEER1314"/>
  </r>
  <r>
    <n v="4989"/>
    <s v="R-In-CFLscw-Glb(40w)-dWP98"/>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34"/>
    <s v="CFLratio0347"/>
    <s v="CFLratio0347"/>
    <s v="CFLscw-Glb(40w)"/>
    <s v="Standard"/>
    <m/>
    <m/>
    <s v="DEER1314"/>
    <s v="DEER1314"/>
  </r>
  <r>
    <n v="4990"/>
    <s v="R-In-CFLscw-Glb(42w)-dWP103"/>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35"/>
    <s v="CFLratio0347"/>
    <s v="CFLratio0347"/>
    <s v="CFLscw-Glb(42w)"/>
    <s v="Standard"/>
    <m/>
    <m/>
    <s v="DEER1314"/>
    <s v="DEER1314"/>
  </r>
  <r>
    <n v="4991"/>
    <s v="R-In-CFLscw-Glb(45w)-dWP111"/>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36"/>
    <s v="CFLratio0347"/>
    <s v="CFLratio0347"/>
    <s v="CFLscw-Glb(45w)"/>
    <s v="Standard"/>
    <m/>
    <m/>
    <s v="DEER1314"/>
    <s v="DEER1314"/>
  </r>
  <r>
    <n v="4992"/>
    <s v="R-In-CFLscw-Glb(55w)-dWP135"/>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37"/>
    <s v="CFLratio0347"/>
    <s v="CFLratio0347"/>
    <s v="CFLscw-Glb(55w)"/>
    <s v="Standard"/>
    <m/>
    <m/>
    <s v="DEER1314"/>
    <s v="DEER1314"/>
  </r>
  <r>
    <n v="4993"/>
    <s v="R-In-CFLscw-Glb(7w)-dWP1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38"/>
    <s v="CFLratio0347"/>
    <s v="CFLratio0347"/>
    <s v="CFLscw-Glb(7w)"/>
    <s v="Standard"/>
    <m/>
    <m/>
    <s v="DEER1314"/>
    <s v="DEER1314"/>
  </r>
  <r>
    <n v="4994"/>
    <s v="R-In-CFLscw-Glb(8w)-dWP1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39"/>
    <s v="CFLratio0347"/>
    <s v="CFLratio0347"/>
    <s v="CFLscw-Glb(8w)"/>
    <s v="Standard"/>
    <m/>
    <m/>
    <s v="DEER1314"/>
    <s v="DEER1314"/>
  </r>
  <r>
    <n v="4995"/>
    <s v="R-In-CFLscw-Glb(9w)-dWP22"/>
    <x v="481"/>
    <s v="DEER1314"/>
    <s v="Lighting Disposition"/>
    <d v="2014-07-24T00:00:00"/>
    <s v="Disposition: MeasuresList-October312014.xlsx"/>
    <s v="RobNc"/>
    <s v="Res-Iltg-dWatt-CFL"/>
    <s v="DEER"/>
    <s v="Scaled"/>
    <s v="BaseRatio"/>
    <n v="0"/>
    <n v="0"/>
    <s v="None"/>
    <m/>
    <b v="0"/>
    <m/>
    <b v="1"/>
    <s v="Res"/>
    <s v="Any"/>
    <x v="4"/>
    <s v="InGen"/>
    <s v="Ltg_Lamp"/>
    <x v="24"/>
    <m/>
    <m/>
    <s v="ILtg-CFL-Res"/>
    <m/>
    <s v="Res indoor non-refl CFL base case, Total Watts = 3.47 x Msr Watts"/>
    <s v="Res indoor non-refl CFL base case, Total Watts = 3.47 x Msr Watts"/>
    <x v="740"/>
    <s v="CFLratio0347"/>
    <s v="CFLratio0347"/>
    <s v="CFLscw-Glb(9w)"/>
    <s v="Standard"/>
    <m/>
    <m/>
    <s v="DEER1314"/>
    <s v="DEER1314"/>
  </r>
  <r>
    <n v="4996"/>
    <s v="R-In-CFLscw-Refl(10w)-dWP30"/>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30"/>
    <s v="CFLratio0409"/>
    <s v="CFLratio0409"/>
    <s v="CFLscw-Refl(10w)"/>
    <s v="Standard"/>
    <m/>
    <m/>
    <s v="DEER1314"/>
    <s v="DEER1314"/>
  </r>
  <r>
    <n v="4997"/>
    <s v="R-In-CFLscw-Refl(11w)-dWP33"/>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31"/>
    <s v="CFLratio0409"/>
    <s v="CFLratio0409"/>
    <s v="CFLscw-Refl(11w)"/>
    <s v="Standard"/>
    <m/>
    <m/>
    <s v="DEER1314"/>
    <s v="DEER1314"/>
  </r>
  <r>
    <n v="4998"/>
    <s v="R-In-CFLscw-Refl(12w)-dWP3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32"/>
    <s v="CFLratio0409"/>
    <s v="CFLratio0409"/>
    <s v="CFLscw-Refl(12w)"/>
    <s v="Standard"/>
    <s v="Res-Lighting-InGen_CFLratio0409_CFLscw-Refl-12w"/>
    <m/>
    <s v="DEER1314"/>
    <s v="DEER1314"/>
  </r>
  <r>
    <n v="4999"/>
    <s v="R-In-CFLscw-Refl(13w)-dWP40"/>
    <x v="481"/>
    <s v="DEER1314"/>
    <s v="Lighting Disposition"/>
    <d v="2014-08-29T00:00:00"/>
    <s v="Disposition: MeasuresList-October312014.xlsx"/>
    <s v="RobNc"/>
    <s v="Res-Iltg-dWatt-CFL"/>
    <s v="DEER"/>
    <s v="Scaled"/>
    <s v="BaseRatio"/>
    <n v="0"/>
    <n v="0"/>
    <s v="None"/>
    <m/>
    <b v="1"/>
    <m/>
    <b v="1"/>
    <s v="Res"/>
    <s v="Any"/>
    <x v="4"/>
    <s v="InGen"/>
    <s v="Ltg_Lamp"/>
    <x v="24"/>
    <m/>
    <m/>
    <s v="ILtg-CFL-Res"/>
    <m/>
    <s v="Res indoor Reflector CFL base case, Total Watts = 4.09 x Msr Watts"/>
    <s v="Res indoor Reflector CFL base case, Total Watts = 4.09 x Msr Watts"/>
    <x v="533"/>
    <s v="CFLratio0409"/>
    <s v="CFLratio0409"/>
    <s v="CFLscw-Refl(13w)"/>
    <s v="Standard"/>
    <s v="Res-Lighting-InGen_CFLratio0409_CFLscw-Refl-13w"/>
    <m/>
    <s v="DEER1314"/>
    <s v="DEER1314"/>
  </r>
  <r>
    <n v="5000"/>
    <s v="R-In-CFLscw-Refl(14w)-dWP43"/>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34"/>
    <s v="CFLratio0409"/>
    <s v="CFLratio0409"/>
    <s v="CFLscw-Refl(14w)"/>
    <s v="Standard"/>
    <s v="Res-Lighting-InGen_CFLratio0409_CFLscw-Refl-14w"/>
    <m/>
    <s v="DEER1314"/>
    <s v="DEER1314"/>
  </r>
  <r>
    <n v="5001"/>
    <s v="R-In-CFLscw-Refl(16w)-dWP4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37"/>
    <s v="CFLratio0409"/>
    <s v="CFLratio0409"/>
    <s v="CFLscw-Refl(16w)"/>
    <s v="Standard"/>
    <s v="Res-Lighting-InGen_CFLratio0409_CFLscw-Refl-16w"/>
    <m/>
    <s v="DEER1314"/>
    <s v="DEER1314"/>
  </r>
  <r>
    <n v="5002"/>
    <s v="R-In-CFLscw-Refl(18w)-dWP55"/>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39"/>
    <s v="CFLratio0409"/>
    <s v="CFLratio0409"/>
    <s v="CFLscw-Refl(18w)"/>
    <s v="Standard"/>
    <m/>
    <m/>
    <s v="DEER1314"/>
    <s v="DEER1314"/>
  </r>
  <r>
    <n v="5003"/>
    <s v="R-In-CFLscw-Refl(19w)-dWP58"/>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40"/>
    <s v="CFLratio0409"/>
    <s v="CFLratio0409"/>
    <s v="CFLscw-Refl(19w)"/>
    <s v="Standard"/>
    <m/>
    <m/>
    <s v="DEER1314"/>
    <s v="DEER1314"/>
  </r>
  <r>
    <n v="5004"/>
    <s v="R-In-CFLscw-Refl(20w)-dWP61"/>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42"/>
    <s v="CFLratio0409"/>
    <s v="CFLratio0409"/>
    <s v="CFLscw-Refl(20w)"/>
    <s v="Standard"/>
    <m/>
    <m/>
    <s v="DEER1314"/>
    <s v="DEER1314"/>
  </r>
  <r>
    <n v="5005"/>
    <s v="R-In-CFLscw-Refl(22w)-dWP6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44"/>
    <s v="CFLratio0409"/>
    <s v="CFLratio0409"/>
    <s v="CFLscw-Refl(22w)"/>
    <s v="Standard"/>
    <m/>
    <m/>
    <s v="DEER1314"/>
    <s v="DEER1314"/>
  </r>
  <r>
    <n v="5006"/>
    <s v="R-In-CFLscw-Refl(24w)-dWP7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46"/>
    <s v="CFLratio0409"/>
    <s v="CFLratio0409"/>
    <s v="CFLscw-Refl(24w)"/>
    <s v="Standard"/>
    <s v="Res-Lighting-InGen_CFLratio0409_CFLscw-Refl-24w"/>
    <m/>
    <s v="DEER1314"/>
    <s v="DEER1314"/>
  </r>
  <r>
    <n v="5007"/>
    <s v="R-In-CFLscw-Refl(25w)-dWP7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47"/>
    <s v="CFLratio0409"/>
    <s v="CFLratio0409"/>
    <s v="CFLscw-Refl(25w)"/>
    <s v="Standard"/>
    <s v="Res-Lighting-InGen_CFLratio0409_CFLscw-Refl-25w"/>
    <m/>
    <s v="DEER1314"/>
    <s v="DEER1314"/>
  </r>
  <r>
    <n v="5008"/>
    <s v="R-In-CFLscw-Refl(26w)-dWP80"/>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48"/>
    <s v="CFLratio0409"/>
    <s v="CFLratio0409"/>
    <s v="CFLscw-Refl(26w)"/>
    <s v="Standard"/>
    <s v="Res-Lighting-InGen_CFLratio0409_CFLscw-Refl-26w"/>
    <m/>
    <s v="DEER1314"/>
    <s v="DEER1314"/>
  </r>
  <r>
    <n v="5009"/>
    <s v="R-In-CFLscw-Refl(27w)-dWP83"/>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49"/>
    <s v="CFLratio0409"/>
    <s v="CFLratio0409"/>
    <s v="CFLscw-Refl(27w)"/>
    <s v="Standard"/>
    <s v="Res-Lighting-InGen_CFLratio0409_CFLscw-Refl-27w"/>
    <m/>
    <s v="DEER1314"/>
    <s v="DEER1314"/>
  </r>
  <r>
    <n v="5010"/>
    <s v="R-In-CFLscw-Refl(28w)-dWP8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50"/>
    <s v="CFLratio0409"/>
    <s v="CFLratio0409"/>
    <s v="CFLscw-Refl(28w)"/>
    <s v="Standard"/>
    <m/>
    <m/>
    <s v="DEER1314"/>
    <s v="DEER1314"/>
  </r>
  <r>
    <n v="5011"/>
    <s v="R-In-CFLscw-Refl(30w)-dWP92"/>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52"/>
    <s v="CFLratio0409"/>
    <s v="CFLratio0409"/>
    <s v="CFLscw-Refl(30w)"/>
    <s v="Standard"/>
    <m/>
    <m/>
    <s v="DEER1314"/>
    <s v="DEER1314"/>
  </r>
  <r>
    <n v="5012"/>
    <s v="R-In-CFLscw-Refl(32w)-dWP98"/>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54"/>
    <s v="CFLratio0409"/>
    <s v="CFLratio0409"/>
    <s v="CFLscw-Refl(32w)"/>
    <s v="Standard"/>
    <m/>
    <m/>
    <s v="DEER1314"/>
    <s v="DEER1314"/>
  </r>
  <r>
    <n v="5013"/>
    <s v="R-In-CFLscw-Refl(40w)-dWP123"/>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742"/>
    <s v="CFLratio0409"/>
    <s v="CFLratio0409"/>
    <s v="CFLscw-Refl(40w)"/>
    <s v="Standard"/>
    <m/>
    <m/>
    <s v="DEER1314"/>
    <s v="DEER1314"/>
  </r>
  <r>
    <n v="5014"/>
    <s v="R-In-CFLscw-Refl(42w)-dWP12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56"/>
    <s v="CFLratio0409"/>
    <s v="CFLratio0409"/>
    <s v="CFLscw-Refl(42w)"/>
    <s v="Standard"/>
    <m/>
    <m/>
    <s v="DEER1314"/>
    <s v="DEER1314"/>
  </r>
  <r>
    <n v="5015"/>
    <s v="R-In-CFLscw-Refl(45w)-dWP13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743"/>
    <s v="CFLratio0409"/>
    <s v="CFLratio0409"/>
    <s v="CFLscw-Refl(45w)"/>
    <s v="Standard"/>
    <m/>
    <m/>
    <s v="DEER1314"/>
    <s v="DEER1314"/>
  </r>
  <r>
    <n v="5016"/>
    <s v="R-In-CFLscw-Refl(55w)-dWP169"/>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58"/>
    <s v="CFLratio0409"/>
    <s v="CFLratio0409"/>
    <s v="CFLscw-Refl(55w)"/>
    <s v="Standard"/>
    <m/>
    <m/>
    <s v="DEER1314"/>
    <s v="DEER1314"/>
  </r>
  <r>
    <n v="5017"/>
    <s v="R-In-CFLscw-Refl(7w)-dWP21"/>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62"/>
    <s v="CFLratio0409"/>
    <s v="CFLratio0409"/>
    <s v="CFLscw-Refl(7w)"/>
    <s v="Standard"/>
    <m/>
    <m/>
    <s v="DEER1314"/>
    <s v="DEER1314"/>
  </r>
  <r>
    <n v="5018"/>
    <s v="R-In-CFLscw-Refl(8w)-dWP24"/>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64"/>
    <s v="CFLratio0409"/>
    <s v="CFLratio0409"/>
    <s v="CFLscw-Refl(8w)"/>
    <s v="Standard"/>
    <m/>
    <m/>
    <s v="DEER1314"/>
    <s v="DEER1314"/>
  </r>
  <r>
    <n v="5019"/>
    <s v="R-In-CFLscw-Refl(9w)-dWP27"/>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65"/>
    <s v="CFLratio0409"/>
    <s v="CFLratio0409"/>
    <s v="CFLscw-Refl(9w)"/>
    <s v="Standard"/>
    <m/>
    <m/>
    <s v="DEER1314"/>
    <s v="DEER1314"/>
  </r>
  <r>
    <n v="5020"/>
    <s v="R-In-CFLscw-Refl-1(15w)-dWP46"/>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36"/>
    <s v="CFLratio0409"/>
    <s v="CFLratio0409"/>
    <s v="CFLscw-Refl-1(15w)"/>
    <s v="Standard"/>
    <m/>
    <m/>
    <s v="DEER1314"/>
    <s v="DEER1314"/>
  </r>
  <r>
    <n v="5021"/>
    <s v="R-In-CFLscw-Refl-1(23w)-dWP71"/>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545"/>
    <s v="CFLratio0409"/>
    <s v="CFLratio0409"/>
    <s v="CFLscw-Refl-1(23w)"/>
    <s v="Standard"/>
    <m/>
    <m/>
    <s v="DEER1314"/>
    <s v="DEER1314"/>
  </r>
  <r>
    <n v="5022"/>
    <s v="R-In-CFLscw-Refl-2(23w)-dWP71"/>
    <x v="481"/>
    <s v="DEER1314"/>
    <s v="Lighting Disposition"/>
    <d v="2014-07-24T00:00:00"/>
    <s v="Disposition: MeasuresList-October312014.xlsx"/>
    <s v="RobNc"/>
    <s v="Res-Iltg-dWatt-CFL"/>
    <s v="DEER"/>
    <s v="Scaled"/>
    <s v="BaseRatio"/>
    <n v="0"/>
    <n v="0"/>
    <s v="None"/>
    <m/>
    <b v="0"/>
    <m/>
    <b v="1"/>
    <s v="Res"/>
    <s v="Any"/>
    <x v="4"/>
    <s v="InGen"/>
    <s v="Ltg_Lamp"/>
    <x v="24"/>
    <m/>
    <m/>
    <s v="ILtg-CFL-Res"/>
    <m/>
    <s v="Res indoor Reflector CFL base case, Total Watts = 4.09 x Msr Watts"/>
    <s v="Res indoor Reflector CFL base case, Total Watts = 4.09 x Msr Watts"/>
    <x v="1130"/>
    <s v="CFLratio0409"/>
    <s v="CFLratio0409"/>
    <s v="CFLscw-Refl-2(23w)"/>
    <s v="Standard"/>
    <m/>
    <s v="WP source: PGE3PLTG173r2; This measure replaces measure ID = R-In-CFLscw-Refl(40w)-dWP123"/>
    <s v="DEER1314"/>
    <s v="DEER1314"/>
  </r>
  <r>
    <n v="5023"/>
    <s v="R-InCmn-CFLfixt-16w(16w)-dWP40"/>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15"/>
    <s v="CFLratio0353"/>
    <s v="CFLratio0353"/>
    <s v="CFLfixt-16w(16w)"/>
    <s v="Standard"/>
    <m/>
    <m/>
    <s v="DEER1314"/>
    <s v="DEER1314"/>
  </r>
  <r>
    <n v="5024"/>
    <s v="R-InCmn-CFLfixt-22w(22w)-dWP55"/>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20"/>
    <s v="CFLratio0353"/>
    <s v="CFLratio0353"/>
    <s v="CFLfixt-22w(22w)"/>
    <s v="Standard"/>
    <m/>
    <m/>
    <s v="DEER1314"/>
    <s v="DEER1314"/>
  </r>
  <r>
    <n v="5025"/>
    <s v="R-InCmn-CFLfixt-23w(23w)-dWP58"/>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21"/>
    <s v="CFLratio0353"/>
    <s v="CFLratio0353"/>
    <s v="CFLfixt-23w(23w)"/>
    <s v="Standard"/>
    <m/>
    <m/>
    <s v="DEER1314"/>
    <s v="DEER1314"/>
  </r>
  <r>
    <n v="5026"/>
    <s v="R-InCmn-CFLfixt-25w(25w)-dWP63"/>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471"/>
    <s v="CFLratio0353"/>
    <s v="CFLratio0353"/>
    <s v="CFLfixt-25w(25w)"/>
    <s v="Standard"/>
    <m/>
    <m/>
    <s v="DEER1314"/>
    <s v="DEER1314"/>
  </r>
  <r>
    <n v="5027"/>
    <s v="R-InCmn-CFLfixt-26w(26w)-dWP65"/>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472"/>
    <s v="CFLratio0353"/>
    <s v="CFLratio0353"/>
    <s v="CFLfixt-26w(26w)"/>
    <s v="Standard"/>
    <m/>
    <m/>
    <s v="DEER1314"/>
    <s v="DEER1314"/>
  </r>
  <r>
    <n v="5028"/>
    <s v="R-InCmn-CFLfixt-27w(27w)-dWP68"/>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473"/>
    <s v="CFLratio0353"/>
    <s v="CFLratio0353"/>
    <s v="CFLfixt-27w(27w)"/>
    <s v="Standard"/>
    <m/>
    <m/>
    <s v="DEER1314"/>
    <s v="DEER1314"/>
  </r>
  <r>
    <n v="5029"/>
    <s v="R-InCmn-CFLfixt-28.33w(28.33w)-dWP71"/>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1131"/>
    <s v="CFLratio0353"/>
    <s v="CFLratio0353"/>
    <s v="CFLfixt-28.33w(28.33w)"/>
    <s v="Standard"/>
    <m/>
    <m/>
    <s v="DEER1314"/>
    <s v="DEER1314"/>
  </r>
  <r>
    <n v="5030"/>
    <s v="R-InCmn-CFLfixt-28w(28w)-dWP70"/>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474"/>
    <s v="CFLratio0353"/>
    <s v="CFLratio0353"/>
    <s v="CFLfixt-28w(28w)"/>
    <s v="Standard"/>
    <m/>
    <m/>
    <s v="DEER1314"/>
    <s v="DEER1314"/>
  </r>
  <r>
    <n v="5031"/>
    <s v="R-InCmn-CFLfixt-29w(29w)-dWP73"/>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26"/>
    <s v="CFLratio0353"/>
    <s v="CFLratio0353"/>
    <s v="CFLfixt-29w(29w)"/>
    <s v="Standard"/>
    <m/>
    <m/>
    <s v="DEER1314"/>
    <s v="DEER1314"/>
  </r>
  <r>
    <n v="5032"/>
    <s v="R-InCmn-CFLfixt-30w(30w)-dWP75"/>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27"/>
    <s v="CFLratio0353"/>
    <s v="CFLratio0353"/>
    <s v="CFLfixt-30w(30w)"/>
    <s v="Standard"/>
    <m/>
    <m/>
    <s v="DEER1314"/>
    <s v="DEER1314"/>
  </r>
  <r>
    <n v="5033"/>
    <s v="R-InCmn-CFLfixt-32w(32w)-dWP80"/>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475"/>
    <s v="CFLratio0353"/>
    <s v="CFLratio0353"/>
    <s v="CFLfixt-32w(32w)"/>
    <s v="Standard"/>
    <m/>
    <m/>
    <s v="DEER1314"/>
    <s v="DEER1314"/>
  </r>
  <r>
    <n v="5034"/>
    <s v="R-InCmn-CFLfixt-36w(36w)-dWP91"/>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478"/>
    <s v="CFLratio0353"/>
    <s v="CFLratio0353"/>
    <s v="CFLfixt-36w(36w)"/>
    <s v="Standard"/>
    <m/>
    <m/>
    <s v="DEER1314"/>
    <s v="DEER1314"/>
  </r>
  <r>
    <n v="5035"/>
    <s v="R-InCmn-CFLfixt-39w(39w)-dWP98"/>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30"/>
    <s v="CFLratio0353"/>
    <s v="CFLratio0353"/>
    <s v="CFLfixt-39w(39w)"/>
    <s v="Standard"/>
    <m/>
    <m/>
    <s v="DEER1314"/>
    <s v="DEER1314"/>
  </r>
  <r>
    <n v="5036"/>
    <s v="R-InCmn-CFLfixt-40w(40w)-dWP101"/>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479"/>
    <s v="CFLratio0353"/>
    <s v="CFLratio0353"/>
    <s v="CFLfixt-40w(40w)"/>
    <s v="Standard"/>
    <m/>
    <m/>
    <s v="DEER1314"/>
    <s v="DEER1314"/>
  </r>
  <r>
    <n v="5037"/>
    <s v="R-InCmn-CFLfixt-44w(44w)-dWP111"/>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33"/>
    <s v="CFLratio0353"/>
    <s v="CFLratio0353"/>
    <s v="CFLfixt-44w(44w)"/>
    <s v="Standard"/>
    <m/>
    <m/>
    <s v="DEER1314"/>
    <s v="DEER1314"/>
  </r>
  <r>
    <n v="5038"/>
    <s v="R-InCmn-CFLfixt-46w(46w)-dWP116"/>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35"/>
    <s v="CFLratio0353"/>
    <s v="CFLratio0353"/>
    <s v="CFLfixt-46w(46w)"/>
    <s v="Standard"/>
    <m/>
    <m/>
    <s v="DEER1314"/>
    <s v="DEER1314"/>
  </r>
  <r>
    <n v="5039"/>
    <s v="R-InCmn-CFLfixt-52w(52w)-dWP131"/>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39"/>
    <s v="CFLratio0353"/>
    <s v="CFLratio0353"/>
    <s v="CFLfixt-52w(52w)"/>
    <s v="Standard"/>
    <m/>
    <m/>
    <s v="DEER1314"/>
    <s v="DEER1314"/>
  </r>
  <r>
    <n v="5040"/>
    <s v="R-InCmn-CFLfixt-54w(54w)-dWP136"/>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40"/>
    <s v="CFLratio0353"/>
    <s v="CFLratio0353"/>
    <s v="CFLfixt-54w(54w)"/>
    <s v="Standard"/>
    <m/>
    <m/>
    <s v="DEER1314"/>
    <s v="DEER1314"/>
  </r>
  <r>
    <n v="5041"/>
    <s v="R-InCmn-CFLfixt-55w(55w)-dWP139"/>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482"/>
    <s v="CFLratio0353"/>
    <s v="CFLratio0353"/>
    <s v="CFLfixt-55w(55w)"/>
    <s v="Standard"/>
    <m/>
    <m/>
    <s v="DEER1314"/>
    <s v="DEER1314"/>
  </r>
  <r>
    <n v="5042"/>
    <s v="R-InCmn-CFLfixt-64w(64w)-dWP161"/>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41"/>
    <s v="CFLratio0353"/>
    <s v="CFLratio0353"/>
    <s v="CFLfixt-64w(64w)"/>
    <s v="Standard"/>
    <m/>
    <m/>
    <s v="DEER1314"/>
    <s v="DEER1314"/>
  </r>
  <r>
    <n v="5043"/>
    <s v="R-InCmn-CFLfixt-69w(69w)-dWP174"/>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43"/>
    <s v="CFLratio0353"/>
    <s v="CFLratio0353"/>
    <s v="CFLfixt-69w(69w)"/>
    <s v="Standard"/>
    <m/>
    <m/>
    <s v="DEER1314"/>
    <s v="DEER1314"/>
  </r>
  <r>
    <n v="5044"/>
    <s v="R-InCmn-CFLfixt-72w(72w)-dWP182"/>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45"/>
    <s v="CFLratio0353"/>
    <s v="CFLratio0353"/>
    <s v="CFLfixt-72w(72w)"/>
    <s v="Standard"/>
    <m/>
    <m/>
    <s v="DEER1314"/>
    <s v="DEER1314"/>
  </r>
  <r>
    <n v="5045"/>
    <s v="R-InCmn-CFLfixt-92w(92w)-dWP232"/>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48"/>
    <s v="CFLratio0353"/>
    <s v="CFLratio0353"/>
    <s v="CFLfixt-92w(92w)"/>
    <s v="Standard"/>
    <m/>
    <m/>
    <s v="DEER1314"/>
    <s v="DEER1314"/>
  </r>
  <r>
    <n v="5046"/>
    <s v="R-InCmn-CFLfixt-Circ-22w(22w)-dWP55"/>
    <x v="529"/>
    <s v="DEER1314"/>
    <s v="Lighting Disposition"/>
    <d v="2014-07-24T00:00:00"/>
    <s v="Disposition: MeasuresList-October312014.xlsx"/>
    <s v="RobNc"/>
    <s v="Res-Iltg-Cmn-dWatt-CFL"/>
    <s v="DEER"/>
    <s v="Scaled"/>
    <s v="BaseRatio"/>
    <n v="0"/>
    <n v="0"/>
    <s v="None"/>
    <m/>
    <b v="0"/>
    <m/>
    <b v="1"/>
    <s v="Res"/>
    <s v="Any"/>
    <x v="4"/>
    <s v="InCommon"/>
    <s v="Ltg_Fixture"/>
    <x v="23"/>
    <m/>
    <m/>
    <s v="ILtg-CFLfix-ResCmnArea"/>
    <m/>
    <s v="CFL fixture based on:  Ballast; Total Watts = 3.53"/>
    <s v="CFL fixture based on:  Ballast; Total Watts = 3.53"/>
    <x v="650"/>
    <s v="CFLratio0353"/>
    <s v="CFLratio0353"/>
    <s v="CFLfixt-Circ-22w(22w)"/>
    <s v="Standard"/>
    <m/>
    <m/>
    <s v="DEER1314"/>
    <s v="DEER1314"/>
  </r>
  <r>
    <n v="5047"/>
    <s v="R-InCmn-CFLscw(11w)-dWP27"/>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494"/>
    <s v="CFLratio0347"/>
    <s v="CFLratio0347"/>
    <s v="CFLscw(11w)"/>
    <s v="Standard"/>
    <m/>
    <m/>
    <s v="DEER1314"/>
    <s v="DEER1314"/>
  </r>
  <r>
    <n v="5048"/>
    <s v="R-InCmn-CFLscw(13w)-dWP32"/>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496"/>
    <s v="CFLratio0347"/>
    <s v="CFLratio0347"/>
    <s v="CFLscw(13w)"/>
    <s v="Standard"/>
    <m/>
    <m/>
    <s v="DEER1314"/>
    <s v="DEER1314"/>
  </r>
  <r>
    <n v="5049"/>
    <s v="R-InCmn-CFLscw(14w)-dWP34"/>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497"/>
    <s v="CFLratio0347"/>
    <s v="CFLratio0347"/>
    <s v="CFLscw(14w)"/>
    <s v="Standard"/>
    <m/>
    <m/>
    <s v="DEER1314"/>
    <s v="DEER1314"/>
  </r>
  <r>
    <n v="5050"/>
    <s v="R-InCmn-CFLscw(15w)-dWP37"/>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499"/>
    <s v="CFLratio0347"/>
    <s v="CFLratio0347"/>
    <s v="CFLscw(15w)"/>
    <s v="Standard"/>
    <m/>
    <m/>
    <s v="DEER1314"/>
    <s v="DEER1314"/>
  </r>
  <r>
    <n v="5051"/>
    <s v="R-InCmn-CFLscw(18w)-dWP44"/>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502"/>
    <s v="CFLratio0347"/>
    <s v="CFLratio0347"/>
    <s v="CFLscw(18w)"/>
    <s v="Standard"/>
    <m/>
    <m/>
    <s v="DEER1314"/>
    <s v="DEER1314"/>
  </r>
  <r>
    <n v="5052"/>
    <s v="R-InCmn-CFLscw(19w)-dWP46"/>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503"/>
    <s v="CFLratio0347"/>
    <s v="CFLratio0347"/>
    <s v="CFLscw(19w)"/>
    <s v="Standard"/>
    <m/>
    <m/>
    <s v="DEER1314"/>
    <s v="DEER1314"/>
  </r>
  <r>
    <n v="5053"/>
    <s v="R-InCmn-CFLscw(20w)-dWP49"/>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505"/>
    <s v="CFLratio0347"/>
    <s v="CFLratio0347"/>
    <s v="CFLscw(20w)"/>
    <s v="Standard"/>
    <m/>
    <m/>
    <s v="DEER1314"/>
    <s v="DEER1314"/>
  </r>
  <r>
    <n v="5054"/>
    <s v="R-InCmn-CFLscw(23w)-dWP56"/>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508"/>
    <s v="CFLratio0347"/>
    <s v="CFLratio0347"/>
    <s v="CFLscw(23w)"/>
    <s v="Standard"/>
    <m/>
    <m/>
    <s v="DEER1314"/>
    <s v="DEER1314"/>
  </r>
  <r>
    <n v="5055"/>
    <s v="R-InCmn-CFLscw(25w)-dWP61"/>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510"/>
    <s v="CFLratio0347"/>
    <s v="CFLratio0347"/>
    <s v="CFLscw(25w)"/>
    <s v="Standard"/>
    <m/>
    <m/>
    <s v="DEER1314"/>
    <s v="DEER1314"/>
  </r>
  <r>
    <n v="5056"/>
    <s v="R-InCmn-CFLscw(26w)-dWP64"/>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511"/>
    <s v="CFLratio0347"/>
    <s v="CFLratio0347"/>
    <s v="CFLscw(26w)"/>
    <s v="Standard"/>
    <m/>
    <m/>
    <s v="DEER1314"/>
    <s v="DEER1314"/>
  </r>
  <r>
    <n v="5057"/>
    <s v="R-InCmn-CFLscw(27w)-dWP66"/>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512"/>
    <s v="CFLratio0347"/>
    <s v="CFLratio0347"/>
    <s v="CFLscw(27w)"/>
    <s v="Standard"/>
    <m/>
    <m/>
    <s v="DEER1314"/>
    <s v="DEER1314"/>
  </r>
  <r>
    <n v="5058"/>
    <s v="R-InCmn-CFLscw(28w)-dWP69"/>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513"/>
    <s v="CFLratio0347"/>
    <s v="CFLratio0347"/>
    <s v="CFLscw(28w)"/>
    <s v="Standard"/>
    <m/>
    <m/>
    <s v="DEER1314"/>
    <s v="DEER1314"/>
  </r>
  <r>
    <n v="5059"/>
    <s v="R-InCmn-CFLscw(32w)-dWP79"/>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517"/>
    <s v="CFLratio0347"/>
    <s v="CFLratio0347"/>
    <s v="CFLscw(32w)"/>
    <s v="Standard"/>
    <m/>
    <m/>
    <s v="DEER1314"/>
    <s v="DEER1314"/>
  </r>
  <r>
    <n v="5060"/>
    <s v="R-InCmn-CFLscw(36w)-dWP88"/>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653"/>
    <s v="CFLratio0347"/>
    <s v="CFLratio0347"/>
    <s v="CFLscw(36w)"/>
    <s v="Standard"/>
    <m/>
    <m/>
    <s v="DEER1314"/>
    <s v="DEER1314"/>
  </r>
  <r>
    <n v="5061"/>
    <s v="R-InCmn-CFLscw(42w)-dWP103"/>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519"/>
    <s v="CFLratio0347"/>
    <s v="CFLratio0347"/>
    <s v="CFLscw(42w)"/>
    <s v="Standard"/>
    <m/>
    <m/>
    <s v="DEER1314"/>
    <s v="DEER1314"/>
  </r>
  <r>
    <n v="5062"/>
    <s v="R-InCmn-CFLscw(55w)-dWP135"/>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521"/>
    <s v="CFLratio0347"/>
    <s v="CFLratio0347"/>
    <s v="CFLscw(55w)"/>
    <s v="Standard"/>
    <m/>
    <m/>
    <s v="DEER1314"/>
    <s v="DEER1314"/>
  </r>
  <r>
    <n v="5063"/>
    <s v="R-InCmn-CFLscw(9w)-dWP22"/>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non-refl CFL base case, Total Watts = 3.47 x Msr Watts"/>
    <s v="Res indoor non-refl CFL base case, Total Watts = 3.47 x Msr Watts"/>
    <x v="528"/>
    <s v="CFLratio0347"/>
    <s v="CFLratio0347"/>
    <s v="CFLscw(9w)"/>
    <s v="Standard"/>
    <m/>
    <m/>
    <s v="DEER1314"/>
    <s v="DEER1314"/>
  </r>
  <r>
    <n v="5064"/>
    <s v="R-InCmn-CFLscw-Refl(13w)-dWP40"/>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Reflector CFL base case, Total Watts = 4.09 x Msr Watts"/>
    <s v="Res indoor Reflector CFL base case, Total Watts = 4.09 x Msr Watts"/>
    <x v="533"/>
    <s v="CFLratio0409"/>
    <s v="CFLratio0409"/>
    <s v="CFLscw-Refl(13w)"/>
    <s v="Standard"/>
    <m/>
    <m/>
    <s v="DEER1314"/>
    <s v="DEER1314"/>
  </r>
  <r>
    <n v="5065"/>
    <s v="R-InCmn-CFLscw-Refl(14w)-dWP43"/>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Reflector CFL base case, Total Watts = 4.09 x Msr Watts"/>
    <s v="Res indoor Reflector CFL base case, Total Watts = 4.09 x Msr Watts"/>
    <x v="534"/>
    <s v="CFLratio0409"/>
    <s v="CFLratio0409"/>
    <s v="CFLscw-Refl(14w)"/>
    <s v="Standard"/>
    <m/>
    <m/>
    <s v="DEER1314"/>
    <s v="DEER1314"/>
  </r>
  <r>
    <n v="5066"/>
    <s v="R-InCmn-CFLscw-Refl(16w)-dWP49"/>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Reflector CFL base case, Total Watts = 4.09 x Msr Watts"/>
    <s v="Res indoor Reflector CFL base case, Total Watts = 4.09 x Msr Watts"/>
    <x v="537"/>
    <s v="CFLratio0409"/>
    <s v="CFLratio0409"/>
    <s v="CFLscw-Refl(16w)"/>
    <s v="Standard"/>
    <m/>
    <m/>
    <s v="DEER1314"/>
    <s v="DEER1314"/>
  </r>
  <r>
    <n v="5067"/>
    <s v="R-InCmn-CFLscw-Refl(18w)-dWP55"/>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Reflector CFL base case, Total Watts = 4.09 x Msr Watts"/>
    <s v="Res indoor Reflector CFL base case, Total Watts = 4.09 x Msr Watts"/>
    <x v="539"/>
    <s v="CFLratio0409"/>
    <s v="CFLratio0409"/>
    <s v="CFLscw-Refl(18w)"/>
    <s v="Standard"/>
    <m/>
    <m/>
    <s v="DEER1314"/>
    <s v="DEER1314"/>
  </r>
  <r>
    <n v="5068"/>
    <s v="R-InCmn-CFLscw-Refl(20w)-dWP61"/>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Reflector CFL base case, Total Watts = 4.09 x Msr Watts"/>
    <s v="Res indoor Reflector CFL base case, Total Watts = 4.09 x Msr Watts"/>
    <x v="542"/>
    <s v="CFLratio0409"/>
    <s v="CFLratio0409"/>
    <s v="CFLscw-Refl(20w)"/>
    <s v="Standard"/>
    <m/>
    <m/>
    <s v="DEER1314"/>
    <s v="DEER1314"/>
  </r>
  <r>
    <n v="5069"/>
    <s v="R-InCmn-CFLscw-Refl(26w)-dWP80"/>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Reflector CFL base case, Total Watts = 4.09 x Msr Watts"/>
    <s v="Res indoor Reflector CFL base case, Total Watts = 4.09 x Msr Watts"/>
    <x v="548"/>
    <s v="CFLratio0409"/>
    <s v="CFLratio0409"/>
    <s v="CFLscw-Refl(26w)"/>
    <s v="Standard"/>
    <m/>
    <m/>
    <s v="DEER1314"/>
    <s v="DEER1314"/>
  </r>
  <r>
    <n v="5070"/>
    <s v="R-InCmn-CFLscw-Refl(30w)-dWP92"/>
    <x v="530"/>
    <s v="DEER1314"/>
    <s v="Lighting Disposition"/>
    <d v="2014-05-30T00:00:00"/>
    <s v="Disposition: MeasuresList-October312014.xlsx"/>
    <s v="RobNc"/>
    <s v="Res-Iltg-Cmn-dWatt-CFL"/>
    <s v="DEER"/>
    <s v="Scaled"/>
    <s v="BaseRatio"/>
    <n v="0"/>
    <n v="0"/>
    <s v="None"/>
    <m/>
    <b v="1"/>
    <m/>
    <b v="1"/>
    <s v="Res"/>
    <s v="Any"/>
    <x v="4"/>
    <s v="InCommon"/>
    <s v="Ltg_Lamp"/>
    <x v="24"/>
    <m/>
    <m/>
    <s v="ILtg-CFL-ResCmn"/>
    <m/>
    <s v="Res indoor Reflector CFL base case, Total Watts = 4.09 x Msr Watts"/>
    <s v="Res indoor Reflector CFL base case, Total Watts = 4.09 x Msr Watts"/>
    <x v="552"/>
    <s v="CFLratio0409"/>
    <s v="CFLratio0409"/>
    <s v="CFLscw-Refl(30w)"/>
    <s v="Standard"/>
    <m/>
    <s v="Measure ID from May disposition with incorrectly lists measure ID as 30 watts instead of 15 watts.  Replacement measure ID is R-InCmn-CFLscw-Refl-2(15w)-dWP46"/>
    <s v="DEER1314"/>
    <s v="DEER1314"/>
  </r>
  <r>
    <n v="5071"/>
    <s v="R-InCmn-CFLscw-Refl(40w)-dWP123"/>
    <x v="530"/>
    <s v="DEER1314"/>
    <s v="Lighting Disposition"/>
    <d v="2014-05-30T00:00:00"/>
    <s v="Disposition: MeasuresList-October312014.xlsx"/>
    <s v="RobNc"/>
    <s v="Res-Iltg-Cmn-dWatt-CFL"/>
    <s v="DEER"/>
    <s v="Scaled"/>
    <s v="BaseRatio"/>
    <n v="0"/>
    <n v="0"/>
    <s v="None"/>
    <m/>
    <b v="1"/>
    <m/>
    <b v="1"/>
    <s v="Res"/>
    <s v="Any"/>
    <x v="4"/>
    <s v="InCommon"/>
    <s v="Ltg_Lamp"/>
    <x v="24"/>
    <m/>
    <m/>
    <s v="ILtg-CFL-ResCmn"/>
    <m/>
    <s v="Res indoor Reflector CFL base case, Total Watts = 4.09 x Msr Watts"/>
    <s v="Res indoor Reflector CFL base case, Total Watts = 4.09 x Msr Watts"/>
    <x v="742"/>
    <s v="CFLratio0409"/>
    <s v="CFLratio0409"/>
    <s v="CFLscw-Refl(40w)"/>
    <s v="Standard"/>
    <m/>
    <s v="Measure ID from May disposition with incorrectly lists measure ID as 40 watts instead of 23 watts.  Replacement measure ID is R-InCmn-CFLscw-Refl-2(23w)-dWP71"/>
    <s v="DEER1314"/>
    <s v="DEER1314"/>
  </r>
  <r>
    <n v="5072"/>
    <s v="R-InCmn-CFLscw-Refl-1(15w)-dWP46"/>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Reflector CFL base case, Total Watts = 4.09 x Msr Watts"/>
    <s v="Res indoor Reflector CFL base case, Total Watts = 4.09 x Msr Watts"/>
    <x v="536"/>
    <s v="CFLratio0409"/>
    <s v="CFLratio0409"/>
    <s v="CFLscw-Refl-1(15w)"/>
    <s v="Standard"/>
    <m/>
    <m/>
    <s v="DEER1314"/>
    <s v="DEER1314"/>
  </r>
  <r>
    <n v="5073"/>
    <s v="R-InCmn-CFLscw-Refl-1(23w)-dWP71"/>
    <x v="530"/>
    <s v="DEER1314"/>
    <s v="Lighting Disposition"/>
    <d v="2014-07-24T00:00:00"/>
    <s v="Disposition: MeasuresList-October312014.xlsx"/>
    <s v="RobNc"/>
    <s v="Res-Iltg-Cmn-dWatt-CFL"/>
    <s v="DEER"/>
    <s v="Scaled"/>
    <s v="BaseRatio"/>
    <n v="0"/>
    <n v="0"/>
    <s v="None"/>
    <m/>
    <b v="0"/>
    <m/>
    <b v="1"/>
    <s v="Res"/>
    <s v="Any"/>
    <x v="4"/>
    <s v="InCommon"/>
    <s v="Ltg_Lamp"/>
    <x v="24"/>
    <m/>
    <m/>
    <s v="ILtg-CFL-ResCmn"/>
    <m/>
    <s v="Res indoor Reflector CFL base case, Total Watts = 4.09 x Msr Watts"/>
    <s v="Res indoor Reflector CFL base case, Total Watts = 4.09 x Msr Watts"/>
    <x v="545"/>
    <s v="CFLratio0409"/>
    <s v="CFLratio0409"/>
    <s v="CFLscw-Refl-1(23w)"/>
    <s v="Standard"/>
    <m/>
    <m/>
    <s v="DEER1314"/>
    <s v="DEER1314"/>
  </r>
  <r>
    <n v="5074"/>
    <s v="R-InCmn-CFLscw-Refl-2(15w)-dWP46"/>
    <x v="530"/>
    <s v="DEER2014"/>
    <s v="Lighting Disposition"/>
    <d v="2014-07-24T00:00:00"/>
    <s v="Disposition: MeasuresList-October312014.xlsx"/>
    <s v="RobNc"/>
    <s v="Res-Iltg-Cmn-dWatt-CFL"/>
    <s v="DEER"/>
    <s v="Scaled"/>
    <s v="BaseRatio"/>
    <n v="0"/>
    <n v="0"/>
    <s v="None"/>
    <m/>
    <b v="0"/>
    <m/>
    <b v="1"/>
    <s v="Res"/>
    <s v="Any"/>
    <x v="4"/>
    <s v="InCommon"/>
    <s v="Ltg_Lamp"/>
    <x v="24"/>
    <m/>
    <m/>
    <s v="ILtg-CFL-ResCmn"/>
    <m/>
    <s v="Res indoor Reflector CFL base case, Total Watts = 4.09 x Msr Watts"/>
    <s v="Res indoor Reflector CFL base case, Total Watts = 4.09 x Msr Watts"/>
    <x v="1132"/>
    <s v="CFLratio0409"/>
    <s v="CFLratio0409"/>
    <s v="CFLscw-Refl-2(15w)"/>
    <s v="Standard"/>
    <m/>
    <s v="Old Measure ID = R-InCmn-CFLscw-Refl(30w)-dWP92"/>
    <s v="None"/>
    <s v="DEER2014"/>
  </r>
  <r>
    <n v="5075"/>
    <s v="R-InCmn-CFLscw-Refl-2(23w)-dWP71"/>
    <x v="530"/>
    <s v="DEER2014"/>
    <s v="Lighting Disposition"/>
    <d v="2014-07-24T00:00:00"/>
    <s v="Disposition: MeasuresList-October312014.xlsx"/>
    <s v="RobNc"/>
    <s v="Res-Iltg-Cmn-dWatt-CFL"/>
    <s v="DEER"/>
    <s v="Scaled"/>
    <s v="BaseRatio"/>
    <n v="0"/>
    <n v="0"/>
    <s v="None"/>
    <m/>
    <b v="0"/>
    <m/>
    <b v="1"/>
    <s v="Res"/>
    <s v="Any"/>
    <x v="4"/>
    <s v="InCommon"/>
    <s v="Ltg_Lamp"/>
    <x v="24"/>
    <m/>
    <m/>
    <s v="ILtg-CFL-ResCmn"/>
    <m/>
    <s v="Res indoor Reflector CFL base case, Total Watts = 4.09 x Msr Watts"/>
    <s v="Res indoor Reflector CFL base case, Total Watts = 4.09 x Msr Watts"/>
    <x v="1130"/>
    <s v="CFLratio0409"/>
    <s v="CFLratio0409"/>
    <s v="CFLscw-Refl-2(23w)"/>
    <s v="Standard"/>
    <m/>
    <s v="WP source e.g.: SCE13LG017r0; Old Measure ID = R-InCmn-CFLscw-Refl(40w)-dWP123"/>
    <s v="None"/>
    <s v="DEER2014"/>
  </r>
  <r>
    <n v="5076"/>
    <s v="R-InCmn-LED-A19(10w)-dWP19"/>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59"/>
    <s v="LEDratio0296"/>
    <s v="LEDratio0296"/>
    <s v="LED-A19(10w)"/>
    <s v="Standard"/>
    <m/>
    <m/>
    <s v="DEER1314"/>
    <s v="DEER1314"/>
  </r>
  <r>
    <n v="5077"/>
    <s v="R-InCmn-LED-A19(11w)-dWP21"/>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60"/>
    <s v="LEDratio0296"/>
    <s v="LEDratio0296"/>
    <s v="LED-A19(11w)"/>
    <s v="Standard"/>
    <m/>
    <m/>
    <s v="DEER1314"/>
    <s v="DEER1314"/>
  </r>
  <r>
    <n v="5078"/>
    <s v="R-InCmn-LED-A19(12w)-dWP23"/>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61"/>
    <s v="LEDratio0296"/>
    <s v="LEDratio0296"/>
    <s v="LED-A19(12w)"/>
    <s v="Standard"/>
    <m/>
    <m/>
    <s v="DEER1314"/>
    <s v="DEER1314"/>
  </r>
  <r>
    <n v="5079"/>
    <s v="R-InCmn-LED-A19(13w)-dWP25"/>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62"/>
    <s v="LEDratio0296"/>
    <s v="LEDratio0296"/>
    <s v="LED-A19(13w)"/>
    <s v="Standard"/>
    <m/>
    <m/>
    <s v="DEER1314"/>
    <s v="DEER1314"/>
  </r>
  <r>
    <n v="5080"/>
    <s v="R-InCmn-LED-A19(14w)-dWP27"/>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63"/>
    <s v="LEDratio0296"/>
    <s v="LEDratio0296"/>
    <s v="LED-A19(14w)"/>
    <s v="Standard"/>
    <m/>
    <m/>
    <s v="DEER1314"/>
    <s v="DEER1314"/>
  </r>
  <r>
    <n v="5081"/>
    <s v="R-InCmn-LED-A19(15w)-dWP29"/>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64"/>
    <s v="LEDratio0296"/>
    <s v="LEDratio0296"/>
    <s v="LED-A19(15w)"/>
    <s v="Standard"/>
    <m/>
    <m/>
    <s v="DEER1314"/>
    <s v="DEER1314"/>
  </r>
  <r>
    <n v="5082"/>
    <s v="R-InCmn-LED-A19(16w)-dWP31"/>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65"/>
    <s v="LEDratio0296"/>
    <s v="LEDratio0296"/>
    <s v="LED-A19(16w)"/>
    <s v="Standard"/>
    <m/>
    <m/>
    <s v="DEER1314"/>
    <s v="DEER1314"/>
  </r>
  <r>
    <n v="5083"/>
    <s v="R-InCmn-LED-A19(17w)-dWP33"/>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66"/>
    <s v="LEDratio0296"/>
    <s v="LEDratio0296"/>
    <s v="LED-A19(17w)"/>
    <s v="Standard"/>
    <m/>
    <m/>
    <s v="DEER1314"/>
    <s v="DEER1314"/>
  </r>
  <r>
    <n v="5084"/>
    <s v="R-InCmn-LED-A19(18w)-dWP35"/>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67"/>
    <s v="LEDratio0296"/>
    <s v="LEDratio0296"/>
    <s v="LED-A19(18w)"/>
    <s v="Standard"/>
    <m/>
    <m/>
    <s v="DEER1314"/>
    <s v="DEER1314"/>
  </r>
  <r>
    <n v="5085"/>
    <s v="R-InCmn-LED-A19(19w)-dWP37"/>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68"/>
    <s v="LEDratio0296"/>
    <s v="LEDratio0296"/>
    <s v="LED-A19(19w)"/>
    <s v="Standard"/>
    <m/>
    <m/>
    <s v="DEER1314"/>
    <s v="DEER1314"/>
  </r>
  <r>
    <n v="5086"/>
    <s v="R-InCmn-LED-A19(20w)-dWP39"/>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69"/>
    <s v="LEDratio0296"/>
    <s v="LEDratio0296"/>
    <s v="LED-A19(20w)"/>
    <s v="Standard"/>
    <m/>
    <m/>
    <s v="DEER1314"/>
    <s v="DEER1314"/>
  </r>
  <r>
    <n v="5087"/>
    <s v="R-InCmn-LED-A19(21w)-dWP41"/>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70"/>
    <s v="LEDratio0296"/>
    <s v="LEDratio0296"/>
    <s v="LED-A19(21w)"/>
    <s v="Standard"/>
    <m/>
    <m/>
    <s v="DEER1314"/>
    <s v="DEER1314"/>
  </r>
  <r>
    <n v="5088"/>
    <s v="R-InCmn-LED-A19(22w)-dWP43"/>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71"/>
    <s v="LEDratio0296"/>
    <s v="LEDratio0296"/>
    <s v="LED-A19(22w)"/>
    <s v="Standard"/>
    <m/>
    <m/>
    <s v="DEER1314"/>
    <s v="DEER1314"/>
  </r>
  <r>
    <n v="5089"/>
    <s v="R-InCmn-LED-A19(23w)-dWP45"/>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72"/>
    <s v="LEDratio0296"/>
    <s v="LEDratio0296"/>
    <s v="LED-A19(23w)"/>
    <s v="Standard"/>
    <m/>
    <m/>
    <s v="DEER1314"/>
    <s v="DEER1314"/>
  </r>
  <r>
    <n v="5090"/>
    <s v="R-InCmn-LED-A19(24w)-dWP47"/>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73"/>
    <s v="LEDratio0296"/>
    <s v="LEDratio0296"/>
    <s v="LED-A19(24w)"/>
    <s v="Standard"/>
    <m/>
    <m/>
    <s v="DEER1314"/>
    <s v="DEER1314"/>
  </r>
  <r>
    <n v="5091"/>
    <s v="R-InCmn-LED-A19(25w)-dWP49"/>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74"/>
    <s v="LEDratio0296"/>
    <s v="LEDratio0296"/>
    <s v="LED-A19(25w)"/>
    <s v="Standard"/>
    <m/>
    <s v="WP source e.g.: SCE13LG106r0"/>
    <s v="DEER1314"/>
    <s v="DEER1314"/>
  </r>
  <r>
    <n v="5092"/>
    <s v="R-InCmn-LED-A19(4w)-dWP7"/>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77"/>
    <s v="LEDratio0296"/>
    <s v="LEDratio0296"/>
    <s v="LED-A19(4w)"/>
    <s v="Standard"/>
    <m/>
    <s v="WP source e.g.: SCE13LG106r1"/>
    <s v="DEER1314"/>
    <s v="DEER1314"/>
  </r>
  <r>
    <n v="5093"/>
    <s v="R-InCmn-LED-A19(6w)-dWP11"/>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78"/>
    <s v="LEDratio0296"/>
    <s v="LEDratio0296"/>
    <s v="LED-A19(6w)"/>
    <s v="Standard"/>
    <m/>
    <m/>
    <s v="DEER1314"/>
    <s v="DEER1314"/>
  </r>
  <r>
    <n v="5094"/>
    <s v="R-InCmn-LED-A19(8w)-dWP15"/>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80"/>
    <s v="LEDratio0296"/>
    <s v="LEDratio0296"/>
    <s v="LED-A19(8w)"/>
    <s v="Standard"/>
    <m/>
    <m/>
    <s v="DEER1314"/>
    <s v="DEER1314"/>
  </r>
  <r>
    <n v="5095"/>
    <s v="R-InCmn-LED-A19(9w)-dWP17"/>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A19 Basecase, Total Watts = 2.96 x Msr Watts"/>
    <s v="LED A19 Basecase, Total Watts = 2.96 x Msr Watts"/>
    <x v="781"/>
    <s v="LEDratio0296"/>
    <s v="LEDratio0296"/>
    <s v="LED-A19(9w)"/>
    <s v="Standard"/>
    <m/>
    <m/>
    <s v="DEER1314"/>
    <s v="DEER1314"/>
  </r>
  <r>
    <n v="5096"/>
    <s v="R-InCmn-LED-Candle(1.8w)-dWP11"/>
    <x v="531"/>
    <s v="DEER1314"/>
    <s v="Lighting Disposition"/>
    <d v="2014-07-30T00:00:00"/>
    <s v="Disposition: MeasuresList-October312014.xlsx"/>
    <s v="RobNc"/>
    <s v="Res-Iltg-Cmn-dWatt-CFL"/>
    <s v="DEER"/>
    <s v="Scaled"/>
    <s v="BaseRatio"/>
    <n v="0"/>
    <n v="0"/>
    <s v="None"/>
    <m/>
    <b v="0"/>
    <m/>
    <b v="1"/>
    <s v="Res"/>
    <s v="Any"/>
    <x v="4"/>
    <s v="InCommon"/>
    <s v="Ltg_Lamp"/>
    <x v="30"/>
    <m/>
    <m/>
    <s v="ILtg-Res-LED-15000hr-Cmn"/>
    <m/>
    <s v="LED Candelabra Basecase, Total Watts = 7.35 x Msr Watts"/>
    <s v="LED Candelabra Basecase, Total Watts = 7.35 x Msr Watts"/>
    <x v="785"/>
    <s v="LEDratio0735"/>
    <s v="LEDratio0735"/>
    <s v="LED-Candle(1.8w)"/>
    <s v="Standard"/>
    <m/>
    <s v="WP source e.g.: PGECOLTG163r2"/>
    <s v="DEER1314"/>
    <s v="DEER1314"/>
  </r>
  <r>
    <n v="5097"/>
    <s v="R-InCmn-LED-Candle(1w)-dWP6"/>
    <x v="531"/>
    <s v="DEER1314"/>
    <s v="Lighting Disposition"/>
    <d v="2014-07-30T00:00:00"/>
    <s v="Disposition: MeasuresList-October312014.xlsx"/>
    <s v="RobNc"/>
    <s v="Res-Iltg-Cmn-dWatt-CFL"/>
    <s v="DEER"/>
    <s v="Scaled"/>
    <s v="BaseRatio"/>
    <n v="0"/>
    <n v="0"/>
    <s v="None"/>
    <m/>
    <b v="0"/>
    <m/>
    <b v="1"/>
    <s v="Res"/>
    <s v="Any"/>
    <x v="4"/>
    <s v="InCommon"/>
    <s v="Ltg_Lamp"/>
    <x v="30"/>
    <m/>
    <m/>
    <s v="ILtg-Res-LED-15000hr-Cmn"/>
    <m/>
    <s v="LED Candelabra Basecase, Total Watts = 7.35 x Msr Watts"/>
    <s v="LED Candelabra Basecase, Total Watts = 7.35 x Msr Watts"/>
    <x v="1133"/>
    <s v="LEDratio0735"/>
    <s v="LEDratio0735"/>
    <s v="LED-Candle(1w)"/>
    <s v="Standard"/>
    <m/>
    <s v="WP source e.g.: SCE13LG106rx"/>
    <s v="DEER1314"/>
    <s v="DEER1314"/>
  </r>
  <r>
    <n v="5098"/>
    <s v="R-InCmn-LED-Candle(2w)-dWP12"/>
    <x v="531"/>
    <s v="DEER1314"/>
    <s v="Lighting Disposition"/>
    <d v="2014-07-30T00:00:00"/>
    <s v="Disposition: MeasuresList-October312014.xlsx"/>
    <s v="RobNc"/>
    <s v="Res-Iltg-Cmn-dWatt-CFL"/>
    <s v="DEER"/>
    <s v="Scaled"/>
    <s v="BaseRatio"/>
    <n v="0"/>
    <n v="0"/>
    <s v="None"/>
    <m/>
    <b v="0"/>
    <m/>
    <b v="1"/>
    <s v="Res"/>
    <s v="Any"/>
    <x v="4"/>
    <s v="InCommon"/>
    <s v="Ltg_Lamp"/>
    <x v="30"/>
    <m/>
    <m/>
    <s v="ILtg-Res-LED-15000hr-Cmn"/>
    <m/>
    <s v="LED Candelabra Basecase, Total Watts = 7.35 x Msr Watts"/>
    <s v="LED Candelabra Basecase, Total Watts = 7.35 x Msr Watts"/>
    <x v="786"/>
    <s v="LEDratio0735"/>
    <s v="LEDratio0735"/>
    <s v="LED-Candle(2w)"/>
    <s v="Standard"/>
    <m/>
    <s v="WP source e.g.: SCE13LG106rx. Also used by PGECOLTG163r3 (starting July 1, 2014)."/>
    <s v="DEER1314"/>
    <s v="DEER1314"/>
  </r>
  <r>
    <n v="5099"/>
    <s v="R-InCmn-LED-Candle(3w)-dWP19"/>
    <x v="531"/>
    <s v="DEER1314"/>
    <s v="Lighting Disposition"/>
    <d v="2014-07-30T00:00:00"/>
    <s v="Disposition: MeasuresList-October312014.xlsx"/>
    <s v="RobNc"/>
    <s v="Res-Iltg-Cmn-dWatt-CFL"/>
    <s v="DEER"/>
    <s v="Scaled"/>
    <s v="BaseRatio"/>
    <n v="0"/>
    <n v="0"/>
    <s v="None"/>
    <m/>
    <b v="0"/>
    <m/>
    <b v="1"/>
    <s v="Res"/>
    <s v="Any"/>
    <x v="4"/>
    <s v="InCommon"/>
    <s v="Ltg_Lamp"/>
    <x v="30"/>
    <m/>
    <m/>
    <s v="ILtg-Res-LED-15000hr-Cmn"/>
    <m/>
    <s v="LED Candelabra Basecase, Total Watts = 7.35 x Msr Watts"/>
    <s v="LED Candelabra Basecase, Total Watts = 7.35 x Msr Watts"/>
    <x v="787"/>
    <s v="LEDratio0735"/>
    <s v="LEDratio0735"/>
    <s v="LED-Candle(3w)"/>
    <s v="Standard"/>
    <m/>
    <s v="WP source e.g.: PGECOLTG163r2"/>
    <s v="DEER1314"/>
    <s v="DEER1314"/>
  </r>
  <r>
    <n v="5100"/>
    <s v="R-InCmn-LED-Candle(4w)-dWP25"/>
    <x v="531"/>
    <s v="DEER1314"/>
    <s v="Lighting Disposition"/>
    <d v="2014-07-30T00:00:00"/>
    <s v="Disposition: MeasuresList-October312014.xlsx"/>
    <s v="RobNc"/>
    <s v="Res-Iltg-Cmn-dWatt-CFL"/>
    <s v="DEER"/>
    <s v="Scaled"/>
    <s v="BaseRatio"/>
    <n v="0"/>
    <n v="0"/>
    <s v="None"/>
    <m/>
    <b v="0"/>
    <m/>
    <b v="1"/>
    <s v="Res"/>
    <s v="Any"/>
    <x v="4"/>
    <s v="InCommon"/>
    <s v="Ltg_Lamp"/>
    <x v="30"/>
    <m/>
    <m/>
    <s v="ILtg-Res-LED-15000hr-Cmn"/>
    <m/>
    <s v="LED Candelabra Basecase, Total Watts = 7.35 x Msr Watts"/>
    <s v="LED Candelabra Basecase, Total Watts = 7.35 x Msr Watts"/>
    <x v="1134"/>
    <s v="LEDratio0735"/>
    <s v="LEDratio0735"/>
    <s v="LED-Candle(4w)"/>
    <s v="Standard"/>
    <m/>
    <s v="WP source e.g.: SCE13LG106rx"/>
    <s v="DEER1314"/>
    <s v="DEER1314"/>
  </r>
  <r>
    <n v="5101"/>
    <s v="R-InCmn-LED-Candle(5w)-dWP31"/>
    <x v="531"/>
    <s v="DEER1314"/>
    <s v="Lighting Disposition"/>
    <d v="2014-07-30T00:00:00"/>
    <s v="Disposition: MeasuresList-October312014.xlsx"/>
    <s v="RobNc"/>
    <s v="Res-Iltg-Cmn-dWatt-CFL"/>
    <s v="DEER"/>
    <s v="Scaled"/>
    <s v="BaseRatio"/>
    <n v="0"/>
    <n v="0"/>
    <s v="None"/>
    <m/>
    <b v="0"/>
    <m/>
    <b v="1"/>
    <s v="Res"/>
    <s v="Any"/>
    <x v="4"/>
    <s v="InCommon"/>
    <s v="Ltg_Lamp"/>
    <x v="30"/>
    <m/>
    <m/>
    <s v="ILtg-Res-LED-15000hr-Cmn"/>
    <m/>
    <s v="LED Candelabra Basecase, Total Watts = 7.35 x Msr Watts"/>
    <s v="LED Candelabra Basecase, Total Watts = 7.35 x Msr Watts"/>
    <x v="1135"/>
    <s v="LEDratio0735"/>
    <s v="LEDratio0735"/>
    <s v="LED-Candle(5w)"/>
    <s v="Standard"/>
    <m/>
    <s v="WP source e.g.: SCE13LG106rx"/>
    <s v="DEER1314"/>
    <s v="DEER1314"/>
  </r>
  <r>
    <n v="5102"/>
    <s v="R-InCmn-LED-MR16(10w)-dWP32"/>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MR16 Basecase, Total Watts = 4.24 x Msr Watts"/>
    <s v="LED MR16 Basecase, Total Watts = 4.24 x Msr Watts"/>
    <x v="830"/>
    <s v="LEDratio0424"/>
    <s v="LEDratio0424"/>
    <s v="LED-MR16(10w)"/>
    <s v="Standard"/>
    <m/>
    <s v="WP source e.g.: SCE13LG106rx"/>
    <s v="DEER1314"/>
    <s v="DEER1314"/>
  </r>
  <r>
    <n v="5103"/>
    <s v="R-InCmn-LED-MR16(11w)-dWP35"/>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MR16 Basecase, Total Watts = 4.24 x Msr Watts"/>
    <s v="LED MR16 Basecase, Total Watts = 4.24 x Msr Watts"/>
    <x v="831"/>
    <s v="LEDratio0424"/>
    <s v="LEDratio0424"/>
    <s v="LED-MR16(11w)"/>
    <s v="Standard"/>
    <m/>
    <s v="WP source e.g.: SCE13LG106rx"/>
    <s v="DEER1314"/>
    <s v="DEER1314"/>
  </r>
  <r>
    <n v="5104"/>
    <s v="R-InCmn-LED-MR16(12w)-dWP38"/>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MR16 Basecase, Total Watts = 4.24 x Msr Watts"/>
    <s v="LED MR16 Basecase, Total Watts = 4.24 x Msr Watts"/>
    <x v="832"/>
    <s v="LEDratio0424"/>
    <s v="LEDratio0424"/>
    <s v="LED-MR16(12w)"/>
    <s v="Standard"/>
    <m/>
    <s v="WP source e.g.: SCE13LG106rx"/>
    <s v="DEER1314"/>
    <s v="DEER1314"/>
  </r>
  <r>
    <n v="5105"/>
    <s v="R-InCmn-LED-MR16(3w)-dWP9"/>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MR16 Basecase, Total Watts = 4.24 x Msr Watts"/>
    <s v="LED MR16 Basecase, Total Watts = 4.24 x Msr Watts"/>
    <x v="834"/>
    <s v="LEDratio0424"/>
    <s v="LEDratio0424"/>
    <s v="LED-MR16(3w)"/>
    <s v="Standard"/>
    <m/>
    <s v="WP source e.g.: SCE13LG106r1"/>
    <s v="DEER1314"/>
    <s v="DEER1314"/>
  </r>
  <r>
    <n v="5106"/>
    <s v="R-InCmn-LED-MR16(6w)-dWP19"/>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MR16 Basecase, Total Watts = 4.24 x Msr Watts"/>
    <s v="LED MR16 Basecase, Total Watts = 4.24 x Msr Watts"/>
    <x v="838"/>
    <s v="LEDratio0424"/>
    <s v="LEDratio0424"/>
    <s v="LED-MR16(6w)"/>
    <s v="Standard"/>
    <m/>
    <s v="WP source e.g.: SCE13LG106r1"/>
    <s v="DEER1314"/>
    <s v="DEER1314"/>
  </r>
  <r>
    <n v="5107"/>
    <s v="R-InCmn-LED-MR16(7w)-dWP22"/>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MR16 Basecase, Total Watts = 4.24 x Msr Watts"/>
    <s v="LED MR16 Basecase, Total Watts = 4.24 x Msr Watts"/>
    <x v="839"/>
    <s v="LEDratio0424"/>
    <s v="LEDratio0424"/>
    <s v="LED-MR16(7w)"/>
    <s v="Standard"/>
    <m/>
    <s v="WP source e.g.: SCE13LG106r0"/>
    <s v="DEER1314"/>
    <s v="DEER1314"/>
  </r>
  <r>
    <n v="5108"/>
    <s v="R-InCmn-LED-MR16(8w)-dWP25"/>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MR16 Basecase, Total Watts = 4.24 x Msr Watts"/>
    <s v="LED MR16 Basecase, Total Watts = 4.24 x Msr Watts"/>
    <x v="841"/>
    <s v="LEDratio0424"/>
    <s v="LEDratio0424"/>
    <s v="LED-MR16(8w)"/>
    <s v="Standard"/>
    <m/>
    <s v="WP source e.g.: SCE13LG106r0"/>
    <s v="DEER1314"/>
    <s v="DEER1314"/>
  </r>
  <r>
    <n v="5109"/>
    <s v="R-InCmn-LED-MR16(9w)-dWP29"/>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MR16 Basecase, Total Watts = 4.24 x Msr Watts"/>
    <s v="LED MR16 Basecase, Total Watts = 4.24 x Msr Watts"/>
    <x v="842"/>
    <s v="LEDratio0424"/>
    <s v="LEDratio0424"/>
    <s v="LED-MR16(9w)"/>
    <s v="Standard"/>
    <m/>
    <s v="WP source e.g.: SCE13LG106r0"/>
    <s v="DEER1314"/>
    <s v="DEER1314"/>
  </r>
  <r>
    <n v="5110"/>
    <s v="R-InCmn-LED-PAR20(10w)-dWP37"/>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20 Basecase, Total Watts = 4.70 x Msr Watts"/>
    <s v="LED PAR20 Basecase, Total Watts = 4.70 x Msr Watts"/>
    <x v="843"/>
    <s v="LEDratio0470"/>
    <s v="LEDratio0470"/>
    <s v="LED-PAR20(10w)"/>
    <s v="Standard"/>
    <m/>
    <s v="WP source e.g.: SCE13LG106r0"/>
    <s v="DEER1314"/>
    <s v="DEER1314"/>
  </r>
  <r>
    <n v="5111"/>
    <s v="R-InCmn-LED-PAR20(4w)-dWP14"/>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20 Basecase, Total Watts = 4.70 x Msr Watts"/>
    <s v="LED PAR20 Basecase, Total Watts = 4.70 x Msr Watts"/>
    <x v="844"/>
    <s v="LEDratio0470"/>
    <s v="LEDratio0470"/>
    <s v="LED-PAR20(4w)"/>
    <s v="Standard"/>
    <m/>
    <s v="WP source e.g.: SCE13LG106r0"/>
    <s v="DEER1314"/>
    <s v="DEER1314"/>
  </r>
  <r>
    <n v="5112"/>
    <s v="R-InCmn-LED-PAR20(6w)-dWP22"/>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20 Basecase, Total Watts = 4.70 x Msr Watts"/>
    <s v="LED PAR20 Basecase, Total Watts = 4.70 x Msr Watts"/>
    <x v="846"/>
    <s v="LEDratio0470"/>
    <s v="LEDratio0470"/>
    <s v="LED-PAR20(6w)"/>
    <s v="Standard"/>
    <m/>
    <s v="WP source e.g.: SCE13LG106r1"/>
    <s v="DEER1314"/>
    <s v="DEER1314"/>
  </r>
  <r>
    <n v="5113"/>
    <s v="R-InCmn-LED-PAR20(7w)-dWP25"/>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20 Basecase, Total Watts = 4.70 x Msr Watts"/>
    <s v="LED PAR20 Basecase, Total Watts = 4.70 x Msr Watts"/>
    <x v="847"/>
    <s v="LEDratio0470"/>
    <s v="LEDratio0470"/>
    <s v="LED-PAR20(7w)"/>
    <s v="Standard"/>
    <m/>
    <s v="WP source e.g.: SCE13LG106r0"/>
    <s v="DEER1314"/>
    <s v="DEER1314"/>
  </r>
  <r>
    <n v="5114"/>
    <s v="R-InCmn-LED-PAR20(8w)-dWP29"/>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20 Basecase, Total Watts = 4.70 x Msr Watts"/>
    <s v="LED PAR20 Basecase, Total Watts = 4.70 x Msr Watts"/>
    <x v="848"/>
    <s v="LEDratio0470"/>
    <s v="LEDratio0470"/>
    <s v="LED-PAR20(8w)"/>
    <s v="Standard"/>
    <m/>
    <s v="WP source e.g.: SCE13LG106r1"/>
    <s v="DEER1314"/>
    <s v="DEER1314"/>
  </r>
  <r>
    <n v="5115"/>
    <s v="R-InCmn-LED-PAR20(9w)-dWP33"/>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20 Basecase, Total Watts = 4.70 x Msr Watts"/>
    <s v="LED PAR20 Basecase, Total Watts = 4.70 x Msr Watts"/>
    <x v="849"/>
    <s v="LEDratio0470"/>
    <s v="LEDratio0470"/>
    <s v="LED-PAR20(9w)"/>
    <s v="Standard"/>
    <m/>
    <s v="WP source e.g.: SCE13LG106r0"/>
    <s v="DEER1314"/>
    <s v="DEER1314"/>
  </r>
  <r>
    <n v="5116"/>
    <s v="R-InCmn-LED-PAR30(10w)-dWP24"/>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0 Basecase, Total Watts = 3.42 x Msr Watts"/>
    <s v="LED PAR30 Basecase, Total Watts = 3.42 x Msr Watts"/>
    <x v="850"/>
    <s v="LEDratio0342"/>
    <s v="LEDratio0342"/>
    <s v="LED-PAR30(10w)"/>
    <s v="Standard"/>
    <m/>
    <s v="WP source e.g.: SCE13LG106r0"/>
    <s v="DEER1314"/>
    <s v="DEER1314"/>
  </r>
  <r>
    <n v="5117"/>
    <s v="R-InCmn-LED-PAR30(11w)-dWP26"/>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0 Basecase, Total Watts = 3.42 x Msr Watts"/>
    <s v="LED PAR30 Basecase, Total Watts = 3.42 x Msr Watts"/>
    <x v="851"/>
    <s v="LEDratio0342"/>
    <s v="LEDratio0342"/>
    <s v="LED-PAR30(11w)"/>
    <s v="Standard"/>
    <m/>
    <s v="WP source e.g.: SCE13LG106r0"/>
    <s v="DEER1314"/>
    <s v="DEER1314"/>
  </r>
  <r>
    <n v="5118"/>
    <s v="R-InCmn-LED-PAR30(12w)-dWP29"/>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0 Basecase, Total Watts = 3.42 x Msr Watts"/>
    <s v="LED PAR30 Basecase, Total Watts = 3.42 x Msr Watts"/>
    <x v="852"/>
    <s v="LEDratio0342"/>
    <s v="LEDratio0342"/>
    <s v="LED-PAR30(12w)"/>
    <s v="Standard"/>
    <m/>
    <s v="WP source e.g.: SCE13LG106r0"/>
    <s v="DEER1314"/>
    <s v="DEER1314"/>
  </r>
  <r>
    <n v="5119"/>
    <s v="R-InCmn-LED-PAR30(13w)-dWP31"/>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0 Basecase, Total Watts = 3.42 x Msr Watts"/>
    <s v="LED PAR30 Basecase, Total Watts = 3.42 x Msr Watts"/>
    <x v="853"/>
    <s v="LEDratio0342"/>
    <s v="LEDratio0342"/>
    <s v="LED-PAR30(13w)"/>
    <s v="Standard"/>
    <m/>
    <s v="WP source e.g.: SCE13LG106r0"/>
    <s v="DEER1314"/>
    <s v="DEER1314"/>
  </r>
  <r>
    <n v="5120"/>
    <s v="R-InCmn-LED-PAR30(14w)-dWP33"/>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0 Basecase, Total Watts = 3.42 x Msr Watts"/>
    <s v="LED PAR30 Basecase, Total Watts = 3.42 x Msr Watts"/>
    <x v="854"/>
    <s v="LEDratio0342"/>
    <s v="LEDratio0342"/>
    <s v="LED-PAR30(14w)"/>
    <s v="Standard"/>
    <m/>
    <s v="WP source e.g.: SCE13LG106r0"/>
    <s v="DEER1314"/>
    <s v="DEER1314"/>
  </r>
  <r>
    <n v="5121"/>
    <s v="R-InCmn-LED-PAR30(15w)-dWP36"/>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0 Basecase, Total Watts = 3.42 x Msr Watts"/>
    <s v="LED PAR30 Basecase, Total Watts = 3.42 x Msr Watts"/>
    <x v="855"/>
    <s v="LEDratio0342"/>
    <s v="LEDratio0342"/>
    <s v="LED-PAR30(15w)"/>
    <s v="Standard"/>
    <m/>
    <s v="WP source e.g.: SCE13LG106r1"/>
    <s v="DEER1314"/>
    <s v="DEER1314"/>
  </r>
  <r>
    <n v="5122"/>
    <s v="R-InCmn-LED-PAR30(16w)-dWP38"/>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0 Basecase, Total Watts = 3.42 x Msr Watts"/>
    <s v="LED PAR30 Basecase, Total Watts = 3.42 x Msr Watts"/>
    <x v="856"/>
    <s v="LEDratio0342"/>
    <s v="LEDratio0342"/>
    <s v="LED-PAR30(16w)"/>
    <s v="Standard"/>
    <m/>
    <s v="WP source e.g.: SCE13LG106r0"/>
    <s v="DEER1314"/>
    <s v="DEER1314"/>
  </r>
  <r>
    <n v="5123"/>
    <s v="R-InCmn-LED-PAR30(17w)-dWP41"/>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0 Basecase, Total Watts = 3.42 x Msr Watts"/>
    <s v="LED PAR30 Basecase, Total Watts = 3.42 x Msr Watts"/>
    <x v="857"/>
    <s v="LEDratio0342"/>
    <s v="LEDratio0342"/>
    <s v="LED-PAR30(17w)"/>
    <s v="Standard"/>
    <m/>
    <s v="WP source e.g.: SCE13LG106r0"/>
    <s v="DEER1314"/>
    <s v="DEER1314"/>
  </r>
  <r>
    <n v="5124"/>
    <s v="R-InCmn-LED-PAR30(18w)-dWP43"/>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0 Basecase, Total Watts = 3.42 x Msr Watts"/>
    <s v="LED PAR30 Basecase, Total Watts = 3.42 x Msr Watts"/>
    <x v="858"/>
    <s v="LEDratio0342"/>
    <s v="LEDratio0342"/>
    <s v="LED-PAR30(18w)"/>
    <s v="Standard"/>
    <m/>
    <s v="WP source e.g.: SCE13LG106r0"/>
    <s v="DEER1314"/>
    <s v="DEER1314"/>
  </r>
  <r>
    <n v="5125"/>
    <s v="R-InCmn-LED-PAR30(19w)-dWP45"/>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0 Basecase, Total Watts = 3.42 x Msr Watts"/>
    <s v="LED PAR30 Basecase, Total Watts = 3.42 x Msr Watts"/>
    <x v="859"/>
    <s v="LEDratio0342"/>
    <s v="LEDratio0342"/>
    <s v="LED-PAR30(19w)"/>
    <s v="Standard"/>
    <m/>
    <s v="WP source e.g.: SCE13LG106r0"/>
    <s v="DEER1314"/>
    <s v="DEER1314"/>
  </r>
  <r>
    <n v="5126"/>
    <s v="R-InCmn-LED-PAR30(20w)-dWP48"/>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0 Basecase, Total Watts = 3.42 x Msr Watts"/>
    <s v="LED PAR30 Basecase, Total Watts = 3.42 x Msr Watts"/>
    <x v="860"/>
    <s v="LEDratio0342"/>
    <s v="LEDratio0342"/>
    <s v="LED-PAR30(20w)"/>
    <s v="Standard"/>
    <m/>
    <s v="WP source e.g.: SCE13LG106r0"/>
    <s v="DEER1314"/>
    <s v="DEER1314"/>
  </r>
  <r>
    <n v="5127"/>
    <s v="R-InCmn-LED-PAR30(6w)-dWP14"/>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0 Basecase, Total Watts = 3.42 x Msr Watts"/>
    <s v="LED PAR30 Basecase, Total Watts = 3.42 x Msr Watts"/>
    <x v="861"/>
    <s v="LEDratio0342"/>
    <s v="LEDratio0342"/>
    <s v="LED-PAR30(6w)"/>
    <s v="Standard"/>
    <m/>
    <s v="WP source e.g.: SCE13LG106r1"/>
    <s v="DEER1314"/>
    <s v="DEER1314"/>
  </r>
  <r>
    <n v="5128"/>
    <s v="R-InCmn-LED-PAR30(8w)-dWP19"/>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0 Basecase, Total Watts = 3.42 x Msr Watts"/>
    <s v="LED PAR30 Basecase, Total Watts = 3.42 x Msr Watts"/>
    <x v="862"/>
    <s v="LEDratio0342"/>
    <s v="LEDratio0342"/>
    <s v="LED-PAR30(8w)"/>
    <s v="Standard"/>
    <m/>
    <s v="WP source e.g.: SCE13LG106r0"/>
    <s v="DEER1314"/>
    <s v="DEER1314"/>
  </r>
  <r>
    <n v="5129"/>
    <s v="R-InCmn-LED-PAR38(10w)-dWP28"/>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63"/>
    <s v="LEDratio0381"/>
    <s v="LEDratio0381"/>
    <s v="LED-PAR38(10w)"/>
    <s v="Standard"/>
    <m/>
    <s v="WP source e.g.: SCE13LG106r0"/>
    <s v="DEER1314"/>
    <s v="DEER1314"/>
  </r>
  <r>
    <n v="5130"/>
    <s v="R-InCmn-LED-PAR38(12w)-dWP33"/>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64"/>
    <s v="LEDratio0381"/>
    <s v="LEDratio0381"/>
    <s v="LED-PAR38(12w)"/>
    <s v="Standard"/>
    <m/>
    <s v="WP source e.g.: SCE13LG106r0"/>
    <s v="DEER1314"/>
    <s v="DEER1314"/>
  </r>
  <r>
    <n v="5131"/>
    <s v="R-InCmn-LED-PAR38(13w)-dWP36"/>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65"/>
    <s v="LEDratio0381"/>
    <s v="LEDratio0381"/>
    <s v="LED-PAR38(13w)"/>
    <s v="Standard"/>
    <m/>
    <s v="WP source e.g.: SCE13LG106r0"/>
    <s v="DEER1314"/>
    <s v="DEER1314"/>
  </r>
  <r>
    <n v="5132"/>
    <s v="R-InCmn-LED-PAR38(14w)-dWP39"/>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66"/>
    <s v="LEDratio0381"/>
    <s v="LEDratio0381"/>
    <s v="LED-PAR38(14w)"/>
    <s v="Standard"/>
    <m/>
    <s v="WP source e.g.: SCE13LG106r0"/>
    <s v="DEER1314"/>
    <s v="DEER1314"/>
  </r>
  <r>
    <n v="5133"/>
    <s v="R-InCmn-LED-PAR38(15w)-dWP42"/>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67"/>
    <s v="LEDratio0381"/>
    <s v="LEDratio0381"/>
    <s v="LED-PAR38(15w)"/>
    <s v="Standard"/>
    <m/>
    <s v="WP source e.g.: SCE13LG106r0"/>
    <s v="DEER1314"/>
    <s v="DEER1314"/>
  </r>
  <r>
    <n v="5134"/>
    <s v="R-InCmn-LED-PAR38(16w)-dWP44"/>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68"/>
    <s v="LEDratio0381"/>
    <s v="LEDratio0381"/>
    <s v="LED-PAR38(16w)"/>
    <s v="Standard"/>
    <m/>
    <s v="WP source e.g.: SCE13LG106r0"/>
    <s v="DEER1314"/>
    <s v="DEER1314"/>
  </r>
  <r>
    <n v="5135"/>
    <s v="R-InCmn-LED-PAR38(17w)-dWP47"/>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69"/>
    <s v="LEDratio0381"/>
    <s v="LEDratio0381"/>
    <s v="LED-PAR38(17w)"/>
    <s v="Standard"/>
    <m/>
    <s v="WP source e.g.: SCE13LG106r1"/>
    <s v="DEER1314"/>
    <s v="DEER1314"/>
  </r>
  <r>
    <n v="5136"/>
    <s v="R-InCmn-LED-PAR38(18w)-dWP50"/>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70"/>
    <s v="LEDratio0381"/>
    <s v="LEDratio0381"/>
    <s v="LED-PAR38(18w)"/>
    <s v="Standard"/>
    <m/>
    <s v="WP source e.g.: SCE13LG106r0"/>
    <s v="DEER1314"/>
    <s v="DEER1314"/>
  </r>
  <r>
    <n v="5137"/>
    <s v="R-InCmn-LED-PAR38(19w)-dWP53"/>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71"/>
    <s v="LEDratio0381"/>
    <s v="LEDratio0381"/>
    <s v="LED-PAR38(19w)"/>
    <s v="Standard"/>
    <m/>
    <s v="WP source e.g.: SCE13LG106r0"/>
    <s v="DEER1314"/>
    <s v="DEER1314"/>
  </r>
  <r>
    <n v="5138"/>
    <s v="R-InCmn-LED-PAR38(20w)-dWP56"/>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73"/>
    <s v="LEDratio0381"/>
    <s v="LEDratio0381"/>
    <s v="LED-PAR38(20w)"/>
    <s v="Standard"/>
    <m/>
    <s v="WP source e.g.: SCE13LG106r0"/>
    <s v="DEER1314"/>
    <s v="DEER1314"/>
  </r>
  <r>
    <n v="5139"/>
    <s v="R-InCmn-LED-PAR38(21w)-dWP59"/>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74"/>
    <s v="LEDratio0381"/>
    <s v="LEDratio0381"/>
    <s v="LED-PAR38(21w)"/>
    <s v="Standard"/>
    <m/>
    <s v="WP source e.g.: SCE13LG106r0"/>
    <s v="DEER1314"/>
    <s v="DEER1314"/>
  </r>
  <r>
    <n v="5140"/>
    <s v="R-InCmn-LED-PAR38(22w)-dWP61"/>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75"/>
    <s v="LEDratio0381"/>
    <s v="LEDratio0381"/>
    <s v="LED-PAR38(22w)"/>
    <s v="Standard"/>
    <m/>
    <s v="WP source e.g.: SCE13LG106r0"/>
    <s v="DEER1314"/>
    <s v="DEER1314"/>
  </r>
  <r>
    <n v="5141"/>
    <s v="R-InCmn-LED-PAR38(23w)-dWP64"/>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76"/>
    <s v="LEDratio0381"/>
    <s v="LEDratio0381"/>
    <s v="LED-PAR38(23w)"/>
    <s v="Standard"/>
    <m/>
    <s v="WP source e.g.: SCE13LG106r0"/>
    <s v="DEER1314"/>
    <s v="DEER1314"/>
  </r>
  <r>
    <n v="5142"/>
    <s v="R-InCmn-LED-PAR38(24w)-dWP67"/>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77"/>
    <s v="LEDratio0381"/>
    <s v="LEDratio0381"/>
    <s v="LED-PAR38(24w)"/>
    <s v="Standard"/>
    <m/>
    <s v="WP source e.g.: SCE13LG106r0"/>
    <s v="DEER1314"/>
    <s v="DEER1314"/>
  </r>
  <r>
    <n v="5143"/>
    <s v="R-InCmn-LED-PAR38(25w)-dWP70"/>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78"/>
    <s v="LEDratio0381"/>
    <s v="LEDratio0381"/>
    <s v="LED-PAR38(25w)"/>
    <s v="Standard"/>
    <m/>
    <s v="WP source e.g.: SCE13LG106rx"/>
    <s v="DEER1314"/>
    <s v="DEER1314"/>
  </r>
  <r>
    <n v="5144"/>
    <s v="R-InCmn-LED-PAR38(26w)-dWP73"/>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79"/>
    <s v="LEDratio0381"/>
    <s v="LEDratio0381"/>
    <s v="LED-PAR38(26w)"/>
    <s v="Standard"/>
    <m/>
    <s v="WP source e.g.: SCE13LG106rx"/>
    <s v="DEER1314"/>
    <s v="DEER1314"/>
  </r>
  <r>
    <n v="5145"/>
    <s v="R-InCmn-LED-PAR38(27w)-dWP75"/>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80"/>
    <s v="LEDratio0381"/>
    <s v="LEDratio0381"/>
    <s v="LED-PAR38(27w)"/>
    <s v="Standard"/>
    <m/>
    <s v="WP source e.g.: SCE13LG106rx"/>
    <s v="DEER1314"/>
    <s v="DEER1314"/>
  </r>
  <r>
    <n v="5146"/>
    <s v="R-InCmn-LED-PAR38(7w)-dWP19"/>
    <x v="531"/>
    <s v="DEER1314"/>
    <s v="Lighting Disposition"/>
    <d v="2014-07-30T00:00:00"/>
    <s v="Disposition: MeasuresList-October312014.xlsx"/>
    <s v="RobNc"/>
    <s v="Res-Iltg-Cmn-dWatt-CFL"/>
    <s v="DEER"/>
    <s v="Scaled"/>
    <s v="BaseRatio"/>
    <n v="0"/>
    <n v="0"/>
    <s v="None"/>
    <m/>
    <b v="0"/>
    <m/>
    <b v="1"/>
    <s v="Res"/>
    <s v="Any"/>
    <x v="4"/>
    <s v="InCommon"/>
    <s v="Ltg_Lamp"/>
    <x v="30"/>
    <m/>
    <m/>
    <s v="ILtg-Res-LED-20000hr-Cmn"/>
    <m/>
    <s v="LED PAR38 Basecase, Total Watts = 3.81 x Msr Watts"/>
    <s v="LED PAR38 Basecase, Total Watts = 3.81 x Msr Watts"/>
    <x v="881"/>
    <s v="LEDratio0381"/>
    <s v="LEDratio0381"/>
    <s v="LED-PAR38(7w)"/>
    <s v="Standard"/>
    <m/>
    <s v="WP source e.g.: SCE13LG106r1"/>
    <s v="DEER1314"/>
    <s v="DEER1314"/>
  </r>
  <r>
    <n v="5147"/>
    <s v="R-InCmn-LFLmpBlst-T8-24in-17w+El-IS-RLO(27w)-dWP6"/>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24 inch, 17W, 1200 lm, CRI = 90, rated life = 15000 hours (2): LF Ballast: Electronic, Instant Start, Normal LO (1); Total Watts = 33"/>
    <s v="LF lamp and ballast: LF lamp: T8, 24 inch, 17W, 1200 lm, CRI = 90, rated life = 15000 hours (2): LF Ballast: Electronic, Instant Start, Normal LO (1); Total Watts = 33"/>
    <x v="1136"/>
    <s v="LFLmpBlst-T8-24in-17w+El-IS-NLO(33w)"/>
    <s v="LFLmpBlst-T8-24in-17w+El-IS-NLO(33w)"/>
    <s v="LFLmpBlst-T8-24in-17w+El-IS-RLO(27w)"/>
    <s v="Standard"/>
    <m/>
    <s v="WP source e.g.: SCE13LG106r0"/>
    <s v="DEER1314"/>
    <s v="DEER1314"/>
  </r>
  <r>
    <n v="5148"/>
    <s v="R-InCmn-LFLmpBlst-T8-24in-17w+El-IS-RLO(42w)-dWP5"/>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24 inch, 17W, 1200 lm, CRI = 90, rated life = 15000 hours (3): LF Ballast: Electronic, Instant Start, Normal LO (1); Total Watts = 47"/>
    <s v="LF lamp and ballast: LF lamp: T8, 24 inch, 17W, 1200 lm, CRI = 90, rated life = 15000 hours (3): LF Ballast: Electronic, Instant Start, Normal LO (1); Total Watts = 47"/>
    <x v="1137"/>
    <s v="LFLmpBlst-T8-24in-17w+El-IS-NLO(47w)"/>
    <s v="LFLmpBlst-T8-24in-17w+El-IS-NLO(47w)"/>
    <s v="LFLmpBlst-T8-24in-17w+El-IS-RLO(42w)"/>
    <s v="Standard"/>
    <m/>
    <s v="WP source e.g.: SCE13LG106r0"/>
    <s v="DEER1314"/>
    <s v="DEER1314"/>
  </r>
  <r>
    <n v="5149"/>
    <s v="R-InCmn-LFLmpBlst-T8-24in-17w+El-IS-RLO(53w)-dWP8"/>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24 inch, 17W, 1200 lm, CRI = 90, rated life = 15000 hours (4): LF Ballast: Electronic, Instant Start, Normal LO (1); Total Watts = 61"/>
    <s v="LF lamp and ballast: LF lamp: T8, 24 inch, 17W, 1200 lm, CRI = 90, rated life = 15000 hours (4): LF Ballast: Electronic, Instant Start, Normal LO (1); Total Watts = 61"/>
    <x v="1138"/>
    <s v="LFLmpBlst-T8-24in-17w+El-IS-NLO(61w)"/>
    <s v="LFLmpBlst-T8-24in-17w+El-IS-NLO(61w)"/>
    <s v="LFLmpBlst-T8-24in-17w+El-IS-RLO(53w)"/>
    <s v="Standard"/>
    <m/>
    <s v="WP source e.g.: SCE13LG106r0"/>
    <s v="DEER1314"/>
    <s v="DEER1314"/>
  </r>
  <r>
    <n v="5150"/>
    <s v="R-InCmn-LFLmpBlst-T8-24in-17w+El-PS-NLO(15w)-dWP2"/>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24 inch, 17W, 1200 lm, CRI = 90, rated life = 15000 hours (1): LF Ballast: Electronic, Instant Start, Normal LO (0.5); Total Watts = 17"/>
    <s v="LF lamp and ballast: LF lamp: T8, 24 inch, 17W, 1200 lm, CRI = 90, rated life = 15000 hours (1): LF Ballast: Electronic, Instant Start, Normal LO (0.5); Total Watts = 17"/>
    <x v="1139"/>
    <s v="LFLmpBlst-T8-24in-17w+El-IS-NLO(17w)"/>
    <s v="LFLmpBlst-T8-24in-17w+El-IS-NLO(17w)"/>
    <s v="LFLmpBlst-T8-24in-17w+El-PS-NLO(15w)"/>
    <s v="Standard"/>
    <m/>
    <s v="WP source e.g.: SCE13LG106r0"/>
    <s v="DEER1314"/>
    <s v="DEER1314"/>
  </r>
  <r>
    <n v="5151"/>
    <s v="R-InCmn-LFLmpBlst-T8-36in-25w+El-IS-RLO(21w)-dWP5"/>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36 inch, 25W, 1925 lm, CRI = 70, rated life = 20000 hours (1): LF Ballast: Electronic, Instant Start, Normal LO (1); Total Watts = 26"/>
    <s v="LF lamp and ballast: LF lamp: T8, 36 inch, 25W, 1925 lm, CRI = 70, rated life = 20000 hours (1): LF Ballast: Electronic, Instant Start, Normal LO (1); Total Watts = 26"/>
    <x v="1140"/>
    <s v="LFLmpBlst-T8-36in-25w+El-IS-NLO(26w)"/>
    <s v="LFLmpBlst-T8-36in-25w+El-IS-NLO(26w)"/>
    <s v="LFLmpBlst-T8-36in-25w+El-IS-RLO(21w)"/>
    <s v="Standard"/>
    <m/>
    <s v="WP source e.g.: SCE13LG106rx"/>
    <s v="DEER1314"/>
    <s v="DEER1314"/>
  </r>
  <r>
    <n v="5152"/>
    <s v="R-InCmn-LFLmpBlst-T8-36in-25w+El-IS-RLO(38w)-dWP8"/>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36 inch, 25W, 1925 lm, CRI = 70, rated life = 20000 hours (2): LF Ballast: Electronic, Instant Start, Normal LO (1); Total Watts = 46"/>
    <s v="LF lamp and ballast: LF lamp: T8, 36 inch, 25W, 1925 lm, CRI = 70, rated life = 20000 hours (2): LF Ballast: Electronic, Instant Start, Normal LO (1); Total Watts = 46"/>
    <x v="1141"/>
    <s v="LFLmpBlst-T8-36in-25w+El-IS-NLO(46w)"/>
    <s v="LFLmpBlst-T8-36in-25w+El-IS-NLO(46w)"/>
    <s v="LFLmpBlst-T8-36in-25w+El-IS-RLO(38w)"/>
    <s v="Standard"/>
    <m/>
    <s v="WP source e.g.: SCE13LG106rx"/>
    <s v="DEER1314"/>
    <s v="DEER1314"/>
  </r>
  <r>
    <n v="5153"/>
    <s v="R-InCmn-LFLmpBlst-T8-36in-25w+El-IS-RLO(77w)-dWP10"/>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36 inch, 25W, 1925 lm, CRI = 70, rated life = 20000 hours (4): LF Ballast: Electronic, Instant Start, Normal LO (1); Total Watts = 87"/>
    <s v="LF lamp and ballast: LF lamp: T8, 36 inch, 25W, 1925 lm, CRI = 70, rated life = 20000 hours (4): LF Ballast: Electronic, Instant Start, Normal LO (1); Total Watts = 87"/>
    <x v="1142"/>
    <s v="LFLmpBlst-T8-36in-25w+El-IS-NLO(87w)"/>
    <s v="LFLmpBlst-T8-36in-25w+El-IS-NLO(87w)"/>
    <s v="LFLmpBlst-T8-36in-25w+El-IS-RLO(77w)"/>
    <s v="Standard"/>
    <m/>
    <s v="WP source e.g.: SCE13LG106rx"/>
    <s v="DEER1314"/>
    <s v="DEER1314"/>
  </r>
  <r>
    <n v="5154"/>
    <s v="R-InCmn-LFLmpBlst-T8-36in-25w+El-PS-NLO(58w)-dWP9"/>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36 inch, 25W, 1925 lm, CRI = 70, rated life = 20000 hours (3): LF Ballast: Electronic, Instant Start, Normal LO (1); Total Watts = 67"/>
    <s v="LF lamp and ballast: LF lamp: T8, 36 inch, 25W, 1925 lm, CRI = 70, rated life = 20000 hours (3): LF Ballast: Electronic, Instant Start, Normal LO (1); Total Watts = 67"/>
    <x v="1143"/>
    <s v="LFLmpBlst-T8-36in-25w+El-IS-NLO(67w)"/>
    <s v="LFLmpBlst-T8-36in-25w+El-IS-NLO(67w)"/>
    <s v="LFLmpBlst-T8-36in-25w+El-PS-NLO(58w)"/>
    <s v="Standard"/>
    <m/>
    <s v="WP source e.g.: SCE13LG106r1"/>
    <s v="DEER1314"/>
    <s v="DEER1314"/>
  </r>
  <r>
    <n v="5155"/>
    <s v="R-InCmn-LFLmpBlst-T8-48in-25w+El-IS-NLO(23w)-dWP7"/>
    <x v="532"/>
    <s v="DEER2014"/>
    <s v="Lighting Disposition"/>
    <d v="2014-11-06T00:00:00"/>
    <s v="Disposition: MeasuresList-Dec1-2014.xlsx"/>
    <s v="RobNc"/>
    <s v="Res-Iltg-Cmn-dWatt-LF"/>
    <s v="DEER"/>
    <s v="Scaled"/>
    <s v="Delta"/>
    <n v="0"/>
    <n v="0"/>
    <s v="None"/>
    <m/>
    <b v="1"/>
    <m/>
    <b v="1"/>
    <s v="Res"/>
    <s v="Any"/>
    <x v="4"/>
    <s v="InCommon"/>
    <s v="Ltg_Lmp+Blst"/>
    <x v="25"/>
    <m/>
    <m/>
    <s v="ILtg-Lfluor-CommArea"/>
    <s v="ILtg-Lfluor-CommArea"/>
    <s v="LF lamp and ballast: LF lamp: T8, 48 inch, 32W, 2710 lm, CRI = 75, rated life = 15000 hours (1): LF Ballast: Electronic, Instant Start, Normal LO (0.5); Total Watts = 30"/>
    <s v="LF lamp and ballast: LF lamp: T8, 48 inch, 32W, 2710 lm, CRI = 75, rated life = 15000 hours (1): LF Ballast: Electronic, Instant Start, Normal LO (0.5); Total Watts = 30"/>
    <x v="968"/>
    <s v="LFLmpBlst-T8-48in-32w-1g+El-IS-NLO-3(30w)"/>
    <s v="LFLmpBlst-T8-48in-32w-1g+El-IS-NLO-3(30w)"/>
    <s v="LFLmpBlst-T8-48in-25w+El-IS-NLO(23w)"/>
    <s v="Standard"/>
    <m/>
    <m/>
    <s v="None"/>
    <s v="DEER2014"/>
  </r>
  <r>
    <n v="5156"/>
    <s v="R-InCmn-LFLmpBlst-T8-48in-25w+El-IS-NLO(25w)-dWP7"/>
    <x v="532"/>
    <s v="DEER2011"/>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48 inch, 32W, 2970 lm, CRI = 82, rated life = 20000 hours (1): LF Ballast: Electronic, Instant Start, Normal LO (1); Total Watts = 32"/>
    <s v="LF lamp and ballast: LF lamp: T8, 48 inch, 32W, 2970 lm, CRI = 82, rated life = 20000 hours (1): LF Ballast: Electronic, Instant Start, Normal LO (1); Total Watts = 32"/>
    <x v="1144"/>
    <s v="LFLmpBlst-T8-48in-32w-2g+El-IS-NLO(32w)"/>
    <s v="LFLmpBlst-T8-48in-32w-2g+El-IS-NLO(32w)"/>
    <s v="LFLmpBlst-T8-48in-25w+El-IS-NLO(25w)"/>
    <s v="Standard"/>
    <m/>
    <s v="WP source e.g.: PGE3PLTG172r2; Expires 6-30-2014; Not used in 2013-14 Lighting Disposition"/>
    <s v="None"/>
    <s v="DEER2011"/>
  </r>
  <r>
    <n v="5157"/>
    <s v="R-InCmn-LFLmpBlst-T8-48in-25w+El-IS-NLO(26w)-dWP4"/>
    <x v="532"/>
    <s v="DEER1314"/>
    <s v="Lighting Disposition"/>
    <d v="2014-11-06T00:00:00"/>
    <s v="Disposition: MeasuresList-Dec1-2014.xlsx"/>
    <s v="RobNc"/>
    <s v="Res-Iltg-Cmn-dWatt-LF"/>
    <s v="DEER"/>
    <s v="Scaled"/>
    <s v="Delta"/>
    <n v="0"/>
    <n v="0"/>
    <s v="None"/>
    <m/>
    <b v="1"/>
    <m/>
    <b v="1"/>
    <s v="Res"/>
    <s v="Any"/>
    <x v="4"/>
    <s v="InCommon"/>
    <s v="Ltg_Lmp+Blst"/>
    <x v="25"/>
    <m/>
    <m/>
    <s v="ILtg-Lfluor-CommArea"/>
    <s v="ILtg-Lfluor-CommArea"/>
    <s v="LF lamp and ballast: LF lamp: T8, 48 inch, 32W, 2970 lm, CRI = 82, rated life = 20000 hours (1): LF Ballast: Electronic, Instant Start, Normal LO (0.5); Total Watts = 30"/>
    <s v="LF lamp and ballast: LF lamp: T8, 48 inch, 32W, 2970 lm, CRI = 82, rated life = 20000 hours (1): LF Ballast: Electronic, Instant Start, Normal LO (0.5); Total Watts = 30"/>
    <x v="969"/>
    <s v="LFLmpBlst-T8-48in-32w-2g+El-IS-NLO-2(30w)"/>
    <s v="LFLmpBlst-T8-48in-32w-2g+El-IS-NLO-2(30w)"/>
    <s v="LFLmpBlst-T8-48in-25w+El-IS-NLO(26w)"/>
    <s v="Standard"/>
    <m/>
    <m/>
    <s v="DEER1314"/>
    <s v="DEER1314"/>
  </r>
  <r>
    <n v="5158"/>
    <s v="R-InCmn-LFLmpBlst-T8-48in-25w+El-IS-NLO(27w)-dWP4"/>
    <x v="532"/>
    <s v="DEER2011"/>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48 inch, 32W, 2970 lm, CRI = 82, rated life = 20000 hours (1): LF Ballast: Electronic, Instant Start, Normal LO (1); Total Watts = 31"/>
    <s v="LF lamp and ballast: LF lamp: T8, 48 inch, 32W, 2970 lm, CRI = 82, rated life = 20000 hours (1): LF Ballast: Electronic, Instant Start, Normal LO (1); Total Watts = 31"/>
    <x v="971"/>
    <s v="LFLmpBlst-T8-48in-32w-2g+El-IS-NLO(31w)"/>
    <s v="LFLmpBlst-T8-48in-32w-2g+El-IS-NLO(31w)"/>
    <s v="LFLmpBlst-T8-48in-25w+El-IS-NLO(27w)"/>
    <s v="Standard"/>
    <m/>
    <s v="WP source e.g.: PGE3PLTG172r2; Expires 6-30-2014; Not used in 2013-14 Lighting Disposition"/>
    <s v="None"/>
    <s v="DEER2011"/>
  </r>
  <r>
    <n v="5159"/>
    <s v="R-InCmn-LFLmpBlst-T8-48in-25w+El-IS-NLO(45w)-dWP14"/>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48 inch, 32W, 2970 lm, CRI = 82, rated life = 20000 hours (2): LF Ballast: Electronic, Instant Start, Normal LO (1); Total Watts = 59"/>
    <s v="LF lamp and ballast: LF lamp: T8, 48 inch, 32W, 2970 lm, CRI = 82, rated life = 20000 hours (2): LF Ballast: Electronic, Instant Start, Normal LO (1); Total Watts = 59"/>
    <x v="973"/>
    <s v="LFLmpBlst-T8-48in-32w-2g+El-IS-NLO(59w)"/>
    <s v="LFLmpBlst-T8-48in-32w-2g+El-IS-NLO(59w)"/>
    <s v="LFLmpBlst-T8-48in-25w+El-IS-NLO(45w)"/>
    <s v="Standard"/>
    <m/>
    <s v="WP source e.g.: PGE3PLTG172r2"/>
    <s v="DEER1314"/>
    <s v="DEER1314"/>
  </r>
  <r>
    <n v="5160"/>
    <s v="R-InCmn-LFLmpBlst-T8-48in-25w+El-IS-NLO(68w)-dWP21"/>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974"/>
    <s v="LFLmpBlst-T8-48in-32w-2g+El-IS-NLO(89w)"/>
    <s v="LFLmpBlst-T8-48in-32w-2g+El-IS-NLO(89w)"/>
    <s v="LFLmpBlst-T8-48in-25w+El-IS-NLO(68w)"/>
    <s v="Standard"/>
    <m/>
    <s v="WP source e.g.: PGE3PLTG172r2"/>
    <s v="DEER1314"/>
    <s v="DEER1314"/>
  </r>
  <r>
    <n v="5161"/>
    <s v="R-InCmn-LFLmpBlst-T8-48in-25w+El-IS-NLO(90w)-dWP22"/>
    <x v="532"/>
    <s v="DEER1314"/>
    <s v="Lighting Disposition"/>
    <d v="2014-11-06T00:00:00"/>
    <s v="Disposition: MeasuresList-Dec1-2014.xlsx"/>
    <s v="RobNc"/>
    <s v="Res-Iltg-Cmn-dWatt-LF"/>
    <s v="DEER"/>
    <s v="Scaled"/>
    <s v="Delta"/>
    <n v="0"/>
    <n v="0"/>
    <s v="None"/>
    <m/>
    <b v="1"/>
    <m/>
    <b v="1"/>
    <s v="Res"/>
    <s v="Any"/>
    <x v="4"/>
    <s v="InCommon"/>
    <s v="Ltg_Lmp+Blst"/>
    <x v="25"/>
    <m/>
    <m/>
    <s v="ILtg-Lfluor-CommArea"/>
    <s v="ILtg-Lfluor-CommArea"/>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75"/>
    <s v="LFLmpBlst-T8-48in-32w-1g+El-IS-NLO(112w)"/>
    <s v="LFLmpBlst-T8-48in-32w-1g+El-IS-NLO(112w)"/>
    <s v="LFLmpBlst-T8-48in-25w+El-IS-NLO(90w)"/>
    <s v="Standard"/>
    <m/>
    <m/>
    <s v="DEER1314"/>
    <s v="DEER1314"/>
  </r>
  <r>
    <n v="5162"/>
    <s v="R-InCmn-LFLmpBlst-T8-48in-25w+El-IS-NLO(90w)-dWP8"/>
    <x v="532"/>
    <s v="DEER2011"/>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96 inch, 59W, 5190 lm, CRI = 75, rated life = 20000 hours (2): LF Ballast: Electronic, Instant Start, Reduced LO (1); Total Watts = 98"/>
    <s v="LF lamp and ballast: LF lamp: T8, 96 inch, 59W, 5190 lm, CRI = 75, rated life = 20000 hours (2): LF Ballast: Electronic, Instant Start, Reduced LO (1); Total Watts = 98"/>
    <x v="975"/>
    <s v="LFLmpBlst-T8-96in-59w+El-IS-RLO(98w)"/>
    <s v="LFLmpBlst-T8-96in-59w+El-IS-RLO(98w)"/>
    <s v="LFLmpBlst-T8-48in-25w+El-IS-NLO(90w)"/>
    <s v="Standard"/>
    <m/>
    <s v="WP source e.g.: PGE3PLTG172r2; Expires 6-30-2014; Not used in 2013-14 Lighting Disposition"/>
    <s v="None"/>
    <s v="DEER2011"/>
  </r>
  <r>
    <n v="5163"/>
    <s v="R-InCmn-LFLmpBlst-T8-48in-28w+El-IS-NLO(26w)-dWP4"/>
    <x v="532"/>
    <s v="DEER2014"/>
    <s v="Lighting Disposition"/>
    <d v="2014-11-06T00:00:00"/>
    <s v="Disposition: MeasuresList-Dec1-2014.xlsx"/>
    <s v="RobNc"/>
    <s v="Res-Iltg-Cmn-dWatt-LF"/>
    <s v="DEER"/>
    <s v="Scaled"/>
    <s v="Delta"/>
    <n v="0"/>
    <n v="0"/>
    <s v="None"/>
    <m/>
    <b v="1"/>
    <m/>
    <b v="1"/>
    <s v="Res"/>
    <s v="Any"/>
    <x v="4"/>
    <s v="InCommon"/>
    <s v="Ltg_Lmp+Blst"/>
    <x v="25"/>
    <m/>
    <m/>
    <s v="ILtg-Lfluor-CommArea"/>
    <s v="ILtg-Lfluor-CommArea"/>
    <s v="LF lamp and ballast: LF lamp: T8, 48 inch, 32W, 2710 lm, CRI = 75, rated life = 15000 hours (1): LF Ballast: Electronic, Instant Start, Normal LO (0.5); Total Watts = 30"/>
    <s v="LF lamp and ballast: LF lamp: T8, 48 inch, 32W, 2710 lm, CRI = 75, rated life = 15000 hours (1): LF Ballast: Electronic, Instant Start, Normal LO (0.5); Total Watts = 30"/>
    <x v="985"/>
    <s v="LFLmpBlst-T8-48in-32w-1g+El-IS-NLO-3(30w)"/>
    <s v="LFLmpBlst-T8-48in-32w-1g+El-IS-NLO-3(30w)"/>
    <s v="LFLmpBlst-T8-48in-28w+El-IS-NLO(26w)"/>
    <s v="Standard"/>
    <m/>
    <m/>
    <s v="None"/>
    <s v="DEER2014"/>
  </r>
  <r>
    <n v="5164"/>
    <s v="R-InCmn-LFLmpBlst-T8-48in-28w+El-IS-NLO(27w)-dWP3"/>
    <x v="532"/>
    <s v="DEER1314"/>
    <s v="Lighting Disposition"/>
    <d v="2014-11-06T00:00:00"/>
    <s v="Disposition: MeasuresList-Dec1-2014.xlsx"/>
    <s v="RobNc"/>
    <s v="Res-Iltg-Cmn-dWatt-LF"/>
    <s v="DEER"/>
    <s v="Scaled"/>
    <s v="Delta"/>
    <n v="0"/>
    <n v="0"/>
    <s v="None"/>
    <m/>
    <b v="1"/>
    <m/>
    <b v="1"/>
    <s v="Res"/>
    <s v="Any"/>
    <x v="4"/>
    <s v="InCommon"/>
    <s v="Ltg_Lmp+Blst"/>
    <x v="25"/>
    <m/>
    <m/>
    <s v="ILtg-Lfluor-CommArea"/>
    <s v="ILtg-Lfluor-CommArea"/>
    <s v="LF lamp and ballast: LF lamp: T8, 48 inch, 32W, 2970 lm, CRI = 82, rated life = 20000 hours (1): LF Ballast: Electronic, Instant Start, Normal LO (0.5); Total Watts = 30"/>
    <s v="LF lamp and ballast: LF lamp: T8, 48 inch, 32W, 2970 lm, CRI = 82, rated life = 20000 hours (1): LF Ballast: Electronic, Instant Start, Normal LO (0.5); Total Watts = 30"/>
    <x v="986"/>
    <s v="LFLmpBlst-T8-48in-32w-2g+El-IS-NLO-2(30w)"/>
    <s v="LFLmpBlst-T8-48in-32w-2g+El-IS-NLO-2(30w)"/>
    <s v="LFLmpBlst-T8-48in-28w+El-IS-NLO(27w)"/>
    <s v="Standard"/>
    <m/>
    <m/>
    <s v="DEER1314"/>
    <s v="DEER1314"/>
  </r>
  <r>
    <n v="5165"/>
    <s v="R-InCmn-LFLmpBlst-T8-48in-28w+El-IS-NLO(28w)-dWP4"/>
    <x v="532"/>
    <s v="DEER2011"/>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48 inch, 32W, 2970 lm, CRI = 82, rated life = 20000 hours (1): LF Ballast: Electronic, Instant Start, Normal LO (1); Total Watts = 32"/>
    <s v="LF lamp and ballast: LF lamp: T8, 48 inch, 32W, 2970 lm, CRI = 82, rated life = 20000 hours (1): LF Ballast: Electronic, Instant Start, Normal LO (1); Total Watts = 32"/>
    <x v="987"/>
    <s v="LFLmpBlst-T8-48in-32w-2g+El-IS-NLO(32w)"/>
    <s v="LFLmpBlst-T8-48in-32w-2g+El-IS-NLO(32w)"/>
    <s v="LFLmpBlst-T8-48in-28w+El-IS-NLO(28w)"/>
    <s v="Standard"/>
    <m/>
    <s v="WP source e.g.: PGE3PLTG172r2; Expires 6-30-2014; Not used in 2013-14 Lighting Disposition"/>
    <s v="None"/>
    <s v="DEER2011"/>
  </r>
  <r>
    <n v="5166"/>
    <s v="R-InCmn-LFLmpBlst-T8-48in-28w+El-IS-NLO(53w)-dWP6"/>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48 inch, 32W, 2970 lm, CRI = 82, rated life = 20000 hours (2): LF Ballast: Electronic, Instant Start, Normal LO (1); Total Watts = 59"/>
    <s v="LF lamp and ballast: LF lamp: T8, 48 inch, 32W, 2970 lm, CRI = 82, rated life = 20000 hours (2): LF Ballast: Electronic, Instant Start, Normal LO (1); Total Watts = 59"/>
    <x v="989"/>
    <s v="LFLmpBlst-T8-48in-32w-2g+El-IS-NLO(59w)"/>
    <s v="LFLmpBlst-T8-48in-32w-2g+El-IS-NLO(59w)"/>
    <s v="LFLmpBlst-T8-48in-28w+El-IS-NLO(53w)"/>
    <s v="Standard"/>
    <m/>
    <s v="WP source e.g.: PGE3PLTG172r2"/>
    <s v="DEER1314"/>
    <s v="DEER1314"/>
  </r>
  <r>
    <n v="5167"/>
    <s v="R-InCmn-LFLmpBlst-T8-48in-28w+El-IS-NLO(75w)-dWP14"/>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990"/>
    <s v="LFLmpBlst-T8-48in-32w-2g+El-IS-NLO(89w)"/>
    <s v="LFLmpBlst-T8-48in-32w-2g+El-IS-NLO(89w)"/>
    <s v="LFLmpBlst-T8-48in-28w+El-IS-NLO(75w)"/>
    <s v="Standard"/>
    <m/>
    <s v="WP source e.g.: PGE3PLTG172r2"/>
    <s v="DEER1314"/>
    <s v="DEER1314"/>
  </r>
  <r>
    <n v="5168"/>
    <s v="R-InCmn-LFLmpBlst-T8-48in-28w+El-IS-NLO(98w)-dWP14"/>
    <x v="532"/>
    <s v="DEER1314"/>
    <s v="Lighting Disposition"/>
    <d v="2014-11-06T00:00:00"/>
    <s v="Disposition: MeasuresList-Dec1-2014.xlsx"/>
    <s v="RobNc"/>
    <s v="Res-Iltg-Cmn-dWatt-LF"/>
    <s v="DEER"/>
    <s v="Scaled"/>
    <s v="Delta"/>
    <n v="0"/>
    <n v="0"/>
    <s v="None"/>
    <m/>
    <b v="1"/>
    <m/>
    <b v="1"/>
    <s v="Res"/>
    <s v="Any"/>
    <x v="4"/>
    <s v="InCommon"/>
    <s v="Ltg_Lmp+Blst"/>
    <x v="25"/>
    <m/>
    <m/>
    <s v="ILtg-Lfluor-CommArea"/>
    <s v="ILtg-Lfluor-CommArea"/>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91"/>
    <s v="LFLmpBlst-T8-48in-32w-1g+El-IS-NLO(112w)"/>
    <s v="LFLmpBlst-T8-48in-32w-1g+El-IS-NLO(112w)"/>
    <s v="LFLmpBlst-T8-48in-28w+El-IS-NLO(98w)"/>
    <s v="Standard"/>
    <m/>
    <m/>
    <s v="DEER1314"/>
    <s v="DEER1314"/>
  </r>
  <r>
    <n v="5169"/>
    <s v="R-InCmn-LFLmpBlst-T8-48in-28w+El-IS-NLO(98w)-dWP4"/>
    <x v="532"/>
    <s v="DEER2011"/>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48 inch, 32W, 2970 lm, CRI = 82, rated life = 20000 hours (4): LF Ballast: Electronic, Instant Start, Reduced LO (1); Total Watts = 102"/>
    <s v="LF lamp and ballast: LF lamp: T8, 48 inch, 32W, 2970 lm, CRI = 82, rated life = 20000 hours (4): LF Ballast: Electronic, Instant Start, Reduced LO (1); Total Watts = 102"/>
    <x v="991"/>
    <s v="LFLmpBlst-T8-48in-32w-2g+El-IS-RLO(102w)"/>
    <s v="LFLmpBlst-T8-48in-32w-2g+El-IS-RLO(102w)"/>
    <s v="LFLmpBlst-T8-48in-28w+El-IS-NLO(98w)"/>
    <s v="Standard"/>
    <m/>
    <s v="WP source; Expires 6-30-2014; Not used in 2013-14 Lighting Disposition"/>
    <s v="None"/>
    <s v="DEER2011"/>
  </r>
  <r>
    <n v="5170"/>
    <s v="R-InCmn-LFLmpBlst-T8-48in-32w-1g+El-IS-NLO-Del(0w)-dWP53-dWC0"/>
    <x v="533"/>
    <s v="DEER2011"/>
    <s v="Lighting Disposition"/>
    <d v="2014-05-30T00:00:00"/>
    <s v="Disposition: MeasuresList-May222014.xlsx"/>
    <s v="ErRul"/>
    <s v="Res-Iltg-Cmn-dWatt-LF"/>
    <s v="DEER"/>
    <s v="Scaled"/>
    <s v="Delta"/>
    <n v="0"/>
    <n v="0"/>
    <s v="None"/>
    <m/>
    <b v="1"/>
    <m/>
    <b v="1"/>
    <s v="Res"/>
    <s v="Any"/>
    <x v="4"/>
    <s v="InCommon"/>
    <s v="Ltg_Lmp+Blst"/>
    <x v="25"/>
    <m/>
    <m/>
    <s v="ILtg-Lfluor-CommArea"/>
    <s v="ILtg-Lfluor-CommArea"/>
    <s v="LF lamp and ballast: LF lamp: T8, 48 inch, 32W, 2710 lm, CRI = 75, rated life = 15000 hours (4): LF Ballast: Electronic, Rapid Start, Normal LO (1); Total Watts = 53"/>
    <s v="LF lamp and ballast: LF lamp: T8, 48 inch, 32W, 2710 lm, CRI = 75, rated life = 15000 hours (2): LF Ballast: Electronic, Instant Start, Normal LO (1); Delamped; Total Watts = 0"/>
    <x v="1009"/>
    <s v="LFLmpBlst-T8-48in-32w-1g+El-RS-NLO(53w)"/>
    <s v="LFLmpBlst-T8-48in-32w-1g+El-IS-NLO-Del(0w)"/>
    <s v="LFLmpBlst-T8-48in-32w-1g+El-IS-NLO-Del(0w)"/>
    <s v="Standard"/>
    <m/>
    <s v="WP source e.g.: SCE13LG087r0; Not used in 2013-14 Lighting Disposition"/>
    <s v="None"/>
    <s v="DEER2011"/>
  </r>
  <r>
    <n v="5171"/>
    <s v="R-InCmn-LFLmpBlst-T8-48in-32w-1g+El-IS-NLO-Del(59w)-dWP53"/>
    <x v="533"/>
    <s v="DEER1314"/>
    <s v="Lighting Disposition"/>
    <d v="2014-11-06T00:00:00"/>
    <s v="Disposition: MeasuresList-Dec1-2014.xlsx"/>
    <s v="RobNc"/>
    <s v="Res-Iltg-Cmn-dWatt-LF"/>
    <s v="DEER"/>
    <s v="Scaled"/>
    <s v="Delta"/>
    <n v="0"/>
    <n v="0"/>
    <s v="None"/>
    <m/>
    <b v="1"/>
    <m/>
    <b v="1"/>
    <s v="Res"/>
    <s v="Any"/>
    <x v="4"/>
    <s v="InCommon"/>
    <s v="Ltg_Lmp+Blst"/>
    <x v="25"/>
    <m/>
    <m/>
    <s v="ILtg-Lfluor-CommArea"/>
    <s v="ILtg-Lfluor-CommArea"/>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1010"/>
    <s v="LFLmpBlst-T8-48in-32w-1g+El-IS-NLO(112w)"/>
    <s v="LFLmpBlst-T8-48in-32w-1g+El-IS-NLO(112w)"/>
    <s v="LFLmpBlst-T8-48in-32w-1g+El-IS-NLO-Del(59w)"/>
    <s v="Standard"/>
    <m/>
    <m/>
    <s v="DEER1314"/>
    <s v="DEER1314"/>
  </r>
  <r>
    <n v="5172"/>
    <s v="R-InCmn-LFLmpBlst-T8-48in-32w-3g+El-PS-RLO(24w)-dWP7"/>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48 inch, 32W, 2970 lm, CRI = 82, rated life = 20000 hours (1): LF Ballast: Electronic, Instant Start, Normal LO (1); Total Watts = 31"/>
    <s v="LF lamp and ballast: LF lamp: T8, 48 inch, 32W, 2970 lm, CRI = 82, rated life = 20000 hours (1): LF Ballast: Electronic, Instant Start, Normal LO (1); Total Watts = 31"/>
    <x v="1145"/>
    <s v="LFLmpBlst-T8-48in-32w-2g+El-IS-NLO(31w)"/>
    <s v="LFLmpBlst-T8-48in-32w-2g+El-IS-NLO(31w)"/>
    <s v="LFLmpBlst-T8-48in-32w-3g+El-PS-RLO(24w)"/>
    <s v="Standard"/>
    <m/>
    <s v="WP source e.g.: SCE13LG087r0"/>
    <s v="DEER1314"/>
    <s v="DEER1314"/>
  </r>
  <r>
    <n v="5173"/>
    <s v="R-InCmn-LFLmpBlst-T8-48in-32w-3g+El-PS-RLO(45w)-dWP14"/>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48 inch, 32W, 2970 lm, CRI = 82, rated life = 20000 hours (2): LF Ballast: Electronic, Instant Start, Normal LO (1); Total Watts = 59"/>
    <s v="LF lamp and ballast: LF lamp: T8, 48 inch, 32W, 2970 lm, CRI = 82, rated life = 20000 hours (2): LF Ballast: Electronic, Instant Start, Normal LO (1); Total Watts = 59"/>
    <x v="1146"/>
    <s v="LFLmpBlst-T8-48in-32w-2g+El-IS-NLO(59w)"/>
    <s v="LFLmpBlst-T8-48in-32w-2g+El-IS-NLO(59w)"/>
    <s v="LFLmpBlst-T8-48in-32w-3g+El-PS-RLO(45w)"/>
    <s v="Standard"/>
    <m/>
    <s v="WP source e.g.: SCE13LG087r0"/>
    <s v="DEER1314"/>
    <s v="DEER1314"/>
  </r>
  <r>
    <n v="5174"/>
    <s v="R-InCmn-LFLmpBlst-T8-48in-32w-3g+El-PS-RLO(90w)-dWP22"/>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48 inch, 32W, 2970 lm, CRI = 82, rated life = 20000 hours (4): LF Ballast: Electronic, Instant Start, Normal LO (1); Total Watts = 112"/>
    <s v="LF lamp and ballast: LF lamp: T8, 48 inch, 32W, 2970 lm, CRI = 82, rated life = 20000 hours (4): LF Ballast: Electronic, Instant Start, Normal LO (1); Total Watts = 112"/>
    <x v="1147"/>
    <s v="LFLmpBlst-T8-48in-32w-2g+El-IS-NLO(112w)"/>
    <s v="LFLmpBlst-T8-48in-32w-2g+El-IS-NLO(112w)"/>
    <s v="LFLmpBlst-T8-48in-32w-3g+El-PS-RLO(90w)"/>
    <s v="Standard"/>
    <m/>
    <s v="WP source e.g.: SCE13LG087r0"/>
    <s v="DEER1314"/>
    <s v="DEER1314"/>
  </r>
  <r>
    <n v="5175"/>
    <s v="R-InCmn-LFLmpBlst-T8-96in-59w+El-IS-RLO(167w)-dWP52"/>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96 inch, 59W, 5190 lm, CRI = 75, rated life = 20000 hours (4): LF Ballast: Electronic, Instant Start, Normal LO (2); Total Watts = 219"/>
    <s v="LF lamp and ballast: LF lamp: T8, 96 inch, 59W, 5190 lm, CRI = 75, rated life = 20000 hours (4): LF Ballast: Electronic, Instant Start, Normal LO (2); Total Watts = 219"/>
    <x v="1148"/>
    <s v="LFLmpBlst-T8-96in-59w+El-IS-NLO(219w)"/>
    <s v="LFLmpBlst-T8-96in-59w+El-IS-NLO(219w)"/>
    <s v="LFLmpBlst-T8-96in-59w+El-IS-RLO(167w)"/>
    <s v="Standard"/>
    <m/>
    <s v="WP source"/>
    <s v="DEER1314"/>
    <s v="DEER1314"/>
  </r>
  <r>
    <n v="5176"/>
    <s v="R-InCmn-LFLmpBlst-T8-96in-59w+El-IS-RLO(57w)-dWP1"/>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96 inch, 59W, 5190 lm, CRI = 75, rated life = 20000 hours (1): LF Ballast: Electronic, Instant Start, Normal LO (1); Total Watts = 58"/>
    <s v="LF lamp and ballast: LF lamp: T8, 96 inch, 59W, 5190 lm, CRI = 75, rated life = 20000 hours (1): LF Ballast: Electronic, Instant Start, Normal LO (1); Total Watts = 58"/>
    <x v="1031"/>
    <s v="LFLmpBlst-T8-96in-59w+El-IS-NLO(58w)"/>
    <s v="LFLmpBlst-T8-96in-59w+El-IS-NLO(58w)"/>
    <s v="LFLmpBlst-T8-96in-59w+El-IS-RLO(57w)"/>
    <s v="Standard"/>
    <m/>
    <s v="WP source e.g.: SCE13LG087r0"/>
    <s v="DEER1314"/>
    <s v="DEER1314"/>
  </r>
  <r>
    <n v="5177"/>
    <s v="R-InCmn-LFLmpBlst-T8-96in-59w+El-IS-RLO(98w)-dWP11"/>
    <x v="532"/>
    <s v="DEER1314"/>
    <s v="Lighting Disposition"/>
    <d v="2014-05-30T00:00:00"/>
    <s v="Disposition: MeasuresList-May222014.xlsx"/>
    <s v="RobNc"/>
    <s v="Res-Iltg-Cmn-dWatt-LF"/>
    <s v="DEER"/>
    <s v="Scaled"/>
    <s v="Delta"/>
    <n v="0"/>
    <n v="0"/>
    <s v="None"/>
    <m/>
    <b v="1"/>
    <m/>
    <b v="1"/>
    <s v="Res"/>
    <s v="Any"/>
    <x v="4"/>
    <s v="InCommon"/>
    <s v="Ltg_Lmp+Blst"/>
    <x v="25"/>
    <m/>
    <m/>
    <s v="ILtg-Lfluor-CommArea"/>
    <s v="ILtg-Lfluor-CommArea"/>
    <s v="LF lamp and ballast: LF lamp: T8, 96 inch, 59W, 5190 lm, CRI = 75, rated life = 20000 hours (2): LF Ballast: Electronic, Instant Start, Normal LO (1); Total Watts = 109"/>
    <s v="LF lamp and ballast: LF lamp: T8, 96 inch, 59W, 5190 lm, CRI = 75, rated life = 20000 hours (2): LF Ballast: Electronic, Instant Start, Normal LO (1); Total Watts = 109"/>
    <x v="597"/>
    <s v="LFLmpBlst-T8-96in-59w+El-IS-NLO(109w)"/>
    <s v="LFLmpBlst-T8-96in-59w+El-IS-NLO(109w)"/>
    <s v="LFLmpBlst-T8-96in-59w+El-IS-RLO(98w)"/>
    <s v="Standard"/>
    <m/>
    <s v="WP source e.g.: SCE13LG087r0"/>
    <s v="DEER1314"/>
    <s v="DEER1314"/>
  </r>
  <r>
    <n v="5178"/>
    <s v="R-In-LED-(8w)-dWP15"/>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1149"/>
    <s v="LEDratio0296"/>
    <s v="LEDratio0296"/>
    <s v="LED-(8w)"/>
    <s v="Standard"/>
    <m/>
    <m/>
    <s v="DEER1314"/>
    <s v="DEER1314"/>
  </r>
  <r>
    <n v="5179"/>
    <s v="R-In-LED-A19(10w)-dWP1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59"/>
    <s v="LEDratio0296"/>
    <s v="LEDratio0296"/>
    <s v="LED-A19(10w)"/>
    <s v="Standard"/>
    <m/>
    <m/>
    <s v="DEER1314"/>
    <s v="DEER1314"/>
  </r>
  <r>
    <n v="5180"/>
    <s v="R-In-LED-A19(11w)-dWP21"/>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60"/>
    <s v="LEDratio0296"/>
    <s v="LEDratio0296"/>
    <s v="LED-A19(11w)"/>
    <s v="Standard"/>
    <m/>
    <m/>
    <s v="DEER1314"/>
    <s v="DEER1314"/>
  </r>
  <r>
    <n v="5181"/>
    <s v="R-In-LED-A19(12w)-dWP23"/>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61"/>
    <s v="LEDratio0296"/>
    <s v="LEDratio0296"/>
    <s v="LED-A19(12w)"/>
    <s v="Standard"/>
    <m/>
    <m/>
    <s v="DEER1314"/>
    <s v="DEER1314"/>
  </r>
  <r>
    <n v="5182"/>
    <s v="R-In-LED-A19(13w)-dWP25"/>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62"/>
    <s v="LEDratio0296"/>
    <s v="LEDratio0296"/>
    <s v="LED-A19(13w)"/>
    <s v="Standard"/>
    <m/>
    <m/>
    <s v="DEER1314"/>
    <s v="DEER1314"/>
  </r>
  <r>
    <n v="5183"/>
    <s v="R-In-LED-A19(14w)-dWP27"/>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63"/>
    <s v="LEDratio0296"/>
    <s v="LEDratio0296"/>
    <s v="LED-A19(14w)"/>
    <s v="Standard"/>
    <m/>
    <m/>
    <s v="DEER1314"/>
    <s v="DEER1314"/>
  </r>
  <r>
    <n v="5184"/>
    <s v="R-In-LED-A19(15w)-dWP2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64"/>
    <s v="LEDratio0296"/>
    <s v="LEDratio0296"/>
    <s v="LED-A19(15w)"/>
    <s v="Standard"/>
    <m/>
    <m/>
    <s v="DEER1314"/>
    <s v="DEER1314"/>
  </r>
  <r>
    <n v="5185"/>
    <s v="R-In-LED-A19(16w)-dWP31"/>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65"/>
    <s v="LEDratio0296"/>
    <s v="LEDratio0296"/>
    <s v="LED-A19(16w)"/>
    <s v="Standard"/>
    <m/>
    <m/>
    <s v="DEER1314"/>
    <s v="DEER1314"/>
  </r>
  <r>
    <n v="5186"/>
    <s v="R-In-LED-A19(17w)-dWP33"/>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66"/>
    <s v="LEDratio0296"/>
    <s v="LEDratio0296"/>
    <s v="LED-A19(17w)"/>
    <s v="Standard"/>
    <m/>
    <m/>
    <s v="DEER1314"/>
    <s v="DEER1314"/>
  </r>
  <r>
    <n v="5187"/>
    <s v="R-In-LED-A19(18w)-dWP35"/>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67"/>
    <s v="LEDratio0296"/>
    <s v="LEDratio0296"/>
    <s v="LED-A19(18w)"/>
    <s v="Standard"/>
    <m/>
    <m/>
    <s v="DEER1314"/>
    <s v="DEER1314"/>
  </r>
  <r>
    <n v="5188"/>
    <s v="R-In-LED-A19(19w)-dWP37"/>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68"/>
    <s v="LEDratio0296"/>
    <s v="LEDratio0296"/>
    <s v="LED-A19(19w)"/>
    <s v="Standard"/>
    <m/>
    <m/>
    <s v="DEER1314"/>
    <s v="DEER1314"/>
  </r>
  <r>
    <n v="5189"/>
    <s v="R-In-LED-A19(20w)-dWP3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69"/>
    <s v="LEDratio0296"/>
    <s v="LEDratio0296"/>
    <s v="LED-A19(20w)"/>
    <s v="Standard"/>
    <m/>
    <m/>
    <s v="DEER1314"/>
    <s v="DEER1314"/>
  </r>
  <r>
    <n v="5190"/>
    <s v="R-In-LED-A19(21w)-dWP41"/>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70"/>
    <s v="LEDratio0296"/>
    <s v="LEDratio0296"/>
    <s v="LED-A19(21w)"/>
    <s v="Standard"/>
    <m/>
    <m/>
    <s v="DEER1314"/>
    <s v="DEER1314"/>
  </r>
  <r>
    <n v="5191"/>
    <s v="R-In-LED-A19(22w)-dWP43"/>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71"/>
    <s v="LEDratio0296"/>
    <s v="LEDratio0296"/>
    <s v="LED-A19(22w)"/>
    <s v="Standard"/>
    <m/>
    <m/>
    <s v="DEER1314"/>
    <s v="DEER1314"/>
  </r>
  <r>
    <n v="5192"/>
    <s v="R-In-LED-A19(23w)-dWP45"/>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72"/>
    <s v="LEDratio0296"/>
    <s v="LEDratio0296"/>
    <s v="LED-A19(23w)"/>
    <s v="Standard"/>
    <m/>
    <m/>
    <s v="DEER1314"/>
    <s v="DEER1314"/>
  </r>
  <r>
    <n v="5193"/>
    <s v="R-In-LED-A19(24w)-dWP47"/>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73"/>
    <s v="LEDratio0296"/>
    <s v="LEDratio0296"/>
    <s v="LED-A19(24w)"/>
    <s v="Standard"/>
    <m/>
    <m/>
    <s v="DEER1314"/>
    <s v="DEER1314"/>
  </r>
  <r>
    <n v="5194"/>
    <s v="R-In-LED-A19(25w)-dWP4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74"/>
    <s v="LEDratio0296"/>
    <s v="LEDratio0296"/>
    <s v="LED-A19(25w)"/>
    <s v="Standard"/>
    <m/>
    <s v="WP source e.g.: SCE13LG106r0"/>
    <s v="DEER1314"/>
    <s v="DEER1314"/>
  </r>
  <r>
    <n v="5195"/>
    <s v="R-In-LED-A19(35w)-dWP68"/>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76"/>
    <s v="LEDratio0296"/>
    <s v="LEDratio0296"/>
    <s v="LED-A19(35w)"/>
    <s v="Standard"/>
    <m/>
    <s v="Not Used by Oct 2014 disposition.  May 2014 disposition used this measure in error; the Measure Technology is 25w"/>
    <s v="DEER1314"/>
    <s v="DEER1314"/>
  </r>
  <r>
    <n v="5196"/>
    <s v="R-In-LED-A19(4w)-dWP7"/>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77"/>
    <s v="LEDratio0296"/>
    <s v="LEDratio0296"/>
    <s v="LED-A19(4w)"/>
    <s v="Standard"/>
    <m/>
    <s v="WP source e.g.: SCE13LG106r1"/>
    <s v="DEER1314"/>
    <s v="DEER1314"/>
  </r>
  <r>
    <n v="5197"/>
    <s v="R-In-LED-A19(5w)-dWP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1150"/>
    <s v="LEDratio0296"/>
    <s v="LEDratio0296"/>
    <s v="LED-A19(5w)"/>
    <s v="Standard"/>
    <m/>
    <s v="WP source e.g.: WPSDGENRLG0106r2"/>
    <s v="DEER1314"/>
    <s v="DEER1314"/>
  </r>
  <r>
    <n v="5198"/>
    <s v="R-In-LED-A19(6w)-dWP11"/>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78"/>
    <s v="LEDratio0296"/>
    <s v="LEDratio0296"/>
    <s v="LED-A19(6w)"/>
    <s v="Standard"/>
    <m/>
    <m/>
    <s v="DEER1314"/>
    <s v="DEER1314"/>
  </r>
  <r>
    <n v="5199"/>
    <s v="R-In-LED-A19(7w)-dWP13"/>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79"/>
    <s v="LEDratio0296"/>
    <s v="LEDratio0296"/>
    <s v="LED-A19(7w)"/>
    <s v="Standard"/>
    <m/>
    <s v="WP source e.g.: WPSDGENRLG0106r2"/>
    <s v="DEER1314"/>
    <s v="DEER1314"/>
  </r>
  <r>
    <n v="5200"/>
    <s v="R-In-LED-A19(8w)-dWP15"/>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80"/>
    <s v="LEDratio0296"/>
    <s v="LEDratio0296"/>
    <s v="LED-A19(8w)"/>
    <s v="Standard"/>
    <m/>
    <m/>
    <s v="DEER1314"/>
    <s v="DEER1314"/>
  </r>
  <r>
    <n v="5201"/>
    <s v="R-In-LED-A19(9w)-dWP17"/>
    <x v="534"/>
    <s v="DEER1314"/>
    <s v="Lighting Disposition"/>
    <d v="2014-07-30T00:00:00"/>
    <s v="Disposition: MeasuresList-October312014.xlsx"/>
    <s v="RobNc"/>
    <s v="Res-Iltg-dWatt-CFL"/>
    <s v="DEER"/>
    <s v="Scaled"/>
    <s v="BaseRatio"/>
    <n v="0"/>
    <n v="0"/>
    <s v="None"/>
    <m/>
    <b v="0"/>
    <m/>
    <b v="1"/>
    <s v="Res"/>
    <s v="Any"/>
    <x v="4"/>
    <s v="InGen"/>
    <s v="Ltg_Lamp"/>
    <x v="30"/>
    <m/>
    <m/>
    <s v="ILtg-Res-LED-20000hr"/>
    <m/>
    <s v="LED A19 Basecase, Total Watts = 2.96 x Msr Watts"/>
    <s v="LED A19 Basecase, Total Watts = 2.96 x Msr Watts"/>
    <x v="781"/>
    <s v="LEDratio0296"/>
    <s v="LEDratio0296"/>
    <s v="LED-A19(9w)"/>
    <s v="Standard"/>
    <m/>
    <m/>
    <s v="DEER1314"/>
    <s v="DEER1314"/>
  </r>
  <r>
    <n v="5202"/>
    <s v="R-In-LED-BR(11w)-dWP37"/>
    <x v="534"/>
    <s v="DEER2011"/>
    <s v="Lighting Disposition"/>
    <d v="2014-07-31T00:00:00"/>
    <s v="Disposition: MeasuresList-October312014.xlsx"/>
    <s v="RobNc"/>
    <s v="Res-Iltg-dWatt-CFL"/>
    <s v="DEER"/>
    <s v="Scaled"/>
    <s v="BaseRatio"/>
    <n v="0"/>
    <n v="0"/>
    <s v="None"/>
    <m/>
    <b v="0"/>
    <m/>
    <b v="1"/>
    <s v="Res"/>
    <s v="Any"/>
    <x v="4"/>
    <s v="InGen"/>
    <s v="Ltg_Lamp"/>
    <x v="30"/>
    <m/>
    <m/>
    <s v="ILtg-Res-LED-20000hr"/>
    <m/>
    <s v="LED R/BR Basecase, Total Watts = 4.40 x Msr Watts"/>
    <s v="LED R/BR Basecase, Total Watts = 4.40 x Msr Watts"/>
    <x v="782"/>
    <s v="LEDratio0440"/>
    <s v="LEDratio0440"/>
    <s v="LED-BR(11w)"/>
    <s v="Standard"/>
    <m/>
    <s v="WP source: PGECOLTG177r1.  For use prior to July 1, 2014 only."/>
    <s v="None"/>
    <s v="DEER2011"/>
  </r>
  <r>
    <n v="5203"/>
    <s v="R-In-LED-BR(11w)-dWP41"/>
    <x v="534"/>
    <s v="DEER2014"/>
    <s v="Lighting Disposition"/>
    <d v="2014-07-31T00:00:00"/>
    <s v="Disposition: MeasuresList-October312014.xlsx"/>
    <s v="RobNc"/>
    <s v="Res-Iltg-dWatt-CFL"/>
    <s v="DEER"/>
    <s v="Scaled"/>
    <s v="BaseRatio"/>
    <n v="0"/>
    <n v="0"/>
    <s v="None"/>
    <m/>
    <b v="0"/>
    <m/>
    <b v="1"/>
    <s v="Res"/>
    <s v="Any"/>
    <x v="4"/>
    <s v="InGen"/>
    <s v="Ltg_Lamp"/>
    <x v="30"/>
    <m/>
    <m/>
    <s v="ILtg-Res-LED-20000hr"/>
    <m/>
    <s v="LED R/BR Basecase greater than or equal to 11, less than 14 Watts, Total Watts = 4.80 x Msr Watts"/>
    <s v="LED R/BR Basecase greater than or equal to 11, less than 14 Watts, Total Watts = 4.80 x Msr Watts"/>
    <x v="782"/>
    <s v="LEDratio0480"/>
    <s v="LEDratio0480"/>
    <s v="LED-BR(11w)"/>
    <s v="Standard"/>
    <m/>
    <s v="WP source: PGECOLTG177r2"/>
    <s v="None"/>
    <s v="DEER2014"/>
  </r>
  <r>
    <n v="5204"/>
    <s v="R-In-LED-BR(14w)-dWP39"/>
    <x v="534"/>
    <s v="DEER2011"/>
    <s v="Lighting Disposition"/>
    <d v="2014-07-31T00:00:00"/>
    <s v="Disposition: MeasuresList-October312014.xlsx"/>
    <s v="RobNc"/>
    <s v="Res-Iltg-dWatt-CFL"/>
    <s v="DEER"/>
    <s v="Scaled"/>
    <s v="BaseRatio"/>
    <n v="0"/>
    <n v="0"/>
    <s v="None"/>
    <m/>
    <b v="0"/>
    <m/>
    <b v="1"/>
    <s v="Res"/>
    <s v="Any"/>
    <x v="4"/>
    <s v="InGen"/>
    <s v="Ltg_Lamp"/>
    <x v="30"/>
    <m/>
    <m/>
    <s v="ILtg-Res-LED-20000hr"/>
    <m/>
    <s v="LED R/BR Basecase, Total Watts = 3.80 x Msr Watts"/>
    <s v="LED R/BR Basecase, Total Watts = 3.80 x Msr Watts"/>
    <x v="783"/>
    <s v="LEDratio0380"/>
    <s v="LEDratio0380"/>
    <s v="LED-BR(14w)"/>
    <s v="Standard"/>
    <m/>
    <s v="WP source: PGECOLTG177r1.  For use prior to July 1, 2014 only."/>
    <s v="None"/>
    <s v="DEER2011"/>
  </r>
  <r>
    <n v="5205"/>
    <s v="R-In-LED-BR(14w)-dWP46"/>
    <x v="534"/>
    <s v="DEER2014"/>
    <s v="Lighting Disposition"/>
    <d v="2014-07-31T00:00:00"/>
    <s v="Disposition: MeasuresList-October312014.xlsx"/>
    <s v="RobNc"/>
    <s v="Res-Iltg-dWatt-CFL"/>
    <s v="DEER"/>
    <s v="Scaled"/>
    <s v="BaseRatio"/>
    <n v="0"/>
    <n v="0"/>
    <s v="None"/>
    <m/>
    <b v="0"/>
    <m/>
    <b v="1"/>
    <s v="Res"/>
    <s v="Any"/>
    <x v="4"/>
    <s v="InGen"/>
    <s v="Ltg_Lamp"/>
    <x v="30"/>
    <m/>
    <m/>
    <s v="ILtg-Res-LED-20000hr"/>
    <m/>
    <s v="LED R/BR Basecase greater than or egual to 14 Watts, Total Watts = 4.34 x Msr Watts"/>
    <s v="LED R/BR Basecase greater than or egual to 14 Watts, Total Watts = 4.34 x Msr Watts"/>
    <x v="783"/>
    <s v="LEDratio0434"/>
    <s v="LEDratio0434"/>
    <s v="LED-BR(14w)"/>
    <s v="Standard"/>
    <m/>
    <s v="WP source: PGECOLTG177r2"/>
    <s v="None"/>
    <s v="DEER2014"/>
  </r>
  <r>
    <n v="5206"/>
    <s v="R-In-LED-BR(6w)-dWP21"/>
    <x v="534"/>
    <s v="DEER2011"/>
    <s v="Lighting Disposition"/>
    <d v="2014-07-31T00:00:00"/>
    <s v="Disposition: MeasuresList-October312014.xlsx"/>
    <s v="RobNc"/>
    <s v="Res-Iltg-dWatt-CFL"/>
    <s v="DEER"/>
    <s v="Scaled"/>
    <s v="BaseRatio"/>
    <n v="0"/>
    <n v="0"/>
    <s v="None"/>
    <m/>
    <b v="0"/>
    <m/>
    <b v="1"/>
    <s v="Res"/>
    <s v="Any"/>
    <x v="4"/>
    <s v="InGen"/>
    <s v="Ltg_Lamp"/>
    <x v="30"/>
    <m/>
    <m/>
    <s v="ILtg-Res-LED-20000hr"/>
    <m/>
    <s v="LED BR Basecase, Total Watts = 4.56 x Msr Watts (pre 7/1/2015 only)"/>
    <s v="LED BR Basecase, Total Watts = 4.56 x Msr Watts (pre 7/1/2015 only)"/>
    <x v="784"/>
    <s v="LEDratio0456"/>
    <s v="LEDratio0456"/>
    <s v="LED-BR(6w)"/>
    <s v="Standard"/>
    <m/>
    <s v="WP source: PGECOLTG177r1.  For use prior to July 1, 2014 only."/>
    <s v="None"/>
    <s v="DEER2011"/>
  </r>
  <r>
    <n v="5207"/>
    <s v="R-In-LED-BR(6w)-dWP30"/>
    <x v="534"/>
    <s v="DEER2014"/>
    <s v="Lighting Disposition"/>
    <d v="2014-07-31T00:00:00"/>
    <s v="Disposition: MeasuresList-October312014.xlsx"/>
    <s v="RobNc"/>
    <s v="Res-Iltg-dWatt-CFL"/>
    <s v="DEER"/>
    <s v="Scaled"/>
    <s v="BaseRatio"/>
    <n v="0"/>
    <n v="0"/>
    <s v="None"/>
    <m/>
    <b v="0"/>
    <m/>
    <b v="1"/>
    <s v="Res"/>
    <s v="Any"/>
    <x v="4"/>
    <s v="InGen"/>
    <s v="Ltg_Lamp"/>
    <x v="30"/>
    <m/>
    <m/>
    <s v="ILtg-Res-LED-20000hr"/>
    <m/>
    <s v="LED R/BR Basecase less than 11 Watts, Total Watts = 6.09 x Msr Watts"/>
    <s v="LED R/BR Basecase less than 11 Watts, Total Watts = 6.09 x Msr Watts"/>
    <x v="784"/>
    <s v="LEDratio0609"/>
    <s v="LEDratio0609"/>
    <s v="LED-BR(6w)"/>
    <s v="Standard"/>
    <m/>
    <s v="WP source: PGECOLTG177r2"/>
    <s v="None"/>
    <s v="DEER2014"/>
  </r>
  <r>
    <n v="5208"/>
    <s v="R-In-LED-Candle(1.8w)-dWP11"/>
    <x v="534"/>
    <s v="DEER1314"/>
    <s v="Lighting Disposition"/>
    <d v="2014-07-30T00:00:00"/>
    <s v="Disposition: MeasuresList-October312014.xlsx"/>
    <s v="RobNc"/>
    <s v="Res-Iltg-dWatt-CFL"/>
    <s v="DEER"/>
    <s v="Scaled"/>
    <s v="BaseRatio"/>
    <n v="0"/>
    <n v="0"/>
    <s v="None"/>
    <m/>
    <b v="0"/>
    <m/>
    <b v="1"/>
    <s v="Res"/>
    <s v="Any"/>
    <x v="4"/>
    <s v="InGen"/>
    <s v="Ltg_Lamp"/>
    <x v="30"/>
    <m/>
    <m/>
    <s v="ILtg-Res-LED-15000hr"/>
    <m/>
    <s v="LED Candelabra Basecase, Total Watts = 7.35 x Msr Watts"/>
    <s v="LED Candelabra Basecase, Total Watts = 7.35 x Msr Watts"/>
    <x v="785"/>
    <s v="LEDratio0735"/>
    <s v="LEDratio0735"/>
    <s v="LED-Candle(1.8w)"/>
    <s v="Standard"/>
    <m/>
    <s v="WP source e.g.: PGECOLTG163r2"/>
    <s v="DEER1314"/>
    <s v="DEER1314"/>
  </r>
  <r>
    <n v="5209"/>
    <s v="R-In-LED-Candle(1w)-dWP6"/>
    <x v="534"/>
    <s v="DEER1314"/>
    <s v="Lighting Disposition"/>
    <d v="2014-07-30T00:00:00"/>
    <s v="Disposition: MeasuresList-October312014.xlsx"/>
    <s v="RobNc"/>
    <s v="Res-Iltg-dWatt-CFL"/>
    <s v="DEER"/>
    <s v="Scaled"/>
    <s v="BaseRatio"/>
    <n v="0"/>
    <n v="0"/>
    <s v="None"/>
    <m/>
    <b v="0"/>
    <m/>
    <b v="1"/>
    <s v="Res"/>
    <s v="Any"/>
    <x v="4"/>
    <s v="InGen"/>
    <s v="Ltg_Lamp"/>
    <x v="30"/>
    <m/>
    <m/>
    <s v="ILtg-Res-LED-15000hr"/>
    <m/>
    <s v="LED Candelabra Basecase, Total Watts = 7.35 x Msr Watts"/>
    <s v="LED Candelabra Basecase, Total Watts = 7.35 x Msr Watts"/>
    <x v="1133"/>
    <s v="LEDratio0735"/>
    <s v="LEDratio0735"/>
    <s v="LED-Candle(1w)"/>
    <s v="Standard"/>
    <m/>
    <s v="WP source e.g.: SCE13LG106rx"/>
    <s v="DEER1314"/>
    <s v="DEER1314"/>
  </r>
  <r>
    <n v="5210"/>
    <s v="R-In-LED-Candle(2w)-dWP12"/>
    <x v="534"/>
    <s v="DEER1314"/>
    <s v="Lighting Disposition"/>
    <d v="2014-07-30T00:00:00"/>
    <s v="Disposition: MeasuresList-October312014.xlsx"/>
    <s v="RobNc"/>
    <s v="Res-Iltg-dWatt-CFL"/>
    <s v="DEER"/>
    <s v="Scaled"/>
    <s v="BaseRatio"/>
    <n v="0"/>
    <n v="0"/>
    <s v="None"/>
    <m/>
    <b v="0"/>
    <m/>
    <b v="1"/>
    <s v="Res"/>
    <s v="Any"/>
    <x v="4"/>
    <s v="InGen"/>
    <s v="Ltg_Lamp"/>
    <x v="30"/>
    <m/>
    <m/>
    <s v="ILtg-Res-LED-15000hr"/>
    <m/>
    <s v="LED Candelabra Basecase, Total Watts = 7.35 x Msr Watts"/>
    <s v="LED Candelabra Basecase, Total Watts = 7.35 x Msr Watts"/>
    <x v="786"/>
    <s v="LEDratio0735"/>
    <s v="LEDratio0735"/>
    <s v="LED-Candle(2w)"/>
    <s v="Standard"/>
    <m/>
    <s v="WP source e.g.: SCE13LG106rx. Also used by PGECOLTG163r3 (starting July 1, 2014)."/>
    <s v="DEER1314"/>
    <s v="DEER1314"/>
  </r>
  <r>
    <n v="5211"/>
    <s v="R-In-LED-Candle(3w)-dWP19"/>
    <x v="534"/>
    <s v="DEER1314"/>
    <s v="Lighting Disposition"/>
    <d v="2014-07-30T00:00:00"/>
    <s v="Disposition: MeasuresList-October312014.xlsx"/>
    <s v="RobNc"/>
    <s v="Res-Iltg-dWatt-CFL"/>
    <s v="DEER"/>
    <s v="Scaled"/>
    <s v="BaseRatio"/>
    <n v="0"/>
    <n v="0"/>
    <s v="None"/>
    <m/>
    <b v="0"/>
    <m/>
    <b v="1"/>
    <s v="Res"/>
    <s v="Any"/>
    <x v="4"/>
    <s v="InGen"/>
    <s v="Ltg_Lamp"/>
    <x v="30"/>
    <m/>
    <m/>
    <s v="ILtg-Res-LED-15000hr"/>
    <m/>
    <s v="LED Candelabra Basecase, Total Watts = 7.35 x Msr Watts"/>
    <s v="LED Candelabra Basecase, Total Watts = 7.35 x Msr Watts"/>
    <x v="787"/>
    <s v="LEDratio0735"/>
    <s v="LEDratio0735"/>
    <s v="LED-Candle(3w)"/>
    <s v="Standard"/>
    <m/>
    <s v="WP source e.g.: PGECOLTG163r2"/>
    <s v="DEER1314"/>
    <s v="DEER1314"/>
  </r>
  <r>
    <n v="5212"/>
    <s v="R-In-LED-Candle(4w)-dWP25"/>
    <x v="534"/>
    <s v="DEER1314"/>
    <s v="Lighting Disposition"/>
    <d v="2014-07-30T00:00:00"/>
    <s v="Disposition: MeasuresList-October312014.xlsx"/>
    <s v="RobNc"/>
    <s v="Res-Iltg-dWatt-CFL"/>
    <s v="DEER"/>
    <s v="Scaled"/>
    <s v="BaseRatio"/>
    <n v="0"/>
    <n v="0"/>
    <s v="None"/>
    <m/>
    <b v="0"/>
    <m/>
    <b v="1"/>
    <s v="Res"/>
    <s v="Any"/>
    <x v="4"/>
    <s v="InGen"/>
    <s v="Ltg_Lamp"/>
    <x v="30"/>
    <m/>
    <m/>
    <s v="ILtg-Res-LED-15000hr"/>
    <m/>
    <s v="LED Candelabra Basecase, Total Watts = 7.35 x Msr Watts"/>
    <s v="LED Candelabra Basecase, Total Watts = 7.35 x Msr Watts"/>
    <x v="1134"/>
    <s v="LEDratio0735"/>
    <s v="LEDratio0735"/>
    <s v="LED-Candle(4w)"/>
    <s v="Standard"/>
    <m/>
    <s v="WP source e.g.: SCE13LG106rx"/>
    <s v="DEER1314"/>
    <s v="DEER1314"/>
  </r>
  <r>
    <n v="5213"/>
    <s v="R-In-LED-Candle(5w)-dWP31"/>
    <x v="534"/>
    <s v="DEER1314"/>
    <s v="Lighting Disposition"/>
    <d v="2014-07-30T00:00:00"/>
    <s v="Disposition: MeasuresList-October312014.xlsx"/>
    <s v="RobNc"/>
    <s v="Res-Iltg-dWatt-CFL"/>
    <s v="DEER"/>
    <s v="Scaled"/>
    <s v="BaseRatio"/>
    <n v="0"/>
    <n v="0"/>
    <s v="None"/>
    <m/>
    <b v="0"/>
    <m/>
    <b v="1"/>
    <s v="Res"/>
    <s v="Any"/>
    <x v="4"/>
    <s v="InGen"/>
    <s v="Ltg_Lamp"/>
    <x v="30"/>
    <m/>
    <m/>
    <s v="ILtg-Res-LED-15000hr"/>
    <m/>
    <s v="LED Candelabra Basecase, Total Watts = 7.35 x Msr Watts"/>
    <s v="LED Candelabra Basecase, Total Watts = 7.35 x Msr Watts"/>
    <x v="1135"/>
    <s v="LEDratio0735"/>
    <s v="LEDratio0735"/>
    <s v="LED-Candle(5w)"/>
    <s v="Standard"/>
    <m/>
    <s v="WP source e.g.: SCE13LG106rx"/>
    <s v="DEER1314"/>
    <s v="DEER1314"/>
  </r>
  <r>
    <n v="5214"/>
    <s v="R-In-LED-CanRet(10w)-dWP24"/>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788"/>
    <s v="LEDratio0342"/>
    <s v="LEDratio0342"/>
    <s v="LED-CanRet(10w)"/>
    <s v="Standard"/>
    <m/>
    <m/>
    <s v="DEER1314"/>
    <s v="DEER1314"/>
  </r>
  <r>
    <n v="5215"/>
    <s v="R-In-LED-CanRet(10w)-dWP38"/>
    <x v="535"/>
    <s v="DEER1314"/>
    <s v="Lighting Disposition"/>
    <d v="2014-07-30T00:00:00"/>
    <s v="Disposition: MeasuresList-October312014.xlsx"/>
    <s v="RobNc"/>
    <s v="Res-Iltg-dWatt-CFL"/>
    <s v="DEER"/>
    <s v="Scaled"/>
    <s v="Delta"/>
    <n v="0"/>
    <n v="0"/>
    <s v="None"/>
    <m/>
    <b v="0"/>
    <m/>
    <b v="1"/>
    <s v="Res"/>
    <s v="Any"/>
    <x v="4"/>
    <s v="InGen"/>
    <s v="Ltg_Lamp"/>
    <x v="30"/>
    <m/>
    <m/>
    <s v="ILtg-Res-LED-20000hr"/>
    <s v="ILtg-Incand-Res"/>
    <s v="Incandescent lamp: 48.5W lamp; Rated Life=1500hrs"/>
    <s v="Incandescent lamp: 48.5W lamp; Rated Life=1500hrs"/>
    <x v="788"/>
    <s v="Incan(48.5w)"/>
    <s v="Incan(48.5w)"/>
    <s v="LED-CanRet(10w)"/>
    <s v="Standard"/>
    <m/>
    <s v="WP source e.g.: PGECOLTG175r0"/>
    <s v="DEER1314"/>
    <s v="DEER1314"/>
  </r>
  <r>
    <n v="5216"/>
    <s v="R-In-LED-CanRet(11w)-dWP26"/>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1151"/>
    <s v="LEDratio0342"/>
    <s v="LEDratio0342"/>
    <s v="LED-CanRet(11w)"/>
    <s v="Standard"/>
    <m/>
    <s v="WP source e.g.: WPSDGENRLG0106r2"/>
    <s v="DEER1314"/>
    <s v="DEER1314"/>
  </r>
  <r>
    <n v="5217"/>
    <s v="R-In-LED-CanRet(12w)-dWP2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789"/>
    <s v="LEDratio0342"/>
    <s v="LEDratio0342"/>
    <s v="LED-CanRet(12w)"/>
    <s v="Standard"/>
    <m/>
    <s v="WP source e.g.: WPSDGENRLG0106r2"/>
    <s v="DEER1314"/>
    <s v="DEER1314"/>
  </r>
  <r>
    <n v="5218"/>
    <s v="R-In-LED-CanRet(13w)-dWP31"/>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1152"/>
    <s v="LEDratio0342"/>
    <s v="LEDratio0342"/>
    <s v="LED-CanRet(13w)"/>
    <s v="Standard"/>
    <m/>
    <s v="WP source e.g.: WPSDGENRLG0106r2"/>
    <s v="DEER1314"/>
    <s v="DEER1314"/>
  </r>
  <r>
    <n v="5219"/>
    <s v="R-In-LED-CanRet(14w)-dWP33"/>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1153"/>
    <s v="LEDratio0342"/>
    <s v="LEDratio0342"/>
    <s v="LED-CanRet(14w)"/>
    <s v="Standard"/>
    <m/>
    <s v="WP source e.g.: WPSDGENRLG0106r2"/>
    <s v="DEER1314"/>
    <s v="DEER1314"/>
  </r>
  <r>
    <n v="5220"/>
    <s v="R-In-LED-CanRet(15w)-dWP36"/>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790"/>
    <s v="LEDratio0342"/>
    <s v="LEDratio0342"/>
    <s v="LED-CanRet(15w)"/>
    <s v="Standard"/>
    <m/>
    <s v="WP source e.g.: WPSDGENRLG0106r2"/>
    <s v="DEER1314"/>
    <s v="DEER1314"/>
  </r>
  <r>
    <n v="5221"/>
    <s v="R-In-LED-CanRet(15w)-dWP62"/>
    <x v="535"/>
    <s v="DEER1314"/>
    <s v="Lighting Disposition"/>
    <d v="2014-07-30T00:00:00"/>
    <s v="Disposition: MeasuresList-October312014.xlsx"/>
    <s v="RobNc"/>
    <s v="Res-Iltg-dWatt-CFL"/>
    <s v="DEER"/>
    <s v="Scaled"/>
    <s v="Delta"/>
    <n v="0"/>
    <n v="0"/>
    <s v="None"/>
    <m/>
    <b v="0"/>
    <m/>
    <b v="1"/>
    <s v="Res"/>
    <s v="Any"/>
    <x v="4"/>
    <s v="InGen"/>
    <s v="Ltg_Lamp"/>
    <x v="30"/>
    <m/>
    <m/>
    <s v="ILtg-Res-LED-20000hr"/>
    <s v="ILtg-Incand-Res"/>
    <s v="Incandescent lamp: 77W lamp; Rated Life=1500hrs"/>
    <s v="Incandescent lamp: 77W lamp; Rated Life=1500hrs"/>
    <x v="790"/>
    <s v="Incan(77w)"/>
    <s v="Incan(77w)"/>
    <s v="LED-CanRet(15w)"/>
    <s v="Standard"/>
    <m/>
    <s v="WP source e.g.: PGECOLTG175r0"/>
    <s v="DEER1314"/>
    <s v="DEER1314"/>
  </r>
  <r>
    <n v="5222"/>
    <s v="R-In-LED-CanRet(8w)-dWP1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792"/>
    <s v="LEDratio0342"/>
    <s v="LEDratio0342"/>
    <s v="LED-CanRet(8w)"/>
    <s v="Standard"/>
    <m/>
    <s v="WP source e.g.: PGECOLTG175r0"/>
    <s v="DEER1314"/>
    <s v="DEER1314"/>
  </r>
  <r>
    <n v="5223"/>
    <s v="R-In-LED-CanRet(8w)-dWP25"/>
    <x v="535"/>
    <s v="DEER1314"/>
    <s v="Lighting Disposition"/>
    <d v="2014-07-30T00:00:00"/>
    <s v="Disposition: MeasuresList-October312014.xlsx"/>
    <s v="RobNc"/>
    <s v="Res-Iltg-dWatt-CFL"/>
    <s v="DEER"/>
    <s v="Scaled"/>
    <s v="Delta"/>
    <n v="0"/>
    <n v="0"/>
    <s v="None"/>
    <m/>
    <b v="0"/>
    <m/>
    <b v="1"/>
    <s v="Res"/>
    <s v="Any"/>
    <x v="4"/>
    <s v="InGen"/>
    <s v="Ltg_Lamp"/>
    <x v="30"/>
    <m/>
    <m/>
    <s v="ILtg-Res-LED-20000hr"/>
    <s v="ILtg-Incand-Res"/>
    <s v="Incandescent lamp: 33W lamp; Rated Life=1500hrs"/>
    <s v="Incandescent lamp: 33W lamp; Rated Life=1500hrs"/>
    <x v="792"/>
    <s v="Incan(33w)"/>
    <s v="Incan(33w)"/>
    <s v="LED-CanRet(8w)"/>
    <s v="Standard"/>
    <m/>
    <s v="WP source e.g.: PGECOLTG175r0"/>
    <s v="DEER1314"/>
    <s v="DEER1314"/>
  </r>
  <r>
    <n v="5224"/>
    <s v="R-In-LED-CanRet(9w)-dWP21"/>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1154"/>
    <s v="LEDratio0342"/>
    <s v="LEDratio0342"/>
    <s v="LED-CanRet(9w)"/>
    <s v="Standard"/>
    <m/>
    <s v="WP source e.g.: WPSDGENRLG0106r2"/>
    <s v="DEER1314"/>
    <s v="DEER1314"/>
  </r>
  <r>
    <n v="5225"/>
    <s v="R-In-LEDFixt(12.1w)-dWP23"/>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793"/>
    <s v="LEDratio0296"/>
    <s v="LEDratio0296"/>
    <s v="LEDFixt(12.1w)"/>
    <s v="Standard"/>
    <m/>
    <m/>
    <s v="DEER1314"/>
    <s v="DEER1314"/>
  </r>
  <r>
    <n v="5226"/>
    <s v="R-In-LEDFixt(17w)-dWP33"/>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796"/>
    <s v="LEDratio0296"/>
    <s v="LEDratio0296"/>
    <s v="LEDFixt(17w)"/>
    <s v="Standard"/>
    <m/>
    <m/>
    <s v="DEER1314"/>
    <s v="DEER1314"/>
  </r>
  <r>
    <n v="5227"/>
    <s v="R-In-LEDFixt(20w)-dWP39"/>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798"/>
    <s v="LEDratio0296"/>
    <s v="LEDratio0296"/>
    <s v="LEDFixt(20w)"/>
    <s v="Standard"/>
    <m/>
    <m/>
    <s v="DEER1314"/>
    <s v="DEER1314"/>
  </r>
  <r>
    <n v="5228"/>
    <s v="R-In-LEDFixt(22w)-dWP43"/>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00"/>
    <s v="LEDratio0296"/>
    <s v="LEDratio0296"/>
    <s v="LEDFixt(22w)"/>
    <s v="Standard"/>
    <m/>
    <m/>
    <s v="DEER1314"/>
    <s v="DEER1314"/>
  </r>
  <r>
    <n v="5229"/>
    <s v="R-In-LEDFixt(7w)-dWP13"/>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06"/>
    <s v="LEDratio0296"/>
    <s v="LEDratio0296"/>
    <s v="LEDFixt(7w)"/>
    <s v="Standard"/>
    <m/>
    <m/>
    <s v="DEER1314"/>
    <s v="DEER1314"/>
  </r>
  <r>
    <n v="5230"/>
    <s v="R-In-LEDFixt-1(11w)-dWP21"/>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07"/>
    <s v="LEDratio0296"/>
    <s v="LEDratio0296"/>
    <s v="LEDFixt-1(11w)"/>
    <s v="Standard"/>
    <m/>
    <m/>
    <s v="DEER1314"/>
    <s v="DEER1314"/>
  </r>
  <r>
    <n v="5231"/>
    <s v="R-In-LEDFixt-1(14w)-dWP27"/>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08"/>
    <s v="LEDratio0296"/>
    <s v="LEDratio0296"/>
    <s v="LEDFixt-1(14w)"/>
    <s v="Standard"/>
    <m/>
    <m/>
    <s v="DEER1314"/>
    <s v="DEER1314"/>
  </r>
  <r>
    <n v="5232"/>
    <s v="R-In-LEDFixt-1(16w)-dWP31"/>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09"/>
    <s v="LEDratio0296"/>
    <s v="LEDratio0296"/>
    <s v="LEDFixt-1(16w)"/>
    <s v="Standard"/>
    <m/>
    <m/>
    <s v="DEER1314"/>
    <s v="DEER1314"/>
  </r>
  <r>
    <n v="5233"/>
    <s v="R-In-LEDFixt-2(13w)-dWP25"/>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10"/>
    <s v="LEDratio0296"/>
    <s v="LEDratio0296"/>
    <s v="LEDFixt-2(13w)"/>
    <s v="Standard"/>
    <m/>
    <m/>
    <s v="DEER1314"/>
    <s v="DEER1314"/>
  </r>
  <r>
    <n v="5234"/>
    <s v="R-In-LEDFixt-2(24w)-dWP47"/>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11"/>
    <s v="LEDratio0296"/>
    <s v="LEDratio0296"/>
    <s v="LEDFixt-2(24w)"/>
    <s v="Standard"/>
    <m/>
    <m/>
    <s v="DEER1314"/>
    <s v="DEER1314"/>
  </r>
  <r>
    <n v="5235"/>
    <s v="R-In-LEDFixt-2(25w)-dWP49"/>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12"/>
    <s v="LEDratio0296"/>
    <s v="LEDratio0296"/>
    <s v="LEDFixt-2(25w)"/>
    <s v="Standard"/>
    <m/>
    <m/>
    <s v="DEER1314"/>
    <s v="DEER1314"/>
  </r>
  <r>
    <n v="5236"/>
    <s v="R-In-LEDFixt-2(5w)-dWP9"/>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14"/>
    <s v="LEDratio0296"/>
    <s v="LEDratio0296"/>
    <s v="LEDFixt-2(5w)"/>
    <s v="Standard"/>
    <m/>
    <m/>
    <s v="DEER1314"/>
    <s v="DEER1314"/>
  </r>
  <r>
    <n v="5237"/>
    <s v="R-In-LEDFixt-3(15w)-dWP29"/>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15"/>
    <s v="LEDratio0296"/>
    <s v="LEDratio0296"/>
    <s v="LEDFixt-3(15w)"/>
    <s v="Standard"/>
    <m/>
    <m/>
    <s v="DEER1314"/>
    <s v="DEER1314"/>
  </r>
  <r>
    <n v="5238"/>
    <s v="R-In-LEDFixt-3(18w)-dWP35"/>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16"/>
    <s v="LEDratio0296"/>
    <s v="LEDratio0296"/>
    <s v="LEDFixt-3(18w)"/>
    <s v="Standard"/>
    <m/>
    <m/>
    <s v="DEER1314"/>
    <s v="DEER1314"/>
  </r>
  <r>
    <n v="5239"/>
    <s v="R-In-LEDFixt-3(19w)-dWP37"/>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17"/>
    <s v="LEDratio0296"/>
    <s v="LEDratio0296"/>
    <s v="LEDFixt-3(19w)"/>
    <s v="Standard"/>
    <m/>
    <m/>
    <s v="DEER1314"/>
    <s v="DEER1314"/>
  </r>
  <r>
    <n v="5240"/>
    <s v="R-In-LEDFixt-3(21w)-dWP41"/>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18"/>
    <s v="LEDratio0296"/>
    <s v="LEDratio0296"/>
    <s v="LEDFixt-3(21w)"/>
    <s v="Standard"/>
    <m/>
    <m/>
    <s v="DEER1314"/>
    <s v="DEER1314"/>
  </r>
  <r>
    <n v="5241"/>
    <s v="R-In-LEDFixt-3(8w)-dWP15"/>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19"/>
    <s v="LEDratio0296"/>
    <s v="LEDratio0296"/>
    <s v="LEDFixt-3(8w)"/>
    <s v="Standard"/>
    <m/>
    <m/>
    <s v="DEER1314"/>
    <s v="DEER1314"/>
  </r>
  <r>
    <n v="5242"/>
    <s v="R-In-LEDFixt-3(9w)-dWP17"/>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20"/>
    <s v="LEDratio0296"/>
    <s v="LEDratio0296"/>
    <s v="LEDFixt-3(9w)"/>
    <s v="Standard"/>
    <m/>
    <m/>
    <s v="DEER1314"/>
    <s v="DEER1314"/>
  </r>
  <r>
    <n v="5243"/>
    <s v="R-In-LEDFixt-4(23w)-dWP45"/>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22"/>
    <s v="LEDratio0296"/>
    <s v="LEDratio0296"/>
    <s v="LEDFixt-4(23w)"/>
    <s v="Standard"/>
    <m/>
    <m/>
    <s v="DEER1314"/>
    <s v="DEER1314"/>
  </r>
  <r>
    <n v="5244"/>
    <s v="R-In-LEDFixt-6(10w)-dWP19"/>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23"/>
    <s v="LEDratio0296"/>
    <s v="LEDratio0296"/>
    <s v="LEDFixt-6(10w)"/>
    <s v="Standard"/>
    <m/>
    <m/>
    <s v="DEER1314"/>
    <s v="DEER1314"/>
  </r>
  <r>
    <n v="5245"/>
    <s v="R-In-LEDFixt-6(12w)-dWP23"/>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24"/>
    <s v="LEDratio0296"/>
    <s v="LEDratio0296"/>
    <s v="LEDFixt-6(12w)"/>
    <s v="Standard"/>
    <m/>
    <m/>
    <s v="DEER1314"/>
    <s v="DEER1314"/>
  </r>
  <r>
    <n v="5246"/>
    <s v="R-In-LEDFixt-7(10w)-dWP19"/>
    <x v="536"/>
    <s v="DEER1314"/>
    <s v="Lighting Disposition"/>
    <d v="2014-07-30T00:00:00"/>
    <s v="Disposition: MeasuresList-October312014.xlsx"/>
    <s v="RobNc"/>
    <s v="Res-Iltg-dWatt-CFL"/>
    <s v="DEER"/>
    <s v="Scaled"/>
    <s v="BaseRatio"/>
    <n v="0"/>
    <n v="0"/>
    <s v="None"/>
    <m/>
    <b v="0"/>
    <m/>
    <b v="1"/>
    <s v="Res"/>
    <s v="Any"/>
    <x v="4"/>
    <s v="InGen"/>
    <s v="Ltg_Fixture"/>
    <x v="31"/>
    <m/>
    <m/>
    <s v="ILtg-Res-LED-50000hr"/>
    <m/>
    <s v="LED A19 Basecase, Total Watts = 2.96 x Msr Watts"/>
    <s v="LED A19 Basecase, Total Watts = 2.96 x Msr Watts"/>
    <x v="823"/>
    <s v="LEDratio0296"/>
    <s v="LEDratio0296"/>
    <s v="LEDFixt-7(10w)"/>
    <s v="Standard"/>
    <m/>
    <m/>
    <s v="DEER1314"/>
    <s v="DEER1314"/>
  </r>
  <r>
    <n v="5247"/>
    <s v="R-In-LED-Glb(1w)-dWP6"/>
    <x v="534"/>
    <s v="DEER1314"/>
    <s v="Lighting Disposition"/>
    <d v="2014-07-30T00:00:00"/>
    <s v="Disposition: MeasuresList-October312014.xlsx"/>
    <s v="RobNc"/>
    <s v="Res-Iltg-dWatt-CFL"/>
    <s v="DEER"/>
    <s v="Scaled"/>
    <s v="BaseRatio"/>
    <n v="0"/>
    <n v="0"/>
    <s v="None"/>
    <m/>
    <b v="0"/>
    <m/>
    <b v="1"/>
    <s v="Res"/>
    <s v="Any"/>
    <x v="4"/>
    <s v="InGen"/>
    <s v="Ltg_Lamp"/>
    <x v="30"/>
    <m/>
    <m/>
    <s v="ILtg-Res-LED-15000hr"/>
    <m/>
    <s v="LED Globe less than 3 Watts Basecase, Total Watts = 7.47 x Msr Watts"/>
    <s v="LED Globe less than 3 Watts Basecase, Total Watts = 7.47 x Msr Watts"/>
    <x v="827"/>
    <s v="LEDratio0747"/>
    <s v="LEDratio0747"/>
    <s v="LED-Glb(1w)"/>
    <s v="Standard"/>
    <m/>
    <s v="WP source: PGECOLTG164r2"/>
    <s v="DEER1314"/>
    <s v="DEER1314"/>
  </r>
  <r>
    <n v="5248"/>
    <s v="R-In-LED-Glb(2w)-dWP12"/>
    <x v="534"/>
    <s v="DEER2014"/>
    <s v="Lighting Disposition"/>
    <d v="2014-07-31T00:00:00"/>
    <s v="Disposition: MeasuresList-October312014.xlsx"/>
    <s v="RobNc"/>
    <s v="Res-Iltg-dWatt-CFL"/>
    <s v="DEER"/>
    <s v="Scaled"/>
    <s v="BaseRatio"/>
    <n v="0"/>
    <n v="0"/>
    <s v="None"/>
    <m/>
    <b v="0"/>
    <m/>
    <b v="1"/>
    <s v="Res"/>
    <s v="Any"/>
    <x v="4"/>
    <s v="InGen"/>
    <s v="Ltg_Lamp"/>
    <x v="30"/>
    <m/>
    <m/>
    <s v="ILtg-Res-LED-15000hr"/>
    <m/>
    <s v="LED Globe less than 3 Watts Basecase, Total Watts = 7.47 x Msr Watts"/>
    <s v="LED Globe less than 3 Watts Basecase, Total Watts = 7.47 x Msr Watts"/>
    <x v="828"/>
    <s v="LEDratio0747"/>
    <s v="LEDratio0747"/>
    <s v="LED-Glb(2w)"/>
    <s v="Standard"/>
    <m/>
    <s v="WP source: PGECOLTG164r3"/>
    <s v="None"/>
    <s v="DEER2014"/>
  </r>
  <r>
    <n v="5249"/>
    <s v="R-In-LED-Glb(3w)-dWP11"/>
    <x v="534"/>
    <s v="DEER1314"/>
    <s v="Lighting Disposition"/>
    <d v="2014-07-30T00:00:00"/>
    <s v="Disposition: MeasuresList-October312014.xlsx"/>
    <s v="RobNc"/>
    <s v="Res-Iltg-dWatt-CFL"/>
    <s v="DEER"/>
    <s v="Scaled"/>
    <s v="BaseRatio"/>
    <n v="0"/>
    <n v="0"/>
    <s v="None"/>
    <m/>
    <b v="0"/>
    <m/>
    <b v="1"/>
    <s v="Res"/>
    <s v="Any"/>
    <x v="4"/>
    <s v="InGen"/>
    <s v="Ltg_Lamp"/>
    <x v="30"/>
    <m/>
    <m/>
    <s v="ILtg-Res-LED-20000hr"/>
    <m/>
    <s v="LED Globe greater than or equal to 3 Watts Basecase, Total Watts = 4.94 x Msr Watts"/>
    <s v="LED Globe greater than or equal to 3 Watts Basecase, Total Watts = 4.94 x Msr Watts"/>
    <x v="829"/>
    <s v="LEDratio0494"/>
    <s v="LEDratio0494"/>
    <s v="LED-Glb(3w)"/>
    <s v="Standard"/>
    <m/>
    <s v="WP source: PGECOLTG164r2"/>
    <s v="DEER1314"/>
    <s v="DEER1314"/>
  </r>
  <r>
    <n v="5250"/>
    <s v="R-In-LED-MR16(10w)-dWP32"/>
    <x v="534"/>
    <s v="DEER1314"/>
    <s v="Lighting Disposition"/>
    <d v="2014-07-30T00:00:00"/>
    <s v="Disposition: MeasuresList-October312014.xlsx"/>
    <s v="RobNc"/>
    <s v="Res-Iltg-dWatt-CFL"/>
    <s v="DEER"/>
    <s v="Scaled"/>
    <s v="BaseRatio"/>
    <n v="0"/>
    <n v="0"/>
    <s v="None"/>
    <m/>
    <b v="0"/>
    <m/>
    <b v="1"/>
    <s v="Res"/>
    <s v="Any"/>
    <x v="4"/>
    <s v="InGen"/>
    <s v="Ltg_Lamp"/>
    <x v="30"/>
    <m/>
    <m/>
    <s v="ILtg-Res-LED-20000hr"/>
    <m/>
    <s v="LED MR16 Basecase, Total Watts = 4.24 x Msr Watts"/>
    <s v="LED MR16 Basecase, Total Watts = 4.24 x Msr Watts"/>
    <x v="830"/>
    <s v="LEDratio0424"/>
    <s v="LEDratio0424"/>
    <s v="LED-MR16(10w)"/>
    <s v="Standard"/>
    <m/>
    <s v="WP source e.g.: SCE13LG106rx"/>
    <s v="DEER1314"/>
    <s v="DEER1314"/>
  </r>
  <r>
    <n v="5251"/>
    <s v="R-In-LED-MR16(11w)-dWP35"/>
    <x v="534"/>
    <s v="DEER1314"/>
    <s v="Lighting Disposition"/>
    <d v="2014-07-30T00:00:00"/>
    <s v="Disposition: MeasuresList-October312014.xlsx"/>
    <s v="RobNc"/>
    <s v="Res-Iltg-dWatt-CFL"/>
    <s v="DEER"/>
    <s v="Scaled"/>
    <s v="BaseRatio"/>
    <n v="0"/>
    <n v="0"/>
    <s v="None"/>
    <m/>
    <b v="0"/>
    <m/>
    <b v="1"/>
    <s v="Res"/>
    <s v="Any"/>
    <x v="4"/>
    <s v="InGen"/>
    <s v="Ltg_Lamp"/>
    <x v="30"/>
    <m/>
    <m/>
    <s v="ILtg-Res-LED-20000hr"/>
    <m/>
    <s v="LED MR16 Basecase, Total Watts = 4.24 x Msr Watts"/>
    <s v="LED MR16 Basecase, Total Watts = 4.24 x Msr Watts"/>
    <x v="831"/>
    <s v="LEDratio0424"/>
    <s v="LEDratio0424"/>
    <s v="LED-MR16(11w)"/>
    <s v="Standard"/>
    <m/>
    <s v="WP source e.g.: SCE13LG106rx"/>
    <s v="DEER1314"/>
    <s v="DEER1314"/>
  </r>
  <r>
    <n v="5252"/>
    <s v="R-In-LED-MR16(12w)-dWP38"/>
    <x v="534"/>
    <s v="DEER1314"/>
    <s v="Lighting Disposition"/>
    <d v="2014-07-30T00:00:00"/>
    <s v="Disposition: MeasuresList-October312014.xlsx"/>
    <s v="RobNc"/>
    <s v="Res-Iltg-dWatt-CFL"/>
    <s v="DEER"/>
    <s v="Scaled"/>
    <s v="BaseRatio"/>
    <n v="0"/>
    <n v="0"/>
    <s v="None"/>
    <m/>
    <b v="0"/>
    <m/>
    <b v="1"/>
    <s v="Res"/>
    <s v="Any"/>
    <x v="4"/>
    <s v="InGen"/>
    <s v="Ltg_Lamp"/>
    <x v="30"/>
    <m/>
    <m/>
    <s v="ILtg-Res-LED-20000hr"/>
    <m/>
    <s v="LED MR16 Basecase, Total Watts = 4.24 x Msr Watts"/>
    <s v="LED MR16 Basecase, Total Watts = 4.24 x Msr Watts"/>
    <x v="832"/>
    <s v="LEDratio0424"/>
    <s v="LEDratio0424"/>
    <s v="LED-MR16(12w)"/>
    <s v="Standard"/>
    <m/>
    <s v="WP source e.g.: SCE13LG106rx"/>
    <s v="DEER1314"/>
    <s v="DEER1314"/>
  </r>
  <r>
    <n v="5253"/>
    <s v="R-In-LED-MR16(2w)-dWP6"/>
    <x v="534"/>
    <s v="DEER1314"/>
    <s v="Lighting Disposition"/>
    <d v="2014-07-30T00:00:00"/>
    <s v="Disposition: MeasuresList-October312014.xlsx"/>
    <s v="RobNc"/>
    <s v="Res-Iltg-dWatt-CFL"/>
    <s v="DEER"/>
    <s v="Scaled"/>
    <s v="BaseRatio"/>
    <n v="0"/>
    <n v="0"/>
    <s v="None"/>
    <m/>
    <b v="0"/>
    <m/>
    <b v="1"/>
    <s v="Res"/>
    <s v="Any"/>
    <x v="4"/>
    <s v="InGen"/>
    <s v="Ltg_Lamp"/>
    <x v="30"/>
    <m/>
    <m/>
    <s v="ILtg-Res-LED-20000hr"/>
    <m/>
    <s v="LED MR16 Basecase, Total Watts = 4.24 x Msr Watts"/>
    <s v="LED MR16 Basecase, Total Watts = 4.24 x Msr Watts"/>
    <x v="833"/>
    <s v="LEDratio0424"/>
    <s v="LEDratio0424"/>
    <s v="LED-MR16(2w)"/>
    <s v="Standard"/>
    <m/>
    <s v="Not Used by Oct 2014 disposition.  May 2014 disposition used this measure in error; the Measure Technology is 3w"/>
    <s v="DEER1314"/>
    <s v="DEER1314"/>
  </r>
  <r>
    <n v="5254"/>
    <s v="R-In-LED-MR16(3w)-dWP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MR16 Basecase, Total Watts = 4.24 x Msr Watts"/>
    <s v="LED MR16 Basecase, Total Watts = 4.24 x Msr Watts"/>
    <x v="834"/>
    <s v="LEDratio0424"/>
    <s v="LEDratio0424"/>
    <s v="LED-MR16(3w)"/>
    <s v="Standard"/>
    <m/>
    <s v="WP source e.g.: SCE13LG106r1"/>
    <s v="DEER1314"/>
    <s v="DEER1314"/>
  </r>
  <r>
    <n v="5255"/>
    <s v="R-In-LED-MR16(6.1w)-dWP1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MR16 Basecase, Total Watts = 4.24 x Msr Watts"/>
    <s v="LED MR16 Basecase, Total Watts = 4.24 x Msr Watts"/>
    <x v="837"/>
    <s v="LEDratio0424"/>
    <s v="LEDratio0424"/>
    <s v="LED-MR16(6.1w)"/>
    <s v="Standard"/>
    <m/>
    <m/>
    <s v="DEER1314"/>
    <s v="DEER1314"/>
  </r>
  <r>
    <n v="5256"/>
    <s v="R-In-LED-MR16(6w)-dWP1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MR16 Basecase, Total Watts = 4.24 x Msr Watts"/>
    <s v="LED MR16 Basecase, Total Watts = 4.24 x Msr Watts"/>
    <x v="838"/>
    <s v="LEDratio0424"/>
    <s v="LEDratio0424"/>
    <s v="LED-MR16(6w)"/>
    <s v="Standard"/>
    <m/>
    <s v="WP source e.g.: SCE13LG106r1"/>
    <s v="DEER1314"/>
    <s v="DEER1314"/>
  </r>
  <r>
    <n v="5257"/>
    <s v="R-In-LED-MR16(7w)-dWP22"/>
    <x v="534"/>
    <s v="DEER1314"/>
    <s v="Lighting Disposition"/>
    <d v="2014-07-30T00:00:00"/>
    <s v="Disposition: MeasuresList-October312014.xlsx"/>
    <s v="RobNc"/>
    <s v="Res-Iltg-dWatt-CFL"/>
    <s v="DEER"/>
    <s v="Scaled"/>
    <s v="BaseRatio"/>
    <n v="0"/>
    <n v="0"/>
    <s v="None"/>
    <m/>
    <b v="0"/>
    <m/>
    <b v="1"/>
    <s v="Res"/>
    <s v="Any"/>
    <x v="4"/>
    <s v="InGen"/>
    <s v="Ltg_Lamp"/>
    <x v="30"/>
    <m/>
    <m/>
    <s v="ILtg-Res-LED-20000hr"/>
    <m/>
    <s v="LED MR16 Basecase, Total Watts = 4.24 x Msr Watts"/>
    <s v="LED MR16 Basecase, Total Watts = 4.24 x Msr Watts"/>
    <x v="839"/>
    <s v="LEDratio0424"/>
    <s v="LEDratio0424"/>
    <s v="LED-MR16(7w)"/>
    <s v="Standard"/>
    <m/>
    <s v="WP source e.g.: SCE13LG106r0"/>
    <s v="DEER1314"/>
    <s v="DEER1314"/>
  </r>
  <r>
    <n v="5258"/>
    <s v="R-In-LED-MR16(8.1w)-dWP26"/>
    <x v="534"/>
    <s v="DEER1314"/>
    <s v="Lighting Disposition"/>
    <d v="2014-07-30T00:00:00"/>
    <s v="Disposition: MeasuresList-October312014.xlsx"/>
    <s v="RobNc"/>
    <s v="Res-Iltg-dWatt-CFL"/>
    <s v="DEER"/>
    <s v="Scaled"/>
    <s v="BaseRatio"/>
    <n v="0"/>
    <n v="0"/>
    <s v="None"/>
    <m/>
    <b v="0"/>
    <m/>
    <b v="1"/>
    <s v="Res"/>
    <s v="Any"/>
    <x v="4"/>
    <s v="InGen"/>
    <s v="Ltg_Lamp"/>
    <x v="30"/>
    <m/>
    <m/>
    <s v="ILtg-Res-LED-20000hr"/>
    <m/>
    <s v="LED MR16 Basecase, Total Watts = 4.24 x Msr Watts"/>
    <s v="LED MR16 Basecase, Total Watts = 4.24 x Msr Watts"/>
    <x v="840"/>
    <s v="LEDratio0424"/>
    <s v="LEDratio0424"/>
    <s v="LED-MR16(8.1w)"/>
    <s v="Standard"/>
    <m/>
    <m/>
    <s v="DEER1314"/>
    <s v="DEER1314"/>
  </r>
  <r>
    <n v="5259"/>
    <s v="R-In-LED-MR16(8w)-dWP25"/>
    <x v="534"/>
    <s v="DEER1314"/>
    <s v="Lighting Disposition"/>
    <d v="2014-07-30T00:00:00"/>
    <s v="Disposition: MeasuresList-October312014.xlsx"/>
    <s v="RobNc"/>
    <s v="Res-Iltg-dWatt-CFL"/>
    <s v="DEER"/>
    <s v="Scaled"/>
    <s v="BaseRatio"/>
    <n v="0"/>
    <n v="0"/>
    <s v="None"/>
    <m/>
    <b v="0"/>
    <m/>
    <b v="1"/>
    <s v="Res"/>
    <s v="Any"/>
    <x v="4"/>
    <s v="InGen"/>
    <s v="Ltg_Lamp"/>
    <x v="30"/>
    <m/>
    <m/>
    <s v="ILtg-Res-LED-20000hr"/>
    <m/>
    <s v="LED MR16 Basecase, Total Watts = 4.24 x Msr Watts"/>
    <s v="LED MR16 Basecase, Total Watts = 4.24 x Msr Watts"/>
    <x v="841"/>
    <s v="LEDratio0424"/>
    <s v="LEDratio0424"/>
    <s v="LED-MR16(8w)"/>
    <s v="Standard"/>
    <m/>
    <s v="WP source e.g.: SCE13LG106r0"/>
    <s v="DEER1314"/>
    <s v="DEER1314"/>
  </r>
  <r>
    <n v="5260"/>
    <s v="R-In-LED-MR16(9w)-dWP2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MR16 Basecase, Total Watts = 4.24 x Msr Watts"/>
    <s v="LED MR16 Basecase, Total Watts = 4.24 x Msr Watts"/>
    <x v="842"/>
    <s v="LEDratio0424"/>
    <s v="LEDratio0424"/>
    <s v="LED-MR16(9w)"/>
    <s v="Standard"/>
    <m/>
    <s v="WP source e.g.: SCE13LG106r0"/>
    <s v="DEER1314"/>
    <s v="DEER1314"/>
  </r>
  <r>
    <n v="5261"/>
    <s v="R-In-LED-PAR20(10w)-dWP37"/>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20 Basecase, Total Watts = 4.70 x Msr Watts"/>
    <s v="LED PAR20 Basecase, Total Watts = 4.70 x Msr Watts"/>
    <x v="843"/>
    <s v="LEDratio0470"/>
    <s v="LEDratio0470"/>
    <s v="LED-PAR20(10w)"/>
    <s v="Standard"/>
    <m/>
    <s v="WP source e.g.: SCE13LG106r0"/>
    <s v="DEER1314"/>
    <s v="DEER1314"/>
  </r>
  <r>
    <n v="5262"/>
    <s v="R-In-LED-PAR20(4w)-dWP14"/>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20 Basecase, Total Watts = 4.70 x Msr Watts"/>
    <s v="LED PAR20 Basecase, Total Watts = 4.70 x Msr Watts"/>
    <x v="844"/>
    <s v="LEDratio0470"/>
    <s v="LEDratio0470"/>
    <s v="LED-PAR20(4w)"/>
    <s v="Standard"/>
    <m/>
    <s v="WP source e.g.: SCE13LG106r0"/>
    <s v="DEER1314"/>
    <s v="DEER1314"/>
  </r>
  <r>
    <n v="5263"/>
    <s v="R-In-LED-PAR20(5.5w)-dWP20"/>
    <x v="534"/>
    <s v="DEER2011"/>
    <s v="Lighting Disposition"/>
    <d v="2014-07-30T00:00:00"/>
    <s v="Disposition: MeasuresList-October312014.xlsx"/>
    <s v="RobNc"/>
    <s v="Res-Iltg-dWatt-CFL"/>
    <s v="DEER"/>
    <s v="Scaled"/>
    <s v="BaseRatio"/>
    <n v="0"/>
    <n v="0"/>
    <s v="None"/>
    <m/>
    <b v="0"/>
    <m/>
    <b v="1"/>
    <s v="Res"/>
    <s v="Any"/>
    <x v="4"/>
    <s v="InGen"/>
    <s v="Ltg_Lamp"/>
    <x v="30"/>
    <m/>
    <m/>
    <s v="ILtg-Res-LED-20000hr"/>
    <m/>
    <s v="LED PAR20 Basecase, Total Watts = 4.70 x Msr Watts"/>
    <s v="LED PAR20 Basecase, Total Watts = 4.70 x Msr Watts"/>
    <x v="845"/>
    <s v="LEDratio0470"/>
    <s v="LEDratio0470"/>
    <s v="LED-PAR20(5.5w)"/>
    <s v="Standard"/>
    <m/>
    <s v="May not be claimed after December 31, 2013 for PGECOLTG141r2.  Replacement measure is R-In-LED-PAR20(6w)-dWP22"/>
    <s v="None"/>
    <s v="DEER2011"/>
  </r>
  <r>
    <n v="5264"/>
    <s v="R-In-LED-PAR20(6w)-dWP22"/>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20 Basecase, Total Watts = 4.70 x Msr Watts"/>
    <s v="LED PAR20 Basecase, Total Watts = 4.70 x Msr Watts"/>
    <x v="846"/>
    <s v="LEDratio0470"/>
    <s v="LEDratio0470"/>
    <s v="LED-PAR20(6w)"/>
    <s v="Standard"/>
    <m/>
    <s v="WP source e.g.: SCE13LG106r1.  May be used starting January 1, 2014 for PGECOLTG141r3"/>
    <s v="DEER1314"/>
    <s v="DEER1314"/>
  </r>
  <r>
    <n v="5265"/>
    <s v="R-In-LED-PAR20(7w)-dWP25"/>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20 Basecase, Total Watts = 4.70 x Msr Watts"/>
    <s v="LED PAR20 Basecase, Total Watts = 4.70 x Msr Watts"/>
    <x v="847"/>
    <s v="LEDratio0470"/>
    <s v="LEDratio0470"/>
    <s v="LED-PAR20(7w)"/>
    <s v="Standard"/>
    <m/>
    <s v="WP source e.g.: SCE13LG106r0"/>
    <s v="DEER1314"/>
    <s v="DEER1314"/>
  </r>
  <r>
    <n v="5266"/>
    <s v="R-In-LED-PAR20(8w)-dWP2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20 Basecase, Total Watts = 4.70 x Msr Watts"/>
    <s v="LED PAR20 Basecase, Total Watts = 4.70 x Msr Watts"/>
    <x v="848"/>
    <s v="LEDratio0470"/>
    <s v="LEDratio0470"/>
    <s v="LED-PAR20(8w)"/>
    <s v="Standard"/>
    <m/>
    <s v="WP source e.g.: SCE13LG106r1"/>
    <s v="DEER1314"/>
    <s v="DEER1314"/>
  </r>
  <r>
    <n v="5267"/>
    <s v="R-In-LED-PAR20(9w)-dWP33"/>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20 Basecase, Total Watts = 4.70 x Msr Watts"/>
    <s v="LED PAR20 Basecase, Total Watts = 4.70 x Msr Watts"/>
    <x v="849"/>
    <s v="LEDratio0470"/>
    <s v="LEDratio0470"/>
    <s v="LED-PAR20(9w)"/>
    <s v="Standard"/>
    <m/>
    <s v="WP source e.g.: SCE13LG106r0"/>
    <s v="DEER1314"/>
    <s v="DEER1314"/>
  </r>
  <r>
    <n v="5268"/>
    <s v="R-In-LED-PAR30(10w)-dWP24"/>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850"/>
    <s v="LEDratio0342"/>
    <s v="LEDratio0342"/>
    <s v="LED-PAR30(10w)"/>
    <s v="Standard"/>
    <m/>
    <s v="WP source e.g.: SCE13LG106r0"/>
    <s v="DEER1314"/>
    <s v="DEER1314"/>
  </r>
  <r>
    <n v="5269"/>
    <s v="R-In-LED-PAR30(11w)-dWP26"/>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851"/>
    <s v="LEDratio0342"/>
    <s v="LEDratio0342"/>
    <s v="LED-PAR30(11w)"/>
    <s v="Standard"/>
    <m/>
    <s v="WP source e.g.: SCE13LG106r0"/>
    <s v="DEER1314"/>
    <s v="DEER1314"/>
  </r>
  <r>
    <n v="5270"/>
    <s v="R-In-LED-PAR30(12w)-dWP2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852"/>
    <s v="LEDratio0342"/>
    <s v="LEDratio0342"/>
    <s v="LED-PAR30(12w)"/>
    <s v="Standard"/>
    <m/>
    <s v="WP source e.g.: SCE13LG106r0"/>
    <s v="DEER1314"/>
    <s v="DEER1314"/>
  </r>
  <r>
    <n v="5271"/>
    <s v="R-In-LED-PAR30(13w)-dWP31"/>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853"/>
    <s v="LEDratio0342"/>
    <s v="LEDratio0342"/>
    <s v="LED-PAR30(13w)"/>
    <s v="Standard"/>
    <m/>
    <s v="WP source e.g.: SCE13LG106r0"/>
    <s v="DEER1314"/>
    <s v="DEER1314"/>
  </r>
  <r>
    <n v="5272"/>
    <s v="R-In-LED-PAR30(14w)-dWP33"/>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854"/>
    <s v="LEDratio0342"/>
    <s v="LEDratio0342"/>
    <s v="LED-PAR30(14w)"/>
    <s v="Standard"/>
    <m/>
    <s v="WP source e.g.: SCE13LG106r0"/>
    <s v="DEER1314"/>
    <s v="DEER1314"/>
  </r>
  <r>
    <n v="5273"/>
    <s v="R-In-LED-PAR30(15w)-dWP36"/>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855"/>
    <s v="LEDratio0342"/>
    <s v="LEDratio0342"/>
    <s v="LED-PAR30(15w)"/>
    <s v="Standard"/>
    <m/>
    <s v="WP source e.g.: SCE13LG106r1"/>
    <s v="DEER1314"/>
    <s v="DEER1314"/>
  </r>
  <r>
    <n v="5274"/>
    <s v="R-In-LED-PAR30(16w)-dWP38"/>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856"/>
    <s v="LEDratio0342"/>
    <s v="LEDratio0342"/>
    <s v="LED-PAR30(16w)"/>
    <s v="Standard"/>
    <m/>
    <s v="WP source e.g.: SCE13LG106r0"/>
    <s v="DEER1314"/>
    <s v="DEER1314"/>
  </r>
  <r>
    <n v="5275"/>
    <s v="R-In-LED-PAR30(17w)-dWP41"/>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857"/>
    <s v="LEDratio0342"/>
    <s v="LEDratio0342"/>
    <s v="LED-PAR30(17w)"/>
    <s v="Standard"/>
    <m/>
    <s v="WP source e.g.: SCE13LG106r0"/>
    <s v="DEER1314"/>
    <s v="DEER1314"/>
  </r>
  <r>
    <n v="5276"/>
    <s v="R-In-LED-PAR30(18w)-dWP43"/>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858"/>
    <s v="LEDratio0342"/>
    <s v="LEDratio0342"/>
    <s v="LED-PAR30(18w)"/>
    <s v="Standard"/>
    <m/>
    <s v="WP source e.g.: SCE13LG106r0"/>
    <s v="DEER1314"/>
    <s v="DEER1314"/>
  </r>
  <r>
    <n v="5277"/>
    <s v="R-In-LED-PAR30(19w)-dWP45"/>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859"/>
    <s v="LEDratio0342"/>
    <s v="LEDratio0342"/>
    <s v="LED-PAR30(19w)"/>
    <s v="Standard"/>
    <m/>
    <s v="WP source e.g.: SCE13LG106r0"/>
    <s v="DEER1314"/>
    <s v="DEER1314"/>
  </r>
  <r>
    <n v="5278"/>
    <s v="R-In-LED-PAR30(20w)-dWP48"/>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860"/>
    <s v="LEDratio0342"/>
    <s v="LEDratio0342"/>
    <s v="LED-PAR30(20w)"/>
    <s v="Standard"/>
    <m/>
    <s v="WP source e.g.: SCE13LG106r0"/>
    <s v="DEER1314"/>
    <s v="DEER1314"/>
  </r>
  <r>
    <n v="5279"/>
    <s v="R-In-LED-PAR30(21w)-dWP50"/>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1155"/>
    <s v="LEDratio0342"/>
    <s v="LEDratio0342"/>
    <s v="LED-PAR30(21w)"/>
    <s v="Standard"/>
    <m/>
    <s v="WP source e.g.: WPSDGENRLG0106r2"/>
    <s v="DEER1314"/>
    <s v="DEER1314"/>
  </r>
  <r>
    <n v="5280"/>
    <s v="R-In-LED-PAR30(6w)-dWP14"/>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861"/>
    <s v="LEDratio0342"/>
    <s v="LEDratio0342"/>
    <s v="LED-PAR30(6w)"/>
    <s v="Standard"/>
    <m/>
    <s v="WP source e.g.: SCE13LG106r1"/>
    <s v="DEER1314"/>
    <s v="DEER1314"/>
  </r>
  <r>
    <n v="5281"/>
    <s v="R-In-LED-PAR30(7w)-dWP16"/>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1156"/>
    <s v="LEDratio0342"/>
    <s v="LEDratio0342"/>
    <s v="LED-PAR30(7w)"/>
    <s v="Standard"/>
    <m/>
    <s v="WP source e.g.: WPSDGENRLG0106r2"/>
    <s v="DEER1314"/>
    <s v="DEER1314"/>
  </r>
  <r>
    <n v="5282"/>
    <s v="R-In-LED-PAR30(8w)-dWP1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862"/>
    <s v="LEDratio0342"/>
    <s v="LEDratio0342"/>
    <s v="LED-PAR30(8w)"/>
    <s v="Standard"/>
    <m/>
    <s v="WP source e.g.: SCE13LG106r0"/>
    <s v="DEER1314"/>
    <s v="DEER1314"/>
  </r>
  <r>
    <n v="5283"/>
    <s v="R-In-LED-PAR30(9w)-dWP21"/>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0 Basecase, Total Watts = 3.42 x Msr Watts"/>
    <s v="LED PAR30 Basecase, Total Watts = 3.42 x Msr Watts"/>
    <x v="1157"/>
    <s v="LEDratio0342"/>
    <s v="LEDratio0342"/>
    <s v="LED-PAR30(9w)"/>
    <s v="Standard"/>
    <m/>
    <s v="WP source e.g.: WPSDGENRLG0106r2"/>
    <s v="DEER1314"/>
    <s v="DEER1314"/>
  </r>
  <r>
    <n v="5284"/>
    <s v="R-In-LED-PAR38(10w)-dWP28"/>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63"/>
    <s v="LEDratio0381"/>
    <s v="LEDratio0381"/>
    <s v="LED-PAR38(10w)"/>
    <s v="Standard"/>
    <m/>
    <s v="WP source e.g.: SCE13LG106r0"/>
    <s v="DEER1314"/>
    <s v="DEER1314"/>
  </r>
  <r>
    <n v="5285"/>
    <s v="R-In-LED-PAR38(11w)-dWP30"/>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1158"/>
    <s v="LEDratio0381"/>
    <s v="LEDratio0381"/>
    <s v="LED-PAR38(11w)"/>
    <s v="Standard"/>
    <m/>
    <s v="WP source e.g.: WPSDGENRLG0106r2"/>
    <s v="DEER1314"/>
    <s v="DEER1314"/>
  </r>
  <r>
    <n v="5286"/>
    <s v="R-In-LED-PAR38(12w)-dWP33"/>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64"/>
    <s v="LEDratio0381"/>
    <s v="LEDratio0381"/>
    <s v="LED-PAR38(12w)"/>
    <s v="Standard"/>
    <m/>
    <s v="WP source e.g.: SCE13LG106r0"/>
    <s v="DEER1314"/>
    <s v="DEER1314"/>
  </r>
  <r>
    <n v="5287"/>
    <s v="R-In-LED-PAR38(13w)-dWP36"/>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65"/>
    <s v="LEDratio0381"/>
    <s v="LEDratio0381"/>
    <s v="LED-PAR38(13w)"/>
    <s v="Standard"/>
    <m/>
    <s v="WP source e.g.: SCE13LG106r0"/>
    <s v="DEER1314"/>
    <s v="DEER1314"/>
  </r>
  <r>
    <n v="5288"/>
    <s v="R-In-LED-PAR38(14w)-dWP3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66"/>
    <s v="LEDratio0381"/>
    <s v="LEDratio0381"/>
    <s v="LED-PAR38(14w)"/>
    <s v="Standard"/>
    <m/>
    <s v="WP source e.g.: SCE13LG106r0"/>
    <s v="DEER1314"/>
    <s v="DEER1314"/>
  </r>
  <r>
    <n v="5289"/>
    <s v="R-In-LED-PAR38(15w)-dWP42"/>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67"/>
    <s v="LEDratio0381"/>
    <s v="LEDratio0381"/>
    <s v="LED-PAR38(15w)"/>
    <s v="Standard"/>
    <m/>
    <s v="WP source e.g.: SCE13LG106r0"/>
    <s v="DEER1314"/>
    <s v="DEER1314"/>
  </r>
  <r>
    <n v="5290"/>
    <s v="R-In-LED-PAR38(16w)-dWP44"/>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68"/>
    <s v="LEDratio0381"/>
    <s v="LEDratio0381"/>
    <s v="LED-PAR38(16w)"/>
    <s v="Standard"/>
    <m/>
    <s v="WP source e.g.: SCE13LG106r0"/>
    <s v="DEER1314"/>
    <s v="DEER1314"/>
  </r>
  <r>
    <n v="5291"/>
    <s v="R-In-LED-PAR38(17w)-dWP47"/>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69"/>
    <s v="LEDratio0381"/>
    <s v="LEDratio0381"/>
    <s v="LED-PAR38(17w)"/>
    <s v="Standard"/>
    <m/>
    <s v="WP source e.g.: SCE13LG106r1"/>
    <s v="DEER1314"/>
    <s v="DEER1314"/>
  </r>
  <r>
    <n v="5292"/>
    <s v="R-In-LED-PAR38(18w)-dWP50"/>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70"/>
    <s v="LEDratio0381"/>
    <s v="LEDratio0381"/>
    <s v="LED-PAR38(18w)"/>
    <s v="Standard"/>
    <m/>
    <s v="WP source e.g.: SCE13LG106r0"/>
    <s v="DEER1314"/>
    <s v="DEER1314"/>
  </r>
  <r>
    <n v="5293"/>
    <s v="R-In-LED-PAR38(19w)-dWP53"/>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71"/>
    <s v="LEDratio0381"/>
    <s v="LEDratio0381"/>
    <s v="LED-PAR38(19w)"/>
    <s v="Standard"/>
    <m/>
    <s v="WP source e.g.: SCE13LG106r0"/>
    <s v="DEER1314"/>
    <s v="DEER1314"/>
  </r>
  <r>
    <n v="5294"/>
    <s v="R-In-LED-PAR38(20.1w)-dWP56"/>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72"/>
    <s v="LEDratio0381"/>
    <s v="LEDratio0381"/>
    <s v="LED-PAR38(20.1w)"/>
    <s v="Standard"/>
    <m/>
    <s v="WP source e.g.: PGECOLTG141r2"/>
    <s v="DEER1314"/>
    <s v="DEER1314"/>
  </r>
  <r>
    <n v="5295"/>
    <s v="R-In-LED-PAR38(20w)-dWP56"/>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73"/>
    <s v="LEDratio0381"/>
    <s v="LEDratio0381"/>
    <s v="LED-PAR38(20w)"/>
    <s v="Standard"/>
    <m/>
    <s v="WP source e.g.: SCE13LG106r0"/>
    <s v="DEER1314"/>
    <s v="DEER1314"/>
  </r>
  <r>
    <n v="5296"/>
    <s v="R-In-LED-PAR38(21w)-dWP5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74"/>
    <s v="LEDratio0381"/>
    <s v="LEDratio0381"/>
    <s v="LED-PAR38(21w)"/>
    <s v="Standard"/>
    <m/>
    <s v="WP source e.g.: SCE13LG106r0"/>
    <s v="DEER1314"/>
    <s v="DEER1314"/>
  </r>
  <r>
    <n v="5297"/>
    <s v="R-In-LED-PAR38(22w)-dWP61"/>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75"/>
    <s v="LEDratio0381"/>
    <s v="LEDratio0381"/>
    <s v="LED-PAR38(22w)"/>
    <s v="Standard"/>
    <m/>
    <s v="WP source e.g.: SCE13LG106r0"/>
    <s v="DEER1314"/>
    <s v="DEER1314"/>
  </r>
  <r>
    <n v="5298"/>
    <s v="R-In-LED-PAR38(23w)-dWP64"/>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76"/>
    <s v="LEDratio0381"/>
    <s v="LEDratio0381"/>
    <s v="LED-PAR38(23w)"/>
    <s v="Standard"/>
    <m/>
    <s v="WP source e.g.: SCE13LG106r0"/>
    <s v="DEER1314"/>
    <s v="DEER1314"/>
  </r>
  <r>
    <n v="5299"/>
    <s v="R-In-LED-PAR38(24w)-dWP67"/>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77"/>
    <s v="LEDratio0381"/>
    <s v="LEDratio0381"/>
    <s v="LED-PAR38(24w)"/>
    <s v="Standard"/>
    <m/>
    <s v="WP source e.g.: SCE13LG106r0"/>
    <s v="DEER1314"/>
    <s v="DEER1314"/>
  </r>
  <r>
    <n v="5300"/>
    <s v="R-In-LED-PAR38(25w)-dWP70"/>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78"/>
    <s v="LEDratio0381"/>
    <s v="LEDratio0381"/>
    <s v="LED-PAR38(25w)"/>
    <s v="Standard"/>
    <m/>
    <s v="WP source e.g.: SCE13LG106rx"/>
    <s v="DEER1314"/>
    <s v="DEER1314"/>
  </r>
  <r>
    <n v="5301"/>
    <s v="R-In-LED-PAR38(26w)-dWP73"/>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79"/>
    <s v="LEDratio0381"/>
    <s v="LEDratio0381"/>
    <s v="LED-PAR38(26w)"/>
    <s v="Standard"/>
    <m/>
    <s v="WP source e.g.: SCE13LG106rx"/>
    <s v="DEER1314"/>
    <s v="DEER1314"/>
  </r>
  <r>
    <n v="5302"/>
    <s v="R-In-LED-PAR38(27w)-dWP75"/>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80"/>
    <s v="LEDratio0381"/>
    <s v="LEDratio0381"/>
    <s v="LED-PAR38(27w)"/>
    <s v="Standard"/>
    <m/>
    <s v="WP source e.g.: SCE13LG106rx"/>
    <s v="DEER1314"/>
    <s v="DEER1314"/>
  </r>
  <r>
    <n v="5303"/>
    <s v="R-In-LED-PAR38(7w)-dWP1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81"/>
    <s v="LEDratio0381"/>
    <s v="LEDratio0381"/>
    <s v="LED-PAR38(7w)"/>
    <s v="Standard"/>
    <m/>
    <s v="WP source e.g.: SCE13LG106r1"/>
    <s v="DEER1314"/>
    <s v="DEER1314"/>
  </r>
  <r>
    <n v="5304"/>
    <s v="R-In-LED-PAR38(8w)-dWP22"/>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882"/>
    <s v="LEDratio0381"/>
    <s v="LEDratio0381"/>
    <s v="LED-PAR38(8w)"/>
    <s v="Standard"/>
    <m/>
    <s v="WP source e.g.: PGECOLTG141r2"/>
    <s v="DEER1314"/>
    <s v="DEER1314"/>
  </r>
  <r>
    <n v="5305"/>
    <s v="R-In-LED-PAR38(9w)-dWP25"/>
    <x v="534"/>
    <s v="DEER1314"/>
    <s v="Lighting Disposition"/>
    <d v="2014-07-30T00:00:00"/>
    <s v="Disposition: MeasuresList-October312014.xlsx"/>
    <s v="RobNc"/>
    <s v="Res-Iltg-dWatt-CFL"/>
    <s v="DEER"/>
    <s v="Scaled"/>
    <s v="BaseRatio"/>
    <n v="0"/>
    <n v="0"/>
    <s v="None"/>
    <m/>
    <b v="0"/>
    <m/>
    <b v="1"/>
    <s v="Res"/>
    <s v="Any"/>
    <x v="4"/>
    <s v="InGen"/>
    <s v="Ltg_Lamp"/>
    <x v="30"/>
    <m/>
    <m/>
    <s v="ILtg-Res-LED-20000hr"/>
    <m/>
    <s v="LED PAR38 Basecase, Total Watts = 3.81 x Msr Watts"/>
    <s v="LED PAR38 Basecase, Total Watts = 3.81 x Msr Watts"/>
    <x v="1159"/>
    <s v="LEDratio0381"/>
    <s v="LEDratio0381"/>
    <s v="LED-PAR38(9w)"/>
    <s v="Standard"/>
    <m/>
    <s v="WP source e.g.: WPSDGENRLG0106r2"/>
    <s v="DEER1314"/>
    <s v="DEER1314"/>
  </r>
  <r>
    <n v="5306"/>
    <s v="R-In-LED-RefR(10w)-dWP50"/>
    <x v="534"/>
    <s v="DEER1314"/>
    <s v="Lighting Disposition"/>
    <d v="2014-07-30T00:00:00"/>
    <s v="Disposition: MeasuresList-October312014.xlsx"/>
    <s v="RobNc"/>
    <s v="Res-Iltg-dWatt-CFL"/>
    <s v="DEER"/>
    <s v="Scaled"/>
    <s v="BaseRatio"/>
    <n v="0"/>
    <n v="0"/>
    <s v="None"/>
    <m/>
    <b v="0"/>
    <m/>
    <b v="1"/>
    <s v="Res"/>
    <s v="Any"/>
    <x v="4"/>
    <s v="InGen"/>
    <s v="Ltg_Lamp"/>
    <x v="30"/>
    <m/>
    <m/>
    <s v="ILtg-Res-LED-20000hr"/>
    <m/>
    <s v="LED R/BR Basecase less than 11 Watts, Total Watts = 6.09 x Msr Watts"/>
    <s v="LED R/BR Basecase less than 11 Watts, Total Watts = 6.09 x Msr Watts"/>
    <x v="1160"/>
    <s v="LEDratio0609"/>
    <s v="LEDratio0609"/>
    <s v="LED-RefR(10w)"/>
    <s v="Standard"/>
    <m/>
    <s v="WP source e.g.: WPSDGENRLG0106r2"/>
    <s v="DEER1314"/>
    <s v="DEER1314"/>
  </r>
  <r>
    <n v="5307"/>
    <s v="R-In-LED-RefR(11w)-dWP37"/>
    <x v="534"/>
    <s v="DEER2011"/>
    <s v="Lighting Disposition"/>
    <d v="2014-07-31T00:00:00"/>
    <s v="Disposition: MeasuresList-October312014.xlsx"/>
    <s v="RobNc"/>
    <s v="Res-Iltg-dWatt-CFL"/>
    <s v="DEER"/>
    <s v="Scaled"/>
    <s v="BaseRatio"/>
    <n v="0"/>
    <n v="0"/>
    <s v="None"/>
    <m/>
    <b v="0"/>
    <m/>
    <b v="1"/>
    <s v="Res"/>
    <s v="Any"/>
    <x v="4"/>
    <s v="InGen"/>
    <s v="Ltg_Lamp"/>
    <x v="30"/>
    <m/>
    <m/>
    <s v="ILtg-Res-LED-20000hr"/>
    <m/>
    <s v="LED R/BR Basecase, Total Watts = 4.40 x Msr Watts"/>
    <s v="LED R/BR Basecase, Total Watts = 4.40 x Msr Watts"/>
    <x v="883"/>
    <s v="LEDratio0440"/>
    <s v="LEDratio0440"/>
    <s v="LED-RefR(11w)"/>
    <s v="Standard"/>
    <m/>
    <s v="WP source: PGECOLTG177r1.  For use prior to July 1, 2014 only."/>
    <s v="None"/>
    <s v="DEER2011"/>
  </r>
  <r>
    <n v="5308"/>
    <s v="R-In-LED-RefR(11w)-dWP41"/>
    <x v="534"/>
    <s v="DEER1314"/>
    <s v="Lighting Disposition"/>
    <d v="2014-07-30T00:00:00"/>
    <s v="Disposition: MeasuresList-October312014.xlsx"/>
    <s v="RobNc"/>
    <s v="Res-Iltg-dWatt-CFL"/>
    <s v="DEER"/>
    <s v="Scaled"/>
    <s v="BaseRatio"/>
    <n v="0"/>
    <n v="0"/>
    <s v="None"/>
    <m/>
    <b v="0"/>
    <m/>
    <b v="1"/>
    <s v="Res"/>
    <s v="Any"/>
    <x v="4"/>
    <s v="InGen"/>
    <s v="Ltg_Lamp"/>
    <x v="30"/>
    <m/>
    <m/>
    <s v="ILtg-Res-LED-20000hr"/>
    <m/>
    <s v="LED R/BR Basecase greater than or equal to 11, less than 14 Watts, Total Watts = 4.80 x Msr Watts"/>
    <s v="LED R/BR Basecase greater than or equal to 11, less than 14 Watts, Total Watts = 4.80 x Msr Watts"/>
    <x v="883"/>
    <s v="LEDratio0480"/>
    <s v="LEDratio0480"/>
    <s v="LED-RefR(11w)"/>
    <s v="Standard"/>
    <m/>
    <m/>
    <s v="DEER1314"/>
    <s v="DEER1314"/>
  </r>
  <r>
    <n v="5309"/>
    <s v="R-In-LED-RefR(12w)-dWP45"/>
    <x v="534"/>
    <s v="DEER1314"/>
    <s v="Lighting Disposition"/>
    <d v="2014-07-30T00:00:00"/>
    <s v="Disposition: MeasuresList-October312014.xlsx"/>
    <s v="RobNc"/>
    <s v="Res-Iltg-dWatt-CFL"/>
    <s v="DEER"/>
    <s v="Scaled"/>
    <s v="BaseRatio"/>
    <n v="0"/>
    <n v="0"/>
    <s v="None"/>
    <m/>
    <b v="0"/>
    <m/>
    <b v="1"/>
    <s v="Res"/>
    <s v="Any"/>
    <x v="4"/>
    <s v="InGen"/>
    <s v="Ltg_Lamp"/>
    <x v="30"/>
    <m/>
    <m/>
    <s v="ILtg-Res-LED-20000hr"/>
    <m/>
    <s v="LED R/BR Basecase greater than or equal to 11, less than 14 Watts, Total Watts = 4.80 x Msr Watts"/>
    <s v="LED R/BR Basecase greater than or equal to 11, less than 14 Watts, Total Watts = 4.80 x Msr Watts"/>
    <x v="1161"/>
    <s v="LEDratio0480"/>
    <s v="LEDratio0480"/>
    <s v="LED-RefR(12w)"/>
    <s v="Standard"/>
    <m/>
    <s v="WP source e.g.: WPSDGENRLG0106r2"/>
    <s v="DEER1314"/>
    <s v="DEER1314"/>
  </r>
  <r>
    <n v="5310"/>
    <s v="R-In-LED-RefR(13w)-dWP49"/>
    <x v="534"/>
    <s v="DEER1314"/>
    <s v="Lighting Disposition"/>
    <d v="2014-07-30T00:00:00"/>
    <s v="Disposition: MeasuresList-October312014.xlsx"/>
    <s v="RobNc"/>
    <s v="Res-Iltg-dWatt-CFL"/>
    <s v="DEER"/>
    <s v="Scaled"/>
    <s v="BaseRatio"/>
    <n v="0"/>
    <n v="0"/>
    <s v="None"/>
    <m/>
    <b v="0"/>
    <m/>
    <b v="1"/>
    <s v="Res"/>
    <s v="Any"/>
    <x v="4"/>
    <s v="InGen"/>
    <s v="Ltg_Lamp"/>
    <x v="30"/>
    <m/>
    <m/>
    <s v="ILtg-Res-LED-20000hr"/>
    <m/>
    <s v="LED R/BR Basecase greater than or equal to 11, less than 14 Watts, Total Watts = 4.80 x Msr Watts"/>
    <s v="LED R/BR Basecase greater than or equal to 11, less than 14 Watts, Total Watts = 4.80 x Msr Watts"/>
    <x v="1162"/>
    <s v="LEDratio0480"/>
    <s v="LEDratio0480"/>
    <s v="LED-RefR(13w)"/>
    <s v="Standard"/>
    <m/>
    <s v="WP source e.g.: WPSDGENRLG0106r2"/>
    <s v="DEER1314"/>
    <s v="DEER1314"/>
  </r>
  <r>
    <n v="5311"/>
    <s v="R-In-LED-RefR(14w)-dWP39"/>
    <x v="534"/>
    <s v="DEER2011"/>
    <s v="Lighting Disposition"/>
    <d v="2014-07-31T00:00:00"/>
    <s v="Disposition: MeasuresList-October312014.xlsx"/>
    <s v="RobNc"/>
    <s v="Res-Iltg-dWatt-CFL"/>
    <s v="DEER"/>
    <s v="Scaled"/>
    <s v="BaseRatio"/>
    <n v="0"/>
    <n v="0"/>
    <s v="None"/>
    <m/>
    <b v="0"/>
    <m/>
    <b v="1"/>
    <s v="Res"/>
    <s v="Any"/>
    <x v="4"/>
    <s v="InGen"/>
    <s v="Ltg_Lamp"/>
    <x v="30"/>
    <m/>
    <m/>
    <s v="ILtg-Res-LED-20000hr"/>
    <m/>
    <s v="LED R/BR Basecase, Total Watts = 3.80 x Msr Watts"/>
    <s v="LED R/BR Basecase, Total Watts = 3.80 x Msr Watts"/>
    <x v="884"/>
    <s v="LEDratio0380"/>
    <s v="LEDratio0380"/>
    <s v="LED-RefR(14w)"/>
    <s v="Standard"/>
    <m/>
    <s v="WP source: PGECOLTG177r1.  For use prior to July 1, 2014 only."/>
    <s v="None"/>
    <s v="DEER2011"/>
  </r>
  <r>
    <n v="5312"/>
    <s v="R-In-LED-RefR(14w)-dWP46"/>
    <x v="534"/>
    <s v="DEER1314"/>
    <s v="Lighting Disposition"/>
    <d v="2014-07-30T00:00:00"/>
    <s v="Disposition: MeasuresList-October312014.xlsx"/>
    <s v="RobNc"/>
    <s v="Res-Iltg-dWatt-CFL"/>
    <s v="DEER"/>
    <s v="Scaled"/>
    <s v="BaseRatio"/>
    <n v="0"/>
    <n v="0"/>
    <s v="None"/>
    <m/>
    <b v="0"/>
    <m/>
    <b v="1"/>
    <s v="Res"/>
    <s v="Any"/>
    <x v="4"/>
    <s v="InGen"/>
    <s v="Ltg_Lamp"/>
    <x v="30"/>
    <m/>
    <m/>
    <s v="ILtg-Res-LED-20000hr"/>
    <m/>
    <s v="LED R/BR Basecase greater than or egual to 14 Watts, Total Watts = 4.34 x Msr Watts"/>
    <s v="LED R/BR Basecase greater than or egual to 14 Watts, Total Watts = 4.34 x Msr Watts"/>
    <x v="884"/>
    <s v="LEDratio0434"/>
    <s v="LEDratio0434"/>
    <s v="LED-RefR(14w)"/>
    <s v="Standard"/>
    <m/>
    <m/>
    <s v="DEER1314"/>
    <s v="DEER1314"/>
  </r>
  <r>
    <n v="5313"/>
    <s v="R-In-LED-RefR(15w)-dWP50"/>
    <x v="534"/>
    <s v="DEER1314"/>
    <s v="Lighting Disposition"/>
    <d v="2014-07-30T00:00:00"/>
    <s v="Disposition: MeasuresList-October312014.xlsx"/>
    <s v="RobNc"/>
    <s v="Res-Iltg-dWatt-CFL"/>
    <s v="DEER"/>
    <s v="Scaled"/>
    <s v="BaseRatio"/>
    <n v="0"/>
    <n v="0"/>
    <s v="None"/>
    <m/>
    <b v="0"/>
    <m/>
    <b v="1"/>
    <s v="Res"/>
    <s v="Any"/>
    <x v="4"/>
    <s v="InGen"/>
    <s v="Ltg_Lamp"/>
    <x v="30"/>
    <m/>
    <m/>
    <s v="ILtg-Res-LED-20000hr"/>
    <m/>
    <s v="LED R/BR Basecase greater than or egual to 14 Watts, Total Watts = 4.34 x Msr Watts"/>
    <s v="LED R/BR Basecase greater than or egual to 14 Watts, Total Watts = 4.34 x Msr Watts"/>
    <x v="1163"/>
    <s v="LEDratio0434"/>
    <s v="LEDratio0434"/>
    <s v="LED-RefR(15w)"/>
    <s v="Standard"/>
    <m/>
    <s v="WP source e.g.: WPSDGENRLG0106r2"/>
    <s v="DEER1314"/>
    <s v="DEER1314"/>
  </r>
  <r>
    <n v="5314"/>
    <s v="R-In-LED-RefR(6w)-dWP21"/>
    <x v="534"/>
    <s v="DEER2011"/>
    <s v="Lighting Disposition"/>
    <d v="2014-07-31T00:00:00"/>
    <s v="Disposition: MeasuresList-October312014.xlsx"/>
    <s v="RobNc"/>
    <s v="Res-Iltg-dWatt-CFL"/>
    <s v="DEER"/>
    <s v="Scaled"/>
    <s v="BaseRatio"/>
    <n v="0"/>
    <n v="0"/>
    <s v="None"/>
    <m/>
    <b v="0"/>
    <m/>
    <b v="1"/>
    <s v="Res"/>
    <s v="Any"/>
    <x v="4"/>
    <s v="InGen"/>
    <s v="Ltg_Lamp"/>
    <x v="30"/>
    <m/>
    <m/>
    <s v="ILtg-Res-LED-20000hr"/>
    <m/>
    <s v="LED BR Basecase, Total Watts = 4.56 x Msr Watts (pre 7/1/2015 only)"/>
    <s v="LED BR Basecase, Total Watts = 4.56 x Msr Watts (pre 7/1/2015 only)"/>
    <x v="885"/>
    <s v="LEDratio0456"/>
    <s v="LEDratio0456"/>
    <s v="LED-RefR(6w)"/>
    <s v="Standard"/>
    <m/>
    <s v="WP source: PGECOLTG177r1.  For use prior to July 1, 2014 only."/>
    <s v="None"/>
    <s v="DEER2011"/>
  </r>
  <r>
    <n v="5315"/>
    <s v="R-In-LED-RefR(6w)-dWP30"/>
    <x v="534"/>
    <s v="DEER1314"/>
    <s v="Lighting Disposition"/>
    <d v="2014-07-30T00:00:00"/>
    <s v="Disposition: MeasuresList-October312014.xlsx"/>
    <s v="RobNc"/>
    <s v="Res-Iltg-dWatt-CFL"/>
    <s v="DEER"/>
    <s v="Scaled"/>
    <s v="BaseRatio"/>
    <n v="0"/>
    <n v="0"/>
    <s v="None"/>
    <m/>
    <b v="0"/>
    <m/>
    <b v="1"/>
    <s v="Res"/>
    <s v="Any"/>
    <x v="4"/>
    <s v="InGen"/>
    <s v="Ltg_Lamp"/>
    <x v="30"/>
    <m/>
    <m/>
    <s v="ILtg-Res-LED-20000hr"/>
    <m/>
    <s v="LED R/BR Basecase less than 11 Watts, Total Watts = 6.09 x Msr Watts"/>
    <s v="LED R/BR Basecase less than 11 Watts, Total Watts = 6.09 x Msr Watts"/>
    <x v="885"/>
    <s v="LEDratio0609"/>
    <s v="LEDratio0609"/>
    <s v="LED-RefR(6w)"/>
    <s v="Standard"/>
    <m/>
    <m/>
    <s v="DEER1314"/>
    <s v="DEER1314"/>
  </r>
  <r>
    <n v="5316"/>
    <s v="R-In-LFLmpBlst-T5-46in-49w+El-IS-NLO(49.3w)-dWP4"/>
    <x v="537"/>
    <s v="DEER1314"/>
    <s v="Lighting Disposition"/>
    <d v="2014-05-30T00:00:00"/>
    <s v="Disposition: MeasuresList-May222014.xlsx"/>
    <s v="RobNc"/>
    <s v="Res-Iltg-dWatt-CFL"/>
    <s v="DEER"/>
    <s v="Scaled"/>
    <s v="Delta"/>
    <n v="0"/>
    <n v="0"/>
    <s v="None"/>
    <m/>
    <b v="1"/>
    <m/>
    <b v="1"/>
    <s v="Res"/>
    <s v="Any"/>
    <x v="4"/>
    <s v="InGen"/>
    <s v="Ltg_Lmp+Blst"/>
    <x v="25"/>
    <m/>
    <m/>
    <s v="ILtg-T5"/>
    <s v="ILtg-T5"/>
    <s v="LF lamp and ballast: LF lamp: T5, 46 inch, 54W, 4750 lm, CRI = 85, rated life = 25000 hours (1): LF Ballast: Electronic, Instant Start, Normal LO (1); Total Watts = 54"/>
    <s v="LF lamp and ballast: LF lamp: T5, 46 inch, 54W, 4750 lm, CRI = 85, rated life = 25000 hours (1): LF Ballast: Electronic, Instant Start, Normal LO (1); Total Watts = 54"/>
    <x v="934"/>
    <s v="LFLmpBlst-T5-46in-54w+El-IS-NLO(54w)"/>
    <s v="LFLmpBlst-T5-46in-54w+El-IS-NLO(54w)"/>
    <s v="LFLmpBlst-T5-46in-49w+El-IS-NLO(49.3w)"/>
    <s v="Standard"/>
    <m/>
    <s v="WP source e.g.: WPSDGENRLG0106r2"/>
    <s v="DEER1314"/>
    <s v="DEER1314"/>
  </r>
  <r>
    <n v="5317"/>
    <s v="R-In-LFLmpBlst-T8-24in-17w+El-IS-RLO(27w)-dWP6"/>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24 inch, 17W, 1200 lm, CRI = 90, rated life = 15000 hours (2): LF Ballast: Electronic, Instant Start, Normal LO (1); Total Watts = 33"/>
    <s v="LF lamp and ballast: LF lamp: T8, 24 inch, 17W, 1200 lm, CRI = 90, rated life = 15000 hours (2): LF Ballast: Electronic, Instant Start, Normal LO (1); Total Watts = 33"/>
    <x v="1136"/>
    <s v="LFLmpBlst-T8-24in-17w+El-IS-NLO(33w)"/>
    <s v="LFLmpBlst-T8-24in-17w+El-IS-NLO(33w)"/>
    <s v="LFLmpBlst-T8-24in-17w+El-IS-RLO(27w)"/>
    <s v="Standard"/>
    <m/>
    <s v="WP source e.g.: WPSDGENRLG0106r2"/>
    <s v="DEER1314"/>
    <s v="DEER1314"/>
  </r>
  <r>
    <n v="5318"/>
    <s v="R-In-LFLmpBlst-T8-24in-17w+El-IS-RLO(42w)-dWP5"/>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24 inch, 17W, 1200 lm, CRI = 90, rated life = 15000 hours (3): LF Ballast: Electronic, Instant Start, Normal LO (1); Total Watts = 47"/>
    <s v="LF lamp and ballast: LF lamp: T8, 24 inch, 17W, 1200 lm, CRI = 90, rated life = 15000 hours (3): LF Ballast: Electronic, Instant Start, Normal LO (1); Total Watts = 47"/>
    <x v="1137"/>
    <s v="LFLmpBlst-T8-24in-17w+El-IS-NLO(47w)"/>
    <s v="LFLmpBlst-T8-24in-17w+El-IS-NLO(47w)"/>
    <s v="LFLmpBlst-T8-24in-17w+El-IS-RLO(42w)"/>
    <s v="Standard"/>
    <m/>
    <s v="WP source e.g.: PGECOLTG177r1"/>
    <s v="DEER1314"/>
    <s v="DEER1314"/>
  </r>
  <r>
    <n v="5319"/>
    <s v="R-In-LFLmpBlst-T8-24in-17w+El-IS-RLO(53w)-dWP8"/>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24 inch, 17W, 1200 lm, CRI = 90, rated life = 15000 hours (4): LF Ballast: Electronic, Instant Start, Normal LO (1); Total Watts = 61"/>
    <s v="LF lamp and ballast: LF lamp: T8, 24 inch, 17W, 1200 lm, CRI = 90, rated life = 15000 hours (4): LF Ballast: Electronic, Instant Start, Normal LO (1); Total Watts = 61"/>
    <x v="1138"/>
    <s v="LFLmpBlst-T8-24in-17w+El-IS-NLO(61w)"/>
    <s v="LFLmpBlst-T8-24in-17w+El-IS-NLO(61w)"/>
    <s v="LFLmpBlst-T8-24in-17w+El-IS-RLO(53w)"/>
    <s v="Standard"/>
    <m/>
    <s v="WP source e.g.: WPSDGENRLG0106r2"/>
    <s v="DEER1314"/>
    <s v="DEER1314"/>
  </r>
  <r>
    <n v="5320"/>
    <s v="R-In-LFLmpBlst-T8-24in-17w+El-PS-NLO(15w)-dWP2"/>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24 inch, 17W, 1200 lm, CRI = 90, rated life = 15000 hours (1): LF Ballast: Electronic, Instant Start, Normal LO (0.5); Total Watts = 17"/>
    <s v="LF lamp and ballast: LF lamp: T8, 24 inch, 17W, 1200 lm, CRI = 90, rated life = 15000 hours (1): LF Ballast: Electronic, Instant Start, Normal LO (0.5); Total Watts = 17"/>
    <x v="1139"/>
    <s v="LFLmpBlst-T8-24in-17w+El-IS-NLO(17w)"/>
    <s v="LFLmpBlst-T8-24in-17w+El-IS-NLO(17w)"/>
    <s v="LFLmpBlst-T8-24in-17w+El-PS-NLO(15w)"/>
    <s v="Standard"/>
    <m/>
    <s v="WP source e.g.: WPSDGENRLG0106r2"/>
    <s v="DEER1314"/>
    <s v="DEER1314"/>
  </r>
  <r>
    <n v="5321"/>
    <s v="R-In-LFLmpBlst-T8-36in-25w+El-IS-RLO(21w)-dWP5"/>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36 inch, 25W, 1925 lm, CRI = 70, rated life = 20000 hours (1): LF Ballast: Electronic, Instant Start, Normal LO (1); Total Watts = 26"/>
    <s v="LF lamp and ballast: LF lamp: T8, 36 inch, 25W, 1925 lm, CRI = 70, rated life = 20000 hours (1): LF Ballast: Electronic, Instant Start, Normal LO (1); Total Watts = 26"/>
    <x v="1140"/>
    <s v="LFLmpBlst-T8-36in-25w+El-IS-NLO(26w)"/>
    <s v="LFLmpBlst-T8-36in-25w+El-IS-NLO(26w)"/>
    <s v="LFLmpBlst-T8-36in-25w+El-IS-RLO(21w)"/>
    <s v="Standard"/>
    <m/>
    <s v="WP source e.g.: PGECOLTG177r1"/>
    <s v="DEER1314"/>
    <s v="DEER1314"/>
  </r>
  <r>
    <n v="5322"/>
    <s v="R-In-LFLmpBlst-T8-36in-25w+El-IS-RLO(38w)-dWP8"/>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36 inch, 25W, 1925 lm, CRI = 70, rated life = 20000 hours (2): LF Ballast: Electronic, Instant Start, Normal LO (1); Total Watts = 46"/>
    <s v="LF lamp and ballast: LF lamp: T8, 36 inch, 25W, 1925 lm, CRI = 70, rated life = 20000 hours (2): LF Ballast: Electronic, Instant Start, Normal LO (1); Total Watts = 46"/>
    <x v="1141"/>
    <s v="LFLmpBlst-T8-36in-25w+El-IS-NLO(46w)"/>
    <s v="LFLmpBlst-T8-36in-25w+El-IS-NLO(46w)"/>
    <s v="LFLmpBlst-T8-36in-25w+El-IS-RLO(38w)"/>
    <s v="Standard"/>
    <m/>
    <s v="WP source e.g.: WPSDGENRLG0106r2"/>
    <s v="DEER1314"/>
    <s v="DEER1314"/>
  </r>
  <r>
    <n v="5323"/>
    <s v="R-In-LFLmpBlst-T8-36in-25w+El-IS-RLO(77w)-dWP10"/>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36 inch, 25W, 1925 lm, CRI = 70, rated life = 20000 hours (4): LF Ballast: Electronic, Instant Start, Normal LO (1); Total Watts = 87"/>
    <s v="LF lamp and ballast: LF lamp: T8, 36 inch, 25W, 1925 lm, CRI = 70, rated life = 20000 hours (4): LF Ballast: Electronic, Instant Start, Normal LO (1); Total Watts = 87"/>
    <x v="1142"/>
    <s v="LFLmpBlst-T8-36in-25w+El-IS-NLO(87w)"/>
    <s v="LFLmpBlst-T8-36in-25w+El-IS-NLO(87w)"/>
    <s v="LFLmpBlst-T8-36in-25w+El-IS-RLO(77w)"/>
    <s v="Standard"/>
    <m/>
    <s v="WP source e.g.: PGECOLTG177r1"/>
    <s v="DEER1314"/>
    <s v="DEER1314"/>
  </r>
  <r>
    <n v="5324"/>
    <s v="R-In-LFLmpBlst-T8-36in-25w+El-PS-NLO(58w)-dWP9"/>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36 inch, 25W, 1925 lm, CRI = 70, rated life = 20000 hours (3): LF Ballast: Electronic, Instant Start, Normal LO (1); Total Watts = 67"/>
    <s v="LF lamp and ballast: LF lamp: T8, 36 inch, 25W, 1925 lm, CRI = 70, rated life = 20000 hours (3): LF Ballast: Electronic, Instant Start, Normal LO (1); Total Watts = 67"/>
    <x v="1143"/>
    <s v="LFLmpBlst-T8-36in-25w+El-IS-NLO(67w)"/>
    <s v="LFLmpBlst-T8-36in-25w+El-IS-NLO(67w)"/>
    <s v="LFLmpBlst-T8-36in-25w+El-PS-NLO(58w)"/>
    <s v="Standard"/>
    <m/>
    <s v="WP source e.g.: SCE13LG092r0"/>
    <s v="DEER1314"/>
    <s v="DEER1314"/>
  </r>
  <r>
    <n v="5325"/>
    <s v="R-In-LFLmpBlst-T8-48in-25w+El-IS-NLO(23w)-dWP7"/>
    <x v="537"/>
    <s v="DEER2014"/>
    <s v="Lighting Disposition"/>
    <d v="2014-11-06T00:00:00"/>
    <s v="Disposition: MeasuresList-Dec1-2014.xlsx"/>
    <s v="RobNc"/>
    <s v="Res-Iltg-dWatt-CFL"/>
    <s v="DEER"/>
    <s v="Scaled"/>
    <s v="Delta"/>
    <n v="0"/>
    <n v="0"/>
    <s v="None"/>
    <m/>
    <b v="1"/>
    <m/>
    <b v="1"/>
    <s v="Res"/>
    <s v="Any"/>
    <x v="4"/>
    <s v="InGen"/>
    <s v="Ltg_Lmp+Blst"/>
    <x v="25"/>
    <m/>
    <m/>
    <s v="ILtg-Lfluor-Elec"/>
    <s v="ILtg-Lfluor-Elec"/>
    <s v="LF lamp and ballast: LF lamp: T8, 48 inch, 32W, 2710 lm, CRI = 75, rated life = 15000 hours (1): LF Ballast: Electronic, Instant Start, Normal LO (0.5); Total Watts = 30"/>
    <s v="LF lamp and ballast: LF lamp: T8, 48 inch, 32W, 2710 lm, CRI = 75, rated life = 15000 hours (1): LF Ballast: Electronic, Instant Start, Normal LO (0.5); Total Watts = 30"/>
    <x v="968"/>
    <s v="LFLmpBlst-T8-48in-32w-1g+El-IS-NLO-3(30w)"/>
    <s v="LFLmpBlst-T8-48in-32w-1g+El-IS-NLO-3(30w)"/>
    <s v="LFLmpBlst-T8-48in-25w+El-IS-NLO(23w)"/>
    <s v="Standard"/>
    <m/>
    <m/>
    <s v="None"/>
    <s v="DEER2014"/>
  </r>
  <r>
    <n v="5326"/>
    <s v="R-In-LFLmpBlst-T8-48in-25w+El-IS-NLO(25w)-dWP7"/>
    <x v="537"/>
    <s v="DEER2011"/>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970 lm, CRI = 82, rated life = 20000 hours (1): LF Ballast: Electronic, Instant Start, Normal LO (1); Total Watts = 32"/>
    <s v="LF lamp and ballast: LF lamp: T8, 48 inch, 32W, 2970 lm, CRI = 82, rated life = 20000 hours (1): LF Ballast: Electronic, Instant Start, Normal LO (1); Total Watts = 32"/>
    <x v="1144"/>
    <s v="LFLmpBlst-T8-48in-32w-2g+El-IS-NLO(32w)"/>
    <s v="LFLmpBlst-T8-48in-32w-2g+El-IS-NLO(32w)"/>
    <s v="LFLmpBlst-T8-48in-25w+El-IS-NLO(25w)"/>
    <s v="Standard"/>
    <m/>
    <s v="WP source e.g.: PGE3PLTG172r2; Expires 6-30-2014; Not used in 2013-14 Lighting Disposition"/>
    <s v="None"/>
    <s v="DEER2011"/>
  </r>
  <r>
    <n v="5327"/>
    <s v="R-In-LFLmpBlst-T8-48in-25w+El-IS-NLO(26w)-dWP4-1"/>
    <x v="537"/>
    <s v="DEER1314"/>
    <s v="Lighting Disposition"/>
    <d v="2014-11-06T00:00:00"/>
    <s v="Disposition: MeasuresList-Dec1-2014.xlsx"/>
    <s v="RobNc"/>
    <s v="Res-Iltg-dWatt-CFL"/>
    <s v="DEER"/>
    <s v="Scaled"/>
    <s v="Delta"/>
    <n v="0"/>
    <n v="0"/>
    <s v="None"/>
    <m/>
    <b v="1"/>
    <m/>
    <b v="1"/>
    <s v="Res"/>
    <s v="Any"/>
    <x v="4"/>
    <s v="InGen"/>
    <s v="Ltg_Lmp+Blst"/>
    <x v="25"/>
    <m/>
    <m/>
    <s v="ILtg-Lfluor-Elec"/>
    <s v="ILtg-Lfluor-Elec"/>
    <s v="LF lamp and ballast: LF lamp: T8, 48 inch, 32W, 2970 lm, CRI = 82, rated life = 20000 hours (1): LF Ballast: Electronic, Instant Start, Normal LO (0.5); Total Watts = 30"/>
    <s v="LF lamp and ballast: LF lamp: T8, 48 inch, 32W, 2970 lm, CRI = 82, rated life = 20000 hours (1): LF Ballast: Electronic, Instant Start, Normal LO (0.5); Total Watts = 30"/>
    <x v="969"/>
    <s v="LFLmpBlst-T8-48in-32w-2g+El-IS-NLO-2(30w)"/>
    <s v="LFLmpBlst-T8-48in-32w-2g+El-IS-NLO-2(30w)"/>
    <s v="LFLmpBlst-T8-48in-25w+El-IS-NLO(26w)"/>
    <s v="Standard"/>
    <m/>
    <m/>
    <s v="DEER1314"/>
    <s v="DEER1314"/>
  </r>
  <r>
    <n v="5328"/>
    <s v="R-In-LFLmpBlst-T8-48in-25w+El-IS-NLO(26w)-dWP4-2"/>
    <x v="537"/>
    <s v="DEER1314"/>
    <s v="Lighting Disposition"/>
    <d v="2014-11-06T00:00:00"/>
    <s v="Disposition: MeasuresList-Dec1-2014.xlsx"/>
    <s v="RobNc"/>
    <s v="Res-Iltg-dWatt-CFL"/>
    <s v="DEER"/>
    <s v="Scaled"/>
    <s v="Delta"/>
    <n v="0"/>
    <n v="0"/>
    <s v="None"/>
    <m/>
    <b v="1"/>
    <m/>
    <b v="1"/>
    <s v="Res"/>
    <s v="Any"/>
    <x v="4"/>
    <s v="InGen"/>
    <s v="Ltg_Lmp+Blst"/>
    <x v="25"/>
    <m/>
    <m/>
    <s v="ILtg-Lfluor-Elec"/>
    <s v="ILtg-Lfluor-Elec"/>
    <s v="LF lamp and ballast: LF lamp: T8, 48 inch, 32W, 2710 lm, CRI = 75, rated life = 15000 hours (1): LF Ballast: Electronic, Instant Start, Normal LO (0.5); Total Watts = 30"/>
    <s v="LF lamp and ballast: LF lamp: T8, 48 inch, 32W, 2710 lm, CRI = 75, rated life = 15000 hours (1): LF Ballast: Electronic, Instant Start, Normal LO (0.5); Total Watts = 30"/>
    <x v="969"/>
    <s v="LFLmpBlst-T8-48in-32w-1g+El-IS-NLO-3(30w)"/>
    <s v="LFLmpBlst-T8-48in-32w-1g+El-IS-NLO-3(30w)"/>
    <s v="LFLmpBlst-T8-48in-25w+El-IS-NLO(26w)"/>
    <s v="Standard"/>
    <m/>
    <m/>
    <s v="DEER1314"/>
    <s v="DEER1314"/>
  </r>
  <r>
    <n v="5329"/>
    <s v="R-In-LFLmpBlst-T8-48in-25w+El-IS-NLO(27.7w)-dWP2"/>
    <x v="537"/>
    <s v="DEER2011"/>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710 lm, CRI = 75, rated life = 15000 hours (1): LF Ballast: Electronic, Instant Start, Normal LO (0.33); Total Watts = 30.5"/>
    <s v="LF lamp and ballast: LF lamp: T8, 48 inch, 32W, 2710 lm, CRI = 75, rated life = 15000 hours (1): LF Ballast: Electronic, Instant Start, Normal LO (0.33); Total Watts = 30.5"/>
    <x v="970"/>
    <s v="LFLmpBlst-T8-48in-32w-1g+El-IS-NLO(30.5w)"/>
    <s v="LFLmpBlst-T8-48in-32w-1g+El-IS-NLO(30.5w)"/>
    <s v="LFLmpBlst-T8-48in-25w+El-IS-NLO(27.7w)"/>
    <s v="Standard"/>
    <m/>
    <s v="WP source e.g.: PGE3PLTG172r2; Expires 6-30-2014; Not used in 2013-14 Lighting Disposition"/>
    <s v="None"/>
    <s v="DEER2011"/>
  </r>
  <r>
    <n v="5330"/>
    <s v="R-In-LFLmpBlst-T8-48in-25w+El-IS-NLO(27w)-dWP4-1"/>
    <x v="537"/>
    <s v="DEER2011"/>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710 lm, CRI = 75, rated life = 15000 hours (1): LF Ballast: Electronic, Instant Start, Normal LO (0.33); Total Watts = 31"/>
    <s v="LF lamp and ballast: LF lamp: T8, 48 inch, 32W, 2710 lm, CRI = 75, rated life = 15000 hours (1): LF Ballast: Electronic, Instant Start, Normal LO (0.33); Total Watts = 31"/>
    <x v="971"/>
    <s v="LFLmpBlst-T8-48in-32w-1g+El-IS-NLO(31w)"/>
    <s v="LFLmpBlst-T8-48in-32w-1g+El-IS-NLO(31w)"/>
    <s v="LFLmpBlst-T8-48in-25w+El-IS-NLO(27w)"/>
    <s v="Standard"/>
    <m/>
    <s v="WP source e.g.: PGE3PLTG172r2; Expires 6-30-2014; Not used in 2013-14 Lighting Disposition"/>
    <s v="None"/>
    <s v="DEER2011"/>
  </r>
  <r>
    <n v="5331"/>
    <s v="R-In-LFLmpBlst-T8-48in-25w+El-IS-NLO(27w)-dWP4-2"/>
    <x v="537"/>
    <s v="DEER2011"/>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970 lm, CRI = 82, rated life = 20000 hours (1): LF Ballast: Electronic, Instant Start, Normal LO (1); Total Watts = 31"/>
    <s v="LF lamp and ballast: LF lamp: T8, 48 inch, 32W, 2970 lm, CRI = 82, rated life = 20000 hours (1): LF Ballast: Electronic, Instant Start, Normal LO (1); Total Watts = 31"/>
    <x v="971"/>
    <s v="LFLmpBlst-T8-48in-32w-2g+El-IS-NLO(31w)"/>
    <s v="LFLmpBlst-T8-48in-32w-2g+El-IS-NLO(31w)"/>
    <s v="LFLmpBlst-T8-48in-25w+El-IS-NLO(27w)"/>
    <s v="Standard"/>
    <m/>
    <s v="WP source e.g.: PGE3PLTG172r2; Expires 6-30-2014; Not used in 2013-14 Lighting Disposition"/>
    <s v="None"/>
    <s v="DEER2011"/>
  </r>
  <r>
    <n v="5332"/>
    <s v="R-In-LFLmpBlst-T8-48in-25w+El-IS-NLO(45w)-dWP14"/>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970 lm, CRI = 82, rated life = 20000 hours (2): LF Ballast: Electronic, Instant Start, Normal LO (1); Total Watts = 59"/>
    <s v="LF lamp and ballast: LF lamp: T8, 48 inch, 32W, 2970 lm, CRI = 82, rated life = 20000 hours (2): LF Ballast: Electronic, Instant Start, Normal LO (1); Total Watts = 59"/>
    <x v="973"/>
    <s v="LFLmpBlst-T8-48in-32w-2g+El-IS-NLO(59w)"/>
    <s v="LFLmpBlst-T8-48in-32w-2g+El-IS-NLO(59w)"/>
    <s v="LFLmpBlst-T8-48in-25w+El-IS-NLO(45w)"/>
    <s v="Standard"/>
    <m/>
    <s v="WP source e.g.: PGE3PLTG172r2"/>
    <s v="DEER1314"/>
    <s v="DEER1314"/>
  </r>
  <r>
    <n v="5333"/>
    <s v="R-In-LFLmpBlst-T8-48in-25w+El-IS-NLO(68w)-dWP21"/>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974"/>
    <s v="LFLmpBlst-T8-48in-32w-2g+El-IS-NLO(89w)"/>
    <s v="LFLmpBlst-T8-48in-32w-2g+El-IS-NLO(89w)"/>
    <s v="LFLmpBlst-T8-48in-25w+El-IS-NLO(68w)"/>
    <s v="Standard"/>
    <m/>
    <s v="WP source e.g.: PGE3PLTG172r2"/>
    <s v="DEER1314"/>
    <s v="DEER1314"/>
  </r>
  <r>
    <n v="5334"/>
    <s v="R-In-LFLmpBlst-T8-48in-25w+El-IS-NLO(90w)-dWP22"/>
    <x v="537"/>
    <s v="DEER1314"/>
    <s v="Lighting Disposition"/>
    <d v="2014-11-06T00:00:00"/>
    <s v="Disposition: MeasuresList-Dec1-2014.xlsx"/>
    <s v="RobNc"/>
    <s v="Res-Iltg-dWatt-CFL"/>
    <s v="DEER"/>
    <s v="Scaled"/>
    <s v="Delta"/>
    <n v="0"/>
    <n v="0"/>
    <s v="None"/>
    <m/>
    <b v="1"/>
    <m/>
    <b v="1"/>
    <s v="Res"/>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75"/>
    <s v="LFLmpBlst-T8-48in-32w-1g+El-IS-NLO(112w)"/>
    <s v="LFLmpBlst-T8-48in-32w-1g+El-IS-NLO(112w)"/>
    <s v="LFLmpBlst-T8-48in-25w+El-IS-NLO(90w)"/>
    <s v="Standard"/>
    <m/>
    <m/>
    <s v="DEER1314"/>
    <s v="DEER1314"/>
  </r>
  <r>
    <n v="5335"/>
    <s v="R-In-LFLmpBlst-T8-48in-25w+El-IS-NLO(90w)-dWP8"/>
    <x v="537"/>
    <s v="DEER2011"/>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96 inch, 59W, 5190 lm, CRI = 75, rated life = 20000 hours (2): LF Ballast: Electronic, Instant Start, Reduced LO (1); Total Watts = 98"/>
    <s v="LF lamp and ballast: LF lamp: T8, 96 inch, 59W, 5190 lm, CRI = 75, rated life = 20000 hours (2): LF Ballast: Electronic, Instant Start, Reduced LO (1); Total Watts = 98"/>
    <x v="975"/>
    <s v="LFLmpBlst-T8-96in-59w+El-IS-RLO(98w)"/>
    <s v="LFLmpBlst-T8-96in-59w+El-IS-RLO(98w)"/>
    <s v="LFLmpBlst-T8-48in-25w+El-IS-NLO(90w)"/>
    <s v="Standard"/>
    <m/>
    <s v="WP source e.g.: PGE3PLTG172r2; Expires 6-30-2014; Not used in 2013-14 Lighting Disposition"/>
    <s v="None"/>
    <s v="DEER2011"/>
  </r>
  <r>
    <n v="5336"/>
    <s v="R-In-LFLmpBlst-T8-48in-28w+El-IS-NLO(26w)-dWP4"/>
    <x v="537"/>
    <s v="DEER2014"/>
    <s v="Lighting Disposition"/>
    <d v="2014-11-06T00:00:00"/>
    <s v="Disposition: MeasuresList-Dec1-2014.xlsx"/>
    <s v="RobNc"/>
    <s v="Res-Iltg-dWatt-CFL"/>
    <s v="DEER"/>
    <s v="Scaled"/>
    <s v="Delta"/>
    <n v="0"/>
    <n v="0"/>
    <s v="None"/>
    <m/>
    <b v="1"/>
    <m/>
    <b v="1"/>
    <s v="Res"/>
    <s v="Any"/>
    <x v="4"/>
    <s v="InGen"/>
    <s v="Ltg_Lmp+Blst"/>
    <x v="25"/>
    <m/>
    <m/>
    <s v="ILtg-Lfluor-Elec"/>
    <s v="ILtg-Lfluor-Elec"/>
    <s v="LF lamp and ballast: LF lamp: T8, 48 inch, 32W, 2710 lm, CRI = 75, rated life = 15000 hours (1): LF Ballast: Electronic, Instant Start, Normal LO (0.5); Total Watts = 30"/>
    <s v="LF lamp and ballast: LF lamp: T8, 48 inch, 32W, 2710 lm, CRI = 75, rated life = 15000 hours (1): LF Ballast: Electronic, Instant Start, Normal LO (0.5); Total Watts = 30"/>
    <x v="985"/>
    <s v="LFLmpBlst-T8-48in-32w-1g+El-IS-NLO-3(30w)"/>
    <s v="LFLmpBlst-T8-48in-32w-1g+El-IS-NLO-3(30w)"/>
    <s v="LFLmpBlst-T8-48in-28w+El-IS-NLO(26w)"/>
    <s v="Standard"/>
    <m/>
    <m/>
    <s v="None"/>
    <s v="DEER2014"/>
  </r>
  <r>
    <n v="5337"/>
    <s v="R-In-LFLmpBlst-T8-48in-28w+El-IS-NLO(27w)-dWP3-1"/>
    <x v="537"/>
    <s v="DEER1314"/>
    <s v="Lighting Disposition"/>
    <d v="2014-11-06T00:00:00"/>
    <s v="Disposition: MeasuresList-Dec1-2014.xlsx"/>
    <s v="RobNc"/>
    <s v="Res-Iltg-dWatt-CFL"/>
    <s v="DEER"/>
    <s v="Scaled"/>
    <s v="Delta"/>
    <n v="0"/>
    <n v="0"/>
    <s v="None"/>
    <m/>
    <b v="1"/>
    <m/>
    <b v="1"/>
    <s v="Res"/>
    <s v="Any"/>
    <x v="4"/>
    <s v="InGen"/>
    <s v="Ltg_Lmp+Blst"/>
    <x v="25"/>
    <m/>
    <m/>
    <s v="ILtg-Lfluor-Elec"/>
    <s v="ILtg-Lfluor-Elec"/>
    <s v="LF lamp and ballast: LF lamp: T8, 48 inch, 32W, 2970 lm, CRI = 82, rated life = 20000 hours (1): LF Ballast: Electronic, Instant Start, Normal LO (0.5); Total Watts = 30"/>
    <s v="LF lamp and ballast: LF lamp: T8, 48 inch, 32W, 2970 lm, CRI = 82, rated life = 20000 hours (1): LF Ballast: Electronic, Instant Start, Normal LO (0.5); Total Watts = 30"/>
    <x v="986"/>
    <s v="LFLmpBlst-T8-48in-32w-2g+El-IS-NLO-2(30w)"/>
    <s v="LFLmpBlst-T8-48in-32w-2g+El-IS-NLO-2(30w)"/>
    <s v="LFLmpBlst-T8-48in-28w+El-IS-NLO(27w)"/>
    <s v="Standard"/>
    <m/>
    <m/>
    <s v="DEER1314"/>
    <s v="DEER1314"/>
  </r>
  <r>
    <n v="5338"/>
    <s v="R-In-LFLmpBlst-T8-48in-28w+El-IS-NLO(27w)-dWP3-2"/>
    <x v="537"/>
    <s v="DEER1314"/>
    <s v="Lighting Disposition"/>
    <d v="2014-11-06T00:00:00"/>
    <s v="Disposition: MeasuresList-Dec1-2014.xlsx"/>
    <s v="RobNc"/>
    <s v="Res-Iltg-dWatt-CFL"/>
    <s v="DEER"/>
    <s v="Scaled"/>
    <s v="Delta"/>
    <n v="0"/>
    <n v="0"/>
    <s v="None"/>
    <m/>
    <b v="1"/>
    <m/>
    <b v="1"/>
    <s v="Res"/>
    <s v="Any"/>
    <x v="4"/>
    <s v="InGen"/>
    <s v="Ltg_Lmp+Blst"/>
    <x v="25"/>
    <m/>
    <m/>
    <s v="ILtg-Lfluor-Elec"/>
    <s v="ILtg-Lfluor-Elec"/>
    <s v="LF lamp and ballast: LF lamp: T8, 48 inch, 32W, 2710 lm, CRI = 75, rated life = 15000 hours (1): LF Ballast: Electronic, Instant Start, Normal LO (0.5); Total Watts = 30"/>
    <s v="LF lamp and ballast: LF lamp: T8, 48 inch, 32W, 2710 lm, CRI = 75, rated life = 15000 hours (1): LF Ballast: Electronic, Instant Start, Normal LO (0.5); Total Watts = 30"/>
    <x v="986"/>
    <s v="LFLmpBlst-T8-48in-32w-1g+El-IS-NLO-3(30w)"/>
    <s v="LFLmpBlst-T8-48in-32w-1g+El-IS-NLO-3(30w)"/>
    <s v="LFLmpBlst-T8-48in-28w+El-IS-NLO(27w)"/>
    <s v="Standard"/>
    <m/>
    <m/>
    <s v="DEER1314"/>
    <s v="DEER1314"/>
  </r>
  <r>
    <n v="5339"/>
    <s v="R-In-LFLmpBlst-T8-48in-28w+El-IS-NLO(28w)-dWP3"/>
    <x v="537"/>
    <s v="DEER2011"/>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710 lm, CRI = 75, rated life = 15000 hours (1): LF Ballast: Electronic, Instant Start, Normal LO (0.33); Total Watts = 31"/>
    <s v="LF lamp and ballast: LF lamp: T8, 48 inch, 32W, 2710 lm, CRI = 75, rated life = 15000 hours (1): LF Ballast: Electronic, Instant Start, Normal LO (0.33); Total Watts = 31"/>
    <x v="987"/>
    <s v="LFLmpBlst-T8-48in-32w-1g+El-IS-NLO(31w)"/>
    <s v="LFLmpBlst-T8-48in-32w-1g+El-IS-NLO(31w)"/>
    <s v="LFLmpBlst-T8-48in-28w+El-IS-NLO(28w)"/>
    <s v="Standard"/>
    <m/>
    <s v="WP source e.g.: PGE3PLTG172r2; Expires 6-30-2014; Not used in 2013-14 Lighting Disposition"/>
    <s v="None"/>
    <s v="DEER2011"/>
  </r>
  <r>
    <n v="5340"/>
    <s v="R-In-LFLmpBlst-T8-48in-28w+El-IS-NLO(28w)-dWP4"/>
    <x v="537"/>
    <s v="DEER2011"/>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970 lm, CRI = 82, rated life = 20000 hours (1): LF Ballast: Electronic, Instant Start, Normal LO (1); Total Watts = 32"/>
    <s v="LF lamp and ballast: LF lamp: T8, 48 inch, 32W, 2970 lm, CRI = 82, rated life = 20000 hours (1): LF Ballast: Electronic, Instant Start, Normal LO (1); Total Watts = 32"/>
    <x v="987"/>
    <s v="LFLmpBlst-T8-48in-32w-2g+El-IS-NLO(32w)"/>
    <s v="LFLmpBlst-T8-48in-32w-2g+El-IS-NLO(32w)"/>
    <s v="LFLmpBlst-T8-48in-28w+El-IS-NLO(28w)"/>
    <s v="Standard"/>
    <m/>
    <s v="WP source e.g.: PGECOLTG116r5; Expires 6-30-2014; Not used in 2013-14 Lighting Disposition"/>
    <s v="None"/>
    <s v="DEER2011"/>
  </r>
  <r>
    <n v="5341"/>
    <s v="R-In-LFLmpBlst-T8-48in-28w+El-IS-NLO(30.3w)-dWP0"/>
    <x v="537"/>
    <s v="DEER2011"/>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710 lm, CRI = 75, rated life = 15000 hours (1): LF Ballast: Electronic, Instant Start, Normal LO (0.33); Total Watts = 30.5"/>
    <s v="LF lamp and ballast: LF lamp: T8, 48 inch, 32W, 2710 lm, CRI = 75, rated life = 15000 hours (1): LF Ballast: Electronic, Instant Start, Normal LO (0.33); Total Watts = 30.5"/>
    <x v="988"/>
    <s v="LFLmpBlst-T8-48in-32w-1g+El-IS-NLO(30.5w)"/>
    <s v="LFLmpBlst-T8-48in-32w-1g+El-IS-NLO(30.5w)"/>
    <s v="LFLmpBlst-T8-48in-28w+El-IS-NLO(30.3w)"/>
    <s v="Standard"/>
    <m/>
    <s v="WP source e.g.: SCE13LG092r0; Expires 6-30-2014; Not used in 2013-14 Lighting Disposition"/>
    <s v="None"/>
    <s v="DEER2011"/>
  </r>
  <r>
    <n v="5342"/>
    <s v="R-In-LFLmpBlst-T8-48in-28w+El-IS-NLO(53w)-dWP6"/>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970 lm, CRI = 82, rated life = 20000 hours (2): LF Ballast: Electronic, Instant Start, Normal LO (1); Total Watts = 59"/>
    <s v="LF lamp and ballast: LF lamp: T8, 48 inch, 32W, 2970 lm, CRI = 82, rated life = 20000 hours (2): LF Ballast: Electronic, Instant Start, Normal LO (1); Total Watts = 59"/>
    <x v="989"/>
    <s v="LFLmpBlst-T8-48in-32w-2g+El-IS-NLO(59w)"/>
    <s v="LFLmpBlst-T8-48in-32w-2g+El-IS-NLO(59w)"/>
    <s v="LFLmpBlst-T8-48in-28w+El-IS-NLO(53w)"/>
    <s v="Standard"/>
    <m/>
    <s v="WP source e.g.: WPSDGENRLG0120r3"/>
    <s v="DEER1314"/>
    <s v="DEER1314"/>
  </r>
  <r>
    <n v="5343"/>
    <s v="R-In-LFLmpBlst-T8-48in-28w+El-IS-NLO(75w)-dWP14"/>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990"/>
    <s v="LFLmpBlst-T8-48in-32w-2g+El-IS-NLO(89w)"/>
    <s v="LFLmpBlst-T8-48in-32w-2g+El-IS-NLO(89w)"/>
    <s v="LFLmpBlst-T8-48in-28w+El-IS-NLO(75w)"/>
    <s v="Standard"/>
    <m/>
    <s v="WP source e.g.: SCE13LG087r0"/>
    <s v="DEER1314"/>
    <s v="DEER1314"/>
  </r>
  <r>
    <n v="5344"/>
    <s v="R-In-LFLmpBlst-T8-48in-28w+El-IS-NLO(98w)-dWP14"/>
    <x v="537"/>
    <s v="DEER1314"/>
    <s v="Lighting Disposition"/>
    <d v="2014-11-06T00:00:00"/>
    <s v="Disposition: MeasuresList-Dec1-2014.xlsx"/>
    <s v="RobNc"/>
    <s v="Res-Iltg-dWatt-CFL"/>
    <s v="DEER"/>
    <s v="Scaled"/>
    <s v="Delta"/>
    <n v="0"/>
    <n v="0"/>
    <s v="None"/>
    <m/>
    <b v="1"/>
    <m/>
    <b v="1"/>
    <s v="Res"/>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991"/>
    <s v="LFLmpBlst-T8-48in-32w-1g+El-IS-NLO(112w)"/>
    <s v="LFLmpBlst-T8-48in-32w-1g+El-IS-NLO(112w)"/>
    <s v="LFLmpBlst-T8-48in-28w+El-IS-NLO(98w)"/>
    <s v="Standard"/>
    <m/>
    <m/>
    <s v="DEER1314"/>
    <s v="DEER1314"/>
  </r>
  <r>
    <n v="5345"/>
    <s v="R-In-LFLmpBlst-T8-48in-28w+El-IS-NLO(98w)-dWP4"/>
    <x v="537"/>
    <s v="DEER2011"/>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970 lm, CRI = 82, rated life = 20000 hours (4): LF Ballast: Electronic, Instant Start, Reduced LO (1); Total Watts = 102"/>
    <s v="LF lamp and ballast: LF lamp: T8, 48 inch, 32W, 2970 lm, CRI = 82, rated life = 20000 hours (4): LF Ballast: Electronic, Instant Start, Reduced LO (1); Total Watts = 102"/>
    <x v="991"/>
    <s v="LFLmpBlst-T8-48in-32w-2g+El-IS-RLO(102w)"/>
    <s v="LFLmpBlst-T8-48in-32w-2g+El-IS-RLO(102w)"/>
    <s v="LFLmpBlst-T8-48in-28w+El-IS-NLO(98w)"/>
    <s v="Standard"/>
    <m/>
    <s v="WP source e.g.: SCE13LG087r0; Not used in 2013-14 Lighting Disposition"/>
    <s v="None"/>
    <s v="DEER2011"/>
  </r>
  <r>
    <n v="5346"/>
    <s v="R-In-LFLmpBlst-T8-48in-32w-1g+El-IS-NLO-Del(0w)-dWP53-dWC0"/>
    <x v="538"/>
    <s v="DEER2011"/>
    <s v="Lighting Disposition"/>
    <d v="2014-05-30T00:00:00"/>
    <s v="Disposition: MeasuresList-May222014.xlsx"/>
    <s v="ErRul"/>
    <s v="Res-Iltg-dWatt-CFL"/>
    <s v="DEER"/>
    <s v="Scaled"/>
    <s v="Delta"/>
    <n v="0"/>
    <n v="0"/>
    <s v="None"/>
    <m/>
    <b v="1"/>
    <m/>
    <b v="1"/>
    <s v="Res"/>
    <s v="Any"/>
    <x v="4"/>
    <s v="InGen"/>
    <s v="Ltg_Lmp+Blst"/>
    <x v="25"/>
    <m/>
    <m/>
    <s v="ILtg-Lfluor-Elec"/>
    <s v="ILtg-Lfluor-Elec"/>
    <s v="LF lamp and ballast: LF lamp: T8, 48 inch, 32W, 2710 lm, CRI = 75, rated life = 15000 hours (4): LF Ballast: Electronic, Rapid Start, Normal LO (1); Total Watts = 53"/>
    <s v="LF lamp and ballast: LF lamp: T8, 48 inch, 32W, 2710 lm, CRI = 75, rated life = 15000 hours (2): LF Ballast: Electronic, Instant Start, Normal LO (1); Delamped; Total Watts = 0"/>
    <x v="1009"/>
    <s v="LFLmpBlst-T8-48in-32w-1g+El-RS-NLO(53w)"/>
    <s v="LFLmpBlst-T8-48in-32w-1g+El-IS-NLO-Del(0w)"/>
    <s v="LFLmpBlst-T8-48in-32w-1g+El-IS-NLO-Del(0w)"/>
    <s v="Standard"/>
    <m/>
    <s v="WP source e.g.: SCE13LG087r0; Expires 6-30-2014; Not used in 2013-14 Lighting Disposition"/>
    <s v="None"/>
    <s v="DEER2011"/>
  </r>
  <r>
    <n v="5347"/>
    <s v="R-In-LFLmpBlst-T8-48in-32w-1g+El-IS-NLO-Del(59w)-dWP53"/>
    <x v="538"/>
    <s v="DEER1314"/>
    <s v="Lighting Disposition"/>
    <d v="2014-11-06T00:00:00"/>
    <s v="Disposition: MeasuresList-Dec1-2014.xlsx"/>
    <s v="RobNc"/>
    <s v="Res-Iltg-dWatt-CFL"/>
    <s v="DEER"/>
    <s v="Scaled"/>
    <s v="Delta"/>
    <n v="0"/>
    <n v="0"/>
    <s v="None"/>
    <m/>
    <b v="1"/>
    <m/>
    <b v="1"/>
    <s v="Res"/>
    <s v="Any"/>
    <x v="4"/>
    <s v="InGen"/>
    <s v="Ltg_Lmp+Blst"/>
    <x v="25"/>
    <m/>
    <m/>
    <s v="ILtg-Lfluor-Elec"/>
    <s v="ILtg-Lfluor-Elec"/>
    <s v="LF lamp and ballast: LF lamp: T8, 48 inch, 32W, 2710 lm, CRI = 75, rated life = 15000 hours (4): LF Ballast: Electronic, Instant Start, Normal LO (1); Total Watts = 112"/>
    <s v="LF lamp and ballast: LF lamp: T8, 48 inch, 32W, 2710 lm, CRI = 75, rated life = 15000 hours (4): LF Ballast: Electronic, Instant Start, Normal LO (1); Total Watts = 112"/>
    <x v="1010"/>
    <s v="LFLmpBlst-T8-48in-32w-1g+El-IS-NLO(112w)"/>
    <s v="LFLmpBlst-T8-48in-32w-1g+El-IS-NLO(112w)"/>
    <s v="LFLmpBlst-T8-48in-32w-1g+El-IS-NLO-Del(59w)"/>
    <s v="Standard"/>
    <m/>
    <m/>
    <s v="DEER1314"/>
    <s v="DEER1314"/>
  </r>
  <r>
    <n v="5348"/>
    <s v="R-In-LFLmpBlst-T8-48in-32w-3g+El-PS-RLO(24w)-dWP7"/>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970 lm, CRI = 82, rated life = 20000 hours (1): LF Ballast: Electronic, Instant Start, Normal LO (1); Total Watts = 31"/>
    <s v="LF lamp and ballast: LF lamp: T8, 48 inch, 32W, 2970 lm, CRI = 82, rated life = 20000 hours (1): LF Ballast: Electronic, Instant Start, Normal LO (1); Total Watts = 31"/>
    <x v="1145"/>
    <s v="LFLmpBlst-T8-48in-32w-2g+El-IS-NLO(31w)"/>
    <s v="LFLmpBlst-T8-48in-32w-2g+El-IS-NLO(31w)"/>
    <s v="LFLmpBlst-T8-48in-32w-3g+El-PS-RLO(24w)"/>
    <s v="Standard"/>
    <m/>
    <s v="WP source e.g.: SCE13LG087r0"/>
    <s v="DEER1314"/>
    <s v="DEER1314"/>
  </r>
  <r>
    <n v="5349"/>
    <s v="R-In-LFLmpBlst-T8-48in-32w-3g+El-PS-RLO(45w)-dWP14"/>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970 lm, CRI = 82, rated life = 20000 hours (2): LF Ballast: Electronic, Instant Start, Normal LO (1); Total Watts = 59"/>
    <s v="LF lamp and ballast: LF lamp: T8, 48 inch, 32W, 2970 lm, CRI = 82, rated life = 20000 hours (2): LF Ballast: Electronic, Instant Start, Normal LO (1); Total Watts = 59"/>
    <x v="1146"/>
    <s v="LFLmpBlst-T8-48in-32w-2g+El-IS-NLO(59w)"/>
    <s v="LFLmpBlst-T8-48in-32w-2g+El-IS-NLO(59w)"/>
    <s v="LFLmpBlst-T8-48in-32w-3g+El-PS-RLO(45w)"/>
    <s v="Standard"/>
    <m/>
    <s v="WP source e.g.: WPSDGENRLG0120r3"/>
    <s v="DEER1314"/>
    <s v="DEER1314"/>
  </r>
  <r>
    <n v="5350"/>
    <s v="R-In-LFLmpBlst-T8-48in-32w-3g+El-PS-RLO(68w)-dWP21"/>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970 lm, CRI = 82, rated life = 20000 hours (3): LF Ballast: Electronic, Instant Start, Normal LO (1); Total Watts = 89"/>
    <s v="LF lamp and ballast: LF lamp: T8, 48 inch, 32W, 2970 lm, CRI = 82, rated life = 20000 hours (3): LF Ballast: Electronic, Instant Start, Normal LO (1); Total Watts = 89"/>
    <x v="1164"/>
    <s v="LFLmpBlst-T8-48in-32w-2g+El-IS-NLO(89w)"/>
    <s v="LFLmpBlst-T8-48in-32w-2g+El-IS-NLO(89w)"/>
    <s v="LFLmpBlst-T8-48in-32w-3g+El-PS-RLO(68w)"/>
    <s v="Standard"/>
    <m/>
    <s v="WP source e.g.: PGECOLTG116r5"/>
    <s v="DEER1314"/>
    <s v="DEER1314"/>
  </r>
  <r>
    <n v="5351"/>
    <s v="R-In-LFLmpBlst-T8-48in-32w-3g+El-PS-RLO(90w)-dWP22"/>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48 inch, 32W, 2970 lm, CRI = 82, rated life = 20000 hours (4): LF Ballast: Electronic, Instant Start, Normal LO (1); Total Watts = 112"/>
    <s v="LF lamp and ballast: LF lamp: T8, 48 inch, 32W, 2970 lm, CRI = 82, rated life = 20000 hours (4): LF Ballast: Electronic, Instant Start, Normal LO (1); Total Watts = 112"/>
    <x v="1147"/>
    <s v="LFLmpBlst-T8-48in-32w-2g+El-IS-NLO(112w)"/>
    <s v="LFLmpBlst-T8-48in-32w-2g+El-IS-NLO(112w)"/>
    <s v="LFLmpBlst-T8-48in-32w-3g+El-PS-RLO(90w)"/>
    <s v="Standard"/>
    <m/>
    <s v="WP source e.g.: SCE13LG092r0"/>
    <s v="DEER1314"/>
    <s v="DEER1314"/>
  </r>
  <r>
    <n v="5352"/>
    <s v="R-In-LFLmpBlst-T8-96in-59w+El-IS-RLO(167w)-dWP52"/>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96 inch, 59W, 5190 lm, CRI = 75, rated life = 20000 hours (4): LF Ballast: Electronic, Instant Start, Normal LO (2); Total Watts = 219"/>
    <s v="LF lamp and ballast: LF lamp: T8, 96 inch, 59W, 5190 lm, CRI = 75, rated life = 20000 hours (4): LF Ballast: Electronic, Instant Start, Normal LO (2); Total Watts = 219"/>
    <x v="1148"/>
    <s v="LFLmpBlst-T8-96in-59w+El-IS-NLO(219w)"/>
    <s v="LFLmpBlst-T8-96in-59w+El-IS-NLO(219w)"/>
    <s v="LFLmpBlst-T8-96in-59w+El-IS-RLO(167w)"/>
    <s v="Standard"/>
    <m/>
    <s v="WP source e.g.: SCE13LG087r0"/>
    <s v="DEER1314"/>
    <s v="DEER1314"/>
  </r>
  <r>
    <n v="5353"/>
    <s v="R-In-LFLmpBlst-T8-96in-59w+El-IS-RLO(57w)-dWP1"/>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96 inch, 59W, 5190 lm, CRI = 75, rated life = 20000 hours (1): LF Ballast: Electronic, Instant Start, Normal LO (1); Total Watts = 58"/>
    <s v="LF lamp and ballast: LF lamp: T8, 96 inch, 59W, 5190 lm, CRI = 75, rated life = 20000 hours (1): LF Ballast: Electronic, Instant Start, Normal LO (1); Total Watts = 58"/>
    <x v="1031"/>
    <s v="LFLmpBlst-T8-96in-59w+El-IS-NLO(58w)"/>
    <s v="LFLmpBlst-T8-96in-59w+El-IS-NLO(58w)"/>
    <s v="LFLmpBlst-T8-96in-59w+El-IS-RLO(57w)"/>
    <s v="Standard"/>
    <m/>
    <s v="WP source e.g.: SCE13LG087r0"/>
    <s v="DEER1314"/>
    <s v="DEER1314"/>
  </r>
  <r>
    <n v="5354"/>
    <s v="R-In-LFLmpBlst-T8-96in-59w+El-IS-RLO(98w)-dWP11"/>
    <x v="537"/>
    <s v="DEER1314"/>
    <s v="Lighting Disposition"/>
    <d v="2014-05-30T00:00:00"/>
    <s v="Disposition: MeasuresList-May222014.xlsx"/>
    <s v="RobNc"/>
    <s v="Res-Iltg-dWatt-CFL"/>
    <s v="DEER"/>
    <s v="Scaled"/>
    <s v="Delta"/>
    <n v="0"/>
    <n v="0"/>
    <s v="None"/>
    <m/>
    <b v="1"/>
    <m/>
    <b v="1"/>
    <s v="Res"/>
    <s v="Any"/>
    <x v="4"/>
    <s v="InGen"/>
    <s v="Ltg_Lmp+Blst"/>
    <x v="25"/>
    <m/>
    <m/>
    <s v="ILtg-Lfluor-Elec"/>
    <s v="ILtg-Lfluor-Elec"/>
    <s v="LF lamp and ballast: LF lamp: T8, 96 inch, 59W, 5190 lm, CRI = 75, rated life = 20000 hours (2): LF Ballast: Electronic, Instant Start, Normal LO (1); Total Watts = 109"/>
    <s v="LF lamp and ballast: LF lamp: T8, 96 inch, 59W, 5190 lm, CRI = 75, rated life = 20000 hours (2): LF Ballast: Electronic, Instant Start, Normal LO (1); Total Watts = 109"/>
    <x v="597"/>
    <s v="LFLmpBlst-T8-96in-59w+El-IS-NLO(109w)"/>
    <s v="LFLmpBlst-T8-96in-59w+El-IS-NLO(109w)"/>
    <s v="LFLmpBlst-T8-96in-59w+El-IS-RLO(98w)"/>
    <s v="Standard"/>
    <m/>
    <s v="WP source e.g.: SCE13LG087r0"/>
    <s v="DEER1314"/>
    <s v="DEER1314"/>
  </r>
  <r>
    <n v="5355"/>
    <s v="R-In-PlugIn-CFL(14w)-dWP34"/>
    <x v="539"/>
    <s v="DEER1314"/>
    <s v="Lighting Disposition"/>
    <d v="2014-07-31T00:00:00"/>
    <s v="Disposition: MeasuresList-October312014.xlsx"/>
    <s v="RobNc"/>
    <s v="Res-Iltg-dWatt-CFL"/>
    <s v="DEER"/>
    <s v="Scaled"/>
    <s v="BaseRatio"/>
    <n v="0"/>
    <n v="0"/>
    <s v="None"/>
    <m/>
    <b v="1"/>
    <m/>
    <b v="1"/>
    <s v="Res"/>
    <s v="Any"/>
    <x v="4"/>
    <s v="InGen"/>
    <s v="Ltg_PlugIn"/>
    <x v="35"/>
    <m/>
    <m/>
    <s v="ILtg-CFLfix-Res"/>
    <m/>
    <s v="Res indoor non-refl CFL base case, Total Watts = 3.47 x Msr Watts"/>
    <s v="Res indoor non-refl CFL base case, Total Watts = 3.47 x Msr Watts"/>
    <x v="1165"/>
    <s v="CFLratio0347"/>
    <s v="CFLratio0347"/>
    <s v="PlugIn-CFL(14w)"/>
    <s v="Standard"/>
    <m/>
    <m/>
    <s v="DEER1314"/>
    <s v="DEER1314"/>
  </r>
  <r>
    <n v="5356"/>
    <s v="R-In-PlugIn-CFL(18w)-dWP44"/>
    <x v="539"/>
    <s v="DEER1314"/>
    <s v="Lighting Disposition"/>
    <d v="2014-07-31T00:00:00"/>
    <s v="Disposition: MeasuresList-October312014.xlsx"/>
    <s v="RobNc"/>
    <s v="Res-Iltg-dWatt-CFL"/>
    <s v="DEER"/>
    <s v="Scaled"/>
    <s v="BaseRatio"/>
    <n v="0"/>
    <n v="0"/>
    <s v="None"/>
    <m/>
    <b v="1"/>
    <m/>
    <b v="1"/>
    <s v="Res"/>
    <s v="Any"/>
    <x v="4"/>
    <s v="InGen"/>
    <s v="Ltg_PlugIn"/>
    <x v="35"/>
    <m/>
    <m/>
    <s v="ILtg-CFLfix-Res"/>
    <m/>
    <s v="Res indoor non-refl CFL base case, Total Watts = 3.47 x Msr Watts"/>
    <s v="Res indoor non-refl CFL base case, Total Watts = 3.47 x Msr Watts"/>
    <x v="1166"/>
    <s v="CFLratio0347"/>
    <s v="CFLratio0347"/>
    <s v="PlugIn-CFL(18w)"/>
    <s v="Standard"/>
    <m/>
    <m/>
    <s v="DEER1314"/>
    <s v="DEER1314"/>
  </r>
  <r>
    <n v="5357"/>
    <s v="R-In-PlugIn-CFL(19w)-dWP46"/>
    <x v="539"/>
    <s v="DEER1314"/>
    <s v="Lighting Disposition"/>
    <d v="2014-07-31T00:00:00"/>
    <s v="Disposition: MeasuresList-October312014.xlsx"/>
    <s v="RobNc"/>
    <s v="Res-Iltg-dWatt-CFL"/>
    <s v="DEER"/>
    <s v="Scaled"/>
    <s v="BaseRatio"/>
    <n v="0"/>
    <n v="0"/>
    <s v="None"/>
    <m/>
    <b v="1"/>
    <m/>
    <b v="1"/>
    <s v="Res"/>
    <s v="Any"/>
    <x v="4"/>
    <s v="InGen"/>
    <s v="Ltg_PlugIn"/>
    <x v="35"/>
    <m/>
    <m/>
    <s v="ILtg-CFLfix-Res"/>
    <m/>
    <s v="Res indoor non-refl CFL base case, Total Watts = 3.47 x Msr Watts"/>
    <s v="Res indoor non-refl CFL base case, Total Watts = 3.47 x Msr Watts"/>
    <x v="1167"/>
    <s v="CFLratio0347"/>
    <s v="CFLratio0347"/>
    <s v="PlugIn-CFL(19w)"/>
    <s v="Standard"/>
    <m/>
    <m/>
    <s v="DEER1314"/>
    <s v="DEER1314"/>
  </r>
  <r>
    <n v="5358"/>
    <s v="R-In-PlugIn-CFL(22w)-dWP54"/>
    <x v="539"/>
    <s v="DEER1314"/>
    <s v="Lighting Disposition"/>
    <d v="2014-07-31T00:00:00"/>
    <s v="Disposition: MeasuresList-October312014.xlsx"/>
    <s v="RobNc"/>
    <s v="Res-Iltg-dWatt-CFL"/>
    <s v="DEER"/>
    <s v="Scaled"/>
    <s v="BaseRatio"/>
    <n v="0"/>
    <n v="0"/>
    <s v="None"/>
    <m/>
    <b v="1"/>
    <m/>
    <b v="1"/>
    <s v="Res"/>
    <s v="Any"/>
    <x v="4"/>
    <s v="InGen"/>
    <s v="Ltg_PlugIn"/>
    <x v="35"/>
    <m/>
    <m/>
    <s v="ILtg-CFLfix-Res"/>
    <m/>
    <s v="Res indoor non-refl CFL base case, Total Watts = 3.47 x Msr Watts"/>
    <s v="Res indoor non-refl CFL base case, Total Watts = 3.47 x Msr Watts"/>
    <x v="1168"/>
    <s v="CFLratio0347"/>
    <s v="CFLratio0347"/>
    <s v="PlugIn-CFL(22w)"/>
    <s v="Standard"/>
    <m/>
    <m/>
    <s v="DEER1314"/>
    <s v="DEER1314"/>
  </r>
  <r>
    <n v="5359"/>
    <s v="R-In-PlugIn-CFL(23w)-dWP56"/>
    <x v="539"/>
    <s v="DEER1314"/>
    <s v="Lighting Disposition"/>
    <d v="2014-07-31T00:00:00"/>
    <s v="Disposition: MeasuresList-October312014.xlsx"/>
    <s v="RobNc"/>
    <s v="Res-Iltg-dWatt-CFL"/>
    <s v="DEER"/>
    <s v="Scaled"/>
    <s v="BaseRatio"/>
    <n v="0"/>
    <n v="0"/>
    <s v="None"/>
    <m/>
    <b v="1"/>
    <m/>
    <b v="1"/>
    <s v="Res"/>
    <s v="Any"/>
    <x v="4"/>
    <s v="InGen"/>
    <s v="Ltg_PlugIn"/>
    <x v="35"/>
    <m/>
    <m/>
    <s v="ILtg-CFLfix-Res"/>
    <m/>
    <s v="Res indoor non-refl CFL base case, Total Watts = 3.47 x Msr Watts"/>
    <s v="Res indoor non-refl CFL base case, Total Watts = 3.47 x Msr Watts"/>
    <x v="1169"/>
    <s v="CFLratio0347"/>
    <s v="CFLratio0347"/>
    <s v="PlugIn-CFL(23w)"/>
    <s v="Standard"/>
    <m/>
    <m/>
    <s v="DEER1314"/>
    <s v="DEER1314"/>
  </r>
  <r>
    <n v="5360"/>
    <s v="R-In-PlugIn-CFL(26w)-dWP64"/>
    <x v="539"/>
    <s v="DEER1314"/>
    <s v="Lighting Disposition"/>
    <d v="2014-07-31T00:00:00"/>
    <s v="Disposition: MeasuresList-October312014.xlsx"/>
    <s v="RobNc"/>
    <s v="Res-Iltg-dWatt-CFL"/>
    <s v="DEER"/>
    <s v="Scaled"/>
    <s v="BaseRatio"/>
    <n v="0"/>
    <n v="0"/>
    <s v="None"/>
    <m/>
    <b v="1"/>
    <m/>
    <b v="1"/>
    <s v="Res"/>
    <s v="Any"/>
    <x v="4"/>
    <s v="InGen"/>
    <s v="Ltg_PlugIn"/>
    <x v="35"/>
    <m/>
    <m/>
    <s v="ILtg-CFLfix-Res"/>
    <m/>
    <s v="Res indoor non-refl CFL base case, Total Watts = 3.47 x Msr Watts"/>
    <s v="Res indoor non-refl CFL base case, Total Watts = 3.47 x Msr Watts"/>
    <x v="1170"/>
    <s v="CFLratio0347"/>
    <s v="CFLratio0347"/>
    <s v="PlugIn-CFL(26w)"/>
    <s v="Standard"/>
    <m/>
    <m/>
    <s v="DEER1314"/>
    <s v="DEER1314"/>
  </r>
  <r>
    <n v="5361"/>
    <s v="R-In-PlugIn-CFL(36w)-dWP88"/>
    <x v="539"/>
    <s v="DEER1314"/>
    <s v="Lighting Disposition"/>
    <d v="2014-07-31T00:00:00"/>
    <s v="Disposition: MeasuresList-October312014.xlsx"/>
    <s v="RobNc"/>
    <s v="Res-Iltg-dWatt-CFL"/>
    <s v="DEER"/>
    <s v="Scaled"/>
    <s v="BaseRatio"/>
    <n v="0"/>
    <n v="0"/>
    <s v="None"/>
    <m/>
    <b v="1"/>
    <m/>
    <b v="1"/>
    <s v="Res"/>
    <s v="Any"/>
    <x v="4"/>
    <s v="InGen"/>
    <s v="Ltg_PlugIn"/>
    <x v="35"/>
    <m/>
    <m/>
    <s v="ILtg-CFLfix-Res"/>
    <m/>
    <s v="Res indoor non-refl CFL base case, Total Watts = 3.47 x Msr Watts"/>
    <s v="Res indoor non-refl CFL base case, Total Watts = 3.47 x Msr Watts"/>
    <x v="1171"/>
    <s v="CFLratio0347"/>
    <s v="CFLratio0347"/>
    <s v="PlugIn-CFL(36w)"/>
    <s v="Standard"/>
    <m/>
    <m/>
    <s v="DEER1314"/>
    <s v="DEER1314"/>
  </r>
  <r>
    <n v="5362"/>
    <s v="R-In-PlugIn-CFL(65w)-dWP160"/>
    <x v="539"/>
    <s v="DEER1314"/>
    <s v="Lighting Disposition"/>
    <d v="2014-07-31T00:00:00"/>
    <s v="Disposition: MeasuresList-October312014.xlsx"/>
    <s v="RobNc"/>
    <s v="Res-Iltg-dWatt-CFL"/>
    <s v="DEER"/>
    <s v="Scaled"/>
    <s v="BaseRatio"/>
    <n v="0"/>
    <n v="0"/>
    <s v="None"/>
    <m/>
    <b v="1"/>
    <m/>
    <b v="1"/>
    <s v="Res"/>
    <s v="Any"/>
    <x v="4"/>
    <s v="InGen"/>
    <s v="Ltg_PlugIn"/>
    <x v="35"/>
    <m/>
    <m/>
    <s v="ILtg-CFLfix-Res"/>
    <m/>
    <s v="Res indoor non-refl CFL base case, Total Watts = 3.47 x Msr Watts"/>
    <s v="Res indoor non-refl CFL base case, Total Watts = 3.47 x Msr Watts"/>
    <x v="1172"/>
    <s v="CFLratio0347"/>
    <s v="CFLratio0347"/>
    <s v="PlugIn-CFL(65w)"/>
    <s v="Standard"/>
    <m/>
    <m/>
    <s v="DEER1314"/>
    <s v="DEER1314"/>
  </r>
  <r>
    <n v="5363"/>
    <s v="R-In-PlugIn-CFL(75w)-dWP189"/>
    <x v="539"/>
    <s v="DEER1314"/>
    <s v="Lighting Disposition"/>
    <d v="2014-07-31T00:00:00"/>
    <s v="Disposition: MeasuresList-October312014.xlsx"/>
    <s v="RobNc"/>
    <s v="Res-Iltg-dWatt-CFL"/>
    <s v="DEER"/>
    <s v="Scaled"/>
    <s v="BaseRatio"/>
    <n v="0"/>
    <n v="0"/>
    <s v="None"/>
    <m/>
    <b v="1"/>
    <m/>
    <b v="1"/>
    <s v="Res"/>
    <s v="Any"/>
    <x v="4"/>
    <s v="InGen"/>
    <s v="Ltg_PlugIn"/>
    <x v="35"/>
    <m/>
    <m/>
    <s v="ILtg-CFLfix-Res"/>
    <m/>
    <s v="CFL fixture based on:  Ballast; Total Watts = 3.53"/>
    <s v="CFL fixture based on:  Ballast; Total Watts = 3.53"/>
    <x v="1173"/>
    <s v="CFLratio0353"/>
    <s v="CFLratio0353"/>
    <s v="PlugIn-CFL(75w)"/>
    <s v="Standard"/>
    <m/>
    <s v="WP source: PGE3PLTG173r1.  Base and Code Tech IDs corrected per PGE response to May 2014 disposition"/>
    <s v="DEER1314"/>
    <s v="DEER1314"/>
  </r>
  <r>
    <n v="5364"/>
    <s v="R-In-PlugIn-CFL-1(55w)-dWP135"/>
    <x v="539"/>
    <s v="DEER1314"/>
    <s v="Lighting Disposition"/>
    <d v="2014-07-31T00:00:00"/>
    <s v="Disposition: MeasuresList-October312014.xlsx"/>
    <s v="RobNc"/>
    <s v="Res-Iltg-dWatt-CFL"/>
    <s v="DEER"/>
    <s v="Scaled"/>
    <s v="BaseRatio"/>
    <n v="0"/>
    <n v="0"/>
    <s v="None"/>
    <m/>
    <b v="1"/>
    <m/>
    <b v="1"/>
    <s v="Res"/>
    <s v="Any"/>
    <x v="4"/>
    <s v="InGen"/>
    <s v="Ltg_PlugIn"/>
    <x v="35"/>
    <m/>
    <m/>
    <s v="ILtg-CFLfix-Res"/>
    <m/>
    <s v="Res indoor non-refl CFL base case, Total Watts = 3.47 x Msr Watts"/>
    <s v="Res indoor non-refl CFL base case, Total Watts = 3.47 x Msr Watts"/>
    <x v="1174"/>
    <s v="CFLratio0347"/>
    <s v="CFLratio0347"/>
    <s v="PlugIn-CFL-1(55w)"/>
    <s v="Standard"/>
    <m/>
    <m/>
    <s v="DEER1314"/>
    <s v="DEER1314"/>
  </r>
  <r>
    <n v="5365"/>
    <s v="R-In-PlugIn-CFL-1(70w)-dWP177"/>
    <x v="539"/>
    <s v="DEER1314"/>
    <s v="Lighting Disposition"/>
    <d v="2014-07-31T00:00:00"/>
    <s v="Disposition: MeasuresList-October312014.xlsx"/>
    <s v="RobNc"/>
    <s v="Res-Iltg-dWatt-CFL"/>
    <s v="DEER"/>
    <s v="Scaled"/>
    <s v="BaseRatio"/>
    <n v="0"/>
    <n v="0"/>
    <s v="None"/>
    <m/>
    <b v="1"/>
    <m/>
    <b v="1"/>
    <s v="Res"/>
    <s v="Any"/>
    <x v="4"/>
    <s v="InGen"/>
    <s v="Ltg_PlugIn"/>
    <x v="35"/>
    <m/>
    <m/>
    <s v="ILtg-CFLfix-Res"/>
    <m/>
    <s v="CFL fixture based on:  Ballast; Total Watts = 3.53"/>
    <s v="CFL fixture based on:  Ballast; Total Watts = 3.53"/>
    <x v="1175"/>
    <s v="CFLratio0353"/>
    <s v="CFLratio0353"/>
    <s v="PlugIn-CFL-1(70w)"/>
    <s v="Standard"/>
    <m/>
    <s v="WP source: PGE3PLTG173r1.  Base and Code Tech IDs corrected per PGE response to May 2014 disposition"/>
    <s v="DEER1314"/>
    <s v="DEER1314"/>
  </r>
  <r>
    <n v="5366"/>
    <s v="R-In-PlugIn-CFL-2(13w)-dWP32"/>
    <x v="539"/>
    <s v="DEER1314"/>
    <s v="Lighting Disposition"/>
    <d v="2014-07-31T00:00:00"/>
    <s v="Disposition: MeasuresList-October312014.xlsx"/>
    <s v="RobNc"/>
    <s v="Res-Iltg-dWatt-CFL"/>
    <s v="DEER"/>
    <s v="Scaled"/>
    <s v="BaseRatio"/>
    <n v="0"/>
    <n v="0"/>
    <s v="None"/>
    <m/>
    <b v="1"/>
    <m/>
    <b v="1"/>
    <s v="Res"/>
    <s v="Any"/>
    <x v="4"/>
    <s v="InGen"/>
    <s v="Ltg_PlugIn"/>
    <x v="35"/>
    <m/>
    <m/>
    <s v="ILtg-CFLfix-Res"/>
    <m/>
    <s v="Res indoor non-refl CFL base case, Total Watts = 3.47 x Msr Watts"/>
    <s v="Res indoor non-refl CFL base case, Total Watts = 3.47 x Msr Watts"/>
    <x v="1176"/>
    <s v="CFLratio0347"/>
    <s v="CFLratio0347"/>
    <s v="PlugIn-CFL-2(13w)"/>
    <s v="Standard"/>
    <m/>
    <m/>
    <s v="DEER1314"/>
    <s v="DEER1314"/>
  </r>
  <r>
    <n v="5367"/>
    <s v="R-In-PlugIn-CFL-2(55w)-dWP139"/>
    <x v="539"/>
    <s v="DEER1314"/>
    <s v="Lighting Disposition"/>
    <d v="2014-07-31T00:00:00"/>
    <s v="Disposition: MeasuresList-October312014.xlsx"/>
    <s v="RobNc"/>
    <s v="Res-Iltg-dWatt-CFL"/>
    <s v="DEER"/>
    <s v="Scaled"/>
    <s v="BaseRatio"/>
    <n v="0"/>
    <n v="0"/>
    <s v="None"/>
    <m/>
    <b v="1"/>
    <m/>
    <b v="1"/>
    <s v="Res"/>
    <s v="Any"/>
    <x v="4"/>
    <s v="InGen"/>
    <s v="Ltg_PlugIn"/>
    <x v="35"/>
    <m/>
    <m/>
    <s v="ILtg-CFLfix-Res"/>
    <m/>
    <s v="CFL fixture based on:  Ballast; Total Watts = 3.53"/>
    <s v="CFL fixture based on:  Ballast; Total Watts = 3.53"/>
    <x v="1177"/>
    <s v="CFLratio0353"/>
    <s v="CFLratio0353"/>
    <s v="PlugIn-CFL-2(55w)"/>
    <s v="Standard"/>
    <m/>
    <s v="WP source: PGE3PLTG173r1.  Base and Code Tech IDs corrected per PGE response to May 2014 disposition"/>
    <s v="DEER1314"/>
    <s v="DEER1314"/>
  </r>
  <r>
    <n v="5368"/>
    <s v="R-In-PlugIn-CFL-2(70w)-dWP172"/>
    <x v="539"/>
    <s v="DEER1314"/>
    <s v="Lighting Disposition"/>
    <d v="2014-07-31T00:00:00"/>
    <s v="Disposition: MeasuresList-October312014.xlsx"/>
    <s v="RobNc"/>
    <s v="Res-Iltg-dWatt-CFL"/>
    <s v="DEER"/>
    <s v="Scaled"/>
    <s v="BaseRatio"/>
    <n v="0"/>
    <n v="0"/>
    <s v="None"/>
    <m/>
    <b v="1"/>
    <m/>
    <b v="1"/>
    <s v="Res"/>
    <s v="Any"/>
    <x v="4"/>
    <s v="InGen"/>
    <s v="Ltg_PlugIn"/>
    <x v="35"/>
    <m/>
    <m/>
    <s v="ILtg-CFLfix-Res"/>
    <m/>
    <s v="Res indoor non-refl CFL base case, Total Watts = 3.47 x Msr Watts"/>
    <s v="Res indoor non-refl CFL base case, Total Watts = 3.47 x Msr Watts"/>
    <x v="1178"/>
    <s v="CFLratio0347"/>
    <s v="CFLratio0347"/>
    <s v="PlugIn-CFL-2(70w)"/>
    <s v="Standard"/>
    <m/>
    <m/>
    <s v="DEER1314"/>
    <s v="DEER1314"/>
  </r>
  <r>
    <n v="5369"/>
    <s v="R-Out-CFLfixt-13w-ext(13w)-dWP32"/>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79"/>
    <s v="CFLratio0353"/>
    <s v="CFLratio0353"/>
    <s v="CFLfixt-13w-ext(13w)"/>
    <s v="Standard"/>
    <m/>
    <s v="This measure replaces measure ID = R-Out-CFLfixt-13w-ext(13w)-dWP39"/>
    <s v="None"/>
    <s v="DEER1314"/>
  </r>
  <r>
    <n v="5370"/>
    <s v="R-Out-CFLfixt-13w-ext(13w)-dWP39"/>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79"/>
    <s v="CFLratio0407"/>
    <s v="CFLratio0407"/>
    <s v="CFLfixt-13w-ext(13w)"/>
    <s v="Standard"/>
    <m/>
    <s v="For PGE3PLTG173 and SCE13LG007 until expiry date. Replaced by measure ID R-Out-CFLfixt-13w-ext(13w)-dWP32.  This measure uses the wrong WRR for an exterior CFL fixture."/>
    <s v="None"/>
    <s v="DEER1314"/>
  </r>
  <r>
    <n v="5371"/>
    <s v="R-Out-CFLfixt-15w-ext(15w)-dWP37"/>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80"/>
    <s v="CFLratio0353"/>
    <s v="CFLratio0353"/>
    <s v="CFLfixt-15w-ext(15w)"/>
    <s v="Standard"/>
    <m/>
    <s v="This measure replaces Measure ID = R-Out-CFLfixt-15w-ext(15w)-dWP46"/>
    <s v="None"/>
    <s v="DEER1314"/>
  </r>
  <r>
    <n v="5372"/>
    <s v="R-Out-CFLfixt-15w-ext(15w)-dWP46"/>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80"/>
    <s v="CFLratio0407"/>
    <s v="CFLratio0407"/>
    <s v="CFLfixt-15w-ext(15w)"/>
    <s v="Standard"/>
    <m/>
    <s v="For PGECOLTG107r6 only. This measure may only be claimed by this work paper.  For revision 7 and later, use R-Out-CFLfixt-15w-ext(15w)-dWP37.  This measure uses the wrong WRR for an exterior CFL fixture "/>
    <s v="None"/>
    <s v="DEER1314"/>
  </r>
  <r>
    <n v="5373"/>
    <s v="R-Out-CFLfixt-17w-ext(17w)-dWP43"/>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81"/>
    <s v="CFLratio0353"/>
    <s v="CFLratio0353"/>
    <s v="CFLfixt-17w-ext(17w)"/>
    <s v="Standard"/>
    <m/>
    <s v="This measure replaces measure ID = R-Out-CFLfixt-17w-ext(17w)-dWP52"/>
    <s v="None"/>
    <s v="DEER1314"/>
  </r>
  <r>
    <n v="5374"/>
    <s v="R-Out-CFLfixt-17w-ext(17w)-dWP52"/>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81"/>
    <s v="CFLratio0407"/>
    <s v="CFLratio0407"/>
    <s v="CFLfixt-17w-ext(17w)"/>
    <s v="Standard"/>
    <m/>
    <s v="For PGE3PLTG173 and SCE13LG007 until expiry date. Replaced by R-Out-CFLfixt-17w-ext(17w)-dWP43.  This measure uses the wrong WRR for an exterior CFL fixture "/>
    <s v="None"/>
    <s v="DEER1314"/>
  </r>
  <r>
    <n v="5375"/>
    <s v="R-Out-CFLfixt-18w-ext(18w)-dWP45"/>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046"/>
    <s v="CFLratio0353"/>
    <s v="CFLratio0353"/>
    <s v="CFLfixt-18w-ext(18w)"/>
    <s v="Standard"/>
    <m/>
    <s v="This measure replaces Measure ID = R-Out-CFLfixt-18w-ext(18w)-dWP55"/>
    <s v="None"/>
    <s v="DEER1314"/>
  </r>
  <r>
    <n v="5376"/>
    <s v="R-Out-CFLfixt-18w-ext(18w)-dWP55"/>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046"/>
    <s v="CFLratio0407"/>
    <s v="CFLratio0407"/>
    <s v="CFLfixt-18w-ext(18w)"/>
    <s v="Standard"/>
    <m/>
    <s v="For PGECOLTG107r6 and SCE13LG007 until expiry date. Then use R-Out-CFLfixt-18w-ext(18w)-dWP45.  This measure uses the wrong WRR for an exterior CFL fixture"/>
    <s v="None"/>
    <s v="DEER1314"/>
  </r>
  <r>
    <n v="5377"/>
    <s v="R-Out-CFLfixt-19w-ext(19w)-dWP48"/>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82"/>
    <s v="CFLratio0353"/>
    <s v="CFLratio0353"/>
    <s v="CFLfixt-19w-ext(19w)"/>
    <s v="Standard"/>
    <m/>
    <s v="This measure replaces Measure ID = R-Out-CFLfixt-19w-ext(19w)-dWP58"/>
    <s v="None"/>
    <s v="DEER1314"/>
  </r>
  <r>
    <n v="5378"/>
    <s v="R-Out-CFLfixt-19w-ext(19w)-dWP58"/>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82"/>
    <s v="CFLratio0407"/>
    <s v="CFLratio0407"/>
    <s v="CFLfixt-19w-ext(19w)"/>
    <s v="Standard"/>
    <m/>
    <s v="For SCE13LG007 until expiry date. Replaced by measure ID R-Out-CFLfixt-19w-ext(19w)-dWP48"/>
    <s v="None"/>
    <s v="DEER1314"/>
  </r>
  <r>
    <n v="5379"/>
    <s v="R-Out-CFLfixt-20w-ext(20w)-dWP50"/>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83"/>
    <s v="CFLratio0353"/>
    <s v="CFLratio0353"/>
    <s v="CFLfixt-20w-ext(20w)"/>
    <s v="Standard"/>
    <m/>
    <s v="This measure replaces Measure ID = R-Out-CFLfixt-20w-ext(20w)-dWP61"/>
    <s v="None"/>
    <s v="DEER1314"/>
  </r>
  <r>
    <n v="5380"/>
    <s v="R-Out-CFLfixt-20w-ext(20w)-dWP61"/>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83"/>
    <s v="CFLratio0407"/>
    <s v="CFLratio0407"/>
    <s v="CFLfixt-20w-ext(20w)"/>
    <s v="Standard"/>
    <m/>
    <s v="For SCE13LG007 until expiry date. Replaced by measure ID R-Out-CFLfixt-20w-ext(20w)-dWP50"/>
    <s v="None"/>
    <s v="DEER1314"/>
  </r>
  <r>
    <n v="5381"/>
    <s v="R-Out-CFLfixt-21w-ext(21w)-dWP53"/>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84"/>
    <s v="CFLratio0353"/>
    <s v="CFLratio0353"/>
    <s v="CFLfixt-21w-ext(21w)"/>
    <s v="Standard"/>
    <m/>
    <s v="This measure replaces measure ID = R-Out-CFLfixt-21w-ext(21w)-dWP64"/>
    <s v="None"/>
    <s v="DEER1314"/>
  </r>
  <r>
    <n v="5382"/>
    <s v="R-Out-CFLfixt-21w-ext(21w)-dWP64"/>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84"/>
    <s v="CFLratio0407"/>
    <s v="CFLratio0407"/>
    <s v="CFLfixt-21w-ext(21w)"/>
    <s v="Standard"/>
    <m/>
    <s v="For PGE3PLTG173 and SCE13LG007 until expiry date. Replaced by R-Out-CFLfixt-21w-ext(21w)-dWP53.  This measure uses the wrong WRR for an exterior CFL fixture "/>
    <s v="None"/>
    <s v="DEER1314"/>
  </r>
  <r>
    <n v="5383"/>
    <s v="R-Out-CFLfixt-22w-ext(22w)-dWP55"/>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85"/>
    <s v="CFLratio0353"/>
    <s v="CFLratio0353"/>
    <s v="CFLfixt-22w-ext(22w)"/>
    <s v="Standard"/>
    <m/>
    <s v="This measure replaces measure ID = R-Out-CFLfixt-22w-ext(22w)-dWP67"/>
    <s v="None"/>
    <s v="DEER1314"/>
  </r>
  <r>
    <n v="5384"/>
    <s v="R-Out-CFLfixt-22w-ext(22w)-dWP67"/>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85"/>
    <s v="CFLratio0407"/>
    <s v="CFLratio0407"/>
    <s v="CFLfixt-22w-ext(22w)"/>
    <s v="Standard"/>
    <m/>
    <s v="For PGE3PLTG173 and SCE13LG007 until expiry date. Replaced by R-Out-CFLfixt-22w-ext(22w)-dWP55.  This measure uses the wrong WRR for an exterior CFL fixture "/>
    <s v="None"/>
    <s v="DEER1314"/>
  </r>
  <r>
    <n v="5385"/>
    <s v="R-Out-CFLfixt-23w-ext(23w)-dWP58"/>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047"/>
    <s v="CFLratio0353"/>
    <s v="CFLratio0353"/>
    <s v="CFLfixt-23w-ext(23w)"/>
    <s v="Standard"/>
    <m/>
    <s v="This measure replaces Measure ID = R-Out-CFLfixt-23w-ext(23w)-dWP70"/>
    <s v="None"/>
    <s v="DEER1314"/>
  </r>
  <r>
    <n v="5386"/>
    <s v="R-Out-CFLfixt-23w-ext(23w)-dWP70"/>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047"/>
    <s v="CFLratio0407"/>
    <s v="CFLratio0407"/>
    <s v="CFLfixt-23w-ext(23w)"/>
    <s v="Standard"/>
    <m/>
    <s v="For PGECOLTG107r6 and SCE13LG007 until expiry date. Then use R-Out-CFLfixt-23w-ext(23w)-dWP58.  This measure uses the wrong WRR for an exterior CFL fixture "/>
    <s v="None"/>
    <s v="DEER1314"/>
  </r>
  <r>
    <n v="5387"/>
    <s v="R-Out-CFLfixt-25w-ext(25w)-dWP63"/>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86"/>
    <s v="CFLratio0353"/>
    <s v="CFLratio0353"/>
    <s v="CFLfixt-25w-ext(25w)"/>
    <s v="Standard"/>
    <m/>
    <s v="This measure replaces measure ID = R-Out-CFLfixt-25w-ext(25w)-dWP76"/>
    <s v="None"/>
    <s v="DEER1314"/>
  </r>
  <r>
    <n v="5388"/>
    <s v="R-Out-CFLfixt-25w-ext(25w)-dWP76"/>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86"/>
    <s v="CFLratio0407"/>
    <s v="CFLratio0407"/>
    <s v="CFLfixt-25w-ext(25w)"/>
    <s v="Standard"/>
    <m/>
    <s v="For PGE3PLTG173 and SCE13LG007 until expiry date. Replaced by R-Out-CFLfixt-25w-ext(25w)-dWP63.  This measure uses the wrong WRR for an exterior CFL fixture "/>
    <s v="None"/>
    <s v="DEER1314"/>
  </r>
  <r>
    <n v="5389"/>
    <s v="R-Out-CFLfixt-26w-ext(26w)-dWP65"/>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048"/>
    <s v="CFLratio0353"/>
    <s v="CFLratio0353"/>
    <s v="CFLfixt-26w-ext(26w)"/>
    <s v="Standard"/>
    <m/>
    <s v="This measure replaces  Measure ID = R-Out-CFLfixt-26w-ext(26w)-dWP79"/>
    <s v="None"/>
    <s v="DEER1314"/>
  </r>
  <r>
    <n v="5390"/>
    <s v="R-Out-CFLfixt-26w-ext(26w)-dWP79"/>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048"/>
    <s v="CFLratio0407"/>
    <s v="CFLratio0407"/>
    <s v="CFLfixt-26w-ext(26w)"/>
    <s v="Standard"/>
    <m/>
    <s v="For PGECOLTG107r6 and SCE13LG007 until expiry date. Then use R-Out-CFLfixt-26w-ext(26w)-dWP65.  This measure uses the wrong WRR for an exterior CFL fixture "/>
    <s v="None"/>
    <s v="DEER1314"/>
  </r>
  <r>
    <n v="5391"/>
    <s v="R-Out-CFLfixt-26w-ext-2Lmp(56w)-dWP39"/>
    <x v="540"/>
    <s v="DEER1314"/>
    <s v="Lighting Disposition"/>
    <d v="2014-05-30T00:00:00"/>
    <s v="Disposition: MeasuresList-May222014.xlsx"/>
    <s v="RobNc"/>
    <s v="Res-Oltg-dWatt"/>
    <s v="DEER"/>
    <s v="Scaled"/>
    <s v="Delta"/>
    <n v="0"/>
    <n v="0"/>
    <s v="None"/>
    <m/>
    <b v="0"/>
    <m/>
    <b v="1"/>
    <s v="Res"/>
    <s v="Any"/>
    <x v="4"/>
    <s v="OutGen"/>
    <s v="Ltg_Fixture"/>
    <x v="23"/>
    <m/>
    <m/>
    <s v="OLtg-CFLfix"/>
    <s v="OLtg-MH"/>
    <s v="HID Fixture based on Lamp/Blst: MH-70w-Ext(95w); Any type of housing; Any direction of light; Total Watts = 95"/>
    <s v="HID Fixture based on Lamp/Blst: MH-70w-Ext(95w); Any type of housing; Any direction of light; Total Watts = 95"/>
    <x v="1049"/>
    <s v="HIDFixt-MH-70w-Ext(95w)"/>
    <s v="HIDFixt-MH-70w-Ext(95w)"/>
    <s v="CFLfixt-26w-ext-2Lmp(56w)"/>
    <s v="Standard"/>
    <m/>
    <s v="WP source e.g.: PGECOLTG107r6"/>
    <s v="None"/>
    <s v="DEER1314"/>
  </r>
  <r>
    <n v="5392"/>
    <s v="R-Out-CFLfixt-27w-ext(27w)-dWP68"/>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87"/>
    <s v="CFLratio0353"/>
    <s v="CFLratio0353"/>
    <s v="CFLfixt-27w-ext(27w)"/>
    <s v="Standard"/>
    <m/>
    <s v="This measure replaces measure ID = R-Out-CFLfixt-27w-ext(27w)-dWP82"/>
    <s v="None"/>
    <s v="DEER1314"/>
  </r>
  <r>
    <n v="5393"/>
    <s v="R-Out-CFLfixt-27w-ext(27w)-dWP82"/>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87"/>
    <s v="CFLratio0407"/>
    <s v="CFLratio0407"/>
    <s v="CFLfixt-27w-ext(27w)"/>
    <s v="Standard"/>
    <m/>
    <s v="For PGE3PLTG173 and SCE13LG007 until expiry date. Replaced by R-Out-CFLfixt-27w-ext(27w)-dWP68.  This measure uses the wrong WRR for an exterior CFL fixture "/>
    <s v="None"/>
    <s v="DEER1314"/>
  </r>
  <r>
    <n v="5394"/>
    <s v="R-Out-CFLfixt-30w-ext(30w)-dWP75"/>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88"/>
    <s v="CFLratio0353"/>
    <s v="CFLratio0353"/>
    <s v="CFLfixt-30w-ext(30w)"/>
    <s v="Standard"/>
    <m/>
    <s v="This measure replaces  Measure ID = R-Out-CFLfixt-30w-ext(30w)-dWP92"/>
    <s v="None"/>
    <s v="DEER1314"/>
  </r>
  <r>
    <n v="5395"/>
    <s v="R-Out-CFLfixt-30w-ext(30w)-dWP92"/>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88"/>
    <s v="CFLratio0407"/>
    <s v="CFLratio0407"/>
    <s v="CFLfixt-30w-ext(30w)"/>
    <s v="Standard"/>
    <m/>
    <s v="For SCE13LG007 until expiry date. Replaced by measure ID R-Out-CFLfixt-30w-ext(30w)-dWP75"/>
    <s v="None"/>
    <s v="DEER1314"/>
  </r>
  <r>
    <n v="5396"/>
    <s v="R-Out-CFLfixt-32w-ext(32w)-dWP80"/>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89"/>
    <s v="CFLratio0353"/>
    <s v="CFLratio0353"/>
    <s v="CFLfixt-32w-ext(32w)"/>
    <s v="Standard"/>
    <m/>
    <s v="This measure replaces  Measure ID = R-Out-CFLfixt-32w-ext(32w)-dWP98"/>
    <s v="None"/>
    <s v="DEER1314"/>
  </r>
  <r>
    <n v="5397"/>
    <s v="R-Out-CFLfixt-32w-ext(32w)-dWP98"/>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89"/>
    <s v="CFLratio0407"/>
    <s v="CFLratio0407"/>
    <s v="CFLfixt-32w-ext(32w)"/>
    <s v="Standard"/>
    <m/>
    <s v="For SCE13LG007 until expiry date. Replaced by measure ID R-Out-CFLfixt-32w-ext(32w)-dWP80"/>
    <s v="None"/>
    <s v="DEER1314"/>
  </r>
  <r>
    <n v="5398"/>
    <s v="R-Out-CFLfixt-36w-ext(36w)-dWP110"/>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90"/>
    <s v="CFLratio0407"/>
    <s v="CFLratio0407"/>
    <s v="CFLfixt-36w-ext(36w)"/>
    <s v="Standard"/>
    <m/>
    <s v="For SCE13LG007 until expiry date. Replaced by measure ID R-Out-CFLfixt-36w-ext(36w)-dWP91"/>
    <s v="None"/>
    <s v="DEER1314"/>
  </r>
  <r>
    <n v="5399"/>
    <s v="R-Out-CFLfixt-36w-ext(36w)-dWP91"/>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90"/>
    <s v="CFLratio0353"/>
    <s v="CFLratio0353"/>
    <s v="CFLfixt-36w-ext(36w)"/>
    <s v="Standard"/>
    <m/>
    <s v="This measure replaces  Measure ID = R-Out-CFLfixt-36w-ext(36w)-dWP110"/>
    <s v="None"/>
    <s v="DEER1314"/>
  </r>
  <r>
    <n v="5400"/>
    <s v="R-Out-CFLfixt-50w-ext(50w)-dWP126"/>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91"/>
    <s v="CFLratio0353"/>
    <s v="CFLratio0353"/>
    <s v="CFLfixt-50w-ext(50w)"/>
    <s v="Standard"/>
    <m/>
    <s v="This measure replaces  Measure ID = R-Out-CFLfixt-50w-ext(50w)-dWP153"/>
    <s v="None"/>
    <s v="DEER1314"/>
  </r>
  <r>
    <n v="5401"/>
    <s v="R-Out-CFLfixt-50w-ext(50w)-dWP153"/>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91"/>
    <s v="CFLratio0407"/>
    <s v="CFLratio0407"/>
    <s v="CFLfixt-50w-ext(50w)"/>
    <s v="Standard"/>
    <m/>
    <s v="For SCE13LG007 until expiry date. Replaced by measure ID R-Out-CFLfixt-50w-ext(50w)-dWP126"/>
    <s v="None"/>
    <s v="DEER1314"/>
  </r>
  <r>
    <n v="5402"/>
    <s v="R-Out-CFLfixt-55w-ext(55w)-dWP139"/>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052"/>
    <s v="CFLratio0353"/>
    <s v="CFLratio0353"/>
    <s v="CFLfixt-55w-ext(55w)"/>
    <s v="Standard"/>
    <m/>
    <s v="This measure replaces  Measure ID = R-Out-CFLfixt-55w-ext(55w)-dWP168"/>
    <s v="None"/>
    <s v="DEER1314"/>
  </r>
  <r>
    <n v="5403"/>
    <s v="R-Out-CFLfixt-55w-ext(55w)-dWP168"/>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052"/>
    <s v="CFLratio0407"/>
    <s v="CFLratio0407"/>
    <s v="CFLfixt-55w-ext(55w)"/>
    <s v="Standard"/>
    <m/>
    <s v="For SCE13LG007 until expiry date. Replaced by measure ID R-Out-CFLfixt-55w-ext(55w)-dWP139"/>
    <s v="None"/>
    <s v="DEER1314"/>
  </r>
  <r>
    <n v="5404"/>
    <s v="R-Out-CFLfixt-65w-ext(65w)-dWP164"/>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053"/>
    <s v="CFLratio0353"/>
    <s v="CFLratio0353"/>
    <s v="CFLfixt-65w-ext(65w)"/>
    <s v="Standard"/>
    <m/>
    <s v="This measure replaces  Measure ID = R-Out-CFLfixt-65w-ext(65w)-dWP199"/>
    <s v="None"/>
    <s v="DEER1314"/>
  </r>
  <r>
    <n v="5405"/>
    <s v="R-Out-CFLfixt-65w-ext(65w)-dWP199"/>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053"/>
    <s v="CFLratio0407"/>
    <s v="CFLratio0407"/>
    <s v="CFLfixt-65w-ext(65w)"/>
    <s v="Standard"/>
    <m/>
    <s v="For PGECOLTG107r6 and SCE13LG007 until expiry date. Then use R-Out-CFLfixt-65w-ext(65w)-dWP164.  This measure uses the wrong WRR for an exterior CFL fixture "/>
    <s v="None"/>
    <s v="DEER1314"/>
  </r>
  <r>
    <n v="5406"/>
    <s v="R-Out-CFLfixt-70w-ext(70w)-dWP177"/>
    <x v="482"/>
    <s v="DEER1314"/>
    <s v="Lighting Disposition"/>
    <d v="2014-07-24T00:00:00"/>
    <s v="Disposition: MeasuresList-October312014.xlsx"/>
    <s v="RobNc"/>
    <s v="Res-Oltg-dWatt"/>
    <s v="DEER"/>
    <s v="Scaled"/>
    <s v="BaseRatio"/>
    <n v="0"/>
    <n v="0"/>
    <s v="None"/>
    <m/>
    <b v="0"/>
    <m/>
    <b v="1"/>
    <s v="Res"/>
    <s v="Any"/>
    <x v="4"/>
    <s v="OutGen"/>
    <s v="Ltg_Fixture"/>
    <x v="23"/>
    <m/>
    <m/>
    <s v="OLtg-CFLfix"/>
    <m/>
    <s v="CFL fixture based on:  Ballast; Total Watts = 3.53"/>
    <s v="CFL fixture based on:  Ballast; Total Watts = 3.53"/>
    <x v="1192"/>
    <s v="CFLratio0353"/>
    <s v="CFLratio0353"/>
    <s v="CFLfixt-70w-ext(70w)"/>
    <s v="Standard"/>
    <m/>
    <s v="This measure replaces Measure ID = R-Out-CFLfixt-70w-ext(70w)-dWP214"/>
    <s v="None"/>
    <s v="DEER1314"/>
  </r>
  <r>
    <n v="5407"/>
    <s v="R-Out-CFLfixt-70w-ext(70w)-dWP214"/>
    <x v="482"/>
    <s v="DEER1314"/>
    <s v="Lighting Disposition"/>
    <d v="2014-07-31T00:00:00"/>
    <s v="Disposition: MeasuresList-October312014.xlsx"/>
    <s v="RobNc"/>
    <s v="Res-Oltg-dWatt"/>
    <s v="DEER"/>
    <s v="Scaled"/>
    <s v="BaseRatio"/>
    <n v="0"/>
    <n v="0"/>
    <s v="None"/>
    <m/>
    <b v="0"/>
    <m/>
    <b v="1"/>
    <s v="Res"/>
    <s v="Any"/>
    <x v="4"/>
    <s v="OutGen"/>
    <s v="Ltg_Fixture"/>
    <x v="23"/>
    <m/>
    <m/>
    <s v="OLtg-CFLfix"/>
    <m/>
    <s v="Res outdoor CFL base case, Total Watts = 4.07 x Msr Watts"/>
    <s v="Res outdoor CFL base case, Total Watts = 4.07 x Msr Watts"/>
    <x v="1192"/>
    <s v="CFLratio0407"/>
    <s v="CFLratio0407"/>
    <s v="CFLfixt-70w-ext(70w)"/>
    <s v="Standard"/>
    <m/>
    <s v="For SCE13LG007 until expiry date. Replaced by measure ID R-Out-CFLfixt-70w-ext(70w)-dWP177"/>
    <s v="None"/>
    <s v="DEER1314"/>
  </r>
  <r>
    <n v="5408"/>
    <s v="R-Out-CFLscw-Ext(11w)-dWP33"/>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193"/>
    <s v="CFLratio0407"/>
    <s v="CFLratio0407"/>
    <s v="CFLscw-Ext(11w)"/>
    <s v="Standard"/>
    <m/>
    <m/>
    <s v="None"/>
    <s v="DEER1314"/>
  </r>
  <r>
    <n v="5409"/>
    <s v="R-Out-CFLscw-Ext(13w)-dWP39"/>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194"/>
    <s v="CFLratio0407"/>
    <s v="CFLratio0407"/>
    <s v="CFLscw-Ext(13w)"/>
    <s v="Standard"/>
    <m/>
    <m/>
    <s v="None"/>
    <s v="DEER1314"/>
  </r>
  <r>
    <n v="5410"/>
    <s v="R-Out-CFLscw-Ext(14w)-dWP42"/>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195"/>
    <s v="CFLratio0407"/>
    <s v="CFLratio0407"/>
    <s v="CFLscw-Ext(14w)"/>
    <s v="Standard"/>
    <m/>
    <m/>
    <s v="None"/>
    <s v="DEER1314"/>
  </r>
  <r>
    <n v="5411"/>
    <s v="R-Out-CFLscw-Ext(15w)-dWP46"/>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196"/>
    <s v="CFLratio0407"/>
    <s v="CFLratio0407"/>
    <s v="CFLscw-Ext(15w)"/>
    <s v="Standard"/>
    <m/>
    <m/>
    <s v="None"/>
    <s v="DEER1314"/>
  </r>
  <r>
    <n v="5412"/>
    <s v="R-Out-CFLscw-Ext(18w)-dWP55"/>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197"/>
    <s v="CFLratio0407"/>
    <s v="CFLratio0407"/>
    <s v="CFLscw-Ext(18w)"/>
    <s v="Standard"/>
    <m/>
    <m/>
    <s v="None"/>
    <s v="DEER1314"/>
  </r>
  <r>
    <n v="5413"/>
    <s v="R-Out-CFLscw-Ext(19w)-dWP58"/>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198"/>
    <s v="CFLratio0407"/>
    <s v="CFLratio0407"/>
    <s v="CFLscw-Ext(19w)"/>
    <s v="Standard"/>
    <m/>
    <m/>
    <s v="None"/>
    <s v="DEER1314"/>
  </r>
  <r>
    <n v="5414"/>
    <s v="R-Out-CFLscw-Ext(20w)-dWP61"/>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199"/>
    <s v="CFLratio0407"/>
    <s v="CFLratio0407"/>
    <s v="CFLscw-Ext(20w)"/>
    <s v="Standard"/>
    <m/>
    <m/>
    <s v="None"/>
    <s v="DEER1314"/>
  </r>
  <r>
    <n v="5415"/>
    <s v="R-Out-CFLscw-Ext(22w)-dWP67"/>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200"/>
    <s v="CFLratio0407"/>
    <s v="CFLratio0407"/>
    <s v="CFLscw-Ext(22w)"/>
    <s v="Standard"/>
    <m/>
    <m/>
    <s v="None"/>
    <s v="DEER1314"/>
  </r>
  <r>
    <n v="5416"/>
    <s v="R-Out-CFLscw-Ext(23w)-dWP70"/>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201"/>
    <s v="CFLratio0407"/>
    <s v="CFLratio0407"/>
    <s v="CFLscw-Ext(23w)"/>
    <s v="Standard"/>
    <m/>
    <m/>
    <s v="None"/>
    <s v="DEER1314"/>
  </r>
  <r>
    <n v="5417"/>
    <s v="R-Out-CFLscw-Ext(24w)-dWP73"/>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202"/>
    <s v="CFLratio0407"/>
    <s v="CFLratio0407"/>
    <s v="CFLscw-Ext(24w)"/>
    <s v="Standard"/>
    <m/>
    <m/>
    <s v="None"/>
    <s v="DEER1314"/>
  </r>
  <r>
    <n v="5418"/>
    <s v="R-Out-CFLscw-Ext(25w)-dWP76"/>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203"/>
    <s v="CFLratio0407"/>
    <s v="CFLratio0407"/>
    <s v="CFLscw-Ext(25w)"/>
    <s v="Standard"/>
    <m/>
    <m/>
    <s v="None"/>
    <s v="DEER1314"/>
  </r>
  <r>
    <n v="5419"/>
    <s v="R-Out-CFLscw-Ext(26w)-dWP79"/>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204"/>
    <s v="CFLratio0407"/>
    <s v="CFLratio0407"/>
    <s v="CFLscw-Ext(26w)"/>
    <s v="Standard"/>
    <m/>
    <m/>
    <s v="None"/>
    <s v="DEER1314"/>
  </r>
  <r>
    <n v="5420"/>
    <s v="R-Out-CFLscw-Ext(27w)-dWP82"/>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205"/>
    <s v="CFLratio0407"/>
    <s v="CFLratio0407"/>
    <s v="CFLscw-Ext(27w)"/>
    <s v="Standard"/>
    <m/>
    <m/>
    <s v="None"/>
    <s v="DEER1314"/>
  </r>
  <r>
    <n v="5421"/>
    <s v="R-Out-CFLscw-Ext(42w)-dWP128"/>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056"/>
    <s v="CFLratio0407"/>
    <s v="CFLratio0407"/>
    <s v="CFLscw-Ext(42w)"/>
    <s v="Standard"/>
    <m/>
    <m/>
    <s v="None"/>
    <s v="DEER1314"/>
  </r>
  <r>
    <n v="5422"/>
    <s v="R-Out-CFLscw-Ext(9w)-dWP27"/>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206"/>
    <s v="CFLratio0407"/>
    <s v="CFLratio0407"/>
    <s v="CFLscw-Ext(9w)"/>
    <s v="Standard"/>
    <m/>
    <m/>
    <s v="None"/>
    <s v="DEER1314"/>
  </r>
  <r>
    <n v="5423"/>
    <s v="R-Out-CFLscw-Refl-2(15w)-dWP46"/>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132"/>
    <s v="CFLratio0407"/>
    <s v="CFLratio0407"/>
    <s v="CFLscw-Refl-2(15w)"/>
    <s v="Standard"/>
    <m/>
    <s v="Not used in 2013-14 Lighting Disposition.  Related to measure ID = R-In-CFLscw-Refl-2(15w)-dWP46"/>
    <s v="None"/>
    <s v="DEER1314"/>
  </r>
  <r>
    <n v="5424"/>
    <s v="R-Out-CFLscw-Refl-2(23w)-dWP70"/>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130"/>
    <s v="CFLratio0407"/>
    <s v="CFLratio0407"/>
    <s v="CFLscw-Refl-2(23w)"/>
    <s v="Standard"/>
    <m/>
    <s v="Not used in 2013-14 Lighting Disposition.  Related to measure ID = R-In-CFLscw-Refl-2(23w)-dWP71"/>
    <s v="None"/>
    <s v="DEER1314"/>
  </r>
  <r>
    <n v="5425"/>
    <s v="R-Out-CFLscw-Refl-Ext(13w)-dWP39"/>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207"/>
    <s v="CFLratio0407"/>
    <s v="CFLratio0407"/>
    <s v="CFLscw-Refl-Ext(13w)"/>
    <s v="Standard"/>
    <m/>
    <m/>
    <s v="None"/>
    <s v="DEER1314"/>
  </r>
  <r>
    <n v="5426"/>
    <s v="R-Out-CFLscw-Refl-Ext(14w)-dWP42"/>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208"/>
    <s v="CFLratio0407"/>
    <s v="CFLratio0407"/>
    <s v="CFLscw-Refl-Ext(14w)"/>
    <s v="Standard"/>
    <m/>
    <m/>
    <s v="None"/>
    <s v="DEER1314"/>
  </r>
  <r>
    <n v="5427"/>
    <s v="R-Out-CFLscw-Refl-Ext(15w)-dWP46-1"/>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209"/>
    <s v="CFLratio0407"/>
    <s v="CFLratio0407"/>
    <s v="CFLscw-Refl-Ext(15w)"/>
    <s v="Standard"/>
    <m/>
    <s v="WP sources include: SCE13LG001r0, PGE3PLTG173; Old Measure ID = R-Out-CFLscw-Refl-Ext(15w)-dWP46 was changed to include an index.  Starting July 1st, 2014, this measure replaces measure ID = R-Out-CFLscw-Refl-Ext(30w)-dWP92 for PGE3PLTG173."/>
    <s v="None"/>
    <s v="DEER1314"/>
  </r>
  <r>
    <n v="5428"/>
    <s v="R-Out-CFLscw-Refl-Ext(15w)-dWP46-3"/>
    <x v="483"/>
    <s v="DEER1314"/>
    <s v="Lighting Disposition"/>
    <d v="2014-08-01T00:00:00"/>
    <s v="Disposition: MeasuresList-October312014.xlsx"/>
    <s v="RobNc"/>
    <s v="Res-Oltg-dWatt"/>
    <s v="DEER"/>
    <s v="Scaled"/>
    <s v="BaseRatio"/>
    <n v="0"/>
    <n v="0"/>
    <s v="None"/>
    <m/>
    <b v="0"/>
    <m/>
    <b v="1"/>
    <s v="Res"/>
    <s v="Any"/>
    <x v="4"/>
    <s v="OutGen"/>
    <s v="Ltg_Lamp"/>
    <x v="24"/>
    <m/>
    <m/>
    <s v="OLtg-CFL"/>
    <m/>
    <s v="Res indoor Reflector CFL base case, Total Watts = 4.09 x Msr Watts"/>
    <s v="Res indoor Reflector CFL base case, Total Watts = 4.09 x Msr Watts"/>
    <x v="1209"/>
    <s v="CFLratio0409"/>
    <s v="CFLratio0409"/>
    <s v="CFLscw-Refl-Ext(15w)"/>
    <s v="Standard"/>
    <m/>
    <s v="For PGECOLTG103r5 only.  This measure may only be claimed by this work paper.  For revision 6 and later, use R-Out-CFLscw-Refl-Ext(15w)-dWP46-1.  It uses the wrong WRR for an exterior measure "/>
    <s v="None"/>
    <s v="DEER1314"/>
  </r>
  <r>
    <n v="5429"/>
    <s v="R-Out-CFLscw-Refl-Ext(16w)-dWP49"/>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210"/>
    <s v="CFLratio0407"/>
    <s v="CFLratio0407"/>
    <s v="CFLscw-Refl-Ext(16w)"/>
    <s v="Standard"/>
    <m/>
    <m/>
    <s v="None"/>
    <s v="DEER1314"/>
  </r>
  <r>
    <n v="5430"/>
    <s v="R-Out-CFLscw-Refl-Ext(18w)-dWP55"/>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211"/>
    <s v="CFLratio0407"/>
    <s v="CFLratio0407"/>
    <s v="CFLscw-Refl-Ext(18w)"/>
    <s v="Standard"/>
    <m/>
    <m/>
    <s v="None"/>
    <s v="DEER1314"/>
  </r>
  <r>
    <n v="5431"/>
    <s v="R-Out-CFLscw-Refl-Ext(20w)-dWP61"/>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212"/>
    <s v="CFLratio0407"/>
    <s v="CFLratio0407"/>
    <s v="CFLscw-Refl-Ext(20w)"/>
    <s v="Standard"/>
    <m/>
    <m/>
    <s v="None"/>
    <s v="DEER1314"/>
  </r>
  <r>
    <n v="5432"/>
    <s v="R-Out-CFLscw-Refl-Ext(23w)-dWP70"/>
    <x v="483"/>
    <s v="DEER1314"/>
    <s v="Lighting Disposition"/>
    <d v="2014-07-24T00:00:00"/>
    <s v="Disposition: MeasuresList-October312014.xlsx"/>
    <s v="RobNc"/>
    <s v="Res-Oltg-dWatt"/>
    <s v="DEER"/>
    <s v="Scaled"/>
    <s v="BaseRatio"/>
    <n v="0"/>
    <n v="0"/>
    <s v="None"/>
    <m/>
    <b v="0"/>
    <m/>
    <b v="1"/>
    <s v="Res"/>
    <s v="Any"/>
    <x v="4"/>
    <s v="OutGen"/>
    <s v="Ltg_Lamp"/>
    <x v="24"/>
    <m/>
    <m/>
    <s v="OLtg-CFL"/>
    <m/>
    <s v="Res outdoor CFL base case, Total Watts = 4.07 x Msr Watts"/>
    <s v="Res outdoor CFL base case, Total Watts = 4.07 x Msr Watts"/>
    <x v="1059"/>
    <s v="CFLratio0407"/>
    <s v="CFLratio0407"/>
    <s v="CFLscw-Refl-Ext(23w)"/>
    <s v="Standard"/>
    <m/>
    <s v="for PGE3PLTG173, This measure replaces measure ID = R-Out-CFLscw-Refl-Ext(40w)-dWP122 as listed in the May disposition"/>
    <s v="None"/>
    <s v="DEER1314"/>
  </r>
  <r>
    <n v="5433"/>
    <s v="R-Out-CFLscw-Refl-Ext(23w)-dWP71"/>
    <x v="483"/>
    <s v="DEER1314"/>
    <s v="Lighting Disposition"/>
    <d v="2014-08-01T00:00:00"/>
    <s v="Disposition: MeasuresList-October312014.xlsx"/>
    <s v="RobNc"/>
    <s v="Res-Oltg-dWatt"/>
    <s v="DEER"/>
    <s v="Scaled"/>
    <s v="BaseRatio"/>
    <n v="0"/>
    <n v="0"/>
    <s v="None"/>
    <m/>
    <b v="0"/>
    <m/>
    <b v="1"/>
    <s v="Res"/>
    <s v="Any"/>
    <x v="4"/>
    <s v="OutGen"/>
    <s v="Ltg_Lamp"/>
    <x v="24"/>
    <m/>
    <m/>
    <s v="OLtg-CFL"/>
    <m/>
    <s v="Res indoor Reflector CFL base case, Total Watts = 4.09 x Msr Watts"/>
    <s v="Res indoor Reflector CFL base case, Total Watts = 4.09 x Msr Watts"/>
    <x v="1059"/>
    <s v="CFLratio0409"/>
    <s v="CFLratio0409"/>
    <s v="CFLscw-Refl-Ext(23w)"/>
    <s v="Standard"/>
    <m/>
    <s v="For PGECOLTG103r5 only.  This measure may only be claimed by this work paper.  For revision 6 and later, use R-Out-CFLscw-Refl-Ext(23w)-dWP70.  This measure uses the wrong WRR for an exterior measure"/>
    <s v="None"/>
    <s v="DEER1314"/>
  </r>
  <r>
    <n v="5434"/>
    <s v="R-OutCmn-CFLfixt-13w-ext(13w)-dWP32"/>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179"/>
    <s v="CFLratio0353"/>
    <s v="CFLratio0353"/>
    <s v="CFLfixt-13w-ext(13w)"/>
    <s v="Standard"/>
    <m/>
    <s v="This measure replaces measure ID = R-OutCmn-CFLfixt-13w-ext(13w)-dWP39"/>
    <s v="None"/>
    <s v="DEER1314"/>
  </r>
  <r>
    <n v="5435"/>
    <s v="R-OutCmn-CFLfixt-13w-ext(13w)-dWP39"/>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179"/>
    <s v="CFLratio0407"/>
    <s v="CFLratio0407"/>
    <s v="CFLfixt-13w-ext(13w)"/>
    <s v="Standard"/>
    <m/>
    <s v="For SCE13LG007 until expiry date. Replaced by measure ID R-OutCmn-CFLfixt-13w-ext(13w)-dWP32"/>
    <s v="None"/>
    <s v="DEER1314"/>
  </r>
  <r>
    <n v="5436"/>
    <s v="R-OutCmn-CFLfixt-15w-ext(15w)-dWP37"/>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180"/>
    <s v="CFLratio0353"/>
    <s v="CFLratio0353"/>
    <s v="CFLfixt-15w-ext(15w)"/>
    <s v="Standard"/>
    <m/>
    <s v="The measures replaces Measure ID = R-OutCmn-CFLfixt-15w-ext(15w)-dWP46"/>
    <s v="None"/>
    <s v="DEER1314"/>
  </r>
  <r>
    <n v="5437"/>
    <s v="R-OutCmn-CFLfixt-15w-ext(15w)-dWP46"/>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180"/>
    <s v="CFLratio0407"/>
    <s v="CFLratio0407"/>
    <s v="CFLfixt-15w-ext(15w)"/>
    <s v="Standard"/>
    <m/>
    <s v="For PGECOLTG107r6 only. This measure may only be claimed by this work paper.  For revision 7 and later, use R-OutCmn-CFLfixt-15w-ext(15w)-dWP37.  This measure uses the wrong WRR for an exterior CFL fixture "/>
    <s v="None"/>
    <s v="DEER1314"/>
  </r>
  <r>
    <n v="5438"/>
    <s v="R-OutCmn-CFLfixt-18w-ext(18w)-dWP45"/>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046"/>
    <s v="CFLratio0353"/>
    <s v="CFLratio0353"/>
    <s v="CFLfixt-18w-ext(18w)"/>
    <s v="Standard"/>
    <m/>
    <s v="The measures replaces Measure ID = R-OutCmn-CFLfixt-18w-ext(18w)-dWP55"/>
    <s v="None"/>
    <s v="DEER1314"/>
  </r>
  <r>
    <n v="5439"/>
    <s v="R-OutCmn-CFLfixt-18w-ext(18w)-dWP55"/>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046"/>
    <s v="CFLratio0407"/>
    <s v="CFLratio0407"/>
    <s v="CFLfixt-18w-ext(18w)"/>
    <s v="Standard"/>
    <m/>
    <s v="For SCE13LG007until expiry date. Replaced by ID R-OutCmn-CFLfixt-18w-ext(18w)-dWP45"/>
    <s v="None"/>
    <s v="DEER1314"/>
  </r>
  <r>
    <n v="5440"/>
    <s v="R-OutCmn-CFLfixt-19w-ext(19w)-dWP48"/>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182"/>
    <s v="CFLratio0353"/>
    <s v="CFLratio0353"/>
    <s v="CFLfixt-19w-ext(19w)"/>
    <s v="Standard"/>
    <m/>
    <s v="The measures replaces Measure ID = R-OutCmn-CFLfixt-19w-ext(19w)-dWP58"/>
    <s v="None"/>
    <s v="DEER1314"/>
  </r>
  <r>
    <n v="5441"/>
    <s v="R-OutCmn-CFLfixt-19w-ext(19w)-dWP58"/>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182"/>
    <s v="CFLratio0407"/>
    <s v="CFLratio0407"/>
    <s v="CFLfixt-19w-ext(19w)"/>
    <s v="Standard"/>
    <m/>
    <s v="For SCE13LG007 until expiry date. Replaced by ID R-OutCmn-CFLfixt-19w-ext(19w)-dWP48"/>
    <s v="None"/>
    <s v="DEER1314"/>
  </r>
  <r>
    <n v="5442"/>
    <s v="R-OutCmn-CFLfixt-20w-ext(20w)-dWP50"/>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183"/>
    <s v="CFLratio0353"/>
    <s v="CFLratio0353"/>
    <s v="CFLfixt-20w-ext(20w)"/>
    <s v="Standard"/>
    <m/>
    <s v="The measures replaces Measure ID = R-OutCmn-CFLfixt-20w-ext(20w)-dWP61"/>
    <s v="None"/>
    <s v="DEER1314"/>
  </r>
  <r>
    <n v="5443"/>
    <s v="R-OutCmn-CFLfixt-20w-ext(20w)-dWP61"/>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183"/>
    <s v="CFLratio0407"/>
    <s v="CFLratio0407"/>
    <s v="CFLfixt-20w-ext(20w)"/>
    <s v="Standard"/>
    <m/>
    <s v="For SCE13LG007 until expiry date. Replaced by ID R-OutCmn-CFLfixt-20w-ext(20w)-dWP50"/>
    <s v="None"/>
    <s v="DEER1314"/>
  </r>
  <r>
    <n v="5444"/>
    <s v="R-OutCmn-CFLfixt-22w-ext(22w)-dWP55"/>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185"/>
    <s v="CFLratio0353"/>
    <s v="CFLratio0353"/>
    <s v="CFLfixt-22w-ext(22w)"/>
    <s v="Standard"/>
    <m/>
    <s v="The measures replaces measure ID = R-OutCmn-CFLfixt-22w-ext(22w)-dWP67"/>
    <s v="None"/>
    <s v="DEER1314"/>
  </r>
  <r>
    <n v="5445"/>
    <s v="R-OutCmn-CFLfixt-22w-ext(22w)-dWP67"/>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185"/>
    <s v="CFLratio0407"/>
    <s v="CFLratio0407"/>
    <s v="CFLfixt-22w-ext(22w)"/>
    <s v="Standard"/>
    <m/>
    <s v="For SCE13LG007 until expiry date. Replaced by ID R-OutCmn-CFLfixt-22w-ext(22w)-dWP55"/>
    <s v="None"/>
    <s v="DEER1314"/>
  </r>
  <r>
    <n v="5446"/>
    <s v="R-OutCmn-CFLfixt-23w-ext(23w)-dWP58"/>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047"/>
    <s v="CFLratio0353"/>
    <s v="CFLratio0353"/>
    <s v="CFLfixt-23w-ext(23w)"/>
    <s v="Standard"/>
    <m/>
    <s v="The measures replaces Measure ID = R-OutCmn-CFLfixt-23w-ext(23w)-dWP70"/>
    <s v="None"/>
    <s v="DEER1314"/>
  </r>
  <r>
    <n v="5447"/>
    <s v="R-OutCmn-CFLfixt-23w-ext(23w)-dWP70"/>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047"/>
    <s v="CFLratio0407"/>
    <s v="CFLratio0407"/>
    <s v="CFLfixt-23w-ext(23w)"/>
    <s v="Standard"/>
    <m/>
    <s v="For SCE13LG007 until expiry date. Replaced by measure ID R-OutCmn-CFLfixt-23w-ext(23w)-dWP58"/>
    <s v="None"/>
    <s v="DEER1314"/>
  </r>
  <r>
    <n v="5448"/>
    <s v="R-OutCmn-CFLfixt-25w-ext(25w)-dWP63"/>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186"/>
    <s v="CFLratio0353"/>
    <s v="CFLratio0353"/>
    <s v="CFLfixt-25w-ext(25w)"/>
    <s v="Standard"/>
    <m/>
    <s v="The measures replaces measure ID = R-OutCmn-CFLfixt-25w-ext(25w)-dWP76"/>
    <s v="None"/>
    <s v="DEER1314"/>
  </r>
  <r>
    <n v="5449"/>
    <s v="R-OutCmn-CFLfixt-25w-ext(25w)-dWP76"/>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186"/>
    <s v="CFLratio0407"/>
    <s v="CFLratio0407"/>
    <s v="CFLfixt-25w-ext(25w)"/>
    <s v="Standard"/>
    <m/>
    <s v="For SCE13LG007until expiry date. Replaced by measure ID R-OutCmn-CFLfixt-25w-ext(25w)-dWP63"/>
    <s v="None"/>
    <s v="DEER1314"/>
  </r>
  <r>
    <n v="5450"/>
    <s v="R-OutCmn-CFLfixt-26w-ext(26w)-dWP65"/>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048"/>
    <s v="CFLratio0353"/>
    <s v="CFLratio0353"/>
    <s v="CFLfixt-26w-ext(26w)"/>
    <s v="Standard"/>
    <m/>
    <s v="The measures replaces Measure ID = R-OutCmn-CFLfixt-26w-ext(26w)-dWP79"/>
    <s v="None"/>
    <s v="DEER1314"/>
  </r>
  <r>
    <n v="5451"/>
    <s v="R-OutCmn-CFLfixt-26w-ext(26w)-dWP79"/>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048"/>
    <s v="CFLratio0407"/>
    <s v="CFLratio0407"/>
    <s v="CFLfixt-26w-ext(26w)"/>
    <s v="Standard"/>
    <m/>
    <s v="For SCE13LG007 until expiry date. Replaced by measure ID R-OutCmn-CFLfixt-26w-ext(26w)-dWP65"/>
    <s v="None"/>
    <s v="DEER1314"/>
  </r>
  <r>
    <n v="5452"/>
    <s v="R-OutCmn-CFLfixt-26w-ext-2Lmp(56w)-dWP39"/>
    <x v="542"/>
    <s v="DEER1314"/>
    <s v="Lighting Disposition"/>
    <d v="2014-05-30T00:00:00"/>
    <s v="Disposition: MeasuresList-May222014.xlsx"/>
    <s v="RobNc"/>
    <s v="Res-Oltg-Cmn-dWatt-CFL"/>
    <s v="DEER"/>
    <s v="Scaled"/>
    <s v="Delta"/>
    <n v="0"/>
    <n v="0"/>
    <s v="None"/>
    <m/>
    <b v="0"/>
    <m/>
    <b v="1"/>
    <s v="Res"/>
    <s v="Any"/>
    <x v="4"/>
    <s v="OutCommon"/>
    <s v="Ltg_Fixture"/>
    <x v="23"/>
    <m/>
    <m/>
    <s v="OLtg-CFL"/>
    <s v="OLtg-MH"/>
    <s v="HID Fixture based on Lamp/Blst: MH-70w-Ext(95w); Any type of housing; Any direction of light; Total Watts = 95"/>
    <s v="HID Fixture based on Lamp/Blst: MH-70w-Ext(95w); Any type of housing; Any direction of light; Total Watts = 95"/>
    <x v="1049"/>
    <s v="HIDFixt-MH-70w-Ext(95w)"/>
    <s v="HIDFixt-MH-70w-Ext(95w)"/>
    <s v="CFLfixt-26w-ext-2Lmp(56w)"/>
    <s v="Standard"/>
    <m/>
    <s v="WP source"/>
    <s v="None"/>
    <s v="DEER1314"/>
  </r>
  <r>
    <n v="5453"/>
    <s v="R-OutCmn-CFLfixt-27w-ext(27w)-dWP68"/>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187"/>
    <s v="CFLratio0353"/>
    <s v="CFLratio0353"/>
    <s v="CFLfixt-27w-ext(27w)"/>
    <s v="Standard"/>
    <m/>
    <s v="The measures replaces measure ID = R-OutCmn-CFLfixt-27w-ext(27w)-dWP82"/>
    <s v="None"/>
    <s v="DEER1314"/>
  </r>
  <r>
    <n v="5454"/>
    <s v="R-OutCmn-CFLfixt-27w-ext(27w)-dWP82"/>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187"/>
    <s v="CFLratio0407"/>
    <s v="CFLratio0407"/>
    <s v="CFLfixt-27w-ext(27w)"/>
    <s v="Standard"/>
    <m/>
    <s v="For SCE13LG007 until expiry date. Replaced by measure ID R-OutCmn-CFLfixt-27w-ext(27w)-dWP68"/>
    <s v="None"/>
    <s v="DEER1314"/>
  </r>
  <r>
    <n v="5455"/>
    <s v="R-OutCmn-CFLfixt-30w-ext(30w)-dWP75"/>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188"/>
    <s v="CFLratio0353"/>
    <s v="CFLratio0353"/>
    <s v="CFLfixt-30w-ext(30w)"/>
    <s v="Standard"/>
    <m/>
    <s v="The measures replaces Measure ID = R-OutCmn-CFLfixt-30w-ext(30w)-dWP92"/>
    <s v="None"/>
    <s v="DEER1314"/>
  </r>
  <r>
    <n v="5456"/>
    <s v="R-OutCmn-CFLfixt-30w-ext(30w)-dWP92"/>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188"/>
    <s v="CFLratio0407"/>
    <s v="CFLratio0407"/>
    <s v="CFLfixt-30w-ext(30w)"/>
    <s v="Standard"/>
    <m/>
    <s v="For SCE13LG007 until expiry date. Replaced by measure ID R-OutCmn-CFLfixt-30w-ext(30w)-dWP75"/>
    <s v="None"/>
    <s v="DEER1314"/>
  </r>
  <r>
    <n v="5457"/>
    <s v="R-OutCmn-CFLfixt-32w-ext(32w)-dWP80"/>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189"/>
    <s v="CFLratio0353"/>
    <s v="CFLratio0353"/>
    <s v="CFLfixt-32w-ext(32w)"/>
    <s v="Standard"/>
    <m/>
    <s v="The measures replaces Measure ID = R-OutCmn-CFLfixt-32w-ext(32w)-dWP98"/>
    <s v="None"/>
    <s v="DEER1314"/>
  </r>
  <r>
    <n v="5458"/>
    <s v="R-OutCmn-CFLfixt-32w-ext(32w)-dWP98"/>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189"/>
    <s v="CFLratio0407"/>
    <s v="CFLratio0407"/>
    <s v="CFLfixt-32w-ext(32w)"/>
    <s v="Standard"/>
    <m/>
    <s v="For SCE13LG007 until expiry date. Replaced by measure ID R-OutCmn-CFLfixt-32w-ext(32w)-dWP80"/>
    <s v="None"/>
    <s v="DEER1314"/>
  </r>
  <r>
    <n v="5459"/>
    <s v="R-OutCmn-CFLfixt-36w-ext(36w)-dWP110"/>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190"/>
    <s v="CFLratio0407"/>
    <s v="CFLratio0407"/>
    <s v="CFLfixt-36w-ext(36w)"/>
    <s v="Standard"/>
    <m/>
    <s v="For SCE13LG007 until expiry date. Replaced by measure ID R-OutCmn-CFLfixt-36w-ext(36w)-dWP91"/>
    <s v="None"/>
    <s v="DEER1314"/>
  </r>
  <r>
    <n v="5460"/>
    <s v="R-OutCmn-CFLfixt-36w-ext(36w)-dWP91"/>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190"/>
    <s v="CFLratio0353"/>
    <s v="CFLratio0353"/>
    <s v="CFLfixt-36w-ext(36w)"/>
    <s v="Standard"/>
    <m/>
    <s v="The measures replaces Measure ID = R-OutCmn-CFLfixt-36w-ext(36w)-dWP110"/>
    <s v="None"/>
    <s v="DEER1314"/>
  </r>
  <r>
    <n v="5461"/>
    <s v="R-OutCmn-CFLfixt-50w-ext(50w)-dWP126"/>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191"/>
    <s v="CFLratio0353"/>
    <s v="CFLratio0353"/>
    <s v="CFLfixt-50w-ext(50w)"/>
    <s v="Standard"/>
    <m/>
    <s v="The measures replaces Measure ID = R-OutCmn-CFLfixt-50w-ext(50w)-dWP153"/>
    <s v="None"/>
    <s v="DEER1314"/>
  </r>
  <r>
    <n v="5462"/>
    <s v="R-OutCmn-CFLfixt-50w-ext(50w)-dWP153"/>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191"/>
    <s v="CFLratio0407"/>
    <s v="CFLratio0407"/>
    <s v="CFLfixt-50w-ext(50w)"/>
    <s v="Standard"/>
    <m/>
    <s v="For SCE13LG007 until expiry date. Replaced by measure ID R-OutCmn-CFLfixt-50w-ext(50w)-dWP126"/>
    <s v="None"/>
    <s v="DEER1314"/>
  </r>
  <r>
    <n v="5463"/>
    <s v="R-OutCmn-CFLfixt-55w-ext(55w)-dWP139"/>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052"/>
    <s v="CFLratio0353"/>
    <s v="CFLratio0353"/>
    <s v="CFLfixt-55w-ext(55w)"/>
    <s v="Standard"/>
    <m/>
    <s v="The measures replaces Measure ID = R-OutCmn-CFLfixt-55w-ext(55w)-dWP168"/>
    <s v="None"/>
    <s v="DEER1314"/>
  </r>
  <r>
    <n v="5464"/>
    <s v="R-OutCmn-CFLfixt-55w-ext(55w)-dWP168"/>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052"/>
    <s v="CFLratio0407"/>
    <s v="CFLratio0407"/>
    <s v="CFLfixt-55w-ext(55w)"/>
    <s v="Standard"/>
    <m/>
    <s v="For SCE13LG007 until expiry date. Replaced by measure ID R-OutCmn-CFLfixt-55w-ext(55w)-dWP139"/>
    <s v="None"/>
    <s v="DEER1314"/>
  </r>
  <r>
    <n v="5465"/>
    <s v="R-OutCmn-CFLfixt-65w-ext(65w)-dWP164"/>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053"/>
    <s v="CFLratio0353"/>
    <s v="CFLratio0353"/>
    <s v="CFLfixt-65w-ext(65w)"/>
    <s v="Standard"/>
    <m/>
    <s v="The measures replaces Measure ID = R-OutCmn-CFLfixt-65w-ext(65w)-dWP199"/>
    <s v="None"/>
    <s v="DEER1314"/>
  </r>
  <r>
    <n v="5466"/>
    <s v="R-OutCmn-CFLfixt-65w-ext(65w)-dWP199"/>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053"/>
    <s v="CFLratio0407"/>
    <s v="CFLratio0407"/>
    <s v="CFLfixt-65w-ext(65w)"/>
    <s v="Standard"/>
    <m/>
    <s v="For SCE13LG007 until expiry date. Replaced by measure ID R-OutCmn-CFLfixt-65w-ext(65w)-dWP164"/>
    <s v="None"/>
    <s v="DEER1314"/>
  </r>
  <r>
    <n v="5467"/>
    <s v="R-OutCmn-CFLfixt-70w-ext(70w)-dWP177"/>
    <x v="541"/>
    <s v="DEER1314"/>
    <s v="Lighting Disposition"/>
    <d v="2014-07-24T00:00:00"/>
    <s v="Disposition: MeasuresList-October312014.xlsx"/>
    <s v="RobNc"/>
    <s v="Res-Oltg-Cmn-dWatt-CFL"/>
    <s v="DEER"/>
    <s v="Scaled"/>
    <s v="BaseRatio"/>
    <n v="0"/>
    <n v="0"/>
    <s v="None"/>
    <m/>
    <b v="0"/>
    <m/>
    <b v="1"/>
    <s v="Res"/>
    <s v="Any"/>
    <x v="4"/>
    <s v="OutCommon"/>
    <s v="Ltg_Fixture"/>
    <x v="23"/>
    <m/>
    <m/>
    <s v="OLtg-CFL-Cmn"/>
    <m/>
    <s v="CFL fixture based on:  Ballast; Total Watts = 3.53"/>
    <s v="CFL fixture based on:  Ballast; Total Watts = 3.53"/>
    <x v="1192"/>
    <s v="CFLratio0353"/>
    <s v="CFLratio0353"/>
    <s v="CFLfixt-70w-ext(70w)"/>
    <s v="Standard"/>
    <m/>
    <s v="The measures replaces Measure ID = R-OutCmn-CFLfixt-70w-ext(70w)-dWP214"/>
    <s v="None"/>
    <s v="DEER1314"/>
  </r>
  <r>
    <n v="5468"/>
    <s v="R-OutCmn-CFLfixt-70w-ext(70w)-dWP214"/>
    <x v="541"/>
    <s v="DEER1314"/>
    <s v="Lighting Disposition"/>
    <d v="2014-07-31T00:00:00"/>
    <s v="Disposition: MeasuresList-October312014.xlsx"/>
    <s v="RobNc"/>
    <s v="Res-Oltg-Cmn-dWatt-CFL"/>
    <s v="DEER"/>
    <s v="Scaled"/>
    <s v="BaseRatio"/>
    <n v="0"/>
    <n v="0"/>
    <s v="None"/>
    <m/>
    <b v="0"/>
    <m/>
    <b v="1"/>
    <s v="Res"/>
    <s v="Any"/>
    <x v="4"/>
    <s v="OutCommon"/>
    <s v="Ltg_Fixture"/>
    <x v="23"/>
    <m/>
    <m/>
    <s v="OLtg-CFL-Cmn"/>
    <m/>
    <s v="Res outdoor CFL base case, Total Watts = 4.07 x Msr Watts"/>
    <s v="Res outdoor CFL base case, Total Watts = 4.07 x Msr Watts"/>
    <x v="1192"/>
    <s v="CFLratio0407"/>
    <s v="CFLratio0407"/>
    <s v="CFLfixt-70w-ext(70w)"/>
    <s v="Standard"/>
    <m/>
    <s v="For SCE13LG007 until expiry date. Replaced by measure ID R-OutCmn-CFLfixt-70w-ext(70w)-dWP177"/>
    <s v="None"/>
    <s v="DEER1314"/>
  </r>
  <r>
    <n v="5469"/>
    <s v="R-OutCmn-CFLscw-Ext(11w)-dWP33"/>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193"/>
    <s v="CFLratio0407"/>
    <s v="CFLratio0407"/>
    <s v="CFLscw-Ext(11w)"/>
    <s v="Standard"/>
    <m/>
    <m/>
    <s v="None"/>
    <s v="DEER1314"/>
  </r>
  <r>
    <n v="5470"/>
    <s v="R-OutCmn-CFLscw-Ext(13w)-dWP39"/>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194"/>
    <s v="CFLratio0407"/>
    <s v="CFLratio0407"/>
    <s v="CFLscw-Ext(13w)"/>
    <s v="Standard"/>
    <m/>
    <m/>
    <s v="None"/>
    <s v="DEER1314"/>
  </r>
  <r>
    <n v="5471"/>
    <s v="R-OutCmn-CFLscw-Ext(14w)-dWP42"/>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195"/>
    <s v="CFLratio0407"/>
    <s v="CFLratio0407"/>
    <s v="CFLscw-Ext(14w)"/>
    <s v="Standard"/>
    <m/>
    <m/>
    <s v="None"/>
    <s v="DEER1314"/>
  </r>
  <r>
    <n v="5472"/>
    <s v="R-OutCmn-CFLscw-Ext(15w)-dWP46"/>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196"/>
    <s v="CFLratio0407"/>
    <s v="CFLratio0407"/>
    <s v="CFLscw-Ext(15w)"/>
    <s v="Standard"/>
    <m/>
    <m/>
    <s v="None"/>
    <s v="DEER1314"/>
  </r>
  <r>
    <n v="5473"/>
    <s v="R-OutCmn-CFLscw-Ext(18w)-dWP55"/>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197"/>
    <s v="CFLratio0407"/>
    <s v="CFLratio0407"/>
    <s v="CFLscw-Ext(18w)"/>
    <s v="Standard"/>
    <m/>
    <m/>
    <s v="None"/>
    <s v="DEER1314"/>
  </r>
  <r>
    <n v="5474"/>
    <s v="R-OutCmn-CFLscw-Ext(19w)-dWP58"/>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198"/>
    <s v="CFLratio0407"/>
    <s v="CFLratio0407"/>
    <s v="CFLscw-Ext(19w)"/>
    <s v="Standard"/>
    <m/>
    <m/>
    <s v="None"/>
    <s v="DEER1314"/>
  </r>
  <r>
    <n v="5475"/>
    <s v="R-OutCmn-CFLscw-Ext(20w)-dWP61"/>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199"/>
    <s v="CFLratio0407"/>
    <s v="CFLratio0407"/>
    <s v="CFLscw-Ext(20w)"/>
    <s v="Standard"/>
    <m/>
    <m/>
    <s v="None"/>
    <s v="DEER1314"/>
  </r>
  <r>
    <n v="5476"/>
    <s v="R-OutCmn-CFLscw-Ext(22w)-dWP67"/>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200"/>
    <s v="CFLratio0407"/>
    <s v="CFLratio0407"/>
    <s v="CFLscw-Ext(22w)"/>
    <s v="Standard"/>
    <m/>
    <m/>
    <s v="None"/>
    <s v="DEER1314"/>
  </r>
  <r>
    <n v="5477"/>
    <s v="R-OutCmn-CFLscw-Ext(23w)-dWP70"/>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201"/>
    <s v="CFLratio0407"/>
    <s v="CFLratio0407"/>
    <s v="CFLscw-Ext(23w)"/>
    <s v="Standard"/>
    <m/>
    <m/>
    <s v="None"/>
    <s v="DEER1314"/>
  </r>
  <r>
    <n v="5478"/>
    <s v="R-OutCmn-CFLscw-Ext(24w)-dWP73"/>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202"/>
    <s v="CFLratio0407"/>
    <s v="CFLratio0407"/>
    <s v="CFLscw-Ext(24w)"/>
    <s v="Standard"/>
    <m/>
    <m/>
    <s v="None"/>
    <s v="DEER1314"/>
  </r>
  <r>
    <n v="5479"/>
    <s v="R-OutCmn-CFLscw-Ext(25w)-dWP76"/>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203"/>
    <s v="CFLratio0407"/>
    <s v="CFLratio0407"/>
    <s v="CFLscw-Ext(25w)"/>
    <s v="Standard"/>
    <m/>
    <m/>
    <s v="None"/>
    <s v="DEER1314"/>
  </r>
  <r>
    <n v="5480"/>
    <s v="R-OutCmn-CFLscw-Ext(26w)-dWP79"/>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204"/>
    <s v="CFLratio0407"/>
    <s v="CFLratio0407"/>
    <s v="CFLscw-Ext(26w)"/>
    <s v="Standard"/>
    <m/>
    <m/>
    <s v="None"/>
    <s v="DEER1314"/>
  </r>
  <r>
    <n v="5481"/>
    <s v="R-OutCmn-CFLscw-Ext(27w)-dWP82"/>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205"/>
    <s v="CFLratio0407"/>
    <s v="CFLratio0407"/>
    <s v="CFLscw-Ext(27w)"/>
    <s v="Standard"/>
    <m/>
    <m/>
    <s v="None"/>
    <s v="DEER1314"/>
  </r>
  <r>
    <n v="5482"/>
    <s v="R-OutCmn-CFLscw-Ext(9w)-dWP27"/>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206"/>
    <s v="CFLratio0407"/>
    <s v="CFLratio0407"/>
    <s v="CFLscw-Ext(9w)"/>
    <s v="Standard"/>
    <m/>
    <m/>
    <s v="None"/>
    <s v="DEER1314"/>
  </r>
  <r>
    <n v="5483"/>
    <s v="R-OutCmn-CFLscw-Refl-Ext(13w)-dWP39"/>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207"/>
    <s v="CFLratio0407"/>
    <s v="CFLratio0407"/>
    <s v="CFLscw-Refl-Ext(13w)"/>
    <s v="Standard"/>
    <m/>
    <m/>
    <s v="None"/>
    <s v="DEER1314"/>
  </r>
  <r>
    <n v="5484"/>
    <s v="R-OutCmn-CFLscw-Refl-Ext(14w)-dWP42"/>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208"/>
    <s v="CFLratio0407"/>
    <s v="CFLratio0407"/>
    <s v="CFLscw-Refl-Ext(14w)"/>
    <s v="Standard"/>
    <m/>
    <m/>
    <s v="None"/>
    <s v="DEER1314"/>
  </r>
  <r>
    <n v="5485"/>
    <s v="R-OutCmn-CFLscw-Refl-Ext(15w)-dWP46"/>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209"/>
    <s v="CFLratio0407"/>
    <s v="CFLratio0407"/>
    <s v="CFLscw-Refl-Ext(15w)"/>
    <s v="Standard"/>
    <m/>
    <m/>
    <s v="None"/>
    <s v="DEER1314"/>
  </r>
  <r>
    <n v="5486"/>
    <s v="R-OutCmn-CFLscw-Refl-Ext(16w)-dWP49"/>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210"/>
    <s v="CFLratio0407"/>
    <s v="CFLratio0407"/>
    <s v="CFLscw-Refl-Ext(16w)"/>
    <s v="Standard"/>
    <m/>
    <m/>
    <s v="None"/>
    <s v="DEER1314"/>
  </r>
  <r>
    <n v="5487"/>
    <s v="R-OutCmn-CFLscw-Refl-Ext(18w)-dWP55"/>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211"/>
    <s v="CFLratio0407"/>
    <s v="CFLratio0407"/>
    <s v="CFLscw-Refl-Ext(18w)"/>
    <s v="Standard"/>
    <m/>
    <m/>
    <s v="None"/>
    <s v="DEER1314"/>
  </r>
  <r>
    <n v="5488"/>
    <s v="R-OutCmn-CFLscw-Refl-Ext(20w)-dWP61"/>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212"/>
    <s v="CFLratio0407"/>
    <s v="CFLratio0407"/>
    <s v="CFLscw-Refl-Ext(20w)"/>
    <s v="Standard"/>
    <m/>
    <m/>
    <s v="None"/>
    <s v="DEER1314"/>
  </r>
  <r>
    <n v="5489"/>
    <s v="R-OutCmn-CFLscw-Refl-Ext(23w)-dWP70"/>
    <x v="543"/>
    <s v="DEER1314"/>
    <s v="Lighting Disposition"/>
    <d v="2014-07-24T00:00:00"/>
    <s v="Disposition: MeasuresList-October312014.xlsx"/>
    <s v="RobNc"/>
    <s v="Res-Oltg-Cmn-dWatt-CFL"/>
    <s v="DEER"/>
    <s v="Scaled"/>
    <s v="BaseRatio"/>
    <n v="0"/>
    <n v="0"/>
    <s v="None"/>
    <m/>
    <b v="0"/>
    <m/>
    <b v="1"/>
    <s v="Res"/>
    <s v="Any"/>
    <x v="4"/>
    <s v="OutCommon"/>
    <s v="Ltg_Lamp"/>
    <x v="24"/>
    <m/>
    <m/>
    <s v="OLtg-CFL-Cmn"/>
    <m/>
    <s v="Res outdoor CFL base case, Total Watts = 4.07 x Msr Watts"/>
    <s v="Res outdoor CFL base case, Total Watts = 4.07 x Msr Watts"/>
    <x v="1059"/>
    <s v="CFLratio0407"/>
    <s v="CFLratio0407"/>
    <s v="CFLscw-Refl-Ext(23w)"/>
    <s v="Standard"/>
    <m/>
    <m/>
    <s v="None"/>
    <s v="DEER1314"/>
  </r>
  <r>
    <n v="5490"/>
    <s v="R-OutCmn-LED-A19-Ext(10w)-dWP19"/>
    <x v="544"/>
    <s v="DEER1314"/>
    <s v="Lighting Disposition"/>
    <d v="2014-07-30T00:00:00"/>
    <s v="Disposition: MeasuresList-October312014.xlsx"/>
    <s v="RobNc"/>
    <s v="Res-Oltg-Cmn-dWatt-CFL"/>
    <s v="DEER"/>
    <s v="Scaled"/>
    <s v="BaseRatio"/>
    <n v="0"/>
    <n v="0"/>
    <s v="None"/>
    <m/>
    <b v="0"/>
    <m/>
    <b v="1"/>
    <s v="Res"/>
    <s v="Any"/>
    <x v="4"/>
    <s v="OutCommon"/>
    <s v="Ltg_Lamp"/>
    <x v="30"/>
    <m/>
    <m/>
    <s v="OLtg-Res-LED-50000hr-Cmn"/>
    <m/>
    <s v="LED A19 Basecase, Total Watts = 2.96 x Msr Watts"/>
    <s v="LED A19 Basecase, Total Watts = 2.96 x Msr Watts"/>
    <x v="1082"/>
    <s v="LEDratio0296"/>
    <s v="LEDratio0296"/>
    <s v="LED-A19-Ext(10w)"/>
    <s v="Standard"/>
    <m/>
    <m/>
    <s v="None"/>
    <s v="DEER1314"/>
  </r>
  <r>
    <n v="5491"/>
    <s v="R-OutCmn-LED-A19-Ext(4w)-dWP7"/>
    <x v="544"/>
    <s v="DEER1314"/>
    <s v="Lighting Disposition"/>
    <d v="2014-07-30T00:00:00"/>
    <s v="Disposition: MeasuresList-October312014.xlsx"/>
    <s v="RobNc"/>
    <s v="Res-Oltg-Cmn-dWatt-CFL"/>
    <s v="DEER"/>
    <s v="Scaled"/>
    <s v="BaseRatio"/>
    <n v="0"/>
    <n v="0"/>
    <s v="None"/>
    <m/>
    <b v="0"/>
    <m/>
    <b v="1"/>
    <s v="Res"/>
    <s v="Any"/>
    <x v="4"/>
    <s v="OutCommon"/>
    <s v="Ltg_Lamp"/>
    <x v="30"/>
    <m/>
    <m/>
    <s v="OLtg-Res-LED-50000hr-Cmn"/>
    <m/>
    <s v="LED A19 Basecase, Total Watts = 2.96 x Msr Watts"/>
    <s v="LED A19 Basecase, Total Watts = 2.96 x Msr Watts"/>
    <x v="1083"/>
    <s v="LEDratio0296"/>
    <s v="LEDratio0296"/>
    <s v="LED-A19-Ext(4w)"/>
    <s v="Standard"/>
    <m/>
    <m/>
    <s v="None"/>
    <s v="DEER1314"/>
  </r>
  <r>
    <n v="5492"/>
    <s v="R-OutCmn-LED-MR16-Ext(3w)-dWP9"/>
    <x v="544"/>
    <s v="DEER1314"/>
    <s v="Lighting Disposition"/>
    <d v="2014-07-30T00:00:00"/>
    <s v="Disposition: MeasuresList-October312014.xlsx"/>
    <s v="RobNc"/>
    <s v="Res-Oltg-Cmn-dWatt-CFL"/>
    <s v="DEER"/>
    <s v="Scaled"/>
    <s v="BaseRatio"/>
    <n v="0"/>
    <n v="0"/>
    <s v="None"/>
    <m/>
    <b v="0"/>
    <m/>
    <b v="1"/>
    <s v="Res"/>
    <s v="Any"/>
    <x v="4"/>
    <s v="OutCommon"/>
    <s v="Ltg_Lamp"/>
    <x v="30"/>
    <m/>
    <m/>
    <s v="OLtg-Res-LED-50000hr-Cmn"/>
    <m/>
    <s v="LED MR16 Basecase, Total Watts = 4.24 x Msr Watts"/>
    <s v="LED MR16 Basecase, Total Watts = 4.24 x Msr Watts"/>
    <x v="1109"/>
    <s v="LEDratio0424"/>
    <s v="LEDratio0424"/>
    <s v="LED-MR16-Ext(3w)"/>
    <s v="Standard"/>
    <m/>
    <m/>
    <s v="None"/>
    <s v="DEER1314"/>
  </r>
  <r>
    <n v="5493"/>
    <s v="R-OutCmn-LED-MR16-Ext(7w)-dWP22"/>
    <x v="544"/>
    <s v="DEER1314"/>
    <s v="Lighting Disposition"/>
    <d v="2014-07-30T00:00:00"/>
    <s v="Disposition: MeasuresList-October312014.xlsx"/>
    <s v="RobNc"/>
    <s v="Res-Oltg-Cmn-dWatt-CFL"/>
    <s v="DEER"/>
    <s v="Scaled"/>
    <s v="BaseRatio"/>
    <n v="0"/>
    <n v="0"/>
    <s v="None"/>
    <m/>
    <b v="0"/>
    <m/>
    <b v="1"/>
    <s v="Res"/>
    <s v="Any"/>
    <x v="4"/>
    <s v="OutCommon"/>
    <s v="Ltg_Lamp"/>
    <x v="30"/>
    <m/>
    <m/>
    <s v="OLtg-Res-LED-50000hr-Cmn"/>
    <m/>
    <s v="LED MR16 Basecase, Total Watts = 4.24 x Msr Watts"/>
    <s v="LED MR16 Basecase, Total Watts = 4.24 x Msr Watts"/>
    <x v="1110"/>
    <s v="LEDratio0424"/>
    <s v="LEDratio0424"/>
    <s v="LED-MR16-Ext(7w)"/>
    <s v="Standard"/>
    <m/>
    <m/>
    <s v="None"/>
    <s v="DEER1314"/>
  </r>
  <r>
    <n v="5494"/>
    <s v="R-OutCmn-LED-PAR30-Ext(15w)-dWP36"/>
    <x v="544"/>
    <s v="DEER1314"/>
    <s v="Lighting Disposition"/>
    <d v="2014-07-30T00:00:00"/>
    <s v="Disposition: MeasuresList-October312014.xlsx"/>
    <s v="RobNc"/>
    <s v="Res-Oltg-Cmn-dWatt-CFL"/>
    <s v="DEER"/>
    <s v="Scaled"/>
    <s v="BaseRatio"/>
    <n v="0"/>
    <n v="0"/>
    <s v="None"/>
    <m/>
    <b v="0"/>
    <m/>
    <b v="1"/>
    <s v="Res"/>
    <s v="Any"/>
    <x v="4"/>
    <s v="OutCommon"/>
    <s v="Ltg_Lamp"/>
    <x v="30"/>
    <m/>
    <m/>
    <s v="OLtg-Res-LED-50000hr-Cmn"/>
    <m/>
    <s v="LED PAR30 Basecase, Total Watts = 3.42 x Msr Watts"/>
    <s v="LED PAR30 Basecase, Total Watts = 3.42 x Msr Watts"/>
    <x v="1111"/>
    <s v="LEDratio0342"/>
    <s v="LEDratio0342"/>
    <s v="LED-PAR30-Ext(15w)"/>
    <s v="Standard"/>
    <m/>
    <m/>
    <s v="None"/>
    <s v="DEER1314"/>
  </r>
  <r>
    <n v="5495"/>
    <s v="R-OutCmn-LED-PAR30-Ext(6w)-dWP14"/>
    <x v="544"/>
    <s v="DEER1314"/>
    <s v="Lighting Disposition"/>
    <d v="2014-07-30T00:00:00"/>
    <s v="Disposition: MeasuresList-October312014.xlsx"/>
    <s v="RobNc"/>
    <s v="Res-Oltg-Cmn-dWatt-CFL"/>
    <s v="DEER"/>
    <s v="Scaled"/>
    <s v="BaseRatio"/>
    <n v="0"/>
    <n v="0"/>
    <s v="None"/>
    <m/>
    <b v="0"/>
    <m/>
    <b v="1"/>
    <s v="Res"/>
    <s v="Any"/>
    <x v="4"/>
    <s v="OutCommon"/>
    <s v="Ltg_Lamp"/>
    <x v="30"/>
    <m/>
    <m/>
    <s v="OLtg-Res-LED-50000hr-Cmn"/>
    <m/>
    <s v="LED PAR30 Basecase, Total Watts = 3.42 x Msr Watts"/>
    <s v="LED PAR30 Basecase, Total Watts = 3.42 x Msr Watts"/>
    <x v="1112"/>
    <s v="LEDratio0342"/>
    <s v="LEDratio0342"/>
    <s v="LED-PAR30-Ext(6w)"/>
    <s v="Standard"/>
    <m/>
    <m/>
    <s v="None"/>
    <s v="DEER1314"/>
  </r>
  <r>
    <n v="5496"/>
    <s v="R-OutCmn-LED-PAR38-Ext(17w)-dWP47"/>
    <x v="544"/>
    <s v="DEER1314"/>
    <s v="Lighting Disposition"/>
    <d v="2014-07-30T00:00:00"/>
    <s v="Disposition: MeasuresList-October312014.xlsx"/>
    <s v="RobNc"/>
    <s v="Res-Oltg-Cmn-dWatt-CFL"/>
    <s v="DEER"/>
    <s v="Scaled"/>
    <s v="BaseRatio"/>
    <n v="0"/>
    <n v="0"/>
    <s v="None"/>
    <m/>
    <b v="0"/>
    <m/>
    <b v="1"/>
    <s v="Res"/>
    <s v="Any"/>
    <x v="4"/>
    <s v="OutCommon"/>
    <s v="Ltg_Lamp"/>
    <x v="30"/>
    <m/>
    <m/>
    <s v="OLtg-Res-LED-50000hr-Cmn"/>
    <m/>
    <s v="LED PAR38 Basecase, Total Watts = 3.81 x Msr Watts"/>
    <s v="LED PAR38 Basecase, Total Watts = 3.81 x Msr Watts"/>
    <x v="1113"/>
    <s v="LEDratio0381"/>
    <s v="LEDratio0381"/>
    <s v="LED-PAR38-Ext(17w)"/>
    <s v="Standard"/>
    <m/>
    <m/>
    <s v="None"/>
    <s v="DEER1314"/>
  </r>
  <r>
    <n v="5497"/>
    <s v="R-OutCmn-LED-PAR38-Ext(7w)-dWP19"/>
    <x v="544"/>
    <s v="DEER1314"/>
    <s v="Lighting Disposition"/>
    <d v="2014-07-30T00:00:00"/>
    <s v="Disposition: MeasuresList-October312014.xlsx"/>
    <s v="RobNc"/>
    <s v="Res-Oltg-Cmn-dWatt-CFL"/>
    <s v="DEER"/>
    <s v="Scaled"/>
    <s v="BaseRatio"/>
    <n v="0"/>
    <n v="0"/>
    <s v="None"/>
    <m/>
    <b v="0"/>
    <m/>
    <b v="1"/>
    <s v="Res"/>
    <s v="Any"/>
    <x v="4"/>
    <s v="OutCommon"/>
    <s v="Ltg_Lamp"/>
    <x v="30"/>
    <m/>
    <m/>
    <s v="OLtg-Res-LED-50000hr-Cmn"/>
    <m/>
    <s v="LED PAR38 Basecase, Total Watts = 3.81 x Msr Watts"/>
    <s v="LED PAR38 Basecase, Total Watts = 3.81 x Msr Watts"/>
    <x v="1114"/>
    <s v="LEDratio0381"/>
    <s v="LEDratio0381"/>
    <s v="LED-PAR38-Ext(7w)"/>
    <s v="Standard"/>
    <m/>
    <m/>
    <s v="None"/>
    <s v="DEER1314"/>
  </r>
  <r>
    <n v="5498"/>
    <s v="R-OutDD-CFLfixt-13w-ext(13w)-dWP32"/>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179"/>
    <s v="CFLratio0353"/>
    <s v="CFLratio0353"/>
    <s v="CFLfixt-13w-ext(13w)"/>
    <s v="Standard"/>
    <m/>
    <s v="The measures replaces measure ID = R-OutDD-CFLfixt-13w-ext(13w)-dWP39"/>
    <s v="None"/>
    <s v="DEER1314"/>
  </r>
  <r>
    <n v="5499"/>
    <s v="R-OutDD-CFLfixt-13w-ext(13w)-dWP39"/>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179"/>
    <s v="CFLratio0407"/>
    <s v="CFLratio0407"/>
    <s v="CFLfixt-13w-ext(13w)"/>
    <s v="Standard"/>
    <m/>
    <s v="For SCE13LG007 until expiry date. Replaced by measure ID R-OutDD-CFLfixt-13w-ext(13w)-dWP32"/>
    <s v="None"/>
    <s v="DEER1314"/>
  </r>
  <r>
    <n v="5500"/>
    <s v="R-OutDD-CFLfixt-18w-ext(18w)-dWP45"/>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046"/>
    <s v="CFLratio0353"/>
    <s v="CFLratio0353"/>
    <s v="CFLfixt-18w-ext(18w)"/>
    <s v="Standard"/>
    <m/>
    <s v="The measures replaces Measure ID = R-OutDD-CFLfixt-18w-ext(18w)-dWP55"/>
    <s v="None"/>
    <s v="DEER1314"/>
  </r>
  <r>
    <n v="5501"/>
    <s v="R-OutDD-CFLfixt-18w-ext(18w)-dWP55"/>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046"/>
    <s v="CFLratio0407"/>
    <s v="CFLratio0407"/>
    <s v="CFLfixt-18w-ext(18w)"/>
    <s v="Standard"/>
    <m/>
    <s v="For SCE13LG007 until expiry date. Replaced by measure ID R-OutDD-CFLfixt-18w-ext(18w)-dWP45"/>
    <s v="None"/>
    <s v="DEER1314"/>
  </r>
  <r>
    <n v="5502"/>
    <s v="R-OutDD-CFLfixt-19w-ext(19w)-dWP48"/>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182"/>
    <s v="CFLratio0353"/>
    <s v="CFLratio0353"/>
    <s v="CFLfixt-19w-ext(19w)"/>
    <s v="Standard"/>
    <m/>
    <s v="The measures replaces Measure ID = R-OutDD-CFLfixt-19w-ext(19w)-dWP58"/>
    <s v="None"/>
    <s v="DEER1314"/>
  </r>
  <r>
    <n v="5503"/>
    <s v="R-OutDD-CFLfixt-19w-ext(19w)-dWP58"/>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182"/>
    <s v="CFLratio0407"/>
    <s v="CFLratio0407"/>
    <s v="CFLfixt-19w-ext(19w)"/>
    <s v="Standard"/>
    <m/>
    <s v="For SCE13LG007 until expiry date. Replaced by measure ID R-OutDD-CFLfixt-19w-ext(19w)-dWP48"/>
    <s v="None"/>
    <s v="DEER1314"/>
  </r>
  <r>
    <n v="5504"/>
    <s v="R-OutDD-CFLfixt-20w-ext(20w)-dWP50"/>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183"/>
    <s v="CFLratio0353"/>
    <s v="CFLratio0353"/>
    <s v="CFLfixt-20w-ext(20w)"/>
    <s v="Standard"/>
    <m/>
    <s v="The measures replaces Measure ID = R-OutDD-CFLfixt-20w-ext(20w)-dWP61"/>
    <s v="None"/>
    <s v="DEER1314"/>
  </r>
  <r>
    <n v="5505"/>
    <s v="R-OutDD-CFLfixt-20w-ext(20w)-dWP61"/>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183"/>
    <s v="CFLratio0407"/>
    <s v="CFLratio0407"/>
    <s v="CFLfixt-20w-ext(20w)"/>
    <s v="Standard"/>
    <m/>
    <s v="For SCE13LG007 until expiry date. Replaced by measure ID R-OutDD-CFLfixt-20w-ext(20w)-dWP50"/>
    <s v="None"/>
    <s v="DEER1314"/>
  </r>
  <r>
    <n v="5506"/>
    <s v="R-OutDD-CFLfixt-22w-ext(22w)-dWP55"/>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185"/>
    <s v="CFLratio0353"/>
    <s v="CFLratio0353"/>
    <s v="CFLfixt-22w-ext(22w)"/>
    <s v="Standard"/>
    <m/>
    <s v="The measures replaces measure ID = R-OutDD-CFLfixt-22w-ext(22w)-dWP67"/>
    <s v="None"/>
    <s v="DEER1314"/>
  </r>
  <r>
    <n v="5507"/>
    <s v="R-OutDD-CFLfixt-22w-ext(22w)-dWP67"/>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185"/>
    <s v="CFLratio0407"/>
    <s v="CFLratio0407"/>
    <s v="CFLfixt-22w-ext(22w)"/>
    <s v="Standard"/>
    <m/>
    <s v="For SCE13LG007 until expiry date. Replaced by measure ID R-OutDD-CFLfixt-22w-ext(22w)-dWP55"/>
    <s v="None"/>
    <s v="DEER1314"/>
  </r>
  <r>
    <n v="5508"/>
    <s v="R-OutDD-CFLfixt-23w-ext(23w)-dWP58"/>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047"/>
    <s v="CFLratio0353"/>
    <s v="CFLratio0353"/>
    <s v="CFLfixt-23w-ext(23w)"/>
    <s v="Standard"/>
    <m/>
    <s v="The measures replaces Measure ID = R-OutDD-CFLfixt-23w-ext(23w)-dWP70"/>
    <s v="None"/>
    <s v="DEER1314"/>
  </r>
  <r>
    <n v="5509"/>
    <s v="R-OutDD-CFLfixt-23w-ext(23w)-dWP70"/>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047"/>
    <s v="CFLratio0407"/>
    <s v="CFLratio0407"/>
    <s v="CFLfixt-23w-ext(23w)"/>
    <s v="Standard"/>
    <m/>
    <s v="For SCE13LG007 until expiry date. Replaced by measure ID R-OutDD-CFLfixt-23w-ext(23w)-dWP58"/>
    <s v="None"/>
    <s v="DEER1314"/>
  </r>
  <r>
    <n v="5510"/>
    <s v="R-OutDD-CFLfixt-25w-ext(25w)-dWP63"/>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186"/>
    <s v="CFLratio0353"/>
    <s v="CFLratio0353"/>
    <s v="CFLfixt-25w-ext(25w)"/>
    <s v="Standard"/>
    <m/>
    <s v="The measures replaces measure ID = R-OutDD-CFLfixt-25w-ext(25w)-dWP76"/>
    <s v="None"/>
    <s v="DEER1314"/>
  </r>
  <r>
    <n v="5511"/>
    <s v="R-OutDD-CFLfixt-25w-ext(25w)-dWP76"/>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186"/>
    <s v="CFLratio0407"/>
    <s v="CFLratio0407"/>
    <s v="CFLfixt-25w-ext(25w)"/>
    <s v="Standard"/>
    <m/>
    <s v="For SCE13LG007 until expiry date. Replaced by measure ID R-OutDD-CFLfixt-25w-ext(25w)-dWP63"/>
    <s v="None"/>
    <s v="DEER1314"/>
  </r>
  <r>
    <n v="5512"/>
    <s v="R-OutDD-CFLfixt-26w-ext(26w)-dWP65"/>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048"/>
    <s v="CFLratio0353"/>
    <s v="CFLratio0353"/>
    <s v="CFLfixt-26w-ext(26w)"/>
    <s v="Standard"/>
    <m/>
    <s v="The measures replaces Measure ID = R-OutDD-CFLfixt-26w-ext(26w)-dWP79"/>
    <s v="None"/>
    <s v="DEER1314"/>
  </r>
  <r>
    <n v="5513"/>
    <s v="R-OutDD-CFLfixt-26w-ext(26w)-dWP79"/>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048"/>
    <s v="CFLratio0407"/>
    <s v="CFLratio0407"/>
    <s v="CFLfixt-26w-ext(26w)"/>
    <s v="Standard"/>
    <m/>
    <s v="For SCE13LG007 until expiry date. Replaced by measure ID R-OutDD-CFLfixt-26w-ext(26w)-dWP65"/>
    <s v="None"/>
    <s v="DEER1314"/>
  </r>
  <r>
    <n v="5514"/>
    <s v="R-OutDD-CFLfixt-27w-ext(27w)-dWP68"/>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187"/>
    <s v="CFLratio0353"/>
    <s v="CFLratio0353"/>
    <s v="CFLfixt-27w-ext(27w)"/>
    <s v="Standard"/>
    <m/>
    <s v="The measures replaces measure ID = R-OutDD-CFLfixt-27w-ext(27w)-dWP82"/>
    <s v="None"/>
    <s v="DEER1314"/>
  </r>
  <r>
    <n v="5515"/>
    <s v="R-OutDD-CFLfixt-27w-ext(27w)-dWP82"/>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187"/>
    <s v="CFLratio0407"/>
    <s v="CFLratio0407"/>
    <s v="CFLfixt-27w-ext(27w)"/>
    <s v="Standard"/>
    <m/>
    <s v="For SCE13LG007 until expiry date. Replaced by measure ID R-OutDD-CFLfixt-27w-ext(27w)-dWP68"/>
    <s v="None"/>
    <s v="DEER1314"/>
  </r>
  <r>
    <n v="5516"/>
    <s v="R-OutDD-CFLfixt-30w-ext(30w)-dWP75"/>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188"/>
    <s v="CFLratio0353"/>
    <s v="CFLratio0353"/>
    <s v="CFLfixt-30w-ext(30w)"/>
    <s v="Standard"/>
    <m/>
    <s v="The measures replaces Measure ID = R-OutDD-CFLfixt-30w-ext(30w)-dWP92"/>
    <s v="None"/>
    <s v="DEER1314"/>
  </r>
  <r>
    <n v="5517"/>
    <s v="R-OutDD-CFLfixt-30w-ext(30w)-dWP92"/>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188"/>
    <s v="CFLratio0407"/>
    <s v="CFLratio0407"/>
    <s v="CFLfixt-30w-ext(30w)"/>
    <s v="Standard"/>
    <m/>
    <s v="For SCE13LG007 until expiry date. Replaced by measure ID R-OutDD-CFLfixt-30w-ext(30w)-dWP75"/>
    <s v="None"/>
    <s v="DEER1314"/>
  </r>
  <r>
    <n v="5518"/>
    <s v="R-OutDD-CFLfixt-32w-ext(32w)-dWP80"/>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189"/>
    <s v="CFLratio0353"/>
    <s v="CFLratio0353"/>
    <s v="CFLfixt-32w-ext(32w)"/>
    <s v="Standard"/>
    <m/>
    <s v="The measures replaces Measure ID = R-OutDD-CFLfixt-32w-ext(32w)-dWP98"/>
    <s v="None"/>
    <s v="DEER1314"/>
  </r>
  <r>
    <n v="5519"/>
    <s v="R-OutDD-CFLfixt-32w-ext(32w)-dWP98"/>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189"/>
    <s v="CFLratio0407"/>
    <s v="CFLratio0407"/>
    <s v="CFLfixt-32w-ext(32w)"/>
    <s v="Standard"/>
    <m/>
    <s v="For SCE13LG007 until expiry date. Replaced by measure ID R-OutDD-CFLfixt-32w-ext(32w)-dWP80"/>
    <s v="None"/>
    <s v="DEER1314"/>
  </r>
  <r>
    <n v="5520"/>
    <s v="R-OutDD-CFLfixt-36w-ext(36w)-dWP110"/>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190"/>
    <s v="CFLratio0407"/>
    <s v="CFLratio0407"/>
    <s v="CFLfixt-36w-ext(36w)"/>
    <s v="Standard"/>
    <m/>
    <s v="For SCE13LG007 until expiry date. Replaced by measure ID R-OutDD-CFLfixt-36w-ext(36w)-dWP91"/>
    <s v="None"/>
    <s v="DEER1314"/>
  </r>
  <r>
    <n v="5521"/>
    <s v="R-OutDD-CFLfixt-36w-ext(36w)-dWP91"/>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190"/>
    <s v="CFLratio0353"/>
    <s v="CFLratio0353"/>
    <s v="CFLfixt-36w-ext(36w)"/>
    <s v="Standard"/>
    <m/>
    <s v="The measures replaces Measure ID = R-OutDD-CFLfixt-36w-ext(36w)-dWP110"/>
    <s v="None"/>
    <s v="DEER1314"/>
  </r>
  <r>
    <n v="5522"/>
    <s v="R-OutDD-CFLfixt-50w-ext(50w)-dWP126"/>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191"/>
    <s v="CFLratio0353"/>
    <s v="CFLratio0353"/>
    <s v="CFLfixt-50w-ext(50w)"/>
    <s v="Standard"/>
    <m/>
    <s v="The measures replaces Measure ID = R-OutDD-CFLfixt-50w-ext(50w)-dWP153"/>
    <s v="None"/>
    <s v="DEER1314"/>
  </r>
  <r>
    <n v="5523"/>
    <s v="R-OutDD-CFLfixt-50w-ext(50w)-dWP153"/>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191"/>
    <s v="CFLratio0407"/>
    <s v="CFLratio0407"/>
    <s v="CFLfixt-50w-ext(50w)"/>
    <s v="Standard"/>
    <m/>
    <s v="For SCE13LG007 until expiry date. Replaced by measure ID R-OutDD-CFLfixt-50w-ext(50w)-dWP126"/>
    <s v="None"/>
    <s v="DEER1314"/>
  </r>
  <r>
    <n v="5524"/>
    <s v="R-OutDD-CFLfixt-55w-ext(55w)-dWP139"/>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052"/>
    <s v="CFLratio0353"/>
    <s v="CFLratio0353"/>
    <s v="CFLfixt-55w-ext(55w)"/>
    <s v="Standard"/>
    <m/>
    <s v="The measures replaces Measure ID = R-OutDD-CFLfixt-55w-ext(55w)-dWP168"/>
    <s v="None"/>
    <s v="DEER1314"/>
  </r>
  <r>
    <n v="5525"/>
    <s v="R-OutDD-CFLfixt-55w-ext(55w)-dWP168"/>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052"/>
    <s v="CFLratio0407"/>
    <s v="CFLratio0407"/>
    <s v="CFLfixt-55w-ext(55w)"/>
    <s v="Standard"/>
    <m/>
    <s v="For SCE13LG007 until expiry date. Replaced by measure ID R-OutDD-CFLfixt-55w-ext(55w)-dWP139"/>
    <s v="None"/>
    <s v="DEER1314"/>
  </r>
  <r>
    <n v="5526"/>
    <s v="R-OutDD-CFLfixt-65w-ext(65w)-dWP164"/>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053"/>
    <s v="CFLratio0353"/>
    <s v="CFLratio0353"/>
    <s v="CFLfixt-65w-ext(65w)"/>
    <s v="Standard"/>
    <m/>
    <s v="The measures replaces Measure ID = R-OutDD-CFLfixt-65w-ext(65w)-dWP199"/>
    <s v="None"/>
    <s v="DEER1314"/>
  </r>
  <r>
    <n v="5527"/>
    <s v="R-OutDD-CFLfixt-65w-ext(65w)-dWP199"/>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053"/>
    <s v="CFLratio0407"/>
    <s v="CFLratio0407"/>
    <s v="CFLfixt-65w-ext(65w)"/>
    <s v="Standard"/>
    <m/>
    <s v="For SCE13LG007 until expiry date. Replaced by measure ID R-OutDD-CFLfixt-65w-ext(65w)-dWP164"/>
    <s v="None"/>
    <s v="DEER1314"/>
  </r>
  <r>
    <n v="5528"/>
    <s v="R-OutDD-CFLfixt-70w-ext(70w)-dWP177"/>
    <x v="545"/>
    <s v="DEER1314"/>
    <s v="Lighting Disposition"/>
    <d v="2014-07-24T00:00:00"/>
    <s v="Disposition: MeasuresList-October312014.xlsx"/>
    <s v="RobNc"/>
    <s v="Res-Oltg-DuskDawn-dWatt"/>
    <s v="DEER"/>
    <s v="Scaled"/>
    <s v="BaseRatio"/>
    <n v="0"/>
    <n v="0"/>
    <s v="None"/>
    <m/>
    <b v="0"/>
    <m/>
    <b v="1"/>
    <s v="Res"/>
    <s v="Any"/>
    <x v="4"/>
    <s v="OutDuskDawn"/>
    <s v="Ltg_Fixture"/>
    <x v="23"/>
    <m/>
    <m/>
    <s v="OLtg-CFLfix-Dusk-to-Dawn"/>
    <m/>
    <s v="CFL fixture based on:  Ballast; Total Watts = 3.53"/>
    <s v="CFL fixture based on:  Ballast; Total Watts = 3.53"/>
    <x v="1192"/>
    <s v="CFLratio0353"/>
    <s v="CFLratio0353"/>
    <s v="CFLfixt-70w-ext(70w)"/>
    <s v="Standard"/>
    <m/>
    <s v="The measures replaces Measure ID = R-OutDD-CFLfixt-70w-ext(70w)-dWP214"/>
    <s v="None"/>
    <s v="DEER1314"/>
  </r>
  <r>
    <n v="5529"/>
    <s v="R-OutDD-CFLfixt-70w-ext(70w)-dWP214"/>
    <x v="545"/>
    <s v="DEER1314"/>
    <s v="Lighting Disposition"/>
    <d v="2014-07-31T00:00:00"/>
    <s v="Disposition: MeasuresList-October312014.xlsx"/>
    <s v="RobNc"/>
    <s v="Res-Oltg-DuskDawn-dWatt"/>
    <s v="DEER"/>
    <s v="Scaled"/>
    <s v="BaseRatio"/>
    <n v="0"/>
    <n v="0"/>
    <s v="None"/>
    <m/>
    <b v="0"/>
    <m/>
    <b v="1"/>
    <s v="Res"/>
    <s v="Any"/>
    <x v="4"/>
    <s v="OutDuskDawn"/>
    <s v="Ltg_Fixture"/>
    <x v="23"/>
    <m/>
    <m/>
    <s v="OLtg-CFLfix-Dusk-to-Dawn"/>
    <m/>
    <s v="Res outdoor CFL base case, Total Watts = 4.07 x Msr Watts"/>
    <s v="Res outdoor CFL base case, Total Watts = 4.07 x Msr Watts"/>
    <x v="1192"/>
    <s v="CFLratio0407"/>
    <s v="CFLratio0407"/>
    <s v="CFLfixt-70w-ext(70w)"/>
    <s v="Standard"/>
    <m/>
    <s v="For SCE13LG007 until expiry date. Replaced by measure ID R-OutDD-CFLfixt-70w-ext(70w)-dWP177"/>
    <s v="None"/>
    <s v="DEER1314"/>
  </r>
  <r>
    <n v="5530"/>
    <s v="R-OutDD-CFLscw-Ext(11w)-dWP33"/>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193"/>
    <s v="CFLratio0407"/>
    <s v="CFLratio0407"/>
    <s v="CFLscw-Ext(11w)"/>
    <s v="Standard"/>
    <m/>
    <m/>
    <s v="None"/>
    <s v="DEER1314"/>
  </r>
  <r>
    <n v="5531"/>
    <s v="R-OutDD-CFLscw-Ext(13w)-dWP39"/>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194"/>
    <s v="CFLratio0407"/>
    <s v="CFLratio0407"/>
    <s v="CFLscw-Ext(13w)"/>
    <s v="Standard"/>
    <m/>
    <m/>
    <s v="None"/>
    <s v="DEER1314"/>
  </r>
  <r>
    <n v="5532"/>
    <s v="R-OutDD-CFLscw-Ext(14w)-dWP42"/>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195"/>
    <s v="CFLratio0407"/>
    <s v="CFLratio0407"/>
    <s v="CFLscw-Ext(14w)"/>
    <s v="Standard"/>
    <m/>
    <m/>
    <s v="None"/>
    <s v="DEER1314"/>
  </r>
  <r>
    <n v="5533"/>
    <s v="R-OutDD-CFLscw-Ext(15w)-dWP46"/>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196"/>
    <s v="CFLratio0407"/>
    <s v="CFLratio0407"/>
    <s v="CFLscw-Ext(15w)"/>
    <s v="Standard"/>
    <m/>
    <m/>
    <s v="None"/>
    <s v="DEER1314"/>
  </r>
  <r>
    <n v="5534"/>
    <s v="R-OutDD-CFLscw-Ext(18w)-dWP55"/>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197"/>
    <s v="CFLratio0407"/>
    <s v="CFLratio0407"/>
    <s v="CFLscw-Ext(18w)"/>
    <s v="Standard"/>
    <m/>
    <m/>
    <s v="None"/>
    <s v="DEER1314"/>
  </r>
  <r>
    <n v="5535"/>
    <s v="R-OutDD-CFLscw-Ext(19w)-dWP58"/>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198"/>
    <s v="CFLratio0407"/>
    <s v="CFLratio0407"/>
    <s v="CFLscw-Ext(19w)"/>
    <s v="Standard"/>
    <m/>
    <m/>
    <s v="None"/>
    <s v="DEER1314"/>
  </r>
  <r>
    <n v="5536"/>
    <s v="R-OutDD-CFLscw-Ext(20w)-dWP61"/>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199"/>
    <s v="CFLratio0407"/>
    <s v="CFLratio0407"/>
    <s v="CFLscw-Ext(20w)"/>
    <s v="Standard"/>
    <m/>
    <m/>
    <s v="None"/>
    <s v="DEER1314"/>
  </r>
  <r>
    <n v="5537"/>
    <s v="R-OutDD-CFLscw-Ext(22w)-dWP67"/>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200"/>
    <s v="CFLratio0407"/>
    <s v="CFLratio0407"/>
    <s v="CFLscw-Ext(22w)"/>
    <s v="Standard"/>
    <m/>
    <m/>
    <s v="None"/>
    <s v="DEER1314"/>
  </r>
  <r>
    <n v="5538"/>
    <s v="R-OutDD-CFLscw-Ext(23w)-dWP70"/>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201"/>
    <s v="CFLratio0407"/>
    <s v="CFLratio0407"/>
    <s v="CFLscw-Ext(23w)"/>
    <s v="Standard"/>
    <m/>
    <m/>
    <s v="None"/>
    <s v="DEER1314"/>
  </r>
  <r>
    <n v="5539"/>
    <s v="R-OutDD-CFLscw-Ext(24w)-dWP73"/>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202"/>
    <s v="CFLratio0407"/>
    <s v="CFLratio0407"/>
    <s v="CFLscw-Ext(24w)"/>
    <s v="Standard"/>
    <m/>
    <m/>
    <s v="None"/>
    <s v="DEER1314"/>
  </r>
  <r>
    <n v="5540"/>
    <s v="R-OutDD-CFLscw-Ext(25w)-dWP76"/>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203"/>
    <s v="CFLratio0407"/>
    <s v="CFLratio0407"/>
    <s v="CFLscw-Ext(25w)"/>
    <s v="Standard"/>
    <m/>
    <m/>
    <s v="None"/>
    <s v="DEER1314"/>
  </r>
  <r>
    <n v="5541"/>
    <s v="R-OutDD-CFLscw-Ext(26w)-dWP79"/>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204"/>
    <s v="CFLratio0407"/>
    <s v="CFLratio0407"/>
    <s v="CFLscw-Ext(26w)"/>
    <s v="Standard"/>
    <m/>
    <m/>
    <s v="None"/>
    <s v="DEER1314"/>
  </r>
  <r>
    <n v="5542"/>
    <s v="R-OutDD-CFLscw-Ext(27w)-dWP82"/>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205"/>
    <s v="CFLratio0407"/>
    <s v="CFLratio0407"/>
    <s v="CFLscw-Ext(27w)"/>
    <s v="Standard"/>
    <m/>
    <m/>
    <s v="None"/>
    <s v="DEER1314"/>
  </r>
  <r>
    <n v="5543"/>
    <s v="R-OutDD-CFLscw-Ext(9w)-dWP27"/>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206"/>
    <s v="CFLratio0407"/>
    <s v="CFLratio0407"/>
    <s v="CFLscw-Ext(9w)"/>
    <s v="Standard"/>
    <m/>
    <m/>
    <s v="None"/>
    <s v="DEER1314"/>
  </r>
  <r>
    <n v="5544"/>
    <s v="R-OutDD-CFLscw-Refl-Ext(13w)-dWP39"/>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207"/>
    <s v="CFLratio0407"/>
    <s v="CFLratio0407"/>
    <s v="CFLscw-Refl-Ext(13w)"/>
    <s v="Standard"/>
    <m/>
    <m/>
    <s v="None"/>
    <s v="DEER1314"/>
  </r>
  <r>
    <n v="5545"/>
    <s v="R-OutDD-CFLscw-Refl-Ext(14w)-dWP42"/>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208"/>
    <s v="CFLratio0407"/>
    <s v="CFLratio0407"/>
    <s v="CFLscw-Refl-Ext(14w)"/>
    <s v="Standard"/>
    <m/>
    <m/>
    <s v="None"/>
    <s v="DEER1314"/>
  </r>
  <r>
    <n v="5546"/>
    <s v="R-OutDD-CFLscw-Refl-Ext(15w)-dWP46"/>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209"/>
    <s v="CFLratio0407"/>
    <s v="CFLratio0407"/>
    <s v="CFLscw-Refl-Ext(15w)"/>
    <s v="Standard"/>
    <m/>
    <m/>
    <s v="None"/>
    <s v="DEER1314"/>
  </r>
  <r>
    <n v="5547"/>
    <s v="R-OutDD-CFLscw-Refl-Ext(16w)-dWP49"/>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210"/>
    <s v="CFLratio0407"/>
    <s v="CFLratio0407"/>
    <s v="CFLscw-Refl-Ext(16w)"/>
    <s v="Standard"/>
    <m/>
    <m/>
    <s v="None"/>
    <s v="DEER1314"/>
  </r>
  <r>
    <n v="5548"/>
    <s v="R-OutDD-CFLscw-Refl-Ext(18w)-dWP55"/>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211"/>
    <s v="CFLratio0407"/>
    <s v="CFLratio0407"/>
    <s v="CFLscw-Refl-Ext(18w)"/>
    <s v="Standard"/>
    <m/>
    <m/>
    <s v="None"/>
    <s v="DEER1314"/>
  </r>
  <r>
    <n v="5549"/>
    <s v="R-OutDD-CFLscw-Refl-Ext(20w)-dWP61"/>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212"/>
    <s v="CFLratio0407"/>
    <s v="CFLratio0407"/>
    <s v="CFLscw-Refl-Ext(20w)"/>
    <s v="Standard"/>
    <m/>
    <m/>
    <s v="None"/>
    <s v="DEER1314"/>
  </r>
  <r>
    <n v="5550"/>
    <s v="R-OutDD-CFLscw-Refl-Ext(23w)-dWP70"/>
    <x v="546"/>
    <s v="DEER1314"/>
    <s v="Lighting Disposition"/>
    <d v="2014-07-24T00:00:00"/>
    <s v="Disposition: MeasuresList-October312014.xlsx"/>
    <s v="RobNc"/>
    <s v="Res-Oltg-DuskDawn-dWatt"/>
    <s v="DEER"/>
    <s v="Scaled"/>
    <s v="BaseRatio"/>
    <n v="0"/>
    <n v="0"/>
    <s v="None"/>
    <m/>
    <b v="0"/>
    <m/>
    <b v="1"/>
    <s v="Res"/>
    <s v="Any"/>
    <x v="4"/>
    <s v="OutDuskDawn"/>
    <s v="Ltg_Lamp"/>
    <x v="24"/>
    <m/>
    <m/>
    <s v="OLtg-CFL-Dusk-to-Dawn"/>
    <m/>
    <s v="Res outdoor CFL base case, Total Watts = 4.07 x Msr Watts"/>
    <s v="Res outdoor CFL base case, Total Watts = 4.07 x Msr Watts"/>
    <x v="1059"/>
    <s v="CFLratio0407"/>
    <s v="CFLratio0407"/>
    <s v="CFLscw-Refl-Ext(23w)"/>
    <s v="Standard"/>
    <m/>
    <m/>
    <s v="None"/>
    <s v="DEER1314"/>
  </r>
  <r>
    <n v="5551"/>
    <s v="R-OutDD-HIDFixt-MH-70w-Ext(95w)-dwP110-dwC0"/>
    <x v="547"/>
    <s v="DEER1314"/>
    <s v="Lighting Disposition"/>
    <d v="2015-02-09T00:00:00"/>
    <s v="RevisedHighBay.xlsx"/>
    <s v="ErRul"/>
    <s v="Res-Oltg-DuskDawn-dWatt"/>
    <s v="DEER"/>
    <s v="Scaled"/>
    <s v="Delta"/>
    <n v="0"/>
    <n v="0"/>
    <s v="None"/>
    <m/>
    <b v="0"/>
    <m/>
    <b v="1"/>
    <s v="Res"/>
    <s v="Any"/>
    <x v="4"/>
    <s v="OutDuskDawn"/>
    <s v="Ltg_Fixture"/>
    <x v="33"/>
    <m/>
    <m/>
    <s v="OLtg-HID"/>
    <s v="OLtg-HID"/>
    <s v="HID Fixture based on Lamp/Blst: MV-175w-Ext(205w); Any type of housing; Any direction of light; Total Watts = 205"/>
    <s v="HID Fixture based on Lamp/Blst: MH-70w-Ext(95w); Any type of housing; Any direction of light; Total Watts = 95"/>
    <x v="1213"/>
    <s v="HIDFixt-MV-175w-Ext(205w)"/>
    <s v="HIDFixt-MH-70w-Ext(95w)"/>
    <s v="HIDFixt-MH-70w-Ext(95w)"/>
    <s v="Standard"/>
    <m/>
    <m/>
    <s v="None"/>
    <s v="DEER1314"/>
  </r>
  <r>
    <n v="5552"/>
    <s v="R-OutDD-HIDFixt-MH-70w-Ext(95w)-dWP110-dWC55"/>
    <x v="547"/>
    <s v="DEER1314"/>
    <s v="Lighting Disposition"/>
    <d v="2014-05-30T00:00:00"/>
    <s v="Disposition: MeasuresList-May222014.xlsx"/>
    <s v="ErRobNc"/>
    <s v="Res-Oltg-DuskDawn-dWatt"/>
    <s v="DEER"/>
    <s v="Scaled"/>
    <s v="Delta"/>
    <n v="0"/>
    <n v="0"/>
    <s v="None"/>
    <m/>
    <b v="0"/>
    <m/>
    <b v="1"/>
    <s v="Res"/>
    <s v="Any"/>
    <x v="4"/>
    <s v="OutDuskDawn"/>
    <s v="Ltg_Fixture"/>
    <x v="33"/>
    <m/>
    <m/>
    <s v="OLtg-LFluor"/>
    <s v="OLtg-HID"/>
    <s v="HID Fixture based on Lamp/Blst: MV-175w-Ext(205w); Any type of housing; Any direction of light; Total Watts = 205"/>
    <s v="HID Fixture based on Lamp/Blst: PSMH-125w-Ext(150w); Any type of housing; Any direction of light; Total Watts = 150"/>
    <x v="1213"/>
    <s v="HIDFixt-MV-175w-Ext(205w)"/>
    <s v="HIDFixt-PSMH-125w-Ext(150w)"/>
    <s v="HIDFixt-MH-70w-Ext(95w)"/>
    <s v="Standard"/>
    <m/>
    <s v="Not Used in 2013-2014 Final Lighting Disposition"/>
    <s v="None"/>
    <s v="DEER1314"/>
  </r>
  <r>
    <n v="5553"/>
    <s v="R-OutDD-LFLmpBlst-T8-48in-32w-1g+El-RS-NLO-Del(0w)-dWP28-dWC0"/>
    <x v="548"/>
    <s v="DEER1314"/>
    <s v="Lighting Disposition"/>
    <d v="2014-05-30T00:00:00"/>
    <s v="Disposition: MeasuresList-May222014.xlsx"/>
    <s v="ErRul"/>
    <s v="Res-Oltg-DuskDawn-dWatt"/>
    <s v="DEER"/>
    <s v="Scaled"/>
    <s v="Delta"/>
    <n v="0"/>
    <n v="0"/>
    <s v="None"/>
    <m/>
    <b v="0"/>
    <m/>
    <b v="1"/>
    <s v="Res"/>
    <s v="Any"/>
    <x v="4"/>
    <s v="OutDuskDawn"/>
    <s v="Ltg_Lmp+Blst"/>
    <x v="25"/>
    <m/>
    <m/>
    <s v="OLtg-LFluor-Dusk-to-Dawn"/>
    <s v="OLtg-LFluor-Dusk-to-Dawn"/>
    <s v="LF lamp and ballast: LF lamp: T8, 48 inch, 32W, 2710 lm, CRI = 75, rated life = 15000 hours (1): LF Ballast: Electronic, Rapid Start, Normal LO (1); Total Watts = 28.7"/>
    <s v="LF lamp and ballast: LF lamp: T8, 48 inch, 32W, 2710 lm, CRI = 75, rated life = 15000 hours (1): LF Ballast: Electronic, Rapid Start, Normal LO (1); Delamped; Total Watts = 0"/>
    <x v="1011"/>
    <s v="LFLmpBlst-T8-48in-32w-1g+El-RS-NLO(28.7w)"/>
    <s v="LFLmpBlst-T8-48in-32w-1g+El-RS-NLO-Del(0w)"/>
    <s v="LFLmpBlst-T8-48in-32w-1g+El-RS-NLO-Del(0w)"/>
    <s v="Standard"/>
    <m/>
    <s v="WP source; Not used in 2013-14 Lighting Disposition"/>
    <s v="None"/>
    <s v="DEER1314"/>
  </r>
  <r>
    <n v="5554"/>
    <s v="R-OutDD-LFLmpBlst-T8-48in-32w-1g+El-RS-NLO-Del(32w)-dWP28"/>
    <x v="548"/>
    <s v="DEER1314"/>
    <s v="Lighting Disposition"/>
    <d v="2014-11-06T00:00:00"/>
    <s v="Disposition: MeasuresList-Dec1-2014.xlsx"/>
    <s v="RobNc"/>
    <s v="Res-Oltg-DuskDawn-dWatt"/>
    <s v="DEER"/>
    <s v="Scaled"/>
    <s v="Delta"/>
    <n v="0"/>
    <n v="0"/>
    <s v="None"/>
    <m/>
    <b v="0"/>
    <m/>
    <b v="1"/>
    <s v="Res"/>
    <s v="Any"/>
    <x v="4"/>
    <s v="OutDuskDawn"/>
    <s v="Ltg_Lmp+Blst"/>
    <x v="25"/>
    <m/>
    <m/>
    <s v="OLtg-LFluor-Dusk-to-Dawn"/>
    <s v="OLtg-LFluor-Dusk-to-Dawn"/>
    <s v="LF lamp and ballast: LF lamp: T8, 48 inch, 32W, 2710 lm, CRI = 75, rated life = 15000 hours (2): LF Ballast: Electronic, Rapid Start, Normal LO (1); Total Watts = 60"/>
    <s v="LF lamp and ballast: LF lamp: T8, 48 inch, 32W, 2710 lm, CRI = 75, rated life = 15000 hours (2): LF Ballast: Electronic, Rapid Start, Normal LO (1); Total Watts = 60"/>
    <x v="1012"/>
    <s v="LFLmpBlst-T8-48in-32w-1g+El-RS-NLO(60w)"/>
    <s v="LFLmpBlst-T8-48in-32w-1g+El-RS-NLO(60w)"/>
    <s v="LFLmpBlst-T8-48in-32w-1g+El-RS-NLO-Del(32w)"/>
    <s v="Standard"/>
    <m/>
    <m/>
    <s v="None"/>
    <s v="DEER1314"/>
  </r>
  <r>
    <n v="5555"/>
    <s v="R-Out-HIDFixt-HPS-100w(138w)-dWP67-dWC12"/>
    <x v="549"/>
    <s v="DEER1314"/>
    <s v="Lighting Disposition"/>
    <d v="2014-05-30T00:00:00"/>
    <s v="Disposition: MeasuresList-May222014.xlsx"/>
    <s v="ErRobNc"/>
    <s v="Res-Oltg-dWatt"/>
    <s v="DEER"/>
    <s v="Scaled"/>
    <s v="Delta"/>
    <n v="0"/>
    <n v="0"/>
    <s v="None"/>
    <m/>
    <b v="0"/>
    <m/>
    <b v="1"/>
    <s v="Res"/>
    <s v="Any"/>
    <x v="4"/>
    <s v="OutGen"/>
    <s v="Ltg_Fixture"/>
    <x v="33"/>
    <m/>
    <m/>
    <s v="OLtg-LFluor"/>
    <s v="OLtg-HID"/>
    <s v="HID Fixture based on Lamp/Blst: MV-175w-Ext(205w); Any type of housing; Any direction of light; Total Watts = 205"/>
    <s v="HID Fixture based on Lamp/Blst: PSMH-125w-Ext(150w); Any type of housing; Any direction of light; Total Watts = 150"/>
    <x v="1214"/>
    <s v="HIDFixt-MV-175w-Ext(205w)"/>
    <s v="HIDFixt-PSMH-125w-Ext(150w)"/>
    <s v="HIDFixt-HPS-100w(138w)"/>
    <s v="Standard"/>
    <m/>
    <s v="Not Used in 2013-2014 Final Lighting Disposition"/>
    <s v="None"/>
    <s v="DEER1314"/>
  </r>
  <r>
    <n v="5556"/>
    <s v="R-Out-HIDFixt-HPS-100w-Ext(138w)-dwP152-dwC47"/>
    <x v="549"/>
    <s v="DEER1314"/>
    <s v="Lighting Disposition"/>
    <d v="2015-02-09T00:00:00"/>
    <s v="RevisedHighBay.xlsx"/>
    <s v="ErRobNc"/>
    <s v="Res-Oltg-dWatt"/>
    <s v="DEER"/>
    <s v="Scaled"/>
    <s v="Delta"/>
    <n v="0"/>
    <n v="0"/>
    <s v="None"/>
    <m/>
    <b v="0"/>
    <m/>
    <b v="1"/>
    <s v="Res"/>
    <s v="Any"/>
    <x v="4"/>
    <s v="OutGen"/>
    <s v="Ltg_Fixture"/>
    <x v="33"/>
    <m/>
    <m/>
    <s v="OLtg-HID"/>
    <s v="OLtg-HID"/>
    <s v="HID Fixture based on Lamp/Blst: MV-250w-Ext(290w); Any type of housing; Any direction of light; Total Watts = 290"/>
    <s v="HID Fixture based on Lamp/Blst: PSMH-150w-Ext(185w); Any type of housing; Any direction of light; Total Watts = 185"/>
    <x v="1215"/>
    <s v="HIDFixt-MV-250w-Ext(290w)"/>
    <s v="HIDFixt-PSMH-150w-Ext(185w)"/>
    <s v="HIDFixt-HPS-100w-Ext(138w)"/>
    <s v="Standard"/>
    <m/>
    <m/>
    <s v="None"/>
    <s v="DEER1314"/>
  </r>
  <r>
    <n v="5557"/>
    <s v="R-Out-HIDFixt-HPS-100w-Ext(138w)-dWP152-dWC70"/>
    <x v="549"/>
    <s v="DEER1314"/>
    <s v="Lighting Disposition"/>
    <d v="2014-05-30T00:00:00"/>
    <s v="Disposition: MeasuresList-May222014.xlsx"/>
    <s v="ErRobNc"/>
    <s v="Res-Oltg-dWatt"/>
    <s v="DEER"/>
    <s v="Scaled"/>
    <s v="Delta"/>
    <n v="0"/>
    <n v="0"/>
    <s v="None"/>
    <m/>
    <b v="0"/>
    <m/>
    <b v="1"/>
    <s v="Res"/>
    <s v="Any"/>
    <x v="4"/>
    <s v="OutGen"/>
    <s v="Ltg_Fixture"/>
    <x v="33"/>
    <m/>
    <m/>
    <s v="OLtg-LFluor"/>
    <s v="OLtg-HID"/>
    <s v="HID Fixture based on Lamp/Blst: MV-250w-Ext(290w); Any type of housing; Any direction of light; Total Watts = 290"/>
    <s v="HID Fixture based on Lamp/Blst: PSMH-175w-Ext(208w); Any type of housing; Any direction of light; Total Watts = 208"/>
    <x v="1215"/>
    <s v="HIDFixt-MV-250w-Ext(290w)"/>
    <s v="HIDFixt-PSMH-175w-Ext(208w)"/>
    <s v="HIDFixt-HPS-100w-Ext(138w)"/>
    <s v="Standard"/>
    <m/>
    <s v="Not Used in 2013-2014 Final Lighting Disposition"/>
    <s v="None"/>
    <s v="DEER1314"/>
  </r>
  <r>
    <n v="5558"/>
    <s v="R-Out-HIDFixt-HPS-100w-Ext(138w)-dwP67-dwC47"/>
    <x v="549"/>
    <s v="DEER1314"/>
    <s v="Lighting Disposition"/>
    <d v="2015-02-09T00:00:00"/>
    <s v="RevisedHighBay.xlsx"/>
    <s v="ErRobNc"/>
    <s v="Res-Oltg-dWatt"/>
    <s v="DEER"/>
    <s v="Scaled"/>
    <s v="Delta"/>
    <n v="0"/>
    <n v="0"/>
    <s v="None"/>
    <m/>
    <b v="0"/>
    <m/>
    <b v="1"/>
    <s v="Res"/>
    <s v="Any"/>
    <x v="4"/>
    <s v="OutGen"/>
    <s v="Ltg_Fixture"/>
    <x v="33"/>
    <m/>
    <m/>
    <s v="OLtg-HID"/>
    <s v="OLtg-HID"/>
    <s v="HID Fixture based on Lamp/Blst: MV-175w-Ext(205w); Any type of housing; Any direction of light; Total Watts = 205"/>
    <s v="HID Fixture based on Lamp/Blst: PSMH-150w-Ext(185w); Any type of housing; Any direction of light; Total Watts = 185"/>
    <x v="1215"/>
    <s v="HIDFixt-MV-175w-Ext(205w)"/>
    <s v="HIDFixt-PSMH-150w-Ext(185w)"/>
    <s v="HIDFixt-HPS-100w-Ext(138w)"/>
    <s v="Standard"/>
    <m/>
    <m/>
    <s v="None"/>
    <s v="DEER1314"/>
  </r>
  <r>
    <n v="5559"/>
    <s v="R-Out-HIDFixt-HPS-200w-Ext(250w)-dwP205-dwC115"/>
    <x v="549"/>
    <s v="DEER1314"/>
    <s v="Lighting Disposition"/>
    <d v="2015-02-09T00:00:00"/>
    <s v="RevisedHighBay.xlsx"/>
    <s v="ErRobNc"/>
    <s v="Res-Oltg-dWatt"/>
    <s v="DEER"/>
    <s v="Scaled"/>
    <s v="Delta"/>
    <n v="0"/>
    <n v="0"/>
    <s v="None"/>
    <m/>
    <b v="0"/>
    <m/>
    <b v="1"/>
    <s v="Res"/>
    <s v="Any"/>
    <x v="4"/>
    <s v="OutGen"/>
    <s v="Ltg_Fixture"/>
    <x v="33"/>
    <m/>
    <m/>
    <s v="OLtg-HID"/>
    <s v="OLtg-HID"/>
    <s v="HID Fixture based on Lamp/Blst: MV-400w-Ext(455w); Any type of housing; Any direction of light; Total Watts = 455"/>
    <s v="HID Fixture based on Lamp/Blst: PSMH-320w-Ext(365w); Any type of housing; Any direction of light; Total Watts = 365"/>
    <x v="1216"/>
    <s v="HIDFixt-MV-400w-Ext(455w)"/>
    <s v="HIDFixt-PSMH-320w-Ext(365w)"/>
    <s v="HIDFixt-HPS-200w-Ext(250w)"/>
    <s v="Standard"/>
    <m/>
    <m/>
    <s v="None"/>
    <s v="DEER1314"/>
  </r>
  <r>
    <n v="5560"/>
    <s v="R-Out-HIDFixt-HPS-200w-Ext(250w)-dWP205-dWC38"/>
    <x v="549"/>
    <s v="DEER1314"/>
    <s v="Lighting Disposition"/>
    <d v="2014-05-30T00:00:00"/>
    <s v="Disposition: MeasuresList-May222014.xlsx"/>
    <s v="ErRobNc"/>
    <s v="Res-Oltg-dWatt"/>
    <s v="DEER"/>
    <s v="Scaled"/>
    <s v="Delta"/>
    <n v="0"/>
    <n v="0"/>
    <s v="None"/>
    <m/>
    <b v="0"/>
    <m/>
    <b v="1"/>
    <s v="Res"/>
    <s v="Any"/>
    <x v="4"/>
    <s v="OutGen"/>
    <s v="Ltg_Fixture"/>
    <x v="33"/>
    <m/>
    <m/>
    <s v="OLtg-LFluor"/>
    <s v="OLtg-HID"/>
    <s v="HID Fixture based on Lamp/Blst: MV-400w-Ext(455w); Any type of housing; Any direction of light; Total Watts = 455"/>
    <s v="HID Fixture based on Lamp/Blst: PSMH-250w-Ext(288w); Any type of housing; Any direction of light; Total Watts = 288"/>
    <x v="1216"/>
    <s v="HIDFixt-MV-400w-Ext(455w)"/>
    <s v="HIDFixt-PSMH-250w-Ext(288w)"/>
    <s v="HIDFixt-HPS-200w-Ext(250w)"/>
    <s v="Standard"/>
    <m/>
    <s v="Not Used in 2013-2014 Final Lighting Disposition"/>
    <s v="None"/>
    <s v="DEER1314"/>
  </r>
  <r>
    <n v="5561"/>
    <s v="R-Out-HIDFixt-HPS-70w-Ext(95w)-dWP110-dWC55"/>
    <x v="549"/>
    <s v="DEER1314"/>
    <s v="Lighting Disposition"/>
    <d v="2014-05-30T00:00:00"/>
    <s v="Disposition: MeasuresList-May222014.xlsx"/>
    <s v="ErRobNc"/>
    <s v="Res-Oltg-dWatt"/>
    <s v="DEER"/>
    <s v="Scaled"/>
    <s v="Delta"/>
    <n v="0"/>
    <n v="0"/>
    <s v="None"/>
    <m/>
    <b v="0"/>
    <m/>
    <b v="1"/>
    <s v="Res"/>
    <s v="Any"/>
    <x v="4"/>
    <s v="OutGen"/>
    <s v="Ltg_Fixture"/>
    <x v="33"/>
    <m/>
    <m/>
    <s v="OLtg-LFluor"/>
    <s v="OLtg-HID"/>
    <s v="HID Fixture based on Lamp/Blst: MV-175w-Ext(205w); Any type of housing; Any direction of light; Total Watts = 205"/>
    <s v="HID Fixture based on Lamp/Blst: PSMH-125w-Ext(150w); Any type of housing; Any direction of light; Total Watts = 150"/>
    <x v="1217"/>
    <s v="HIDFixt-MV-175w-Ext(205w)"/>
    <s v="HIDFixt-PSMH-125w-Ext(150w)"/>
    <s v="HIDFixt-HPS-70w-Ext(95w)"/>
    <s v="Standard"/>
    <m/>
    <s v="WP source"/>
    <s v="None"/>
    <s v="DEER1314"/>
  </r>
  <r>
    <n v="5562"/>
    <s v="R-Out-HIDFixt-PSMH-150w-Ext(185w)-dWP105-dWC0"/>
    <x v="549"/>
    <s v="DEER1314"/>
    <s v="Lighting Disposition"/>
    <d v="2014-05-30T00:00:00"/>
    <s v="Disposition: MeasuresList-May222014.xlsx"/>
    <s v="ErRul"/>
    <s v="Res-Oltg-dWatt"/>
    <s v="DEER"/>
    <s v="Scaled"/>
    <s v="Delta"/>
    <n v="0"/>
    <n v="0"/>
    <s v="None"/>
    <m/>
    <b v="0"/>
    <m/>
    <b v="1"/>
    <s v="Res"/>
    <s v="Any"/>
    <x v="4"/>
    <s v="OutGen"/>
    <s v="Ltg_Fixture"/>
    <x v="33"/>
    <m/>
    <m/>
    <s v="OLtg-LFluor"/>
    <s v="OLtg-HID"/>
    <s v="HID Fixture based on Lamp/Blst: MV-250w-Ext(290w); Any type of housing; Any direction of light; Total Watts = 290"/>
    <s v="HID Fixture based on Lamp/Blst: PSMH-150w-Ext(185w); Any type of housing; Any direction of light; Total Watts = 185"/>
    <x v="1218"/>
    <s v="HIDFixt-MV-250w-Ext(290w)"/>
    <s v="HIDFixt-PSMH-150w-Ext(185w)"/>
    <s v="HIDFixt-PSMH-150w-Ext(185w)"/>
    <s v="Standard"/>
    <m/>
    <s v="Not Used in 2013-2014 Final Lighting Disposition"/>
    <s v="None"/>
    <s v="DEER1314"/>
  </r>
  <r>
    <n v="5563"/>
    <s v="R-Out-HIDFixt-PSMH-150w-Ext(190w)-dwP100-dwC0"/>
    <x v="549"/>
    <s v="DEER1314"/>
    <s v="Lighting Disposition"/>
    <d v="2015-02-09T00:00:00"/>
    <s v="RevisedHighBay.xlsx"/>
    <s v="ErRul"/>
    <s v="Res-Oltg-dWatt"/>
    <s v="DEER"/>
    <s v="Scaled"/>
    <s v="Delta"/>
    <n v="0"/>
    <n v="0"/>
    <s v="None"/>
    <m/>
    <b v="0"/>
    <m/>
    <b v="1"/>
    <s v="Res"/>
    <s v="Any"/>
    <x v="4"/>
    <s v="OutGen"/>
    <s v="Ltg_Fixture"/>
    <x v="33"/>
    <m/>
    <m/>
    <s v="OLtg-HID"/>
    <s v="OLtg-HID"/>
    <s v="HID Fixture based on Lamp/Blst: MV-250w-Ext(290w); Any type of housing; Any direction of light; Total Watts = 290"/>
    <s v="HID Fixture based on Lamp/Blst: PSMH-150w-Ext(190w); Any type of housing; Any direction of light; Total Watts = 190"/>
    <x v="1219"/>
    <s v="HIDFixt-MV-250w-Ext(290w)"/>
    <s v="HIDFixt-PSMH-150w-Ext(190w)"/>
    <s v="HIDFixt-PSMH-150w-Ext(190w)"/>
    <s v="Standard"/>
    <m/>
    <m/>
    <s v="None"/>
    <s v="DEER1314"/>
  </r>
  <r>
    <n v="5564"/>
    <s v="R-Out-HIDFixt-PSMH-250w-Ext(288w)-dWP167-dWC0"/>
    <x v="549"/>
    <s v="DEER1314"/>
    <s v="Lighting Disposition"/>
    <d v="2014-05-30T00:00:00"/>
    <s v="Disposition: MeasuresList-May222014.xlsx"/>
    <s v="ErRul"/>
    <s v="Res-Oltg-dWatt"/>
    <s v="DEER"/>
    <s v="Scaled"/>
    <s v="Delta"/>
    <n v="0"/>
    <n v="0"/>
    <s v="None"/>
    <m/>
    <b v="0"/>
    <m/>
    <b v="1"/>
    <s v="Res"/>
    <s v="Any"/>
    <x v="4"/>
    <s v="OutGen"/>
    <s v="Ltg_Fixture"/>
    <x v="33"/>
    <m/>
    <m/>
    <s v="OLtg-LFluor"/>
    <s v="OLtg-HID"/>
    <s v="HID Fixture based on Lamp/Blst: MV-400w-Ext(455w); Any type of housing; Any direction of light; Total Watts = 455"/>
    <s v="HID Fixture based on Lamp/Blst: PSMH-250w-Ext(288w); Any type of housing; Any direction of light; Total Watts = 288"/>
    <x v="1220"/>
    <s v="HIDFixt-MV-400w-Ext(455w)"/>
    <s v="HIDFixt-PSMH-250w-Ext(288w)"/>
    <s v="HIDFixt-PSMH-250w-Ext(288w)"/>
    <s v="Standard"/>
    <m/>
    <s v="WP source"/>
    <s v="None"/>
    <s v="DEER1314"/>
  </r>
  <r>
    <n v="5565"/>
    <s v="R-Out-LED-A19-Ext(10w)-dWP19"/>
    <x v="550"/>
    <s v="DEER1314"/>
    <s v="Lighting Disposition"/>
    <d v="2014-07-30T00:00:00"/>
    <s v="Disposition: MeasuresList-October312014.xlsx"/>
    <s v="RobNc"/>
    <s v="Res-Oltg-dWatt"/>
    <s v="DEER"/>
    <s v="Scaled"/>
    <s v="BaseRatio"/>
    <n v="0"/>
    <n v="0"/>
    <s v="None"/>
    <m/>
    <b v="0"/>
    <m/>
    <b v="1"/>
    <s v="Res"/>
    <s v="Any"/>
    <x v="4"/>
    <s v="OutGen"/>
    <s v="Ltg_Lamp"/>
    <x v="30"/>
    <m/>
    <m/>
    <s v="OLtg-LFluor"/>
    <m/>
    <s v="LED A19 Basecase, Total Watts = 2.96 x Msr Watts"/>
    <s v="LED A19 Basecase, Total Watts = 2.96 x Msr Watts"/>
    <x v="1082"/>
    <s v="LEDratio0296"/>
    <s v="LEDratio0296"/>
    <s v="LED-A19-Ext(10w)"/>
    <s v="Standard"/>
    <m/>
    <m/>
    <s v="None"/>
    <s v="DEER1314"/>
  </r>
  <r>
    <n v="5566"/>
    <s v="R-Out-LED-A19-Ext(4w)-dWP7"/>
    <x v="550"/>
    <s v="DEER1314"/>
    <s v="Lighting Disposition"/>
    <d v="2014-07-30T00:00:00"/>
    <s v="Disposition: MeasuresList-October312014.xlsx"/>
    <s v="RobNc"/>
    <s v="Res-Oltg-dWatt"/>
    <s v="DEER"/>
    <s v="Scaled"/>
    <s v="BaseRatio"/>
    <n v="0"/>
    <n v="0"/>
    <s v="None"/>
    <m/>
    <b v="0"/>
    <m/>
    <b v="1"/>
    <s v="Res"/>
    <s v="Any"/>
    <x v="4"/>
    <s v="OutGen"/>
    <s v="Ltg_Lamp"/>
    <x v="30"/>
    <m/>
    <m/>
    <s v="OLtg-LFluor"/>
    <m/>
    <s v="LED A19 Basecase, Total Watts = 2.96 x Msr Watts"/>
    <s v="LED A19 Basecase, Total Watts = 2.96 x Msr Watts"/>
    <x v="1083"/>
    <s v="LEDratio0296"/>
    <s v="LEDratio0296"/>
    <s v="LED-A19-Ext(4w)"/>
    <s v="Standard"/>
    <m/>
    <m/>
    <s v="None"/>
    <s v="DEER1314"/>
  </r>
  <r>
    <n v="5567"/>
    <s v="R-Out-LEDFixt-Ext(400w)-dWP675-dWC106"/>
    <x v="551"/>
    <s v="DEER1314"/>
    <s v="Lighting Disposition"/>
    <d v="2014-05-30T00:00:00"/>
    <s v="Disposition: MeasuresList-May222014.xlsx"/>
    <s v="ErRobNc"/>
    <s v="Res-Oltg-dWatt"/>
    <s v="DEER"/>
    <s v="Scaled"/>
    <s v="Delta"/>
    <n v="0"/>
    <n v="0"/>
    <s v="None"/>
    <m/>
    <b v="0"/>
    <m/>
    <b v="1"/>
    <s v="Res"/>
    <s v="Any"/>
    <x v="4"/>
    <s v="OutGen"/>
    <s v="Ltg_Fixture"/>
    <x v="31"/>
    <m/>
    <m/>
    <s v="OLtg-LFluor"/>
    <s v="OLtg-HID"/>
    <s v="HID Fixture based on Lamp/Blst: MV-1000w-Ext(1075w); Any type of housing; Any direction of light; Total Watts = 1075"/>
    <s v="HID Fixture based on Lamp/Blst: PSMH-450w-Ext(506w); Any type of housing; Any direction of light; Total Watts = 506"/>
    <x v="1221"/>
    <s v="HIDFixt-MV-1000w-Ext(1075w)"/>
    <s v="HIDFixt-PSMH-450w-Ext(506w)"/>
    <s v="LEDFixt-Ext(400w)"/>
    <s v="Standard"/>
    <m/>
    <s v="WP source e.g.: PGE3PLTG166r0"/>
    <s v="None"/>
    <s v="DEER1314"/>
  </r>
  <r>
    <n v="5568"/>
    <s v="R-Out-LEDFixt-Ext(52w)-dWP153-dWC98"/>
    <x v="551"/>
    <s v="DEER1314"/>
    <s v="Lighting Disposition"/>
    <d v="2014-05-30T00:00:00"/>
    <s v="Disposition: MeasuresList-May222014.xlsx"/>
    <s v="ErRobNc"/>
    <s v="Res-Oltg-dWatt"/>
    <s v="DEER"/>
    <s v="Scaled"/>
    <s v="Delta"/>
    <n v="0"/>
    <n v="0"/>
    <s v="None"/>
    <m/>
    <b v="0"/>
    <m/>
    <b v="1"/>
    <s v="Res"/>
    <s v="Any"/>
    <x v="4"/>
    <s v="OutGen"/>
    <s v="Ltg_Fixture"/>
    <x v="31"/>
    <m/>
    <m/>
    <s v="OLtg-LFluor"/>
    <s v="OLtg-HID"/>
    <s v="HID Fixture based on Lamp/Blst: MV-175w-Ext(205w); Any type of housing; Any direction of light; Total Watts = 205"/>
    <s v="HID Fixture based on Lamp/Blst: PSMH-125w-Ext(150w); Any type of housing; Any direction of light; Total Watts = 150"/>
    <x v="1222"/>
    <s v="HIDFixt-MV-175w-Ext(205w)"/>
    <s v="HIDFixt-PSMH-125w-Ext(150w)"/>
    <s v="LEDFixt-Ext(52w)"/>
    <s v="Standard"/>
    <m/>
    <s v="WP source e.g.: PGE3PLTG166r0"/>
    <s v="None"/>
    <s v="DEER1314"/>
  </r>
  <r>
    <n v="5569"/>
    <s v="R-Out-LEDFixt-Ext(64w)-dWP226-dWC144"/>
    <x v="551"/>
    <s v="DEER1314"/>
    <s v="Lighting Disposition"/>
    <d v="2014-05-30T00:00:00"/>
    <s v="Disposition: MeasuresList-May222014.xlsx"/>
    <s v="ErRobNc"/>
    <s v="Res-Oltg-dWatt"/>
    <s v="DEER"/>
    <s v="Scaled"/>
    <s v="Delta"/>
    <n v="0"/>
    <n v="0"/>
    <s v="None"/>
    <m/>
    <b v="0"/>
    <m/>
    <b v="1"/>
    <s v="Res"/>
    <s v="Any"/>
    <x v="4"/>
    <s v="OutGen"/>
    <s v="Ltg_Fixture"/>
    <x v="31"/>
    <m/>
    <m/>
    <s v="OLtg-LFluor"/>
    <s v="OLtg-HID"/>
    <s v="HID Fixture based on Lamp/Blst: MV-250w-Ext(290w); Any type of housing; Any direction of light; Total Watts = 290"/>
    <s v="HID Fixture based on Lamp/Blst: PSMH-175w-Ext(208w); Any type of housing; Any direction of light; Total Watts = 208"/>
    <x v="1223"/>
    <s v="HIDFixt-MV-250w-Ext(290w)"/>
    <s v="HIDFixt-PSMH-175w-Ext(208w)"/>
    <s v="LEDFixt-Ext(64w)"/>
    <s v="Standard"/>
    <m/>
    <s v="WP source e.g.: PGE3PLTG166r0"/>
    <s v="None"/>
    <s v="DEER1314"/>
  </r>
  <r>
    <n v="5570"/>
    <s v="R-Out-LEDFixt-Ext(64w)-dWP391-dWC224"/>
    <x v="551"/>
    <s v="DEER1314"/>
    <s v="Lighting Disposition"/>
    <d v="2014-05-30T00:00:00"/>
    <s v="Disposition: MeasuresList-May222014.xlsx"/>
    <s v="ErRobNc"/>
    <s v="Res-Oltg-dWatt"/>
    <s v="DEER"/>
    <s v="Scaled"/>
    <s v="Delta"/>
    <n v="0"/>
    <n v="0"/>
    <s v="None"/>
    <m/>
    <b v="0"/>
    <m/>
    <b v="1"/>
    <s v="Res"/>
    <s v="Any"/>
    <x v="4"/>
    <s v="OutGen"/>
    <s v="Ltg_Fixture"/>
    <x v="31"/>
    <m/>
    <m/>
    <s v="OLtg-LFluor"/>
    <s v="OLtg-HID"/>
    <s v="HID Fixture based on Lamp/Blst: MV-400w-Ext(455w); Any type of housing; Any direction of light; Total Watts = 455"/>
    <s v="HID Fixture based on Lamp/Blst: PSMH-250w-Ext(288w); Any type of housing; Any direction of light; Total Watts = 288"/>
    <x v="1223"/>
    <s v="HIDFixt-MV-400w-Ext(455w)"/>
    <s v="HIDFixt-PSMH-250w-Ext(288w)"/>
    <s v="LEDFixt-Ext(64w)"/>
    <s v="Standard"/>
    <m/>
    <s v="WP source e.g.: PGE3PLTG166r0"/>
    <s v="None"/>
    <s v="DEER1314"/>
  </r>
  <r>
    <n v="5571"/>
    <s v="R-Out-LEDFixt-Ext(78w)-dWP212-dWC130"/>
    <x v="551"/>
    <s v="DEER1314"/>
    <s v="Lighting Disposition"/>
    <d v="2014-05-30T00:00:00"/>
    <s v="Disposition: MeasuresList-May222014.xlsx"/>
    <s v="ErRobNc"/>
    <s v="Res-Oltg-dWatt"/>
    <s v="DEER"/>
    <s v="Scaled"/>
    <s v="Delta"/>
    <n v="0"/>
    <n v="0"/>
    <s v="None"/>
    <m/>
    <b v="0"/>
    <m/>
    <b v="1"/>
    <s v="Res"/>
    <s v="Any"/>
    <x v="4"/>
    <s v="OutGen"/>
    <s v="Ltg_Fixture"/>
    <x v="31"/>
    <m/>
    <m/>
    <s v="OLtg-LFluor"/>
    <s v="OLtg-HID"/>
    <s v="HID Fixture based on Lamp/Blst: MV-250w-Ext(290w); Any type of housing; Any direction of light; Total Watts = 290"/>
    <s v="HID Fixture based on Lamp/Blst: PSMH-175w-Ext(208w); Any type of housing; Any direction of light; Total Watts = 208"/>
    <x v="1224"/>
    <s v="HIDFixt-MV-250w-Ext(290w)"/>
    <s v="HIDFixt-PSMH-175w-Ext(208w)"/>
    <s v="LEDFixt-Ext(78w)"/>
    <s v="Standard"/>
    <m/>
    <s v="WP source e.g.: PGE3PLTG166r0"/>
    <s v="None"/>
    <s v="DEER1314"/>
  </r>
  <r>
    <n v="5572"/>
    <s v="R-Out-LEDFixt-Ext-2(43w)-dWP162-dWC107"/>
    <x v="551"/>
    <s v="DEER1314"/>
    <s v="Lighting Disposition"/>
    <d v="2014-05-30T00:00:00"/>
    <s v="Disposition: MeasuresList-May222014.xlsx"/>
    <s v="ErRobNc"/>
    <s v="Res-Oltg-dWatt"/>
    <s v="DEER"/>
    <s v="Scaled"/>
    <s v="Delta"/>
    <n v="0"/>
    <n v="0"/>
    <s v="None"/>
    <m/>
    <b v="0"/>
    <m/>
    <b v="1"/>
    <s v="Res"/>
    <s v="Any"/>
    <x v="4"/>
    <s v="OutGen"/>
    <s v="Ltg_Fixture"/>
    <x v="31"/>
    <m/>
    <m/>
    <s v="OLtg-LFluor"/>
    <s v="OLtg-HID"/>
    <s v="HID Fixture based on Lamp/Blst: MV-175w-Ext(205w); Any type of housing; Any direction of light; Total Watts = 205"/>
    <s v="HID Fixture based on Lamp/Blst: PSMH-125w-Ext(150w); Any type of housing; Any direction of light; Total Watts = 150"/>
    <x v="1092"/>
    <s v="HIDFixt-MV-175w-Ext(205w)"/>
    <s v="HIDFixt-PSMH-125w-Ext(150w)"/>
    <s v="LEDFixt-Ext-2(43w)"/>
    <s v="Standard"/>
    <m/>
    <s v="WP source e.g.: PGE3PLTG166r0"/>
    <s v="None"/>
    <s v="DEER1314"/>
  </r>
  <r>
    <n v="5573"/>
    <s v="R-Out-LEDFixt-WM-Ext(80w)-dWP215"/>
    <x v="551"/>
    <s v="DEER1314"/>
    <s v="Lighting Disposition"/>
    <d v="2014-05-30T00:00:00"/>
    <s v="Disposition: MeasuresList-May222014.xlsx"/>
    <s v="RobNc"/>
    <s v="Res-Oltg-dWatt"/>
    <s v="DEER"/>
    <s v="Scaled"/>
    <s v="Delta"/>
    <n v="0"/>
    <n v="0"/>
    <s v="None"/>
    <m/>
    <b v="0"/>
    <m/>
    <b v="1"/>
    <s v="Res"/>
    <s v="Any"/>
    <x v="4"/>
    <s v="OutGen"/>
    <s v="Ltg_Fixture"/>
    <x v="31"/>
    <m/>
    <m/>
    <s v="OLtg-LFluor"/>
    <s v="OLtg-HPS"/>
    <s v="HID Fixture based on Lamp/Blst: HPS-250w-Ext(295w); Any type of housing; Any direction of light; Total Watts = 295"/>
    <s v="HID Fixture based on Lamp/Blst: HPS-250w-Ext(295w); Any type of housing; Any direction of light; Total Watts = 295"/>
    <x v="1107"/>
    <s v="HIDFixt-HPS-250w-Ext(295w)"/>
    <s v="HIDFixt-HPS-250w-Ext(295w)"/>
    <s v="LEDFixt-WM-Ext(80w)"/>
    <s v="Standard"/>
    <m/>
    <s v="WP source e.g.: SCE13LG109r0"/>
    <s v="None"/>
    <s v="DEER1314"/>
  </r>
  <r>
    <n v="5574"/>
    <s v="R-Out-LEDFixt-WM-Ext(80w)-dWP215-dWC152"/>
    <x v="551"/>
    <s v="DEER1314"/>
    <s v="Lighting Disposition"/>
    <d v="2014-05-30T00:00:00"/>
    <s v="Disposition: MeasuresList-May222014.xlsx"/>
    <s v="ErRobNc"/>
    <s v="Res-Oltg-dWatt"/>
    <s v="DEER"/>
    <s v="Scaled"/>
    <s v="Delta"/>
    <n v="0"/>
    <n v="0"/>
    <s v="None"/>
    <m/>
    <b v="0"/>
    <m/>
    <b v="1"/>
    <s v="Res"/>
    <s v="Any"/>
    <x v="4"/>
    <s v="OutGen"/>
    <s v="Ltg_Fixture"/>
    <x v="31"/>
    <m/>
    <m/>
    <s v="OLtg-LFluor"/>
    <s v="OLtg-MH"/>
    <s v="HID Fixture based on Lamp/Blst: MH-250w-Ext(295w); Any type of housing; Any direction of light; Total Watts = 295"/>
    <s v="HID Fixture based on Lamp/Blst: PSMH-200w-Ext(232w); Any type of housing; Any direction of light; Total Watts = 232"/>
    <x v="1107"/>
    <s v="HIDFixt-MH-250w-Ext(295w)"/>
    <s v="HIDFixt-PSMH-200w-Ext(232w)"/>
    <s v="LEDFixt-WM-Ext(80w)"/>
    <s v="Standard"/>
    <m/>
    <s v="WP source e.g.: SCE13LG109r0"/>
    <s v="None"/>
    <s v="DEER1314"/>
  </r>
  <r>
    <n v="5575"/>
    <s v="R-Out-LEDFixt-WM-Ext-4(40w)-dWP32"/>
    <x v="551"/>
    <s v="DEER1314"/>
    <s v="Lighting Disposition"/>
    <d v="2014-05-30T00:00:00"/>
    <s v="Disposition: MeasuresList-May222014.xlsx"/>
    <s v="RobNc"/>
    <s v="Res-Oltg-dWatt"/>
    <s v="DEER"/>
    <s v="Scaled"/>
    <s v="Delta"/>
    <n v="0"/>
    <n v="0"/>
    <s v="None"/>
    <m/>
    <b v="0"/>
    <m/>
    <b v="1"/>
    <s v="Res"/>
    <s v="Any"/>
    <x v="4"/>
    <s v="OutGen"/>
    <s v="Ltg_Fixture"/>
    <x v="31"/>
    <m/>
    <m/>
    <s v="OLtg-LFluor"/>
    <s v="OLtg-MH"/>
    <s v="HID Fixture based on Lamp/Blst: MH-50w-Ext(72w); Any type of housing; Any direction of light; Total Watts = 72"/>
    <s v="HID Fixture based on Lamp/Blst: MH-50w-Ext(72w); Any type of housing; Any direction of light; Total Watts = 72"/>
    <x v="1108"/>
    <s v="HIDFixt-MH-50w-Ext(72w)"/>
    <s v="HIDFixt-MH-50w-Ext(72w)"/>
    <s v="LEDFixt-WM-Ext-4(40w)"/>
    <s v="Standard"/>
    <m/>
    <s v="WP source e.g.: PGE3PLTG166r0"/>
    <s v="None"/>
    <s v="DEER1314"/>
  </r>
  <r>
    <n v="5576"/>
    <s v="R-Out-LEDFixt-WM-Ext-4(40w)-dWP6-1"/>
    <x v="552"/>
    <s v="DEER1314"/>
    <s v="Lighting Disposition"/>
    <d v="2014-05-30T00:00:00"/>
    <s v="Disposition: MeasuresList-May222014.xlsx"/>
    <s v="RobNc"/>
    <s v="Res-Oltg-dWatt"/>
    <s v="DEER"/>
    <s v="Scaled"/>
    <s v="Delta"/>
    <n v="0"/>
    <n v="0"/>
    <s v="None"/>
    <m/>
    <b v="0"/>
    <m/>
    <b v="1"/>
    <s v="Res"/>
    <s v="Any"/>
    <x v="4"/>
    <s v="OutGen"/>
    <s v="Ltg_Fixture"/>
    <x v="31"/>
    <m/>
    <m/>
    <s v="OLtg-LFluor"/>
    <s v="OLtg-CFLfix"/>
    <s v="CFL fixture based on: CFLpin(46w); Total Watts = 46"/>
    <s v="CFL fixture based on: CFLpin(46w); Total Watts = 46"/>
    <x v="1108"/>
    <s v="CFLfixt-46w(46w)"/>
    <s v="CFLfixt-46w(46w)"/>
    <s v="LEDFixt-WM-Ext-4(40w)"/>
    <s v="Standard"/>
    <m/>
    <s v="WP source e.g.: PGE3PLTG166r0"/>
    <s v="None"/>
    <s v="DEER1314"/>
  </r>
  <r>
    <n v="5577"/>
    <s v="R-Out-LEDFixt-WM-Ext-4(40w)-dWP6-2"/>
    <x v="551"/>
    <s v="DEER1314"/>
    <s v="Lighting Disposition"/>
    <d v="2014-05-30T00:00:00"/>
    <s v="Disposition: MeasuresList-May222014.xlsx"/>
    <s v="RobNc"/>
    <s v="Res-Oltg-dWatt"/>
    <s v="DEER"/>
    <s v="Scaled"/>
    <s v="Delta"/>
    <n v="0"/>
    <n v="0"/>
    <s v="None"/>
    <m/>
    <b v="0"/>
    <m/>
    <b v="1"/>
    <s v="Res"/>
    <s v="Any"/>
    <x v="4"/>
    <s v="OutGen"/>
    <s v="Ltg_Fixture"/>
    <x v="31"/>
    <m/>
    <m/>
    <s v="OLtg-LFluor"/>
    <s v="OLtg-HPS"/>
    <s v="HID Fixture based on Lamp/Blst: HPS-46w-Ext(46w); Any type of housing; Any direction of light; Total Watts = 46"/>
    <s v="HID Fixture based on Lamp/Blst: HPS-46w-Ext(46w); Any type of housing; Any direction of light; Total Watts = 46"/>
    <x v="1108"/>
    <s v="HIDFixt-HPS-46w-Ext(46w)-WM"/>
    <s v="HIDFixt-HPS-46w-Ext(46w)-WM"/>
    <s v="LEDFixt-WM-Ext-4(40w)"/>
    <s v="Standard"/>
    <m/>
    <s v="WP source e.g.: PGE3PLTG166r0"/>
    <s v="None"/>
    <s v="DEER1314"/>
  </r>
  <r>
    <n v="5578"/>
    <s v="R-Out-LED-MR16-Ext(3w)-dWP9"/>
    <x v="550"/>
    <s v="DEER1314"/>
    <s v="Lighting Disposition"/>
    <d v="2014-07-30T00:00:00"/>
    <s v="Disposition: MeasuresList-October312014.xlsx"/>
    <s v="RobNc"/>
    <s v="Res-Oltg-dWatt"/>
    <s v="DEER"/>
    <s v="Scaled"/>
    <s v="BaseRatio"/>
    <n v="0"/>
    <n v="0"/>
    <s v="None"/>
    <m/>
    <b v="0"/>
    <m/>
    <b v="1"/>
    <s v="Res"/>
    <s v="Any"/>
    <x v="4"/>
    <s v="OutGen"/>
    <s v="Ltg_Lamp"/>
    <x v="30"/>
    <m/>
    <m/>
    <s v="OLtg-LFluor"/>
    <m/>
    <s v="LED MR16 Basecase, Total Watts = 4.24 x Msr Watts"/>
    <s v="LED MR16 Basecase, Total Watts = 4.24 x Msr Watts"/>
    <x v="1109"/>
    <s v="LEDratio0424"/>
    <s v="LEDratio0424"/>
    <s v="LED-MR16-Ext(3w)"/>
    <s v="Standard"/>
    <m/>
    <m/>
    <s v="None"/>
    <s v="DEER1314"/>
  </r>
  <r>
    <n v="5579"/>
    <s v="R-Out-LED-MR16-Ext(7w)-dWP22"/>
    <x v="550"/>
    <s v="DEER1314"/>
    <s v="Lighting Disposition"/>
    <d v="2014-07-30T00:00:00"/>
    <s v="Disposition: MeasuresList-October312014.xlsx"/>
    <s v="RobNc"/>
    <s v="Res-Oltg-dWatt"/>
    <s v="DEER"/>
    <s v="Scaled"/>
    <s v="BaseRatio"/>
    <n v="0"/>
    <n v="0"/>
    <s v="None"/>
    <m/>
    <b v="0"/>
    <m/>
    <b v="1"/>
    <s v="Res"/>
    <s v="Any"/>
    <x v="4"/>
    <s v="OutGen"/>
    <s v="Ltg_Lamp"/>
    <x v="30"/>
    <m/>
    <m/>
    <s v="OLtg-LFluor"/>
    <m/>
    <s v="LED MR16 Basecase, Total Watts = 4.24 x Msr Watts"/>
    <s v="LED MR16 Basecase, Total Watts = 4.24 x Msr Watts"/>
    <x v="1110"/>
    <s v="LEDratio0424"/>
    <s v="LEDratio0424"/>
    <s v="LED-MR16-Ext(7w)"/>
    <s v="Standard"/>
    <m/>
    <m/>
    <s v="None"/>
    <s v="DEER1314"/>
  </r>
  <r>
    <n v="5580"/>
    <s v="R-Out-LED-PAR30-Ext(15w)-dWP36"/>
    <x v="550"/>
    <s v="DEER1314"/>
    <s v="Lighting Disposition"/>
    <d v="2014-07-30T00:00:00"/>
    <s v="Disposition: MeasuresList-October312014.xlsx"/>
    <s v="RobNc"/>
    <s v="Res-Oltg-dWatt"/>
    <s v="DEER"/>
    <s v="Scaled"/>
    <s v="BaseRatio"/>
    <n v="0"/>
    <n v="0"/>
    <s v="None"/>
    <m/>
    <b v="0"/>
    <m/>
    <b v="1"/>
    <s v="Res"/>
    <s v="Any"/>
    <x v="4"/>
    <s v="OutGen"/>
    <s v="Ltg_Lamp"/>
    <x v="30"/>
    <m/>
    <m/>
    <s v="OLtg-LFluor"/>
    <m/>
    <s v="LED PAR30 Basecase, Total Watts = 3.42 x Msr Watts"/>
    <s v="LED PAR30 Basecase, Total Watts = 3.42 x Msr Watts"/>
    <x v="1111"/>
    <s v="LEDratio0342"/>
    <s v="LEDratio0342"/>
    <s v="LED-PAR30-Ext(15w)"/>
    <s v="Standard"/>
    <m/>
    <m/>
    <s v="None"/>
    <s v="DEER1314"/>
  </r>
  <r>
    <n v="5581"/>
    <s v="R-Out-LED-PAR30-Ext(6w)-dWP14"/>
    <x v="550"/>
    <s v="DEER1314"/>
    <s v="Lighting Disposition"/>
    <d v="2014-07-30T00:00:00"/>
    <s v="Disposition: MeasuresList-October312014.xlsx"/>
    <s v="RobNc"/>
    <s v="Res-Oltg-dWatt"/>
    <s v="DEER"/>
    <s v="Scaled"/>
    <s v="BaseRatio"/>
    <n v="0"/>
    <n v="0"/>
    <s v="None"/>
    <m/>
    <b v="0"/>
    <m/>
    <b v="1"/>
    <s v="Res"/>
    <s v="Any"/>
    <x v="4"/>
    <s v="OutGen"/>
    <s v="Ltg_Lamp"/>
    <x v="30"/>
    <m/>
    <m/>
    <s v="OLtg-LFluor"/>
    <m/>
    <s v="LED PAR30 Basecase, Total Watts = 3.42 x Msr Watts"/>
    <s v="LED PAR30 Basecase, Total Watts = 3.42 x Msr Watts"/>
    <x v="1112"/>
    <s v="LEDratio0342"/>
    <s v="LEDratio0342"/>
    <s v="LED-PAR30-Ext(6w)"/>
    <s v="Standard"/>
    <m/>
    <m/>
    <s v="None"/>
    <s v="DEER1314"/>
  </r>
  <r>
    <n v="5582"/>
    <s v="R-Out-LED-PAR38-Ext(17w)-dWP47"/>
    <x v="550"/>
    <s v="DEER1314"/>
    <s v="Lighting Disposition"/>
    <d v="2014-07-30T00:00:00"/>
    <s v="Disposition: MeasuresList-October312014.xlsx"/>
    <s v="RobNc"/>
    <s v="Res-Oltg-dWatt"/>
    <s v="DEER"/>
    <s v="Scaled"/>
    <s v="BaseRatio"/>
    <n v="0"/>
    <n v="0"/>
    <s v="None"/>
    <m/>
    <b v="0"/>
    <m/>
    <b v="1"/>
    <s v="Res"/>
    <s v="Any"/>
    <x v="4"/>
    <s v="OutGen"/>
    <s v="Ltg_Lamp"/>
    <x v="30"/>
    <m/>
    <m/>
    <s v="OLtg-LFluor"/>
    <m/>
    <s v="LED PAR38 Basecase, Total Watts = 3.81 x Msr Watts"/>
    <s v="LED PAR38 Basecase, Total Watts = 3.81 x Msr Watts"/>
    <x v="1113"/>
    <s v="LEDratio0381"/>
    <s v="LEDratio0381"/>
    <s v="LED-PAR38-Ext(17w)"/>
    <s v="Standard"/>
    <m/>
    <m/>
    <s v="None"/>
    <s v="DEER1314"/>
  </r>
  <r>
    <n v="5583"/>
    <s v="R-Out-LED-PAR38-Ext(7w)-dWP19"/>
    <x v="550"/>
    <s v="DEER1314"/>
    <s v="Lighting Disposition"/>
    <d v="2014-07-30T00:00:00"/>
    <s v="Disposition: MeasuresList-October312014.xlsx"/>
    <s v="RobNc"/>
    <s v="Res-Oltg-dWatt"/>
    <s v="DEER"/>
    <s v="Scaled"/>
    <s v="BaseRatio"/>
    <n v="0"/>
    <n v="0"/>
    <s v="None"/>
    <m/>
    <b v="0"/>
    <m/>
    <b v="1"/>
    <s v="Res"/>
    <s v="Any"/>
    <x v="4"/>
    <s v="OutGen"/>
    <s v="Ltg_Lamp"/>
    <x v="30"/>
    <m/>
    <m/>
    <s v="OLtg-LFluor"/>
    <m/>
    <s v="LED PAR38 Basecase, Total Watts = 3.81 x Msr Watts"/>
    <s v="LED PAR38 Basecase, Total Watts = 3.81 x Msr Watts"/>
    <x v="1114"/>
    <s v="LEDratio0381"/>
    <s v="LEDratio0381"/>
    <s v="LED-PAR38-Ext(7w)"/>
    <s v="Standard"/>
    <m/>
    <m/>
    <s v="None"/>
    <s v="DEER1314"/>
  </r>
  <r>
    <n v="5584"/>
    <s v="R-Out-LFLmpBlst-T8-48in-25w+El-IS-NLO(23w)-dWP7"/>
    <x v="553"/>
    <s v="DEER1314"/>
    <s v="Lighting Disposition"/>
    <d v="2014-11-06T00:00:00"/>
    <s v="Disposition: MeasuresList-Dec1-2014.xlsx"/>
    <s v="RobNc"/>
    <s v="Res-Oltg-dWatt"/>
    <s v="DEER"/>
    <s v="Scaled"/>
    <s v="Delta"/>
    <n v="0"/>
    <n v="0"/>
    <s v="None"/>
    <m/>
    <b v="0"/>
    <m/>
    <b v="1"/>
    <s v="Res"/>
    <s v="Any"/>
    <x v="4"/>
    <s v="OutGen"/>
    <s v="Ltg_Lmp+Blst"/>
    <x v="25"/>
    <m/>
    <m/>
    <s v="OLtg-LFluor"/>
    <s v="OLtg-LFluor"/>
    <s v="LF lamp and ballast: LF lamp: T8, 48 inch, 32W, 2710 lm, CRI = 75, rated life = 15000 hours (1): LF Ballast: Electronic, Instant Start, Normal LO (0.5); Total Watts = 30"/>
    <s v="LF lamp and ballast: LF lamp: T8, 48 inch, 32W, 2710 lm, CRI = 75, rated life = 15000 hours (1): LF Ballast: Electronic, Instant Start, Normal LO (0.5); Total Watts = 30"/>
    <x v="968"/>
    <s v="LFLmpBlst-T8-48in-32w-1g+El-IS-NLO-3(30w)"/>
    <s v="LFLmpBlst-T8-48in-32w-1g+El-IS-NLO-3(30w)"/>
    <s v="LFLmpBlst-T8-48in-25w+El-IS-NLO(23w)"/>
    <s v="Standard"/>
    <m/>
    <m/>
    <s v="None"/>
    <s v="DEER1314"/>
  </r>
  <r>
    <n v="5585"/>
    <s v="R-Out-LFLmpBlst-T8-48in-25w+El-IS-NLO(25w)-dWP7"/>
    <x v="553"/>
    <s v="DEER1314"/>
    <s v="Lighting Disposition"/>
    <d v="2014-05-30T00:00:00"/>
    <s v="Disposition: MeasuresList-May222014.xlsx"/>
    <s v="RobNc"/>
    <s v="Res-Oltg-dWatt"/>
    <s v="DEER"/>
    <s v="Scaled"/>
    <s v="Delta"/>
    <n v="0"/>
    <n v="0"/>
    <s v="None"/>
    <m/>
    <b v="0"/>
    <m/>
    <b v="1"/>
    <s v="Res"/>
    <s v="Any"/>
    <x v="4"/>
    <s v="OutGen"/>
    <s v="Ltg_Lmp+Blst"/>
    <x v="25"/>
    <m/>
    <m/>
    <s v="OLtg-LFluor"/>
    <s v="OLtg-LFluor"/>
    <s v="LF lamp and ballast: LF lamp: T8, 48 inch, 32W, 2970 lm, CRI = 82, rated life = 20000 hours (1): LF Ballast: Electronic, Instant Start, Normal LO (1); Total Watts = 32"/>
    <s v="LF lamp and ballast: LF lamp: T8, 48 inch, 32W, 2970 lm, CRI = 82, rated life = 20000 hours (1): LF Ballast: Electronic, Instant Start, Normal LO (1); Total Watts = 32"/>
    <x v="1144"/>
    <s v="LFLmpBlst-T8-48in-32w-2g+El-IS-NLO(32w)"/>
    <s v="LFLmpBlst-T8-48in-32w-2g+El-IS-NLO(32w)"/>
    <s v="LFLmpBlst-T8-48in-25w+El-IS-NLO(25w)"/>
    <s v="Standard"/>
    <m/>
    <s v="WP source e.g.: SCE13LG108r1; Not used in 2013-14 Lighting Disposition"/>
    <s v="None"/>
    <s v="DEER1314"/>
  </r>
  <r>
    <n v="5586"/>
    <s v="R-Out-LFLmpBlst-T8-48in-25w+El-IS-NLO(26w)-dWP4"/>
    <x v="553"/>
    <s v="DEER1314"/>
    <s v="Lighting Disposition"/>
    <d v="2014-11-06T00:00:00"/>
    <s v="Disposition: MeasuresList-Dec1-2014.xlsx"/>
    <s v="RobNc"/>
    <s v="Res-Oltg-dWatt"/>
    <s v="DEER"/>
    <s v="Scaled"/>
    <s v="Delta"/>
    <n v="0"/>
    <n v="0"/>
    <s v="None"/>
    <m/>
    <b v="0"/>
    <m/>
    <b v="1"/>
    <s v="Res"/>
    <s v="Any"/>
    <x v="4"/>
    <s v="OutGen"/>
    <s v="Ltg_Lmp+Blst"/>
    <x v="25"/>
    <m/>
    <m/>
    <s v="OLtg-LFluor"/>
    <s v="OLtg-LFluor"/>
    <s v="LF lamp and ballast: LF lamp: T8, 48 inch, 32W, 2970 lm, CRI = 82, rated life = 20000 hours (1): LF Ballast: Electronic, Instant Start, Normal LO (0.5); Total Watts = 30"/>
    <s v="LF lamp and ballast: LF lamp: T8, 48 inch, 32W, 2970 lm, CRI = 82, rated life = 20000 hours (1): LF Ballast: Electronic, Instant Start, Normal LO (0.5); Total Watts = 30"/>
    <x v="969"/>
    <s v="LFLmpBlst-T8-48in-32w-2g+El-IS-NLO-2(30w)"/>
    <s v="LFLmpBlst-T8-48in-32w-2g+El-IS-NLO-2(30w)"/>
    <s v="LFLmpBlst-T8-48in-25w+El-IS-NLO(26w)"/>
    <s v="Standard"/>
    <m/>
    <m/>
    <s v="None"/>
    <s v="DEER1314"/>
  </r>
  <r>
    <n v="5587"/>
    <s v="R-Out-LFLmpBlst-T8-48in-28w+El-IS-NLO(26w)-dWP4"/>
    <x v="553"/>
    <s v="DEER1314"/>
    <s v="Lighting Disposition"/>
    <d v="2014-11-06T00:00:00"/>
    <s v="Disposition: MeasuresList-Dec1-2014.xlsx"/>
    <s v="RobNc"/>
    <s v="Res-Oltg-dWatt"/>
    <s v="DEER"/>
    <s v="Scaled"/>
    <s v="Delta"/>
    <n v="0"/>
    <n v="0"/>
    <s v="None"/>
    <m/>
    <b v="0"/>
    <m/>
    <b v="1"/>
    <s v="Res"/>
    <s v="Any"/>
    <x v="4"/>
    <s v="OutGen"/>
    <s v="Ltg_Lmp+Blst"/>
    <x v="25"/>
    <m/>
    <m/>
    <s v="OLtg-LFluor"/>
    <s v="OLtg-LFluor"/>
    <s v="LF lamp and ballast: LF lamp: T8, 48 inch, 32W, 2710 lm, CRI = 75, rated life = 15000 hours (1): LF Ballast: Electronic, Instant Start, Normal LO (0.5); Total Watts = 30"/>
    <s v="LF lamp and ballast: LF lamp: T8, 48 inch, 32W, 2710 lm, CRI = 75, rated life = 15000 hours (1): LF Ballast: Electronic, Instant Start, Normal LO (0.5); Total Watts = 30"/>
    <x v="985"/>
    <s v="LFLmpBlst-T8-48in-32w-1g+El-IS-NLO-3(30w)"/>
    <s v="LFLmpBlst-T8-48in-32w-1g+El-IS-NLO-3(30w)"/>
    <s v="LFLmpBlst-T8-48in-28w+El-IS-NLO(26w)"/>
    <s v="Standard"/>
    <m/>
    <m/>
    <s v="None"/>
    <s v="DEER1314"/>
  </r>
  <r>
    <n v="5588"/>
    <s v="R-Out-LFLmpBlst-T8-48in-28w+El-IS-NLO(27w)-dWP3"/>
    <x v="553"/>
    <s v="DEER1314"/>
    <s v="Lighting Disposition"/>
    <d v="2014-11-06T00:00:00"/>
    <s v="Disposition: MeasuresList-Dec1-2014.xlsx"/>
    <s v="RobNc"/>
    <s v="Res-Oltg-dWatt"/>
    <s v="DEER"/>
    <s v="Scaled"/>
    <s v="Delta"/>
    <n v="0"/>
    <n v="0"/>
    <s v="None"/>
    <m/>
    <b v="0"/>
    <m/>
    <b v="1"/>
    <s v="Res"/>
    <s v="Any"/>
    <x v="4"/>
    <s v="OutGen"/>
    <s v="Ltg_Lmp+Blst"/>
    <x v="25"/>
    <m/>
    <m/>
    <s v="OLtg-LFluor"/>
    <s v="OLtg-LFluor"/>
    <s v="LF lamp and ballast: LF lamp: T8, 48 inch, 32W, 2970 lm, CRI = 82, rated life = 20000 hours (1): LF Ballast: Electronic, Instant Start, Normal LO (0.5); Total Watts = 30"/>
    <s v="LF lamp and ballast: LF lamp: T8, 48 inch, 32W, 2970 lm, CRI = 82, rated life = 20000 hours (1): LF Ballast: Electronic, Instant Start, Normal LO (0.5); Total Watts = 30"/>
    <x v="986"/>
    <s v="LFLmpBlst-T8-48in-32w-2g+El-IS-NLO-2(30w)"/>
    <s v="LFLmpBlst-T8-48in-32w-2g+El-IS-NLO-2(30w)"/>
    <s v="LFLmpBlst-T8-48in-28w+El-IS-NLO(27w)"/>
    <s v="Standard"/>
    <m/>
    <m/>
    <s v="None"/>
    <s v="DEER1314"/>
  </r>
  <r>
    <n v="5589"/>
    <s v="R-Out-LFLmpBlst-T8-48in-28w+El-IS-NLO(28w)-dWP4"/>
    <x v="553"/>
    <s v="DEER1314"/>
    <s v="Lighting Disposition"/>
    <d v="2014-05-30T00:00:00"/>
    <s v="Disposition: MeasuresList-May222014.xlsx"/>
    <s v="RobNc"/>
    <s v="Res-Oltg-dWatt"/>
    <s v="DEER"/>
    <s v="Scaled"/>
    <s v="Delta"/>
    <n v="0"/>
    <n v="0"/>
    <s v="None"/>
    <m/>
    <b v="0"/>
    <m/>
    <b v="1"/>
    <s v="Res"/>
    <s v="Any"/>
    <x v="4"/>
    <s v="OutGen"/>
    <s v="Ltg_Lmp+Blst"/>
    <x v="25"/>
    <m/>
    <m/>
    <s v="OLtg-LFluor"/>
    <s v="OLtg-LFluor"/>
    <s v="LF lamp and ballast: LF lamp: T8, 48 inch, 32W, 2970 lm, CRI = 82, rated life = 20000 hours (1): LF Ballast: Electronic, Instant Start, Normal LO (1); Total Watts = 32"/>
    <s v="LF lamp and ballast: LF lamp: T8, 48 inch, 32W, 2970 lm, CRI = 82, rated life = 20000 hours (1): LF Ballast: Electronic, Instant Start, Normal LO (1); Total Watts = 32"/>
    <x v="987"/>
    <s v="LFLmpBlst-T8-48in-32w-2g+El-IS-NLO(32w)"/>
    <s v="LFLmpBlst-T8-48in-32w-2g+El-IS-NLO(32w)"/>
    <s v="LFLmpBlst-T8-48in-28w+El-IS-NLO(28w)"/>
    <s v="Standard"/>
    <m/>
    <s v="WP source e.g.: SCE13LG108r1; Not used in 2013-14 Lighting Disposition"/>
    <s v="None"/>
    <s v="DEER1314"/>
  </r>
  <r>
    <n v="5590"/>
    <s v="R-pGar-LFLmpBlst-T8-48in-32w-1g+El-RS-NLO-Del(0w)-dWP28-dWC0"/>
    <x v="554"/>
    <s v="DEER1314"/>
    <s v="Lighting Disposition"/>
    <d v="2014-05-30T00:00:00"/>
    <s v="Disposition: MeasuresList-May222014.xlsx"/>
    <s v="ErRul"/>
    <s v="Oltg-24hr-dWatt"/>
    <s v="DEER"/>
    <s v="Scaled"/>
    <s v="Delta"/>
    <n v="0"/>
    <n v="0"/>
    <s v="None"/>
    <m/>
    <b v="0"/>
    <m/>
    <b v="1"/>
    <s v="Res"/>
    <s v="Any"/>
    <x v="4"/>
    <s v="ParkGar"/>
    <s v="Ltg_Lmp+Blst"/>
    <x v="25"/>
    <m/>
    <m/>
    <s v="OLtg-LFluor"/>
    <s v="OLtg-LFluor"/>
    <s v="LF lamp and ballast: LF lamp: T8, 48 inch, 32W, 2710 lm, CRI = 75, rated life = 15000 hours (1): LF Ballast: Electronic, Rapid Start, Normal LO (1); Total Watts = 28.7"/>
    <s v="LF lamp and ballast: LF lamp: T8, 48 inch, 32W, 2710 lm, CRI = 75, rated life = 15000 hours (1): LF Ballast: Electronic, Rapid Start, Normal LO (1); Delamped; Total Watts = 0"/>
    <x v="1011"/>
    <s v="LFLmpBlst-T8-48in-32w-1g+El-RS-NLO(28.7w)"/>
    <s v="LFLmpBlst-T8-48in-32w-1g+El-RS-NLO-Del(0w)"/>
    <s v="LFLmpBlst-T8-48in-32w-1g+El-RS-NLO-Del(0w)"/>
    <s v="Standard"/>
    <m/>
    <s v="WP source e.g.: SCE13LG109r0; Not used in 2013-14 Lighting Disposition"/>
    <s v="None"/>
    <s v="DEER1314"/>
  </r>
  <r>
    <n v="5591"/>
    <s v="R-pGar-LFLmpBlst-T8-48in-32w-1g+El-RS-NLO-Del(32w)-dWP28"/>
    <x v="554"/>
    <s v="DEER1314"/>
    <s v="Lighting Disposition"/>
    <d v="2014-11-06T00:00:00"/>
    <s v="Disposition: MeasuresList-Dec1-2014.xlsx"/>
    <s v="RobNc"/>
    <s v="Oltg-24hr-dWatt"/>
    <s v="DEER"/>
    <s v="Scaled"/>
    <s v="Delta"/>
    <n v="0"/>
    <n v="0"/>
    <s v="None"/>
    <m/>
    <b v="0"/>
    <m/>
    <b v="1"/>
    <s v="Res"/>
    <s v="Any"/>
    <x v="4"/>
    <s v="ParkGar"/>
    <s v="Ltg_Lmp+Blst"/>
    <x v="25"/>
    <m/>
    <m/>
    <s v="OLtg-LFluor"/>
    <s v="OLtg-LFluor"/>
    <s v="LF lamp and ballast: LF lamp: T8, 48 inch, 32W, 2710 lm, CRI = 75, rated life = 15000 hours (2): LF Ballast: Electronic, Rapid Start, Normal LO (1); Total Watts = 60"/>
    <s v="LF lamp and ballast: LF lamp: T8, 48 inch, 32W, 2710 lm, CRI = 75, rated life = 15000 hours (2): LF Ballast: Electronic, Rapid Start, Normal LO (1); Total Watts = 60"/>
    <x v="1012"/>
    <s v="LFLmpBlst-T8-48in-32w-1g+El-RS-NLO(60w)"/>
    <s v="LFLmpBlst-T8-48in-32w-1g+El-RS-NLO(60w)"/>
    <s v="LFLmpBlst-T8-48in-32w-1g+El-RS-NLO-Del(32w)"/>
    <s v="Standard"/>
    <m/>
    <m/>
    <s v="None"/>
    <s v="DEER1314"/>
  </r>
  <r>
    <n v="9001"/>
    <s v="D03-003"/>
    <x v="555"/>
    <s v="DEER2005"/>
    <s v="D05 v2.01"/>
    <d v="2014-03-20T12:00:00"/>
    <m/>
    <s v="ROB"/>
    <s v="D03-003"/>
    <s v="DEER"/>
    <s v="Standard"/>
    <s v="None"/>
    <n v="0"/>
    <n v="0"/>
    <s v="None"/>
    <m/>
    <b v="0"/>
    <m/>
    <b v="0"/>
    <s v="Com"/>
    <s v="Any"/>
    <x v="4"/>
    <s v="InGen"/>
    <s v="Ltg_Controls"/>
    <x v="36"/>
    <m/>
    <m/>
    <m/>
    <m/>
    <s v="existing lighting levels, by activity area, reviewed/modified"/>
    <s v="T24 code baseline matches prototype"/>
    <x v="1225"/>
    <m/>
    <m/>
    <m/>
    <s v="Standard"/>
    <s v="D03-003"/>
    <m/>
    <s v="None"/>
    <s v="DEER2005"/>
  </r>
  <r>
    <n v="9002"/>
    <s v="D03-004"/>
    <x v="556"/>
    <s v="DEER2005"/>
    <s v="D05 v2.01"/>
    <d v="2014-03-20T12:00:00"/>
    <m/>
    <s v="RobNc"/>
    <s v="D03-004"/>
    <s v="DEER"/>
    <s v="Standard"/>
    <s v="None"/>
    <n v="0"/>
    <n v="0"/>
    <s v="None"/>
    <m/>
    <b v="0"/>
    <m/>
    <b v="0"/>
    <s v="Com"/>
    <s v="Any"/>
    <x v="4"/>
    <s v="InGen"/>
    <s v="Ltg_Controls"/>
    <x v="36"/>
    <m/>
    <m/>
    <m/>
    <m/>
    <s v="existing lighting levels, by activity area, reviewed/modified"/>
    <s v="T24 code baseline matches prototype"/>
    <x v="1225"/>
    <m/>
    <m/>
    <m/>
    <s v="Standard"/>
    <s v="D03-004"/>
    <m/>
    <s v="None"/>
    <s v="DEER2005"/>
  </r>
  <r>
    <n v="9003"/>
    <s v="D03-005"/>
    <x v="557"/>
    <s v="DEER2005"/>
    <s v="D05 v2.01"/>
    <d v="2014-03-20T12:00:00"/>
    <m/>
    <s v="RobNc"/>
    <s v="D03-005"/>
    <s v="DEER"/>
    <s v="Standard"/>
    <s v="None"/>
    <n v="0"/>
    <n v="0"/>
    <s v="None"/>
    <m/>
    <b v="0"/>
    <m/>
    <b v="0"/>
    <s v="Com"/>
    <s v="Any"/>
    <x v="4"/>
    <s v="InGen"/>
    <s v="Ltg_Controls"/>
    <x v="36"/>
    <m/>
    <m/>
    <m/>
    <m/>
    <s v="Standard glass type, window-wall fraction"/>
    <s v="T24 glazing performance matches prototype level, no controls installed"/>
    <x v="1226"/>
    <m/>
    <m/>
    <m/>
    <s v="Standard"/>
    <s v="D03-005"/>
    <m/>
    <s v="None"/>
    <s v="DEER2005"/>
  </r>
  <r>
    <n v="9004"/>
    <s v="D03-006"/>
    <x v="558"/>
    <s v="DEER2005"/>
    <s v="D05 v2.01"/>
    <d v="2014-03-20T12:00:00"/>
    <m/>
    <s v="RobNc"/>
    <s v="D03-006"/>
    <s v="DEER"/>
    <s v="Standard"/>
    <s v="None"/>
    <n v="0"/>
    <n v="0"/>
    <s v="None"/>
    <m/>
    <b v="0"/>
    <m/>
    <b v="0"/>
    <s v="Com"/>
    <s v="Any"/>
    <x v="4"/>
    <s v="InGen"/>
    <s v="Ltg_Controls"/>
    <x v="36"/>
    <m/>
    <m/>
    <m/>
    <m/>
    <s v="Standard glass type, window-wall fraction"/>
    <s v="T24 glazing performance matches prototype level, no controls installed"/>
    <x v="1226"/>
    <m/>
    <m/>
    <m/>
    <s v="Standard"/>
    <s v="D03-006"/>
    <m/>
    <s v="None"/>
    <s v="DEER2005"/>
  </r>
  <r>
    <n v="9005"/>
    <s v="D03-007"/>
    <x v="559"/>
    <s v="DEER2005"/>
    <s v="D05 v2.01"/>
    <d v="2014-03-20T12:00:00"/>
    <m/>
    <s v="RobNc"/>
    <s v="D03-007"/>
    <s v="DEER"/>
    <s v="Standard"/>
    <s v="None"/>
    <n v="0"/>
    <n v="0"/>
    <s v="None"/>
    <m/>
    <b v="0"/>
    <m/>
    <b v="0"/>
    <s v="Com"/>
    <s v="Any"/>
    <x v="4"/>
    <s v="InGen"/>
    <s v="Ltg_Controls"/>
    <x v="36"/>
    <m/>
    <m/>
    <m/>
    <m/>
    <s v="skylights included, fraction of roof area based on bldg type"/>
    <s v="T24 glazing performance matches prototype level, no controls installed"/>
    <x v="1226"/>
    <m/>
    <m/>
    <m/>
    <s v="Standard"/>
    <s v="D03-007"/>
    <m/>
    <s v="None"/>
    <s v="DEER2005"/>
  </r>
  <r>
    <n v="9006"/>
    <s v="D03-008"/>
    <x v="560"/>
    <s v="DEER2005"/>
    <s v="D05 v2.01"/>
    <d v="2014-03-20T12:00:00"/>
    <m/>
    <s v="RobNc"/>
    <s v="D03-008"/>
    <s v="DEER"/>
    <s v="Standard"/>
    <s v="None"/>
    <n v="0"/>
    <n v="0"/>
    <s v="None"/>
    <m/>
    <b v="0"/>
    <m/>
    <b v="0"/>
    <s v="Com"/>
    <s v="Any"/>
    <x v="4"/>
    <s v="InGen"/>
    <s v="Ltg_Controls"/>
    <x v="36"/>
    <m/>
    <m/>
    <m/>
    <m/>
    <s v="skylights included, fraction of roof area based on bldg type"/>
    <s v="T24 glazing performance matches prototype level, no controls installed"/>
    <x v="1226"/>
    <m/>
    <m/>
    <m/>
    <s v="Standard"/>
    <s v="D03-008"/>
    <m/>
    <s v="None"/>
    <s v="DEER2005"/>
  </r>
  <r>
    <n v="9007"/>
    <s v="D03-009"/>
    <x v="561"/>
    <s v="DEER2005"/>
    <s v="D05 v2.01"/>
    <d v="2014-03-20T12:00:00"/>
    <m/>
    <s v="RobNc"/>
    <s v="D03-009"/>
    <s v="DEER"/>
    <s v="Standard"/>
    <s v="None"/>
    <n v="0"/>
    <n v="0"/>
    <s v="None"/>
    <m/>
    <b v="0"/>
    <m/>
    <b v="0"/>
    <s v="Com"/>
    <s v="Any"/>
    <x v="4"/>
    <s v="InGen"/>
    <s v="Ltg_Controls"/>
    <x v="36"/>
    <m/>
    <m/>
    <m/>
    <m/>
    <s v="skylights included, fraction of roof area based on bldg type"/>
    <s v="T24 glazing performance matches prototype level, no controls installed"/>
    <x v="1226"/>
    <m/>
    <m/>
    <m/>
    <s v="Standard"/>
    <s v="D03-009"/>
    <m/>
    <s v="None"/>
    <s v="DEER2005"/>
  </r>
  <r>
    <n v="9008"/>
    <s v="D03-010"/>
    <x v="562"/>
    <s v="DEER2005"/>
    <s v="D05 v2.01"/>
    <d v="2014-03-20T12:00:00"/>
    <m/>
    <s v="ErRul"/>
    <s v="D03-010"/>
    <s v="DEER"/>
    <s v="Standard"/>
    <s v="None"/>
    <n v="0"/>
    <n v="0"/>
    <s v="None"/>
    <m/>
    <b v="0"/>
    <m/>
    <b v="0"/>
    <s v="Com"/>
    <s v="Any"/>
    <x v="4"/>
    <s v="InGen"/>
    <s v="Ltg_Controls"/>
    <x v="37"/>
    <m/>
    <m/>
    <m/>
    <m/>
    <s v="unoccupied lighting power density based on bldg type"/>
    <s v="T24 lighting schedules assume automatic shut-off"/>
    <x v="1227"/>
    <m/>
    <m/>
    <m/>
    <s v="Standard"/>
    <s v="D03-010"/>
    <m/>
    <s v="None"/>
    <s v="DEER2005"/>
  </r>
  <r>
    <n v="9009"/>
    <s v="D03-013"/>
    <x v="563"/>
    <s v="DEER2005"/>
    <s v="D05 v2.01"/>
    <d v="2014-03-20T12:00:00"/>
    <m/>
    <s v="ErRul"/>
    <s v="D03-013"/>
    <s v="DEER"/>
    <s v="Standard"/>
    <s v="None"/>
    <n v="0"/>
    <n v="0"/>
    <s v="None"/>
    <m/>
    <b v="0"/>
    <m/>
    <b v="0"/>
    <s v="Com"/>
    <s v="Any"/>
    <x v="1"/>
    <s v="Opaque"/>
    <s v="BldgShell"/>
    <x v="5"/>
    <m/>
    <m/>
    <m/>
    <m/>
    <s v="Ceiling R-value based on vintage and climate zone"/>
    <s v="T24 maximum overall U-Factor per Table "/>
    <x v="1228"/>
    <m/>
    <m/>
    <m/>
    <s v="Standard"/>
    <s v="D03-013"/>
    <m/>
    <s v="None"/>
    <s v="DEER2005"/>
  </r>
  <r>
    <n v="9010"/>
    <s v="D03-016"/>
    <x v="564"/>
    <s v="DEER2005"/>
    <s v="D05 v2.01"/>
    <d v="2014-03-20T12:00:00"/>
    <m/>
    <s v="RobNc"/>
    <s v="D03-016"/>
    <s v="DEER"/>
    <s v="Standard"/>
    <s v="None"/>
    <n v="0"/>
    <n v="0"/>
    <s v="None"/>
    <m/>
    <b v="0"/>
    <m/>
    <b v="0"/>
    <s v="Com"/>
    <s v="Any"/>
    <x v="1"/>
    <s v="Opaque"/>
    <s v="BldgShell"/>
    <x v="38"/>
    <m/>
    <m/>
    <m/>
    <m/>
    <s v="Roof absorptivity = 0.8"/>
    <s v="T24 minimimum: cool roof per Section 118(i)"/>
    <x v="1229"/>
    <m/>
    <m/>
    <m/>
    <s v="Standard"/>
    <s v="D03-016"/>
    <m/>
    <s v="None"/>
    <s v="DEER2005"/>
  </r>
  <r>
    <n v="9011"/>
    <s v="D03-017"/>
    <x v="565"/>
    <s v="DEER2005"/>
    <s v="D05 v2.01"/>
    <d v="2014-03-20T12:00:00"/>
    <m/>
    <s v="ErRobNc"/>
    <s v="D03-017"/>
    <s v="DEER"/>
    <s v="Standard"/>
    <s v="None"/>
    <n v="0"/>
    <n v="0"/>
    <s v="None"/>
    <m/>
    <b v="0"/>
    <m/>
    <b v="0"/>
    <s v="Com"/>
    <s v="Any"/>
    <x v="1"/>
    <s v="Fenestration"/>
    <s v="Fenest"/>
    <x v="39"/>
    <m/>
    <m/>
    <m/>
    <m/>
    <s v="glass type as defined by location and window-wall ratio"/>
    <s v="T24 maximum SHGC matches prototype level"/>
    <x v="1230"/>
    <m/>
    <m/>
    <m/>
    <s v="Standard"/>
    <s v="D03-017"/>
    <m/>
    <s v="None"/>
    <s v="DEER2005"/>
  </r>
  <r>
    <n v="9012"/>
    <s v="D03-018"/>
    <x v="566"/>
    <s v="DEER2005"/>
    <s v="D05 v2.01"/>
    <d v="2014-03-20T12:00:00"/>
    <m/>
    <s v="ErRobNc"/>
    <s v="D03-018"/>
    <s v="DEER"/>
    <s v="Standard"/>
    <s v="None"/>
    <n v="0"/>
    <n v="0"/>
    <s v="None"/>
    <m/>
    <b v="0"/>
    <m/>
    <b v="0"/>
    <s v="Com"/>
    <s v="Any"/>
    <x v="1"/>
    <s v="Fenestration"/>
    <s v="Fenest"/>
    <x v="39"/>
    <m/>
    <m/>
    <m/>
    <m/>
    <s v="glass type as defined by location and window-wall ratio"/>
    <s v="T24 maximum SHGC matches prototype level"/>
    <x v="1231"/>
    <m/>
    <m/>
    <m/>
    <s v="Standard"/>
    <s v="D03-018"/>
    <m/>
    <s v="None"/>
    <s v="DEER2005"/>
  </r>
  <r>
    <n v="9013"/>
    <s v="D03-019"/>
    <x v="567"/>
    <s v="DEER2005"/>
    <s v="D05 v2.01"/>
    <d v="2014-03-20T12:00:00"/>
    <m/>
    <s v="ErRobNc"/>
    <s v="D03-019"/>
    <s v="DEER"/>
    <s v="Standard"/>
    <s v="None"/>
    <n v="0"/>
    <n v="0"/>
    <s v="None"/>
    <m/>
    <b v="0"/>
    <m/>
    <b v="0"/>
    <s v="Com"/>
    <s v="Any"/>
    <x v="1"/>
    <s v="Fenestration"/>
    <s v="Fenest"/>
    <x v="39"/>
    <m/>
    <m/>
    <m/>
    <m/>
    <s v="glass type as defined by location and window-wall ratio"/>
    <s v="T24 maximum SHGC matches prototype level"/>
    <x v="1232"/>
    <m/>
    <m/>
    <m/>
    <s v="Standard"/>
    <s v="D03-019"/>
    <m/>
    <s v="None"/>
    <s v="DEER2005"/>
  </r>
  <r>
    <n v="9014"/>
    <s v="D03-020"/>
    <x v="568"/>
    <s v="DEER2005"/>
    <s v="D05 v2.01"/>
    <d v="2014-03-20T12:00:00"/>
    <m/>
    <s v="ErRobNc"/>
    <s v="D03-020"/>
    <s v="DEER"/>
    <s v="Standard"/>
    <s v="None"/>
    <n v="0"/>
    <n v="0"/>
    <s v="None"/>
    <m/>
    <b v="0"/>
    <m/>
    <b v="0"/>
    <s v="Com"/>
    <s v="Any"/>
    <x v="1"/>
    <s v="Fenestration"/>
    <s v="Fenest"/>
    <x v="39"/>
    <m/>
    <m/>
    <m/>
    <m/>
    <s v="glass type as defined by location and window-wall ratio"/>
    <s v="T24 maximum SHGC matches prototype level"/>
    <x v="1233"/>
    <m/>
    <m/>
    <m/>
    <s v="Standard"/>
    <s v="D03-020"/>
    <m/>
    <s v="None"/>
    <s v="DEER2005"/>
  </r>
  <r>
    <n v="9015"/>
    <s v="D03-021"/>
    <x v="569"/>
    <s v="DEER2005"/>
    <s v="D05 v2.01"/>
    <d v="2014-03-20T12:00:00"/>
    <m/>
    <s v="ErRobNc"/>
    <s v="D03-021"/>
    <s v="DEER"/>
    <s v="Standard"/>
    <s v="None"/>
    <n v="0"/>
    <n v="0"/>
    <s v="None"/>
    <m/>
    <b v="0"/>
    <m/>
    <b v="0"/>
    <s v="Com"/>
    <s v="Any"/>
    <x v="1"/>
    <s v="Fenestration"/>
    <s v="Fenest"/>
    <x v="39"/>
    <m/>
    <m/>
    <m/>
    <m/>
    <s v="glass type as defined by location and window-wall ratio"/>
    <s v="T24 maximum SHGC matches prototype level"/>
    <x v="1234"/>
    <m/>
    <m/>
    <m/>
    <s v="Standard"/>
    <s v="D03-021"/>
    <m/>
    <s v="None"/>
    <s v="DEER2005"/>
  </r>
  <r>
    <n v="9016"/>
    <s v="D03-022"/>
    <x v="570"/>
    <s v="DEER2005"/>
    <s v="D05 v2.01"/>
    <d v="2014-03-20T12:00:00"/>
    <m/>
    <s v="ErRobNc"/>
    <s v="D03-022"/>
    <s v="DEER"/>
    <s v="Standard"/>
    <s v="None"/>
    <n v="0"/>
    <n v="0"/>
    <s v="None"/>
    <m/>
    <b v="0"/>
    <m/>
    <b v="0"/>
    <s v="Com"/>
    <s v="Any"/>
    <x v="1"/>
    <s v="Fenestration"/>
    <s v="Fenest"/>
    <x v="39"/>
    <m/>
    <m/>
    <m/>
    <m/>
    <s v="glass type as defined by location and window-wall ratio"/>
    <s v="T24 maximum SHGC matches prototype level"/>
    <x v="1235"/>
    <m/>
    <m/>
    <m/>
    <s v="Standard"/>
    <s v="D03-022"/>
    <m/>
    <s v="None"/>
    <s v="DEER2005"/>
  </r>
  <r>
    <n v="9017"/>
    <s v="D03-023"/>
    <x v="571"/>
    <s v="DEER2005"/>
    <s v="D05 v2.01"/>
    <d v="2014-03-20T12:00:00"/>
    <m/>
    <s v="ErRobNc"/>
    <s v="D03-023"/>
    <s v="DEER"/>
    <s v="Standard"/>
    <s v="None"/>
    <n v="0"/>
    <n v="0"/>
    <s v="None"/>
    <m/>
    <b v="0"/>
    <m/>
    <b v="0"/>
    <s v="Com"/>
    <s v="Any"/>
    <x v="1"/>
    <s v="Fenestration"/>
    <s v="Fenest"/>
    <x v="39"/>
    <m/>
    <m/>
    <m/>
    <m/>
    <s v="glass type as defined by location and window-wall ratio"/>
    <s v="T24 maximum SHGC matches prototype level"/>
    <x v="1236"/>
    <m/>
    <m/>
    <m/>
    <s v="Standard"/>
    <s v="D03-023"/>
    <m/>
    <s v="None"/>
    <s v="DEER2005"/>
  </r>
  <r>
    <n v="9018"/>
    <s v="D03-024"/>
    <x v="572"/>
    <s v="DEER2005"/>
    <s v="D05 v2.01"/>
    <d v="2014-03-20T12:00:00"/>
    <m/>
    <s v="ErRobNc"/>
    <s v="D03-024"/>
    <s v="DEER"/>
    <s v="Standard"/>
    <s v="None"/>
    <n v="0"/>
    <n v="0"/>
    <s v="None"/>
    <m/>
    <b v="0"/>
    <m/>
    <b v="0"/>
    <s v="Com"/>
    <s v="Any"/>
    <x v="1"/>
    <s v="Fenestration"/>
    <s v="Fenest"/>
    <x v="39"/>
    <m/>
    <m/>
    <m/>
    <m/>
    <s v="glass type as defined by location and window-wall ratio"/>
    <s v="T24 maximum SHGC matches prototype level"/>
    <x v="1237"/>
    <m/>
    <m/>
    <m/>
    <s v="Standard"/>
    <s v="D03-024"/>
    <m/>
    <s v="None"/>
    <s v="DEER2005"/>
  </r>
  <r>
    <n v="9019"/>
    <s v="D03-025"/>
    <x v="573"/>
    <s v="DEER2005"/>
    <s v="D05 v2.01"/>
    <d v="2014-03-20T12:00:00"/>
    <m/>
    <s v="RobNc"/>
    <s v="D03-025"/>
    <s v="DEER"/>
    <s v="Standard"/>
    <s v="None"/>
    <n v="0"/>
    <n v="0"/>
    <s v="None"/>
    <m/>
    <b v="0"/>
    <m/>
    <b v="0"/>
    <s v="Com"/>
    <s v="Any"/>
    <x v="1"/>
    <s v="Fenestration"/>
    <s v="Fenest"/>
    <x v="39"/>
    <m/>
    <m/>
    <m/>
    <m/>
    <s v="base case has std glass types, no daylighting controls"/>
    <s v="T24 glazing performance matches prototype level, no controls installed"/>
    <x v="1238"/>
    <m/>
    <m/>
    <m/>
    <s v="Standard"/>
    <s v="D03-025"/>
    <m/>
    <s v="None"/>
    <s v="DEER2005"/>
  </r>
  <r>
    <n v="9020"/>
    <s v="D03-026"/>
    <x v="574"/>
    <s v="DEER2005"/>
    <s v="D05 v2.01"/>
    <d v="2014-03-20T12:00:00"/>
    <m/>
    <s v="RobNc"/>
    <s v="D03-026"/>
    <s v="DEER"/>
    <s v="Standard"/>
    <s v="None"/>
    <n v="0"/>
    <n v="0"/>
    <s v="None"/>
    <m/>
    <b v="0"/>
    <m/>
    <b v="0"/>
    <s v="Com"/>
    <s v="Any"/>
    <x v="1"/>
    <s v="Fenestration"/>
    <s v="Fenest"/>
    <x v="39"/>
    <m/>
    <m/>
    <m/>
    <m/>
    <s v="base case has std glass types, no daylighting controls"/>
    <s v="T24 glazing performance matches prototype level, no controls installed"/>
    <x v="1239"/>
    <m/>
    <m/>
    <m/>
    <s v="Standard"/>
    <s v="D03-026"/>
    <m/>
    <s v="None"/>
    <s v="DEER2005"/>
  </r>
  <r>
    <n v="9021"/>
    <s v="D03-027"/>
    <x v="575"/>
    <s v="DEER2005"/>
    <s v="D05 v2.01"/>
    <d v="2014-03-20T12:00:00"/>
    <m/>
    <s v="RobNc"/>
    <s v="D03-027"/>
    <s v="DEER"/>
    <s v="Standard"/>
    <s v="None"/>
    <n v="0"/>
    <n v="0"/>
    <s v="None"/>
    <m/>
    <b v="0"/>
    <m/>
    <b v="0"/>
    <s v="Com"/>
    <s v="Any"/>
    <x v="1"/>
    <s v="Fenestration"/>
    <s v="Fenest"/>
    <x v="39"/>
    <m/>
    <m/>
    <m/>
    <m/>
    <s v="base case has std glass types, no daylighting controls"/>
    <s v="T24 glazing performance matches prototype level, no controls installed"/>
    <x v="1240"/>
    <m/>
    <m/>
    <m/>
    <s v="Standard"/>
    <s v="D03-027"/>
    <m/>
    <s v="None"/>
    <s v="DEER2005"/>
  </r>
  <r>
    <n v="9022"/>
    <s v="D03-028"/>
    <x v="576"/>
    <s v="DEER2005"/>
    <s v="D05 v2.01"/>
    <d v="2014-03-20T12:00:00"/>
    <m/>
    <s v="RobNc"/>
    <s v="D03-028"/>
    <s v="DEER"/>
    <s v="Standard"/>
    <s v="None"/>
    <n v="0"/>
    <n v="0"/>
    <s v="None"/>
    <m/>
    <b v="0"/>
    <m/>
    <b v="0"/>
    <s v="Com"/>
    <s v="Any"/>
    <x v="1"/>
    <s v="Fenestration"/>
    <s v="Fenest"/>
    <x v="39"/>
    <m/>
    <m/>
    <m/>
    <m/>
    <s v="base case has std glass types, no daylighting controls"/>
    <s v="T24 glazing performance matches prototype level, no controls installed"/>
    <x v="1241"/>
    <m/>
    <m/>
    <m/>
    <s v="Standard"/>
    <s v="D03-028"/>
    <m/>
    <s v="None"/>
    <s v="DEER2005"/>
  </r>
  <r>
    <n v="9023"/>
    <s v="D03-029"/>
    <x v="577"/>
    <s v="DEER2005"/>
    <s v="D05 v2.01"/>
    <d v="2014-03-20T12:00:00"/>
    <m/>
    <s v="RobNc"/>
    <s v="D03-029"/>
    <s v="DEER"/>
    <s v="Standard"/>
    <s v="None"/>
    <n v="0"/>
    <n v="0"/>
    <s v="None"/>
    <m/>
    <b v="0"/>
    <m/>
    <b v="0"/>
    <s v="Com"/>
    <s v="Any"/>
    <x v="1"/>
    <s v="Fenestration"/>
    <s v="Fenest"/>
    <x v="39"/>
    <m/>
    <m/>
    <m/>
    <m/>
    <s v="base case has std glass types, no daylighting controls"/>
    <s v="T24 glazing performance matches prototype level, no controls installed"/>
    <x v="1242"/>
    <m/>
    <m/>
    <m/>
    <s v="Standard"/>
    <s v="D03-029"/>
    <m/>
    <s v="None"/>
    <s v="DEER2005"/>
  </r>
  <r>
    <n v="9024"/>
    <s v="D03-030"/>
    <x v="578"/>
    <s v="DEER2005"/>
    <s v="D05 v2.01"/>
    <d v="2014-03-20T12:00:00"/>
    <m/>
    <s v="RobNc"/>
    <s v="D03-030"/>
    <s v="DEER"/>
    <s v="Standard"/>
    <s v="None"/>
    <n v="0"/>
    <n v="0"/>
    <s v="None"/>
    <m/>
    <b v="0"/>
    <m/>
    <b v="0"/>
    <s v="Com"/>
    <s v="Any"/>
    <x v="1"/>
    <s v="Fenestration"/>
    <s v="Fenest"/>
    <x v="39"/>
    <m/>
    <m/>
    <m/>
    <m/>
    <s v="base case has std glass types, no daylighting controls"/>
    <s v="T24 glazing performance matches prototype level, no controls installed"/>
    <x v="1243"/>
    <m/>
    <m/>
    <m/>
    <s v="Standard"/>
    <s v="D03-030"/>
    <m/>
    <s v="None"/>
    <s v="DEER2005"/>
  </r>
  <r>
    <n v="9025"/>
    <s v="D03-031"/>
    <x v="579"/>
    <s v="DEER2005"/>
    <s v="D05 v2.01"/>
    <d v="2014-03-20T12:00:00"/>
    <m/>
    <s v="RobNc"/>
    <s v="D03-031"/>
    <s v="DEER"/>
    <s v="Standard"/>
    <s v="None"/>
    <n v="0"/>
    <n v="0"/>
    <s v="None"/>
    <m/>
    <b v="0"/>
    <m/>
    <b v="0"/>
    <s v="Com"/>
    <s v="Any"/>
    <x v="1"/>
    <s v="Fenestration"/>
    <s v="Fenest"/>
    <x v="39"/>
    <m/>
    <m/>
    <m/>
    <m/>
    <s v="skylights with properties based on location, no dayltg ctrls"/>
    <s v="T24 skylight performance matches prototype level, no controls installed"/>
    <x v="1244"/>
    <m/>
    <m/>
    <m/>
    <s v="Standard"/>
    <s v="D03-031"/>
    <m/>
    <s v="None"/>
    <s v="DEER2005"/>
  </r>
  <r>
    <n v="9026"/>
    <s v="D03-032"/>
    <x v="580"/>
    <s v="DEER2005"/>
    <s v="D05 v2.01"/>
    <d v="2014-03-20T12:00:00"/>
    <m/>
    <s v="RobNc"/>
    <s v="D03-032"/>
    <s v="DEER"/>
    <s v="Standard"/>
    <s v="None"/>
    <n v="0"/>
    <n v="0"/>
    <s v="None"/>
    <m/>
    <b v="0"/>
    <m/>
    <b v="0"/>
    <s v="Com"/>
    <s v="Any"/>
    <x v="1"/>
    <s v="Fenestration"/>
    <s v="Fenest"/>
    <x v="39"/>
    <m/>
    <m/>
    <m/>
    <m/>
    <s v="skylights with properties based on location, no dayltg ctrls"/>
    <s v="T24 skylight performance matches prototype level, no controls installed"/>
    <x v="1245"/>
    <m/>
    <m/>
    <m/>
    <s v="Standard"/>
    <s v="D03-032"/>
    <m/>
    <s v="None"/>
    <s v="DEER2005"/>
  </r>
  <r>
    <n v="9027"/>
    <s v="D03-033"/>
    <x v="581"/>
    <s v="DEER2005"/>
    <s v="D05 v2.01"/>
    <d v="2014-03-20T12:00:00"/>
    <m/>
    <s v="RobNc"/>
    <s v="D03-033"/>
    <s v="DEER"/>
    <s v="Standard"/>
    <s v="None"/>
    <n v="0"/>
    <n v="0"/>
    <s v="None"/>
    <m/>
    <b v="0"/>
    <m/>
    <b v="0"/>
    <s v="Com"/>
    <s v="Any"/>
    <x v="1"/>
    <s v="Fenestration"/>
    <s v="Fenest"/>
    <x v="39"/>
    <m/>
    <m/>
    <m/>
    <m/>
    <s v="skylights with properties based on location, no dayltg ctrls"/>
    <s v="T24 skylight performance matches prototype level, no controls installed"/>
    <x v="1246"/>
    <m/>
    <m/>
    <m/>
    <s v="Standard"/>
    <s v="D03-033"/>
    <m/>
    <s v="None"/>
    <s v="DEER2005"/>
  </r>
  <r>
    <n v="9028"/>
    <s v="D03-034"/>
    <x v="582"/>
    <s v="DEER2005"/>
    <s v="D05 v2.01"/>
    <d v="2014-03-20T12:00:00"/>
    <m/>
    <s v="RobNc"/>
    <s v="D03-034"/>
    <s v="DEER"/>
    <s v="Standard"/>
    <s v="None"/>
    <n v="0"/>
    <n v="0"/>
    <s v="None"/>
    <m/>
    <b v="0"/>
    <m/>
    <b v="0"/>
    <s v="Com"/>
    <s v="Any"/>
    <x v="1"/>
    <s v="Fenestration"/>
    <s v="Fenest"/>
    <x v="39"/>
    <m/>
    <m/>
    <m/>
    <m/>
    <s v="skylights with properties based on location, no dayltg ctrls"/>
    <s v="T24 skylight performance matches prototype level, no controls installed"/>
    <x v="1247"/>
    <m/>
    <m/>
    <m/>
    <s v="Standard"/>
    <s v="D03-034"/>
    <m/>
    <s v="None"/>
    <s v="DEER2005"/>
  </r>
  <r>
    <n v="9029"/>
    <s v="D03-035"/>
    <x v="583"/>
    <s v="DEER2005"/>
    <s v="D05 v2.01"/>
    <d v="2014-03-20T12:00:00"/>
    <m/>
    <s v="RobNc"/>
    <s v="D03-035"/>
    <s v="DEER"/>
    <s v="Standard"/>
    <s v="None"/>
    <n v="0"/>
    <n v="0"/>
    <s v="None"/>
    <m/>
    <b v="0"/>
    <m/>
    <b v="0"/>
    <s v="Com"/>
    <s v="Any"/>
    <x v="1"/>
    <s v="Fenestration"/>
    <s v="Fenest"/>
    <x v="39"/>
    <m/>
    <m/>
    <m/>
    <m/>
    <s v="skylights with properties based on location, no dayltg ctrls"/>
    <s v="T24 skylight performance matches prototype level, no controls installed"/>
    <x v="1248"/>
    <m/>
    <m/>
    <m/>
    <s v="Standard"/>
    <s v="D03-035"/>
    <m/>
    <s v="None"/>
    <s v="DEER2005"/>
  </r>
  <r>
    <n v="9030"/>
    <s v="D03-036"/>
    <x v="584"/>
    <s v="DEER2005"/>
    <s v="D05 v2.01"/>
    <d v="2014-03-20T12:00:00"/>
    <m/>
    <s v="RobNc"/>
    <s v="D03-036"/>
    <s v="DEER"/>
    <s v="Standard"/>
    <s v="None"/>
    <n v="0"/>
    <n v="0"/>
    <s v="None"/>
    <m/>
    <b v="0"/>
    <m/>
    <b v="0"/>
    <s v="Com"/>
    <s v="Any"/>
    <x v="1"/>
    <s v="Fenestration"/>
    <s v="Fenest"/>
    <x v="39"/>
    <m/>
    <m/>
    <m/>
    <m/>
    <s v="skylights with properties based on location, no dayltg ctrls"/>
    <s v="T24 skylight performance matches prototype level, no controls installed"/>
    <x v="1249"/>
    <m/>
    <m/>
    <m/>
    <s v="Standard"/>
    <s v="D03-036"/>
    <m/>
    <s v="None"/>
    <s v="DEER2005"/>
  </r>
  <r>
    <n v="9031"/>
    <s v="D03-037"/>
    <x v="585"/>
    <s v="DEER2005"/>
    <s v="D05 v2.01"/>
    <d v="2014-03-20T12:00:00"/>
    <m/>
    <s v="RobNc"/>
    <s v="D03-037"/>
    <s v="DEER"/>
    <s v="Standard"/>
    <s v="None"/>
    <n v="0"/>
    <n v="0"/>
    <s v="None"/>
    <m/>
    <b v="0"/>
    <m/>
    <b v="0"/>
    <s v="Com"/>
    <s v="Any"/>
    <x v="1"/>
    <s v="Fenestration"/>
    <s v="Fenest"/>
    <x v="39"/>
    <m/>
    <m/>
    <m/>
    <m/>
    <s v="skylights with properties based on location, no dayltg ctrls"/>
    <s v="T24 skylight performance matches prototype level, no controls installed"/>
    <x v="1250"/>
    <m/>
    <m/>
    <m/>
    <s v="Standard"/>
    <s v="D03-037"/>
    <m/>
    <s v="None"/>
    <s v="DEER2005"/>
  </r>
  <r>
    <n v="9032"/>
    <s v="D03-038"/>
    <x v="586"/>
    <s v="DEER2005"/>
    <s v="D05 v2.01"/>
    <d v="2014-03-20T12:00:00"/>
    <m/>
    <s v="RobNc"/>
    <s v="D03-038"/>
    <s v="DEER"/>
    <s v="Standard"/>
    <s v="None"/>
    <n v="0"/>
    <n v="0"/>
    <s v="None"/>
    <m/>
    <b v="0"/>
    <m/>
    <b v="0"/>
    <s v="Com"/>
    <s v="Any"/>
    <x v="1"/>
    <s v="Fenestration"/>
    <s v="Fenest"/>
    <x v="39"/>
    <m/>
    <m/>
    <m/>
    <m/>
    <s v="skylights with properties based on location, no dayltg ctrls"/>
    <s v="T24 skylight performance matches prototype level, no controls installed"/>
    <x v="1251"/>
    <m/>
    <m/>
    <m/>
    <s v="Standard"/>
    <s v="D03-038"/>
    <m/>
    <s v="None"/>
    <s v="DEER2005"/>
  </r>
  <r>
    <n v="9033"/>
    <s v="D03-039"/>
    <x v="587"/>
    <s v="DEER2005"/>
    <s v="D05 v2.01"/>
    <d v="2014-03-20T12:00:00"/>
    <m/>
    <s v="RobNc"/>
    <s v="D03-039"/>
    <s v="DEER"/>
    <s v="Standard"/>
    <s v="None"/>
    <n v="0"/>
    <n v="0"/>
    <s v="None"/>
    <m/>
    <b v="0"/>
    <m/>
    <b v="0"/>
    <s v="Com"/>
    <s v="Any"/>
    <x v="1"/>
    <s v="Fenestration"/>
    <s v="Fenest"/>
    <x v="39"/>
    <m/>
    <m/>
    <m/>
    <m/>
    <s v="skylights with properties based on location, no dayltg ctrls"/>
    <s v="T24 skylight performance matches prototype level, no controls installed"/>
    <x v="1252"/>
    <m/>
    <m/>
    <m/>
    <s v="Standard"/>
    <s v="D03-039"/>
    <m/>
    <s v="None"/>
    <s v="DEER2005"/>
  </r>
  <r>
    <n v="9034"/>
    <s v="D03-044"/>
    <x v="588"/>
    <s v="DEER2005"/>
    <s v="D05 v2.01"/>
    <d v="2014-03-20T12:00:00"/>
    <m/>
    <s v="ErRul"/>
    <s v="D03-044"/>
    <s v="DEER"/>
    <s v="Standard"/>
    <s v="None"/>
    <n v="0"/>
    <n v="0"/>
    <s v="None"/>
    <m/>
    <b v="0"/>
    <m/>
    <b v="0"/>
    <s v="Com"/>
    <s v="Any"/>
    <x v="2"/>
    <s v="SpaceCool"/>
    <s v="LiquidCirc"/>
    <x v="40"/>
    <m/>
    <m/>
    <m/>
    <m/>
    <s v="Constant chilled water temperature"/>
    <s v="T24 minimum: variable flow CHW loop w/VSD pump"/>
    <x v="1253"/>
    <m/>
    <m/>
    <m/>
    <s v="Standard"/>
    <s v="D03-044"/>
    <m/>
    <s v="None"/>
    <s v="DEER2005"/>
  </r>
  <r>
    <n v="9035"/>
    <s v="D03-045"/>
    <x v="589"/>
    <s v="DEER2005"/>
    <s v="D05 v2.01"/>
    <d v="2014-03-20T12:00:00"/>
    <m/>
    <s v="ErRul"/>
    <s v="D03-045"/>
    <s v="DEER"/>
    <s v="Standard"/>
    <s v="None"/>
    <n v="0"/>
    <n v="0"/>
    <s v="None"/>
    <m/>
    <b v="0"/>
    <m/>
    <b v="0"/>
    <s v="Com"/>
    <s v="Any"/>
    <x v="2"/>
    <s v="SpaceHeat"/>
    <s v="LiquidCirc"/>
    <x v="40"/>
    <m/>
    <m/>
    <m/>
    <m/>
    <s v="Constant hot water temperature"/>
    <s v="T24 minimum: variable flow HW loop w/VSD pump"/>
    <x v="1254"/>
    <m/>
    <m/>
    <m/>
    <s v="Standard"/>
    <s v="D03-045"/>
    <m/>
    <s v="None"/>
    <s v="DEER2005"/>
  </r>
  <r>
    <n v="9036"/>
    <s v="D03-046"/>
    <x v="590"/>
    <s v="DEER2005"/>
    <s v="D05 v2.01"/>
    <d v="2014-03-20T12:00:00"/>
    <m/>
    <s v="RobNc"/>
    <s v="D03-046"/>
    <s v="DEER"/>
    <s v="Standard"/>
    <s v="None"/>
    <n v="0"/>
    <n v="0"/>
    <s v="None"/>
    <m/>
    <b v="0"/>
    <m/>
    <b v="0"/>
    <s v="Com"/>
    <s v="Any"/>
    <x v="2"/>
    <s v="SpaceCool"/>
    <s v="LiquidCirc"/>
    <x v="41"/>
    <m/>
    <m/>
    <m/>
    <m/>
    <s v="3-way valves in chilled water loop"/>
    <s v="T24 minimum: variable flow CHW loop w/VSD pump"/>
    <x v="1255"/>
    <m/>
    <m/>
    <m/>
    <s v="Standard"/>
    <s v="D03-046"/>
    <m/>
    <s v="None"/>
    <s v="DEER2005"/>
  </r>
  <r>
    <n v="9037"/>
    <s v="D03-047"/>
    <x v="591"/>
    <s v="DEER2005"/>
    <s v="D05 v2.01"/>
    <d v="2014-03-20T12:00:00"/>
    <m/>
    <s v="ErRul"/>
    <s v="D03-047"/>
    <s v="DEER"/>
    <s v="Standard"/>
    <s v="None"/>
    <n v="0"/>
    <n v="0"/>
    <s v="None"/>
    <m/>
    <b v="0"/>
    <m/>
    <b v="0"/>
    <s v="Com"/>
    <s v="Any"/>
    <x v="2"/>
    <s v="SpaceCool"/>
    <s v="LiquidCirc"/>
    <x v="41"/>
    <m/>
    <m/>
    <m/>
    <m/>
    <s v="2-way valves, with single speed pump"/>
    <s v="T24 minimum: variable flow CHW loop w/VSD pump"/>
    <x v="1256"/>
    <m/>
    <m/>
    <m/>
    <s v="Standard"/>
    <s v="D03-047"/>
    <m/>
    <s v="None"/>
    <s v="DEER2005"/>
  </r>
  <r>
    <n v="9038"/>
    <s v="D03-048"/>
    <x v="592"/>
    <s v="DEER2005"/>
    <s v="D05 v2.01"/>
    <d v="2014-03-20T12:00:00"/>
    <m/>
    <s v="RobNc"/>
    <s v="D03-048"/>
    <s v="DEER"/>
    <s v="Standard"/>
    <s v="None"/>
    <n v="0"/>
    <n v="0"/>
    <s v="None"/>
    <m/>
    <b v="0"/>
    <m/>
    <b v="0"/>
    <s v="Com"/>
    <s v="Any"/>
    <x v="2"/>
    <s v="SpaceHeat"/>
    <s v="LiquidCirc"/>
    <x v="41"/>
    <m/>
    <m/>
    <m/>
    <m/>
    <s v="3-way valves in hot water loop"/>
    <s v="T24 minimum: variable flow HW loop w/VSD pump"/>
    <x v="1255"/>
    <m/>
    <m/>
    <m/>
    <s v="Standard"/>
    <s v="D03-048"/>
    <m/>
    <s v="None"/>
    <s v="DEER2005"/>
  </r>
  <r>
    <n v="9039"/>
    <s v="D03-049"/>
    <x v="593"/>
    <s v="DEER2005"/>
    <s v="D05 v2.01"/>
    <d v="2014-03-20T12:00:00"/>
    <m/>
    <s v="RobNc"/>
    <s v="D03-049"/>
    <s v="DEER"/>
    <s v="Standard"/>
    <s v="None"/>
    <n v="0"/>
    <n v="0"/>
    <s v="None"/>
    <m/>
    <b v="0"/>
    <m/>
    <b v="0"/>
    <s v="Com"/>
    <s v="Any"/>
    <x v="2"/>
    <s v="SpaceHeat"/>
    <s v="LiquidCirc"/>
    <x v="41"/>
    <m/>
    <m/>
    <m/>
    <m/>
    <s v="2-way valves, with single speed pump"/>
    <s v="T24 minimum: variable flow HW loop w/VSD pump"/>
    <x v="1257"/>
    <m/>
    <m/>
    <m/>
    <s v="Standard"/>
    <s v="D03-049"/>
    <m/>
    <s v="None"/>
    <s v="DEER2005"/>
  </r>
  <r>
    <n v="9040"/>
    <s v="D03-050"/>
    <x v="594"/>
    <s v="DEER2005"/>
    <s v="D05 v2.01"/>
    <d v="2014-03-20T12:00:00"/>
    <m/>
    <s v="ErRul"/>
    <s v="D03-050"/>
    <s v="DEER"/>
    <s v="Standard"/>
    <s v="None"/>
    <n v="0"/>
    <n v="0"/>
    <s v="None"/>
    <m/>
    <b v="0"/>
    <m/>
    <b v="0"/>
    <s v="Com"/>
    <s v="Any"/>
    <x v="2"/>
    <s v="HeatCool"/>
    <s v="HV_AirDist"/>
    <x v="42"/>
    <m/>
    <m/>
    <m/>
    <m/>
    <s v="Constant Volume air flow"/>
    <s v="T24 minimum: VAV w/30% min-cfm-ratio &amp; w/VSD fans"/>
    <x v="1258"/>
    <m/>
    <m/>
    <m/>
    <s v="Standard"/>
    <s v="D03-050"/>
    <m/>
    <s v="None"/>
    <s v="DEER2005"/>
  </r>
  <r>
    <n v="9041"/>
    <s v="D03-051"/>
    <x v="595"/>
    <s v="DEER2005"/>
    <s v="D05 v2.01"/>
    <d v="2014-03-20T12:00:00"/>
    <m/>
    <s v="ErRul"/>
    <s v="D03-051"/>
    <s v="DEER"/>
    <s v="Standard"/>
    <s v="None"/>
    <n v="0"/>
    <n v="0"/>
    <s v="None"/>
    <m/>
    <b v="0"/>
    <m/>
    <b v="0"/>
    <s v="Com"/>
    <s v="Any"/>
    <x v="2"/>
    <s v="VentAirDist"/>
    <s v="HV_AirDist"/>
    <x v="43"/>
    <m/>
    <m/>
    <m/>
    <m/>
    <s v="damper controlled VAV with 30% min-cfm-ratio"/>
    <s v="T24 minimum: VAV w/30% min-cfm-ratio &amp; w/VSD fans"/>
    <x v="1259"/>
    <m/>
    <m/>
    <m/>
    <s v="Standard"/>
    <s v="D03-051"/>
    <m/>
    <s v="None"/>
    <s v="DEER2005"/>
  </r>
  <r>
    <n v="9042"/>
    <s v="D03-053"/>
    <x v="596"/>
    <s v="DEER2005"/>
    <s v="D05 v2.01"/>
    <d v="2014-03-20T12:00:00"/>
    <m/>
    <s v="RobNc"/>
    <s v="D03-053"/>
    <s v="DEER"/>
    <s v="Standard"/>
    <s v="None"/>
    <n v="0"/>
    <n v="0"/>
    <s v="None"/>
    <m/>
    <b v="0"/>
    <m/>
    <b v="0"/>
    <s v="Com"/>
    <s v="Any"/>
    <x v="2"/>
    <s v="SpaceCool"/>
    <s v="EvapCool_eq"/>
    <x v="44"/>
    <m/>
    <m/>
    <m/>
    <m/>
    <s v="Central system: Chlr type, eff. and cond type based on bldg/vintage"/>
    <s v="T24 HVAC matches prototype characteristics"/>
    <x v="1260"/>
    <m/>
    <m/>
    <m/>
    <s v="Standard"/>
    <s v="D03-053"/>
    <m/>
    <s v="None"/>
    <s v="DEER2005"/>
  </r>
  <r>
    <n v="9043"/>
    <s v="D03-054"/>
    <x v="597"/>
    <s v="DEER2005"/>
    <s v="D05 v2.01"/>
    <d v="2014-03-20T12:00:00"/>
    <m/>
    <s v="RobNc"/>
    <s v="D03-054"/>
    <s v="DEER"/>
    <s v="Standard"/>
    <s v="None"/>
    <n v="0"/>
    <n v="0"/>
    <s v="None"/>
    <m/>
    <b v="0"/>
    <m/>
    <b v="0"/>
    <s v="Com"/>
    <s v="Any"/>
    <x v="2"/>
    <s v="SpaceCool"/>
    <s v="EvapCool_eq"/>
    <x v="44"/>
    <m/>
    <m/>
    <m/>
    <m/>
    <s v="no evaporative cooling"/>
    <s v="T24 HVAC matches prototype characteristics"/>
    <x v="1260"/>
    <m/>
    <m/>
    <m/>
    <s v="Standard"/>
    <s v="D03-054"/>
    <m/>
    <s v="None"/>
    <s v="DEER2005"/>
  </r>
  <r>
    <n v="9044"/>
    <s v="D03-055"/>
    <x v="598"/>
    <s v="DEER2005"/>
    <s v="D05 v2.01"/>
    <d v="2014-03-20T12:00:00"/>
    <m/>
    <s v="RobNc"/>
    <s v="D03-055"/>
    <s v="DEER"/>
    <s v="Standard"/>
    <s v="None"/>
    <n v="0"/>
    <n v="0"/>
    <s v="None"/>
    <m/>
    <b v="0"/>
    <m/>
    <b v="0"/>
    <s v="Com"/>
    <s v="Any"/>
    <x v="2"/>
    <s v="VentAirDist"/>
    <s v="HV_AirDist"/>
    <x v="42"/>
    <m/>
    <m/>
    <m/>
    <m/>
    <s v="ventilation rate increased by 25%"/>
    <s v="T24 ventilation matches baseline characteristics"/>
    <x v="1261"/>
    <m/>
    <m/>
    <m/>
    <s v="Standard"/>
    <s v="D03-055"/>
    <m/>
    <s v="None"/>
    <s v="DEER2005"/>
  </r>
  <r>
    <n v="9045"/>
    <s v="D03-056"/>
    <x v="599"/>
    <s v="DEER2005"/>
    <s v="D05 v2.01"/>
    <d v="2014-03-20T12:00:00"/>
    <m/>
    <s v="RobNc"/>
    <s v="D03-056"/>
    <s v="DEER"/>
    <s v="Standard"/>
    <s v="None"/>
    <n v="0"/>
    <n v="0"/>
    <s v="None"/>
    <m/>
    <b v="0"/>
    <m/>
    <b v="0"/>
    <s v="Com"/>
    <s v="Any"/>
    <x v="2"/>
    <s v="SpaceHeat"/>
    <s v="HV_AirDist"/>
    <x v="45"/>
    <m/>
    <m/>
    <m/>
    <m/>
    <s v="no exhaust heat recovery"/>
    <s v="T24 minimum: no exhaust heat recovery"/>
    <x v="1262"/>
    <m/>
    <m/>
    <m/>
    <s v="Standard"/>
    <s v="D03-056"/>
    <m/>
    <s v="None"/>
    <s v="DEER2005"/>
  </r>
  <r>
    <n v="9046"/>
    <s v="D03-057"/>
    <x v="600"/>
    <s v="DEER2005"/>
    <s v="D05 v2.01"/>
    <d v="2014-03-20T12:00:00"/>
    <m/>
    <s v="RobNc"/>
    <s v="D03-057"/>
    <s v="DEER"/>
    <s v="Standard"/>
    <s v="None"/>
    <n v="0"/>
    <n v="0"/>
    <s v="None"/>
    <m/>
    <b v="0"/>
    <m/>
    <b v="0"/>
    <s v="Com"/>
    <s v="Any"/>
    <x v="2"/>
    <s v="SpaceHeat"/>
    <s v="HV_AirDist"/>
    <x v="45"/>
    <m/>
    <m/>
    <m/>
    <m/>
    <s v="no exhaust heat recovery"/>
    <s v="T24 minimum: no exhaust heat recovery"/>
    <x v="1263"/>
    <m/>
    <m/>
    <m/>
    <s v="Standard"/>
    <s v="D03-057"/>
    <m/>
    <s v="None"/>
    <s v="DEER2005"/>
  </r>
  <r>
    <n v="9047"/>
    <s v="D03-058"/>
    <x v="601"/>
    <s v="DEER2005"/>
    <s v="D05 v2.01"/>
    <d v="2014-03-20T12:00:00"/>
    <m/>
    <s v="RobNc"/>
    <s v="D03-058"/>
    <s v="DEER"/>
    <s v="Standard"/>
    <s v="None"/>
    <n v="0"/>
    <n v="0"/>
    <s v="None"/>
    <m/>
    <b v="0"/>
    <m/>
    <b v="0"/>
    <s v="Com"/>
    <s v="Any"/>
    <x v="2"/>
    <s v="SpaceCool"/>
    <s v="HV_AirDist"/>
    <x v="46"/>
    <m/>
    <m/>
    <m/>
    <m/>
    <s v="No Economizer"/>
    <s v="T24 baseline matches prototype"/>
    <x v="1264"/>
    <m/>
    <m/>
    <m/>
    <s v="Standard"/>
    <s v="D03-058"/>
    <m/>
    <s v="None"/>
    <s v="DEER2005"/>
  </r>
  <r>
    <n v="9048"/>
    <s v="D03-059"/>
    <x v="602"/>
    <s v="DEER2005"/>
    <s v="D05 v2.01"/>
    <d v="2014-03-20T12:00:00"/>
    <m/>
    <s v="RobNc"/>
    <s v="D03-059"/>
    <s v="DEER"/>
    <s v="Standard"/>
    <s v="None"/>
    <n v="0"/>
    <n v="0"/>
    <s v="None"/>
    <m/>
    <b v="0"/>
    <m/>
    <b v="0"/>
    <s v="Com"/>
    <s v="Any"/>
    <x v="2"/>
    <s v="SpaceCool"/>
    <s v="HV_AirDist"/>
    <x v="46"/>
    <m/>
    <m/>
    <m/>
    <m/>
    <s v="No Economizer"/>
    <s v="T24 baseline matches prototype"/>
    <x v="1265"/>
    <m/>
    <m/>
    <m/>
    <s v="Standard"/>
    <s v="D03-059"/>
    <m/>
    <s v="None"/>
    <s v="DEER2005"/>
  </r>
  <r>
    <n v="9049"/>
    <s v="D03-060"/>
    <x v="603"/>
    <s v="DEER2005"/>
    <s v="D05 v2.01"/>
    <d v="2014-03-20T12:00:00"/>
    <m/>
    <s v="RobNc"/>
    <s v="D03-060"/>
    <s v="DEER"/>
    <s v="Standard"/>
    <s v="None"/>
    <n v="0"/>
    <n v="0"/>
    <s v="None"/>
    <m/>
    <b v="0"/>
    <m/>
    <b v="0"/>
    <s v="Com"/>
    <s v="Any"/>
    <x v="2"/>
    <s v="HeatCool"/>
    <s v="HV_AirDist"/>
    <x v="46"/>
    <m/>
    <m/>
    <m/>
    <m/>
    <s v="degraded base econo performance, DB limit = 55, Max OSA = 60%"/>
    <s v="T24 minimum: economizer matches baseline characteristics"/>
    <x v="1266"/>
    <m/>
    <m/>
    <m/>
    <s v="Standard"/>
    <s v="D03-060"/>
    <m/>
    <s v="None"/>
    <s v="DEER2005"/>
  </r>
  <r>
    <n v="9050"/>
    <s v="D03-062"/>
    <x v="604"/>
    <s v="DEER2005"/>
    <s v="D05 v2.01"/>
    <d v="2014-03-20T12:00:00"/>
    <m/>
    <s v="RobNc"/>
    <s v="D03-062"/>
    <s v="DEER"/>
    <s v="Standard"/>
    <s v="None"/>
    <n v="0"/>
    <n v="0"/>
    <s v="None"/>
    <m/>
    <b v="0"/>
    <m/>
    <b v="0"/>
    <s v="Com"/>
    <s v="Any"/>
    <x v="2"/>
    <s v="HtRej"/>
    <s v="dxAC_equip"/>
    <x v="7"/>
    <m/>
    <m/>
    <m/>
    <m/>
    <s v="Packaged system with air-cooled condenser"/>
    <s v="T24 minimum: air-cooled package A/C EER = 10.1"/>
    <x v="1267"/>
    <m/>
    <m/>
    <m/>
    <s v="Standard"/>
    <s v="D03-062"/>
    <m/>
    <s v="None"/>
    <s v="DEER2005"/>
  </r>
  <r>
    <n v="9051"/>
    <s v="D03-063"/>
    <x v="605"/>
    <s v="DEER2005"/>
    <s v="D05 v2.01"/>
    <d v="2014-03-20T12:00:00"/>
    <m/>
    <s v="ErRul"/>
    <s v="D03-063"/>
    <s v="DEER"/>
    <s v="Standard"/>
    <s v="None"/>
    <n v="0"/>
    <n v="0"/>
    <s v="None"/>
    <m/>
    <b v="0"/>
    <m/>
    <b v="0"/>
    <s v="Com"/>
    <s v="Any"/>
    <x v="2"/>
    <s v="HtRej"/>
    <s v="HeatReject"/>
    <x v="47"/>
    <m/>
    <m/>
    <m/>
    <m/>
    <s v="Single-speed tower fans on all central plants"/>
    <s v="T24 minimum: two-speed tower fans"/>
    <x v="1268"/>
    <m/>
    <m/>
    <m/>
    <s v="Standard"/>
    <s v="D03-063"/>
    <m/>
    <s v="None"/>
    <s v="DEER2005"/>
  </r>
  <r>
    <n v="9052"/>
    <s v="D03-064"/>
    <x v="606"/>
    <s v="DEER2005"/>
    <s v="D05 v2.01"/>
    <d v="2014-03-20T12:00:00"/>
    <m/>
    <s v="ErRobNc"/>
    <s v="D03-064"/>
    <s v="DEER"/>
    <s v="Standard"/>
    <s v="None"/>
    <n v="0"/>
    <n v="0"/>
    <s v="None"/>
    <m/>
    <b v="0"/>
    <m/>
    <b v="0"/>
    <s v="Com"/>
    <s v="Any"/>
    <x v="2"/>
    <s v="HtRej"/>
    <s v="HeatReject"/>
    <x v="47"/>
    <m/>
    <m/>
    <m/>
    <m/>
    <s v="Two-speed tower fans on all central plants"/>
    <s v="T24 minimum: two-speed tower fans"/>
    <x v="1269"/>
    <m/>
    <m/>
    <m/>
    <s v="Standard"/>
    <s v="D03-064"/>
    <m/>
    <s v="None"/>
    <s v="DEER2005"/>
  </r>
  <r>
    <n v="9053"/>
    <s v="D03-065"/>
    <x v="607"/>
    <s v="DEER2005"/>
    <s v="D05 v2.01"/>
    <d v="2014-03-20T12:00:00"/>
    <m/>
    <s v="RobNc"/>
    <s v="D03-065"/>
    <s v="DEER"/>
    <s v="Standard"/>
    <s v="None"/>
    <n v="0"/>
    <n v="0"/>
    <s v="None"/>
    <m/>
    <b v="0"/>
    <m/>
    <b v="0"/>
    <s v="Com"/>
    <s v="Any"/>
    <x v="2"/>
    <s v="SpaceHeat"/>
    <s v="SpaceHtg_eq"/>
    <x v="13"/>
    <m/>
    <m/>
    <m/>
    <m/>
    <s v="packaged system with 78 AFUE furnace"/>
    <s v="T24 minimum: furnace AFUE = 78"/>
    <x v="1270"/>
    <m/>
    <m/>
    <m/>
    <s v="Standard"/>
    <s v="D03-065"/>
    <s v="replaced with D03-065-AFUE90 thru D03-065-AFUE98"/>
    <s v="None"/>
    <s v="DEER2005"/>
  </r>
  <r>
    <n v="9054"/>
    <s v="D03-065-AFUE90"/>
    <x v="608"/>
    <s v="DEER2005"/>
    <s v="D05 v4.01"/>
    <d v="2014-03-20T12:00:00"/>
    <m/>
    <s v="ErRobNc"/>
    <s v="Com-Furnace-dHIR"/>
    <s v="NonDEER"/>
    <s v="Scaled"/>
    <s v="Delta"/>
    <n v="7.2900000000000006E-2"/>
    <n v="8.8599999999999998E-2"/>
    <s v="None"/>
    <m/>
    <b v="0"/>
    <m/>
    <b v="0"/>
    <s v="Com"/>
    <s v="Any"/>
    <x v="2"/>
    <s v="SpaceHeat"/>
    <s v="SpaceHtg_eq"/>
    <x v="13"/>
    <m/>
    <m/>
    <m/>
    <m/>
    <s v="Packaged Furnace AFUE 78"/>
    <s v="Packaged Furnace AFUE 80"/>
    <x v="1271"/>
    <m/>
    <m/>
    <m/>
    <s v="Standard"/>
    <m/>
    <s v="based on D03-065"/>
    <s v="None"/>
    <s v="DEER2005"/>
  </r>
  <r>
    <n v="9055"/>
    <s v="D03-065-AFUE91"/>
    <x v="609"/>
    <s v="DEER2005"/>
    <s v="D05 v4.01"/>
    <d v="2014-03-20T12:00:00"/>
    <m/>
    <s v="ErRobNc"/>
    <s v="Com-Furnace-dHIR"/>
    <s v="NonDEER"/>
    <s v="Scaled"/>
    <s v="Delta"/>
    <n v="7.9699999999999993E-2"/>
    <n v="9.5399999999999999E-2"/>
    <s v="None"/>
    <m/>
    <b v="0"/>
    <m/>
    <b v="0"/>
    <s v="Com"/>
    <s v="Any"/>
    <x v="2"/>
    <s v="SpaceHeat"/>
    <s v="SpaceHtg_eq"/>
    <x v="13"/>
    <m/>
    <m/>
    <m/>
    <m/>
    <s v="Packaged Furnace AFUE 78"/>
    <s v="Packaged Furnace AFUE 80"/>
    <x v="1272"/>
    <m/>
    <m/>
    <m/>
    <s v="Standard"/>
    <m/>
    <s v="based on D03-065"/>
    <s v="None"/>
    <s v="DEER2005"/>
  </r>
  <r>
    <n v="9056"/>
    <s v="D03-065-AFUE92"/>
    <x v="610"/>
    <s v="DEER2005"/>
    <s v="D05 v4.01"/>
    <d v="2014-03-20T12:00:00"/>
    <m/>
    <s v="ErRobNc"/>
    <s v="Com-Furnace-dHIR"/>
    <s v="NonDEER"/>
    <s v="Scaled"/>
    <s v="Delta"/>
    <n v="8.6400000000000005E-2"/>
    <n v="0.10199999999999999"/>
    <s v="None"/>
    <m/>
    <b v="0"/>
    <m/>
    <b v="0"/>
    <s v="Com"/>
    <s v="Any"/>
    <x v="2"/>
    <s v="SpaceHeat"/>
    <s v="SpaceHtg_eq"/>
    <x v="13"/>
    <m/>
    <m/>
    <m/>
    <m/>
    <s v="Packaged Furnace AFUE 78"/>
    <s v="Packaged Furnace AFUE 80"/>
    <x v="1273"/>
    <m/>
    <m/>
    <m/>
    <s v="Standard"/>
    <m/>
    <s v="based on D03-065"/>
    <s v="None"/>
    <s v="DEER2005"/>
  </r>
  <r>
    <n v="9057"/>
    <s v="D03-065-AFUE93"/>
    <x v="611"/>
    <s v="DEER2005"/>
    <s v="D05 v4.01"/>
    <d v="2014-03-20T12:00:00"/>
    <m/>
    <s v="ErRobNc"/>
    <s v="Com-Furnace-dHIR"/>
    <s v="NonDEER"/>
    <s v="Scaled"/>
    <s v="Delta"/>
    <n v="9.3100000000000002E-2"/>
    <n v="0.109"/>
    <s v="None"/>
    <m/>
    <b v="0"/>
    <m/>
    <b v="0"/>
    <s v="Com"/>
    <s v="Any"/>
    <x v="2"/>
    <s v="SpaceHeat"/>
    <s v="SpaceHtg_eq"/>
    <x v="13"/>
    <m/>
    <m/>
    <m/>
    <m/>
    <s v="Packaged Furnace AFUE 78"/>
    <s v="Packaged Furnace AFUE 80"/>
    <x v="1274"/>
    <m/>
    <m/>
    <m/>
    <s v="Standard"/>
    <m/>
    <s v="based on D03-065"/>
    <s v="None"/>
    <s v="DEER2005"/>
  </r>
  <r>
    <n v="9058"/>
    <s v="D03-065-AFUE94"/>
    <x v="612"/>
    <s v="DEER2005"/>
    <s v="D05 v4.01"/>
    <d v="2014-03-20T12:00:00"/>
    <m/>
    <s v="ErRobNc"/>
    <s v="Com-Furnace-dHIR"/>
    <s v="NonDEER"/>
    <s v="Scaled"/>
    <s v="Delta"/>
    <n v="9.9599999999999994E-2"/>
    <n v="0.115"/>
    <s v="None"/>
    <m/>
    <b v="0"/>
    <m/>
    <b v="0"/>
    <s v="Com"/>
    <s v="Any"/>
    <x v="2"/>
    <s v="SpaceHeat"/>
    <s v="SpaceHtg_eq"/>
    <x v="13"/>
    <m/>
    <m/>
    <m/>
    <m/>
    <s v="Packaged Furnace AFUE 78"/>
    <s v="Packaged Furnace AFUE 80"/>
    <x v="1275"/>
    <m/>
    <m/>
    <m/>
    <s v="Standard"/>
    <m/>
    <s v="based on D03-065"/>
    <s v="None"/>
    <s v="DEER2005"/>
  </r>
  <r>
    <n v="9059"/>
    <s v="D03-065-AFUE95"/>
    <x v="613"/>
    <s v="DEER2005"/>
    <s v="D05 v4.01"/>
    <d v="2014-03-20T12:00:00"/>
    <m/>
    <s v="ErRobNc"/>
    <s v="Com-Furnace-dHIR"/>
    <s v="NonDEER"/>
    <s v="Scaled"/>
    <s v="Delta"/>
    <n v="0.106"/>
    <n v="0.122"/>
    <s v="None"/>
    <m/>
    <b v="0"/>
    <m/>
    <b v="0"/>
    <s v="Com"/>
    <s v="Any"/>
    <x v="2"/>
    <s v="SpaceHeat"/>
    <s v="SpaceHtg_eq"/>
    <x v="13"/>
    <m/>
    <m/>
    <m/>
    <m/>
    <s v="Packaged Furnace AFUE 78"/>
    <s v="Packaged Furnace AFUE 80"/>
    <x v="1276"/>
    <m/>
    <m/>
    <m/>
    <s v="Standard"/>
    <m/>
    <s v="based on D03-065"/>
    <s v="None"/>
    <s v="DEER2005"/>
  </r>
  <r>
    <n v="9060"/>
    <s v="D03-065-AFUE96"/>
    <x v="614"/>
    <s v="DEER2005"/>
    <s v="D05 v4.01"/>
    <d v="2014-03-20T12:00:00"/>
    <m/>
    <s v="ErRobNc"/>
    <s v="Com-Furnace-dHIR"/>
    <s v="NonDEER"/>
    <s v="Scaled"/>
    <s v="Delta"/>
    <n v="0.113"/>
    <n v="0.128"/>
    <s v="None"/>
    <m/>
    <b v="0"/>
    <m/>
    <b v="0"/>
    <s v="Com"/>
    <s v="Any"/>
    <x v="2"/>
    <s v="SpaceHeat"/>
    <s v="SpaceHtg_eq"/>
    <x v="13"/>
    <m/>
    <m/>
    <m/>
    <m/>
    <s v="Packaged Furnace AFUE 78"/>
    <s v="Packaged Furnace AFUE 80"/>
    <x v="1277"/>
    <m/>
    <m/>
    <m/>
    <s v="Standard"/>
    <m/>
    <s v="based on D03-065"/>
    <s v="None"/>
    <s v="DEER2005"/>
  </r>
  <r>
    <n v="9061"/>
    <s v="D03-065-AFUE97"/>
    <x v="615"/>
    <s v="DEER2005"/>
    <s v="D05 v4.01"/>
    <d v="2014-03-20T12:00:00"/>
    <m/>
    <s v="ErRobNc"/>
    <s v="Com-Furnace-dHIR"/>
    <s v="NonDEER"/>
    <s v="Scaled"/>
    <s v="Delta"/>
    <n v="0.11899999999999999"/>
    <n v="0.13500000000000001"/>
    <s v="None"/>
    <m/>
    <b v="0"/>
    <m/>
    <b v="0"/>
    <s v="Com"/>
    <s v="Any"/>
    <x v="2"/>
    <s v="SpaceHeat"/>
    <s v="SpaceHtg_eq"/>
    <x v="13"/>
    <m/>
    <m/>
    <m/>
    <m/>
    <s v="Packaged Furnace AFUE 78"/>
    <s v="Packaged Furnace AFUE 80"/>
    <x v="1278"/>
    <m/>
    <m/>
    <m/>
    <s v="Standard"/>
    <m/>
    <s v="based on D03-065"/>
    <s v="None"/>
    <s v="DEER2005"/>
  </r>
  <r>
    <n v="9062"/>
    <s v="D03-065-AFUE98"/>
    <x v="616"/>
    <s v="DEER2005"/>
    <s v="D05 v4.01"/>
    <d v="2014-03-20T12:00:00"/>
    <m/>
    <s v="ErRobNc"/>
    <s v="Com-Furnace-dHIR"/>
    <s v="NonDEER"/>
    <s v="Scaled"/>
    <s v="Delta"/>
    <n v="0.125"/>
    <n v="0.14099999999999999"/>
    <s v="None"/>
    <m/>
    <b v="0"/>
    <m/>
    <b v="0"/>
    <s v="Com"/>
    <s v="Any"/>
    <x v="2"/>
    <s v="SpaceHeat"/>
    <s v="SpaceHtg_eq"/>
    <x v="13"/>
    <m/>
    <m/>
    <m/>
    <m/>
    <s v="Packaged Furnace AFUE 78"/>
    <s v="Packaged Furnace AFUE 80"/>
    <x v="1279"/>
    <m/>
    <m/>
    <m/>
    <s v="Standard"/>
    <m/>
    <s v="based on D03-065"/>
    <s v="None"/>
    <s v="DEER2005"/>
  </r>
  <r>
    <n v="9063"/>
    <s v="D03-069"/>
    <x v="617"/>
    <s v="DEER2005"/>
    <s v="D05 v2.01"/>
    <d v="2014-03-20T12:00:00"/>
    <m/>
    <s v="ErRobNc"/>
    <s v="D03-069"/>
    <s v="DEER"/>
    <s v="Standard"/>
    <s v="None"/>
    <n v="0"/>
    <n v="0"/>
    <s v="None"/>
    <m/>
    <b v="0"/>
    <m/>
    <b v="0"/>
    <s v="Com"/>
    <s v="Any"/>
    <x v="2"/>
    <s v="HeatCool"/>
    <s v="dxHP_equip"/>
    <x v="48"/>
    <m/>
    <m/>
    <m/>
    <m/>
    <s v="WLHP system with 12.0 EER / 4.2 COP"/>
    <s v="T24 minimum: WLHP EER = 12.0, COP = 4.2"/>
    <x v="1280"/>
    <m/>
    <m/>
    <m/>
    <s v="Standard"/>
    <s v="D03-069"/>
    <m/>
    <s v="None"/>
    <s v="DEER2005"/>
  </r>
  <r>
    <n v="9064"/>
    <s v="D03-070"/>
    <x v="618"/>
    <s v="DEER2005"/>
    <s v="D05 v2.01"/>
    <d v="2014-03-20T12:00:00"/>
    <m/>
    <s v="ErRul"/>
    <s v="D03-070"/>
    <s v="DEER"/>
    <s v="Standard"/>
    <s v="None"/>
    <n v="0"/>
    <n v="0"/>
    <s v="None"/>
    <m/>
    <b v="0"/>
    <m/>
    <b v="0"/>
    <s v="Com"/>
    <s v="Any"/>
    <x v="2"/>
    <s v="HeatCool"/>
    <s v="LiquidCirc"/>
    <x v="41"/>
    <m/>
    <m/>
    <m/>
    <m/>
    <s v="constant flow hydronic water loop"/>
    <s v="T24 minimum: variable flow WLHP loop w/VSD pump"/>
    <x v="1281"/>
    <m/>
    <m/>
    <m/>
    <s v="Standard"/>
    <s v="D03-070"/>
    <m/>
    <s v="None"/>
    <s v="DEER2005"/>
  </r>
  <r>
    <n v="9065"/>
    <s v="D03-071"/>
    <x v="619"/>
    <s v="DEER2005"/>
    <s v="D05 v2.01"/>
    <d v="2014-03-20T12:00:00"/>
    <m/>
    <s v="ErRul"/>
    <s v="D03-071"/>
    <s v="DEER"/>
    <s v="Standard"/>
    <s v="None"/>
    <n v="0"/>
    <n v="0"/>
    <s v="None"/>
    <m/>
    <b v="0"/>
    <m/>
    <b v="0"/>
    <s v="Com"/>
    <s v="Any"/>
    <x v="2"/>
    <s v="HeatCool"/>
    <s v="HV_Tech"/>
    <x v="37"/>
    <m/>
    <m/>
    <m/>
    <m/>
    <s v="Supply fan runs continuously"/>
    <s v="T24 minimum: supply fan operation matches building operation"/>
    <x v="1282"/>
    <m/>
    <m/>
    <m/>
    <s v="Standard"/>
    <s v="D03-071"/>
    <m/>
    <s v="None"/>
    <s v="DEER2005"/>
  </r>
  <r>
    <n v="9066"/>
    <s v="D03-073"/>
    <x v="620"/>
    <s v="DEER2005"/>
    <s v="D05 v2.01"/>
    <d v="2014-03-20T12:00:00"/>
    <m/>
    <s v="ErRul"/>
    <s v="D03-073"/>
    <s v="DEER"/>
    <s v="Standard"/>
    <s v="None"/>
    <n v="0"/>
    <n v="0"/>
    <s v="None"/>
    <m/>
    <b v="0"/>
    <m/>
    <b v="0"/>
    <s v="Com"/>
    <s v="Any"/>
    <x v="2"/>
    <s v="HeatCool"/>
    <s v="HV_Tech"/>
    <x v="49"/>
    <m/>
    <m/>
    <m/>
    <m/>
    <s v="Standard building operation, no thermostat setback/setup"/>
    <s v="T24 minimum: setback programmable thermostat"/>
    <x v="1283"/>
    <m/>
    <m/>
    <m/>
    <s v="Standard"/>
    <s v="D03-073"/>
    <m/>
    <s v="None"/>
    <s v="DEER2005"/>
  </r>
  <r>
    <n v="9067"/>
    <s v="D03-075"/>
    <x v="621"/>
    <s v="DEER2005"/>
    <s v="D05 v2.01"/>
    <d v="2014-03-20T12:00:00"/>
    <m/>
    <s v="ErRul"/>
    <s v="D03-075"/>
    <s v="DEER"/>
    <s v="Standard"/>
    <s v="None"/>
    <n v="0"/>
    <n v="0"/>
    <s v="None"/>
    <m/>
    <b v="0"/>
    <m/>
    <b v="0"/>
    <s v="Com"/>
    <s v="Any"/>
    <x v="2"/>
    <s v="VentAirDist"/>
    <s v="HV_AirDist"/>
    <x v="50"/>
    <m/>
    <m/>
    <m/>
    <m/>
    <s v="Duct insulation level a function of Vintage/System type"/>
    <s v="T24 minimum: duct insulation level, R-8"/>
    <x v="1284"/>
    <m/>
    <m/>
    <m/>
    <s v="Standard"/>
    <s v="D03-075"/>
    <m/>
    <s v="None"/>
    <s v="DEER2005"/>
  </r>
  <r>
    <n v="9068"/>
    <s v="D03-082"/>
    <x v="622"/>
    <s v="DEER2005"/>
    <s v="D05 v2.01"/>
    <d v="2014-03-20T12:00:00"/>
    <m/>
    <s v="ErRobNc"/>
    <s v="D03-082"/>
    <s v="DEER"/>
    <s v="Standard"/>
    <s v="None"/>
    <n v="0"/>
    <n v="0"/>
    <s v="None"/>
    <m/>
    <b v="0"/>
    <m/>
    <b v="0"/>
    <s v="Com"/>
    <s v="Any"/>
    <x v="2"/>
    <s v="SpaceCool"/>
    <s v="dxAC_equip"/>
    <x v="8"/>
    <m/>
    <m/>
    <m/>
    <m/>
    <s v="Water-cooled packaged system (9.30 EER (based on vintage)), no economizer"/>
    <s v="T24 minimum: 13 SEER (11.09 EER) Water-Cooled Package Air Conditioner"/>
    <x v="1285"/>
    <m/>
    <m/>
    <m/>
    <s v="Standard"/>
    <s v="D03-082"/>
    <m/>
    <s v="None"/>
    <s v="DEER2005"/>
  </r>
  <r>
    <n v="9069"/>
    <s v="D03-083"/>
    <x v="623"/>
    <s v="DEER2005"/>
    <s v="D05 v2.01"/>
    <d v="2014-03-20T12:00:00"/>
    <m/>
    <s v="ErRobNc"/>
    <s v="D03-083"/>
    <s v="DEER"/>
    <s v="Standard"/>
    <s v="None"/>
    <n v="0"/>
    <n v="0"/>
    <s v="None"/>
    <m/>
    <b v="0"/>
    <m/>
    <b v="0"/>
    <s v="Com"/>
    <s v="Any"/>
    <x v="2"/>
    <s v="SpaceCool"/>
    <s v="dxAC_equip"/>
    <x v="7"/>
    <m/>
    <m/>
    <m/>
    <m/>
    <s v="Water-cooled packaged system (10.50 EER (based on vintage)), econo based on vintage"/>
    <s v="T24 minimum: 10.1 EER Water-Cooled Package Air Conditioner"/>
    <x v="1285"/>
    <m/>
    <m/>
    <m/>
    <s v="Standard"/>
    <s v="D03-083"/>
    <m/>
    <s v="None"/>
    <s v="DEER2005"/>
  </r>
  <r>
    <n v="9070"/>
    <s v="D03-084"/>
    <x v="624"/>
    <s v="DEER2005"/>
    <s v="D05 v2.01"/>
    <d v="2014-03-20T12:00:00"/>
    <m/>
    <s v="ErRobNc"/>
    <s v="D03-084"/>
    <s v="DEER"/>
    <s v="Standard"/>
    <s v="None"/>
    <n v="0"/>
    <n v="0"/>
    <s v="None"/>
    <m/>
    <b v="0"/>
    <m/>
    <b v="0"/>
    <s v="Com"/>
    <s v="Any"/>
    <x v="2"/>
    <s v="SpaceCool"/>
    <s v="dxAC_equip"/>
    <x v="51"/>
    <m/>
    <m/>
    <m/>
    <m/>
    <s v="8.88 EER (based on vintage) package terminal A/C"/>
    <s v="T24 minimum: 9.41 EER (based on vintage) package terminal A/C"/>
    <x v="1286"/>
    <m/>
    <m/>
    <m/>
    <s v="Standard"/>
    <s v="D03-084"/>
    <m/>
    <s v="None"/>
    <s v="DEER2005"/>
  </r>
  <r>
    <n v="9071"/>
    <s v="D03-085"/>
    <x v="625"/>
    <s v="DEER2005"/>
    <s v="D05 v2.01"/>
    <d v="2014-03-20T12:00:00"/>
    <m/>
    <s v="ErRobNc"/>
    <s v="D03-085"/>
    <s v="DEER"/>
    <s v="Standard"/>
    <s v="None"/>
    <n v="0"/>
    <n v="0"/>
    <s v="None"/>
    <m/>
    <b v="0"/>
    <m/>
    <b v="0"/>
    <s v="Com"/>
    <s v="Any"/>
    <x v="2"/>
    <s v="HeatCool"/>
    <s v="dxHP_equip"/>
    <x v="51"/>
    <m/>
    <m/>
    <m/>
    <m/>
    <s v="8.90 EER / 2.7 COP (based on vintage) package terminal HP"/>
    <s v="T24 minimum: 9.31 EER / 2.7 COP (based on vintage) package terminal HP"/>
    <x v="1287"/>
    <m/>
    <m/>
    <m/>
    <s v="Standard"/>
    <s v="D03-085"/>
    <m/>
    <s v="None"/>
    <s v="DEER2005"/>
  </r>
  <r>
    <n v="9072"/>
    <s v="D03-086"/>
    <x v="626"/>
    <s v="DEER2005"/>
    <s v="D05 v2.01"/>
    <d v="2014-03-20T12:00:00"/>
    <m/>
    <s v="RobNc"/>
    <s v="D03-086"/>
    <s v="DEER"/>
    <s v="Standard"/>
    <s v="None"/>
    <n v="0"/>
    <n v="0"/>
    <s v="None"/>
    <m/>
    <b v="0"/>
    <m/>
    <b v="0"/>
    <s v="Com"/>
    <s v="Any"/>
    <x v="2"/>
    <s v="VentAirDist"/>
    <s v="HV_AirDist"/>
    <x v="43"/>
    <m/>
    <m/>
    <m/>
    <m/>
    <s v="base motor efficiency based on typical motor size"/>
    <s v="T24 minimum: EPACT/NEMA std"/>
    <x v="1288"/>
    <m/>
    <m/>
    <m/>
    <s v="Standard"/>
    <s v="D03-086"/>
    <m/>
    <s v="None"/>
    <s v="DEER2005"/>
  </r>
  <r>
    <n v="9073"/>
    <s v="D03-087"/>
    <x v="627"/>
    <s v="DEER2005"/>
    <s v="D05 v2.01"/>
    <d v="2014-03-20T12:00:00"/>
    <m/>
    <s v="RobNc"/>
    <s v="D03-087"/>
    <s v="DEER"/>
    <s v="Standard"/>
    <s v="None"/>
    <n v="0"/>
    <n v="0"/>
    <s v="None"/>
    <m/>
    <b v="0"/>
    <m/>
    <b v="0"/>
    <s v="Com"/>
    <s v="Any"/>
    <x v="2"/>
    <s v="VentAirDist"/>
    <s v="HV_AirDist"/>
    <x v="52"/>
    <m/>
    <m/>
    <m/>
    <m/>
    <s v="base motor efficiency based on typical motor size"/>
    <s v="T24 minimum: EPACT/NEMA std"/>
    <x v="1288"/>
    <m/>
    <m/>
    <m/>
    <s v="Standard"/>
    <s v="D03-087"/>
    <m/>
    <s v="None"/>
    <s v="DEER2005"/>
  </r>
  <r>
    <n v="9074"/>
    <s v="D03-088"/>
    <x v="628"/>
    <s v="DEER2005"/>
    <s v="D05 v2.01"/>
    <d v="2014-03-20T12:00:00"/>
    <m/>
    <s v="ErRobNc"/>
    <s v="D03-088"/>
    <s v="DEER"/>
    <s v="Standard"/>
    <s v="None"/>
    <n v="0"/>
    <n v="0"/>
    <s v="None"/>
    <m/>
    <b v="0"/>
    <m/>
    <b v="0"/>
    <s v="Com"/>
    <s v="Any"/>
    <x v="2"/>
    <s v="HtRej"/>
    <s v="HeatReject"/>
    <x v="53"/>
    <m/>
    <m/>
    <m/>
    <m/>
    <s v="base motor efficiency based on typical motor size"/>
    <s v="T24 minimum: EPACT/NEMA std"/>
    <x v="1288"/>
    <m/>
    <m/>
    <m/>
    <s v="Standard"/>
    <s v="D03-088"/>
    <m/>
    <s v="None"/>
    <s v="DEER2005"/>
  </r>
  <r>
    <n v="9075"/>
    <s v="D03-089"/>
    <x v="629"/>
    <s v="DEER2005"/>
    <s v="D05 v2.01"/>
    <d v="2014-03-20T12:00:00"/>
    <m/>
    <s v="ErRobNc"/>
    <s v="D03-089"/>
    <s v="DEER"/>
    <s v="Standard"/>
    <s v="None"/>
    <n v="0"/>
    <n v="0"/>
    <s v="None"/>
    <m/>
    <b v="0"/>
    <m/>
    <b v="0"/>
    <s v="Com"/>
    <s v="Any"/>
    <x v="2"/>
    <s v="SpaceCool"/>
    <s v="LiquidCirc"/>
    <x v="54"/>
    <m/>
    <m/>
    <m/>
    <m/>
    <s v="base motor efficiency based on typical motor size"/>
    <s v="T24 minimum: EPACT/NEMA std"/>
    <x v="1288"/>
    <m/>
    <m/>
    <m/>
    <s v="Standard"/>
    <s v="D03-089"/>
    <m/>
    <s v="None"/>
    <s v="DEER2005"/>
  </r>
  <r>
    <n v="9076"/>
    <s v="D03-090"/>
    <x v="630"/>
    <s v="DEER2005"/>
    <s v="D05 v2.01"/>
    <d v="2014-03-20T12:00:00"/>
    <m/>
    <s v="ErRobNc"/>
    <s v="D03-090"/>
    <s v="DEER"/>
    <s v="Standard"/>
    <s v="None"/>
    <n v="0"/>
    <n v="0"/>
    <s v="None"/>
    <m/>
    <b v="0"/>
    <m/>
    <b v="0"/>
    <s v="Com"/>
    <s v="Any"/>
    <x v="2"/>
    <s v="SpaceHeat"/>
    <s v="LiquidCirc"/>
    <x v="54"/>
    <m/>
    <m/>
    <m/>
    <m/>
    <s v="base motor efficiency based on typical motor size"/>
    <s v="T24 minimum: EPACT/NEMA std"/>
    <x v="1288"/>
    <m/>
    <m/>
    <m/>
    <s v="Standard"/>
    <s v="D03-090"/>
    <m/>
    <s v="None"/>
    <s v="DEER2005"/>
  </r>
  <r>
    <n v="9077"/>
    <s v="D03-091"/>
    <x v="631"/>
    <s v="DEER2005"/>
    <s v="D05 v2.01"/>
    <d v="2014-03-20T12:00:00"/>
    <m/>
    <s v="ErRul"/>
    <s v="D03-091"/>
    <s v="DEER"/>
    <s v="Standard"/>
    <s v="None"/>
    <n v="0"/>
    <n v="0"/>
    <s v="None"/>
    <m/>
    <b v="0"/>
    <m/>
    <b v="0"/>
    <s v="Com"/>
    <s v="Any"/>
    <x v="2"/>
    <s v="HtRej"/>
    <s v="LiquidCirc"/>
    <x v="54"/>
    <m/>
    <m/>
    <m/>
    <m/>
    <s v="base motor efficiency based on typical motor size"/>
    <s v="T24 minimum: EPACT/NEMA std"/>
    <x v="1288"/>
    <m/>
    <m/>
    <m/>
    <s v="Standard"/>
    <s v="D03-091"/>
    <m/>
    <s v="None"/>
    <s v="DEER2005"/>
  </r>
  <r>
    <n v="9078"/>
    <s v="D03-095"/>
    <x v="632"/>
    <s v="DEER2005"/>
    <s v="D05 v2.01"/>
    <d v="2014-03-20T12:00:00"/>
    <m/>
    <s v="RobNc"/>
    <s v="D03-095"/>
    <s v="DEER"/>
    <s v="Standard"/>
    <s v="None"/>
    <n v="0"/>
    <n v="0"/>
    <s v="None"/>
    <m/>
    <b v="0"/>
    <m/>
    <b v="0"/>
    <s v="Com"/>
    <s v="Any"/>
    <x v="3"/>
    <s v="Distribute"/>
    <s v="LiquidCirc"/>
    <x v="37"/>
    <m/>
    <m/>
    <m/>
    <m/>
    <s v="DHW circulation pump runs continuously"/>
    <s v="DHW circulation pump turns off during low operation hours"/>
    <x v="1289"/>
    <m/>
    <m/>
    <m/>
    <s v="Standard"/>
    <s v="D03-095"/>
    <m/>
    <s v="None"/>
    <s v="DEER2005"/>
  </r>
  <r>
    <n v="9079"/>
    <s v="D03-098"/>
    <x v="633"/>
    <s v="DEER2005"/>
    <s v="D05 v2.01"/>
    <d v="2014-03-20T12:00:00"/>
    <m/>
    <s v="RobNc"/>
    <s v="D03-098"/>
    <s v="DEER"/>
    <s v="Standard"/>
    <s v="None"/>
    <n v="0"/>
    <n v="0"/>
    <s v="None"/>
    <m/>
    <b v="0"/>
    <m/>
    <b v="0"/>
    <s v="Com"/>
    <s v="Any"/>
    <x v="2"/>
    <s v="SpaceCool"/>
    <s v="HeatReject"/>
    <x v="55"/>
    <m/>
    <m/>
    <m/>
    <m/>
    <s v="No water economizer"/>
    <s v="T24 minimum: no water economizer"/>
    <x v="1290"/>
    <m/>
    <m/>
    <m/>
    <s v="Standard"/>
    <s v="D03-098"/>
    <m/>
    <s v="None"/>
    <s v="DEER2005"/>
  </r>
  <r>
    <n v="9080"/>
    <s v="D03-099"/>
    <x v="634"/>
    <s v="DEER2005"/>
    <s v="D05 v2.01"/>
    <d v="2014-03-20T12:00:00"/>
    <m/>
    <s v="ErRobNc"/>
    <s v="D03-099"/>
    <s v="DEER"/>
    <s v="Standard"/>
    <s v="None"/>
    <n v="0"/>
    <n v="0"/>
    <s v="None"/>
    <m/>
    <b v="0"/>
    <m/>
    <b v="0"/>
    <s v="Com"/>
    <s v="Any"/>
    <x v="2"/>
    <s v="SpaceCool"/>
    <s v="dxAC_equip"/>
    <x v="51"/>
    <m/>
    <m/>
    <m/>
    <m/>
    <s v="8.50 EER (based on vintage) package terminal A/C"/>
    <s v="T24 minimum: 8.56 EER (based on vintage) package terminal A/C"/>
    <x v="1291"/>
    <m/>
    <m/>
    <m/>
    <s v="Standard"/>
    <s v="D03-099"/>
    <m/>
    <s v="None"/>
    <s v="DEER2005"/>
  </r>
  <r>
    <n v="9081"/>
    <s v="D03-100"/>
    <x v="635"/>
    <s v="DEER2005"/>
    <s v="D05 v2.01"/>
    <d v="2014-03-20T12:00:00"/>
    <m/>
    <s v="ErRobNc"/>
    <s v="D03-100"/>
    <s v="DEER"/>
    <s v="Standard"/>
    <s v="None"/>
    <n v="0"/>
    <n v="0"/>
    <s v="None"/>
    <m/>
    <b v="0"/>
    <m/>
    <b v="0"/>
    <s v="Com"/>
    <s v="Any"/>
    <x v="2"/>
    <s v="SpaceCool"/>
    <s v="dxAC_equip"/>
    <x v="51"/>
    <m/>
    <m/>
    <m/>
    <m/>
    <s v="8.50 EER (based on vintage) package terminal A/C"/>
    <s v="T24 minimum: 7.71 EER (based on vintage) package terminal A/C"/>
    <x v="1292"/>
    <m/>
    <m/>
    <m/>
    <s v="Standard"/>
    <s v="D03-100"/>
    <m/>
    <s v="None"/>
    <s v="DEER2005"/>
  </r>
  <r>
    <n v="9082"/>
    <s v="D03-101"/>
    <x v="636"/>
    <s v="DEER2005"/>
    <s v="D05 v2.01"/>
    <d v="2014-03-20T12:00:00"/>
    <m/>
    <s v="RobNc"/>
    <s v="D03-101"/>
    <s v="DEER"/>
    <s v="Standard"/>
    <s v="None"/>
    <n v="0"/>
    <n v="0"/>
    <s v="None"/>
    <m/>
    <b v="0"/>
    <m/>
    <b v="0"/>
    <s v="Com"/>
    <s v="Any"/>
    <x v="2"/>
    <s v="HeatCool"/>
    <s v="dxHP_equip"/>
    <x v="51"/>
    <m/>
    <m/>
    <m/>
    <m/>
    <s v="8.90 EER / 2.7 COP (based on vintage) package terminal HP"/>
    <s v="T24 minimum: 8.46 EER / 2.6 COP (based on vintage) package terminal HP"/>
    <x v="1293"/>
    <m/>
    <m/>
    <m/>
    <s v="Standard"/>
    <s v="D03-101"/>
    <m/>
    <s v="None"/>
    <s v="DEER2005"/>
  </r>
  <r>
    <n v="9083"/>
    <s v="D03-102"/>
    <x v="637"/>
    <s v="DEER2005"/>
    <s v="D05 v2.01"/>
    <d v="2014-03-20T12:00:00"/>
    <m/>
    <s v="RobNc"/>
    <s v="D03-102"/>
    <s v="DEER"/>
    <s v="Standard"/>
    <s v="None"/>
    <n v="0"/>
    <n v="0"/>
    <s v="None"/>
    <m/>
    <b v="0"/>
    <m/>
    <b v="0"/>
    <s v="Com"/>
    <s v="Any"/>
    <x v="2"/>
    <s v="HeatCool"/>
    <s v="dxHP_equip"/>
    <x v="51"/>
    <m/>
    <m/>
    <m/>
    <m/>
    <s v="8.90 EER / 2.7 COP (based on vintage) package terminal HP"/>
    <s v="T24 minimum: 7.61 EER / 2.5 COP (based on vintage) package terminal HP"/>
    <x v="1294"/>
    <m/>
    <m/>
    <m/>
    <s v="Standard"/>
    <s v="D03-102"/>
    <m/>
    <s v="None"/>
    <s v="DEER2005"/>
  </r>
  <r>
    <n v="9084"/>
    <s v="D03-123"/>
    <x v="638"/>
    <s v="DEER2005"/>
    <s v="D05 v2.01"/>
    <d v="2014-03-20T12:00:00"/>
    <m/>
    <s v="ErRob"/>
    <s v="D03-123"/>
    <s v="DEER"/>
    <s v="Standard"/>
    <s v="None"/>
    <n v="0"/>
    <n v="0"/>
    <s v="None"/>
    <m/>
    <b v="0"/>
    <m/>
    <b v="0"/>
    <s v="Com"/>
    <s v="Any"/>
    <x v="1"/>
    <s v="Opaque"/>
    <s v="BldgShell"/>
    <x v="56"/>
    <m/>
    <m/>
    <m/>
    <m/>
    <s v="Floor insulation based on vintage and climate zone"/>
    <s v="T24 minimum floor insulation levels"/>
    <x v="1295"/>
    <m/>
    <m/>
    <m/>
    <s v="Standard"/>
    <s v="D03-123"/>
    <m/>
    <s v="None"/>
    <s v="DEER2005"/>
  </r>
  <r>
    <n v="9085"/>
    <s v="D03-205"/>
    <x v="639"/>
    <s v="DEER2005"/>
    <s v="D05 v2.01"/>
    <d v="2014-03-20T12:00:00"/>
    <m/>
    <s v="RobNc"/>
    <s v="D03-205"/>
    <s v="DEER"/>
    <s v="Standard"/>
    <s v="None"/>
    <n v="0"/>
    <n v="0"/>
    <s v="None"/>
    <m/>
    <b v="0"/>
    <m/>
    <b v="0"/>
    <s v="Com"/>
    <s v="Any"/>
    <x v="5"/>
    <s v="Display"/>
    <s v="Ref_Storage"/>
    <x v="57"/>
    <m/>
    <m/>
    <m/>
    <m/>
    <s v="Open cases with no night cover"/>
    <s v="Open cases with no night cover, qty of open cases varies by vintage"/>
    <x v="1296"/>
    <m/>
    <m/>
    <m/>
    <s v="Standard"/>
    <s v="D03-205"/>
    <m/>
    <s v="None"/>
    <s v="DEER2005"/>
  </r>
  <r>
    <n v="9086"/>
    <s v="D03-206"/>
    <x v="640"/>
    <s v="DEER2005"/>
    <s v="D05 v2.01"/>
    <d v="2014-03-20T12:00:00"/>
    <m/>
    <s v="RobNc"/>
    <s v="D03-206"/>
    <s v="DEER"/>
    <s v="Standard"/>
    <s v="None"/>
    <n v="0"/>
    <n v="0"/>
    <s v="None"/>
    <m/>
    <b v="0"/>
    <m/>
    <b v="0"/>
    <s v="Com"/>
    <s v="Any"/>
    <x v="5"/>
    <s v="Display"/>
    <s v="Ref_Storage"/>
    <x v="58"/>
    <m/>
    <m/>
    <m/>
    <m/>
    <s v="Open cases with no night cover"/>
    <s v="Open cases with no night cover"/>
    <x v="1297"/>
    <m/>
    <m/>
    <m/>
    <s v="Standard"/>
    <s v="D03-206"/>
    <m/>
    <s v="None"/>
    <s v="DEER2005"/>
  </r>
  <r>
    <n v="9087"/>
    <s v="D03-207"/>
    <x v="641"/>
    <s v="DEER2005"/>
    <s v="D05 v2.01"/>
    <d v="2014-03-20T12:00:00"/>
    <m/>
    <s v="RobNc"/>
    <s v="D03-207"/>
    <s v="DEER"/>
    <s v="Standard"/>
    <s v="None"/>
    <n v="0"/>
    <n v="0"/>
    <s v="None"/>
    <m/>
    <b v="0"/>
    <m/>
    <b v="0"/>
    <s v="Com"/>
    <s v="Any"/>
    <x v="5"/>
    <s v="Display"/>
    <s v="Ref_Storage"/>
    <x v="58"/>
    <m/>
    <m/>
    <m/>
    <m/>
    <s v="Open cases with no night cover"/>
    <s v="Open cases with no night cover"/>
    <x v="1298"/>
    <m/>
    <m/>
    <m/>
    <s v="Standard"/>
    <s v="D03-207"/>
    <m/>
    <s v="None"/>
    <s v="DEER2005"/>
  </r>
  <r>
    <n v="9088"/>
    <s v="D03-218"/>
    <x v="642"/>
    <s v="DEER2005"/>
    <s v="D05 v2.01"/>
    <d v="2014-03-20T12:00:00"/>
    <m/>
    <s v="ErRul"/>
    <s v="D03-218"/>
    <s v="DEER"/>
    <s v="Standard"/>
    <s v="None"/>
    <n v="0"/>
    <n v="0"/>
    <s v="None"/>
    <m/>
    <b v="0"/>
    <m/>
    <b v="0"/>
    <s v="Com"/>
    <s v="Any"/>
    <x v="5"/>
    <s v="Equipment"/>
    <s v="dxAC_equip"/>
    <x v="59"/>
    <m/>
    <m/>
    <m/>
    <m/>
    <s v="Standard air-cooled multiplex system, no subcool &lt;1992, 70F subool 1992-2000"/>
    <s v="Low-temp subcooler (50degF) powered by medium-temp suction group"/>
    <x v="1299"/>
    <m/>
    <m/>
    <m/>
    <s v="Standard"/>
    <s v="D03-218"/>
    <m/>
    <s v="None"/>
    <s v="DEER2005"/>
  </r>
  <r>
    <n v="9089"/>
    <s v="D03-219"/>
    <x v="643"/>
    <s v="DEER2005"/>
    <s v="D05 v2.01"/>
    <d v="2014-03-20T12:00:00"/>
    <m/>
    <s v="RobNc"/>
    <s v="D03-219"/>
    <s v="DEER"/>
    <s v="Standard"/>
    <s v="None"/>
    <n v="0"/>
    <n v="0"/>
    <s v="None"/>
    <m/>
    <b v="0"/>
    <m/>
    <b v="0"/>
    <s v="Com"/>
    <s v="Any"/>
    <x v="5"/>
    <s v="Equipment"/>
    <s v="dxAC_equip"/>
    <x v="59"/>
    <m/>
    <m/>
    <m/>
    <m/>
    <s v="Standard air-cooled multiplex system, no subcool &lt;1992, 70F subool 92-2000"/>
    <s v="Low-temp subcooler (50degF) powered by medium-temp suction group"/>
    <x v="1300"/>
    <m/>
    <m/>
    <m/>
    <s v="Standard"/>
    <s v="D03-219"/>
    <m/>
    <s v="None"/>
    <s v="DEER2005"/>
  </r>
  <r>
    <n v="9090"/>
    <s v="D03-220"/>
    <x v="644"/>
    <s v="DEER2005"/>
    <s v="D05 v2.01"/>
    <d v="2014-03-20T12:00:00"/>
    <m/>
    <s v="RobNc"/>
    <s v="D03-220"/>
    <s v="DEER"/>
    <s v="Standard"/>
    <s v="None"/>
    <n v="0"/>
    <n v="0"/>
    <s v="None"/>
    <m/>
    <b v="0"/>
    <m/>
    <b v="0"/>
    <s v="Com"/>
    <s v="Any"/>
    <x v="5"/>
    <s v="Equipment"/>
    <s v="dxAC_equip"/>
    <x v="59"/>
    <m/>
    <m/>
    <m/>
    <m/>
    <s v="Standard air-cooled multiplex system, SST controlled to fixed setpoint"/>
    <s v="SST controlled to fixed setpoint"/>
    <x v="1301"/>
    <m/>
    <m/>
    <m/>
    <s v="Standard"/>
    <s v="D03-220"/>
    <m/>
    <s v="None"/>
    <s v="DEER2005"/>
  </r>
  <r>
    <n v="9091"/>
    <s v="D03-221"/>
    <x v="645"/>
    <s v="DEER2005"/>
    <s v="D05 v2.01"/>
    <d v="2014-03-20T12:00:00"/>
    <m/>
    <s v="RobNc"/>
    <s v="D03-221"/>
    <s v="DEER"/>
    <s v="Standard"/>
    <s v="None"/>
    <n v="0"/>
    <n v="0"/>
    <s v="None"/>
    <m/>
    <b v="0"/>
    <m/>
    <b v="0"/>
    <s v="Com"/>
    <s v="Any"/>
    <x v="5"/>
    <s v="Equipment"/>
    <s v="dxAC_equip"/>
    <x v="59"/>
    <m/>
    <m/>
    <m/>
    <m/>
    <s v="Standard air-cooled multiplex system, SCT control temp by vintage"/>
    <s v="SCT controlled to 80degF"/>
    <x v="1302"/>
    <m/>
    <m/>
    <m/>
    <s v="Standard"/>
    <s v="D03-221"/>
    <m/>
    <s v="None"/>
    <s v="DEER2005"/>
  </r>
  <r>
    <n v="9092"/>
    <s v="D03-222"/>
    <x v="646"/>
    <s v="DEER2005"/>
    <s v="D05 v2.01"/>
    <d v="2014-03-20T12:00:00"/>
    <m/>
    <s v="RobNc"/>
    <s v="D03-222"/>
    <s v="DEER"/>
    <s v="Standard"/>
    <s v="None"/>
    <n v="0"/>
    <n v="0"/>
    <s v="None"/>
    <m/>
    <b v="0"/>
    <m/>
    <b v="0"/>
    <s v="Com"/>
    <s v="Any"/>
    <x v="5"/>
    <s v="Equipment"/>
    <s v="dxAC_equip"/>
    <x v="59"/>
    <m/>
    <m/>
    <m/>
    <m/>
    <s v="Standard evap-cooled multiplex system, SCT control temp by vintage"/>
    <s v="Standard evap-cooled multiplex system, SCT controlled to 80degF"/>
    <x v="1302"/>
    <m/>
    <m/>
    <m/>
    <s v="Standard"/>
    <s v="D03-222"/>
    <m/>
    <s v="None"/>
    <s v="DEER2005"/>
  </r>
  <r>
    <n v="9093"/>
    <s v="D03-223"/>
    <x v="647"/>
    <s v="DEER2005"/>
    <s v="D05 v2.01"/>
    <d v="2014-03-20T12:00:00"/>
    <m/>
    <s v="RobNc"/>
    <s v="D03-223"/>
    <s v="DEER"/>
    <s v="Standard"/>
    <s v="None"/>
    <n v="0"/>
    <n v="0"/>
    <s v="None"/>
    <m/>
    <b v="0"/>
    <m/>
    <b v="0"/>
    <s v="Com"/>
    <s v="Any"/>
    <x v="5"/>
    <s v="Equipment"/>
    <s v="dxAC_equip"/>
    <x v="59"/>
    <m/>
    <m/>
    <m/>
    <m/>
    <s v="Standard air-cooled multiplex system, SCT control temp by vintage"/>
    <s v="Standard air-cooled multiplex system, SCT controlled to 80degF"/>
    <x v="1303"/>
    <m/>
    <m/>
    <m/>
    <s v="Standard"/>
    <s v="D03-223"/>
    <m/>
    <s v="None"/>
    <s v="DEER2005"/>
  </r>
  <r>
    <n v="9094"/>
    <s v="D03-224"/>
    <x v="648"/>
    <s v="DEER2005"/>
    <s v="D05 v2.01"/>
    <d v="2014-03-20T12:00:00"/>
    <m/>
    <s v="RobNc"/>
    <s v="D03-224"/>
    <s v="DEER"/>
    <s v="Standard"/>
    <s v="None"/>
    <n v="0"/>
    <n v="0"/>
    <s v="None"/>
    <m/>
    <b v="0"/>
    <m/>
    <b v="0"/>
    <s v="Com"/>
    <s v="Any"/>
    <x v="5"/>
    <s v="Equipment"/>
    <s v="dxAC_equip"/>
    <x v="59"/>
    <m/>
    <m/>
    <m/>
    <m/>
    <s v="Standard evap-cooled multiplex system, SCT control temp by vintage"/>
    <s v="Standard evap-cooled multiplex system, SCT controlled to 80degF"/>
    <x v="1304"/>
    <m/>
    <m/>
    <m/>
    <s v="Standard"/>
    <s v="D03-224"/>
    <m/>
    <s v="None"/>
    <s v="DEER2005"/>
  </r>
  <r>
    <n v="9095"/>
    <s v="D03-225"/>
    <x v="649"/>
    <s v="DEER2005"/>
    <s v="D05 v2.01"/>
    <d v="2014-03-20T12:00:00"/>
    <m/>
    <s v="RobNc"/>
    <s v="D03-225"/>
    <s v="DEER"/>
    <s v="Standard"/>
    <s v="None"/>
    <n v="0"/>
    <n v="0"/>
    <s v="None"/>
    <m/>
    <b v="0"/>
    <m/>
    <b v="0"/>
    <s v="Com"/>
    <s v="Any"/>
    <x v="5"/>
    <s v="Equipment"/>
    <s v="dxAC_equip"/>
    <x v="59"/>
    <m/>
    <m/>
    <m/>
    <m/>
    <s v="Standard air-cooled multiplex system, SCT control temp by vintage"/>
    <s v="Standard air-cooled multiplex system, SCT controlled to 80degF"/>
    <x v="1305"/>
    <m/>
    <m/>
    <m/>
    <s v="Standard"/>
    <s v="D03-225"/>
    <m/>
    <s v="None"/>
    <s v="DEER2005"/>
  </r>
  <r>
    <n v="9096"/>
    <s v="D03-226"/>
    <x v="650"/>
    <s v="DEER2005"/>
    <s v="D05 v2.01"/>
    <d v="2014-03-20T12:00:00"/>
    <m/>
    <s v="RobNc"/>
    <s v="D03-226"/>
    <s v="DEER"/>
    <s v="Standard"/>
    <s v="None"/>
    <n v="0"/>
    <n v="0"/>
    <s v="None"/>
    <m/>
    <b v="0"/>
    <m/>
    <b v="0"/>
    <s v="Com"/>
    <s v="Any"/>
    <x v="5"/>
    <s v="Equipment"/>
    <s v="dxAC_equip"/>
    <x v="59"/>
    <m/>
    <m/>
    <m/>
    <m/>
    <s v="Standard evap-cooled multiplex system, SCT control temp by vintage"/>
    <s v="Standard evap-cooled multiplex system, SCT controlled to 80degF"/>
    <x v="1306"/>
    <m/>
    <m/>
    <m/>
    <s v="Standard"/>
    <s v="D03-226"/>
    <m/>
    <s v="None"/>
    <s v="DEER2005"/>
  </r>
  <r>
    <n v="9097"/>
    <s v="D03-306"/>
    <x v="651"/>
    <s v="DEER2005"/>
    <s v="D05 v2.01"/>
    <d v="2014-03-20T12:00:00"/>
    <m/>
    <s v="RobNc"/>
    <s v="D03-306"/>
    <s v="DEER"/>
    <s v="Standard"/>
    <s v="None"/>
    <n v="0"/>
    <n v="0"/>
    <s v="None"/>
    <m/>
    <b v="0"/>
    <m/>
    <b v="0"/>
    <s v="Com"/>
    <s v="Any"/>
    <x v="6"/>
    <s v="ProdStore"/>
    <s v="Chiller"/>
    <x v="60"/>
    <m/>
    <m/>
    <m/>
    <m/>
    <s v="SST controlled to vintage-dependent fixed setpoint"/>
    <s v="SST controlled to 85degF fixed setpoint"/>
    <x v="1301"/>
    <m/>
    <m/>
    <m/>
    <s v="Standard"/>
    <s v="D03-306"/>
    <m/>
    <s v="None"/>
    <s v="DEER2005"/>
  </r>
  <r>
    <n v="9098"/>
    <s v="D03-307"/>
    <x v="652"/>
    <s v="DEER2005"/>
    <s v="D05 v2.01"/>
    <d v="2014-03-20T12:00:00"/>
    <m/>
    <s v="ErRobNc"/>
    <s v="D03-307"/>
    <s v="DEER"/>
    <s v="Standard"/>
    <s v="None"/>
    <n v="0"/>
    <n v="0"/>
    <s v="None"/>
    <m/>
    <b v="0"/>
    <m/>
    <b v="0"/>
    <s v="Com"/>
    <s v="Any"/>
    <x v="6"/>
    <s v="ProdStore"/>
    <s v="Chiller"/>
    <x v="60"/>
    <m/>
    <m/>
    <m/>
    <m/>
    <s v="SST controlled to vintage-dependent fixed setpoint"/>
    <s v="SST controlled to 85degF fixed setpoint"/>
    <x v="1307"/>
    <m/>
    <m/>
    <m/>
    <s v="Standard"/>
    <s v="D03-307"/>
    <m/>
    <s v="None"/>
    <s v="DEER2005"/>
  </r>
  <r>
    <n v="9099"/>
    <s v="D03-308"/>
    <x v="653"/>
    <s v="DEER2005"/>
    <s v="D05 v2.01"/>
    <d v="2014-03-20T12:00:00"/>
    <m/>
    <s v="ErRobNc"/>
    <s v="D03-308"/>
    <s v="DEER"/>
    <s v="Standard"/>
    <s v="None"/>
    <n v="0"/>
    <n v="0"/>
    <s v="None"/>
    <m/>
    <b v="0"/>
    <m/>
    <b v="0"/>
    <s v="Com"/>
    <s v="Any"/>
    <x v="6"/>
    <s v="ProdStore"/>
    <s v="Chiller"/>
    <x v="60"/>
    <m/>
    <m/>
    <m/>
    <m/>
    <s v="SST controlled to vintage-dependent fixed setpoint"/>
    <s v="SST controlled to 85degF fixed setpoint"/>
    <x v="1308"/>
    <m/>
    <m/>
    <m/>
    <s v="Standard"/>
    <s v="D03-308"/>
    <m/>
    <s v="None"/>
    <s v="DEER2005"/>
  </r>
  <r>
    <n v="9100"/>
    <s v="D03-309"/>
    <x v="654"/>
    <s v="DEER2005"/>
    <s v="D05 v2.01"/>
    <d v="2014-03-20T12:00:00"/>
    <m/>
    <s v="ErRobNc"/>
    <s v="D03-309"/>
    <s v="DEER"/>
    <s v="Standard"/>
    <s v="None"/>
    <n v="0"/>
    <n v="0"/>
    <s v="None"/>
    <m/>
    <b v="0"/>
    <m/>
    <b v="0"/>
    <s v="Com"/>
    <s v="Any"/>
    <x v="6"/>
    <s v="ProdStore"/>
    <s v="Chiller"/>
    <x v="60"/>
    <m/>
    <m/>
    <m/>
    <m/>
    <s v="SST controlled to vintage-dependent fixed setpoint, cycling condenser fans"/>
    <s v="SST controlled to 85degF fixed setpoint"/>
    <x v="1309"/>
    <m/>
    <m/>
    <m/>
    <s v="Standard"/>
    <s v="D03-309"/>
    <m/>
    <s v="None"/>
    <s v="DEER2005"/>
  </r>
  <r>
    <n v="9101"/>
    <s v="D03-401"/>
    <x v="655"/>
    <s v="DEER2005"/>
    <s v="D05 v2.01"/>
    <d v="2014-03-20T12:00:00"/>
    <m/>
    <s v="ErRobNc"/>
    <s v="D03-401"/>
    <s v="DEER"/>
    <s v="Standard"/>
    <s v="None"/>
    <n v="0"/>
    <n v="0"/>
    <s v="None"/>
    <m/>
    <b v="0"/>
    <m/>
    <b v="0"/>
    <s v="Res"/>
    <s v="Any"/>
    <x v="2"/>
    <s v="HeatCool"/>
    <s v="HV_Tech"/>
    <x v="49"/>
    <m/>
    <m/>
    <m/>
    <m/>
    <s v="No night setback/setup"/>
    <s v="Title 24 minimum, programmable thermostat"/>
    <x v="1310"/>
    <m/>
    <m/>
    <m/>
    <s v="Standard"/>
    <s v="D03-401"/>
    <s v="weights for inter-measure impact weighting use rDXGF system type"/>
    <s v="None"/>
    <s v="DEER2005"/>
  </r>
  <r>
    <n v="9102"/>
    <s v="D03-405"/>
    <x v="656"/>
    <s v="DEER2005"/>
    <s v="D05 v2.01"/>
    <d v="2014-03-20T12:00:00"/>
    <m/>
    <s v="ErRobNc"/>
    <s v="D03-405"/>
    <s v="DEER"/>
    <s v="Standard"/>
    <s v="None"/>
    <n v="0"/>
    <n v="0"/>
    <s v="None"/>
    <m/>
    <b v="0"/>
    <m/>
    <b v="0"/>
    <s v="Res"/>
    <s v="Any"/>
    <x v="2"/>
    <s v="SpaceCool"/>
    <s v="EvapCool_eq"/>
    <x v="61"/>
    <m/>
    <m/>
    <m/>
    <m/>
    <s v="10.0 SEER Split-System Air Conditioner"/>
    <s v="T24 minimum: 13 SEER(11.09 EER) Split System Air Conditioner"/>
    <x v="1311"/>
    <m/>
    <m/>
    <m/>
    <s v="Standard"/>
    <s v="D03-405"/>
    <s v="weights for inter-measure impact weighting use rDXGF system type, due to lack of vintage and CZ specific evap weights"/>
    <s v="None"/>
    <s v="DEER2005"/>
  </r>
  <r>
    <n v="9103"/>
    <s v="D03-406"/>
    <x v="657"/>
    <s v="DEER2005"/>
    <s v="D05 v2.01"/>
    <d v="2014-03-20T12:00:00"/>
    <m/>
    <s v="ErRobNc"/>
    <s v="D03-406"/>
    <s v="DEER"/>
    <s v="Standard"/>
    <s v="None"/>
    <n v="0"/>
    <n v="0"/>
    <s v="None"/>
    <m/>
    <b v="0"/>
    <m/>
    <b v="0"/>
    <s v="Res"/>
    <s v="Any"/>
    <x v="2"/>
    <s v="SpaceCool"/>
    <s v="EvapCool_eq"/>
    <x v="61"/>
    <m/>
    <m/>
    <m/>
    <m/>
    <s v="10.0 SEER Split-System Air Conditioner"/>
    <s v="T24 minimum: 13 SEER(11.09 EER) Split System Air Conditioner"/>
    <x v="1312"/>
    <m/>
    <m/>
    <m/>
    <s v="Standard"/>
    <s v="D03-406"/>
    <s v="weights for inter-measure impact weighting use rDXGF system type, due to lack of vintage and CZ specific evap weights"/>
    <s v="None"/>
    <s v="DEER2005"/>
  </r>
  <r>
    <n v="9104"/>
    <s v="D03-407"/>
    <x v="658"/>
    <s v="DEER2005"/>
    <s v="D05 v2.01"/>
    <d v="2014-03-20T12:00:00"/>
    <m/>
    <s v="ErRobNc"/>
    <s v="D03-407"/>
    <s v="DEER"/>
    <s v="Standard"/>
    <s v="None"/>
    <n v="0"/>
    <n v="0"/>
    <s v="None"/>
    <m/>
    <b v="0"/>
    <m/>
    <b v="0"/>
    <s v="Res"/>
    <s v="Any"/>
    <x v="2"/>
    <s v="SpaceCool"/>
    <s v="EvapCool_eq"/>
    <x v="61"/>
    <m/>
    <m/>
    <m/>
    <m/>
    <s v="10.0 SEER Split-System Air Conditioner"/>
    <s v="T24 minimum: 13 SEER(11.09 EER) Split System Air Conditioner"/>
    <x v="1313"/>
    <m/>
    <m/>
    <m/>
    <s v="Standard"/>
    <s v="D03-407"/>
    <s v="weights for inter-measure impact weighting use rDXGF system type, due to lack of vintage and CZ specific evap weights"/>
    <s v="None"/>
    <s v="DEER2005"/>
  </r>
  <r>
    <n v="9105"/>
    <s v="D03-426"/>
    <x v="659"/>
    <s v="DEER2005"/>
    <s v="D05 v2.01"/>
    <d v="2014-03-20T12:00:00"/>
    <m/>
    <s v="ROB"/>
    <s v="D03-426"/>
    <s v="DEER"/>
    <s v="Standard"/>
    <s v="None"/>
    <n v="0"/>
    <n v="0"/>
    <s v="None"/>
    <m/>
    <b v="0"/>
    <m/>
    <b v="0"/>
    <s v="Res"/>
    <s v="Any"/>
    <x v="1"/>
    <s v="Opaque"/>
    <s v="BldgShell"/>
    <x v="56"/>
    <m/>
    <m/>
    <m/>
    <m/>
    <s v="R-0 Floor Insulation"/>
    <s v="Overall floor U-factor based on climate zone"/>
    <x v="1314"/>
    <m/>
    <m/>
    <m/>
    <s v="Standard"/>
    <s v="D03-426"/>
    <s v="weights for inter-measure impact weighting use rDXGF system type"/>
    <s v="None"/>
    <s v="DEER2005"/>
  </r>
  <r>
    <n v="9106"/>
    <s v="D03-427"/>
    <x v="660"/>
    <s v="DEER2005"/>
    <s v="D05 v2.01"/>
    <d v="2014-03-20T12:00:00"/>
    <m/>
    <s v="ROB"/>
    <s v="D03-427"/>
    <s v="DEER"/>
    <s v="Standard"/>
    <s v="None"/>
    <n v="0"/>
    <n v="0"/>
    <s v="None"/>
    <m/>
    <b v="0"/>
    <m/>
    <b v="0"/>
    <s v="Res"/>
    <s v="Any"/>
    <x v="1"/>
    <s v="Opaque"/>
    <s v="BldgShell"/>
    <x v="56"/>
    <m/>
    <m/>
    <m/>
    <m/>
    <s v="R-0 Floor Insulation"/>
    <s v="Overall floor U-factor based on climate zone"/>
    <x v="1315"/>
    <m/>
    <m/>
    <m/>
    <s v="Standard"/>
    <s v="D03-427"/>
    <s v="weights for inter-measure impact weighting use rDXGF system type"/>
    <s v="None"/>
    <s v="DEER2005"/>
  </r>
  <r>
    <n v="9107"/>
    <s v="D03-428"/>
    <x v="661"/>
    <s v="DEER2005"/>
    <s v="D05 v2.01"/>
    <d v="2014-03-20T12:00:00"/>
    <m/>
    <s v="ROB"/>
    <s v="D03-428"/>
    <s v="DEER"/>
    <s v="Standard"/>
    <s v="None"/>
    <n v="0"/>
    <n v="0"/>
    <s v="None"/>
    <m/>
    <b v="0"/>
    <m/>
    <b v="0"/>
    <s v="Res"/>
    <s v="Any"/>
    <x v="1"/>
    <s v="Opaque"/>
    <s v="BldgShell"/>
    <x v="56"/>
    <m/>
    <m/>
    <m/>
    <m/>
    <s v="R-19 Floor Insulation"/>
    <s v="Overall floor U-factor based on climate zone"/>
    <x v="1316"/>
    <m/>
    <m/>
    <m/>
    <s v="Standard"/>
    <s v="D03-428"/>
    <s v="weights for inter-measure impact weighting use rDXGF system type"/>
    <s v="None"/>
    <s v="DEER2005"/>
  </r>
  <r>
    <n v="9108"/>
    <s v="D03-429"/>
    <x v="662"/>
    <s v="DEER2005"/>
    <s v="D05 v2.01"/>
    <d v="2014-03-20T12:00:00"/>
    <m/>
    <s v="ROB"/>
    <s v="D03-429"/>
    <s v="DEER"/>
    <s v="Standard"/>
    <s v="None"/>
    <n v="0"/>
    <n v="0"/>
    <s v="None"/>
    <m/>
    <b v="0"/>
    <m/>
    <b v="0"/>
    <s v="Res"/>
    <s v="Any"/>
    <x v="1"/>
    <s v="Opaque"/>
    <s v="BldgShell"/>
    <x v="62"/>
    <m/>
    <m/>
    <m/>
    <m/>
    <s v="Per 2005 Vintage Description"/>
    <s v="Overall wall U-factor based on climate zone"/>
    <x v="1317"/>
    <m/>
    <m/>
    <m/>
    <s v="Standard"/>
    <s v="D03-429"/>
    <s v="weights for inter-measure impact weighting use rDXGF system type"/>
    <s v="None"/>
    <s v="DEER2005"/>
  </r>
  <r>
    <n v="9109"/>
    <s v="D03-430"/>
    <x v="663"/>
    <s v="DEER2005"/>
    <s v="D05 v2.01"/>
    <d v="2014-03-20T12:00:00"/>
    <m/>
    <s v="ROB"/>
    <s v="D03-430"/>
    <s v="DEER"/>
    <s v="Standard"/>
    <s v="None"/>
    <n v="0"/>
    <n v="0"/>
    <s v="None"/>
    <m/>
    <b v="0"/>
    <m/>
    <b v="0"/>
    <s v="Res"/>
    <s v="Any"/>
    <x v="1"/>
    <s v="Opaque"/>
    <s v="BldgShell"/>
    <x v="62"/>
    <m/>
    <m/>
    <m/>
    <m/>
    <s v="Per 2005 Vintage Description"/>
    <s v="Overall wall U-factor based on climate zone"/>
    <x v="1318"/>
    <m/>
    <m/>
    <m/>
    <s v="Standard"/>
    <s v="D03-430"/>
    <s v="weights for inter-measure impact weighting use rDXGF system type"/>
    <s v="None"/>
    <s v="DEER2005"/>
  </r>
  <r>
    <n v="9110"/>
    <s v="D03-431"/>
    <x v="664"/>
    <s v="DEER2005"/>
    <s v="D05 v2.01"/>
    <d v="2014-03-20T12:00:00"/>
    <m/>
    <s v="ROB"/>
    <s v="D03-431"/>
    <s v="DEER"/>
    <s v="Standard"/>
    <s v="None"/>
    <n v="0"/>
    <n v="0"/>
    <s v="None"/>
    <m/>
    <b v="0"/>
    <m/>
    <b v="0"/>
    <s v="Res"/>
    <s v="Any"/>
    <x v="1"/>
    <s v="Opaque"/>
    <s v="BldgShell"/>
    <x v="62"/>
    <m/>
    <m/>
    <m/>
    <m/>
    <s v="Per 2005 Vintage Description"/>
    <s v="Overall wall U-factor based on climate zone"/>
    <x v="1319"/>
    <m/>
    <m/>
    <m/>
    <s v="Standard"/>
    <s v="D03-431"/>
    <s v="weights for inter-measure impact weighting use rDXGF system type"/>
    <s v="None"/>
    <s v="DEER2005"/>
  </r>
  <r>
    <n v="9111"/>
    <s v="D03-435"/>
    <x v="665"/>
    <s v="DEER2005"/>
    <s v="D05 v2.01"/>
    <d v="2014-03-20T12:00:00"/>
    <m/>
    <s v="ROB"/>
    <s v="D03-435"/>
    <s v="DEER"/>
    <s v="Standard"/>
    <s v="None"/>
    <n v="0"/>
    <n v="0"/>
    <s v="None"/>
    <m/>
    <b v="0"/>
    <m/>
    <b v="0"/>
    <s v="Res"/>
    <s v="Any"/>
    <x v="1"/>
    <s v="Opaque"/>
    <s v="BldgShell"/>
    <x v="62"/>
    <m/>
    <m/>
    <m/>
    <m/>
    <s v="Per 2005 Vintage Description"/>
    <s v="Overall wall U-factor based on climate zone"/>
    <x v="1320"/>
    <m/>
    <m/>
    <m/>
    <s v="Standard"/>
    <s v="D03-435"/>
    <s v="weights for inter-measure impact weighting use rDXGF system type"/>
    <s v="None"/>
    <s v="DEER2005"/>
  </r>
  <r>
    <n v="9112"/>
    <s v="D03-436"/>
    <x v="666"/>
    <s v="DEER2005"/>
    <s v="D05 v2.01"/>
    <d v="2014-03-20T12:00:00"/>
    <m/>
    <s v="ROB"/>
    <s v="D03-436"/>
    <s v="DEER"/>
    <s v="Standard"/>
    <s v="None"/>
    <n v="0"/>
    <n v="0"/>
    <s v="None"/>
    <m/>
    <b v="0"/>
    <m/>
    <b v="0"/>
    <s v="Res"/>
    <s v="Any"/>
    <x v="1"/>
    <s v="Opaque"/>
    <s v="BldgShell"/>
    <x v="62"/>
    <m/>
    <m/>
    <m/>
    <m/>
    <s v="Per 2005 Vintage Description"/>
    <s v="Overall wall U-factor based on climate zone"/>
    <x v="1321"/>
    <m/>
    <m/>
    <m/>
    <s v="Standard"/>
    <s v="D03-436"/>
    <s v="weights for inter-measure impact weighting use rDXGF system type"/>
    <s v="None"/>
    <s v="DEER2005"/>
  </r>
  <r>
    <n v="9113"/>
    <s v="D03-437"/>
    <x v="667"/>
    <s v="DEER2005"/>
    <s v="D05 v2.01"/>
    <d v="2014-03-20T12:00:00"/>
    <m/>
    <s v="ROB"/>
    <s v="D03-437"/>
    <s v="DEER"/>
    <s v="Standard"/>
    <s v="None"/>
    <n v="0"/>
    <n v="0"/>
    <s v="None"/>
    <m/>
    <b v="0"/>
    <m/>
    <b v="0"/>
    <s v="Res"/>
    <s v="Any"/>
    <x v="1"/>
    <s v="Opaque"/>
    <s v="BldgShell"/>
    <x v="62"/>
    <m/>
    <m/>
    <m/>
    <m/>
    <s v="Per 2005 Vintage Description"/>
    <s v="Overall wall U-factor based on climate zone"/>
    <x v="1322"/>
    <m/>
    <m/>
    <m/>
    <s v="Standard"/>
    <s v="D03-437"/>
    <s v="weights for inter-measure impact weighting use rDXGF system type"/>
    <s v="None"/>
    <s v="DEER2005"/>
  </r>
  <r>
    <n v="9114"/>
    <s v="D03-441"/>
    <x v="668"/>
    <s v="DEER2005"/>
    <s v="D05 v2.01"/>
    <d v="2014-03-20T12:00:00"/>
    <m/>
    <s v="ROB"/>
    <s v="D03-441"/>
    <s v="DEER"/>
    <s v="Standard"/>
    <s v="None"/>
    <n v="0"/>
    <n v="0"/>
    <s v="None"/>
    <m/>
    <b v="0"/>
    <m/>
    <b v="0"/>
    <s v="Res"/>
    <s v="Any"/>
    <x v="2"/>
    <s v="VentAirDist"/>
    <s v="HV_Tech"/>
    <x v="63"/>
    <m/>
    <m/>
    <m/>
    <m/>
    <s v="No Night Ventilation/Economizer"/>
    <s v="Night ventilation code baseline matches measure baseline"/>
    <x v="1323"/>
    <m/>
    <m/>
    <m/>
    <s v="Standard"/>
    <s v="D03-441"/>
    <s v="weights for inter-measure impact weighting use rDXGF system type"/>
    <s v="None"/>
    <s v="DEER2005"/>
  </r>
</pivotCacheRecords>
</file>

<file path=xl/pivotCache/pivotCacheRecords2.xml><?xml version="1.0" encoding="utf-8"?>
<pivotCacheRecords xmlns="http://schemas.openxmlformats.org/spreadsheetml/2006/main" xmlns:r="http://schemas.openxmlformats.org/officeDocument/2006/relationships" count="253">
  <r>
    <x v="0"/>
    <x v="0"/>
    <x v="0"/>
    <m/>
  </r>
  <r>
    <x v="0"/>
    <x v="1"/>
    <x v="0"/>
    <m/>
  </r>
  <r>
    <x v="0"/>
    <x v="2"/>
    <x v="0"/>
    <m/>
  </r>
  <r>
    <x v="0"/>
    <x v="3"/>
    <x v="0"/>
    <m/>
  </r>
  <r>
    <x v="0"/>
    <x v="4"/>
    <x v="0"/>
    <m/>
  </r>
  <r>
    <x v="0"/>
    <x v="5"/>
    <x v="0"/>
    <m/>
  </r>
  <r>
    <x v="0"/>
    <x v="6"/>
    <x v="0"/>
    <m/>
  </r>
  <r>
    <x v="0"/>
    <x v="7"/>
    <x v="0"/>
    <m/>
  </r>
  <r>
    <x v="0"/>
    <x v="8"/>
    <x v="1"/>
    <s v="yes"/>
  </r>
  <r>
    <x v="0"/>
    <x v="9"/>
    <x v="1"/>
    <m/>
  </r>
  <r>
    <x v="0"/>
    <x v="10"/>
    <x v="1"/>
    <m/>
  </r>
  <r>
    <x v="0"/>
    <x v="11"/>
    <x v="1"/>
    <m/>
  </r>
  <r>
    <x v="0"/>
    <x v="12"/>
    <x v="1"/>
    <m/>
  </r>
  <r>
    <x v="0"/>
    <x v="13"/>
    <x v="1"/>
    <m/>
  </r>
  <r>
    <x v="0"/>
    <x v="14"/>
    <x v="1"/>
    <s v="yes"/>
  </r>
  <r>
    <x v="0"/>
    <x v="15"/>
    <x v="1"/>
    <m/>
  </r>
  <r>
    <x v="0"/>
    <x v="16"/>
    <x v="1"/>
    <m/>
  </r>
  <r>
    <x v="0"/>
    <x v="17"/>
    <x v="1"/>
    <m/>
  </r>
  <r>
    <x v="0"/>
    <x v="18"/>
    <x v="1"/>
    <m/>
  </r>
  <r>
    <x v="0"/>
    <x v="19"/>
    <x v="1"/>
    <m/>
  </r>
  <r>
    <x v="0"/>
    <x v="20"/>
    <x v="1"/>
    <m/>
  </r>
  <r>
    <x v="0"/>
    <x v="21"/>
    <x v="1"/>
    <m/>
  </r>
  <r>
    <x v="0"/>
    <x v="22"/>
    <x v="2"/>
    <s v="yes"/>
  </r>
  <r>
    <x v="0"/>
    <x v="23"/>
    <x v="2"/>
    <s v="yes"/>
  </r>
  <r>
    <x v="0"/>
    <x v="24"/>
    <x v="3"/>
    <m/>
  </r>
  <r>
    <x v="0"/>
    <x v="25"/>
    <x v="3"/>
    <m/>
  </r>
  <r>
    <x v="0"/>
    <x v="26"/>
    <x v="3"/>
    <m/>
  </r>
  <r>
    <x v="0"/>
    <x v="27"/>
    <x v="3"/>
    <m/>
  </r>
  <r>
    <x v="0"/>
    <x v="28"/>
    <x v="3"/>
    <m/>
  </r>
  <r>
    <x v="0"/>
    <x v="29"/>
    <x v="3"/>
    <m/>
  </r>
  <r>
    <x v="0"/>
    <x v="30"/>
    <x v="3"/>
    <m/>
  </r>
  <r>
    <x v="0"/>
    <x v="31"/>
    <x v="3"/>
    <m/>
  </r>
  <r>
    <x v="0"/>
    <x v="32"/>
    <x v="3"/>
    <m/>
  </r>
  <r>
    <x v="0"/>
    <x v="33"/>
    <x v="3"/>
    <m/>
  </r>
  <r>
    <x v="0"/>
    <x v="34"/>
    <x v="3"/>
    <m/>
  </r>
  <r>
    <x v="0"/>
    <x v="35"/>
    <x v="3"/>
    <m/>
  </r>
  <r>
    <x v="0"/>
    <x v="36"/>
    <x v="3"/>
    <m/>
  </r>
  <r>
    <x v="0"/>
    <x v="37"/>
    <x v="3"/>
    <m/>
  </r>
  <r>
    <x v="0"/>
    <x v="38"/>
    <x v="3"/>
    <m/>
  </r>
  <r>
    <x v="0"/>
    <x v="39"/>
    <x v="3"/>
    <m/>
  </r>
  <r>
    <x v="0"/>
    <x v="40"/>
    <x v="3"/>
    <m/>
  </r>
  <r>
    <x v="0"/>
    <x v="41"/>
    <x v="3"/>
    <m/>
  </r>
  <r>
    <x v="0"/>
    <x v="42"/>
    <x v="3"/>
    <m/>
  </r>
  <r>
    <x v="0"/>
    <x v="43"/>
    <x v="4"/>
    <s v="yes"/>
  </r>
  <r>
    <x v="0"/>
    <x v="44"/>
    <x v="4"/>
    <m/>
  </r>
  <r>
    <x v="0"/>
    <x v="45"/>
    <x v="4"/>
    <m/>
  </r>
  <r>
    <x v="0"/>
    <x v="46"/>
    <x v="4"/>
    <m/>
  </r>
  <r>
    <x v="0"/>
    <x v="47"/>
    <x v="4"/>
    <m/>
  </r>
  <r>
    <x v="0"/>
    <x v="48"/>
    <x v="4"/>
    <m/>
  </r>
  <r>
    <x v="0"/>
    <x v="49"/>
    <x v="4"/>
    <m/>
  </r>
  <r>
    <x v="0"/>
    <x v="50"/>
    <x v="4"/>
    <m/>
  </r>
  <r>
    <x v="0"/>
    <x v="51"/>
    <x v="4"/>
    <m/>
  </r>
  <r>
    <x v="0"/>
    <x v="52"/>
    <x v="4"/>
    <m/>
  </r>
  <r>
    <x v="0"/>
    <x v="53"/>
    <x v="4"/>
    <m/>
  </r>
  <r>
    <x v="0"/>
    <x v="54"/>
    <x v="4"/>
    <m/>
  </r>
  <r>
    <x v="0"/>
    <x v="55"/>
    <x v="4"/>
    <s v="yes"/>
  </r>
  <r>
    <x v="0"/>
    <x v="56"/>
    <x v="4"/>
    <s v="yes"/>
  </r>
  <r>
    <x v="0"/>
    <x v="57"/>
    <x v="4"/>
    <m/>
  </r>
  <r>
    <x v="0"/>
    <x v="58"/>
    <x v="4"/>
    <s v="yes"/>
  </r>
  <r>
    <x v="0"/>
    <x v="59"/>
    <x v="4"/>
    <s v="yes"/>
  </r>
  <r>
    <x v="0"/>
    <x v="60"/>
    <x v="4"/>
    <m/>
  </r>
  <r>
    <x v="0"/>
    <x v="61"/>
    <x v="4"/>
    <m/>
  </r>
  <r>
    <x v="0"/>
    <x v="62"/>
    <x v="4"/>
    <s v="yes"/>
  </r>
  <r>
    <x v="0"/>
    <x v="63"/>
    <x v="4"/>
    <m/>
  </r>
  <r>
    <x v="0"/>
    <x v="64"/>
    <x v="4"/>
    <s v="yes"/>
  </r>
  <r>
    <x v="0"/>
    <x v="65"/>
    <x v="4"/>
    <s v="yes"/>
  </r>
  <r>
    <x v="0"/>
    <x v="66"/>
    <x v="4"/>
    <m/>
  </r>
  <r>
    <x v="0"/>
    <x v="67"/>
    <x v="4"/>
    <s v="yes"/>
  </r>
  <r>
    <x v="0"/>
    <x v="68"/>
    <x v="4"/>
    <m/>
  </r>
  <r>
    <x v="0"/>
    <x v="69"/>
    <x v="4"/>
    <s v="yes"/>
  </r>
  <r>
    <x v="0"/>
    <x v="70"/>
    <x v="4"/>
    <m/>
  </r>
  <r>
    <x v="0"/>
    <x v="71"/>
    <x v="4"/>
    <m/>
  </r>
  <r>
    <x v="0"/>
    <x v="72"/>
    <x v="4"/>
    <m/>
  </r>
  <r>
    <x v="0"/>
    <x v="73"/>
    <x v="4"/>
    <m/>
  </r>
  <r>
    <x v="0"/>
    <x v="74"/>
    <x v="4"/>
    <m/>
  </r>
  <r>
    <x v="0"/>
    <x v="75"/>
    <x v="4"/>
    <m/>
  </r>
  <r>
    <x v="0"/>
    <x v="76"/>
    <x v="4"/>
    <m/>
  </r>
  <r>
    <x v="0"/>
    <x v="77"/>
    <x v="4"/>
    <m/>
  </r>
  <r>
    <x v="0"/>
    <x v="78"/>
    <x v="4"/>
    <s v="yes"/>
  </r>
  <r>
    <x v="0"/>
    <x v="79"/>
    <x v="4"/>
    <s v="yes"/>
  </r>
  <r>
    <x v="0"/>
    <x v="80"/>
    <x v="4"/>
    <s v="yes"/>
  </r>
  <r>
    <x v="0"/>
    <x v="81"/>
    <x v="4"/>
    <s v="yes"/>
  </r>
  <r>
    <x v="0"/>
    <x v="82"/>
    <x v="4"/>
    <s v="yes"/>
  </r>
  <r>
    <x v="0"/>
    <x v="83"/>
    <x v="5"/>
    <s v="yes"/>
  </r>
  <r>
    <x v="0"/>
    <x v="84"/>
    <x v="5"/>
    <m/>
  </r>
  <r>
    <x v="0"/>
    <x v="85"/>
    <x v="5"/>
    <m/>
  </r>
  <r>
    <x v="0"/>
    <x v="86"/>
    <x v="5"/>
    <m/>
  </r>
  <r>
    <x v="0"/>
    <x v="87"/>
    <x v="5"/>
    <s v="yes"/>
  </r>
  <r>
    <x v="0"/>
    <x v="88"/>
    <x v="5"/>
    <s v="yes"/>
  </r>
  <r>
    <x v="0"/>
    <x v="89"/>
    <x v="5"/>
    <m/>
  </r>
  <r>
    <x v="0"/>
    <x v="90"/>
    <x v="5"/>
    <m/>
  </r>
  <r>
    <x v="0"/>
    <x v="91"/>
    <x v="5"/>
    <s v="yes"/>
  </r>
  <r>
    <x v="0"/>
    <x v="92"/>
    <x v="5"/>
    <m/>
  </r>
  <r>
    <x v="0"/>
    <x v="93"/>
    <x v="5"/>
    <s v="yes"/>
  </r>
  <r>
    <x v="0"/>
    <x v="94"/>
    <x v="5"/>
    <s v="yes"/>
  </r>
  <r>
    <x v="0"/>
    <x v="95"/>
    <x v="5"/>
    <m/>
  </r>
  <r>
    <x v="0"/>
    <x v="96"/>
    <x v="5"/>
    <m/>
  </r>
  <r>
    <x v="0"/>
    <x v="97"/>
    <x v="5"/>
    <m/>
  </r>
  <r>
    <x v="0"/>
    <x v="98"/>
    <x v="5"/>
    <m/>
  </r>
  <r>
    <x v="0"/>
    <x v="99"/>
    <x v="5"/>
    <m/>
  </r>
  <r>
    <x v="0"/>
    <x v="100"/>
    <x v="5"/>
    <m/>
  </r>
  <r>
    <x v="0"/>
    <x v="101"/>
    <x v="5"/>
    <m/>
  </r>
  <r>
    <x v="0"/>
    <x v="102"/>
    <x v="5"/>
    <m/>
  </r>
  <r>
    <x v="0"/>
    <x v="103"/>
    <x v="5"/>
    <m/>
  </r>
  <r>
    <x v="0"/>
    <x v="104"/>
    <x v="5"/>
    <m/>
  </r>
  <r>
    <x v="0"/>
    <x v="105"/>
    <x v="5"/>
    <m/>
  </r>
  <r>
    <x v="0"/>
    <x v="106"/>
    <x v="5"/>
    <m/>
  </r>
  <r>
    <x v="0"/>
    <x v="107"/>
    <x v="5"/>
    <m/>
  </r>
  <r>
    <x v="0"/>
    <x v="108"/>
    <x v="5"/>
    <m/>
  </r>
  <r>
    <x v="0"/>
    <x v="109"/>
    <x v="5"/>
    <s v="yes"/>
  </r>
  <r>
    <x v="0"/>
    <x v="110"/>
    <x v="5"/>
    <m/>
  </r>
  <r>
    <x v="0"/>
    <x v="111"/>
    <x v="5"/>
    <m/>
  </r>
  <r>
    <x v="0"/>
    <x v="112"/>
    <x v="5"/>
    <m/>
  </r>
  <r>
    <x v="0"/>
    <x v="113"/>
    <x v="6"/>
    <m/>
  </r>
  <r>
    <x v="0"/>
    <x v="114"/>
    <x v="6"/>
    <m/>
  </r>
  <r>
    <x v="0"/>
    <x v="115"/>
    <x v="7"/>
    <m/>
  </r>
  <r>
    <x v="0"/>
    <x v="116"/>
    <x v="7"/>
    <m/>
  </r>
  <r>
    <x v="0"/>
    <x v="117"/>
    <x v="7"/>
    <m/>
  </r>
  <r>
    <x v="0"/>
    <x v="118"/>
    <x v="7"/>
    <m/>
  </r>
  <r>
    <x v="0"/>
    <x v="119"/>
    <x v="7"/>
    <m/>
  </r>
  <r>
    <x v="0"/>
    <x v="120"/>
    <x v="7"/>
    <m/>
  </r>
  <r>
    <x v="0"/>
    <x v="121"/>
    <x v="7"/>
    <m/>
  </r>
  <r>
    <x v="0"/>
    <x v="122"/>
    <x v="8"/>
    <m/>
  </r>
  <r>
    <x v="0"/>
    <x v="123"/>
    <x v="8"/>
    <m/>
  </r>
  <r>
    <x v="0"/>
    <x v="124"/>
    <x v="8"/>
    <m/>
  </r>
  <r>
    <x v="0"/>
    <x v="125"/>
    <x v="8"/>
    <m/>
  </r>
  <r>
    <x v="0"/>
    <x v="126"/>
    <x v="8"/>
    <m/>
  </r>
  <r>
    <x v="0"/>
    <x v="127"/>
    <x v="8"/>
    <m/>
  </r>
  <r>
    <x v="0"/>
    <x v="128"/>
    <x v="8"/>
    <s v="yes"/>
  </r>
  <r>
    <x v="0"/>
    <x v="129"/>
    <x v="8"/>
    <m/>
  </r>
  <r>
    <x v="0"/>
    <x v="130"/>
    <x v="8"/>
    <m/>
  </r>
  <r>
    <x v="0"/>
    <x v="131"/>
    <x v="8"/>
    <m/>
  </r>
  <r>
    <x v="0"/>
    <x v="132"/>
    <x v="8"/>
    <m/>
  </r>
  <r>
    <x v="0"/>
    <x v="133"/>
    <x v="8"/>
    <m/>
  </r>
  <r>
    <x v="0"/>
    <x v="134"/>
    <x v="8"/>
    <m/>
  </r>
  <r>
    <x v="0"/>
    <x v="135"/>
    <x v="9"/>
    <m/>
  </r>
  <r>
    <x v="0"/>
    <x v="136"/>
    <x v="9"/>
    <m/>
  </r>
  <r>
    <x v="0"/>
    <x v="137"/>
    <x v="9"/>
    <m/>
  </r>
  <r>
    <x v="0"/>
    <x v="138"/>
    <x v="9"/>
    <m/>
  </r>
  <r>
    <x v="0"/>
    <x v="139"/>
    <x v="9"/>
    <m/>
  </r>
  <r>
    <x v="0"/>
    <x v="140"/>
    <x v="9"/>
    <m/>
  </r>
  <r>
    <x v="0"/>
    <x v="141"/>
    <x v="9"/>
    <s v="yes"/>
  </r>
  <r>
    <x v="0"/>
    <x v="142"/>
    <x v="9"/>
    <s v="yes"/>
  </r>
  <r>
    <x v="0"/>
    <x v="143"/>
    <x v="9"/>
    <s v="yes"/>
  </r>
  <r>
    <x v="0"/>
    <x v="144"/>
    <x v="9"/>
    <m/>
  </r>
  <r>
    <x v="0"/>
    <x v="145"/>
    <x v="9"/>
    <m/>
  </r>
  <r>
    <x v="0"/>
    <x v="146"/>
    <x v="10"/>
    <m/>
  </r>
  <r>
    <x v="0"/>
    <x v="147"/>
    <x v="10"/>
    <m/>
  </r>
  <r>
    <x v="0"/>
    <x v="148"/>
    <x v="10"/>
    <s v="yes"/>
  </r>
  <r>
    <x v="0"/>
    <x v="149"/>
    <x v="10"/>
    <s v="yes"/>
  </r>
  <r>
    <x v="0"/>
    <x v="150"/>
    <x v="10"/>
    <m/>
  </r>
  <r>
    <x v="0"/>
    <x v="151"/>
    <x v="10"/>
    <m/>
  </r>
  <r>
    <x v="0"/>
    <x v="152"/>
    <x v="10"/>
    <m/>
  </r>
  <r>
    <x v="0"/>
    <x v="153"/>
    <x v="10"/>
    <s v="yes"/>
  </r>
  <r>
    <x v="0"/>
    <x v="128"/>
    <x v="10"/>
    <s v="yes"/>
  </r>
  <r>
    <x v="0"/>
    <x v="154"/>
    <x v="10"/>
    <m/>
  </r>
  <r>
    <x v="0"/>
    <x v="155"/>
    <x v="10"/>
    <m/>
  </r>
  <r>
    <x v="0"/>
    <x v="156"/>
    <x v="10"/>
    <m/>
  </r>
  <r>
    <x v="0"/>
    <x v="157"/>
    <x v="10"/>
    <s v="yes"/>
  </r>
  <r>
    <x v="0"/>
    <x v="158"/>
    <x v="10"/>
    <s v="yes"/>
  </r>
  <r>
    <x v="0"/>
    <x v="159"/>
    <x v="10"/>
    <s v="yes"/>
  </r>
  <r>
    <x v="1"/>
    <x v="8"/>
    <x v="1"/>
    <s v="yes"/>
  </r>
  <r>
    <x v="1"/>
    <x v="160"/>
    <x v="1"/>
    <m/>
  </r>
  <r>
    <x v="1"/>
    <x v="161"/>
    <x v="1"/>
    <m/>
  </r>
  <r>
    <x v="1"/>
    <x v="14"/>
    <x v="1"/>
    <s v="yes"/>
  </r>
  <r>
    <x v="1"/>
    <x v="162"/>
    <x v="2"/>
    <m/>
  </r>
  <r>
    <x v="1"/>
    <x v="163"/>
    <x v="2"/>
    <m/>
  </r>
  <r>
    <x v="1"/>
    <x v="22"/>
    <x v="2"/>
    <s v="yes"/>
  </r>
  <r>
    <x v="1"/>
    <x v="164"/>
    <x v="2"/>
    <m/>
  </r>
  <r>
    <x v="1"/>
    <x v="165"/>
    <x v="2"/>
    <m/>
  </r>
  <r>
    <x v="1"/>
    <x v="166"/>
    <x v="2"/>
    <m/>
  </r>
  <r>
    <x v="1"/>
    <x v="43"/>
    <x v="4"/>
    <s v="yes"/>
  </r>
  <r>
    <x v="1"/>
    <x v="167"/>
    <x v="4"/>
    <m/>
  </r>
  <r>
    <x v="1"/>
    <x v="168"/>
    <x v="4"/>
    <m/>
  </r>
  <r>
    <x v="1"/>
    <x v="169"/>
    <x v="4"/>
    <m/>
  </r>
  <r>
    <x v="1"/>
    <x v="170"/>
    <x v="4"/>
    <m/>
  </r>
  <r>
    <x v="1"/>
    <x v="171"/>
    <x v="4"/>
    <m/>
  </r>
  <r>
    <x v="1"/>
    <x v="172"/>
    <x v="4"/>
    <s v="yes"/>
  </r>
  <r>
    <x v="1"/>
    <x v="173"/>
    <x v="4"/>
    <s v="yes"/>
  </r>
  <r>
    <x v="1"/>
    <x v="55"/>
    <x v="4"/>
    <s v="yes"/>
  </r>
  <r>
    <x v="1"/>
    <x v="56"/>
    <x v="4"/>
    <s v="yes"/>
  </r>
  <r>
    <x v="1"/>
    <x v="58"/>
    <x v="4"/>
    <s v="yes"/>
  </r>
  <r>
    <x v="1"/>
    <x v="59"/>
    <x v="4"/>
    <s v="yes"/>
  </r>
  <r>
    <x v="1"/>
    <x v="62"/>
    <x v="4"/>
    <s v="yes"/>
  </r>
  <r>
    <x v="1"/>
    <x v="64"/>
    <x v="4"/>
    <s v="yes"/>
  </r>
  <r>
    <x v="1"/>
    <x v="65"/>
    <x v="4"/>
    <s v="yes"/>
  </r>
  <r>
    <x v="1"/>
    <x v="67"/>
    <x v="4"/>
    <s v="yes"/>
  </r>
  <r>
    <x v="1"/>
    <x v="69"/>
    <x v="4"/>
    <s v="yes"/>
  </r>
  <r>
    <x v="1"/>
    <x v="78"/>
    <x v="4"/>
    <s v="yes"/>
  </r>
  <r>
    <x v="1"/>
    <x v="174"/>
    <x v="4"/>
    <m/>
  </r>
  <r>
    <x v="1"/>
    <x v="80"/>
    <x v="4"/>
    <s v="yes"/>
  </r>
  <r>
    <x v="1"/>
    <x v="81"/>
    <x v="4"/>
    <s v="yes"/>
  </r>
  <r>
    <x v="1"/>
    <x v="82"/>
    <x v="4"/>
    <s v="yes"/>
  </r>
  <r>
    <x v="1"/>
    <x v="83"/>
    <x v="5"/>
    <s v="yes"/>
  </r>
  <r>
    <x v="1"/>
    <x v="87"/>
    <x v="5"/>
    <s v="yes"/>
  </r>
  <r>
    <x v="1"/>
    <x v="88"/>
    <x v="5"/>
    <s v="yes"/>
  </r>
  <r>
    <x v="1"/>
    <x v="91"/>
    <x v="5"/>
    <s v="yes"/>
  </r>
  <r>
    <x v="1"/>
    <x v="93"/>
    <x v="5"/>
    <s v="yes"/>
  </r>
  <r>
    <x v="1"/>
    <x v="94"/>
    <x v="5"/>
    <s v="yes"/>
  </r>
  <r>
    <x v="1"/>
    <x v="175"/>
    <x v="5"/>
    <m/>
  </r>
  <r>
    <x v="1"/>
    <x v="176"/>
    <x v="5"/>
    <m/>
  </r>
  <r>
    <x v="1"/>
    <x v="109"/>
    <x v="5"/>
    <s v="yes"/>
  </r>
  <r>
    <x v="1"/>
    <x v="79"/>
    <x v="8"/>
    <s v="yes"/>
  </r>
  <r>
    <x v="1"/>
    <x v="177"/>
    <x v="9"/>
    <m/>
  </r>
  <r>
    <x v="1"/>
    <x v="141"/>
    <x v="9"/>
    <s v="yes"/>
  </r>
  <r>
    <x v="1"/>
    <x v="142"/>
    <x v="9"/>
    <s v="yes"/>
  </r>
  <r>
    <x v="1"/>
    <x v="143"/>
    <x v="9"/>
    <s v="yes"/>
  </r>
  <r>
    <x v="1"/>
    <x v="148"/>
    <x v="10"/>
    <s v="yes"/>
  </r>
  <r>
    <x v="1"/>
    <x v="149"/>
    <x v="10"/>
    <s v="yes"/>
  </r>
  <r>
    <x v="1"/>
    <x v="153"/>
    <x v="10"/>
    <s v="yes"/>
  </r>
  <r>
    <x v="1"/>
    <x v="128"/>
    <x v="10"/>
    <s v="yes"/>
  </r>
  <r>
    <x v="1"/>
    <x v="128"/>
    <x v="10"/>
    <s v="yes"/>
  </r>
  <r>
    <x v="1"/>
    <x v="157"/>
    <x v="10"/>
    <s v="yes"/>
  </r>
  <r>
    <x v="1"/>
    <x v="158"/>
    <x v="10"/>
    <s v="yes"/>
  </r>
  <r>
    <x v="1"/>
    <x v="159"/>
    <x v="10"/>
    <s v="yes"/>
  </r>
  <r>
    <x v="2"/>
    <x v="8"/>
    <x v="1"/>
    <s v="yes"/>
  </r>
  <r>
    <x v="2"/>
    <x v="13"/>
    <x v="1"/>
    <s v="yes"/>
  </r>
  <r>
    <x v="2"/>
    <x v="14"/>
    <x v="1"/>
    <s v="yes"/>
  </r>
  <r>
    <x v="2"/>
    <x v="25"/>
    <x v="3"/>
    <s v="yes"/>
  </r>
  <r>
    <x v="2"/>
    <x v="26"/>
    <x v="3"/>
    <s v="yes"/>
  </r>
  <r>
    <x v="2"/>
    <x v="27"/>
    <x v="3"/>
    <s v="yes"/>
  </r>
  <r>
    <x v="2"/>
    <x v="29"/>
    <x v="3"/>
    <s v="yes"/>
  </r>
  <r>
    <x v="2"/>
    <x v="30"/>
    <x v="3"/>
    <s v="yes"/>
  </r>
  <r>
    <x v="2"/>
    <x v="33"/>
    <x v="3"/>
    <s v="yes"/>
  </r>
  <r>
    <x v="2"/>
    <x v="34"/>
    <x v="3"/>
    <s v="yes"/>
  </r>
  <r>
    <x v="2"/>
    <x v="41"/>
    <x v="3"/>
    <s v="yes"/>
  </r>
  <r>
    <x v="2"/>
    <x v="178"/>
    <x v="4"/>
    <s v="yes"/>
  </r>
  <r>
    <x v="2"/>
    <x v="173"/>
    <x v="4"/>
    <s v="yes"/>
  </r>
  <r>
    <x v="2"/>
    <x v="54"/>
    <x v="4"/>
    <s v="yes"/>
  </r>
  <r>
    <x v="2"/>
    <x v="58"/>
    <x v="4"/>
    <s v="yes"/>
  </r>
  <r>
    <x v="2"/>
    <x v="59"/>
    <x v="4"/>
    <s v="yes"/>
  </r>
  <r>
    <x v="2"/>
    <x v="76"/>
    <x v="4"/>
    <s v="yes"/>
  </r>
  <r>
    <x v="2"/>
    <x v="78"/>
    <x v="4"/>
    <s v="yes"/>
  </r>
  <r>
    <x v="2"/>
    <x v="82"/>
    <x v="4"/>
    <s v="yes"/>
  </r>
  <r>
    <x v="2"/>
    <x v="179"/>
    <x v="5"/>
    <m/>
  </r>
  <r>
    <x v="2"/>
    <x v="95"/>
    <x v="5"/>
    <s v="yes"/>
  </r>
  <r>
    <x v="2"/>
    <x v="180"/>
    <x v="5"/>
    <m/>
  </r>
  <r>
    <x v="2"/>
    <x v="181"/>
    <x v="5"/>
    <m/>
  </r>
  <r>
    <x v="2"/>
    <x v="182"/>
    <x v="5"/>
    <m/>
  </r>
  <r>
    <x v="2"/>
    <x v="183"/>
    <x v="5"/>
    <m/>
  </r>
  <r>
    <x v="2"/>
    <x v="184"/>
    <x v="5"/>
    <m/>
  </r>
  <r>
    <x v="2"/>
    <x v="112"/>
    <x v="5"/>
    <s v="yes"/>
  </r>
  <r>
    <x v="2"/>
    <x v="114"/>
    <x v="6"/>
    <s v="yes"/>
  </r>
  <r>
    <x v="2"/>
    <x v="118"/>
    <x v="7"/>
    <s v="yes"/>
  </r>
  <r>
    <x v="2"/>
    <x v="185"/>
    <x v="8"/>
    <m/>
  </r>
  <r>
    <x v="2"/>
    <x v="128"/>
    <x v="8"/>
    <s v="yes"/>
  </r>
  <r>
    <x v="2"/>
    <x v="135"/>
    <x v="9"/>
    <s v="yes"/>
  </r>
  <r>
    <x v="2"/>
    <x v="136"/>
    <x v="9"/>
    <s v="yes"/>
  </r>
  <r>
    <x v="2"/>
    <x v="138"/>
    <x v="9"/>
    <s v="yes"/>
  </r>
  <r>
    <x v="2"/>
    <x v="139"/>
    <x v="9"/>
    <s v="yes"/>
  </r>
  <r>
    <x v="2"/>
    <x v="141"/>
    <x v="9"/>
    <s v="yes"/>
  </r>
  <r>
    <x v="2"/>
    <x v="186"/>
    <x v="9"/>
    <m/>
  </r>
  <r>
    <x v="2"/>
    <x v="145"/>
    <x v="9"/>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A191" firstHeaderRow="1" firstDataRow="1" firstDataCol="1" rowPageCount="1" colPageCount="1"/>
  <pivotFields count="4">
    <pivotField axis="axisPage" showAll="0">
      <items count="4">
        <item x="1"/>
        <item x="2"/>
        <item x="0"/>
        <item t="default"/>
      </items>
    </pivotField>
    <pivotField axis="axisRow" showAll="0">
      <items count="188">
        <item x="0"/>
        <item x="1"/>
        <item x="2"/>
        <item x="122"/>
        <item x="123"/>
        <item x="43"/>
        <item x="44"/>
        <item x="45"/>
        <item x="135"/>
        <item x="136"/>
        <item x="8"/>
        <item x="9"/>
        <item x="137"/>
        <item x="10"/>
        <item x="11"/>
        <item x="124"/>
        <item x="146"/>
        <item x="178"/>
        <item x="162"/>
        <item x="147"/>
        <item x="167"/>
        <item x="168"/>
        <item x="46"/>
        <item x="83"/>
        <item x="169"/>
        <item x="3"/>
        <item x="125"/>
        <item x="47"/>
        <item x="12"/>
        <item x="13"/>
        <item x="84"/>
        <item x="24"/>
        <item x="48"/>
        <item x="25"/>
        <item x="26"/>
        <item x="27"/>
        <item x="28"/>
        <item x="29"/>
        <item x="30"/>
        <item x="31"/>
        <item x="32"/>
        <item x="49"/>
        <item x="50"/>
        <item x="51"/>
        <item x="33"/>
        <item x="115"/>
        <item x="34"/>
        <item x="148"/>
        <item x="149"/>
        <item x="163"/>
        <item x="170"/>
        <item x="126"/>
        <item x="171"/>
        <item x="116"/>
        <item x="35"/>
        <item x="52"/>
        <item x="53"/>
        <item x="150"/>
        <item x="85"/>
        <item x="151"/>
        <item x="86"/>
        <item x="36"/>
        <item x="172"/>
        <item x="173"/>
        <item x="54"/>
        <item x="55"/>
        <item x="56"/>
        <item x="160"/>
        <item x="161"/>
        <item x="14"/>
        <item x="15"/>
        <item x="37"/>
        <item x="127"/>
        <item x="185"/>
        <item x="57"/>
        <item x="58"/>
        <item x="138"/>
        <item x="38"/>
        <item x="87"/>
        <item x="88"/>
        <item x="89"/>
        <item x="179"/>
        <item x="4"/>
        <item x="152"/>
        <item x="22"/>
        <item x="39"/>
        <item x="164"/>
        <item x="90"/>
        <item x="91"/>
        <item x="59"/>
        <item x="40"/>
        <item x="60"/>
        <item x="165"/>
        <item x="61"/>
        <item x="153"/>
        <item x="62"/>
        <item x="113"/>
        <item x="63"/>
        <item x="128"/>
        <item x="154"/>
        <item x="64"/>
        <item x="65"/>
        <item x="129"/>
        <item x="16"/>
        <item x="41"/>
        <item x="92"/>
        <item x="93"/>
        <item x="94"/>
        <item x="95"/>
        <item x="155"/>
        <item x="96"/>
        <item x="175"/>
        <item x="97"/>
        <item x="180"/>
        <item x="98"/>
        <item x="99"/>
        <item x="100"/>
        <item x="101"/>
        <item x="102"/>
        <item x="103"/>
        <item x="181"/>
        <item x="182"/>
        <item x="183"/>
        <item x="104"/>
        <item x="105"/>
        <item x="106"/>
        <item x="107"/>
        <item x="108"/>
        <item x="184"/>
        <item x="176"/>
        <item x="156"/>
        <item x="5"/>
        <item x="42"/>
        <item x="6"/>
        <item x="7"/>
        <item x="109"/>
        <item x="110"/>
        <item x="17"/>
        <item x="66"/>
        <item x="67"/>
        <item x="68"/>
        <item x="130"/>
        <item x="18"/>
        <item x="19"/>
        <item x="131"/>
        <item x="69"/>
        <item x="70"/>
        <item x="157"/>
        <item x="111"/>
        <item x="139"/>
        <item x="177"/>
        <item x="140"/>
        <item x="141"/>
        <item x="142"/>
        <item x="143"/>
        <item x="186"/>
        <item x="71"/>
        <item x="72"/>
        <item x="73"/>
        <item x="74"/>
        <item x="75"/>
        <item x="158"/>
        <item x="159"/>
        <item x="117"/>
        <item x="118"/>
        <item x="112"/>
        <item x="119"/>
        <item x="76"/>
        <item x="20"/>
        <item x="21"/>
        <item x="77"/>
        <item x="120"/>
        <item x="78"/>
        <item x="79"/>
        <item x="132"/>
        <item x="174"/>
        <item x="133"/>
        <item x="144"/>
        <item x="121"/>
        <item x="114"/>
        <item x="145"/>
        <item x="166"/>
        <item x="80"/>
        <item x="81"/>
        <item x="23"/>
        <item x="82"/>
        <item x="134"/>
        <item t="default"/>
      </items>
    </pivotField>
    <pivotField showAll="0">
      <items count="12">
        <item x="0"/>
        <item x="1"/>
        <item x="2"/>
        <item x="3"/>
        <item x="4"/>
        <item x="5"/>
        <item x="6"/>
        <item x="7"/>
        <item x="8"/>
        <item x="9"/>
        <item x="10"/>
        <item t="default"/>
      </items>
    </pivotField>
    <pivotField showAll="0"/>
  </pivotFields>
  <rowFields count="1">
    <field x="1"/>
  </rowFields>
  <rowItems count="18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t="grand">
      <x/>
    </i>
  </rowItems>
  <colItems count="1">
    <i/>
  </colItems>
  <pageFields count="1">
    <pageField fld="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4"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A11" firstHeaderRow="1" firstDataRow="1" firstDataCol="1"/>
  <pivotFields count="40">
    <pivotField showAll="0"/>
    <pivotField showAll="0"/>
    <pivotField axis="axisRow" showAll="0">
      <items count="670">
        <item x="123"/>
        <item x="65"/>
        <item x="126"/>
        <item x="66"/>
        <item x="127"/>
        <item x="67"/>
        <item x="128"/>
        <item x="68"/>
        <item x="129"/>
        <item x="134"/>
        <item x="130"/>
        <item x="131"/>
        <item x="132"/>
        <item x="133"/>
        <item x="136"/>
        <item x="479"/>
        <item x="81"/>
        <item x="85"/>
        <item x="599"/>
        <item x="389"/>
        <item x="388"/>
        <item x="391"/>
        <item x="390"/>
        <item x="259"/>
        <item x="258"/>
        <item x="257"/>
        <item x="256"/>
        <item x="255"/>
        <item x="254"/>
        <item x="261"/>
        <item x="260"/>
        <item x="253"/>
        <item x="252"/>
        <item x="263"/>
        <item x="262"/>
        <item x="14"/>
        <item x="15"/>
        <item x="24"/>
        <item x="25"/>
        <item x="26"/>
        <item x="22"/>
        <item x="23"/>
        <item x="563"/>
        <item x="371"/>
        <item x="370"/>
        <item x="369"/>
        <item x="368"/>
        <item x="367"/>
        <item x="366"/>
        <item x="373"/>
        <item x="372"/>
        <item x="379"/>
        <item x="378"/>
        <item x="377"/>
        <item x="376"/>
        <item x="375"/>
        <item x="374"/>
        <item x="381"/>
        <item x="380"/>
        <item x="588"/>
        <item x="632"/>
        <item x="515"/>
        <item x="490"/>
        <item x="492"/>
        <item x="491"/>
        <item x="497"/>
        <item x="495"/>
        <item x="496"/>
        <item x="489"/>
        <item x="498"/>
        <item x="487"/>
        <item x="511"/>
        <item x="500"/>
        <item x="499"/>
        <item x="505"/>
        <item x="506"/>
        <item x="504"/>
        <item x="503"/>
        <item x="502"/>
        <item x="501"/>
        <item x="508"/>
        <item x="509"/>
        <item x="510"/>
        <item x="486"/>
        <item x="484"/>
        <item x="488"/>
        <item x="507"/>
        <item x="485"/>
        <item x="494"/>
        <item x="493"/>
        <item x="513"/>
        <item x="512"/>
        <item x="514"/>
        <item x="526"/>
        <item x="520"/>
        <item x="518"/>
        <item x="519"/>
        <item x="523"/>
        <item x="522"/>
        <item x="521"/>
        <item x="525"/>
        <item x="524"/>
        <item x="516"/>
        <item x="517"/>
        <item x="527"/>
        <item x="422"/>
        <item x="423"/>
        <item x="424"/>
        <item x="425"/>
        <item x="426"/>
        <item x="430"/>
        <item x="427"/>
        <item x="431"/>
        <item x="428"/>
        <item x="432"/>
        <item x="429"/>
        <item x="433"/>
        <item x="462"/>
        <item x="463"/>
        <item x="464"/>
        <item x="465"/>
        <item x="466"/>
        <item x="467"/>
        <item x="434"/>
        <item x="435"/>
        <item x="436"/>
        <item x="437"/>
        <item x="438"/>
        <item x="439"/>
        <item x="440"/>
        <item x="441"/>
        <item x="442"/>
        <item x="446"/>
        <item x="443"/>
        <item x="447"/>
        <item x="444"/>
        <item x="448"/>
        <item x="445"/>
        <item x="449"/>
        <item x="468"/>
        <item x="469"/>
        <item x="470"/>
        <item x="471"/>
        <item x="472"/>
        <item x="473"/>
        <item x="474"/>
        <item x="475"/>
        <item x="385"/>
        <item x="384"/>
        <item x="387"/>
        <item x="386"/>
        <item x="604"/>
        <item x="558"/>
        <item x="557"/>
        <item x="560"/>
        <item x="561"/>
        <item x="559"/>
        <item x="656"/>
        <item x="658"/>
        <item x="621"/>
        <item x="164"/>
        <item x="163"/>
        <item x="602"/>
        <item x="601"/>
        <item x="603"/>
        <item x="410"/>
        <item x="411"/>
        <item x="412"/>
        <item x="413"/>
        <item x="414"/>
        <item x="415"/>
        <item x="416"/>
        <item x="417"/>
        <item x="418"/>
        <item x="404"/>
        <item x="407"/>
        <item x="405"/>
        <item x="408"/>
        <item x="406"/>
        <item x="409"/>
        <item x="419"/>
        <item x="420"/>
        <item x="421"/>
        <item x="629"/>
        <item x="631"/>
        <item x="630"/>
        <item x="607"/>
        <item x="628"/>
        <item x="627"/>
        <item x="626"/>
        <item x="608"/>
        <item x="609"/>
        <item x="610"/>
        <item x="611"/>
        <item x="612"/>
        <item x="613"/>
        <item x="614"/>
        <item x="615"/>
        <item x="616"/>
        <item x="231"/>
        <item x="232"/>
        <item x="233"/>
        <item x="234"/>
        <item x="235"/>
        <item x="236"/>
        <item x="237"/>
        <item x="238"/>
        <item x="239"/>
        <item x="137"/>
        <item x="138"/>
        <item x="139"/>
        <item x="140"/>
        <item x="141"/>
        <item x="142"/>
        <item x="143"/>
        <item x="144"/>
        <item x="145"/>
        <item x="146"/>
        <item x="219"/>
        <item x="220"/>
        <item x="221"/>
        <item x="229"/>
        <item x="230"/>
        <item x="222"/>
        <item x="226"/>
        <item x="223"/>
        <item x="224"/>
        <item x="227"/>
        <item x="228"/>
        <item x="225"/>
        <item x="617"/>
        <item x="0"/>
        <item x="1"/>
        <item x="476"/>
        <item x="477"/>
        <item x="2"/>
        <item x="3"/>
        <item x="4"/>
        <item x="5"/>
        <item x="6"/>
        <item x="8"/>
        <item x="10"/>
        <item x="7"/>
        <item x="9"/>
        <item x="11"/>
        <item x="12"/>
        <item x="13"/>
        <item x="596"/>
        <item x="597"/>
        <item x="638"/>
        <item x="659"/>
        <item x="660"/>
        <item x="661"/>
        <item x="645"/>
        <item x="646"/>
        <item x="647"/>
        <item x="648"/>
        <item x="649"/>
        <item x="650"/>
        <item x="644"/>
        <item x="643"/>
        <item x="642"/>
        <item x="640"/>
        <item x="641"/>
        <item x="639"/>
        <item x="622"/>
        <item x="623"/>
        <item x="624"/>
        <item x="635"/>
        <item x="634"/>
        <item x="625"/>
        <item x="637"/>
        <item x="636"/>
        <item x="18"/>
        <item x="16"/>
        <item x="17"/>
        <item x="582"/>
        <item x="585"/>
        <item x="579"/>
        <item x="583"/>
        <item x="586"/>
        <item x="580"/>
        <item x="584"/>
        <item x="587"/>
        <item x="581"/>
        <item x="576"/>
        <item x="573"/>
        <item x="577"/>
        <item x="574"/>
        <item x="578"/>
        <item x="575"/>
        <item x="167"/>
        <item x="196"/>
        <item x="197"/>
        <item x="198"/>
        <item x="199"/>
        <item x="200"/>
        <item x="201"/>
        <item x="202"/>
        <item x="203"/>
        <item x="204"/>
        <item x="205"/>
        <item x="206"/>
        <item x="207"/>
        <item x="208"/>
        <item x="209"/>
        <item x="210"/>
        <item x="211"/>
        <item x="212"/>
        <item x="213"/>
        <item x="214"/>
        <item x="215"/>
        <item x="216"/>
        <item x="153"/>
        <item x="154"/>
        <item x="155"/>
        <item x="159"/>
        <item x="160"/>
        <item x="156"/>
        <item x="157"/>
        <item x="158"/>
        <item x="589"/>
        <item x="618"/>
        <item x="657"/>
        <item x="19"/>
        <item x="21"/>
        <item x="20"/>
        <item x="168"/>
        <item x="169"/>
        <item x="170"/>
        <item x="171"/>
        <item x="172"/>
        <item x="217"/>
        <item x="218"/>
        <item x="564"/>
        <item x="565"/>
        <item x="566"/>
        <item x="569"/>
        <item x="567"/>
        <item x="568"/>
        <item x="570"/>
        <item x="571"/>
        <item x="572"/>
        <item x="173"/>
        <item x="174"/>
        <item x="175"/>
        <item x="556"/>
        <item x="555"/>
        <item x="478"/>
        <item x="104"/>
        <item x="101"/>
        <item x="98"/>
        <item x="102"/>
        <item x="95"/>
        <item x="89"/>
        <item x="86"/>
        <item x="92"/>
        <item x="96"/>
        <item x="99"/>
        <item x="90"/>
        <item x="87"/>
        <item x="93"/>
        <item x="97"/>
        <item x="100"/>
        <item x="91"/>
        <item x="88"/>
        <item x="94"/>
        <item x="105"/>
        <item x="106"/>
        <item x="103"/>
        <item x="111"/>
        <item x="107"/>
        <item x="109"/>
        <item x="112"/>
        <item x="114"/>
        <item x="108"/>
        <item x="110"/>
        <item x="113"/>
        <item x="115"/>
        <item x="39"/>
        <item x="40"/>
        <item x="37"/>
        <item x="36"/>
        <item x="38"/>
        <item x="34"/>
        <item x="30"/>
        <item x="28"/>
        <item x="32"/>
        <item x="35"/>
        <item x="31"/>
        <item x="29"/>
        <item x="33"/>
        <item x="46"/>
        <item x="42"/>
        <item x="50"/>
        <item x="47"/>
        <item x="43"/>
        <item x="51"/>
        <item x="41"/>
        <item x="44"/>
        <item x="49"/>
        <item x="48"/>
        <item x="45"/>
        <item x="52"/>
        <item x="655"/>
        <item x="598"/>
        <item x="652"/>
        <item x="653"/>
        <item x="654"/>
        <item x="651"/>
        <item x="331"/>
        <item x="330"/>
        <item x="329"/>
        <item x="328"/>
        <item x="327"/>
        <item x="326"/>
        <item x="333"/>
        <item x="332"/>
        <item x="325"/>
        <item x="324"/>
        <item x="335"/>
        <item x="334"/>
        <item x="403"/>
        <item x="402"/>
        <item x="343"/>
        <item x="342"/>
        <item x="341"/>
        <item x="340"/>
        <item x="339"/>
        <item x="338"/>
        <item x="345"/>
        <item x="344"/>
        <item x="337"/>
        <item x="336"/>
        <item x="347"/>
        <item x="346"/>
        <item x="397"/>
        <item x="396"/>
        <item x="399"/>
        <item x="398"/>
        <item x="401"/>
        <item x="400"/>
        <item x="319"/>
        <item x="318"/>
        <item x="317"/>
        <item x="316"/>
        <item x="315"/>
        <item x="314"/>
        <item x="321"/>
        <item x="320"/>
        <item x="313"/>
        <item x="312"/>
        <item x="323"/>
        <item x="322"/>
        <item x="295"/>
        <item x="294"/>
        <item x="293"/>
        <item x="292"/>
        <item x="291"/>
        <item x="290"/>
        <item x="297"/>
        <item x="296"/>
        <item x="289"/>
        <item x="288"/>
        <item x="299"/>
        <item x="298"/>
        <item x="307"/>
        <item x="306"/>
        <item x="305"/>
        <item x="304"/>
        <item x="303"/>
        <item x="302"/>
        <item x="309"/>
        <item x="308"/>
        <item x="301"/>
        <item x="300"/>
        <item x="311"/>
        <item x="310"/>
        <item x="283"/>
        <item x="282"/>
        <item x="281"/>
        <item x="280"/>
        <item x="279"/>
        <item x="278"/>
        <item x="285"/>
        <item x="284"/>
        <item x="277"/>
        <item x="276"/>
        <item x="287"/>
        <item x="286"/>
        <item x="271"/>
        <item x="270"/>
        <item x="269"/>
        <item x="268"/>
        <item x="267"/>
        <item x="266"/>
        <item x="273"/>
        <item x="272"/>
        <item x="265"/>
        <item x="264"/>
        <item x="275"/>
        <item x="274"/>
        <item x="393"/>
        <item x="392"/>
        <item x="395"/>
        <item x="394"/>
        <item x="247"/>
        <item x="246"/>
        <item x="245"/>
        <item x="244"/>
        <item x="243"/>
        <item x="242"/>
        <item x="249"/>
        <item x="248"/>
        <item x="241"/>
        <item x="240"/>
        <item x="251"/>
        <item x="250"/>
        <item x="545"/>
        <item x="546"/>
        <item x="548"/>
        <item x="547"/>
        <item x="529"/>
        <item x="530"/>
        <item x="531"/>
        <item x="533"/>
        <item x="532"/>
        <item x="480"/>
        <item x="528"/>
        <item x="481"/>
        <item x="536"/>
        <item x="535"/>
        <item x="534"/>
        <item x="538"/>
        <item x="537"/>
        <item x="539"/>
        <item x="542"/>
        <item x="541"/>
        <item x="543"/>
        <item x="544"/>
        <item x="540"/>
        <item x="482"/>
        <item x="483"/>
        <item x="552"/>
        <item x="551"/>
        <item x="550"/>
        <item x="549"/>
        <item x="553"/>
        <item x="554"/>
        <item x="135"/>
        <item x="457"/>
        <item x="450"/>
        <item x="451"/>
        <item x="452"/>
        <item x="453"/>
        <item x="454"/>
        <item x="455"/>
        <item x="456"/>
        <item x="459"/>
        <item x="460"/>
        <item x="458"/>
        <item x="461"/>
        <item x="162"/>
        <item x="161"/>
        <item x="600"/>
        <item x="620"/>
        <item x="165"/>
        <item x="176"/>
        <item x="177"/>
        <item x="178"/>
        <item x="179"/>
        <item x="180"/>
        <item x="166"/>
        <item x="181"/>
        <item x="182"/>
        <item x="183"/>
        <item x="184"/>
        <item x="185"/>
        <item x="186"/>
        <item x="187"/>
        <item x="188"/>
        <item x="189"/>
        <item x="190"/>
        <item x="191"/>
        <item x="192"/>
        <item x="193"/>
        <item x="194"/>
        <item x="195"/>
        <item x="120"/>
        <item x="116"/>
        <item x="118"/>
        <item x="121"/>
        <item x="124"/>
        <item x="117"/>
        <item x="119"/>
        <item x="122"/>
        <item x="125"/>
        <item x="54"/>
        <item x="61"/>
        <item x="58"/>
        <item x="53"/>
        <item x="55"/>
        <item x="62"/>
        <item x="57"/>
        <item x="59"/>
        <item x="63"/>
        <item x="56"/>
        <item x="64"/>
        <item x="60"/>
        <item x="147"/>
        <item x="148"/>
        <item x="151"/>
        <item x="152"/>
        <item x="149"/>
        <item x="150"/>
        <item x="619"/>
        <item x="562"/>
        <item x="605"/>
        <item x="363"/>
        <item x="362"/>
        <item x="361"/>
        <item x="360"/>
        <item x="359"/>
        <item x="358"/>
        <item x="365"/>
        <item x="364"/>
        <item x="355"/>
        <item x="354"/>
        <item x="353"/>
        <item x="352"/>
        <item x="351"/>
        <item x="350"/>
        <item x="357"/>
        <item x="356"/>
        <item x="594"/>
        <item x="590"/>
        <item x="592"/>
        <item x="591"/>
        <item x="606"/>
        <item x="593"/>
        <item x="595"/>
        <item x="665"/>
        <item x="662"/>
        <item x="666"/>
        <item x="663"/>
        <item x="667"/>
        <item x="664"/>
        <item x="27"/>
        <item x="69"/>
        <item x="72"/>
        <item x="71"/>
        <item x="75"/>
        <item x="73"/>
        <item x="77"/>
        <item x="79"/>
        <item x="80"/>
        <item x="78"/>
        <item x="82"/>
        <item x="84"/>
        <item x="83"/>
        <item x="70"/>
        <item x="76"/>
        <item x="74"/>
        <item x="633"/>
        <item x="383"/>
        <item x="382"/>
        <item x="349"/>
        <item x="348"/>
        <item x="66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sd="0" x="0"/>
        <item sd="0" x="1"/>
        <item sd="0" x="5"/>
        <item sd="0" x="2"/>
        <item sd="0" x="4"/>
        <item sd="0" x="6"/>
        <item sd="0" x="3"/>
        <item t="default"/>
      </items>
    </pivotField>
    <pivotField showAll="0"/>
    <pivotField showAll="0"/>
    <pivotField axis="axisRow" showAll="0">
      <items count="65">
        <item x="46"/>
        <item x="5"/>
        <item x="14"/>
        <item x="15"/>
        <item x="10"/>
        <item x="23"/>
        <item x="28"/>
        <item x="24"/>
        <item x="44"/>
        <item x="38"/>
        <item x="0"/>
        <item x="50"/>
        <item x="16"/>
        <item x="17"/>
        <item x="27"/>
        <item x="56"/>
        <item x="42"/>
        <item x="41"/>
        <item x="1"/>
        <item x="13"/>
        <item x="45"/>
        <item x="33"/>
        <item x="26"/>
        <item x="57"/>
        <item x="22"/>
        <item x="34"/>
        <item x="29"/>
        <item x="18"/>
        <item x="19"/>
        <item x="31"/>
        <item x="30"/>
        <item x="25"/>
        <item x="32"/>
        <item x="36"/>
        <item x="39"/>
        <item x="7"/>
        <item x="8"/>
        <item x="51"/>
        <item x="35"/>
        <item x="54"/>
        <item x="11"/>
        <item x="59"/>
        <item x="2"/>
        <item x="60"/>
        <item x="61"/>
        <item x="52"/>
        <item x="12"/>
        <item x="9"/>
        <item x="20"/>
        <item x="21"/>
        <item x="43"/>
        <item x="40"/>
        <item x="3"/>
        <item x="37"/>
        <item x="49"/>
        <item x="47"/>
        <item x="53"/>
        <item x="58"/>
        <item x="62"/>
        <item x="6"/>
        <item x="63"/>
        <item x="4"/>
        <item x="55"/>
        <item x="48"/>
        <item t="default"/>
      </items>
    </pivotField>
    <pivotField showAll="0"/>
    <pivotField showAll="0"/>
    <pivotField showAll="0"/>
    <pivotField showAll="0"/>
    <pivotField showAll="0"/>
    <pivotField showAll="0"/>
    <pivotField axis="axisRow" showAll="0">
      <items count="1325">
        <item x="1293"/>
        <item x="1291"/>
        <item x="1287"/>
        <item x="1286"/>
        <item x="59"/>
        <item x="111"/>
        <item x="1285"/>
        <item x="114"/>
        <item x="60"/>
        <item x="61"/>
        <item x="115"/>
        <item x="116"/>
        <item x="62"/>
        <item x="117"/>
        <item x="122"/>
        <item x="118"/>
        <item x="119"/>
        <item x="120"/>
        <item x="121"/>
        <item x="1255"/>
        <item x="1281"/>
        <item x="149"/>
        <item x="1262"/>
        <item x="1263"/>
        <item x="1294"/>
        <item x="1292"/>
        <item x="1226"/>
        <item x="1265"/>
        <item x="1264"/>
        <item x="1256"/>
        <item x="1257"/>
        <item x="124"/>
        <item x="123"/>
        <item x="75"/>
        <item x="79"/>
        <item x="22"/>
        <item x="23"/>
        <item x="24"/>
        <item x="20"/>
        <item x="21"/>
        <item x="1228"/>
        <item x="464"/>
        <item x="612"/>
        <item x="613"/>
        <item x="465"/>
        <item x="614"/>
        <item x="466"/>
        <item x="467"/>
        <item x="615"/>
        <item x="616"/>
        <item x="468"/>
        <item x="617"/>
        <item x="1182"/>
        <item x="618"/>
        <item x="1183"/>
        <item x="469"/>
        <item x="619"/>
        <item x="620"/>
        <item x="621"/>
        <item x="470"/>
        <item x="471"/>
        <item x="622"/>
        <item x="623"/>
        <item x="624"/>
        <item x="625"/>
        <item x="472"/>
        <item x="473"/>
        <item x="1131"/>
        <item x="474"/>
        <item x="626"/>
        <item x="1188"/>
        <item x="627"/>
        <item x="628"/>
        <item x="1189"/>
        <item x="475"/>
        <item x="476"/>
        <item x="477"/>
        <item x="1190"/>
        <item x="478"/>
        <item x="629"/>
        <item x="630"/>
        <item x="479"/>
        <item x="631"/>
        <item x="632"/>
        <item x="1051"/>
        <item x="480"/>
        <item x="633"/>
        <item x="634"/>
        <item x="635"/>
        <item x="636"/>
        <item x="637"/>
        <item x="638"/>
        <item x="1191"/>
        <item x="481"/>
        <item x="639"/>
        <item x="640"/>
        <item x="1052"/>
        <item x="482"/>
        <item x="483"/>
        <item x="484"/>
        <item x="485"/>
        <item x="641"/>
        <item x="642"/>
        <item x="643"/>
        <item x="1192"/>
        <item x="644"/>
        <item x="645"/>
        <item x="486"/>
        <item x="646"/>
        <item x="487"/>
        <item x="488"/>
        <item x="489"/>
        <item x="647"/>
        <item x="648"/>
        <item x="490"/>
        <item x="649"/>
        <item x="491"/>
        <item x="650"/>
        <item x="1179"/>
        <item x="1180"/>
        <item x="1181"/>
        <item x="1046"/>
        <item x="1184"/>
        <item x="1185"/>
        <item x="1047"/>
        <item x="1186"/>
        <item x="1049"/>
        <item x="1050"/>
        <item x="1048"/>
        <item x="1187"/>
        <item x="1053"/>
        <item x="652"/>
        <item x="651"/>
        <item x="655"/>
        <item x="656"/>
        <item x="657"/>
        <item x="658"/>
        <item x="659"/>
        <item x="660"/>
        <item x="661"/>
        <item x="662"/>
        <item x="663"/>
        <item x="664"/>
        <item x="665"/>
        <item x="666"/>
        <item x="667"/>
        <item x="668"/>
        <item x="669"/>
        <item x="670"/>
        <item x="671"/>
        <item x="672"/>
        <item x="673"/>
        <item x="674"/>
        <item x="675"/>
        <item x="676"/>
        <item x="677"/>
        <item x="678"/>
        <item x="679"/>
        <item x="680"/>
        <item x="653"/>
        <item x="654"/>
        <item x="707"/>
        <item x="708"/>
        <item x="709"/>
        <item x="1193"/>
        <item x="1194"/>
        <item x="1195"/>
        <item x="1196"/>
        <item x="1197"/>
        <item x="1198"/>
        <item x="1199"/>
        <item x="1200"/>
        <item x="1201"/>
        <item x="1202"/>
        <item x="1203"/>
        <item x="1204"/>
        <item x="1205"/>
        <item x="1206"/>
        <item x="681"/>
        <item x="682"/>
        <item x="683"/>
        <item x="684"/>
        <item x="685"/>
        <item x="686"/>
        <item x="687"/>
        <item x="688"/>
        <item x="689"/>
        <item x="690"/>
        <item x="691"/>
        <item x="692"/>
        <item x="693"/>
        <item x="694"/>
        <item x="695"/>
        <item x="696"/>
        <item x="697"/>
        <item x="698"/>
        <item x="699"/>
        <item x="700"/>
        <item x="701"/>
        <item x="702"/>
        <item x="703"/>
        <item x="704"/>
        <item x="705"/>
        <item x="706"/>
        <item x="715"/>
        <item x="716"/>
        <item x="717"/>
        <item x="718"/>
        <item x="719"/>
        <item x="720"/>
        <item x="721"/>
        <item x="722"/>
        <item x="723"/>
        <item x="724"/>
        <item x="725"/>
        <item x="726"/>
        <item x="727"/>
        <item x="728"/>
        <item x="729"/>
        <item x="730"/>
        <item x="731"/>
        <item x="732"/>
        <item x="733"/>
        <item x="734"/>
        <item x="735"/>
        <item x="736"/>
        <item x="737"/>
        <item x="738"/>
        <item x="739"/>
        <item x="740"/>
        <item x="492"/>
        <item x="506"/>
        <item x="507"/>
        <item x="508"/>
        <item x="509"/>
        <item x="510"/>
        <item x="511"/>
        <item x="512"/>
        <item x="513"/>
        <item x="498"/>
        <item x="504"/>
        <item x="514"/>
        <item x="525"/>
        <item x="518"/>
        <item x="515"/>
        <item x="516"/>
        <item x="517"/>
        <item x="527"/>
        <item x="528"/>
        <item x="493"/>
        <item x="520"/>
        <item x="611"/>
        <item x="519"/>
        <item x="494"/>
        <item x="522"/>
        <item x="495"/>
        <item x="521"/>
        <item x="524"/>
        <item x="523"/>
        <item x="496"/>
        <item x="497"/>
        <item x="499"/>
        <item x="526"/>
        <item x="500"/>
        <item x="501"/>
        <item x="502"/>
        <item x="503"/>
        <item x="505"/>
        <item x="1054"/>
        <item x="1055"/>
        <item x="1056"/>
        <item x="1057"/>
        <item x="1058"/>
        <item x="741"/>
        <item x="530"/>
        <item x="529"/>
        <item x="531"/>
        <item x="532"/>
        <item x="533"/>
        <item x="534"/>
        <item x="535"/>
        <item x="541"/>
        <item x="548"/>
        <item x="549"/>
        <item x="550"/>
        <item x="551"/>
        <item x="555"/>
        <item x="552"/>
        <item x="553"/>
        <item x="554"/>
        <item x="557"/>
        <item x="742"/>
        <item x="556"/>
        <item x="743"/>
        <item x="559"/>
        <item x="558"/>
        <item x="536"/>
        <item x="561"/>
        <item x="560"/>
        <item x="537"/>
        <item x="538"/>
        <item x="539"/>
        <item x="562"/>
        <item x="540"/>
        <item x="542"/>
        <item x="564"/>
        <item x="563"/>
        <item x="1132"/>
        <item x="543"/>
        <item x="544"/>
        <item x="545"/>
        <item x="565"/>
        <item x="1130"/>
        <item x="546"/>
        <item x="547"/>
        <item x="1207"/>
        <item x="1208"/>
        <item x="1209"/>
        <item x="1210"/>
        <item x="1211"/>
        <item x="1212"/>
        <item x="1059"/>
        <item x="710"/>
        <item x="711"/>
        <item x="712"/>
        <item x="713"/>
        <item x="714"/>
        <item x="366"/>
        <item x="374"/>
        <item x="365"/>
        <item x="373"/>
        <item x="364"/>
        <item x="372"/>
        <item x="363"/>
        <item x="371"/>
        <item x="362"/>
        <item x="370"/>
        <item x="361"/>
        <item x="369"/>
        <item x="368"/>
        <item x="367"/>
        <item x="376"/>
        <item x="375"/>
        <item x="1253"/>
        <item x="49"/>
        <item x="39"/>
        <item x="414"/>
        <item x="415"/>
        <item x="416"/>
        <item x="417"/>
        <item x="418"/>
        <item x="419"/>
        <item x="420"/>
        <item x="421"/>
        <item x="446"/>
        <item x="447"/>
        <item x="448"/>
        <item x="449"/>
        <item x="450"/>
        <item x="451"/>
        <item x="422"/>
        <item x="423"/>
        <item x="424"/>
        <item x="425"/>
        <item x="426"/>
        <item x="427"/>
        <item x="428"/>
        <item x="429"/>
        <item x="430"/>
        <item x="431"/>
        <item x="432"/>
        <item x="433"/>
        <item x="452"/>
        <item x="453"/>
        <item x="454"/>
        <item x="455"/>
        <item x="456"/>
        <item x="457"/>
        <item x="458"/>
        <item x="459"/>
        <item x="1177"/>
        <item x="1175"/>
        <item x="1173"/>
        <item x="1176"/>
        <item x="1165"/>
        <item x="1166"/>
        <item x="1167"/>
        <item x="1168"/>
        <item x="1169"/>
        <item x="1170"/>
        <item x="1171"/>
        <item x="1174"/>
        <item x="1172"/>
        <item x="1178"/>
        <item x="1303"/>
        <item x="1305"/>
        <item x="1304"/>
        <item x="1306"/>
        <item x="1309"/>
        <item x="1308"/>
        <item x="1258"/>
        <item x="1289"/>
        <item x="1311"/>
        <item x="1313"/>
        <item x="151"/>
        <item x="150"/>
        <item x="1231"/>
        <item x="1235"/>
        <item x="1266"/>
        <item x="402"/>
        <item x="403"/>
        <item x="404"/>
        <item x="405"/>
        <item x="406"/>
        <item x="407"/>
        <item x="408"/>
        <item x="409"/>
        <item x="410"/>
        <item x="399"/>
        <item x="400"/>
        <item x="401"/>
        <item x="411"/>
        <item x="412"/>
        <item x="413"/>
        <item x="125"/>
        <item x="126"/>
        <item x="127"/>
        <item x="128"/>
        <item x="129"/>
        <item x="130"/>
        <item x="131"/>
        <item x="132"/>
        <item x="133"/>
        <item x="134"/>
        <item x="460"/>
        <item x="461"/>
        <item x="0"/>
        <item x="1"/>
        <item x="2"/>
        <item x="3"/>
        <item x="4"/>
        <item x="5"/>
        <item x="6"/>
        <item x="8"/>
        <item x="10"/>
        <item x="7"/>
        <item x="9"/>
        <item x="11"/>
        <item x="12"/>
        <item x="13"/>
        <item x="608"/>
        <item x="607"/>
        <item x="606"/>
        <item x="605"/>
        <item x="610"/>
        <item x="609"/>
        <item x="1295"/>
        <item x="1314"/>
        <item x="1315"/>
        <item x="1316"/>
        <item x="14"/>
        <item x="378"/>
        <item x="377"/>
        <item x="1241"/>
        <item x="1238"/>
        <item x="1242"/>
        <item x="1239"/>
        <item x="1243"/>
        <item x="1240"/>
        <item x="17"/>
        <item x="16"/>
        <item x="1214"/>
        <item x="1215"/>
        <item x="1216"/>
        <item x="1217"/>
        <item x="1213"/>
        <item x="1218"/>
        <item x="1219"/>
        <item x="1220"/>
        <item x="1060"/>
        <item x="744"/>
        <item x="1061"/>
        <item x="1119"/>
        <item x="1035"/>
        <item x="601"/>
        <item x="1120"/>
        <item x="1121"/>
        <item x="1123"/>
        <item x="1122"/>
        <item x="1036"/>
        <item x="1037"/>
        <item x="1038"/>
        <item x="602"/>
        <item x="1124"/>
        <item x="1039"/>
        <item x="1125"/>
        <item x="603"/>
        <item x="604"/>
        <item x="1126"/>
        <item x="1040"/>
        <item x="1041"/>
        <item x="1127"/>
        <item x="1128"/>
        <item x="1042"/>
        <item x="1043"/>
        <item x="1129"/>
        <item x="1044"/>
        <item x="1045"/>
        <item x="154"/>
        <item x="183"/>
        <item x="184"/>
        <item x="185"/>
        <item x="186"/>
        <item x="187"/>
        <item x="188"/>
        <item x="189"/>
        <item x="190"/>
        <item x="191"/>
        <item x="192"/>
        <item x="193"/>
        <item x="194"/>
        <item x="195"/>
        <item x="196"/>
        <item x="197"/>
        <item x="198"/>
        <item x="141"/>
        <item x="142"/>
        <item x="143"/>
        <item x="147"/>
        <item x="148"/>
        <item x="144"/>
        <item x="145"/>
        <item x="146"/>
        <item x="1254"/>
        <item x="1260"/>
        <item x="1312"/>
        <item x="1073"/>
        <item x="1074"/>
        <item x="1075"/>
        <item x="1076"/>
        <item x="1077"/>
        <item x="1078"/>
        <item x="1079"/>
        <item x="1080"/>
        <item x="1081"/>
        <item x="754"/>
        <item x="755"/>
        <item x="756"/>
        <item x="757"/>
        <item x="1062"/>
        <item x="758"/>
        <item x="1063"/>
        <item x="1064"/>
        <item x="1065"/>
        <item x="1066"/>
        <item x="1067"/>
        <item x="1068"/>
        <item x="1069"/>
        <item x="1070"/>
        <item x="1071"/>
        <item x="1072"/>
        <item x="745"/>
        <item x="746"/>
        <item x="747"/>
        <item x="748"/>
        <item x="749"/>
        <item x="750"/>
        <item x="751"/>
        <item x="752"/>
        <item x="753"/>
        <item x="18"/>
        <item x="19"/>
        <item x="224"/>
        <item x="225"/>
        <item x="155"/>
        <item x="156"/>
        <item x="157"/>
        <item x="158"/>
        <item x="159"/>
        <item x="199"/>
        <item x="200"/>
        <item x="797"/>
        <item x="799"/>
        <item x="801"/>
        <item x="813"/>
        <item x="803"/>
        <item x="1091"/>
        <item x="802"/>
        <item x="1095"/>
        <item x="804"/>
        <item x="805"/>
        <item x="794"/>
        <item x="821"/>
        <item x="1098"/>
        <item x="1103"/>
        <item x="1084"/>
        <item x="1104"/>
        <item x="1085"/>
        <item x="1086"/>
        <item x="1099"/>
        <item x="1087"/>
        <item x="1088"/>
        <item x="1100"/>
        <item x="1089"/>
        <item x="1090"/>
        <item x="1105"/>
        <item x="1093"/>
        <item x="1094"/>
        <item x="1221"/>
        <item x="1092"/>
        <item x="1101"/>
        <item x="1222"/>
        <item x="1106"/>
        <item x="1223"/>
        <item x="1102"/>
        <item x="1224"/>
        <item x="1096"/>
        <item x="1097"/>
        <item x="823"/>
        <item x="807"/>
        <item x="824"/>
        <item x="793"/>
        <item x="810"/>
        <item x="808"/>
        <item x="815"/>
        <item x="809"/>
        <item x="795"/>
        <item x="796"/>
        <item x="816"/>
        <item x="817"/>
        <item x="798"/>
        <item x="818"/>
        <item x="800"/>
        <item x="822"/>
        <item x="811"/>
        <item x="812"/>
        <item x="814"/>
        <item x="806"/>
        <item x="819"/>
        <item x="820"/>
        <item x="825"/>
        <item x="826"/>
        <item x="1108"/>
        <item x="1107"/>
        <item x="759"/>
        <item x="760"/>
        <item x="761"/>
        <item x="762"/>
        <item x="763"/>
        <item x="764"/>
        <item x="765"/>
        <item x="766"/>
        <item x="767"/>
        <item x="768"/>
        <item x="769"/>
        <item x="770"/>
        <item x="771"/>
        <item x="772"/>
        <item x="773"/>
        <item x="774"/>
        <item x="775"/>
        <item x="776"/>
        <item x="777"/>
        <item x="1150"/>
        <item x="778"/>
        <item x="779"/>
        <item x="780"/>
        <item x="781"/>
        <item x="1149"/>
        <item x="782"/>
        <item x="783"/>
        <item x="784"/>
        <item x="1133"/>
        <item x="785"/>
        <item x="786"/>
        <item x="787"/>
        <item x="1134"/>
        <item x="1135"/>
        <item x="788"/>
        <item x="1151"/>
        <item x="789"/>
        <item x="1152"/>
        <item x="1153"/>
        <item x="790"/>
        <item x="791"/>
        <item x="792"/>
        <item x="1154"/>
        <item x="1082"/>
        <item x="1083"/>
        <item x="1109"/>
        <item x="1110"/>
        <item x="1111"/>
        <item x="1112"/>
        <item x="1113"/>
        <item x="1114"/>
        <item x="827"/>
        <item x="828"/>
        <item x="829"/>
        <item x="830"/>
        <item x="831"/>
        <item x="832"/>
        <item x="833"/>
        <item x="834"/>
        <item x="835"/>
        <item x="836"/>
        <item x="838"/>
        <item x="837"/>
        <item x="839"/>
        <item x="841"/>
        <item x="840"/>
        <item x="842"/>
        <item x="843"/>
        <item x="844"/>
        <item x="845"/>
        <item x="846"/>
        <item x="847"/>
        <item x="848"/>
        <item x="849"/>
        <item x="850"/>
        <item x="851"/>
        <item x="852"/>
        <item x="853"/>
        <item x="854"/>
        <item x="855"/>
        <item x="856"/>
        <item x="857"/>
        <item x="858"/>
        <item x="859"/>
        <item x="860"/>
        <item x="1155"/>
        <item x="861"/>
        <item x="1156"/>
        <item x="862"/>
        <item x="1157"/>
        <item x="863"/>
        <item x="1158"/>
        <item x="864"/>
        <item x="865"/>
        <item x="866"/>
        <item x="867"/>
        <item x="868"/>
        <item x="869"/>
        <item x="870"/>
        <item x="871"/>
        <item x="873"/>
        <item x="872"/>
        <item x="874"/>
        <item x="875"/>
        <item x="876"/>
        <item x="877"/>
        <item x="878"/>
        <item x="879"/>
        <item x="880"/>
        <item x="881"/>
        <item x="882"/>
        <item x="1159"/>
        <item x="1160"/>
        <item x="883"/>
        <item x="1161"/>
        <item x="1162"/>
        <item x="884"/>
        <item x="1163"/>
        <item x="885"/>
        <item x="886"/>
        <item x="887"/>
        <item x="888"/>
        <item x="889"/>
        <item x="890"/>
        <item x="891"/>
        <item x="892"/>
        <item x="893"/>
        <item x="894"/>
        <item x="895"/>
        <item x="896"/>
        <item x="897"/>
        <item x="898"/>
        <item x="899"/>
        <item x="900"/>
        <item x="901"/>
        <item x="902"/>
        <item x="903"/>
        <item x="904"/>
        <item x="905"/>
        <item x="1115"/>
        <item x="1116"/>
        <item x="906"/>
        <item x="1117"/>
        <item x="907"/>
        <item x="908"/>
        <item x="1118"/>
        <item x="909"/>
        <item x="910"/>
        <item x="566"/>
        <item x="912"/>
        <item x="911"/>
        <item x="567"/>
        <item x="913"/>
        <item x="914"/>
        <item x="917"/>
        <item x="915"/>
        <item x="916"/>
        <item x="918"/>
        <item x="919"/>
        <item x="921"/>
        <item x="920"/>
        <item x="922"/>
        <item x="568"/>
        <item x="924"/>
        <item x="569"/>
        <item x="925"/>
        <item x="926"/>
        <item x="570"/>
        <item x="923"/>
        <item x="930"/>
        <item x="935"/>
        <item x="934"/>
        <item x="927"/>
        <item x="931"/>
        <item x="928"/>
        <item x="932"/>
        <item x="929"/>
        <item x="933"/>
        <item x="939"/>
        <item x="943"/>
        <item x="936"/>
        <item x="940"/>
        <item x="937"/>
        <item x="941"/>
        <item x="938"/>
        <item x="942"/>
        <item x="945"/>
        <item x="571"/>
        <item x="572"/>
        <item x="944"/>
        <item x="573"/>
        <item x="574"/>
        <item x="575"/>
        <item x="947"/>
        <item x="948"/>
        <item x="955"/>
        <item x="1139"/>
        <item x="956"/>
        <item x="960"/>
        <item x="946"/>
        <item x="949"/>
        <item x="953"/>
        <item x="950"/>
        <item x="1136"/>
        <item x="954"/>
        <item x="957"/>
        <item x="958"/>
        <item x="959"/>
        <item x="951"/>
        <item x="1137"/>
        <item x="952"/>
        <item x="1138"/>
        <item x="961"/>
        <item x="1140"/>
        <item x="964"/>
        <item x="965"/>
        <item x="962"/>
        <item x="1141"/>
        <item x="966"/>
        <item x="1143"/>
        <item x="963"/>
        <item x="1142"/>
        <item x="967"/>
        <item x="972"/>
        <item x="968"/>
        <item x="1144"/>
        <item x="969"/>
        <item x="971"/>
        <item x="970"/>
        <item x="976"/>
        <item x="973"/>
        <item x="977"/>
        <item x="978"/>
        <item x="974"/>
        <item x="981"/>
        <item x="979"/>
        <item x="975"/>
        <item x="982"/>
        <item x="980"/>
        <item x="986"/>
        <item x="985"/>
        <item x="987"/>
        <item x="988"/>
        <item x="993"/>
        <item x="1000"/>
        <item x="1006"/>
        <item x="984"/>
        <item x="983"/>
        <item x="992"/>
        <item x="989"/>
        <item x="994"/>
        <item x="998"/>
        <item x="1001"/>
        <item x="1004"/>
        <item x="1003"/>
        <item x="1007"/>
        <item x="990"/>
        <item x="995"/>
        <item x="999"/>
        <item x="1002"/>
        <item x="1005"/>
        <item x="1008"/>
        <item x="991"/>
        <item x="996"/>
        <item x="997"/>
        <item x="586"/>
        <item x="584"/>
        <item x="590"/>
        <item x="588"/>
        <item x="1011"/>
        <item x="1012"/>
        <item x="1009"/>
        <item x="1010"/>
        <item x="576"/>
        <item x="578"/>
        <item x="1013"/>
        <item x="1016"/>
        <item x="1015"/>
        <item x="1017"/>
        <item x="1018"/>
        <item x="581"/>
        <item x="577"/>
        <item x="579"/>
        <item x="1014"/>
        <item x="580"/>
        <item x="583"/>
        <item x="582"/>
        <item x="1019"/>
        <item x="587"/>
        <item x="585"/>
        <item x="1145"/>
        <item x="1025"/>
        <item x="1026"/>
        <item x="1020"/>
        <item x="591"/>
        <item x="1021"/>
        <item x="1023"/>
        <item x="589"/>
        <item x="1024"/>
        <item x="1146"/>
        <item x="592"/>
        <item x="1164"/>
        <item x="1022"/>
        <item x="1147"/>
        <item x="594"/>
        <item x="593"/>
        <item x="595"/>
        <item x="1027"/>
        <item x="1028"/>
        <item x="1030"/>
        <item x="596"/>
        <item x="1031"/>
        <item x="1029"/>
        <item x="597"/>
        <item x="599"/>
        <item x="600"/>
        <item x="1148"/>
        <item x="598"/>
        <item x="1033"/>
        <item x="1032"/>
        <item x="1034"/>
        <item x="1225"/>
        <item x="1300"/>
        <item x="1299"/>
        <item x="160"/>
        <item x="161"/>
        <item x="162"/>
        <item x="1227"/>
        <item x="1296"/>
        <item x="1290"/>
        <item x="1230"/>
        <item x="1234"/>
        <item x="1284"/>
        <item x="1297"/>
        <item x="226"/>
        <item x="227"/>
        <item x="228"/>
        <item x="229"/>
        <item x="230"/>
        <item x="231"/>
        <item x="232"/>
        <item x="233"/>
        <item x="234"/>
        <item x="1271"/>
        <item x="1272"/>
        <item x="1273"/>
        <item x="1274"/>
        <item x="1275"/>
        <item x="1276"/>
        <item x="1277"/>
        <item x="1278"/>
        <item x="1279"/>
        <item x="1270"/>
        <item x="1267"/>
        <item x="462"/>
        <item x="96"/>
        <item x="93"/>
        <item x="90"/>
        <item x="94"/>
        <item x="87"/>
        <item x="81"/>
        <item x="84"/>
        <item x="88"/>
        <item x="91"/>
        <item x="82"/>
        <item x="85"/>
        <item x="89"/>
        <item x="92"/>
        <item x="83"/>
        <item x="86"/>
        <item x="97"/>
        <item x="98"/>
        <item x="95"/>
        <item x="101"/>
        <item x="99"/>
        <item x="102"/>
        <item x="104"/>
        <item x="100"/>
        <item x="103"/>
        <item x="105"/>
        <item x="37"/>
        <item x="38"/>
        <item x="35"/>
        <item x="34"/>
        <item x="36"/>
        <item x="32"/>
        <item x="28"/>
        <item x="26"/>
        <item x="30"/>
        <item x="33"/>
        <item x="29"/>
        <item x="27"/>
        <item x="31"/>
        <item x="43"/>
        <item x="40"/>
        <item x="46"/>
        <item x="44"/>
        <item x="41"/>
        <item x="47"/>
        <item x="45"/>
        <item x="42"/>
        <item x="48"/>
        <item x="1288"/>
        <item x="1310"/>
        <item x="15"/>
        <item x="392"/>
        <item x="391"/>
        <item x="394"/>
        <item x="393"/>
        <item x="396"/>
        <item x="395"/>
        <item x="314"/>
        <item x="313"/>
        <item x="312"/>
        <item x="311"/>
        <item x="310"/>
        <item x="309"/>
        <item x="316"/>
        <item x="315"/>
        <item x="308"/>
        <item x="307"/>
        <item x="318"/>
        <item x="317"/>
        <item x="398"/>
        <item x="397"/>
        <item x="338"/>
        <item x="337"/>
        <item x="336"/>
        <item x="335"/>
        <item x="334"/>
        <item x="333"/>
        <item x="340"/>
        <item x="339"/>
        <item x="332"/>
        <item x="331"/>
        <item x="342"/>
        <item x="341"/>
        <item x="326"/>
        <item x="325"/>
        <item x="324"/>
        <item x="323"/>
        <item x="322"/>
        <item x="321"/>
        <item x="328"/>
        <item x="327"/>
        <item x="320"/>
        <item x="319"/>
        <item x="330"/>
        <item x="329"/>
        <item x="380"/>
        <item x="379"/>
        <item x="382"/>
        <item x="381"/>
        <item x="278"/>
        <item x="277"/>
        <item x="276"/>
        <item x="275"/>
        <item x="274"/>
        <item x="273"/>
        <item x="280"/>
        <item x="279"/>
        <item x="272"/>
        <item x="271"/>
        <item x="282"/>
        <item x="281"/>
        <item x="290"/>
        <item x="289"/>
        <item x="288"/>
        <item x="287"/>
        <item x="286"/>
        <item x="285"/>
        <item x="292"/>
        <item x="291"/>
        <item x="284"/>
        <item x="283"/>
        <item x="294"/>
        <item x="293"/>
        <item x="302"/>
        <item x="301"/>
        <item x="300"/>
        <item x="299"/>
        <item x="298"/>
        <item x="297"/>
        <item x="304"/>
        <item x="303"/>
        <item x="296"/>
        <item x="295"/>
        <item x="306"/>
        <item x="305"/>
        <item x="388"/>
        <item x="387"/>
        <item x="390"/>
        <item x="389"/>
        <item x="242"/>
        <item x="241"/>
        <item x="240"/>
        <item x="239"/>
        <item x="238"/>
        <item x="237"/>
        <item x="244"/>
        <item x="243"/>
        <item x="236"/>
        <item x="235"/>
        <item x="246"/>
        <item x="245"/>
        <item x="266"/>
        <item x="265"/>
        <item x="264"/>
        <item x="263"/>
        <item x="262"/>
        <item x="261"/>
        <item x="268"/>
        <item x="267"/>
        <item x="260"/>
        <item x="259"/>
        <item x="270"/>
        <item x="269"/>
        <item x="384"/>
        <item x="383"/>
        <item x="386"/>
        <item x="385"/>
        <item x="254"/>
        <item x="253"/>
        <item x="252"/>
        <item x="251"/>
        <item x="250"/>
        <item x="249"/>
        <item x="256"/>
        <item x="255"/>
        <item x="248"/>
        <item x="247"/>
        <item x="258"/>
        <item x="257"/>
        <item x="344"/>
        <item x="343"/>
        <item x="1298"/>
        <item x="441"/>
        <item x="434"/>
        <item x="435"/>
        <item x="436"/>
        <item x="437"/>
        <item x="438"/>
        <item x="439"/>
        <item x="440"/>
        <item x="443"/>
        <item x="444"/>
        <item x="442"/>
        <item x="445"/>
        <item x="1229"/>
        <item x="1302"/>
        <item x="1307"/>
        <item x="1247"/>
        <item x="1250"/>
        <item x="1244"/>
        <item x="1248"/>
        <item x="1251"/>
        <item x="1245"/>
        <item x="1249"/>
        <item x="1252"/>
        <item x="1246"/>
        <item x="152"/>
        <item x="163"/>
        <item x="164"/>
        <item x="165"/>
        <item x="166"/>
        <item x="167"/>
        <item x="153"/>
        <item x="168"/>
        <item x="171"/>
        <item x="172"/>
        <item x="174"/>
        <item x="177"/>
        <item x="178"/>
        <item x="179"/>
        <item x="180"/>
        <item x="181"/>
        <item x="182"/>
        <item x="463"/>
        <item x="169"/>
        <item x="170"/>
        <item x="214"/>
        <item x="215"/>
        <item x="173"/>
        <item x="216"/>
        <item x="175"/>
        <item x="176"/>
        <item x="217"/>
        <item x="218"/>
        <item x="219"/>
        <item x="220"/>
        <item x="221"/>
        <item x="222"/>
        <item x="223"/>
        <item x="201"/>
        <item x="202"/>
        <item x="203"/>
        <item x="204"/>
        <item x="205"/>
        <item x="206"/>
        <item x="207"/>
        <item x="208"/>
        <item x="209"/>
        <item x="210"/>
        <item x="211"/>
        <item x="212"/>
        <item x="213"/>
        <item x="1232"/>
        <item x="1236"/>
        <item x="108"/>
        <item x="106"/>
        <item x="109"/>
        <item x="112"/>
        <item x="107"/>
        <item x="110"/>
        <item x="113"/>
        <item x="50"/>
        <item x="56"/>
        <item x="53"/>
        <item x="51"/>
        <item x="54"/>
        <item x="57"/>
        <item x="52"/>
        <item x="58"/>
        <item x="55"/>
        <item x="1301"/>
        <item x="1261"/>
        <item x="135"/>
        <item x="136"/>
        <item x="139"/>
        <item x="140"/>
        <item x="137"/>
        <item x="138"/>
        <item x="1282"/>
        <item x="1268"/>
        <item x="1283"/>
        <item x="350"/>
        <item x="349"/>
        <item x="348"/>
        <item x="347"/>
        <item x="346"/>
        <item x="345"/>
        <item x="352"/>
        <item x="351"/>
        <item x="358"/>
        <item x="357"/>
        <item x="356"/>
        <item x="355"/>
        <item x="354"/>
        <item x="353"/>
        <item x="360"/>
        <item x="359"/>
        <item x="1269"/>
        <item x="1259"/>
        <item x="1320"/>
        <item x="1317"/>
        <item x="1321"/>
        <item x="1318"/>
        <item x="1322"/>
        <item x="1319"/>
        <item x="25"/>
        <item x="63"/>
        <item x="66"/>
        <item x="65"/>
        <item x="69"/>
        <item x="67"/>
        <item x="71"/>
        <item x="73"/>
        <item x="74"/>
        <item x="72"/>
        <item x="76"/>
        <item x="78"/>
        <item x="77"/>
        <item x="64"/>
        <item x="70"/>
        <item x="68"/>
        <item x="1233"/>
        <item x="1237"/>
        <item x="1323"/>
        <item x="1280"/>
        <item x="80"/>
        <item t="default"/>
      </items>
    </pivotField>
    <pivotField showAll="0"/>
    <pivotField showAll="0"/>
    <pivotField showAll="0"/>
    <pivotField showAll="0"/>
    <pivotField showAll="0"/>
    <pivotField showAll="0"/>
    <pivotField showAll="0"/>
    <pivotField showAll="0"/>
  </pivotFields>
  <rowFields count="4">
    <field x="21"/>
    <field x="24"/>
    <field x="31"/>
    <field x="2"/>
  </rowFields>
  <rowItems count="8">
    <i>
      <x/>
    </i>
    <i>
      <x v="1"/>
    </i>
    <i>
      <x v="2"/>
    </i>
    <i>
      <x v="3"/>
    </i>
    <i>
      <x v="4"/>
    </i>
    <i>
      <x v="5"/>
    </i>
    <i>
      <x v="6"/>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33"/>
  </sheetPr>
  <dimension ref="A1:F116"/>
  <sheetViews>
    <sheetView zoomScaleNormal="100" workbookViewId="0">
      <selection activeCell="B122" sqref="B122"/>
    </sheetView>
  </sheetViews>
  <sheetFormatPr defaultRowHeight="12.75"/>
  <cols>
    <col min="1" max="1" width="50.140625" customWidth="1"/>
    <col min="2" max="2" width="22.5703125" customWidth="1"/>
    <col min="3" max="3" width="15.5703125" style="62" customWidth="1"/>
    <col min="4" max="5" width="9.140625" style="62"/>
    <col min="6" max="6" width="13.42578125" bestFit="1" customWidth="1"/>
  </cols>
  <sheetData>
    <row r="1" spans="1:6" s="64" customFormat="1" ht="15.75">
      <c r="A1" s="64" t="s">
        <v>778</v>
      </c>
      <c r="C1" s="65"/>
      <c r="D1" s="65"/>
      <c r="E1" s="65"/>
    </row>
    <row r="2" spans="1:6" s="64" customFormat="1" ht="15.75">
      <c r="A2" s="66" t="s">
        <v>779</v>
      </c>
      <c r="C2" s="65"/>
      <c r="D2" s="65"/>
      <c r="E2" s="65"/>
    </row>
    <row r="4" spans="1:6">
      <c r="A4" s="59" t="s">
        <v>777</v>
      </c>
      <c r="B4" s="63">
        <f>COUNTA(A6:A116)</f>
        <v>111</v>
      </c>
      <c r="C4" s="60"/>
      <c r="D4" s="60"/>
      <c r="E4" s="60"/>
    </row>
    <row r="5" spans="1:6" s="58" customFormat="1" ht="21.75" customHeight="1">
      <c r="A5" s="61" t="s">
        <v>771</v>
      </c>
      <c r="B5" s="61" t="s">
        <v>772</v>
      </c>
      <c r="C5" s="61" t="s">
        <v>775</v>
      </c>
      <c r="D5" s="61" t="s">
        <v>753</v>
      </c>
      <c r="E5" s="61" t="s">
        <v>770</v>
      </c>
    </row>
    <row r="6" spans="1:6">
      <c r="A6" s="1" t="s">
        <v>681</v>
      </c>
      <c r="B6" s="1" t="s">
        <v>609</v>
      </c>
      <c r="C6" s="62" t="s">
        <v>776</v>
      </c>
      <c r="D6" s="62" t="s">
        <v>776</v>
      </c>
      <c r="E6" s="62" t="s">
        <v>776</v>
      </c>
      <c r="F6" s="62" t="s">
        <v>780</v>
      </c>
    </row>
    <row r="7" spans="1:6">
      <c r="A7" s="1" t="s">
        <v>691</v>
      </c>
      <c r="B7" s="1" t="s">
        <v>609</v>
      </c>
      <c r="C7" s="62" t="s">
        <v>776</v>
      </c>
      <c r="D7" s="62" t="s">
        <v>776</v>
      </c>
      <c r="E7" s="62" t="s">
        <v>776</v>
      </c>
      <c r="F7" s="62" t="s">
        <v>780</v>
      </c>
    </row>
    <row r="8" spans="1:6">
      <c r="A8" s="1" t="s">
        <v>693</v>
      </c>
      <c r="B8" s="1" t="s">
        <v>609</v>
      </c>
      <c r="C8" s="62" t="s">
        <v>776</v>
      </c>
      <c r="D8" s="62" t="s">
        <v>776</v>
      </c>
      <c r="E8" s="62" t="s">
        <v>776</v>
      </c>
      <c r="F8" s="62" t="s">
        <v>780</v>
      </c>
    </row>
    <row r="9" spans="1:6">
      <c r="A9" s="1" t="s">
        <v>704</v>
      </c>
      <c r="B9" s="1" t="s">
        <v>609</v>
      </c>
      <c r="C9" s="62" t="s">
        <v>776</v>
      </c>
      <c r="D9" s="62" t="s">
        <v>776</v>
      </c>
      <c r="E9" s="62" t="s">
        <v>776</v>
      </c>
      <c r="F9" s="62" t="s">
        <v>780</v>
      </c>
    </row>
    <row r="10" spans="1:6">
      <c r="A10" s="1" t="s">
        <v>688</v>
      </c>
      <c r="B10" s="1" t="s">
        <v>609</v>
      </c>
      <c r="D10" s="62" t="s">
        <v>776</v>
      </c>
      <c r="E10" s="62" t="s">
        <v>776</v>
      </c>
      <c r="F10" s="62" t="s">
        <v>780</v>
      </c>
    </row>
    <row r="11" spans="1:6">
      <c r="A11" s="1" t="s">
        <v>716</v>
      </c>
      <c r="B11" s="1" t="s">
        <v>609</v>
      </c>
      <c r="C11" s="62" t="s">
        <v>776</v>
      </c>
      <c r="E11" s="62" t="s">
        <v>776</v>
      </c>
      <c r="F11" s="62" t="s">
        <v>782</v>
      </c>
    </row>
    <row r="12" spans="1:6">
      <c r="A12" s="1" t="s">
        <v>188</v>
      </c>
      <c r="B12" s="1" t="s">
        <v>608</v>
      </c>
      <c r="C12" s="62" t="s">
        <v>776</v>
      </c>
      <c r="E12" s="62" t="s">
        <v>776</v>
      </c>
      <c r="F12" s="62" t="s">
        <v>782</v>
      </c>
    </row>
    <row r="13" spans="1:6">
      <c r="A13" s="1" t="s">
        <v>601</v>
      </c>
      <c r="B13" s="1" t="s">
        <v>611</v>
      </c>
      <c r="C13" s="62" t="s">
        <v>776</v>
      </c>
      <c r="E13" s="62" t="s">
        <v>776</v>
      </c>
      <c r="F13" s="62" t="s">
        <v>782</v>
      </c>
    </row>
    <row r="14" spans="1:6">
      <c r="A14" s="1" t="s">
        <v>312</v>
      </c>
      <c r="B14" s="1" t="s">
        <v>615</v>
      </c>
      <c r="C14" s="62" t="s">
        <v>776</v>
      </c>
      <c r="E14" s="62" t="s">
        <v>776</v>
      </c>
      <c r="F14" s="62" t="s">
        <v>782</v>
      </c>
    </row>
    <row r="15" spans="1:6">
      <c r="A15" s="1" t="s">
        <v>761</v>
      </c>
      <c r="B15" s="1" t="s">
        <v>609</v>
      </c>
      <c r="E15" s="62" t="s">
        <v>776</v>
      </c>
      <c r="F15" s="62" t="s">
        <v>781</v>
      </c>
    </row>
    <row r="16" spans="1:6">
      <c r="A16" s="1" t="s">
        <v>767</v>
      </c>
      <c r="B16" s="1" t="s">
        <v>608</v>
      </c>
      <c r="E16" s="62" t="s">
        <v>776</v>
      </c>
      <c r="F16" s="62" t="s">
        <v>781</v>
      </c>
    </row>
    <row r="17" spans="1:6">
      <c r="A17" s="1" t="s">
        <v>765</v>
      </c>
      <c r="B17" s="1" t="s">
        <v>608</v>
      </c>
      <c r="E17" s="62" t="s">
        <v>776</v>
      </c>
      <c r="F17" s="62" t="s">
        <v>781</v>
      </c>
    </row>
    <row r="18" spans="1:6">
      <c r="A18" s="1" t="s">
        <v>766</v>
      </c>
      <c r="B18" s="1" t="s">
        <v>608</v>
      </c>
      <c r="E18" s="62" t="s">
        <v>776</v>
      </c>
      <c r="F18" s="62" t="s">
        <v>781</v>
      </c>
    </row>
    <row r="19" spans="1:6">
      <c r="A19" s="1" t="s">
        <v>764</v>
      </c>
      <c r="B19" s="1" t="s">
        <v>608</v>
      </c>
      <c r="E19" s="62" t="s">
        <v>776</v>
      </c>
      <c r="F19" s="62" t="s">
        <v>781</v>
      </c>
    </row>
    <row r="20" spans="1:6">
      <c r="A20" s="1" t="s">
        <v>762</v>
      </c>
      <c r="B20" s="1" t="s">
        <v>608</v>
      </c>
      <c r="E20" s="62" t="s">
        <v>776</v>
      </c>
      <c r="F20" s="62" t="s">
        <v>781</v>
      </c>
    </row>
    <row r="21" spans="1:6">
      <c r="A21" s="1" t="s">
        <v>763</v>
      </c>
      <c r="B21" s="1" t="s">
        <v>608</v>
      </c>
      <c r="E21" s="62" t="s">
        <v>776</v>
      </c>
      <c r="F21" s="62" t="s">
        <v>781</v>
      </c>
    </row>
    <row r="22" spans="1:6">
      <c r="A22" s="1" t="s">
        <v>760</v>
      </c>
      <c r="B22" s="1" t="s">
        <v>610</v>
      </c>
      <c r="E22" s="62" t="s">
        <v>776</v>
      </c>
      <c r="F22" s="62" t="s">
        <v>781</v>
      </c>
    </row>
    <row r="23" spans="1:6">
      <c r="A23" s="1" t="s">
        <v>670</v>
      </c>
      <c r="B23" s="1" t="s">
        <v>605</v>
      </c>
      <c r="C23" s="62" t="s">
        <v>776</v>
      </c>
      <c r="D23" s="62" t="s">
        <v>776</v>
      </c>
      <c r="F23" s="62" t="s">
        <v>780</v>
      </c>
    </row>
    <row r="24" spans="1:6">
      <c r="A24" s="1" t="s">
        <v>686</v>
      </c>
      <c r="B24" s="1" t="s">
        <v>609</v>
      </c>
      <c r="C24" s="62" t="s">
        <v>776</v>
      </c>
      <c r="D24" s="62" t="s">
        <v>776</v>
      </c>
      <c r="F24" s="62" t="s">
        <v>780</v>
      </c>
    </row>
    <row r="25" spans="1:6">
      <c r="A25" s="1" t="s">
        <v>705</v>
      </c>
      <c r="B25" s="1" t="s">
        <v>609</v>
      </c>
      <c r="C25" s="62" t="s">
        <v>776</v>
      </c>
      <c r="D25" s="62" t="s">
        <v>776</v>
      </c>
      <c r="F25" s="62" t="s">
        <v>780</v>
      </c>
    </row>
    <row r="26" spans="1:6">
      <c r="A26" s="1" t="s">
        <v>682</v>
      </c>
      <c r="B26" s="1" t="s">
        <v>609</v>
      </c>
      <c r="C26" s="62" t="s">
        <v>776</v>
      </c>
      <c r="D26" s="62" t="s">
        <v>776</v>
      </c>
      <c r="F26" s="62" t="s">
        <v>780</v>
      </c>
    </row>
    <row r="27" spans="1:6">
      <c r="A27" s="1" t="s">
        <v>692</v>
      </c>
      <c r="B27" s="1" t="s">
        <v>609</v>
      </c>
      <c r="C27" s="62" t="s">
        <v>776</v>
      </c>
      <c r="D27" s="62" t="s">
        <v>776</v>
      </c>
      <c r="F27" s="62" t="s">
        <v>780</v>
      </c>
    </row>
    <row r="28" spans="1:6">
      <c r="A28" s="1" t="s">
        <v>699</v>
      </c>
      <c r="B28" s="1" t="s">
        <v>609</v>
      </c>
      <c r="C28" s="62" t="s">
        <v>776</v>
      </c>
      <c r="D28" s="62" t="s">
        <v>776</v>
      </c>
      <c r="F28" s="62" t="s">
        <v>780</v>
      </c>
    </row>
    <row r="29" spans="1:6">
      <c r="A29" s="1" t="s">
        <v>698</v>
      </c>
      <c r="B29" s="1" t="s">
        <v>609</v>
      </c>
      <c r="C29" s="62" t="s">
        <v>776</v>
      </c>
      <c r="D29" s="62" t="s">
        <v>776</v>
      </c>
      <c r="F29" s="62" t="s">
        <v>780</v>
      </c>
    </row>
    <row r="30" spans="1:6">
      <c r="A30" s="1" t="s">
        <v>695</v>
      </c>
      <c r="B30" s="1" t="s">
        <v>609</v>
      </c>
      <c r="C30" s="62" t="s">
        <v>776</v>
      </c>
      <c r="D30" s="62" t="s">
        <v>776</v>
      </c>
      <c r="F30" s="62" t="s">
        <v>780</v>
      </c>
    </row>
    <row r="31" spans="1:6">
      <c r="A31" s="1" t="s">
        <v>702</v>
      </c>
      <c r="B31" s="1" t="s">
        <v>609</v>
      </c>
      <c r="C31" s="62" t="s">
        <v>776</v>
      </c>
      <c r="D31" s="62" t="s">
        <v>776</v>
      </c>
      <c r="F31" s="62" t="s">
        <v>780</v>
      </c>
    </row>
    <row r="32" spans="1:6">
      <c r="A32" s="1" t="s">
        <v>683</v>
      </c>
      <c r="B32" s="1" t="s">
        <v>609</v>
      </c>
      <c r="C32" s="62" t="s">
        <v>776</v>
      </c>
      <c r="D32" s="62" t="s">
        <v>776</v>
      </c>
      <c r="F32" s="62" t="s">
        <v>780</v>
      </c>
    </row>
    <row r="33" spans="1:6">
      <c r="A33" s="1" t="s">
        <v>685</v>
      </c>
      <c r="B33" s="1" t="s">
        <v>609</v>
      </c>
      <c r="C33" s="62" t="s">
        <v>776</v>
      </c>
      <c r="D33" s="62" t="s">
        <v>776</v>
      </c>
      <c r="F33" s="62" t="s">
        <v>780</v>
      </c>
    </row>
    <row r="34" spans="1:6">
      <c r="A34" s="1" t="s">
        <v>722</v>
      </c>
      <c r="B34" s="1" t="s">
        <v>609</v>
      </c>
      <c r="C34" s="62" t="s">
        <v>776</v>
      </c>
      <c r="D34" s="62" t="s">
        <v>776</v>
      </c>
      <c r="F34" s="62" t="s">
        <v>780</v>
      </c>
    </row>
    <row r="35" spans="1:6">
      <c r="A35" s="1" t="s">
        <v>745</v>
      </c>
      <c r="B35" s="1" t="s">
        <v>608</v>
      </c>
      <c r="C35" s="62" t="s">
        <v>776</v>
      </c>
      <c r="D35" s="62" t="s">
        <v>776</v>
      </c>
      <c r="F35" s="62" t="s">
        <v>780</v>
      </c>
    </row>
    <row r="36" spans="1:6">
      <c r="A36" s="1" t="s">
        <v>739</v>
      </c>
      <c r="B36" s="1" t="s">
        <v>608</v>
      </c>
      <c r="C36" s="62" t="s">
        <v>776</v>
      </c>
      <c r="D36" s="62" t="s">
        <v>776</v>
      </c>
      <c r="F36" s="62" t="s">
        <v>780</v>
      </c>
    </row>
    <row r="37" spans="1:6">
      <c r="A37" s="1" t="s">
        <v>62</v>
      </c>
      <c r="B37" s="1" t="s">
        <v>608</v>
      </c>
      <c r="C37" s="62" t="s">
        <v>776</v>
      </c>
      <c r="D37" s="62" t="s">
        <v>776</v>
      </c>
      <c r="F37" s="62" t="s">
        <v>780</v>
      </c>
    </row>
    <row r="38" spans="1:6">
      <c r="A38" s="1" t="s">
        <v>740</v>
      </c>
      <c r="B38" s="1" t="s">
        <v>608</v>
      </c>
      <c r="C38" s="62" t="s">
        <v>776</v>
      </c>
      <c r="D38" s="62" t="s">
        <v>776</v>
      </c>
      <c r="F38" s="62" t="s">
        <v>780</v>
      </c>
    </row>
    <row r="39" spans="1:6">
      <c r="A39" s="1" t="s">
        <v>57</v>
      </c>
      <c r="B39" s="1" t="s">
        <v>608</v>
      </c>
      <c r="C39" s="62" t="s">
        <v>776</v>
      </c>
      <c r="D39" s="62" t="s">
        <v>776</v>
      </c>
      <c r="F39" s="62" t="s">
        <v>780</v>
      </c>
    </row>
    <row r="40" spans="1:6">
      <c r="A40" s="1" t="s">
        <v>746</v>
      </c>
      <c r="B40" s="1" t="s">
        <v>608</v>
      </c>
      <c r="C40" s="62" t="s">
        <v>776</v>
      </c>
      <c r="D40" s="62" t="s">
        <v>776</v>
      </c>
      <c r="F40" s="62" t="s">
        <v>780</v>
      </c>
    </row>
    <row r="41" spans="1:6">
      <c r="A41" s="1" t="s">
        <v>665</v>
      </c>
      <c r="B41" s="1" t="s">
        <v>605</v>
      </c>
      <c r="D41" s="62" t="s">
        <v>776</v>
      </c>
      <c r="F41" s="62" t="s">
        <v>753</v>
      </c>
    </row>
    <row r="42" spans="1:6">
      <c r="A42" s="1" t="s">
        <v>668</v>
      </c>
      <c r="B42" s="1" t="s">
        <v>605</v>
      </c>
      <c r="D42" s="62" t="s">
        <v>776</v>
      </c>
      <c r="F42" s="62" t="s">
        <v>753</v>
      </c>
    </row>
    <row r="43" spans="1:6">
      <c r="A43" s="1" t="s">
        <v>669</v>
      </c>
      <c r="B43" s="1" t="s">
        <v>605</v>
      </c>
      <c r="D43" s="62" t="s">
        <v>776</v>
      </c>
      <c r="F43" s="62" t="s">
        <v>753</v>
      </c>
    </row>
    <row r="44" spans="1:6">
      <c r="A44" s="1" t="s">
        <v>672</v>
      </c>
      <c r="B44" s="1" t="s">
        <v>605</v>
      </c>
      <c r="D44" s="62" t="s">
        <v>776</v>
      </c>
      <c r="F44" s="62" t="s">
        <v>753</v>
      </c>
    </row>
    <row r="45" spans="1:6">
      <c r="A45" s="1" t="s">
        <v>673</v>
      </c>
      <c r="B45" s="1" t="s">
        <v>605</v>
      </c>
      <c r="D45" s="62" t="s">
        <v>776</v>
      </c>
      <c r="F45" s="62" t="s">
        <v>753</v>
      </c>
    </row>
    <row r="46" spans="1:6">
      <c r="A46" s="1" t="s">
        <v>690</v>
      </c>
      <c r="B46" s="1" t="s">
        <v>609</v>
      </c>
      <c r="D46" s="62" t="s">
        <v>776</v>
      </c>
      <c r="F46" s="62" t="s">
        <v>753</v>
      </c>
    </row>
    <row r="47" spans="1:6">
      <c r="A47" s="1" t="s">
        <v>696</v>
      </c>
      <c r="B47" s="1" t="s">
        <v>609</v>
      </c>
      <c r="D47" s="62" t="s">
        <v>776</v>
      </c>
      <c r="F47" s="62" t="s">
        <v>753</v>
      </c>
    </row>
    <row r="48" spans="1:6">
      <c r="A48" s="1" t="s">
        <v>700</v>
      </c>
      <c r="B48" s="1" t="s">
        <v>609</v>
      </c>
      <c r="D48" s="62" t="s">
        <v>776</v>
      </c>
      <c r="F48" s="62" t="s">
        <v>753</v>
      </c>
    </row>
    <row r="49" spans="1:6">
      <c r="A49" s="1" t="s">
        <v>703</v>
      </c>
      <c r="B49" s="1" t="s">
        <v>609</v>
      </c>
      <c r="D49" s="62" t="s">
        <v>776</v>
      </c>
      <c r="F49" s="62" t="s">
        <v>753</v>
      </c>
    </row>
    <row r="50" spans="1:6">
      <c r="A50" s="1" t="s">
        <v>689</v>
      </c>
      <c r="B50" s="1" t="s">
        <v>609</v>
      </c>
      <c r="D50" s="62" t="s">
        <v>776</v>
      </c>
      <c r="F50" s="62" t="s">
        <v>753</v>
      </c>
    </row>
    <row r="51" spans="1:6">
      <c r="A51" s="1" t="s">
        <v>687</v>
      </c>
      <c r="B51" s="1" t="s">
        <v>609</v>
      </c>
      <c r="D51" s="62" t="s">
        <v>776</v>
      </c>
      <c r="F51" s="62" t="s">
        <v>753</v>
      </c>
    </row>
    <row r="52" spans="1:6">
      <c r="A52" s="1" t="s">
        <v>701</v>
      </c>
      <c r="B52" s="1" t="s">
        <v>609</v>
      </c>
      <c r="D52" s="62" t="s">
        <v>776</v>
      </c>
      <c r="F52" s="62" t="s">
        <v>753</v>
      </c>
    </row>
    <row r="53" spans="1:6">
      <c r="A53" s="1" t="s">
        <v>741</v>
      </c>
      <c r="B53" s="1" t="s">
        <v>608</v>
      </c>
      <c r="D53" s="62" t="s">
        <v>776</v>
      </c>
      <c r="F53" s="62" t="s">
        <v>753</v>
      </c>
    </row>
    <row r="54" spans="1:6">
      <c r="A54" s="1" t="s">
        <v>749</v>
      </c>
      <c r="B54" s="1" t="s">
        <v>608</v>
      </c>
      <c r="D54" s="62" t="s">
        <v>776</v>
      </c>
      <c r="F54" s="62" t="s">
        <v>753</v>
      </c>
    </row>
    <row r="55" spans="1:6">
      <c r="A55" s="1" t="s">
        <v>338</v>
      </c>
      <c r="B55" s="1" t="s">
        <v>605</v>
      </c>
      <c r="C55" s="62" t="s">
        <v>776</v>
      </c>
      <c r="F55" s="62" t="s">
        <v>782</v>
      </c>
    </row>
    <row r="56" spans="1:6">
      <c r="A56" s="1" t="s">
        <v>21</v>
      </c>
      <c r="B56" s="1" t="s">
        <v>609</v>
      </c>
      <c r="C56" s="62" t="s">
        <v>776</v>
      </c>
      <c r="F56" s="62" t="s">
        <v>782</v>
      </c>
    </row>
    <row r="57" spans="1:6">
      <c r="A57" s="1" t="s">
        <v>491</v>
      </c>
      <c r="B57" s="1" t="s">
        <v>609</v>
      </c>
      <c r="C57" s="62" t="s">
        <v>776</v>
      </c>
      <c r="F57" s="62" t="s">
        <v>782</v>
      </c>
    </row>
    <row r="58" spans="1:6">
      <c r="A58" s="1" t="s">
        <v>697</v>
      </c>
      <c r="B58" s="1" t="s">
        <v>609</v>
      </c>
      <c r="C58" s="62" t="s">
        <v>776</v>
      </c>
      <c r="F58" s="62" t="s">
        <v>782</v>
      </c>
    </row>
    <row r="59" spans="1:6">
      <c r="A59" s="1" t="s">
        <v>16</v>
      </c>
      <c r="B59" s="1" t="s">
        <v>609</v>
      </c>
      <c r="C59" s="62" t="s">
        <v>776</v>
      </c>
      <c r="F59" s="62" t="s">
        <v>782</v>
      </c>
    </row>
    <row r="60" spans="1:6">
      <c r="A60" s="1" t="s">
        <v>723</v>
      </c>
      <c r="B60" s="1" t="s">
        <v>609</v>
      </c>
      <c r="C60" s="62" t="s">
        <v>776</v>
      </c>
      <c r="F60" s="62" t="s">
        <v>782</v>
      </c>
    </row>
    <row r="61" spans="1:6">
      <c r="A61" s="1" t="s">
        <v>721</v>
      </c>
      <c r="B61" s="1" t="s">
        <v>609</v>
      </c>
      <c r="C61" s="62" t="s">
        <v>776</v>
      </c>
      <c r="F61" s="62" t="s">
        <v>782</v>
      </c>
    </row>
    <row r="62" spans="1:6">
      <c r="A62" s="1" t="s">
        <v>709</v>
      </c>
      <c r="B62" s="1" t="s">
        <v>609</v>
      </c>
      <c r="C62" s="62" t="s">
        <v>776</v>
      </c>
      <c r="F62" s="62" t="s">
        <v>782</v>
      </c>
    </row>
    <row r="63" spans="1:6">
      <c r="A63" s="1" t="s">
        <v>712</v>
      </c>
      <c r="B63" s="1" t="s">
        <v>609</v>
      </c>
      <c r="C63" s="62" t="s">
        <v>776</v>
      </c>
      <c r="F63" s="62" t="s">
        <v>782</v>
      </c>
    </row>
    <row r="64" spans="1:6">
      <c r="A64" s="1" t="s">
        <v>713</v>
      </c>
      <c r="B64" s="1" t="s">
        <v>609</v>
      </c>
      <c r="C64" s="62" t="s">
        <v>776</v>
      </c>
      <c r="F64" s="62" t="s">
        <v>782</v>
      </c>
    </row>
    <row r="65" spans="1:6">
      <c r="A65" s="1" t="s">
        <v>331</v>
      </c>
      <c r="B65" s="1" t="s">
        <v>609</v>
      </c>
      <c r="C65" s="62" t="s">
        <v>776</v>
      </c>
      <c r="F65" s="62" t="s">
        <v>782</v>
      </c>
    </row>
    <row r="66" spans="1:6">
      <c r="A66" s="1" t="s">
        <v>718</v>
      </c>
      <c r="B66" s="1" t="s">
        <v>609</v>
      </c>
      <c r="C66" s="62" t="s">
        <v>776</v>
      </c>
      <c r="F66" s="62" t="s">
        <v>782</v>
      </c>
    </row>
    <row r="67" spans="1:6">
      <c r="A67" s="1" t="s">
        <v>372</v>
      </c>
      <c r="B67" s="1" t="s">
        <v>609</v>
      </c>
      <c r="C67" s="62" t="s">
        <v>776</v>
      </c>
      <c r="F67" s="62" t="s">
        <v>782</v>
      </c>
    </row>
    <row r="68" spans="1:6">
      <c r="A68" s="1" t="s">
        <v>531</v>
      </c>
      <c r="B68" s="1" t="s">
        <v>609</v>
      </c>
      <c r="C68" s="62" t="s">
        <v>776</v>
      </c>
      <c r="F68" s="62" t="s">
        <v>782</v>
      </c>
    </row>
    <row r="69" spans="1:6">
      <c r="A69" s="1" t="s">
        <v>315</v>
      </c>
      <c r="B69" s="1" t="s">
        <v>609</v>
      </c>
      <c r="C69" s="62" t="s">
        <v>776</v>
      </c>
      <c r="F69" s="62" t="s">
        <v>782</v>
      </c>
    </row>
    <row r="70" spans="1:6">
      <c r="A70" s="1" t="s">
        <v>694</v>
      </c>
      <c r="B70" s="1" t="s">
        <v>609</v>
      </c>
      <c r="C70" s="62" t="s">
        <v>776</v>
      </c>
      <c r="F70" s="62" t="s">
        <v>782</v>
      </c>
    </row>
    <row r="71" spans="1:6">
      <c r="A71" s="1" t="s">
        <v>720</v>
      </c>
      <c r="B71" s="1" t="s">
        <v>609</v>
      </c>
      <c r="C71" s="62" t="s">
        <v>776</v>
      </c>
      <c r="F71" s="62" t="s">
        <v>782</v>
      </c>
    </row>
    <row r="72" spans="1:6">
      <c r="A72" s="1" t="s">
        <v>715</v>
      </c>
      <c r="B72" s="1" t="s">
        <v>609</v>
      </c>
      <c r="C72" s="62" t="s">
        <v>776</v>
      </c>
      <c r="F72" s="62" t="s">
        <v>782</v>
      </c>
    </row>
    <row r="73" spans="1:6">
      <c r="A73" s="1" t="s">
        <v>717</v>
      </c>
      <c r="B73" s="1" t="s">
        <v>609</v>
      </c>
      <c r="C73" s="62" t="s">
        <v>776</v>
      </c>
      <c r="F73" s="62" t="s">
        <v>782</v>
      </c>
    </row>
    <row r="74" spans="1:6">
      <c r="A74" s="1" t="s">
        <v>710</v>
      </c>
      <c r="B74" s="1" t="s">
        <v>609</v>
      </c>
      <c r="C74" s="62" t="s">
        <v>776</v>
      </c>
      <c r="F74" s="62" t="s">
        <v>782</v>
      </c>
    </row>
    <row r="75" spans="1:6">
      <c r="A75" s="1" t="s">
        <v>714</v>
      </c>
      <c r="B75" s="1" t="s">
        <v>609</v>
      </c>
      <c r="C75" s="62" t="s">
        <v>776</v>
      </c>
      <c r="F75" s="62" t="s">
        <v>782</v>
      </c>
    </row>
    <row r="76" spans="1:6">
      <c r="A76" s="1" t="s">
        <v>724</v>
      </c>
      <c r="B76" s="1" t="s">
        <v>609</v>
      </c>
      <c r="C76" s="62" t="s">
        <v>776</v>
      </c>
      <c r="F76" s="62" t="s">
        <v>782</v>
      </c>
    </row>
    <row r="77" spans="1:6">
      <c r="A77" s="1" t="s">
        <v>711</v>
      </c>
      <c r="B77" s="1" t="s">
        <v>609</v>
      </c>
      <c r="C77" s="62" t="s">
        <v>776</v>
      </c>
      <c r="F77" s="62" t="s">
        <v>782</v>
      </c>
    </row>
    <row r="78" spans="1:6">
      <c r="A78" s="1" t="s">
        <v>171</v>
      </c>
      <c r="B78" s="1" t="s">
        <v>609</v>
      </c>
      <c r="C78" s="62" t="s">
        <v>776</v>
      </c>
      <c r="F78" s="62" t="s">
        <v>782</v>
      </c>
    </row>
    <row r="79" spans="1:6">
      <c r="A79" s="1" t="s">
        <v>497</v>
      </c>
      <c r="B79" s="1" t="s">
        <v>608</v>
      </c>
      <c r="C79" s="62" t="s">
        <v>776</v>
      </c>
      <c r="F79" s="62" t="s">
        <v>782</v>
      </c>
    </row>
    <row r="80" spans="1:6">
      <c r="A80" s="1" t="s">
        <v>513</v>
      </c>
      <c r="B80" s="1" t="s">
        <v>608</v>
      </c>
      <c r="C80" s="62" t="s">
        <v>776</v>
      </c>
      <c r="F80" s="62" t="s">
        <v>782</v>
      </c>
    </row>
    <row r="81" spans="1:6">
      <c r="A81" s="1" t="s">
        <v>742</v>
      </c>
      <c r="B81" s="1" t="s">
        <v>608</v>
      </c>
      <c r="C81" s="62" t="s">
        <v>776</v>
      </c>
      <c r="F81" s="62" t="s">
        <v>782</v>
      </c>
    </row>
    <row r="82" spans="1:6">
      <c r="A82" s="1" t="s">
        <v>748</v>
      </c>
      <c r="B82" s="1" t="s">
        <v>608</v>
      </c>
      <c r="C82" s="62" t="s">
        <v>776</v>
      </c>
      <c r="F82" s="62" t="s">
        <v>782</v>
      </c>
    </row>
    <row r="83" spans="1:6">
      <c r="A83" s="1" t="s">
        <v>59</v>
      </c>
      <c r="B83" s="1" t="s">
        <v>608</v>
      </c>
      <c r="C83" s="62" t="s">
        <v>776</v>
      </c>
      <c r="F83" s="62" t="s">
        <v>782</v>
      </c>
    </row>
    <row r="84" spans="1:6">
      <c r="A84" s="1" t="s">
        <v>56</v>
      </c>
      <c r="B84" s="1" t="s">
        <v>608</v>
      </c>
      <c r="C84" s="62" t="s">
        <v>776</v>
      </c>
      <c r="F84" s="62" t="s">
        <v>782</v>
      </c>
    </row>
    <row r="85" spans="1:6">
      <c r="A85" s="1" t="s">
        <v>545</v>
      </c>
      <c r="B85" s="1" t="s">
        <v>608</v>
      </c>
      <c r="C85" s="62" t="s">
        <v>776</v>
      </c>
      <c r="F85" s="62" t="s">
        <v>782</v>
      </c>
    </row>
    <row r="86" spans="1:6">
      <c r="A86" s="1" t="s">
        <v>64</v>
      </c>
      <c r="B86" s="1" t="s">
        <v>608</v>
      </c>
      <c r="C86" s="62" t="s">
        <v>776</v>
      </c>
      <c r="F86" s="62" t="s">
        <v>782</v>
      </c>
    </row>
    <row r="87" spans="1:6">
      <c r="A87" s="1" t="s">
        <v>400</v>
      </c>
      <c r="B87" s="1" t="s">
        <v>608</v>
      </c>
      <c r="C87" s="62" t="s">
        <v>776</v>
      </c>
      <c r="F87" s="62" t="s">
        <v>782</v>
      </c>
    </row>
    <row r="88" spans="1:6">
      <c r="A88" s="1" t="s">
        <v>181</v>
      </c>
      <c r="B88" s="1" t="s">
        <v>608</v>
      </c>
      <c r="C88" s="62" t="s">
        <v>776</v>
      </c>
      <c r="F88" s="62" t="s">
        <v>782</v>
      </c>
    </row>
    <row r="89" spans="1:6">
      <c r="A89" s="1" t="s">
        <v>402</v>
      </c>
      <c r="B89" s="1" t="s">
        <v>608</v>
      </c>
      <c r="C89" s="62" t="s">
        <v>776</v>
      </c>
      <c r="F89" s="62" t="s">
        <v>782</v>
      </c>
    </row>
    <row r="90" spans="1:6">
      <c r="A90" s="1" t="s">
        <v>189</v>
      </c>
      <c r="B90" s="1" t="s">
        <v>608</v>
      </c>
      <c r="C90" s="62" t="s">
        <v>776</v>
      </c>
      <c r="F90" s="62" t="s">
        <v>782</v>
      </c>
    </row>
    <row r="91" spans="1:6">
      <c r="A91" s="1" t="s">
        <v>547</v>
      </c>
      <c r="B91" s="1" t="s">
        <v>608</v>
      </c>
      <c r="C91" s="62" t="s">
        <v>776</v>
      </c>
      <c r="F91" s="62" t="s">
        <v>782</v>
      </c>
    </row>
    <row r="92" spans="1:6">
      <c r="A92" s="1" t="s">
        <v>743</v>
      </c>
      <c r="B92" s="1" t="s">
        <v>608</v>
      </c>
      <c r="C92" s="62" t="s">
        <v>776</v>
      </c>
      <c r="F92" s="62" t="s">
        <v>782</v>
      </c>
    </row>
    <row r="93" spans="1:6">
      <c r="A93" s="1" t="s">
        <v>48</v>
      </c>
      <c r="B93" s="1" t="s">
        <v>608</v>
      </c>
      <c r="C93" s="62" t="s">
        <v>776</v>
      </c>
      <c r="F93" s="62" t="s">
        <v>782</v>
      </c>
    </row>
    <row r="94" spans="1:6">
      <c r="A94" s="1" t="s">
        <v>175</v>
      </c>
      <c r="B94" s="1" t="s">
        <v>608</v>
      </c>
      <c r="C94" s="62" t="s">
        <v>776</v>
      </c>
      <c r="F94" s="62" t="s">
        <v>782</v>
      </c>
    </row>
    <row r="95" spans="1:6">
      <c r="A95" s="1" t="s">
        <v>177</v>
      </c>
      <c r="B95" s="1" t="s">
        <v>608</v>
      </c>
      <c r="C95" s="62" t="s">
        <v>776</v>
      </c>
      <c r="F95" s="62" t="s">
        <v>782</v>
      </c>
    </row>
    <row r="96" spans="1:6">
      <c r="A96" s="1" t="s">
        <v>408</v>
      </c>
      <c r="B96" s="1" t="s">
        <v>608</v>
      </c>
      <c r="C96" s="62" t="s">
        <v>776</v>
      </c>
      <c r="F96" s="62" t="s">
        <v>782</v>
      </c>
    </row>
    <row r="97" spans="1:6">
      <c r="A97" s="1" t="s">
        <v>769</v>
      </c>
      <c r="B97" s="1" t="s">
        <v>608</v>
      </c>
      <c r="C97" s="62" t="s">
        <v>776</v>
      </c>
      <c r="F97" s="62" t="s">
        <v>782</v>
      </c>
    </row>
    <row r="98" spans="1:6">
      <c r="A98" s="1" t="s">
        <v>566</v>
      </c>
      <c r="B98" s="1" t="s">
        <v>608</v>
      </c>
      <c r="C98" s="62" t="s">
        <v>776</v>
      </c>
      <c r="F98" s="62" t="s">
        <v>782</v>
      </c>
    </row>
    <row r="99" spans="1:6">
      <c r="A99" s="1" t="s">
        <v>14</v>
      </c>
      <c r="B99" s="1" t="s">
        <v>608</v>
      </c>
      <c r="C99" s="62" t="s">
        <v>776</v>
      </c>
      <c r="F99" s="62" t="s">
        <v>782</v>
      </c>
    </row>
    <row r="100" spans="1:6">
      <c r="A100" s="1" t="s">
        <v>533</v>
      </c>
      <c r="B100" s="1" t="s">
        <v>611</v>
      </c>
      <c r="C100" s="62" t="s">
        <v>776</v>
      </c>
      <c r="F100" s="62" t="s">
        <v>782</v>
      </c>
    </row>
    <row r="101" spans="1:6">
      <c r="A101" s="1" t="s">
        <v>438</v>
      </c>
      <c r="B101" s="1" t="s">
        <v>615</v>
      </c>
      <c r="C101" s="62" t="s">
        <v>776</v>
      </c>
      <c r="F101" s="62" t="s">
        <v>782</v>
      </c>
    </row>
    <row r="102" spans="1:6">
      <c r="A102" s="1" t="s">
        <v>405</v>
      </c>
      <c r="B102" s="1" t="s">
        <v>615</v>
      </c>
      <c r="C102" s="62" t="s">
        <v>776</v>
      </c>
      <c r="F102" s="62" t="s">
        <v>782</v>
      </c>
    </row>
    <row r="103" spans="1:6">
      <c r="A103" s="1" t="s">
        <v>587</v>
      </c>
      <c r="B103" s="1" t="s">
        <v>615</v>
      </c>
      <c r="C103" s="62" t="s">
        <v>776</v>
      </c>
      <c r="F103" s="62" t="s">
        <v>782</v>
      </c>
    </row>
    <row r="104" spans="1:6">
      <c r="A104" s="1" t="s">
        <v>738</v>
      </c>
      <c r="B104" s="1" t="s">
        <v>615</v>
      </c>
      <c r="C104" s="62" t="s">
        <v>776</v>
      </c>
      <c r="F104" s="62" t="s">
        <v>782</v>
      </c>
    </row>
    <row r="105" spans="1:6">
      <c r="A105" s="1" t="s">
        <v>409</v>
      </c>
      <c r="B105" s="1" t="s">
        <v>615</v>
      </c>
      <c r="C105" s="62" t="s">
        <v>776</v>
      </c>
      <c r="F105" s="62" t="s">
        <v>782</v>
      </c>
    </row>
    <row r="106" spans="1:6">
      <c r="A106" s="1" t="s">
        <v>350</v>
      </c>
      <c r="B106" s="1" t="s">
        <v>610</v>
      </c>
      <c r="C106" s="62" t="s">
        <v>776</v>
      </c>
      <c r="F106" s="62" t="s">
        <v>782</v>
      </c>
    </row>
    <row r="107" spans="1:6">
      <c r="A107" s="1" t="s">
        <v>69</v>
      </c>
      <c r="B107" s="1" t="s">
        <v>610</v>
      </c>
      <c r="C107" s="62" t="s">
        <v>776</v>
      </c>
      <c r="F107" s="62" t="s">
        <v>782</v>
      </c>
    </row>
    <row r="108" spans="1:6">
      <c r="A108" s="1" t="s">
        <v>493</v>
      </c>
      <c r="B108" s="1" t="s">
        <v>610</v>
      </c>
      <c r="C108" s="62" t="s">
        <v>776</v>
      </c>
      <c r="F108" s="62" t="s">
        <v>782</v>
      </c>
    </row>
    <row r="109" spans="1:6">
      <c r="A109" s="1" t="s">
        <v>190</v>
      </c>
      <c r="B109" s="1" t="s">
        <v>610</v>
      </c>
      <c r="C109" s="62" t="s">
        <v>776</v>
      </c>
      <c r="F109" s="62" t="s">
        <v>782</v>
      </c>
    </row>
    <row r="110" spans="1:6">
      <c r="A110" s="1" t="s">
        <v>332</v>
      </c>
      <c r="B110" s="1" t="s">
        <v>610</v>
      </c>
      <c r="C110" s="62" t="s">
        <v>776</v>
      </c>
      <c r="F110" s="62" t="s">
        <v>782</v>
      </c>
    </row>
    <row r="111" spans="1:6">
      <c r="A111" s="1" t="s">
        <v>521</v>
      </c>
      <c r="B111" s="1" t="s">
        <v>610</v>
      </c>
      <c r="C111" s="62" t="s">
        <v>776</v>
      </c>
      <c r="F111" s="62" t="s">
        <v>782</v>
      </c>
    </row>
    <row r="112" spans="1:6">
      <c r="A112" s="1" t="s">
        <v>70</v>
      </c>
      <c r="B112" s="1" t="s">
        <v>610</v>
      </c>
      <c r="C112" s="62" t="s">
        <v>776</v>
      </c>
      <c r="F112" s="62" t="s">
        <v>782</v>
      </c>
    </row>
    <row r="113" spans="1:6">
      <c r="A113" s="1" t="s">
        <v>305</v>
      </c>
      <c r="B113" s="1" t="s">
        <v>610</v>
      </c>
      <c r="C113" s="62" t="s">
        <v>776</v>
      </c>
      <c r="F113" s="62" t="s">
        <v>782</v>
      </c>
    </row>
    <row r="114" spans="1:6">
      <c r="A114" s="1" t="s">
        <v>708</v>
      </c>
      <c r="B114" s="1" t="s">
        <v>610</v>
      </c>
      <c r="C114" s="62" t="s">
        <v>776</v>
      </c>
      <c r="F114" s="62" t="s">
        <v>782</v>
      </c>
    </row>
    <row r="115" spans="1:6">
      <c r="A115" s="1" t="s">
        <v>593</v>
      </c>
      <c r="B115" s="1" t="s">
        <v>610</v>
      </c>
      <c r="C115" s="62" t="s">
        <v>776</v>
      </c>
      <c r="F115" s="62" t="s">
        <v>782</v>
      </c>
    </row>
    <row r="116" spans="1:6">
      <c r="A116" s="1" t="s">
        <v>71</v>
      </c>
      <c r="B116" s="1" t="s">
        <v>610</v>
      </c>
      <c r="C116" s="62" t="s">
        <v>776</v>
      </c>
      <c r="F116" s="62" t="s">
        <v>782</v>
      </c>
    </row>
  </sheetData>
  <autoFilter ref="A5:F116" xr:uid="{00000000-0009-0000-0000-000000000000}"/>
  <customSheetViews>
    <customSheetView guid="{342038D5-E313-4A7C-9BAB-AA0E44EBACF9}" showAutoFilter="1" state="hidden">
      <selection activeCell="B122" sqref="B122"/>
      <pageMargins left="0.7" right="0.7" top="0.75" bottom="0.75" header="0.3" footer="0.3"/>
      <pageSetup orientation="portrait" horizontalDpi="0" verticalDpi="0" r:id="rId1"/>
      <autoFilter ref="A5:F116" xr:uid="{00000000-0000-0000-0000-000000000000}"/>
    </customSheetView>
  </customSheetViews>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17"/>
  <sheetViews>
    <sheetView topLeftCell="A295" workbookViewId="0">
      <selection activeCell="B317" sqref="B317"/>
    </sheetView>
  </sheetViews>
  <sheetFormatPr defaultRowHeight="12.75"/>
  <cols>
    <col min="1" max="1" width="113.5703125" customWidth="1"/>
  </cols>
  <sheetData>
    <row r="1" spans="1:2">
      <c r="A1" s="7" t="s">
        <v>328</v>
      </c>
    </row>
    <row r="2" spans="1:2">
      <c r="A2" s="24" t="s">
        <v>309</v>
      </c>
      <c r="B2">
        <v>1</v>
      </c>
    </row>
    <row r="3" spans="1:2">
      <c r="A3" s="24" t="s">
        <v>308</v>
      </c>
      <c r="B3">
        <v>2</v>
      </c>
    </row>
    <row r="4" spans="1:2">
      <c r="A4" s="11" t="s">
        <v>325</v>
      </c>
      <c r="B4">
        <v>3</v>
      </c>
    </row>
    <row r="5" spans="1:2">
      <c r="A5" s="11" t="s">
        <v>324</v>
      </c>
      <c r="B5">
        <v>4</v>
      </c>
    </row>
    <row r="6" spans="1:2">
      <c r="A6" s="29" t="s">
        <v>79</v>
      </c>
      <c r="B6">
        <v>5</v>
      </c>
    </row>
    <row r="7" spans="1:2">
      <c r="A7" s="29" t="s">
        <v>81</v>
      </c>
      <c r="B7">
        <v>6</v>
      </c>
    </row>
    <row r="8" spans="1:2">
      <c r="A8" s="11" t="s">
        <v>322</v>
      </c>
      <c r="B8">
        <v>7</v>
      </c>
    </row>
    <row r="9" spans="1:2">
      <c r="A9" s="11" t="s">
        <v>323</v>
      </c>
      <c r="B9">
        <v>8</v>
      </c>
    </row>
    <row r="10" spans="1:2">
      <c r="A10" s="11" t="s">
        <v>326</v>
      </c>
      <c r="B10">
        <v>9</v>
      </c>
    </row>
    <row r="11" spans="1:2">
      <c r="A11" s="79" t="s">
        <v>808</v>
      </c>
      <c r="B11">
        <v>10</v>
      </c>
    </row>
    <row r="12" spans="1:2">
      <c r="A12" s="9" t="s">
        <v>649</v>
      </c>
      <c r="B12">
        <v>11</v>
      </c>
    </row>
    <row r="13" spans="1:2">
      <c r="A13" s="29" t="s">
        <v>17</v>
      </c>
      <c r="B13">
        <v>12</v>
      </c>
    </row>
    <row r="14" spans="1:2">
      <c r="A14" s="29" t="s">
        <v>15</v>
      </c>
      <c r="B14">
        <v>13</v>
      </c>
    </row>
    <row r="15" spans="1:2">
      <c r="A15" s="9" t="s">
        <v>601</v>
      </c>
      <c r="B15">
        <v>14</v>
      </c>
    </row>
    <row r="16" spans="1:2">
      <c r="A16" s="29" t="s">
        <v>183</v>
      </c>
      <c r="B16">
        <v>15</v>
      </c>
    </row>
    <row r="17" spans="1:2">
      <c r="A17" s="11" t="s">
        <v>623</v>
      </c>
      <c r="B17">
        <v>16</v>
      </c>
    </row>
    <row r="18" spans="1:2">
      <c r="A18" s="11" t="s">
        <v>429</v>
      </c>
      <c r="B18">
        <v>17</v>
      </c>
    </row>
    <row r="19" spans="1:2">
      <c r="A19" s="29" t="s">
        <v>3</v>
      </c>
      <c r="B19">
        <v>18</v>
      </c>
    </row>
    <row r="20" spans="1:2">
      <c r="A20" s="79" t="s">
        <v>817</v>
      </c>
      <c r="B20">
        <v>19</v>
      </c>
    </row>
    <row r="21" spans="1:2">
      <c r="A21" s="9" t="s">
        <v>599</v>
      </c>
      <c r="B21">
        <v>20</v>
      </c>
    </row>
    <row r="22" spans="1:2">
      <c r="A22" s="11" t="s">
        <v>376</v>
      </c>
      <c r="B22">
        <v>21</v>
      </c>
    </row>
    <row r="23" spans="1:2">
      <c r="A23" s="29" t="s">
        <v>1</v>
      </c>
      <c r="B23">
        <v>22</v>
      </c>
    </row>
    <row r="24" spans="1:2">
      <c r="A24" s="29" t="s">
        <v>0</v>
      </c>
      <c r="B24">
        <v>23</v>
      </c>
    </row>
    <row r="25" spans="1:2">
      <c r="A25" s="76" t="s">
        <v>873</v>
      </c>
      <c r="B25">
        <v>24</v>
      </c>
    </row>
    <row r="26" spans="1:2">
      <c r="A26" s="76" t="s">
        <v>875</v>
      </c>
      <c r="B26">
        <v>25</v>
      </c>
    </row>
    <row r="27" spans="1:2">
      <c r="A27" s="11" t="s">
        <v>650</v>
      </c>
      <c r="B27">
        <v>26</v>
      </c>
    </row>
    <row r="28" spans="1:2">
      <c r="A28" s="79" t="s">
        <v>816</v>
      </c>
      <c r="B28">
        <v>27</v>
      </c>
    </row>
    <row r="29" spans="1:2">
      <c r="A29" s="79" t="s">
        <v>818</v>
      </c>
      <c r="B29">
        <v>28</v>
      </c>
    </row>
    <row r="30" spans="1:2">
      <c r="A30" s="9" t="s">
        <v>568</v>
      </c>
      <c r="B30">
        <v>29</v>
      </c>
    </row>
    <row r="31" spans="1:2">
      <c r="A31" s="24" t="s">
        <v>68</v>
      </c>
      <c r="B31">
        <v>30</v>
      </c>
    </row>
    <row r="32" spans="1:2">
      <c r="A32" s="29" t="s">
        <v>2</v>
      </c>
      <c r="B32">
        <v>31</v>
      </c>
    </row>
    <row r="33" spans="1:2">
      <c r="A33" s="11" t="s">
        <v>646</v>
      </c>
      <c r="B33">
        <v>32</v>
      </c>
    </row>
    <row r="34" spans="1:2">
      <c r="A34" s="12" t="s">
        <v>340</v>
      </c>
      <c r="B34">
        <v>33</v>
      </c>
    </row>
    <row r="35" spans="1:2">
      <c r="A35" s="29" t="s">
        <v>178</v>
      </c>
      <c r="B35">
        <v>34</v>
      </c>
    </row>
    <row r="36" spans="1:2">
      <c r="A36" s="29" t="s">
        <v>13</v>
      </c>
      <c r="B36">
        <v>35</v>
      </c>
    </row>
    <row r="37" spans="1:2">
      <c r="A37" s="79" t="s">
        <v>813</v>
      </c>
      <c r="B37">
        <v>36</v>
      </c>
    </row>
    <row r="38" spans="1:2">
      <c r="A38" s="79" t="s">
        <v>831</v>
      </c>
      <c r="B38">
        <v>37</v>
      </c>
    </row>
    <row r="39" spans="1:2">
      <c r="A39" s="29" t="s">
        <v>383</v>
      </c>
      <c r="B39">
        <v>38</v>
      </c>
    </row>
    <row r="40" spans="1:2">
      <c r="A40" s="79" t="s">
        <v>819</v>
      </c>
      <c r="B40">
        <v>39</v>
      </c>
    </row>
    <row r="41" spans="1:2">
      <c r="A41" s="79" t="s">
        <v>812</v>
      </c>
      <c r="B41">
        <v>40</v>
      </c>
    </row>
    <row r="42" spans="1:2">
      <c r="A42" s="79" t="s">
        <v>814</v>
      </c>
      <c r="B42">
        <v>41</v>
      </c>
    </row>
    <row r="43" spans="1:2">
      <c r="A43" s="79" t="s">
        <v>815</v>
      </c>
      <c r="B43">
        <v>42</v>
      </c>
    </row>
    <row r="44" spans="1:2">
      <c r="A44" s="12" t="s">
        <v>337</v>
      </c>
      <c r="B44">
        <v>43</v>
      </c>
    </row>
    <row r="45" spans="1:2">
      <c r="A45" s="29" t="s">
        <v>19</v>
      </c>
      <c r="B45">
        <v>44</v>
      </c>
    </row>
    <row r="46" spans="1:2">
      <c r="A46" s="29" t="s">
        <v>39</v>
      </c>
      <c r="B46">
        <v>45</v>
      </c>
    </row>
    <row r="47" spans="1:2">
      <c r="A47" s="12" t="s">
        <v>338</v>
      </c>
      <c r="B47">
        <v>46</v>
      </c>
    </row>
    <row r="48" spans="1:2">
      <c r="A48" s="29" t="s">
        <v>499</v>
      </c>
      <c r="B48">
        <v>47</v>
      </c>
    </row>
    <row r="49" spans="1:2">
      <c r="A49" s="29" t="s">
        <v>10</v>
      </c>
      <c r="B49">
        <v>48</v>
      </c>
    </row>
    <row r="50" spans="1:2">
      <c r="A50" s="12" t="s">
        <v>381</v>
      </c>
      <c r="B50">
        <v>49</v>
      </c>
    </row>
    <row r="51" spans="1:2">
      <c r="A51" s="29" t="s">
        <v>7</v>
      </c>
      <c r="B51">
        <v>50</v>
      </c>
    </row>
    <row r="52" spans="1:2">
      <c r="A52" s="29" t="s">
        <v>11</v>
      </c>
      <c r="B52">
        <v>51</v>
      </c>
    </row>
    <row r="53" spans="1:2">
      <c r="A53" s="29" t="s">
        <v>6</v>
      </c>
      <c r="B53">
        <v>52</v>
      </c>
    </row>
    <row r="54" spans="1:2">
      <c r="A54" s="29" t="s">
        <v>317</v>
      </c>
      <c r="B54">
        <v>53</v>
      </c>
    </row>
    <row r="55" spans="1:2">
      <c r="A55" s="29" t="s">
        <v>435</v>
      </c>
      <c r="B55">
        <v>54</v>
      </c>
    </row>
    <row r="56" spans="1:2">
      <c r="A56" s="29" t="s">
        <v>652</v>
      </c>
      <c r="B56">
        <v>55</v>
      </c>
    </row>
    <row r="57" spans="1:2">
      <c r="A57" s="29" t="s">
        <v>8</v>
      </c>
      <c r="B57">
        <v>56</v>
      </c>
    </row>
    <row r="58" spans="1:2">
      <c r="A58" s="29" t="s">
        <v>334</v>
      </c>
      <c r="B58">
        <v>57</v>
      </c>
    </row>
    <row r="59" spans="1:2">
      <c r="A59" s="12" t="s">
        <v>348</v>
      </c>
      <c r="B59">
        <v>58</v>
      </c>
    </row>
    <row r="60" spans="1:2">
      <c r="A60" s="9" t="s">
        <v>647</v>
      </c>
      <c r="B60">
        <v>59</v>
      </c>
    </row>
    <row r="61" spans="1:2">
      <c r="A61" s="29" t="s">
        <v>5</v>
      </c>
      <c r="B61">
        <v>60</v>
      </c>
    </row>
    <row r="62" spans="1:2">
      <c r="A62" s="29" t="s">
        <v>9</v>
      </c>
      <c r="B62">
        <v>61</v>
      </c>
    </row>
    <row r="63" spans="1:2">
      <c r="A63" s="9" t="s">
        <v>529</v>
      </c>
      <c r="B63">
        <v>62</v>
      </c>
    </row>
    <row r="64" spans="1:2">
      <c r="A64" s="12" t="s">
        <v>407</v>
      </c>
      <c r="B64">
        <v>63</v>
      </c>
    </row>
    <row r="65" spans="1:2">
      <c r="A65" s="29" t="s">
        <v>4</v>
      </c>
      <c r="B65">
        <v>64</v>
      </c>
    </row>
    <row r="66" spans="1:2">
      <c r="A66" s="9" t="s">
        <v>554</v>
      </c>
      <c r="B66">
        <v>65</v>
      </c>
    </row>
    <row r="67" spans="1:2">
      <c r="A67" s="29" t="s">
        <v>185</v>
      </c>
      <c r="B67">
        <v>66</v>
      </c>
    </row>
    <row r="68" spans="1:2">
      <c r="A68" s="29" t="s">
        <v>21</v>
      </c>
      <c r="B68">
        <v>67</v>
      </c>
    </row>
    <row r="69" spans="1:2">
      <c r="A69" s="9" t="s">
        <v>491</v>
      </c>
      <c r="B69">
        <v>68</v>
      </c>
    </row>
    <row r="70" spans="1:2">
      <c r="A70" s="29" t="s">
        <v>27</v>
      </c>
      <c r="B70">
        <v>69</v>
      </c>
    </row>
    <row r="71" spans="1:2">
      <c r="A71" s="29" t="s">
        <v>25</v>
      </c>
      <c r="B71">
        <v>70</v>
      </c>
    </row>
    <row r="72" spans="1:2">
      <c r="A72" s="9" t="s">
        <v>495</v>
      </c>
      <c r="B72">
        <v>71</v>
      </c>
    </row>
    <row r="73" spans="1:2">
      <c r="A73" s="29" t="s">
        <v>16</v>
      </c>
      <c r="B73">
        <v>72</v>
      </c>
    </row>
    <row r="74" spans="1:2">
      <c r="A74" s="29" t="s">
        <v>34</v>
      </c>
      <c r="B74">
        <v>73</v>
      </c>
    </row>
    <row r="75" spans="1:2">
      <c r="A75" s="9" t="s">
        <v>501</v>
      </c>
      <c r="B75">
        <v>74</v>
      </c>
    </row>
    <row r="76" spans="1:2">
      <c r="A76" s="9" t="s">
        <v>503</v>
      </c>
      <c r="B76">
        <v>75</v>
      </c>
    </row>
    <row r="77" spans="1:2">
      <c r="A77" s="29" t="s">
        <v>36</v>
      </c>
      <c r="B77">
        <v>76</v>
      </c>
    </row>
    <row r="78" spans="1:2">
      <c r="A78" s="9" t="s">
        <v>505</v>
      </c>
      <c r="B78">
        <v>77</v>
      </c>
    </row>
    <row r="79" spans="1:2">
      <c r="A79" s="29" t="s">
        <v>31</v>
      </c>
      <c r="B79">
        <v>78</v>
      </c>
    </row>
    <row r="80" spans="1:2">
      <c r="A80" s="12" t="s">
        <v>331</v>
      </c>
      <c r="B80">
        <v>79</v>
      </c>
    </row>
    <row r="81" spans="1:2">
      <c r="A81" s="29" t="s">
        <v>82</v>
      </c>
      <c r="B81">
        <v>80</v>
      </c>
    </row>
    <row r="82" spans="1:2">
      <c r="A82" s="29" t="s">
        <v>184</v>
      </c>
      <c r="B82">
        <v>81</v>
      </c>
    </row>
    <row r="83" spans="1:2">
      <c r="A83" s="76" t="s">
        <v>844</v>
      </c>
      <c r="B83">
        <v>82</v>
      </c>
    </row>
    <row r="84" spans="1:2">
      <c r="A84" s="29" t="s">
        <v>28</v>
      </c>
      <c r="B84">
        <v>83</v>
      </c>
    </row>
    <row r="85" spans="1:2">
      <c r="A85" s="29" t="s">
        <v>29</v>
      </c>
      <c r="B85">
        <v>84</v>
      </c>
    </row>
    <row r="86" spans="1:2">
      <c r="A86" s="78" t="s">
        <v>836</v>
      </c>
      <c r="B86">
        <v>85</v>
      </c>
    </row>
    <row r="87" spans="1:2">
      <c r="A87" s="9" t="s">
        <v>517</v>
      </c>
      <c r="B87">
        <v>86</v>
      </c>
    </row>
    <row r="88" spans="1:2">
      <c r="A88" s="79" t="s">
        <v>821</v>
      </c>
      <c r="B88">
        <v>87</v>
      </c>
    </row>
    <row r="89" spans="1:2">
      <c r="A89" s="29" t="s">
        <v>35</v>
      </c>
      <c r="B89">
        <v>88</v>
      </c>
    </row>
    <row r="90" spans="1:2">
      <c r="A90" s="9" t="s">
        <v>519</v>
      </c>
      <c r="B90">
        <v>89</v>
      </c>
    </row>
    <row r="91" spans="1:2">
      <c r="A91" s="29" t="s">
        <v>40</v>
      </c>
      <c r="B91">
        <v>90</v>
      </c>
    </row>
    <row r="92" spans="1:2">
      <c r="A92" s="29" t="s">
        <v>18</v>
      </c>
      <c r="B92">
        <v>91</v>
      </c>
    </row>
    <row r="93" spans="1:2">
      <c r="A93" s="76" t="s">
        <v>848</v>
      </c>
      <c r="B93">
        <v>92</v>
      </c>
    </row>
    <row r="94" spans="1:2">
      <c r="A94" s="29" t="s">
        <v>179</v>
      </c>
      <c r="B94">
        <v>93</v>
      </c>
    </row>
    <row r="95" spans="1:2">
      <c r="A95" s="76" t="s">
        <v>842</v>
      </c>
      <c r="B95">
        <v>94</v>
      </c>
    </row>
    <row r="96" spans="1:2">
      <c r="A96" s="11" t="s">
        <v>365</v>
      </c>
      <c r="B96">
        <v>95</v>
      </c>
    </row>
    <row r="97" spans="1:2">
      <c r="A97" s="12" t="s">
        <v>354</v>
      </c>
      <c r="B97">
        <v>96</v>
      </c>
    </row>
    <row r="98" spans="1:2">
      <c r="A98" s="12" t="s">
        <v>356</v>
      </c>
      <c r="B98">
        <v>97</v>
      </c>
    </row>
    <row r="99" spans="1:2">
      <c r="A99" s="77" t="s">
        <v>897</v>
      </c>
      <c r="B99">
        <v>98</v>
      </c>
    </row>
    <row r="100" spans="1:2">
      <c r="A100" s="77" t="s">
        <v>901</v>
      </c>
      <c r="B100">
        <v>99</v>
      </c>
    </row>
    <row r="101" spans="1:2">
      <c r="A101" s="9" t="s">
        <v>581</v>
      </c>
      <c r="B101">
        <v>100</v>
      </c>
    </row>
    <row r="102" spans="1:2">
      <c r="A102" s="11" t="s">
        <v>372</v>
      </c>
      <c r="B102">
        <v>101</v>
      </c>
    </row>
    <row r="103" spans="1:2">
      <c r="A103" s="9" t="s">
        <v>651</v>
      </c>
      <c r="B103">
        <v>102</v>
      </c>
    </row>
    <row r="104" spans="1:2">
      <c r="A104" s="9" t="s">
        <v>531</v>
      </c>
      <c r="B104">
        <v>103</v>
      </c>
    </row>
    <row r="105" spans="1:2">
      <c r="A105" s="29" t="s">
        <v>182</v>
      </c>
      <c r="B105">
        <v>104</v>
      </c>
    </row>
    <row r="106" spans="1:2">
      <c r="A106" s="15" t="s">
        <v>315</v>
      </c>
      <c r="B106">
        <v>105</v>
      </c>
    </row>
    <row r="107" spans="1:2">
      <c r="A107" s="29" t="s">
        <v>388</v>
      </c>
      <c r="B107">
        <v>106</v>
      </c>
    </row>
    <row r="108" spans="1:2">
      <c r="A108" s="77" t="s">
        <v>895</v>
      </c>
      <c r="B108">
        <v>107</v>
      </c>
    </row>
    <row r="109" spans="1:2">
      <c r="A109" s="29" t="s">
        <v>24</v>
      </c>
      <c r="B109">
        <v>108</v>
      </c>
    </row>
    <row r="110" spans="1:2">
      <c r="A110" s="9" t="s">
        <v>576</v>
      </c>
      <c r="B110">
        <v>109</v>
      </c>
    </row>
    <row r="111" spans="1:2">
      <c r="A111" s="9" t="s">
        <v>578</v>
      </c>
      <c r="B111">
        <v>110</v>
      </c>
    </row>
    <row r="112" spans="1:2">
      <c r="A112" s="9" t="s">
        <v>580</v>
      </c>
      <c r="B112">
        <v>111</v>
      </c>
    </row>
    <row r="113" spans="1:2">
      <c r="A113" s="28" t="s">
        <v>327</v>
      </c>
      <c r="B113">
        <v>112</v>
      </c>
    </row>
    <row r="114" spans="1:2">
      <c r="A114" s="29" t="s">
        <v>22</v>
      </c>
      <c r="B114">
        <v>113</v>
      </c>
    </row>
    <row r="115" spans="1:2">
      <c r="A115" s="76" t="s">
        <v>846</v>
      </c>
      <c r="B115">
        <v>114</v>
      </c>
    </row>
    <row r="116" spans="1:2">
      <c r="A116" s="29" t="s">
        <v>26</v>
      </c>
      <c r="B116">
        <v>115</v>
      </c>
    </row>
    <row r="117" spans="1:2">
      <c r="A117" s="29" t="s">
        <v>307</v>
      </c>
      <c r="B117">
        <v>116</v>
      </c>
    </row>
    <row r="118" spans="1:2">
      <c r="A118" s="9" t="s">
        <v>585</v>
      </c>
      <c r="B118">
        <v>117</v>
      </c>
    </row>
    <row r="119" spans="1:2">
      <c r="A119" s="85" t="s">
        <v>37</v>
      </c>
      <c r="B119">
        <v>118</v>
      </c>
    </row>
    <row r="120" spans="1:2">
      <c r="A120" s="85" t="s">
        <v>171</v>
      </c>
      <c r="B120">
        <v>119</v>
      </c>
    </row>
    <row r="121" spans="1:2">
      <c r="A121" s="90" t="s">
        <v>832</v>
      </c>
      <c r="B121">
        <v>120</v>
      </c>
    </row>
    <row r="122" spans="1:2">
      <c r="A122" s="25" t="s">
        <v>589</v>
      </c>
      <c r="B122">
        <v>121</v>
      </c>
    </row>
    <row r="123" spans="1:2">
      <c r="A123" s="85" t="s">
        <v>30</v>
      </c>
      <c r="B123">
        <v>122</v>
      </c>
    </row>
    <row r="124" spans="1:2">
      <c r="A124" s="85" t="s">
        <v>303</v>
      </c>
      <c r="B124">
        <v>123</v>
      </c>
    </row>
    <row r="125" spans="1:2">
      <c r="A125" s="90" t="s">
        <v>797</v>
      </c>
      <c r="B125">
        <v>124</v>
      </c>
    </row>
    <row r="126" spans="1:2">
      <c r="A126" s="90" t="s">
        <v>798</v>
      </c>
      <c r="B126">
        <v>125</v>
      </c>
    </row>
    <row r="127" spans="1:2">
      <c r="A127" s="91" t="s">
        <v>840</v>
      </c>
      <c r="B127">
        <v>126</v>
      </c>
    </row>
    <row r="128" spans="1:2">
      <c r="A128" s="86" t="s">
        <v>336</v>
      </c>
      <c r="B128">
        <v>127</v>
      </c>
    </row>
    <row r="129" spans="1:2">
      <c r="A129" s="90" t="s">
        <v>810</v>
      </c>
      <c r="B129">
        <v>128</v>
      </c>
    </row>
    <row r="130" spans="1:2">
      <c r="A130" s="85" t="s">
        <v>38</v>
      </c>
      <c r="B130">
        <v>129</v>
      </c>
    </row>
    <row r="131" spans="1:2">
      <c r="A131" s="90" t="s">
        <v>811</v>
      </c>
      <c r="B131">
        <v>130</v>
      </c>
    </row>
    <row r="132" spans="1:2">
      <c r="A132" s="90" t="s">
        <v>794</v>
      </c>
      <c r="B132">
        <v>131</v>
      </c>
    </row>
    <row r="133" spans="1:2">
      <c r="A133" s="85" t="s">
        <v>32</v>
      </c>
      <c r="B133">
        <v>132</v>
      </c>
    </row>
    <row r="134" spans="1:2">
      <c r="A134" s="85" t="s">
        <v>33</v>
      </c>
      <c r="B134">
        <v>133</v>
      </c>
    </row>
    <row r="135" spans="1:2">
      <c r="A135" s="85" t="s">
        <v>186</v>
      </c>
      <c r="B135">
        <v>134</v>
      </c>
    </row>
    <row r="136" spans="1:2">
      <c r="A136" s="85" t="s">
        <v>223</v>
      </c>
      <c r="B136">
        <v>135</v>
      </c>
    </row>
    <row r="137" spans="1:2">
      <c r="A137" s="85" t="s">
        <v>152</v>
      </c>
      <c r="B137">
        <v>136</v>
      </c>
    </row>
    <row r="138" spans="1:2">
      <c r="A138" s="85" t="s">
        <v>191</v>
      </c>
      <c r="B138">
        <v>137</v>
      </c>
    </row>
    <row r="139" spans="1:2">
      <c r="A139" s="85" t="s">
        <v>20</v>
      </c>
      <c r="B139">
        <v>138</v>
      </c>
    </row>
    <row r="140" spans="1:2">
      <c r="A140" s="85" t="s">
        <v>23</v>
      </c>
      <c r="B140">
        <v>139</v>
      </c>
    </row>
    <row r="141" spans="1:2">
      <c r="A141" s="90" t="s">
        <v>828</v>
      </c>
      <c r="B141">
        <v>140</v>
      </c>
    </row>
    <row r="142" spans="1:2">
      <c r="A142" s="90" t="s">
        <v>806</v>
      </c>
      <c r="B142">
        <v>141</v>
      </c>
    </row>
    <row r="143" spans="1:2">
      <c r="A143" s="90" t="s">
        <v>793</v>
      </c>
      <c r="B143">
        <v>142</v>
      </c>
    </row>
    <row r="144" spans="1:2">
      <c r="A144" s="90" t="s">
        <v>807</v>
      </c>
      <c r="B144">
        <v>143</v>
      </c>
    </row>
    <row r="145" spans="1:2">
      <c r="A145" s="90" t="s">
        <v>799</v>
      </c>
      <c r="B145">
        <v>144</v>
      </c>
    </row>
    <row r="146" spans="1:2">
      <c r="A146" s="85" t="s">
        <v>47</v>
      </c>
      <c r="B146">
        <v>145</v>
      </c>
    </row>
    <row r="147" spans="1:2">
      <c r="A147" s="85" t="s">
        <v>51</v>
      </c>
      <c r="B147">
        <v>146</v>
      </c>
    </row>
    <row r="148" spans="1:2">
      <c r="A148" s="25" t="s">
        <v>497</v>
      </c>
      <c r="B148">
        <v>147</v>
      </c>
    </row>
    <row r="149" spans="1:2">
      <c r="A149" s="25" t="s">
        <v>513</v>
      </c>
      <c r="B149">
        <v>148</v>
      </c>
    </row>
    <row r="150" spans="1:2">
      <c r="A150" s="85" t="s">
        <v>61</v>
      </c>
      <c r="B150">
        <v>149</v>
      </c>
    </row>
    <row r="151" spans="1:2">
      <c r="A151" s="85" t="s">
        <v>44</v>
      </c>
      <c r="B151">
        <v>150</v>
      </c>
    </row>
    <row r="152" spans="1:2">
      <c r="A152" s="85" t="s">
        <v>62</v>
      </c>
      <c r="B152">
        <v>151</v>
      </c>
    </row>
    <row r="153" spans="1:2">
      <c r="A153" s="85" t="s">
        <v>65</v>
      </c>
      <c r="B153">
        <v>152</v>
      </c>
    </row>
    <row r="154" spans="1:2">
      <c r="A154" s="86" t="s">
        <v>320</v>
      </c>
      <c r="B154">
        <v>153</v>
      </c>
    </row>
    <row r="155" spans="1:2">
      <c r="A155" s="85" t="s">
        <v>319</v>
      </c>
      <c r="B155">
        <v>154</v>
      </c>
    </row>
    <row r="156" spans="1:2">
      <c r="A156" s="25" t="s">
        <v>525</v>
      </c>
      <c r="B156">
        <v>155</v>
      </c>
    </row>
    <row r="157" spans="1:2">
      <c r="A157" s="85" t="s">
        <v>59</v>
      </c>
      <c r="B157">
        <v>156</v>
      </c>
    </row>
    <row r="158" spans="1:2">
      <c r="A158" s="85" t="s">
        <v>55</v>
      </c>
      <c r="B158">
        <v>157</v>
      </c>
    </row>
    <row r="159" spans="1:2">
      <c r="A159" s="85" t="s">
        <v>58</v>
      </c>
      <c r="B159">
        <v>158</v>
      </c>
    </row>
    <row r="160" spans="1:2">
      <c r="A160" s="85" t="s">
        <v>60</v>
      </c>
      <c r="B160">
        <v>159</v>
      </c>
    </row>
    <row r="161" spans="1:2">
      <c r="A161" s="25" t="s">
        <v>535</v>
      </c>
      <c r="B161">
        <v>160</v>
      </c>
    </row>
    <row r="162" spans="1:2">
      <c r="A162" s="25" t="s">
        <v>539</v>
      </c>
      <c r="B162">
        <v>161</v>
      </c>
    </row>
    <row r="163" spans="1:2">
      <c r="A163" s="85" t="s">
        <v>52</v>
      </c>
      <c r="B163">
        <v>162</v>
      </c>
    </row>
    <row r="164" spans="1:2">
      <c r="A164" s="85" t="s">
        <v>56</v>
      </c>
      <c r="B164">
        <v>163</v>
      </c>
    </row>
    <row r="165" spans="1:2">
      <c r="A165" s="85" t="s">
        <v>53</v>
      </c>
      <c r="B165">
        <v>164</v>
      </c>
    </row>
    <row r="166" spans="1:2">
      <c r="A166" s="85" t="s">
        <v>57</v>
      </c>
      <c r="B166">
        <v>165</v>
      </c>
    </row>
    <row r="167" spans="1:2">
      <c r="A167" s="85" t="s">
        <v>63</v>
      </c>
      <c r="B167">
        <v>166</v>
      </c>
    </row>
    <row r="168" spans="1:2">
      <c r="A168" s="87" t="s">
        <v>541</v>
      </c>
      <c r="B168">
        <v>167</v>
      </c>
    </row>
    <row r="169" spans="1:2">
      <c r="A169" s="85" t="s">
        <v>54</v>
      </c>
      <c r="B169">
        <v>168</v>
      </c>
    </row>
    <row r="170" spans="1:2">
      <c r="A170" s="25" t="s">
        <v>543</v>
      </c>
      <c r="B170">
        <v>169</v>
      </c>
    </row>
    <row r="171" spans="1:2">
      <c r="A171" s="90" t="s">
        <v>905</v>
      </c>
      <c r="B171">
        <v>170</v>
      </c>
    </row>
    <row r="172" spans="1:2">
      <c r="A172" s="86" t="s">
        <v>420</v>
      </c>
      <c r="B172">
        <v>171</v>
      </c>
    </row>
    <row r="173" spans="1:2">
      <c r="A173" s="25" t="s">
        <v>545</v>
      </c>
      <c r="B173">
        <v>172</v>
      </c>
    </row>
    <row r="174" spans="1:2">
      <c r="A174" s="90" t="s">
        <v>912</v>
      </c>
      <c r="B174">
        <v>173</v>
      </c>
    </row>
    <row r="175" spans="1:2">
      <c r="A175" s="85" t="s">
        <v>64</v>
      </c>
      <c r="B175">
        <v>174</v>
      </c>
    </row>
    <row r="176" spans="1:2">
      <c r="A176" s="90" t="s">
        <v>804</v>
      </c>
      <c r="B176">
        <v>175</v>
      </c>
    </row>
    <row r="177" spans="1:2">
      <c r="A177" s="86" t="s">
        <v>400</v>
      </c>
      <c r="B177">
        <v>176</v>
      </c>
    </row>
    <row r="178" spans="1:2">
      <c r="A178" s="85" t="s">
        <v>181</v>
      </c>
      <c r="B178">
        <v>177</v>
      </c>
    </row>
    <row r="179" spans="1:2">
      <c r="A179" s="86" t="s">
        <v>402</v>
      </c>
      <c r="B179">
        <v>178</v>
      </c>
    </row>
    <row r="180" spans="1:2">
      <c r="A180" s="85" t="s">
        <v>189</v>
      </c>
      <c r="B180">
        <v>179</v>
      </c>
    </row>
    <row r="181" spans="1:2">
      <c r="A181" s="25" t="s">
        <v>547</v>
      </c>
      <c r="B181">
        <v>180</v>
      </c>
    </row>
    <row r="182" spans="1:2">
      <c r="A182" s="90" t="s">
        <v>801</v>
      </c>
      <c r="B182">
        <v>181</v>
      </c>
    </row>
    <row r="183" spans="1:2">
      <c r="A183" s="90" t="s">
        <v>805</v>
      </c>
      <c r="B183">
        <v>182</v>
      </c>
    </row>
    <row r="184" spans="1:2">
      <c r="A184" s="85" t="s">
        <v>175</v>
      </c>
      <c r="B184">
        <v>183</v>
      </c>
    </row>
    <row r="185" spans="1:2">
      <c r="A185" s="25" t="s">
        <v>549</v>
      </c>
      <c r="B185">
        <v>184</v>
      </c>
    </row>
    <row r="186" spans="1:2">
      <c r="A186" s="25" t="s">
        <v>551</v>
      </c>
      <c r="B186">
        <v>185</v>
      </c>
    </row>
    <row r="187" spans="1:2">
      <c r="A187" s="86" t="s">
        <v>621</v>
      </c>
      <c r="B187">
        <v>186</v>
      </c>
    </row>
    <row r="188" spans="1:2">
      <c r="A188" s="85" t="s">
        <v>177</v>
      </c>
      <c r="B188">
        <v>187</v>
      </c>
    </row>
    <row r="189" spans="1:2">
      <c r="A189" s="86" t="s">
        <v>408</v>
      </c>
      <c r="B189">
        <v>188</v>
      </c>
    </row>
    <row r="190" spans="1:2">
      <c r="A190" s="86" t="s">
        <v>620</v>
      </c>
      <c r="B190">
        <v>189</v>
      </c>
    </row>
    <row r="191" spans="1:2">
      <c r="A191" s="86" t="s">
        <v>335</v>
      </c>
      <c r="B191">
        <v>190</v>
      </c>
    </row>
    <row r="192" spans="1:2">
      <c r="A192" s="85" t="s">
        <v>46</v>
      </c>
      <c r="B192">
        <v>191</v>
      </c>
    </row>
    <row r="193" spans="1:2">
      <c r="A193" s="25" t="s">
        <v>562</v>
      </c>
      <c r="B193">
        <v>192</v>
      </c>
    </row>
    <row r="194" spans="1:2">
      <c r="A194" s="85" t="s">
        <v>45</v>
      </c>
      <c r="B194">
        <v>193</v>
      </c>
    </row>
    <row r="195" spans="1:2">
      <c r="A195" s="25" t="s">
        <v>566</v>
      </c>
      <c r="B195">
        <v>194</v>
      </c>
    </row>
    <row r="196" spans="1:2">
      <c r="A196" s="25" t="s">
        <v>570</v>
      </c>
      <c r="B196">
        <v>195</v>
      </c>
    </row>
    <row r="197" spans="1:2">
      <c r="A197" s="85" t="s">
        <v>42</v>
      </c>
      <c r="B197">
        <v>196</v>
      </c>
    </row>
    <row r="198" spans="1:2">
      <c r="A198" s="85" t="s">
        <v>14</v>
      </c>
      <c r="B198">
        <v>197</v>
      </c>
    </row>
    <row r="199" spans="1:2">
      <c r="A199" s="85" t="s">
        <v>192</v>
      </c>
      <c r="B199">
        <v>198</v>
      </c>
    </row>
    <row r="200" spans="1:2">
      <c r="A200" s="25" t="s">
        <v>583</v>
      </c>
      <c r="B200">
        <v>199</v>
      </c>
    </row>
    <row r="201" spans="1:2">
      <c r="A201" s="90" t="s">
        <v>809</v>
      </c>
      <c r="B201">
        <v>200</v>
      </c>
    </row>
    <row r="202" spans="1:2">
      <c r="A202" s="85" t="s">
        <v>188</v>
      </c>
      <c r="B202">
        <v>201</v>
      </c>
    </row>
    <row r="203" spans="1:2">
      <c r="A203" s="90" t="s">
        <v>802</v>
      </c>
      <c r="B203">
        <v>202</v>
      </c>
    </row>
    <row r="204" spans="1:2">
      <c r="A204" s="85" t="s">
        <v>41</v>
      </c>
      <c r="B204">
        <v>203</v>
      </c>
    </row>
    <row r="205" spans="1:2">
      <c r="A205" s="90" t="s">
        <v>820</v>
      </c>
      <c r="B205">
        <v>204</v>
      </c>
    </row>
    <row r="206" spans="1:2">
      <c r="A206" s="25" t="s">
        <v>591</v>
      </c>
      <c r="B206">
        <v>205</v>
      </c>
    </row>
    <row r="207" spans="1:2">
      <c r="A207" s="85" t="s">
        <v>49</v>
      </c>
      <c r="B207">
        <v>206</v>
      </c>
    </row>
    <row r="208" spans="1:2">
      <c r="A208" s="85" t="s">
        <v>43</v>
      </c>
      <c r="B208">
        <v>207</v>
      </c>
    </row>
    <row r="209" spans="1:2">
      <c r="A209" s="85" t="s">
        <v>50</v>
      </c>
      <c r="B209">
        <v>208</v>
      </c>
    </row>
    <row r="210" spans="1:2">
      <c r="A210" s="85" t="s">
        <v>180</v>
      </c>
      <c r="B210">
        <v>209</v>
      </c>
    </row>
    <row r="211" spans="1:2">
      <c r="A211" s="25" t="s">
        <v>489</v>
      </c>
      <c r="B211">
        <v>210</v>
      </c>
    </row>
    <row r="212" spans="1:2">
      <c r="A212" s="85" t="s">
        <v>67</v>
      </c>
      <c r="B212">
        <v>211</v>
      </c>
    </row>
    <row r="213" spans="1:2">
      <c r="A213" s="85" t="s">
        <v>12</v>
      </c>
      <c r="B213">
        <v>212</v>
      </c>
    </row>
    <row r="214" spans="1:2">
      <c r="A214" s="25" t="s">
        <v>511</v>
      </c>
      <c r="B214">
        <v>213</v>
      </c>
    </row>
    <row r="215" spans="1:2">
      <c r="A215" s="25" t="s">
        <v>523</v>
      </c>
      <c r="B215">
        <v>214</v>
      </c>
    </row>
    <row r="216" spans="1:2">
      <c r="A216" s="25" t="s">
        <v>533</v>
      </c>
      <c r="B216">
        <v>215</v>
      </c>
    </row>
    <row r="217" spans="1:2">
      <c r="A217" s="25" t="s">
        <v>552</v>
      </c>
      <c r="B217">
        <v>216</v>
      </c>
    </row>
    <row r="218" spans="1:2">
      <c r="A218" s="85" t="s">
        <v>66</v>
      </c>
      <c r="B218">
        <v>217</v>
      </c>
    </row>
    <row r="219" spans="1:2">
      <c r="A219" s="25" t="s">
        <v>445</v>
      </c>
      <c r="B219">
        <v>218</v>
      </c>
    </row>
    <row r="220" spans="1:2">
      <c r="A220" s="90" t="s">
        <v>795</v>
      </c>
      <c r="B220">
        <v>219</v>
      </c>
    </row>
    <row r="221" spans="1:2">
      <c r="A221" s="85" t="s">
        <v>48</v>
      </c>
      <c r="B221">
        <v>220</v>
      </c>
    </row>
    <row r="222" spans="1:2">
      <c r="A222" s="92" t="s">
        <v>919</v>
      </c>
      <c r="B222">
        <v>221</v>
      </c>
    </row>
    <row r="223" spans="1:2">
      <c r="A223" s="25" t="s">
        <v>364</v>
      </c>
      <c r="B223">
        <v>222</v>
      </c>
    </row>
    <row r="224" spans="1:2">
      <c r="A224" s="25" t="s">
        <v>438</v>
      </c>
      <c r="B224">
        <v>223</v>
      </c>
    </row>
    <row r="225" spans="1:2">
      <c r="A225" s="85" t="s">
        <v>405</v>
      </c>
      <c r="B225">
        <v>224</v>
      </c>
    </row>
    <row r="226" spans="1:2">
      <c r="A226" s="85" t="s">
        <v>312</v>
      </c>
      <c r="B226">
        <v>225</v>
      </c>
    </row>
    <row r="227" spans="1:2">
      <c r="A227" s="25" t="s">
        <v>587</v>
      </c>
      <c r="B227">
        <v>226</v>
      </c>
    </row>
    <row r="228" spans="1:2">
      <c r="A228" s="25" t="s">
        <v>369</v>
      </c>
      <c r="B228">
        <v>227</v>
      </c>
    </row>
    <row r="229" spans="1:2">
      <c r="A229" s="25" t="s">
        <v>370</v>
      </c>
      <c r="B229">
        <v>228</v>
      </c>
    </row>
    <row r="230" spans="1:2">
      <c r="A230" s="90" t="s">
        <v>830</v>
      </c>
      <c r="B230">
        <v>229</v>
      </c>
    </row>
    <row r="231" spans="1:2">
      <c r="A231" s="86" t="s">
        <v>409</v>
      </c>
      <c r="B231">
        <v>230</v>
      </c>
    </row>
    <row r="232" spans="1:2">
      <c r="A232" s="90" t="s">
        <v>796</v>
      </c>
      <c r="B232">
        <v>231</v>
      </c>
    </row>
    <row r="233" spans="1:2">
      <c r="A233" s="85" t="s">
        <v>69</v>
      </c>
      <c r="B233">
        <v>232</v>
      </c>
    </row>
    <row r="234" spans="1:2">
      <c r="A234" s="25" t="s">
        <v>493</v>
      </c>
      <c r="B234">
        <v>233</v>
      </c>
    </row>
    <row r="235" spans="1:2">
      <c r="A235" s="85" t="s">
        <v>190</v>
      </c>
      <c r="B235">
        <v>234</v>
      </c>
    </row>
    <row r="236" spans="1:2">
      <c r="A236" s="25" t="s">
        <v>507</v>
      </c>
      <c r="B236">
        <v>235</v>
      </c>
    </row>
    <row r="237" spans="1:2">
      <c r="A237" s="85" t="s">
        <v>332</v>
      </c>
      <c r="B237">
        <v>236</v>
      </c>
    </row>
    <row r="238" spans="1:2">
      <c r="A238" s="89" t="s">
        <v>509</v>
      </c>
      <c r="B238">
        <v>237</v>
      </c>
    </row>
    <row r="239" spans="1:2">
      <c r="A239" s="25" t="s">
        <v>521</v>
      </c>
      <c r="B239">
        <v>238</v>
      </c>
    </row>
    <row r="240" spans="1:2">
      <c r="A240" s="92" t="s">
        <v>850</v>
      </c>
      <c r="B240">
        <v>239</v>
      </c>
    </row>
    <row r="241" spans="1:2">
      <c r="A241" s="86" t="s">
        <v>70</v>
      </c>
      <c r="B241">
        <v>240</v>
      </c>
    </row>
    <row r="242" spans="1:2">
      <c r="A242" s="85" t="s">
        <v>302</v>
      </c>
      <c r="B242">
        <v>241</v>
      </c>
    </row>
    <row r="243" spans="1:2">
      <c r="A243" s="93" t="s">
        <v>922</v>
      </c>
      <c r="B243">
        <v>242</v>
      </c>
    </row>
    <row r="244" spans="1:2">
      <c r="A244" s="94" t="s">
        <v>572</v>
      </c>
      <c r="B244">
        <v>243</v>
      </c>
    </row>
    <row r="245" spans="1:2">
      <c r="A245" s="94" t="s">
        <v>574</v>
      </c>
      <c r="B245">
        <v>244</v>
      </c>
    </row>
    <row r="246" spans="1:2">
      <c r="A246" s="95" t="s">
        <v>305</v>
      </c>
      <c r="B246">
        <v>245</v>
      </c>
    </row>
    <row r="247" spans="1:2">
      <c r="A247" s="94" t="s">
        <v>593</v>
      </c>
      <c r="B247">
        <v>246</v>
      </c>
    </row>
    <row r="248" spans="1:2">
      <c r="A248" s="94" t="s">
        <v>367</v>
      </c>
      <c r="B248">
        <v>247</v>
      </c>
    </row>
    <row r="249" spans="1:2">
      <c r="A249" s="93" t="s">
        <v>916</v>
      </c>
      <c r="B249">
        <v>248</v>
      </c>
    </row>
    <row r="250" spans="1:2">
      <c r="A250" s="95" t="s">
        <v>71</v>
      </c>
      <c r="B250">
        <v>249</v>
      </c>
    </row>
    <row r="251" spans="1:2">
      <c r="A251" s="102" t="s">
        <v>316</v>
      </c>
      <c r="B251">
        <v>250</v>
      </c>
    </row>
    <row r="252" spans="1:2">
      <c r="A252" s="93" t="s">
        <v>866</v>
      </c>
      <c r="B252">
        <v>251</v>
      </c>
    </row>
    <row r="253" spans="1:2">
      <c r="A253" s="95" t="s">
        <v>306</v>
      </c>
      <c r="B253">
        <v>252</v>
      </c>
    </row>
    <row r="254" spans="1:2">
      <c r="A254" s="95" t="s">
        <v>74</v>
      </c>
      <c r="B254">
        <v>253</v>
      </c>
    </row>
    <row r="255" spans="1:2">
      <c r="A255" s="93" t="s">
        <v>854</v>
      </c>
      <c r="B255">
        <v>254</v>
      </c>
    </row>
    <row r="256" spans="1:2">
      <c r="A256" s="93" t="s">
        <v>864</v>
      </c>
      <c r="B256">
        <v>255</v>
      </c>
    </row>
    <row r="257" spans="1:2">
      <c r="A257" s="93" t="s">
        <v>856</v>
      </c>
      <c r="B257">
        <v>256</v>
      </c>
    </row>
    <row r="258" spans="1:2">
      <c r="A258" s="93" t="s">
        <v>858</v>
      </c>
      <c r="B258">
        <v>257</v>
      </c>
    </row>
    <row r="259" spans="1:2">
      <c r="A259" s="95" t="s">
        <v>75</v>
      </c>
      <c r="B259">
        <v>258</v>
      </c>
    </row>
    <row r="260" spans="1:2">
      <c r="A260" s="93" t="s">
        <v>870</v>
      </c>
      <c r="B260">
        <v>259</v>
      </c>
    </row>
    <row r="261" spans="1:2">
      <c r="A261" s="95" t="s">
        <v>72</v>
      </c>
      <c r="B261">
        <v>260</v>
      </c>
    </row>
    <row r="262" spans="1:2">
      <c r="A262" s="95" t="s">
        <v>84</v>
      </c>
      <c r="B262">
        <v>261</v>
      </c>
    </row>
    <row r="263" spans="1:2">
      <c r="A263" s="93" t="s">
        <v>862</v>
      </c>
      <c r="B263">
        <v>262</v>
      </c>
    </row>
    <row r="264" spans="1:2">
      <c r="A264" s="93" t="s">
        <v>868</v>
      </c>
      <c r="B264">
        <v>263</v>
      </c>
    </row>
    <row r="265" spans="1:2">
      <c r="A265" s="95" t="s">
        <v>73</v>
      </c>
      <c r="B265">
        <v>264</v>
      </c>
    </row>
    <row r="266" spans="1:2">
      <c r="A266" s="95" t="s">
        <v>187</v>
      </c>
      <c r="B266">
        <v>265</v>
      </c>
    </row>
    <row r="267" spans="1:2">
      <c r="A267" s="95" t="s">
        <v>77</v>
      </c>
      <c r="B267">
        <v>266</v>
      </c>
    </row>
    <row r="268" spans="1:2">
      <c r="A268" s="95" t="s">
        <v>76</v>
      </c>
      <c r="B268">
        <v>267</v>
      </c>
    </row>
    <row r="269" spans="1:2">
      <c r="A269" s="93" t="s">
        <v>860</v>
      </c>
      <c r="B269">
        <v>268</v>
      </c>
    </row>
    <row r="270" spans="1:2">
      <c r="A270" s="102" t="s">
        <v>344</v>
      </c>
      <c r="B270">
        <v>269</v>
      </c>
    </row>
    <row r="271" spans="1:2">
      <c r="A271" s="95" t="s">
        <v>310</v>
      </c>
      <c r="B271">
        <v>270</v>
      </c>
    </row>
    <row r="272" spans="1:2">
      <c r="A272" s="93" t="s">
        <v>884</v>
      </c>
      <c r="B272">
        <v>271</v>
      </c>
    </row>
    <row r="273" spans="1:2">
      <c r="A273" s="94" t="s">
        <v>349</v>
      </c>
      <c r="B273">
        <v>272</v>
      </c>
    </row>
    <row r="274" spans="1:2">
      <c r="A274" s="94" t="s">
        <v>515</v>
      </c>
      <c r="B274">
        <v>273</v>
      </c>
    </row>
    <row r="275" spans="1:2">
      <c r="A275" s="95" t="s">
        <v>80</v>
      </c>
      <c r="B275">
        <v>274</v>
      </c>
    </row>
    <row r="276" spans="1:2">
      <c r="A276" s="94" t="s">
        <v>527</v>
      </c>
      <c r="B276">
        <v>275</v>
      </c>
    </row>
    <row r="277" spans="1:2">
      <c r="A277" s="95" t="s">
        <v>78</v>
      </c>
      <c r="B277">
        <v>276</v>
      </c>
    </row>
    <row r="278" spans="1:2">
      <c r="A278" s="93" t="s">
        <v>882</v>
      </c>
      <c r="B278">
        <v>277</v>
      </c>
    </row>
    <row r="279" spans="1:2">
      <c r="A279" s="102" t="s">
        <v>346</v>
      </c>
      <c r="B279">
        <v>278</v>
      </c>
    </row>
    <row r="280" spans="1:2">
      <c r="A280" s="93" t="s">
        <v>880</v>
      </c>
      <c r="B280">
        <v>279</v>
      </c>
    </row>
    <row r="281" spans="1:2">
      <c r="A281" s="94" t="s">
        <v>537</v>
      </c>
      <c r="B281">
        <v>280</v>
      </c>
    </row>
    <row r="282" spans="1:2">
      <c r="A282" s="94" t="s">
        <v>366</v>
      </c>
      <c r="B282">
        <v>281</v>
      </c>
    </row>
    <row r="283" spans="1:2">
      <c r="A283" s="94" t="s">
        <v>556</v>
      </c>
      <c r="B283">
        <v>282</v>
      </c>
    </row>
    <row r="284" spans="1:2">
      <c r="A284" s="94" t="s">
        <v>624</v>
      </c>
      <c r="B284">
        <v>283</v>
      </c>
    </row>
    <row r="285" spans="1:2">
      <c r="A285" s="94" t="s">
        <v>558</v>
      </c>
      <c r="B285">
        <v>284</v>
      </c>
    </row>
    <row r="286" spans="1:2">
      <c r="A286" s="25" t="s">
        <v>625</v>
      </c>
      <c r="B286">
        <v>285</v>
      </c>
    </row>
    <row r="287" spans="1:2">
      <c r="A287" s="25" t="s">
        <v>560</v>
      </c>
      <c r="B287">
        <v>286</v>
      </c>
    </row>
    <row r="288" spans="1:2">
      <c r="A288" s="25" t="s">
        <v>371</v>
      </c>
      <c r="B288">
        <v>287</v>
      </c>
    </row>
    <row r="289" spans="1:2">
      <c r="A289" s="25" t="s">
        <v>564</v>
      </c>
      <c r="B289">
        <v>288</v>
      </c>
    </row>
    <row r="290" spans="1:2">
      <c r="A290" s="25" t="s">
        <v>648</v>
      </c>
      <c r="B290">
        <v>289</v>
      </c>
    </row>
    <row r="291" spans="1:2">
      <c r="A291" s="25" t="s">
        <v>368</v>
      </c>
      <c r="B291">
        <v>290</v>
      </c>
    </row>
    <row r="292" spans="1:2">
      <c r="A292" s="25" t="s">
        <v>645</v>
      </c>
      <c r="B292">
        <v>291</v>
      </c>
    </row>
    <row r="293" spans="1:2">
      <c r="A293" s="86" t="s">
        <v>417</v>
      </c>
      <c r="B293">
        <v>292</v>
      </c>
    </row>
    <row r="294" spans="1:2">
      <c r="A294" s="25" t="s">
        <v>361</v>
      </c>
      <c r="B294">
        <v>293</v>
      </c>
    </row>
    <row r="295" spans="1:2">
      <c r="A295" s="90" t="s">
        <v>886</v>
      </c>
      <c r="B295">
        <v>294</v>
      </c>
    </row>
    <row r="296" spans="1:2">
      <c r="A296" s="25" t="s">
        <v>644</v>
      </c>
      <c r="B296">
        <v>295</v>
      </c>
    </row>
    <row r="297" spans="1:2">
      <c r="A297" s="25" t="s">
        <v>363</v>
      </c>
      <c r="B297">
        <v>296</v>
      </c>
    </row>
    <row r="298" spans="1:2">
      <c r="A298" s="25" t="s">
        <v>362</v>
      </c>
      <c r="B298">
        <v>297</v>
      </c>
    </row>
    <row r="299" spans="1:2">
      <c r="A299" s="25" t="s">
        <v>595</v>
      </c>
      <c r="B299">
        <v>298</v>
      </c>
    </row>
    <row r="300" spans="1:2">
      <c r="A300" s="25" t="s">
        <v>597</v>
      </c>
      <c r="B300">
        <v>299</v>
      </c>
    </row>
    <row r="301" spans="1:2">
      <c r="A301" s="25" t="s">
        <v>1002</v>
      </c>
      <c r="B301">
        <v>300</v>
      </c>
    </row>
    <row r="302" spans="1:2">
      <c r="A302" s="99" t="s">
        <v>997</v>
      </c>
      <c r="B302">
        <v>301</v>
      </c>
    </row>
    <row r="303" spans="1:2">
      <c r="A303" s="96" t="s">
        <v>998</v>
      </c>
      <c r="B303">
        <v>302</v>
      </c>
    </row>
    <row r="304" spans="1:2">
      <c r="A304" s="100" t="s">
        <v>1003</v>
      </c>
      <c r="B304">
        <v>303</v>
      </c>
    </row>
    <row r="305" spans="1:2">
      <c r="A305" s="24" t="s">
        <v>1004</v>
      </c>
      <c r="B305">
        <v>304</v>
      </c>
    </row>
    <row r="306" spans="1:2">
      <c r="A306" s="97" t="s">
        <v>1005</v>
      </c>
      <c r="B306">
        <v>305</v>
      </c>
    </row>
    <row r="307" spans="1:2">
      <c r="A307" s="24" t="s">
        <v>1006</v>
      </c>
      <c r="B307">
        <v>306</v>
      </c>
    </row>
    <row r="308" spans="1:2">
      <c r="A308" s="24" t="s">
        <v>1007</v>
      </c>
      <c r="B308">
        <v>307</v>
      </c>
    </row>
    <row r="309" spans="1:2">
      <c r="A309" s="97" t="s">
        <v>1008</v>
      </c>
      <c r="B309">
        <v>308</v>
      </c>
    </row>
    <row r="310" spans="1:2">
      <c r="A310" s="97" t="s">
        <v>1009</v>
      </c>
      <c r="B310">
        <v>309</v>
      </c>
    </row>
    <row r="311" spans="1:2">
      <c r="A311" s="88" t="s">
        <v>1010</v>
      </c>
      <c r="B311">
        <v>310</v>
      </c>
    </row>
    <row r="312" spans="1:2">
      <c r="A312" s="88" t="s">
        <v>1011</v>
      </c>
      <c r="B312">
        <v>311</v>
      </c>
    </row>
    <row r="313" spans="1:2">
      <c r="A313" s="101" t="s">
        <v>1012</v>
      </c>
      <c r="B313">
        <v>312</v>
      </c>
    </row>
    <row r="314" spans="1:2">
      <c r="A314" s="97" t="s">
        <v>1013</v>
      </c>
      <c r="B314">
        <v>313</v>
      </c>
    </row>
    <row r="315" spans="1:2">
      <c r="A315" s="97" t="s">
        <v>1014</v>
      </c>
      <c r="B315">
        <v>314</v>
      </c>
    </row>
    <row r="316" spans="1:2">
      <c r="A316" s="97" t="s">
        <v>1015</v>
      </c>
      <c r="B316">
        <v>315</v>
      </c>
    </row>
    <row r="317" spans="1:2">
      <c r="A317" s="97" t="s">
        <v>1016</v>
      </c>
      <c r="B317">
        <v>316</v>
      </c>
    </row>
  </sheetData>
  <autoFilter ref="A1:B317" xr:uid="{00000000-0009-0000-0000-000009000000}"/>
  <customSheetViews>
    <customSheetView guid="{342038D5-E313-4A7C-9BAB-AA0E44EBACF9}" showAutoFilter="1" state="hidden" topLeftCell="A295">
      <selection activeCell="B317" sqref="B317"/>
      <pageMargins left="0.7" right="0.7" top="0.75" bottom="0.75" header="0.3" footer="0.3"/>
      <autoFilter ref="A1:B317" xr:uid="{00000000-0000-0000-0000-000000000000}"/>
    </customSheetView>
  </customSheetView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17"/>
  <sheetViews>
    <sheetView topLeftCell="A2" workbookViewId="0">
      <selection activeCell="E51" sqref="E51"/>
    </sheetView>
  </sheetViews>
  <sheetFormatPr defaultColWidth="9.140625" defaultRowHeight="15"/>
  <cols>
    <col min="1" max="1" width="17.42578125" style="104" customWidth="1"/>
    <col min="2" max="4" width="9.140625" style="104"/>
    <col min="5" max="5" width="77.140625" style="147" customWidth="1"/>
    <col min="6" max="8" width="9.140625" style="104"/>
    <col min="9" max="9" width="17.42578125" style="104" customWidth="1"/>
    <col min="10" max="12" width="9.140625" style="104"/>
    <col min="13" max="13" width="77.140625" style="147" customWidth="1"/>
    <col min="14" max="16384" width="9.140625" style="104"/>
  </cols>
  <sheetData>
    <row r="1" spans="1:14" ht="15.75" thickBot="1">
      <c r="A1" s="168" t="s">
        <v>1357</v>
      </c>
      <c r="B1" s="168" t="s">
        <v>1358</v>
      </c>
      <c r="C1" s="169" t="s">
        <v>1082</v>
      </c>
      <c r="D1" s="168" t="s">
        <v>1083</v>
      </c>
      <c r="E1" s="168" t="s">
        <v>1084</v>
      </c>
      <c r="I1" s="104" t="s">
        <v>1080</v>
      </c>
      <c r="J1" s="104" t="s">
        <v>1081</v>
      </c>
      <c r="K1" s="104" t="s">
        <v>1082</v>
      </c>
      <c r="L1" s="104" t="s">
        <v>1083</v>
      </c>
      <c r="M1" s="147" t="s">
        <v>1084</v>
      </c>
      <c r="N1" s="104" t="s">
        <v>1082</v>
      </c>
    </row>
    <row r="2" spans="1:14">
      <c r="A2" s="67" t="s">
        <v>142</v>
      </c>
      <c r="B2" s="67"/>
      <c r="C2" s="170">
        <v>1.01</v>
      </c>
      <c r="D2" s="67">
        <v>1</v>
      </c>
      <c r="E2" s="67" t="s">
        <v>1129</v>
      </c>
      <c r="F2" s="174">
        <f>C2</f>
        <v>1.01</v>
      </c>
      <c r="I2" s="105" t="s">
        <v>142</v>
      </c>
      <c r="J2" s="105" t="s">
        <v>1089</v>
      </c>
      <c r="K2" s="118">
        <v>1.01</v>
      </c>
      <c r="L2" s="118">
        <v>1</v>
      </c>
      <c r="M2" s="148" t="s">
        <v>1129</v>
      </c>
      <c r="N2" s="118">
        <v>1.01</v>
      </c>
    </row>
    <row r="3" spans="1:14">
      <c r="A3" s="67" t="s">
        <v>290</v>
      </c>
      <c r="B3" s="67"/>
      <c r="C3" s="170">
        <v>1.01</v>
      </c>
      <c r="D3" s="67">
        <v>1</v>
      </c>
      <c r="E3" s="67" t="s">
        <v>1129</v>
      </c>
      <c r="F3" s="174">
        <f t="shared" ref="F3:F66" si="0">C3</f>
        <v>1.01</v>
      </c>
      <c r="I3" s="121" t="s">
        <v>290</v>
      </c>
      <c r="J3" s="121">
        <v>2</v>
      </c>
      <c r="K3" s="118">
        <v>1.01</v>
      </c>
      <c r="L3" s="118">
        <v>1</v>
      </c>
      <c r="M3" s="149" t="s">
        <v>1129</v>
      </c>
      <c r="N3" s="118">
        <v>1.01</v>
      </c>
    </row>
    <row r="4" spans="1:14">
      <c r="A4" s="67" t="s">
        <v>1359</v>
      </c>
      <c r="B4" s="67"/>
      <c r="C4" s="170">
        <v>1.01</v>
      </c>
      <c r="D4" s="67">
        <v>1</v>
      </c>
      <c r="E4" s="67" t="s">
        <v>1129</v>
      </c>
      <c r="F4" s="174">
        <f t="shared" si="0"/>
        <v>1.01</v>
      </c>
      <c r="I4" s="121" t="s">
        <v>1135</v>
      </c>
      <c r="J4" s="121">
        <v>0</v>
      </c>
      <c r="K4" s="118">
        <v>1.01</v>
      </c>
      <c r="L4" s="118">
        <v>1</v>
      </c>
      <c r="M4" s="149" t="s">
        <v>1129</v>
      </c>
      <c r="N4" s="118">
        <v>1.01</v>
      </c>
    </row>
    <row r="5" spans="1:14">
      <c r="A5" s="67" t="s">
        <v>1135</v>
      </c>
      <c r="B5" s="67"/>
      <c r="C5" s="170">
        <v>1.01</v>
      </c>
      <c r="D5" s="67">
        <v>1</v>
      </c>
      <c r="E5" s="67" t="s">
        <v>1129</v>
      </c>
      <c r="F5" s="174">
        <f t="shared" si="0"/>
        <v>1.01</v>
      </c>
      <c r="I5" s="122" t="s">
        <v>476</v>
      </c>
      <c r="J5" s="122"/>
      <c r="K5" s="118">
        <v>1.01</v>
      </c>
      <c r="L5" s="118">
        <v>1</v>
      </c>
      <c r="M5" s="149" t="s">
        <v>1129</v>
      </c>
      <c r="N5" s="118">
        <v>1.01</v>
      </c>
    </row>
    <row r="6" spans="1:14">
      <c r="A6" s="67" t="s">
        <v>476</v>
      </c>
      <c r="B6" s="67"/>
      <c r="C6" s="170">
        <v>1.01</v>
      </c>
      <c r="D6" s="67">
        <v>1</v>
      </c>
      <c r="E6" s="67" t="s">
        <v>1129</v>
      </c>
      <c r="F6" s="174">
        <f t="shared" si="0"/>
        <v>1.01</v>
      </c>
      <c r="I6" s="106" t="s">
        <v>141</v>
      </c>
      <c r="J6" s="106" t="s">
        <v>1097</v>
      </c>
      <c r="K6" s="118">
        <v>1.02</v>
      </c>
      <c r="L6" s="118">
        <v>1</v>
      </c>
      <c r="M6" s="149" t="s">
        <v>1130</v>
      </c>
      <c r="N6" s="118">
        <v>1.02</v>
      </c>
    </row>
    <row r="7" spans="1:14">
      <c r="A7" s="67" t="s">
        <v>141</v>
      </c>
      <c r="B7" s="67"/>
      <c r="C7" s="170">
        <v>1.02</v>
      </c>
      <c r="D7" s="67">
        <v>1</v>
      </c>
      <c r="E7" s="67" t="s">
        <v>1130</v>
      </c>
      <c r="F7" s="174">
        <f t="shared" si="0"/>
        <v>1.02</v>
      </c>
      <c r="I7" s="122" t="s">
        <v>292</v>
      </c>
      <c r="J7" s="122">
        <v>2</v>
      </c>
      <c r="K7" s="118">
        <v>1.02</v>
      </c>
      <c r="L7" s="118">
        <v>1</v>
      </c>
      <c r="M7" s="149" t="s">
        <v>1130</v>
      </c>
      <c r="N7" s="118">
        <v>1.02</v>
      </c>
    </row>
    <row r="8" spans="1:14">
      <c r="A8" s="67" t="s">
        <v>292</v>
      </c>
      <c r="B8" s="67"/>
      <c r="C8" s="170">
        <v>1.02</v>
      </c>
      <c r="D8" s="67">
        <v>1</v>
      </c>
      <c r="E8" s="67" t="s">
        <v>1130</v>
      </c>
      <c r="F8" s="174">
        <f t="shared" si="0"/>
        <v>1.02</v>
      </c>
      <c r="I8" s="122" t="s">
        <v>1121</v>
      </c>
      <c r="J8" s="122"/>
      <c r="K8" s="118">
        <v>1.02</v>
      </c>
      <c r="L8" s="118">
        <v>1</v>
      </c>
      <c r="M8" s="149" t="s">
        <v>1130</v>
      </c>
      <c r="N8" s="118">
        <v>1.02</v>
      </c>
    </row>
    <row r="9" spans="1:14">
      <c r="A9" s="67" t="s">
        <v>1128</v>
      </c>
      <c r="B9" s="67"/>
      <c r="C9" s="170">
        <v>1.03</v>
      </c>
      <c r="D9" s="67">
        <v>1</v>
      </c>
      <c r="E9" s="67" t="s">
        <v>75</v>
      </c>
      <c r="F9" s="174">
        <f t="shared" si="0"/>
        <v>1.03</v>
      </c>
      <c r="I9" s="106" t="s">
        <v>146</v>
      </c>
      <c r="J9" s="106" t="s">
        <v>1085</v>
      </c>
      <c r="K9" s="118">
        <v>1.03</v>
      </c>
      <c r="L9" s="118">
        <v>1</v>
      </c>
      <c r="M9" s="149" t="s">
        <v>75</v>
      </c>
      <c r="N9" s="118">
        <v>1.03</v>
      </c>
    </row>
    <row r="10" spans="1:14">
      <c r="A10" s="67" t="s">
        <v>146</v>
      </c>
      <c r="B10" s="67"/>
      <c r="C10" s="170">
        <v>1.03</v>
      </c>
      <c r="D10" s="67">
        <v>1</v>
      </c>
      <c r="E10" s="67" t="s">
        <v>75</v>
      </c>
      <c r="F10" s="174">
        <f t="shared" si="0"/>
        <v>1.03</v>
      </c>
      <c r="I10" s="122" t="s">
        <v>291</v>
      </c>
      <c r="J10" s="122">
        <v>2</v>
      </c>
      <c r="K10" s="118">
        <v>1.03</v>
      </c>
      <c r="L10" s="118">
        <v>1</v>
      </c>
      <c r="M10" s="149" t="s">
        <v>75</v>
      </c>
      <c r="N10" s="118">
        <v>1.03</v>
      </c>
    </row>
    <row r="11" spans="1:14">
      <c r="A11" s="67" t="s">
        <v>291</v>
      </c>
      <c r="B11" s="67"/>
      <c r="C11" s="170">
        <v>1.03</v>
      </c>
      <c r="D11" s="67">
        <v>1</v>
      </c>
      <c r="E11" s="67" t="s">
        <v>75</v>
      </c>
      <c r="F11" s="174">
        <f t="shared" si="0"/>
        <v>1.03</v>
      </c>
      <c r="I11" s="106" t="s">
        <v>144</v>
      </c>
      <c r="J11" s="106" t="s">
        <v>1085</v>
      </c>
      <c r="K11" s="118">
        <v>1.04</v>
      </c>
      <c r="L11" s="118">
        <v>1</v>
      </c>
      <c r="M11" s="149" t="s">
        <v>1132</v>
      </c>
      <c r="N11" s="118">
        <v>1.04</v>
      </c>
    </row>
    <row r="12" spans="1:14">
      <c r="A12" s="67" t="s">
        <v>144</v>
      </c>
      <c r="B12" s="67"/>
      <c r="C12" s="170">
        <v>1.04</v>
      </c>
      <c r="D12" s="67">
        <v>1</v>
      </c>
      <c r="E12" s="67" t="s">
        <v>1132</v>
      </c>
      <c r="F12" s="174">
        <f t="shared" si="0"/>
        <v>1.04</v>
      </c>
      <c r="I12" s="122" t="s">
        <v>294</v>
      </c>
      <c r="J12" s="122">
        <v>0</v>
      </c>
      <c r="K12" s="118">
        <v>1.04</v>
      </c>
      <c r="L12" s="118">
        <v>1</v>
      </c>
      <c r="M12" s="149" t="s">
        <v>1132</v>
      </c>
      <c r="N12" s="118">
        <v>1.04</v>
      </c>
    </row>
    <row r="13" spans="1:14">
      <c r="A13" s="67" t="s">
        <v>294</v>
      </c>
      <c r="B13" s="67"/>
      <c r="C13" s="170">
        <v>1.04</v>
      </c>
      <c r="D13" s="67">
        <v>1</v>
      </c>
      <c r="E13" s="67" t="s">
        <v>1132</v>
      </c>
      <c r="F13" s="174">
        <f t="shared" si="0"/>
        <v>1.04</v>
      </c>
      <c r="I13" s="122" t="s">
        <v>1137</v>
      </c>
      <c r="J13" s="122">
        <v>0</v>
      </c>
      <c r="K13" s="118">
        <v>1.04</v>
      </c>
      <c r="L13" s="118">
        <v>1</v>
      </c>
      <c r="M13" s="149" t="s">
        <v>1132</v>
      </c>
      <c r="N13" s="118">
        <v>1.04</v>
      </c>
    </row>
    <row r="14" spans="1:14">
      <c r="A14" s="67" t="s">
        <v>1137</v>
      </c>
      <c r="B14" s="67"/>
      <c r="C14" s="170">
        <v>1.04</v>
      </c>
      <c r="D14" s="67">
        <v>1</v>
      </c>
      <c r="E14" s="67" t="s">
        <v>1132</v>
      </c>
      <c r="F14" s="174">
        <f t="shared" si="0"/>
        <v>1.04</v>
      </c>
      <c r="I14" s="122" t="s">
        <v>477</v>
      </c>
      <c r="J14" s="122"/>
      <c r="K14" s="118">
        <v>1.04</v>
      </c>
      <c r="L14" s="118">
        <v>1</v>
      </c>
      <c r="M14" s="149" t="s">
        <v>1132</v>
      </c>
      <c r="N14" s="118">
        <v>1.04</v>
      </c>
    </row>
    <row r="15" spans="1:14">
      <c r="A15" s="67" t="s">
        <v>477</v>
      </c>
      <c r="B15" s="67"/>
      <c r="C15" s="170">
        <v>1.04</v>
      </c>
      <c r="D15" s="67">
        <v>1</v>
      </c>
      <c r="E15" s="67" t="s">
        <v>1132</v>
      </c>
      <c r="F15" s="174">
        <f t="shared" si="0"/>
        <v>1.04</v>
      </c>
      <c r="I15" s="120" t="s">
        <v>1128</v>
      </c>
      <c r="J15" s="106"/>
      <c r="K15" s="118">
        <v>1.05</v>
      </c>
      <c r="L15" s="118">
        <v>1</v>
      </c>
      <c r="M15" s="149" t="s">
        <v>1126</v>
      </c>
      <c r="N15" s="118">
        <v>1.05</v>
      </c>
    </row>
    <row r="16" spans="1:14">
      <c r="A16" s="67" t="s">
        <v>1128</v>
      </c>
      <c r="B16" s="67"/>
      <c r="C16" s="170">
        <v>1.05</v>
      </c>
      <c r="D16" s="67">
        <v>1</v>
      </c>
      <c r="E16" s="67" t="s">
        <v>1126</v>
      </c>
      <c r="F16" s="174">
        <f t="shared" si="0"/>
        <v>1.05</v>
      </c>
      <c r="I16" s="120" t="s">
        <v>1127</v>
      </c>
      <c r="J16" s="106"/>
      <c r="K16" s="118">
        <v>1.05</v>
      </c>
      <c r="L16" s="118">
        <v>1</v>
      </c>
      <c r="M16" s="149" t="s">
        <v>1126</v>
      </c>
      <c r="N16" s="118">
        <v>1.05</v>
      </c>
    </row>
    <row r="17" spans="1:14">
      <c r="A17" s="67" t="s">
        <v>1127</v>
      </c>
      <c r="B17" s="67"/>
      <c r="C17" s="170">
        <v>1.05</v>
      </c>
      <c r="D17" s="67">
        <v>1</v>
      </c>
      <c r="E17" s="67" t="s">
        <v>1126</v>
      </c>
      <c r="F17" s="174">
        <f t="shared" si="0"/>
        <v>1.05</v>
      </c>
      <c r="I17" s="106" t="s">
        <v>145</v>
      </c>
      <c r="J17" s="106" t="s">
        <v>1085</v>
      </c>
      <c r="K17" s="118">
        <v>1.05</v>
      </c>
      <c r="L17" s="118">
        <v>1</v>
      </c>
      <c r="M17" s="149" t="s">
        <v>1126</v>
      </c>
      <c r="N17" s="118">
        <v>1.05</v>
      </c>
    </row>
    <row r="18" spans="1:14">
      <c r="A18" s="67" t="s">
        <v>1360</v>
      </c>
      <c r="B18" s="67"/>
      <c r="C18" s="170">
        <v>1.05</v>
      </c>
      <c r="D18" s="67">
        <v>1</v>
      </c>
      <c r="E18" s="67" t="s">
        <v>1126</v>
      </c>
      <c r="F18" s="174">
        <f t="shared" si="0"/>
        <v>1.05</v>
      </c>
      <c r="I18" s="122" t="s">
        <v>295</v>
      </c>
      <c r="J18" s="122">
        <v>2</v>
      </c>
      <c r="K18" s="118">
        <v>1.05</v>
      </c>
      <c r="L18" s="118">
        <v>1</v>
      </c>
      <c r="M18" s="150" t="s">
        <v>1126</v>
      </c>
      <c r="N18" s="118">
        <v>1.05</v>
      </c>
    </row>
    <row r="19" spans="1:14">
      <c r="A19" s="67" t="s">
        <v>145</v>
      </c>
      <c r="B19" s="67"/>
      <c r="C19" s="170">
        <v>1.05</v>
      </c>
      <c r="D19" s="67">
        <v>1</v>
      </c>
      <c r="E19" s="67" t="s">
        <v>1126</v>
      </c>
      <c r="F19" s="174">
        <f t="shared" si="0"/>
        <v>1.05</v>
      </c>
      <c r="I19" s="122" t="s">
        <v>1139</v>
      </c>
      <c r="J19" s="122">
        <v>2</v>
      </c>
      <c r="K19" s="118">
        <v>1.05</v>
      </c>
      <c r="L19" s="118">
        <v>1</v>
      </c>
      <c r="M19" s="149" t="s">
        <v>1126</v>
      </c>
      <c r="N19" s="118">
        <v>1.05</v>
      </c>
    </row>
    <row r="20" spans="1:14" ht="15.75" thickBot="1">
      <c r="A20" s="67" t="s">
        <v>295</v>
      </c>
      <c r="B20" s="67"/>
      <c r="C20" s="170">
        <v>1.05</v>
      </c>
      <c r="D20" s="67">
        <v>1</v>
      </c>
      <c r="E20" s="67" t="s">
        <v>1126</v>
      </c>
      <c r="F20" s="174">
        <f t="shared" si="0"/>
        <v>1.05</v>
      </c>
      <c r="I20" s="140" t="s">
        <v>859</v>
      </c>
      <c r="J20" s="144" t="s">
        <v>1103</v>
      </c>
      <c r="K20" s="118">
        <v>1.06</v>
      </c>
      <c r="L20" s="118">
        <v>1</v>
      </c>
      <c r="M20" s="150" t="s">
        <v>674</v>
      </c>
      <c r="N20" s="118">
        <v>1.06</v>
      </c>
    </row>
    <row r="21" spans="1:14">
      <c r="A21" s="67" t="s">
        <v>478</v>
      </c>
      <c r="B21" s="67"/>
      <c r="C21" s="170">
        <v>1.05</v>
      </c>
      <c r="D21" s="67">
        <v>1</v>
      </c>
      <c r="E21" s="67" t="s">
        <v>1126</v>
      </c>
      <c r="F21" s="174">
        <f t="shared" si="0"/>
        <v>1.05</v>
      </c>
      <c r="I21" s="141" t="s">
        <v>143</v>
      </c>
      <c r="J21" s="145" t="s">
        <v>1097</v>
      </c>
      <c r="K21" s="118">
        <v>1.06</v>
      </c>
      <c r="L21" s="118">
        <v>1</v>
      </c>
      <c r="M21" s="148" t="s">
        <v>674</v>
      </c>
      <c r="N21" s="118">
        <v>1.06</v>
      </c>
    </row>
    <row r="22" spans="1:14">
      <c r="A22" s="67" t="s">
        <v>859</v>
      </c>
      <c r="B22" s="67"/>
      <c r="C22" s="170">
        <v>1.06</v>
      </c>
      <c r="D22" s="67">
        <v>1</v>
      </c>
      <c r="E22" s="67" t="s">
        <v>674</v>
      </c>
      <c r="F22" s="174">
        <f t="shared" si="0"/>
        <v>1.06</v>
      </c>
      <c r="I22" s="122" t="s">
        <v>293</v>
      </c>
      <c r="J22" s="122">
        <v>0</v>
      </c>
      <c r="K22" s="118">
        <v>1.06</v>
      </c>
      <c r="L22" s="118">
        <v>1</v>
      </c>
      <c r="M22" s="149" t="s">
        <v>674</v>
      </c>
      <c r="N22" s="118">
        <v>1.06</v>
      </c>
    </row>
    <row r="23" spans="1:14">
      <c r="A23" s="67" t="s">
        <v>1361</v>
      </c>
      <c r="B23" s="67"/>
      <c r="C23" s="170">
        <v>1.06</v>
      </c>
      <c r="D23" s="67">
        <v>1</v>
      </c>
      <c r="E23" s="67" t="s">
        <v>674</v>
      </c>
      <c r="F23" s="174">
        <f t="shared" si="0"/>
        <v>1.06</v>
      </c>
      <c r="I23" s="122" t="s">
        <v>1136</v>
      </c>
      <c r="J23" s="122">
        <v>0</v>
      </c>
      <c r="K23" s="118">
        <v>1.06</v>
      </c>
      <c r="L23" s="118">
        <v>1</v>
      </c>
      <c r="M23" s="149" t="s">
        <v>674</v>
      </c>
      <c r="N23" s="118">
        <v>1.06</v>
      </c>
    </row>
    <row r="24" spans="1:14">
      <c r="A24" s="67" t="s">
        <v>143</v>
      </c>
      <c r="B24" s="67"/>
      <c r="C24" s="170">
        <v>1.06</v>
      </c>
      <c r="D24" s="67">
        <v>1</v>
      </c>
      <c r="E24" s="67" t="s">
        <v>674</v>
      </c>
      <c r="F24" s="174">
        <f t="shared" si="0"/>
        <v>1.06</v>
      </c>
      <c r="I24" s="106" t="s">
        <v>138</v>
      </c>
      <c r="J24" s="106" t="s">
        <v>1085</v>
      </c>
      <c r="K24" s="118">
        <v>1.07</v>
      </c>
      <c r="L24" s="118">
        <v>1</v>
      </c>
      <c r="M24" s="149" t="s">
        <v>1124</v>
      </c>
      <c r="N24" s="118">
        <v>1.07</v>
      </c>
    </row>
    <row r="25" spans="1:14">
      <c r="A25" s="67" t="s">
        <v>293</v>
      </c>
      <c r="B25" s="67"/>
      <c r="C25" s="170">
        <v>1.06</v>
      </c>
      <c r="D25" s="67">
        <v>1</v>
      </c>
      <c r="E25" s="67" t="s">
        <v>674</v>
      </c>
      <c r="F25" s="174">
        <f t="shared" si="0"/>
        <v>1.06</v>
      </c>
      <c r="I25" s="122" t="s">
        <v>288</v>
      </c>
      <c r="J25" s="122">
        <v>2</v>
      </c>
      <c r="K25" s="118">
        <v>1.07</v>
      </c>
      <c r="L25" s="118">
        <v>1</v>
      </c>
      <c r="M25" s="149" t="s">
        <v>1124</v>
      </c>
      <c r="N25" s="118">
        <v>1.07</v>
      </c>
    </row>
    <row r="26" spans="1:14">
      <c r="A26" s="67" t="s">
        <v>1136</v>
      </c>
      <c r="B26" s="67"/>
      <c r="C26" s="170">
        <v>1.06</v>
      </c>
      <c r="D26" s="67">
        <v>1</v>
      </c>
      <c r="E26" s="67" t="s">
        <v>674</v>
      </c>
      <c r="F26" s="174">
        <f t="shared" si="0"/>
        <v>1.06</v>
      </c>
      <c r="I26" s="122" t="s">
        <v>474</v>
      </c>
      <c r="J26" s="122"/>
      <c r="K26" s="118">
        <v>1.07</v>
      </c>
      <c r="L26" s="118">
        <v>1</v>
      </c>
      <c r="M26" s="149" t="s">
        <v>1124</v>
      </c>
      <c r="N26" s="118">
        <v>1.07</v>
      </c>
    </row>
    <row r="27" spans="1:14">
      <c r="A27" s="67" t="s">
        <v>138</v>
      </c>
      <c r="B27" s="67"/>
      <c r="C27" s="170">
        <v>1.07</v>
      </c>
      <c r="D27" s="67">
        <v>1</v>
      </c>
      <c r="E27" s="67" t="s">
        <v>1124</v>
      </c>
      <c r="F27" s="174">
        <f t="shared" si="0"/>
        <v>1.07</v>
      </c>
      <c r="I27" s="121" t="s">
        <v>287</v>
      </c>
      <c r="J27" s="121">
        <v>1</v>
      </c>
      <c r="K27" s="118">
        <v>1.08</v>
      </c>
      <c r="L27" s="118">
        <v>1</v>
      </c>
      <c r="M27" s="149" t="s">
        <v>1133</v>
      </c>
      <c r="N27" s="118">
        <v>1.08</v>
      </c>
    </row>
    <row r="28" spans="1:14">
      <c r="A28" s="67" t="s">
        <v>288</v>
      </c>
      <c r="B28" s="67"/>
      <c r="C28" s="170">
        <v>1.07</v>
      </c>
      <c r="D28" s="67">
        <v>1</v>
      </c>
      <c r="E28" s="67" t="s">
        <v>1124</v>
      </c>
      <c r="F28" s="174">
        <f t="shared" si="0"/>
        <v>1.07</v>
      </c>
      <c r="I28" s="121" t="s">
        <v>1134</v>
      </c>
      <c r="J28" s="121">
        <v>0</v>
      </c>
      <c r="K28" s="118">
        <v>1.08</v>
      </c>
      <c r="L28" s="118">
        <v>1</v>
      </c>
      <c r="M28" s="149" t="s">
        <v>1133</v>
      </c>
      <c r="N28" s="118">
        <v>1.08</v>
      </c>
    </row>
    <row r="29" spans="1:14" ht="15.75" thickBot="1">
      <c r="A29" s="67" t="s">
        <v>474</v>
      </c>
      <c r="B29" s="67"/>
      <c r="C29" s="170">
        <v>1.07</v>
      </c>
      <c r="D29" s="67">
        <v>1</v>
      </c>
      <c r="E29" s="67" t="s">
        <v>1124</v>
      </c>
      <c r="F29" s="174">
        <f t="shared" si="0"/>
        <v>1.07</v>
      </c>
      <c r="I29" s="124" t="s">
        <v>473</v>
      </c>
      <c r="J29" s="122"/>
      <c r="K29" s="118">
        <v>1.08</v>
      </c>
      <c r="L29" s="118">
        <v>1</v>
      </c>
      <c r="M29" s="149" t="s">
        <v>1133</v>
      </c>
      <c r="N29" s="118">
        <v>1.08</v>
      </c>
    </row>
    <row r="30" spans="1:14">
      <c r="A30" s="67" t="s">
        <v>287</v>
      </c>
      <c r="B30" s="67"/>
      <c r="C30" s="170">
        <v>1.08</v>
      </c>
      <c r="D30" s="67">
        <v>1</v>
      </c>
      <c r="E30" s="67" t="s">
        <v>1133</v>
      </c>
      <c r="F30" s="174">
        <f t="shared" si="0"/>
        <v>1.08</v>
      </c>
      <c r="I30" s="126" t="s">
        <v>865</v>
      </c>
      <c r="J30" s="127" t="s">
        <v>1103</v>
      </c>
      <c r="K30" s="118">
        <v>1.0900000000000001</v>
      </c>
      <c r="L30" s="118">
        <v>1</v>
      </c>
      <c r="M30" s="148" t="s">
        <v>866</v>
      </c>
      <c r="N30" s="118">
        <v>1.0900000000000001</v>
      </c>
    </row>
    <row r="31" spans="1:14">
      <c r="A31" s="67" t="s">
        <v>1362</v>
      </c>
      <c r="B31" s="67"/>
      <c r="C31" s="170">
        <v>1.08</v>
      </c>
      <c r="D31" s="67">
        <v>1</v>
      </c>
      <c r="E31" s="67" t="s">
        <v>1133</v>
      </c>
      <c r="F31" s="174">
        <f t="shared" si="0"/>
        <v>1.08</v>
      </c>
      <c r="I31" s="108" t="s">
        <v>853</v>
      </c>
      <c r="J31" s="127" t="s">
        <v>1097</v>
      </c>
      <c r="K31" s="119">
        <v>1.1000000000000001</v>
      </c>
      <c r="L31" s="118">
        <v>1</v>
      </c>
      <c r="M31" s="149" t="s">
        <v>854</v>
      </c>
      <c r="N31" s="119">
        <v>1.1000000000000001</v>
      </c>
    </row>
    <row r="32" spans="1:14">
      <c r="A32" s="67" t="s">
        <v>1134</v>
      </c>
      <c r="B32" s="67"/>
      <c r="C32" s="170">
        <v>1.08</v>
      </c>
      <c r="D32" s="67">
        <v>1</v>
      </c>
      <c r="E32" s="67" t="s">
        <v>1133</v>
      </c>
      <c r="F32" s="174">
        <f t="shared" si="0"/>
        <v>1.08</v>
      </c>
      <c r="I32" s="108" t="s">
        <v>863</v>
      </c>
      <c r="J32" s="127" t="s">
        <v>1097</v>
      </c>
      <c r="K32" s="118">
        <v>1.1100000000000001</v>
      </c>
      <c r="L32" s="118">
        <v>1</v>
      </c>
      <c r="M32" s="149" t="s">
        <v>864</v>
      </c>
      <c r="N32" s="118">
        <v>1.1100000000000001</v>
      </c>
    </row>
    <row r="33" spans="1:14">
      <c r="A33" s="67" t="s">
        <v>473</v>
      </c>
      <c r="B33" s="67"/>
      <c r="C33" s="170">
        <v>1.08</v>
      </c>
      <c r="D33" s="67">
        <v>1</v>
      </c>
      <c r="E33" s="67" t="s">
        <v>1133</v>
      </c>
      <c r="F33" s="174">
        <f t="shared" si="0"/>
        <v>1.08</v>
      </c>
      <c r="I33" s="108" t="s">
        <v>855</v>
      </c>
      <c r="J33" s="127" t="s">
        <v>1097</v>
      </c>
      <c r="K33" s="118">
        <v>1.1200000000000001</v>
      </c>
      <c r="L33" s="118">
        <v>1</v>
      </c>
      <c r="M33" s="149" t="s">
        <v>856</v>
      </c>
      <c r="N33" s="118">
        <v>1.1200000000000001</v>
      </c>
    </row>
    <row r="34" spans="1:14">
      <c r="A34" s="67" t="s">
        <v>865</v>
      </c>
      <c r="B34" s="67"/>
      <c r="C34" s="170">
        <v>1.0900000000000001</v>
      </c>
      <c r="D34" s="67">
        <v>1</v>
      </c>
      <c r="E34" s="67" t="s">
        <v>866</v>
      </c>
      <c r="F34" s="174">
        <f t="shared" si="0"/>
        <v>1.0900000000000001</v>
      </c>
      <c r="I34" s="108" t="s">
        <v>857</v>
      </c>
      <c r="J34" s="127" t="s">
        <v>1097</v>
      </c>
      <c r="K34" s="118">
        <v>1.1299999999999999</v>
      </c>
      <c r="L34" s="118">
        <v>1</v>
      </c>
      <c r="M34" s="149" t="s">
        <v>858</v>
      </c>
      <c r="N34" s="118">
        <v>1.1299999999999999</v>
      </c>
    </row>
    <row r="35" spans="1:14">
      <c r="A35" s="67" t="s">
        <v>853</v>
      </c>
      <c r="B35" s="67"/>
      <c r="C35" s="170" t="s">
        <v>1363</v>
      </c>
      <c r="D35" s="67">
        <v>1</v>
      </c>
      <c r="E35" s="67" t="s">
        <v>854</v>
      </c>
      <c r="F35" s="174" t="str">
        <f t="shared" si="0"/>
        <v>1.10</v>
      </c>
      <c r="I35" s="108" t="s">
        <v>869</v>
      </c>
      <c r="J35" s="127" t="s">
        <v>1097</v>
      </c>
      <c r="K35" s="118">
        <v>1.1399999999999999</v>
      </c>
      <c r="L35" s="118">
        <v>1</v>
      </c>
      <c r="M35" s="149" t="s">
        <v>870</v>
      </c>
      <c r="N35" s="118">
        <v>1.1399999999999999</v>
      </c>
    </row>
    <row r="36" spans="1:14">
      <c r="A36" s="67" t="s">
        <v>863</v>
      </c>
      <c r="B36" s="67"/>
      <c r="C36" s="170">
        <v>1.1100000000000001</v>
      </c>
      <c r="D36" s="67">
        <v>1</v>
      </c>
      <c r="E36" s="67" t="s">
        <v>864</v>
      </c>
      <c r="F36" s="174">
        <f t="shared" si="0"/>
        <v>1.1100000000000001</v>
      </c>
      <c r="I36" s="108" t="s">
        <v>861</v>
      </c>
      <c r="J36" s="127" t="s">
        <v>1103</v>
      </c>
      <c r="K36" s="118">
        <v>1.1499999999999999</v>
      </c>
      <c r="L36" s="118">
        <v>1</v>
      </c>
      <c r="M36" s="149" t="s">
        <v>862</v>
      </c>
      <c r="N36" s="118">
        <v>1.1499999999999999</v>
      </c>
    </row>
    <row r="37" spans="1:14">
      <c r="A37" s="67" t="s">
        <v>855</v>
      </c>
      <c r="B37" s="67"/>
      <c r="C37" s="170">
        <v>1.1200000000000001</v>
      </c>
      <c r="D37" s="67">
        <v>1</v>
      </c>
      <c r="E37" s="67" t="s">
        <v>856</v>
      </c>
      <c r="F37" s="174">
        <f t="shared" si="0"/>
        <v>1.1200000000000001</v>
      </c>
      <c r="I37" s="122" t="s">
        <v>475</v>
      </c>
      <c r="J37" s="123"/>
      <c r="K37" s="118">
        <v>1.1499999999999999</v>
      </c>
      <c r="L37" s="118">
        <v>1</v>
      </c>
      <c r="M37" s="149" t="s">
        <v>862</v>
      </c>
      <c r="N37" s="118">
        <v>1.1499999999999999</v>
      </c>
    </row>
    <row r="38" spans="1:14">
      <c r="A38" s="67" t="s">
        <v>857</v>
      </c>
      <c r="B38" s="67"/>
      <c r="C38" s="170">
        <v>1.1299999999999999</v>
      </c>
      <c r="D38" s="67">
        <v>1</v>
      </c>
      <c r="E38" s="67" t="s">
        <v>858</v>
      </c>
      <c r="F38" s="174">
        <f t="shared" si="0"/>
        <v>1.1299999999999999</v>
      </c>
      <c r="I38" s="124" t="s">
        <v>1141</v>
      </c>
      <c r="J38" s="123"/>
      <c r="K38" s="118">
        <v>1.1599999999999999</v>
      </c>
      <c r="L38" s="118">
        <v>1</v>
      </c>
      <c r="M38" s="149" t="s">
        <v>868</v>
      </c>
      <c r="N38" s="118">
        <v>1.1599999999999999</v>
      </c>
    </row>
    <row r="39" spans="1:14">
      <c r="A39" s="67" t="s">
        <v>869</v>
      </c>
      <c r="B39" s="67"/>
      <c r="C39" s="170">
        <v>1.1399999999999999</v>
      </c>
      <c r="D39" s="67">
        <v>1</v>
      </c>
      <c r="E39" s="67" t="s">
        <v>870</v>
      </c>
      <c r="F39" s="174">
        <f t="shared" si="0"/>
        <v>1.1399999999999999</v>
      </c>
      <c r="I39" s="124" t="s">
        <v>1140</v>
      </c>
      <c r="J39" s="123"/>
      <c r="K39" s="118">
        <v>1.1599999999999999</v>
      </c>
      <c r="L39" s="118">
        <v>1</v>
      </c>
      <c r="M39" s="149" t="s">
        <v>868</v>
      </c>
      <c r="N39" s="118">
        <v>1.1599999999999999</v>
      </c>
    </row>
    <row r="40" spans="1:14">
      <c r="A40" s="67" t="s">
        <v>861</v>
      </c>
      <c r="B40" s="67"/>
      <c r="C40" s="170">
        <v>1.1499999999999999</v>
      </c>
      <c r="D40" s="67">
        <v>1</v>
      </c>
      <c r="E40" s="67" t="s">
        <v>862</v>
      </c>
      <c r="F40" s="174">
        <f t="shared" si="0"/>
        <v>1.1499999999999999</v>
      </c>
      <c r="I40" s="108" t="s">
        <v>867</v>
      </c>
      <c r="J40" s="127" t="s">
        <v>1097</v>
      </c>
      <c r="K40" s="118">
        <v>1.1599999999999999</v>
      </c>
      <c r="L40" s="118">
        <v>1</v>
      </c>
      <c r="M40" s="149" t="s">
        <v>868</v>
      </c>
      <c r="N40" s="118">
        <v>1.1599999999999999</v>
      </c>
    </row>
    <row r="41" spans="1:14">
      <c r="A41" s="67" t="s">
        <v>1364</v>
      </c>
      <c r="B41" s="67"/>
      <c r="C41" s="170">
        <v>1.1599999999999999</v>
      </c>
      <c r="D41" s="67">
        <v>1</v>
      </c>
      <c r="E41" s="67" t="s">
        <v>868</v>
      </c>
      <c r="F41" s="174">
        <f t="shared" si="0"/>
        <v>1.1599999999999999</v>
      </c>
      <c r="I41" s="108" t="s">
        <v>140</v>
      </c>
      <c r="J41" s="127" t="s">
        <v>1085</v>
      </c>
      <c r="K41" s="118">
        <v>1.17</v>
      </c>
      <c r="L41" s="118">
        <v>1</v>
      </c>
      <c r="M41" s="149" t="s">
        <v>1125</v>
      </c>
      <c r="N41" s="118">
        <v>1.17</v>
      </c>
    </row>
    <row r="42" spans="1:14">
      <c r="A42" s="67" t="s">
        <v>867</v>
      </c>
      <c r="B42" s="67"/>
      <c r="C42" s="170">
        <v>1.1599999999999999</v>
      </c>
      <c r="D42" s="67">
        <v>1</v>
      </c>
      <c r="E42" s="67" t="s">
        <v>868</v>
      </c>
      <c r="F42" s="174">
        <f t="shared" si="0"/>
        <v>1.1599999999999999</v>
      </c>
      <c r="I42" s="110" t="s">
        <v>289</v>
      </c>
      <c r="J42" s="143">
        <v>1</v>
      </c>
      <c r="K42" s="118">
        <v>1.17</v>
      </c>
      <c r="L42" s="118">
        <v>1</v>
      </c>
      <c r="M42" s="149" t="s">
        <v>1125</v>
      </c>
      <c r="N42" s="118">
        <v>1.17</v>
      </c>
    </row>
    <row r="43" spans="1:14">
      <c r="A43" s="67" t="s">
        <v>140</v>
      </c>
      <c r="B43" s="67"/>
      <c r="C43" s="170">
        <v>1.17</v>
      </c>
      <c r="D43" s="67">
        <v>1</v>
      </c>
      <c r="E43" s="67" t="s">
        <v>1125</v>
      </c>
      <c r="F43" s="174">
        <f t="shared" si="0"/>
        <v>1.17</v>
      </c>
      <c r="I43" s="110" t="s">
        <v>945</v>
      </c>
      <c r="J43" s="110">
        <v>0</v>
      </c>
      <c r="K43" s="118">
        <v>1.17</v>
      </c>
      <c r="L43" s="118">
        <v>1</v>
      </c>
      <c r="M43" s="151" t="s">
        <v>1125</v>
      </c>
      <c r="N43" s="118">
        <v>1.17</v>
      </c>
    </row>
    <row r="44" spans="1:14">
      <c r="A44" s="67" t="s">
        <v>289</v>
      </c>
      <c r="B44" s="67"/>
      <c r="C44" s="170">
        <v>1.17</v>
      </c>
      <c r="D44" s="67">
        <v>1</v>
      </c>
      <c r="E44" s="67" t="s">
        <v>1125</v>
      </c>
      <c r="F44" s="174">
        <f t="shared" si="0"/>
        <v>1.17</v>
      </c>
      <c r="I44" s="108" t="s">
        <v>1138</v>
      </c>
      <c r="J44" s="108">
        <v>2</v>
      </c>
      <c r="K44" s="118">
        <v>1.17</v>
      </c>
      <c r="L44" s="118">
        <v>1</v>
      </c>
      <c r="M44" s="151" t="s">
        <v>1125</v>
      </c>
      <c r="N44" s="118">
        <v>1.17</v>
      </c>
    </row>
    <row r="45" spans="1:14">
      <c r="A45" s="67" t="s">
        <v>1365</v>
      </c>
      <c r="B45" s="67"/>
      <c r="C45" s="170">
        <v>1.17</v>
      </c>
      <c r="D45" s="67">
        <v>1</v>
      </c>
      <c r="E45" s="67" t="s">
        <v>1125</v>
      </c>
      <c r="F45" s="174">
        <f t="shared" si="0"/>
        <v>1.17</v>
      </c>
      <c r="I45" s="108" t="s">
        <v>139</v>
      </c>
      <c r="J45" s="108" t="s">
        <v>1122</v>
      </c>
      <c r="K45" s="118">
        <v>1.18</v>
      </c>
      <c r="L45" s="118">
        <v>1</v>
      </c>
      <c r="M45" s="151" t="s">
        <v>1123</v>
      </c>
      <c r="N45" s="118">
        <v>1.18</v>
      </c>
    </row>
    <row r="46" spans="1:14">
      <c r="A46" s="67" t="s">
        <v>945</v>
      </c>
      <c r="B46" s="67"/>
      <c r="C46" s="170">
        <v>1.17</v>
      </c>
      <c r="D46" s="67">
        <v>1</v>
      </c>
      <c r="E46" s="67" t="s">
        <v>1125</v>
      </c>
      <c r="F46" s="174">
        <f t="shared" si="0"/>
        <v>1.17</v>
      </c>
      <c r="I46" s="108" t="s">
        <v>403</v>
      </c>
      <c r="J46" s="108">
        <v>0</v>
      </c>
      <c r="K46" s="118">
        <v>1.18</v>
      </c>
      <c r="L46" s="118">
        <v>1</v>
      </c>
      <c r="M46" s="151" t="s">
        <v>1123</v>
      </c>
      <c r="N46" s="118">
        <v>1.18</v>
      </c>
    </row>
    <row r="47" spans="1:14">
      <c r="A47" s="67" t="s">
        <v>475</v>
      </c>
      <c r="B47" s="67"/>
      <c r="C47" s="170">
        <v>1.17</v>
      </c>
      <c r="D47" s="67">
        <v>1</v>
      </c>
      <c r="E47" s="67" t="s">
        <v>1125</v>
      </c>
      <c r="F47" s="174">
        <f t="shared" si="0"/>
        <v>1.17</v>
      </c>
      <c r="I47" s="108" t="s">
        <v>304</v>
      </c>
      <c r="J47" s="108" t="s">
        <v>1099</v>
      </c>
      <c r="K47" s="118">
        <v>1.19</v>
      </c>
      <c r="L47" s="118">
        <v>1</v>
      </c>
      <c r="M47" s="151" t="s">
        <v>1131</v>
      </c>
      <c r="N47" s="118">
        <v>1.19</v>
      </c>
    </row>
    <row r="48" spans="1:14">
      <c r="A48" s="67" t="s">
        <v>139</v>
      </c>
      <c r="B48" s="67"/>
      <c r="C48" s="170">
        <v>1.18</v>
      </c>
      <c r="D48" s="67">
        <v>1</v>
      </c>
      <c r="E48" s="67" t="s">
        <v>1123</v>
      </c>
      <c r="F48" s="174">
        <f t="shared" si="0"/>
        <v>1.18</v>
      </c>
      <c r="I48" s="106" t="s">
        <v>94</v>
      </c>
      <c r="J48" s="106" t="s">
        <v>1085</v>
      </c>
      <c r="K48" s="107">
        <v>2.0099999999999998</v>
      </c>
      <c r="L48" s="104">
        <v>2</v>
      </c>
      <c r="M48" s="151" t="s">
        <v>1087</v>
      </c>
      <c r="N48" s="107">
        <v>2.0099999999999998</v>
      </c>
    </row>
    <row r="49" spans="1:14">
      <c r="A49" s="67" t="s">
        <v>403</v>
      </c>
      <c r="B49" s="67"/>
      <c r="C49" s="170">
        <v>1.18</v>
      </c>
      <c r="D49" s="67">
        <v>1</v>
      </c>
      <c r="E49" s="67" t="s">
        <v>1123</v>
      </c>
      <c r="F49" s="174">
        <f t="shared" si="0"/>
        <v>1.18</v>
      </c>
      <c r="I49" s="106" t="s">
        <v>204</v>
      </c>
      <c r="J49" s="106" t="s">
        <v>1103</v>
      </c>
      <c r="K49" s="107">
        <v>2.0099999999999998</v>
      </c>
      <c r="L49" s="104">
        <v>2</v>
      </c>
      <c r="M49" s="151" t="s">
        <v>1087</v>
      </c>
      <c r="N49" s="107">
        <v>2.0099999999999998</v>
      </c>
    </row>
    <row r="50" spans="1:14">
      <c r="A50" s="67" t="s">
        <v>304</v>
      </c>
      <c r="B50" s="67"/>
      <c r="C50" s="170">
        <v>1.19</v>
      </c>
      <c r="D50" s="67">
        <v>1</v>
      </c>
      <c r="E50" s="67" t="s">
        <v>1131</v>
      </c>
      <c r="F50" s="174">
        <f t="shared" si="0"/>
        <v>1.19</v>
      </c>
      <c r="I50" s="115" t="s">
        <v>1112</v>
      </c>
      <c r="J50" s="142"/>
      <c r="K50" s="116">
        <v>2.0099999999999998</v>
      </c>
      <c r="L50" s="114">
        <v>2</v>
      </c>
      <c r="M50" s="151" t="s">
        <v>1087</v>
      </c>
      <c r="N50" s="116">
        <v>2.0099999999999998</v>
      </c>
    </row>
    <row r="51" spans="1:14">
      <c r="A51" s="67" t="s">
        <v>88</v>
      </c>
      <c r="B51" s="67"/>
      <c r="C51" s="170">
        <v>1.22</v>
      </c>
      <c r="D51" s="67">
        <v>1</v>
      </c>
      <c r="E51" s="67" t="s">
        <v>3</v>
      </c>
      <c r="F51" s="174">
        <f t="shared" si="0"/>
        <v>1.22</v>
      </c>
      <c r="I51" s="106" t="s">
        <v>446</v>
      </c>
      <c r="J51" s="106" t="s">
        <v>1101</v>
      </c>
      <c r="K51" s="107">
        <v>2.0199999999999996</v>
      </c>
      <c r="L51" s="104">
        <v>2</v>
      </c>
      <c r="M51" s="151" t="s">
        <v>1102</v>
      </c>
      <c r="N51" s="107">
        <v>2.0199999999999996</v>
      </c>
    </row>
    <row r="52" spans="1:14">
      <c r="A52" s="67" t="s">
        <v>196</v>
      </c>
      <c r="B52" s="67"/>
      <c r="C52" s="170">
        <v>1.22</v>
      </c>
      <c r="D52" s="67">
        <v>1</v>
      </c>
      <c r="E52" s="67" t="s">
        <v>3</v>
      </c>
      <c r="F52" s="174">
        <f t="shared" si="0"/>
        <v>1.22</v>
      </c>
      <c r="I52" s="106" t="s">
        <v>93</v>
      </c>
      <c r="J52" s="106" t="s">
        <v>1085</v>
      </c>
      <c r="K52" s="104">
        <v>2.0299999999999994</v>
      </c>
      <c r="L52" s="104">
        <v>2</v>
      </c>
      <c r="M52" s="151" t="s">
        <v>1086</v>
      </c>
      <c r="N52" s="104">
        <v>2.0299999999999994</v>
      </c>
    </row>
    <row r="53" spans="1:14">
      <c r="A53" s="67" t="s">
        <v>1121</v>
      </c>
      <c r="B53" s="67"/>
      <c r="C53" s="170">
        <v>1.22</v>
      </c>
      <c r="D53" s="67">
        <v>1</v>
      </c>
      <c r="E53" s="67" t="s">
        <v>3</v>
      </c>
      <c r="F53" s="174">
        <f t="shared" si="0"/>
        <v>1.22</v>
      </c>
      <c r="I53" s="106" t="s">
        <v>201</v>
      </c>
      <c r="J53" s="106">
        <v>2</v>
      </c>
      <c r="K53" s="104">
        <v>2.0299999999999994</v>
      </c>
      <c r="L53" s="104">
        <v>2</v>
      </c>
      <c r="M53" s="151" t="s">
        <v>1086</v>
      </c>
      <c r="N53" s="104">
        <v>2.0299999999999994</v>
      </c>
    </row>
    <row r="54" spans="1:14">
      <c r="A54" s="67" t="s">
        <v>94</v>
      </c>
      <c r="B54" s="67"/>
      <c r="C54" s="170">
        <v>2.0099999999999998</v>
      </c>
      <c r="D54" s="67">
        <v>2</v>
      </c>
      <c r="E54" s="67" t="s">
        <v>1087</v>
      </c>
      <c r="F54" s="174">
        <f t="shared" si="0"/>
        <v>2.0099999999999998</v>
      </c>
      <c r="I54" s="106" t="s">
        <v>1111</v>
      </c>
      <c r="J54" s="142"/>
      <c r="K54" s="113">
        <v>2.0299999999999994</v>
      </c>
      <c r="L54" s="114">
        <v>2</v>
      </c>
      <c r="M54" s="151" t="s">
        <v>1086</v>
      </c>
      <c r="N54" s="113">
        <v>2.0299999999999994</v>
      </c>
    </row>
    <row r="55" spans="1:14">
      <c r="A55" s="67" t="s">
        <v>204</v>
      </c>
      <c r="B55" s="67"/>
      <c r="C55" s="170">
        <v>2.0099999999999998</v>
      </c>
      <c r="D55" s="67">
        <v>2</v>
      </c>
      <c r="E55" s="67" t="s">
        <v>1087</v>
      </c>
      <c r="F55" s="174">
        <f t="shared" si="0"/>
        <v>2.0099999999999998</v>
      </c>
      <c r="I55" s="106" t="s">
        <v>92</v>
      </c>
      <c r="J55" s="106" t="s">
        <v>1089</v>
      </c>
      <c r="K55" s="104">
        <v>2.0399999999999991</v>
      </c>
      <c r="L55" s="104">
        <v>2</v>
      </c>
      <c r="M55" s="151" t="s">
        <v>1090</v>
      </c>
      <c r="N55" s="104">
        <v>2.0399999999999991</v>
      </c>
    </row>
    <row r="56" spans="1:14">
      <c r="A56" s="67" t="s">
        <v>1112</v>
      </c>
      <c r="B56" s="67"/>
      <c r="C56" s="170">
        <v>2.0099999999999998</v>
      </c>
      <c r="D56" s="67">
        <v>2</v>
      </c>
      <c r="E56" s="67" t="s">
        <v>1087</v>
      </c>
      <c r="F56" s="174">
        <f t="shared" si="0"/>
        <v>2.0099999999999998</v>
      </c>
      <c r="I56" s="106" t="s">
        <v>200</v>
      </c>
      <c r="J56" s="106">
        <v>3</v>
      </c>
      <c r="K56" s="104">
        <v>2.0399999999999991</v>
      </c>
      <c r="L56" s="104">
        <v>2</v>
      </c>
      <c r="M56" s="151" t="s">
        <v>1090</v>
      </c>
      <c r="N56" s="104">
        <v>2.0399999999999991</v>
      </c>
    </row>
    <row r="57" spans="1:14">
      <c r="A57" s="67" t="s">
        <v>446</v>
      </c>
      <c r="B57" s="67"/>
      <c r="C57" s="170">
        <v>2.02</v>
      </c>
      <c r="D57" s="67">
        <v>2</v>
      </c>
      <c r="E57" s="67" t="s">
        <v>1102</v>
      </c>
      <c r="F57" s="174">
        <f t="shared" si="0"/>
        <v>2.02</v>
      </c>
      <c r="I57" s="106" t="s">
        <v>1115</v>
      </c>
      <c r="J57" s="142"/>
      <c r="K57" s="113">
        <v>2.0399999999999991</v>
      </c>
      <c r="L57" s="114">
        <v>2</v>
      </c>
      <c r="M57" s="151" t="s">
        <v>1090</v>
      </c>
      <c r="N57" s="113">
        <v>2.0399999999999991</v>
      </c>
    </row>
    <row r="58" spans="1:14">
      <c r="A58" s="67" t="s">
        <v>446</v>
      </c>
      <c r="B58" s="67"/>
      <c r="C58" s="170">
        <v>2.02</v>
      </c>
      <c r="D58" s="67">
        <v>2</v>
      </c>
      <c r="E58" s="67" t="s">
        <v>1102</v>
      </c>
      <c r="F58" s="174">
        <f t="shared" si="0"/>
        <v>2.02</v>
      </c>
      <c r="I58" s="106" t="s">
        <v>89</v>
      </c>
      <c r="J58" s="106" t="s">
        <v>1085</v>
      </c>
      <c r="K58" s="104">
        <v>2.0499999999999989</v>
      </c>
      <c r="L58" s="104">
        <v>2</v>
      </c>
      <c r="M58" s="151" t="s">
        <v>1091</v>
      </c>
      <c r="N58" s="104">
        <v>2.0499999999999989</v>
      </c>
    </row>
    <row r="59" spans="1:14">
      <c r="A59" s="67" t="s">
        <v>93</v>
      </c>
      <c r="B59" s="67"/>
      <c r="C59" s="170">
        <v>2.0299999999999998</v>
      </c>
      <c r="D59" s="67">
        <v>2</v>
      </c>
      <c r="E59" s="67" t="s">
        <v>1086</v>
      </c>
      <c r="F59" s="174">
        <f t="shared" si="0"/>
        <v>2.0299999999999998</v>
      </c>
      <c r="I59" s="106" t="s">
        <v>197</v>
      </c>
      <c r="J59" s="106">
        <v>2</v>
      </c>
      <c r="K59" s="104">
        <v>2.0499999999999989</v>
      </c>
      <c r="L59" s="104">
        <v>2</v>
      </c>
      <c r="M59" s="151" t="s">
        <v>1091</v>
      </c>
      <c r="N59" s="104">
        <v>2.0499999999999989</v>
      </c>
    </row>
    <row r="60" spans="1:14">
      <c r="A60" s="67" t="s">
        <v>201</v>
      </c>
      <c r="B60" s="67"/>
      <c r="C60" s="170">
        <v>2.0299999999999998</v>
      </c>
      <c r="D60" s="67">
        <v>2</v>
      </c>
      <c r="E60" s="67" t="s">
        <v>1086</v>
      </c>
      <c r="F60" s="174">
        <f t="shared" si="0"/>
        <v>2.0299999999999998</v>
      </c>
      <c r="I60" s="106" t="s">
        <v>1109</v>
      </c>
      <c r="J60" s="142"/>
      <c r="K60" s="113">
        <v>2.0499999999999989</v>
      </c>
      <c r="L60" s="114">
        <v>2</v>
      </c>
      <c r="M60" s="151" t="s">
        <v>1091</v>
      </c>
      <c r="N60" s="113">
        <v>2.0499999999999989</v>
      </c>
    </row>
    <row r="61" spans="1:14">
      <c r="A61" s="67" t="s">
        <v>1111</v>
      </c>
      <c r="B61" s="67"/>
      <c r="C61" s="170">
        <v>2.0299999999999998</v>
      </c>
      <c r="D61" s="67">
        <v>2</v>
      </c>
      <c r="E61" s="67" t="s">
        <v>1086</v>
      </c>
      <c r="F61" s="174">
        <f t="shared" si="0"/>
        <v>2.0299999999999998</v>
      </c>
      <c r="I61" s="109" t="s">
        <v>96</v>
      </c>
      <c r="J61" s="110" t="s">
        <v>1092</v>
      </c>
      <c r="K61" s="104">
        <v>2.0599999999999987</v>
      </c>
      <c r="L61" s="104">
        <v>2</v>
      </c>
      <c r="M61" s="151" t="s">
        <v>1093</v>
      </c>
      <c r="N61" s="104">
        <v>2.0599999999999987</v>
      </c>
    </row>
    <row r="62" spans="1:14">
      <c r="A62" s="67" t="s">
        <v>92</v>
      </c>
      <c r="B62" s="67"/>
      <c r="C62" s="170">
        <v>2.04</v>
      </c>
      <c r="D62" s="67">
        <v>2</v>
      </c>
      <c r="E62" s="67" t="s">
        <v>1090</v>
      </c>
      <c r="F62" s="174">
        <f t="shared" si="0"/>
        <v>2.04</v>
      </c>
      <c r="I62" s="106" t="s">
        <v>202</v>
      </c>
      <c r="J62" s="106">
        <v>3</v>
      </c>
      <c r="K62" s="104">
        <v>2.0599999999999987</v>
      </c>
      <c r="L62" s="104">
        <v>2</v>
      </c>
      <c r="M62" s="151" t="s">
        <v>1093</v>
      </c>
      <c r="N62" s="104">
        <v>2.0599999999999987</v>
      </c>
    </row>
    <row r="63" spans="1:14">
      <c r="A63" s="67" t="s">
        <v>200</v>
      </c>
      <c r="B63" s="67"/>
      <c r="C63" s="170">
        <v>2.04</v>
      </c>
      <c r="D63" s="67">
        <v>2</v>
      </c>
      <c r="E63" s="67" t="s">
        <v>1090</v>
      </c>
      <c r="F63" s="174">
        <f t="shared" si="0"/>
        <v>2.04</v>
      </c>
      <c r="I63" s="106" t="s">
        <v>1110</v>
      </c>
      <c r="J63" s="142"/>
      <c r="K63" s="113">
        <v>2.0599999999999987</v>
      </c>
      <c r="L63" s="114">
        <v>2</v>
      </c>
      <c r="M63" s="151" t="s">
        <v>1093</v>
      </c>
      <c r="N63" s="113">
        <v>2.0599999999999987</v>
      </c>
    </row>
    <row r="64" spans="1:14">
      <c r="A64" s="67" t="s">
        <v>1115</v>
      </c>
      <c r="B64" s="67"/>
      <c r="C64" s="170">
        <v>2.04</v>
      </c>
      <c r="D64" s="67">
        <v>2</v>
      </c>
      <c r="E64" s="67" t="s">
        <v>1090</v>
      </c>
      <c r="F64" s="174">
        <f t="shared" si="0"/>
        <v>2.04</v>
      </c>
      <c r="I64" s="106" t="s">
        <v>90</v>
      </c>
      <c r="J64" s="106" t="s">
        <v>1092</v>
      </c>
      <c r="K64" s="104">
        <v>2.0699999999999985</v>
      </c>
      <c r="L64" s="104">
        <v>2</v>
      </c>
      <c r="M64" s="151" t="s">
        <v>4</v>
      </c>
      <c r="N64" s="104">
        <v>2.0699999999999985</v>
      </c>
    </row>
    <row r="65" spans="1:14">
      <c r="A65" s="67" t="s">
        <v>89</v>
      </c>
      <c r="B65" s="67"/>
      <c r="C65" s="170">
        <v>2.0499999999999998</v>
      </c>
      <c r="D65" s="67">
        <v>2</v>
      </c>
      <c r="E65" s="67" t="s">
        <v>1091</v>
      </c>
      <c r="F65" s="174">
        <f t="shared" si="0"/>
        <v>2.0499999999999998</v>
      </c>
      <c r="I65" s="106" t="s">
        <v>198</v>
      </c>
      <c r="J65" s="106">
        <v>2</v>
      </c>
      <c r="K65" s="104">
        <v>2.0699999999999985</v>
      </c>
      <c r="L65" s="104">
        <v>2</v>
      </c>
      <c r="M65" s="151" t="s">
        <v>4</v>
      </c>
      <c r="N65" s="104">
        <v>2.0699999999999985</v>
      </c>
    </row>
    <row r="66" spans="1:14">
      <c r="A66" s="67" t="s">
        <v>197</v>
      </c>
      <c r="B66" s="67"/>
      <c r="C66" s="170">
        <v>2.0499999999999998</v>
      </c>
      <c r="D66" s="67">
        <v>2</v>
      </c>
      <c r="E66" s="67" t="s">
        <v>1091</v>
      </c>
      <c r="F66" s="174">
        <f t="shared" si="0"/>
        <v>2.0499999999999998</v>
      </c>
      <c r="I66" s="106" t="s">
        <v>1117</v>
      </c>
      <c r="J66" s="142"/>
      <c r="K66" s="113">
        <v>2.0699999999999985</v>
      </c>
      <c r="L66" s="114">
        <v>2</v>
      </c>
      <c r="M66" s="151" t="s">
        <v>4</v>
      </c>
      <c r="N66" s="113">
        <v>2.0699999999999985</v>
      </c>
    </row>
    <row r="67" spans="1:14">
      <c r="A67" s="67" t="s">
        <v>1109</v>
      </c>
      <c r="B67" s="67"/>
      <c r="C67" s="170">
        <v>2.0499999999999998</v>
      </c>
      <c r="D67" s="67">
        <v>2</v>
      </c>
      <c r="E67" s="67" t="s">
        <v>1091</v>
      </c>
      <c r="F67" s="174">
        <f t="shared" ref="F67:F130" si="1">C67</f>
        <v>2.0499999999999998</v>
      </c>
      <c r="I67" s="108" t="s">
        <v>889</v>
      </c>
      <c r="J67" s="108" t="s">
        <v>1085</v>
      </c>
      <c r="K67" s="104">
        <v>2.0799999999999983</v>
      </c>
      <c r="L67" s="104">
        <v>2</v>
      </c>
      <c r="M67" s="151" t="s">
        <v>1096</v>
      </c>
      <c r="N67" s="104">
        <v>2.0799999999999983</v>
      </c>
    </row>
    <row r="68" spans="1:14">
      <c r="A68" s="67" t="s">
        <v>96</v>
      </c>
      <c r="B68" s="67"/>
      <c r="C68" s="170">
        <v>2.06</v>
      </c>
      <c r="D68" s="67">
        <v>2</v>
      </c>
      <c r="E68" s="67" t="s">
        <v>1093</v>
      </c>
      <c r="F68" s="174">
        <f t="shared" si="1"/>
        <v>2.06</v>
      </c>
      <c r="I68" s="106" t="s">
        <v>1114</v>
      </c>
      <c r="J68" s="142"/>
      <c r="K68" s="113">
        <v>2.0799999999999983</v>
      </c>
      <c r="L68" s="114">
        <v>2</v>
      </c>
      <c r="M68" s="151" t="s">
        <v>1096</v>
      </c>
      <c r="N68" s="113">
        <v>2.0799999999999983</v>
      </c>
    </row>
    <row r="69" spans="1:14">
      <c r="A69" s="67" t="s">
        <v>202</v>
      </c>
      <c r="B69" s="67"/>
      <c r="C69" s="170">
        <v>2.06</v>
      </c>
      <c r="D69" s="67">
        <v>2</v>
      </c>
      <c r="E69" s="67" t="s">
        <v>1093</v>
      </c>
      <c r="F69" s="174">
        <f t="shared" si="1"/>
        <v>2.06</v>
      </c>
      <c r="I69" s="108" t="s">
        <v>1104</v>
      </c>
      <c r="J69" s="108">
        <v>0</v>
      </c>
      <c r="K69" s="104">
        <v>2.0899999999999981</v>
      </c>
      <c r="L69" s="104">
        <v>2</v>
      </c>
      <c r="M69" s="151" t="s">
        <v>1105</v>
      </c>
      <c r="N69" s="104">
        <v>2.0899999999999981</v>
      </c>
    </row>
    <row r="70" spans="1:14">
      <c r="A70" s="67" t="s">
        <v>1110</v>
      </c>
      <c r="B70" s="67"/>
      <c r="C70" s="170">
        <v>2.06</v>
      </c>
      <c r="D70" s="67">
        <v>2</v>
      </c>
      <c r="E70" s="67" t="s">
        <v>1093</v>
      </c>
      <c r="F70" s="174">
        <f t="shared" si="1"/>
        <v>2.06</v>
      </c>
      <c r="I70" s="108" t="s">
        <v>1106</v>
      </c>
      <c r="J70" s="108">
        <v>0</v>
      </c>
      <c r="K70" s="107">
        <v>2.0999999999999979</v>
      </c>
      <c r="L70" s="104">
        <v>2</v>
      </c>
      <c r="M70" s="151" t="s">
        <v>435</v>
      </c>
      <c r="N70" s="107">
        <v>2.0999999999999979</v>
      </c>
    </row>
    <row r="71" spans="1:14">
      <c r="A71" s="67" t="s">
        <v>90</v>
      </c>
      <c r="B71" s="67"/>
      <c r="C71" s="170">
        <v>2.0699999999999998</v>
      </c>
      <c r="D71" s="67">
        <v>2</v>
      </c>
      <c r="E71" s="67" t="s">
        <v>4</v>
      </c>
      <c r="F71" s="174">
        <f t="shared" si="1"/>
        <v>2.0699999999999998</v>
      </c>
      <c r="I71" s="108" t="s">
        <v>91</v>
      </c>
      <c r="J71" s="108" t="s">
        <v>1085</v>
      </c>
      <c r="K71" s="104">
        <v>2.1099999999999977</v>
      </c>
      <c r="L71" s="104">
        <v>2</v>
      </c>
      <c r="M71" s="151" t="s">
        <v>1088</v>
      </c>
      <c r="N71" s="104">
        <v>2.1099999999999977</v>
      </c>
    </row>
    <row r="72" spans="1:14">
      <c r="A72" s="67" t="s">
        <v>198</v>
      </c>
      <c r="B72" s="67"/>
      <c r="C72" s="170">
        <v>2.0699999999999998</v>
      </c>
      <c r="D72" s="67">
        <v>2</v>
      </c>
      <c r="E72" s="67" t="s">
        <v>4</v>
      </c>
      <c r="F72" s="174">
        <f t="shared" si="1"/>
        <v>2.0699999999999998</v>
      </c>
      <c r="I72" s="108" t="s">
        <v>199</v>
      </c>
      <c r="J72" s="108">
        <v>2</v>
      </c>
      <c r="K72" s="104">
        <v>2.1099999999999977</v>
      </c>
      <c r="L72" s="104">
        <v>2</v>
      </c>
      <c r="M72" s="151" t="s">
        <v>1088</v>
      </c>
      <c r="N72" s="104">
        <v>2.1099999999999977</v>
      </c>
    </row>
    <row r="73" spans="1:14">
      <c r="A73" s="67" t="s">
        <v>1117</v>
      </c>
      <c r="B73" s="67"/>
      <c r="C73" s="170">
        <v>2.0699999999999998</v>
      </c>
      <c r="D73" s="67">
        <v>2</v>
      </c>
      <c r="E73" s="67" t="s">
        <v>4</v>
      </c>
      <c r="F73" s="174">
        <f t="shared" si="1"/>
        <v>2.0699999999999998</v>
      </c>
      <c r="I73" s="108" t="s">
        <v>1113</v>
      </c>
      <c r="J73" s="142"/>
      <c r="K73" s="113">
        <v>2.1099999999999977</v>
      </c>
      <c r="L73" s="114">
        <v>2</v>
      </c>
      <c r="M73" s="151" t="s">
        <v>1088</v>
      </c>
      <c r="N73" s="113">
        <v>2.1099999999999977</v>
      </c>
    </row>
    <row r="74" spans="1:14">
      <c r="A74" s="67" t="s">
        <v>889</v>
      </c>
      <c r="B74" s="67"/>
      <c r="C74" s="170">
        <v>2.08</v>
      </c>
      <c r="D74" s="67">
        <v>2</v>
      </c>
      <c r="E74" s="67" t="s">
        <v>1096</v>
      </c>
      <c r="F74" s="174">
        <f t="shared" si="1"/>
        <v>2.08</v>
      </c>
      <c r="I74" s="108" t="s">
        <v>97</v>
      </c>
      <c r="J74" s="108" t="s">
        <v>1092</v>
      </c>
      <c r="K74" s="104">
        <v>2.1199999999999974</v>
      </c>
      <c r="L74" s="104">
        <v>2</v>
      </c>
      <c r="M74" s="151" t="s">
        <v>1095</v>
      </c>
      <c r="N74" s="104">
        <v>2.1199999999999974</v>
      </c>
    </row>
    <row r="75" spans="1:14">
      <c r="A75" s="67" t="s">
        <v>889</v>
      </c>
      <c r="B75" s="67"/>
      <c r="C75" s="170">
        <v>2.08</v>
      </c>
      <c r="D75" s="67">
        <v>2</v>
      </c>
      <c r="E75" s="67" t="s">
        <v>1096</v>
      </c>
      <c r="F75" s="174">
        <f t="shared" si="1"/>
        <v>2.08</v>
      </c>
      <c r="I75" s="108" t="s">
        <v>203</v>
      </c>
      <c r="J75" s="108">
        <v>2</v>
      </c>
      <c r="K75" s="104">
        <v>2.1199999999999974</v>
      </c>
      <c r="L75" s="104">
        <v>2</v>
      </c>
      <c r="M75" s="151" t="s">
        <v>1095</v>
      </c>
      <c r="N75" s="104">
        <v>2.1199999999999974</v>
      </c>
    </row>
    <row r="76" spans="1:14">
      <c r="A76" s="67" t="s">
        <v>1114</v>
      </c>
      <c r="B76" s="67"/>
      <c r="C76" s="170">
        <v>2.08</v>
      </c>
      <c r="D76" s="67">
        <v>2</v>
      </c>
      <c r="E76" s="67" t="s">
        <v>1096</v>
      </c>
      <c r="F76" s="174">
        <f t="shared" si="1"/>
        <v>2.08</v>
      </c>
      <c r="I76" s="108" t="s">
        <v>1118</v>
      </c>
      <c r="J76" s="142"/>
      <c r="K76" s="113">
        <v>2.1199999999999974</v>
      </c>
      <c r="L76" s="114">
        <v>2</v>
      </c>
      <c r="M76" s="151" t="s">
        <v>1095</v>
      </c>
      <c r="N76" s="113">
        <v>2.1199999999999974</v>
      </c>
    </row>
    <row r="77" spans="1:14">
      <c r="A77" s="67" t="s">
        <v>1104</v>
      </c>
      <c r="B77" s="67"/>
      <c r="C77" s="170">
        <v>2.09</v>
      </c>
      <c r="D77" s="67">
        <v>2</v>
      </c>
      <c r="E77" s="67" t="s">
        <v>1105</v>
      </c>
      <c r="F77" s="174">
        <f t="shared" si="1"/>
        <v>2.09</v>
      </c>
      <c r="I77" s="108" t="s">
        <v>891</v>
      </c>
      <c r="J77" s="108" t="s">
        <v>1099</v>
      </c>
      <c r="K77" s="104">
        <v>2.1299999999999972</v>
      </c>
      <c r="L77" s="104">
        <v>2</v>
      </c>
      <c r="M77" s="151" t="s">
        <v>1100</v>
      </c>
      <c r="N77" s="104">
        <v>2.1299999999999972</v>
      </c>
    </row>
    <row r="78" spans="1:14">
      <c r="A78" s="67" t="s">
        <v>1106</v>
      </c>
      <c r="B78" s="67"/>
      <c r="C78" s="170" t="s">
        <v>1366</v>
      </c>
      <c r="D78" s="67">
        <v>2</v>
      </c>
      <c r="E78" s="67" t="s">
        <v>435</v>
      </c>
      <c r="F78" s="174" t="str">
        <f t="shared" si="1"/>
        <v>2.10</v>
      </c>
      <c r="I78" s="108" t="s">
        <v>1107</v>
      </c>
      <c r="J78" s="111"/>
      <c r="K78" s="104">
        <v>2.1299999999999972</v>
      </c>
      <c r="L78" s="104">
        <v>2</v>
      </c>
      <c r="M78" s="151" t="s">
        <v>1100</v>
      </c>
      <c r="N78" s="104">
        <v>2.1299999999999972</v>
      </c>
    </row>
    <row r="79" spans="1:14">
      <c r="A79" s="67" t="s">
        <v>91</v>
      </c>
      <c r="B79" s="67"/>
      <c r="C79" s="170">
        <v>2.11</v>
      </c>
      <c r="D79" s="67">
        <v>2</v>
      </c>
      <c r="E79" s="67" t="s">
        <v>1367</v>
      </c>
      <c r="F79" s="174">
        <f t="shared" si="1"/>
        <v>2.11</v>
      </c>
      <c r="I79" s="108" t="s">
        <v>1108</v>
      </c>
      <c r="J79" s="108" t="s">
        <v>1099</v>
      </c>
      <c r="K79" s="104">
        <v>2.1299999999999972</v>
      </c>
      <c r="L79" s="104">
        <v>2</v>
      </c>
      <c r="M79" s="151" t="s">
        <v>1100</v>
      </c>
      <c r="N79" s="104">
        <v>2.1299999999999972</v>
      </c>
    </row>
    <row r="80" spans="1:14">
      <c r="A80" s="67" t="s">
        <v>199</v>
      </c>
      <c r="B80" s="67"/>
      <c r="C80" s="170">
        <v>2.11</v>
      </c>
      <c r="D80" s="67">
        <v>2</v>
      </c>
      <c r="E80" s="67" t="s">
        <v>1367</v>
      </c>
      <c r="F80" s="174">
        <f t="shared" si="1"/>
        <v>2.11</v>
      </c>
      <c r="I80" s="108" t="s">
        <v>95</v>
      </c>
      <c r="J80" s="108" t="s">
        <v>1085</v>
      </c>
      <c r="K80" s="104">
        <v>2.139999999999997</v>
      </c>
      <c r="L80" s="104">
        <v>2</v>
      </c>
      <c r="M80" s="151" t="s">
        <v>1094</v>
      </c>
      <c r="N80" s="104">
        <v>2.139999999999997</v>
      </c>
    </row>
    <row r="81" spans="1:14">
      <c r="A81" s="67" t="s">
        <v>1113</v>
      </c>
      <c r="B81" s="67"/>
      <c r="C81" s="170">
        <v>2.11</v>
      </c>
      <c r="D81" s="67">
        <v>2</v>
      </c>
      <c r="E81" s="67" t="s">
        <v>1367</v>
      </c>
      <c r="F81" s="174">
        <f t="shared" si="1"/>
        <v>2.11</v>
      </c>
      <c r="I81" s="108" t="s">
        <v>448</v>
      </c>
      <c r="J81" s="142"/>
      <c r="K81" s="117">
        <v>2.139999999999997</v>
      </c>
      <c r="L81" s="114">
        <v>2</v>
      </c>
      <c r="M81" s="151" t="s">
        <v>1094</v>
      </c>
      <c r="N81" s="117">
        <v>2.139999999999997</v>
      </c>
    </row>
    <row r="82" spans="1:14">
      <c r="A82" s="67" t="s">
        <v>97</v>
      </c>
      <c r="B82" s="67"/>
      <c r="C82" s="170">
        <v>2.12</v>
      </c>
      <c r="D82" s="67">
        <v>2</v>
      </c>
      <c r="E82" s="67" t="s">
        <v>1095</v>
      </c>
      <c r="F82" s="174">
        <f t="shared" si="1"/>
        <v>2.12</v>
      </c>
      <c r="I82" s="108" t="s">
        <v>1119</v>
      </c>
      <c r="J82" s="142"/>
      <c r="K82" s="117">
        <v>2.1499999999999968</v>
      </c>
      <c r="L82" s="114">
        <v>2</v>
      </c>
      <c r="M82" s="151" t="s">
        <v>1120</v>
      </c>
      <c r="N82" s="117">
        <v>2.1499999999999968</v>
      </c>
    </row>
    <row r="83" spans="1:14">
      <c r="A83" s="67" t="s">
        <v>203</v>
      </c>
      <c r="B83" s="67"/>
      <c r="C83" s="170">
        <v>2.12</v>
      </c>
      <c r="D83" s="67">
        <v>2</v>
      </c>
      <c r="E83" s="67" t="s">
        <v>1095</v>
      </c>
      <c r="F83" s="174">
        <f t="shared" si="1"/>
        <v>2.12</v>
      </c>
      <c r="I83" s="108" t="s">
        <v>88</v>
      </c>
      <c r="J83" s="108" t="s">
        <v>1097</v>
      </c>
      <c r="K83" s="104">
        <v>2.1599999999999966</v>
      </c>
      <c r="L83" s="104">
        <v>2</v>
      </c>
      <c r="M83" s="151" t="s">
        <v>1098</v>
      </c>
      <c r="N83" s="104">
        <v>2.1599999999999966</v>
      </c>
    </row>
    <row r="84" spans="1:14">
      <c r="A84" s="67" t="s">
        <v>1118</v>
      </c>
      <c r="B84" s="67"/>
      <c r="C84" s="170">
        <v>2.12</v>
      </c>
      <c r="D84" s="67">
        <v>2</v>
      </c>
      <c r="E84" s="67" t="s">
        <v>1095</v>
      </c>
      <c r="F84" s="174">
        <f t="shared" si="1"/>
        <v>2.12</v>
      </c>
      <c r="I84" s="139" t="s">
        <v>196</v>
      </c>
      <c r="J84" s="127" t="s">
        <v>1097</v>
      </c>
      <c r="K84" s="104">
        <v>2.1599999999999966</v>
      </c>
      <c r="L84" s="104">
        <v>2</v>
      </c>
      <c r="M84" s="151" t="s">
        <v>1098</v>
      </c>
      <c r="N84" s="104">
        <v>2.1599999999999966</v>
      </c>
    </row>
    <row r="85" spans="1:14">
      <c r="A85" s="67" t="s">
        <v>891</v>
      </c>
      <c r="B85" s="67"/>
      <c r="C85" s="170">
        <v>2.13</v>
      </c>
      <c r="D85" s="67">
        <v>2</v>
      </c>
      <c r="E85" s="67" t="s">
        <v>1100</v>
      </c>
      <c r="F85" s="174">
        <f t="shared" si="1"/>
        <v>2.13</v>
      </c>
      <c r="I85" s="138" t="s">
        <v>1121</v>
      </c>
      <c r="J85" s="112"/>
      <c r="K85" s="117">
        <v>2.1599999999999966</v>
      </c>
      <c r="L85" s="114">
        <v>2</v>
      </c>
      <c r="M85" s="151" t="s">
        <v>1098</v>
      </c>
      <c r="N85" s="117">
        <v>2.1599999999999966</v>
      </c>
    </row>
    <row r="86" spans="1:14">
      <c r="A86" s="67" t="s">
        <v>1107</v>
      </c>
      <c r="B86" s="67"/>
      <c r="C86" s="170">
        <v>2.13</v>
      </c>
      <c r="D86" s="67">
        <v>2</v>
      </c>
      <c r="E86" s="67" t="s">
        <v>1100</v>
      </c>
      <c r="F86" s="174">
        <f t="shared" si="1"/>
        <v>2.13</v>
      </c>
      <c r="I86" s="108" t="s">
        <v>379</v>
      </c>
      <c r="J86" s="127"/>
      <c r="K86" s="104">
        <v>2.1699999999999964</v>
      </c>
      <c r="L86" s="104">
        <v>2</v>
      </c>
      <c r="M86" s="151" t="s">
        <v>334</v>
      </c>
      <c r="N86" s="104">
        <v>2.1699999999999964</v>
      </c>
    </row>
    <row r="87" spans="1:14">
      <c r="A87" s="67" t="s">
        <v>1108</v>
      </c>
      <c r="B87" s="67"/>
      <c r="C87" s="170">
        <v>2.13</v>
      </c>
      <c r="D87" s="67">
        <v>2</v>
      </c>
      <c r="E87" s="67" t="s">
        <v>1100</v>
      </c>
      <c r="F87" s="174">
        <f t="shared" si="1"/>
        <v>2.13</v>
      </c>
      <c r="I87" s="138" t="s">
        <v>617</v>
      </c>
      <c r="J87" s="127"/>
      <c r="K87" s="104">
        <v>2.1799999999999962</v>
      </c>
      <c r="L87" s="104">
        <v>2</v>
      </c>
      <c r="M87" s="151" t="s">
        <v>652</v>
      </c>
      <c r="N87" s="104">
        <v>2.1799999999999962</v>
      </c>
    </row>
    <row r="88" spans="1:14" ht="15.75" thickBot="1">
      <c r="A88" s="67" t="s">
        <v>95</v>
      </c>
      <c r="B88" s="67"/>
      <c r="C88" s="170">
        <v>2.14</v>
      </c>
      <c r="D88" s="67">
        <v>2</v>
      </c>
      <c r="E88" s="67" t="s">
        <v>1094</v>
      </c>
      <c r="F88" s="174">
        <f t="shared" si="1"/>
        <v>2.14</v>
      </c>
      <c r="I88" s="138" t="s">
        <v>1116</v>
      </c>
      <c r="J88" s="112"/>
      <c r="K88" s="117">
        <v>2.1799999999999962</v>
      </c>
      <c r="L88" s="114">
        <v>2</v>
      </c>
      <c r="M88" s="151" t="s">
        <v>652</v>
      </c>
      <c r="N88" s="117">
        <v>2.1799999999999962</v>
      </c>
    </row>
    <row r="89" spans="1:14">
      <c r="A89" s="67" t="s">
        <v>448</v>
      </c>
      <c r="B89" s="67"/>
      <c r="C89" s="170">
        <v>2.14</v>
      </c>
      <c r="D89" s="67">
        <v>2</v>
      </c>
      <c r="E89" s="67" t="s">
        <v>1094</v>
      </c>
      <c r="F89" s="174">
        <f t="shared" si="1"/>
        <v>2.14</v>
      </c>
      <c r="I89" s="105" t="s">
        <v>413</v>
      </c>
      <c r="J89" s="128" t="s">
        <v>1099</v>
      </c>
      <c r="K89" s="119">
        <v>3.01</v>
      </c>
      <c r="L89" s="125">
        <v>3</v>
      </c>
      <c r="M89" s="152" t="s">
        <v>1281</v>
      </c>
      <c r="N89" s="119">
        <v>3.01</v>
      </c>
    </row>
    <row r="90" spans="1:14">
      <c r="A90" s="67" t="s">
        <v>1119</v>
      </c>
      <c r="B90" s="67"/>
      <c r="C90" s="170">
        <v>2.15</v>
      </c>
      <c r="D90" s="67">
        <v>2</v>
      </c>
      <c r="E90" s="67" t="s">
        <v>1120</v>
      </c>
      <c r="F90" s="174">
        <f t="shared" si="1"/>
        <v>2.15</v>
      </c>
      <c r="I90" s="106" t="s">
        <v>280</v>
      </c>
      <c r="J90" s="128">
        <v>2</v>
      </c>
      <c r="K90" s="119">
        <v>3.01</v>
      </c>
      <c r="L90" s="125">
        <v>3</v>
      </c>
      <c r="M90" s="152" t="s">
        <v>1281</v>
      </c>
      <c r="N90" s="119">
        <v>3.01</v>
      </c>
    </row>
    <row r="91" spans="1:14">
      <c r="A91" s="67" t="s">
        <v>379</v>
      </c>
      <c r="B91" s="67"/>
      <c r="C91" s="170">
        <v>2.16</v>
      </c>
      <c r="D91" s="67">
        <v>2</v>
      </c>
      <c r="E91" s="67" t="s">
        <v>334</v>
      </c>
      <c r="F91" s="174">
        <f t="shared" si="1"/>
        <v>2.16</v>
      </c>
      <c r="I91" s="106" t="s">
        <v>471</v>
      </c>
      <c r="J91" s="146"/>
      <c r="K91" s="119">
        <v>3.01</v>
      </c>
      <c r="L91" s="125">
        <v>3</v>
      </c>
      <c r="M91" s="152" t="s">
        <v>1281</v>
      </c>
      <c r="N91" s="119">
        <v>3.01</v>
      </c>
    </row>
    <row r="92" spans="1:14">
      <c r="A92" s="67" t="s">
        <v>617</v>
      </c>
      <c r="B92" s="67"/>
      <c r="C92" s="170">
        <v>2.17</v>
      </c>
      <c r="D92" s="67">
        <v>2</v>
      </c>
      <c r="E92" s="67" t="s">
        <v>652</v>
      </c>
      <c r="F92" s="174">
        <f t="shared" si="1"/>
        <v>2.17</v>
      </c>
      <c r="I92" s="106" t="s">
        <v>147</v>
      </c>
      <c r="J92" s="128" t="s">
        <v>1089</v>
      </c>
      <c r="K92" s="119">
        <v>3.02</v>
      </c>
      <c r="L92" s="125">
        <v>3</v>
      </c>
      <c r="M92" s="152" t="s">
        <v>325</v>
      </c>
      <c r="N92" s="119">
        <v>3.02</v>
      </c>
    </row>
    <row r="93" spans="1:14">
      <c r="A93" s="67" t="s">
        <v>1116</v>
      </c>
      <c r="B93" s="67"/>
      <c r="C93" s="170">
        <v>2.17</v>
      </c>
      <c r="D93" s="67">
        <v>2</v>
      </c>
      <c r="E93" s="67" t="s">
        <v>652</v>
      </c>
      <c r="F93" s="174">
        <f t="shared" si="1"/>
        <v>2.17</v>
      </c>
      <c r="I93" s="106" t="s">
        <v>148</v>
      </c>
      <c r="J93" s="128" t="s">
        <v>1085</v>
      </c>
      <c r="K93" s="119">
        <v>3.03</v>
      </c>
      <c r="L93" s="125">
        <v>3</v>
      </c>
      <c r="M93" s="152" t="s">
        <v>79</v>
      </c>
      <c r="N93" s="119">
        <v>3.03</v>
      </c>
    </row>
    <row r="94" spans="1:14">
      <c r="A94" s="67" t="s">
        <v>413</v>
      </c>
      <c r="B94" s="67"/>
      <c r="C94" s="170">
        <v>3.01</v>
      </c>
      <c r="D94" s="67">
        <v>3</v>
      </c>
      <c r="E94" s="67" t="s">
        <v>1281</v>
      </c>
      <c r="F94" s="174">
        <f t="shared" si="1"/>
        <v>3.01</v>
      </c>
      <c r="I94" s="106" t="s">
        <v>299</v>
      </c>
      <c r="J94" s="128">
        <v>1</v>
      </c>
      <c r="K94" s="119">
        <v>3.03</v>
      </c>
      <c r="L94" s="125">
        <v>3</v>
      </c>
      <c r="M94" s="152" t="s">
        <v>79</v>
      </c>
      <c r="N94" s="119">
        <v>3.03</v>
      </c>
    </row>
    <row r="95" spans="1:14">
      <c r="A95" s="67" t="s">
        <v>280</v>
      </c>
      <c r="B95" s="67"/>
      <c r="C95" s="170">
        <v>3.01</v>
      </c>
      <c r="D95" s="67">
        <v>3</v>
      </c>
      <c r="E95" s="67" t="s">
        <v>1281</v>
      </c>
      <c r="F95" s="174">
        <f t="shared" si="1"/>
        <v>3.01</v>
      </c>
      <c r="I95" s="106" t="s">
        <v>481</v>
      </c>
      <c r="J95" s="146"/>
      <c r="K95" s="119">
        <v>3.03</v>
      </c>
      <c r="L95" s="125">
        <v>3</v>
      </c>
      <c r="M95" s="152" t="s">
        <v>79</v>
      </c>
      <c r="N95" s="119">
        <v>3.03</v>
      </c>
    </row>
    <row r="96" spans="1:14">
      <c r="A96" s="67" t="s">
        <v>471</v>
      </c>
      <c r="B96" s="67"/>
      <c r="C96" s="170">
        <v>3.01</v>
      </c>
      <c r="D96" s="67">
        <v>3</v>
      </c>
      <c r="E96" s="67" t="s">
        <v>1281</v>
      </c>
      <c r="F96" s="174">
        <f t="shared" si="1"/>
        <v>3.01</v>
      </c>
      <c r="I96" s="106" t="s">
        <v>149</v>
      </c>
      <c r="J96" s="128"/>
      <c r="K96" s="119">
        <v>3.04</v>
      </c>
      <c r="L96" s="125">
        <v>3</v>
      </c>
      <c r="M96" s="152" t="s">
        <v>1280</v>
      </c>
      <c r="N96" s="119">
        <v>3.04</v>
      </c>
    </row>
    <row r="97" spans="1:14">
      <c r="A97" s="67" t="s">
        <v>147</v>
      </c>
      <c r="B97" s="67"/>
      <c r="C97" s="170">
        <v>3.02</v>
      </c>
      <c r="D97" s="67">
        <v>3</v>
      </c>
      <c r="E97" s="67" t="s">
        <v>325</v>
      </c>
      <c r="F97" s="174">
        <f t="shared" si="1"/>
        <v>3.02</v>
      </c>
      <c r="I97" s="106" t="s">
        <v>301</v>
      </c>
      <c r="J97" s="128">
        <v>0</v>
      </c>
      <c r="K97" s="119">
        <v>3.04</v>
      </c>
      <c r="L97" s="125">
        <v>3</v>
      </c>
      <c r="M97" s="152" t="s">
        <v>1280</v>
      </c>
      <c r="N97" s="119">
        <v>3.04</v>
      </c>
    </row>
    <row r="98" spans="1:14">
      <c r="A98" s="67" t="s">
        <v>148</v>
      </c>
      <c r="B98" s="67"/>
      <c r="C98" s="170">
        <v>3.03</v>
      </c>
      <c r="D98" s="67">
        <v>3</v>
      </c>
      <c r="E98" s="67" t="s">
        <v>79</v>
      </c>
      <c r="F98" s="174">
        <f t="shared" si="1"/>
        <v>3.03</v>
      </c>
      <c r="I98" s="106" t="s">
        <v>1282</v>
      </c>
      <c r="J98" s="146"/>
      <c r="K98" s="119">
        <v>3.04</v>
      </c>
      <c r="L98" s="125">
        <v>3</v>
      </c>
      <c r="M98" s="152" t="s">
        <v>1280</v>
      </c>
      <c r="N98" s="119">
        <v>3.04</v>
      </c>
    </row>
    <row r="99" spans="1:14">
      <c r="A99" s="67" t="s">
        <v>299</v>
      </c>
      <c r="B99" s="67"/>
      <c r="C99" s="170">
        <v>3.03</v>
      </c>
      <c r="D99" s="67">
        <v>3</v>
      </c>
      <c r="E99" s="67" t="s">
        <v>79</v>
      </c>
      <c r="F99" s="174">
        <f t="shared" si="1"/>
        <v>3.03</v>
      </c>
      <c r="I99" s="106" t="s">
        <v>783</v>
      </c>
      <c r="J99" s="128" t="s">
        <v>1097</v>
      </c>
      <c r="K99" s="119">
        <v>3.05</v>
      </c>
      <c r="L99" s="125">
        <v>3</v>
      </c>
      <c r="M99" s="152" t="s">
        <v>978</v>
      </c>
      <c r="N99" s="119">
        <v>3.05</v>
      </c>
    </row>
    <row r="100" spans="1:14">
      <c r="A100" s="67" t="s">
        <v>481</v>
      </c>
      <c r="B100" s="67"/>
      <c r="C100" s="170">
        <v>3.03</v>
      </c>
      <c r="D100" s="67">
        <v>3</v>
      </c>
      <c r="E100" s="67" t="s">
        <v>79</v>
      </c>
      <c r="F100" s="174">
        <f t="shared" si="1"/>
        <v>3.03</v>
      </c>
      <c r="I100" s="109" t="s">
        <v>155</v>
      </c>
      <c r="J100" s="143">
        <v>3</v>
      </c>
      <c r="K100" s="119">
        <v>3.06</v>
      </c>
      <c r="L100" s="125">
        <v>3</v>
      </c>
      <c r="M100" s="152" t="s">
        <v>322</v>
      </c>
      <c r="N100" s="119">
        <v>3.06</v>
      </c>
    </row>
    <row r="101" spans="1:14">
      <c r="A101" s="67" t="s">
        <v>149</v>
      </c>
      <c r="B101" s="67"/>
      <c r="C101" s="170">
        <v>3.04</v>
      </c>
      <c r="D101" s="67">
        <v>3</v>
      </c>
      <c r="E101" s="67" t="s">
        <v>1280</v>
      </c>
      <c r="F101" s="174">
        <f t="shared" si="1"/>
        <v>3.04</v>
      </c>
      <c r="I101" s="109" t="s">
        <v>444</v>
      </c>
      <c r="J101" s="143">
        <v>0</v>
      </c>
      <c r="K101" s="119">
        <v>3.07</v>
      </c>
      <c r="L101" s="125">
        <v>3</v>
      </c>
      <c r="M101" s="152" t="s">
        <v>445</v>
      </c>
      <c r="N101" s="119">
        <v>3.06</v>
      </c>
    </row>
    <row r="102" spans="1:14">
      <c r="A102" s="67" t="s">
        <v>301</v>
      </c>
      <c r="B102" s="67"/>
      <c r="C102" s="170">
        <v>3.04</v>
      </c>
      <c r="D102" s="67">
        <v>3</v>
      </c>
      <c r="E102" s="67" t="s">
        <v>1280</v>
      </c>
      <c r="F102" s="174">
        <f t="shared" si="1"/>
        <v>3.04</v>
      </c>
      <c r="I102" s="108" t="s">
        <v>157</v>
      </c>
      <c r="J102" s="127" t="s">
        <v>1101</v>
      </c>
      <c r="K102" s="119">
        <v>3.08</v>
      </c>
      <c r="L102" s="125">
        <v>3</v>
      </c>
      <c r="M102" s="152" t="s">
        <v>324</v>
      </c>
      <c r="N102" s="119">
        <v>3.08</v>
      </c>
    </row>
    <row r="103" spans="1:14">
      <c r="A103" s="67" t="s">
        <v>1282</v>
      </c>
      <c r="B103" s="67"/>
      <c r="C103" s="170">
        <v>3.04</v>
      </c>
      <c r="D103" s="67">
        <v>3</v>
      </c>
      <c r="E103" s="67" t="s">
        <v>1280</v>
      </c>
      <c r="F103" s="174">
        <f t="shared" si="1"/>
        <v>3.04</v>
      </c>
      <c r="I103" s="108" t="s">
        <v>154</v>
      </c>
      <c r="J103" s="127" t="s">
        <v>1101</v>
      </c>
      <c r="K103" s="119">
        <v>3.09</v>
      </c>
      <c r="L103" s="125">
        <v>3</v>
      </c>
      <c r="M103" s="152" t="s">
        <v>1275</v>
      </c>
      <c r="N103" s="119">
        <v>3.09</v>
      </c>
    </row>
    <row r="104" spans="1:14">
      <c r="A104" s="67" t="s">
        <v>783</v>
      </c>
      <c r="B104" s="67"/>
      <c r="C104" s="170">
        <v>3.05</v>
      </c>
      <c r="D104" s="67">
        <v>3</v>
      </c>
      <c r="E104" s="67" t="s">
        <v>978</v>
      </c>
      <c r="F104" s="174">
        <f t="shared" si="1"/>
        <v>3.05</v>
      </c>
      <c r="I104" s="108" t="s">
        <v>158</v>
      </c>
      <c r="J104" s="127" t="s">
        <v>1099</v>
      </c>
      <c r="K104" s="119">
        <v>3.1</v>
      </c>
      <c r="L104" s="125">
        <v>3</v>
      </c>
      <c r="M104" s="152" t="s">
        <v>326</v>
      </c>
      <c r="N104" s="119">
        <v>3.1</v>
      </c>
    </row>
    <row r="105" spans="1:14">
      <c r="A105" s="67" t="s">
        <v>155</v>
      </c>
      <c r="B105" s="67"/>
      <c r="C105" s="170">
        <v>3.06</v>
      </c>
      <c r="D105" s="67">
        <v>3</v>
      </c>
      <c r="E105" s="67" t="s">
        <v>322</v>
      </c>
      <c r="F105" s="174">
        <f t="shared" si="1"/>
        <v>3.06</v>
      </c>
      <c r="I105" s="108" t="s">
        <v>281</v>
      </c>
      <c r="J105" s="127">
        <v>2</v>
      </c>
      <c r="K105" s="119">
        <v>3.1</v>
      </c>
      <c r="L105" s="125">
        <v>3</v>
      </c>
      <c r="M105" s="152" t="s">
        <v>326</v>
      </c>
      <c r="N105" s="119">
        <v>3.1</v>
      </c>
    </row>
    <row r="106" spans="1:14">
      <c r="A106" s="67" t="s">
        <v>444</v>
      </c>
      <c r="B106" s="67"/>
      <c r="C106" s="170">
        <v>3.07</v>
      </c>
      <c r="D106" s="67">
        <v>3</v>
      </c>
      <c r="E106" s="67" t="s">
        <v>445</v>
      </c>
      <c r="F106" s="174">
        <f t="shared" si="1"/>
        <v>3.07</v>
      </c>
      <c r="I106" s="108" t="s">
        <v>1276</v>
      </c>
      <c r="J106" s="127" t="s">
        <v>1099</v>
      </c>
      <c r="K106" s="119">
        <v>3.11</v>
      </c>
      <c r="L106" s="125">
        <v>3</v>
      </c>
      <c r="M106" s="152" t="s">
        <v>1277</v>
      </c>
      <c r="N106" s="119">
        <v>3.11</v>
      </c>
    </row>
    <row r="107" spans="1:14">
      <c r="A107" s="67" t="s">
        <v>157</v>
      </c>
      <c r="B107" s="67"/>
      <c r="C107" s="170">
        <v>3.08</v>
      </c>
      <c r="D107" s="67">
        <v>3</v>
      </c>
      <c r="E107" s="67" t="s">
        <v>324</v>
      </c>
      <c r="F107" s="174">
        <f t="shared" si="1"/>
        <v>3.08</v>
      </c>
      <c r="I107" s="108" t="s">
        <v>1278</v>
      </c>
      <c r="J107" s="127" t="s">
        <v>1099</v>
      </c>
      <c r="K107" s="119">
        <v>3.12</v>
      </c>
      <c r="L107" s="125">
        <v>3</v>
      </c>
      <c r="M107" s="152" t="s">
        <v>1279</v>
      </c>
      <c r="N107" s="119">
        <v>3.12</v>
      </c>
    </row>
    <row r="108" spans="1:14">
      <c r="A108" s="67" t="s">
        <v>154</v>
      </c>
      <c r="B108" s="67"/>
      <c r="C108" s="170">
        <v>3.09</v>
      </c>
      <c r="D108" s="67">
        <v>3</v>
      </c>
      <c r="E108" s="67" t="s">
        <v>1275</v>
      </c>
      <c r="F108" s="174">
        <f t="shared" si="1"/>
        <v>3.09</v>
      </c>
      <c r="I108" s="108" t="s">
        <v>917</v>
      </c>
      <c r="J108" s="127" t="s">
        <v>1092</v>
      </c>
      <c r="K108" s="119">
        <v>3.13</v>
      </c>
      <c r="L108" s="125">
        <v>3</v>
      </c>
      <c r="M108" s="152" t="s">
        <v>593</v>
      </c>
      <c r="N108" s="119">
        <v>3.13</v>
      </c>
    </row>
    <row r="109" spans="1:14">
      <c r="A109" s="67" t="s">
        <v>158</v>
      </c>
      <c r="B109" s="67"/>
      <c r="C109" s="170" t="s">
        <v>1368</v>
      </c>
      <c r="D109" s="67">
        <v>3</v>
      </c>
      <c r="E109" s="67" t="s">
        <v>326</v>
      </c>
      <c r="F109" s="174" t="str">
        <f t="shared" si="1"/>
        <v>3.10</v>
      </c>
      <c r="I109" s="108" t="s">
        <v>592</v>
      </c>
      <c r="J109" s="146"/>
      <c r="K109" s="119">
        <v>3.13</v>
      </c>
      <c r="L109" s="125">
        <v>3</v>
      </c>
      <c r="M109" s="152" t="s">
        <v>593</v>
      </c>
      <c r="N109" s="119">
        <v>3.13</v>
      </c>
    </row>
    <row r="110" spans="1:14">
      <c r="A110" s="67" t="s">
        <v>281</v>
      </c>
      <c r="B110" s="67"/>
      <c r="C110" s="170" t="s">
        <v>1368</v>
      </c>
      <c r="D110" s="67">
        <v>3</v>
      </c>
      <c r="E110" s="67" t="s">
        <v>326</v>
      </c>
      <c r="F110" s="174" t="str">
        <f t="shared" si="1"/>
        <v>3.10</v>
      </c>
      <c r="I110" s="106" t="s">
        <v>156</v>
      </c>
      <c r="J110" s="128" t="s">
        <v>1101</v>
      </c>
      <c r="K110" s="119">
        <v>3.14</v>
      </c>
      <c r="L110" s="125">
        <v>3</v>
      </c>
      <c r="M110" s="152" t="s">
        <v>1274</v>
      </c>
      <c r="N110" s="119">
        <v>3.14</v>
      </c>
    </row>
    <row r="111" spans="1:14">
      <c r="A111" s="67" t="s">
        <v>1276</v>
      </c>
      <c r="B111" s="67"/>
      <c r="C111" s="170">
        <v>3.11</v>
      </c>
      <c r="D111" s="67">
        <v>3</v>
      </c>
      <c r="E111" s="67" t="s">
        <v>1277</v>
      </c>
      <c r="F111" s="174">
        <f t="shared" si="1"/>
        <v>3.11</v>
      </c>
      <c r="I111" s="106" t="s">
        <v>1142</v>
      </c>
      <c r="K111" s="119">
        <v>4.01</v>
      </c>
      <c r="L111" s="125">
        <v>4</v>
      </c>
      <c r="M111" s="151" t="s">
        <v>1143</v>
      </c>
      <c r="N111" s="119">
        <v>4.01</v>
      </c>
    </row>
    <row r="112" spans="1:14">
      <c r="A112" s="67" t="s">
        <v>1278</v>
      </c>
      <c r="B112" s="67"/>
      <c r="C112" s="170">
        <v>3.12</v>
      </c>
      <c r="D112" s="67">
        <v>3</v>
      </c>
      <c r="E112" s="67" t="s">
        <v>1279</v>
      </c>
      <c r="F112" s="174">
        <f t="shared" si="1"/>
        <v>3.12</v>
      </c>
      <c r="I112" s="106" t="s">
        <v>261</v>
      </c>
      <c r="K112" s="119">
        <v>4.01</v>
      </c>
      <c r="L112" s="125">
        <v>4</v>
      </c>
      <c r="M112" s="151" t="s">
        <v>1143</v>
      </c>
      <c r="N112" s="119">
        <v>4.01</v>
      </c>
    </row>
    <row r="113" spans="1:14">
      <c r="A113" s="67" t="s">
        <v>156</v>
      </c>
      <c r="B113" s="67"/>
      <c r="C113" s="170">
        <v>3.13</v>
      </c>
      <c r="D113" s="67">
        <v>3</v>
      </c>
      <c r="E113" s="67" t="s">
        <v>1274</v>
      </c>
      <c r="F113" s="174">
        <f t="shared" si="1"/>
        <v>3.13</v>
      </c>
      <c r="I113" s="106" t="s">
        <v>1192</v>
      </c>
      <c r="K113" s="119">
        <v>4.01</v>
      </c>
      <c r="L113" s="125">
        <v>4</v>
      </c>
      <c r="M113" s="151" t="s">
        <v>1143</v>
      </c>
      <c r="N113" s="119">
        <v>4.01</v>
      </c>
    </row>
    <row r="114" spans="1:14">
      <c r="A114" s="67" t="s">
        <v>1142</v>
      </c>
      <c r="B114" s="67"/>
      <c r="C114" s="170">
        <v>4.01</v>
      </c>
      <c r="D114" s="67">
        <v>4</v>
      </c>
      <c r="E114" s="67" t="s">
        <v>1143</v>
      </c>
      <c r="F114" s="174">
        <f t="shared" si="1"/>
        <v>4.01</v>
      </c>
      <c r="I114" s="106" t="s">
        <v>126</v>
      </c>
      <c r="K114" s="119">
        <v>4.0199999999999996</v>
      </c>
      <c r="L114" s="125">
        <v>4</v>
      </c>
      <c r="M114" s="151" t="s">
        <v>1152</v>
      </c>
      <c r="N114" s="119">
        <v>4.0199999999999996</v>
      </c>
    </row>
    <row r="115" spans="1:14">
      <c r="A115" s="67" t="s">
        <v>261</v>
      </c>
      <c r="B115" s="67"/>
      <c r="C115" s="170">
        <v>4.01</v>
      </c>
      <c r="D115" s="67">
        <v>4</v>
      </c>
      <c r="E115" s="67" t="s">
        <v>1143</v>
      </c>
      <c r="F115" s="174">
        <f t="shared" si="1"/>
        <v>4.01</v>
      </c>
      <c r="I115" s="106" t="s">
        <v>248</v>
      </c>
      <c r="K115" s="119">
        <v>4.0199999999999996</v>
      </c>
      <c r="L115" s="125">
        <v>4</v>
      </c>
      <c r="M115" s="151" t="s">
        <v>1152</v>
      </c>
      <c r="N115" s="119">
        <v>4.0199999999999996</v>
      </c>
    </row>
    <row r="116" spans="1:14">
      <c r="A116" s="67" t="s">
        <v>1192</v>
      </c>
      <c r="B116" s="67"/>
      <c r="C116" s="170">
        <v>4.01</v>
      </c>
      <c r="D116" s="67">
        <v>4</v>
      </c>
      <c r="E116" s="67" t="s">
        <v>1143</v>
      </c>
      <c r="F116" s="174">
        <f t="shared" si="1"/>
        <v>4.01</v>
      </c>
      <c r="I116" s="108" t="s">
        <v>1189</v>
      </c>
      <c r="K116" s="119">
        <v>4.0199999999999996</v>
      </c>
      <c r="L116" s="125">
        <v>4</v>
      </c>
      <c r="M116" s="151" t="s">
        <v>1152</v>
      </c>
      <c r="N116" s="119">
        <v>4.0199999999999996</v>
      </c>
    </row>
    <row r="117" spans="1:14">
      <c r="A117" s="67" t="s">
        <v>126</v>
      </c>
      <c r="B117" s="67"/>
      <c r="C117" s="170">
        <v>4.0199999999999996</v>
      </c>
      <c r="D117" s="67">
        <v>4</v>
      </c>
      <c r="E117" s="67" t="s">
        <v>1152</v>
      </c>
      <c r="F117" s="174">
        <f t="shared" si="1"/>
        <v>4.0199999999999996</v>
      </c>
      <c r="I117" s="106" t="s">
        <v>458</v>
      </c>
      <c r="K117" s="119">
        <v>4.0199999999999996</v>
      </c>
      <c r="L117" s="125">
        <v>4</v>
      </c>
      <c r="M117" s="151" t="s">
        <v>1152</v>
      </c>
      <c r="N117" s="119">
        <v>4.0199999999999996</v>
      </c>
    </row>
    <row r="118" spans="1:14">
      <c r="A118" s="67" t="s">
        <v>248</v>
      </c>
      <c r="B118" s="67"/>
      <c r="C118" s="170">
        <v>4.0199999999999996</v>
      </c>
      <c r="D118" s="67">
        <v>4</v>
      </c>
      <c r="E118" s="67" t="s">
        <v>1152</v>
      </c>
      <c r="F118" s="174">
        <f t="shared" si="1"/>
        <v>4.0199999999999996</v>
      </c>
      <c r="I118" s="106" t="s">
        <v>162</v>
      </c>
      <c r="K118" s="119">
        <v>4.03</v>
      </c>
      <c r="L118" s="125">
        <v>4</v>
      </c>
      <c r="M118" s="151" t="s">
        <v>1149</v>
      </c>
      <c r="N118" s="119">
        <v>4.03</v>
      </c>
    </row>
    <row r="119" spans="1:14">
      <c r="A119" s="67" t="s">
        <v>1189</v>
      </c>
      <c r="B119" s="67"/>
      <c r="C119" s="170">
        <v>4.0199999999999996</v>
      </c>
      <c r="D119" s="67">
        <v>4</v>
      </c>
      <c r="E119" s="67" t="s">
        <v>1152</v>
      </c>
      <c r="F119" s="174">
        <f t="shared" si="1"/>
        <v>4.0199999999999996</v>
      </c>
      <c r="I119" s="106" t="s">
        <v>264</v>
      </c>
      <c r="K119" s="119">
        <v>4.03</v>
      </c>
      <c r="L119" s="125">
        <v>4</v>
      </c>
      <c r="M119" s="151" t="s">
        <v>1149</v>
      </c>
      <c r="N119" s="119">
        <v>4.03</v>
      </c>
    </row>
    <row r="120" spans="1:14">
      <c r="A120" s="171" t="s">
        <v>1369</v>
      </c>
      <c r="B120" s="67"/>
      <c r="C120" s="170">
        <v>4.0199999999999996</v>
      </c>
      <c r="D120" s="67">
        <v>4</v>
      </c>
      <c r="E120" s="67" t="s">
        <v>1152</v>
      </c>
      <c r="F120" s="174">
        <f t="shared" si="1"/>
        <v>4.0199999999999996</v>
      </c>
      <c r="I120" s="106" t="s">
        <v>1194</v>
      </c>
      <c r="K120" s="119">
        <v>4.03</v>
      </c>
      <c r="L120" s="125">
        <v>4</v>
      </c>
      <c r="M120" s="151" t="s">
        <v>1149</v>
      </c>
      <c r="N120" s="119">
        <v>4.03</v>
      </c>
    </row>
    <row r="121" spans="1:14">
      <c r="A121" s="67" t="s">
        <v>458</v>
      </c>
      <c r="B121" s="67"/>
      <c r="C121" s="170">
        <v>4.0199999999999996</v>
      </c>
      <c r="D121" s="67">
        <v>4</v>
      </c>
      <c r="E121" s="67" t="s">
        <v>1152</v>
      </c>
      <c r="F121" s="174">
        <f t="shared" si="1"/>
        <v>4.0199999999999996</v>
      </c>
      <c r="I121" s="106" t="s">
        <v>1216</v>
      </c>
      <c r="K121" s="119">
        <v>4.03</v>
      </c>
      <c r="L121" s="125">
        <v>4</v>
      </c>
      <c r="M121" s="151" t="s">
        <v>1149</v>
      </c>
      <c r="N121" s="119">
        <v>4.03</v>
      </c>
    </row>
    <row r="122" spans="1:14">
      <c r="A122" s="67" t="s">
        <v>162</v>
      </c>
      <c r="B122" s="67"/>
      <c r="C122" s="170">
        <v>4.03</v>
      </c>
      <c r="D122" s="67">
        <v>4</v>
      </c>
      <c r="E122" s="67" t="s">
        <v>1149</v>
      </c>
      <c r="F122" s="174">
        <f t="shared" si="1"/>
        <v>4.03</v>
      </c>
      <c r="I122" s="106" t="s">
        <v>124</v>
      </c>
      <c r="K122" s="119">
        <v>4.04</v>
      </c>
      <c r="L122" s="125">
        <v>4</v>
      </c>
      <c r="M122" s="151" t="s">
        <v>1147</v>
      </c>
      <c r="N122" s="119">
        <v>4.04</v>
      </c>
    </row>
    <row r="123" spans="1:14">
      <c r="A123" s="67" t="s">
        <v>264</v>
      </c>
      <c r="B123" s="67"/>
      <c r="C123" s="170">
        <v>4.03</v>
      </c>
      <c r="D123" s="67">
        <v>4</v>
      </c>
      <c r="E123" s="67" t="s">
        <v>1149</v>
      </c>
      <c r="F123" s="174">
        <f t="shared" si="1"/>
        <v>4.03</v>
      </c>
      <c r="I123" s="106" t="s">
        <v>249</v>
      </c>
      <c r="K123" s="119">
        <v>4.04</v>
      </c>
      <c r="L123" s="125">
        <v>4</v>
      </c>
      <c r="M123" s="151" t="s">
        <v>1147</v>
      </c>
      <c r="N123" s="119">
        <v>4.04</v>
      </c>
    </row>
    <row r="124" spans="1:14">
      <c r="A124" s="67" t="s">
        <v>1194</v>
      </c>
      <c r="B124" s="67"/>
      <c r="C124" s="170">
        <v>4.03</v>
      </c>
      <c r="D124" s="67">
        <v>4</v>
      </c>
      <c r="E124" s="67" t="s">
        <v>1149</v>
      </c>
      <c r="F124" s="174">
        <f t="shared" si="1"/>
        <v>4.03</v>
      </c>
      <c r="I124" s="106" t="s">
        <v>933</v>
      </c>
      <c r="K124" s="119">
        <v>4.04</v>
      </c>
      <c r="L124" s="125">
        <v>4</v>
      </c>
      <c r="M124" s="151" t="s">
        <v>1147</v>
      </c>
      <c r="N124" s="119">
        <v>4.04</v>
      </c>
    </row>
    <row r="125" spans="1:14">
      <c r="A125" s="67" t="s">
        <v>1216</v>
      </c>
      <c r="B125" s="67"/>
      <c r="C125" s="170">
        <v>4.03</v>
      </c>
      <c r="D125" s="67">
        <v>4</v>
      </c>
      <c r="E125" s="67" t="s">
        <v>1149</v>
      </c>
      <c r="F125" s="174">
        <f t="shared" si="1"/>
        <v>4.03</v>
      </c>
      <c r="I125" s="109" t="s">
        <v>122</v>
      </c>
      <c r="K125" s="119">
        <v>4.05</v>
      </c>
      <c r="L125" s="125">
        <v>4</v>
      </c>
      <c r="M125" s="151" t="s">
        <v>1151</v>
      </c>
      <c r="N125" s="119">
        <v>4.05</v>
      </c>
    </row>
    <row r="126" spans="1:14">
      <c r="A126" s="67" t="s">
        <v>124</v>
      </c>
      <c r="B126" s="67"/>
      <c r="C126" s="170">
        <v>4.04</v>
      </c>
      <c r="D126" s="67">
        <v>4</v>
      </c>
      <c r="E126" s="67" t="s">
        <v>1147</v>
      </c>
      <c r="F126" s="174">
        <f t="shared" si="1"/>
        <v>4.04</v>
      </c>
      <c r="I126" s="106" t="s">
        <v>123</v>
      </c>
      <c r="K126" s="119">
        <v>4.05</v>
      </c>
      <c r="L126" s="125">
        <v>4</v>
      </c>
      <c r="M126" s="151" t="s">
        <v>1151</v>
      </c>
      <c r="N126" s="119">
        <v>4.05</v>
      </c>
    </row>
    <row r="127" spans="1:14">
      <c r="A127" s="67" t="s">
        <v>249</v>
      </c>
      <c r="B127" s="67"/>
      <c r="C127" s="170">
        <v>4.04</v>
      </c>
      <c r="D127" s="67">
        <v>4</v>
      </c>
      <c r="E127" s="67" t="s">
        <v>1147</v>
      </c>
      <c r="F127" s="174">
        <f t="shared" si="1"/>
        <v>4.04</v>
      </c>
      <c r="I127" s="106" t="s">
        <v>127</v>
      </c>
      <c r="K127" s="119">
        <v>4.0599999999999996</v>
      </c>
      <c r="L127" s="125">
        <v>4</v>
      </c>
      <c r="M127" s="151" t="s">
        <v>1163</v>
      </c>
      <c r="N127" s="119">
        <v>4.0599999999999996</v>
      </c>
    </row>
    <row r="128" spans="1:14">
      <c r="A128" s="67" t="s">
        <v>933</v>
      </c>
      <c r="B128" s="67"/>
      <c r="C128" s="170">
        <v>4.04</v>
      </c>
      <c r="D128" s="67">
        <v>4</v>
      </c>
      <c r="E128" s="67" t="s">
        <v>1147</v>
      </c>
      <c r="F128" s="174">
        <f t="shared" si="1"/>
        <v>4.04</v>
      </c>
      <c r="I128" s="106" t="s">
        <v>257</v>
      </c>
      <c r="K128" s="119">
        <v>4.0599999999999996</v>
      </c>
      <c r="L128" s="125">
        <v>4</v>
      </c>
      <c r="M128" s="151" t="s">
        <v>1163</v>
      </c>
      <c r="N128" s="119">
        <v>4.0599999999999996</v>
      </c>
    </row>
    <row r="129" spans="1:14">
      <c r="A129" s="67" t="s">
        <v>122</v>
      </c>
      <c r="B129" s="67"/>
      <c r="C129" s="170">
        <v>4.05</v>
      </c>
      <c r="D129" s="67">
        <v>4</v>
      </c>
      <c r="E129" s="67" t="s">
        <v>1151</v>
      </c>
      <c r="F129" s="174">
        <f t="shared" si="1"/>
        <v>4.05</v>
      </c>
      <c r="I129" s="106" t="s">
        <v>935</v>
      </c>
      <c r="K129" s="119">
        <v>4.0599999999999996</v>
      </c>
      <c r="L129" s="125">
        <v>4</v>
      </c>
      <c r="M129" s="151" t="s">
        <v>1163</v>
      </c>
      <c r="N129" s="119">
        <v>4.0599999999999996</v>
      </c>
    </row>
    <row r="130" spans="1:14">
      <c r="A130" s="67" t="s">
        <v>123</v>
      </c>
      <c r="B130" s="67"/>
      <c r="C130" s="170">
        <v>4.05</v>
      </c>
      <c r="D130" s="67">
        <v>4</v>
      </c>
      <c r="E130" s="67" t="s">
        <v>1151</v>
      </c>
      <c r="F130" s="174">
        <f t="shared" si="1"/>
        <v>4.05</v>
      </c>
      <c r="I130" s="106" t="s">
        <v>270</v>
      </c>
      <c r="K130" s="119">
        <v>4.07</v>
      </c>
      <c r="L130" s="125">
        <v>4</v>
      </c>
      <c r="M130" s="151" t="s">
        <v>1178</v>
      </c>
      <c r="N130" s="119">
        <v>4.07</v>
      </c>
    </row>
    <row r="131" spans="1:14">
      <c r="A131" s="67" t="s">
        <v>127</v>
      </c>
      <c r="B131" s="67"/>
      <c r="C131" s="170">
        <v>4.0599999999999996</v>
      </c>
      <c r="D131" s="67">
        <v>4</v>
      </c>
      <c r="E131" s="67" t="s">
        <v>1163</v>
      </c>
      <c r="F131" s="174">
        <f t="shared" ref="F131:F194" si="2">C131</f>
        <v>4.0599999999999996</v>
      </c>
      <c r="I131" s="108" t="s">
        <v>129</v>
      </c>
      <c r="K131" s="119">
        <v>4.08</v>
      </c>
      <c r="L131" s="125">
        <v>4</v>
      </c>
      <c r="M131" s="151" t="s">
        <v>1150</v>
      </c>
      <c r="N131" s="119">
        <v>4.08</v>
      </c>
    </row>
    <row r="132" spans="1:14">
      <c r="A132" s="67" t="s">
        <v>257</v>
      </c>
      <c r="B132" s="67"/>
      <c r="C132" s="170">
        <v>4.0599999999999996</v>
      </c>
      <c r="D132" s="67">
        <v>4</v>
      </c>
      <c r="E132" s="67" t="s">
        <v>1163</v>
      </c>
      <c r="F132" s="174">
        <f t="shared" si="2"/>
        <v>4.0599999999999996</v>
      </c>
      <c r="I132" s="108" t="s">
        <v>259</v>
      </c>
      <c r="K132" s="119">
        <v>4.09</v>
      </c>
      <c r="L132" s="125">
        <v>4</v>
      </c>
      <c r="M132" s="151" t="s">
        <v>1175</v>
      </c>
      <c r="N132" s="119">
        <v>4.09</v>
      </c>
    </row>
    <row r="133" spans="1:14">
      <c r="A133" s="67" t="s">
        <v>935</v>
      </c>
      <c r="B133" s="67"/>
      <c r="C133" s="170">
        <v>4.0599999999999996</v>
      </c>
      <c r="D133" s="67">
        <v>4</v>
      </c>
      <c r="E133" s="67" t="s">
        <v>1163</v>
      </c>
      <c r="F133" s="174">
        <f t="shared" si="2"/>
        <v>4.0599999999999996</v>
      </c>
      <c r="I133" s="108" t="s">
        <v>164</v>
      </c>
      <c r="K133" s="119">
        <v>4.0999999999999996</v>
      </c>
      <c r="L133" s="125">
        <v>4</v>
      </c>
      <c r="M133" s="151" t="s">
        <v>1155</v>
      </c>
      <c r="N133" s="119">
        <v>4.0999999999999996</v>
      </c>
    </row>
    <row r="134" spans="1:14">
      <c r="A134" s="67" t="s">
        <v>270</v>
      </c>
      <c r="B134" s="67"/>
      <c r="C134" s="170">
        <v>4.07</v>
      </c>
      <c r="D134" s="67">
        <v>4</v>
      </c>
      <c r="E134" s="67" t="s">
        <v>1178</v>
      </c>
      <c r="F134" s="174">
        <f t="shared" si="2"/>
        <v>4.07</v>
      </c>
      <c r="I134" s="108" t="s">
        <v>266</v>
      </c>
      <c r="K134" s="119">
        <v>4.0999999999999996</v>
      </c>
      <c r="L134" s="125">
        <v>4</v>
      </c>
      <c r="M134" s="151" t="s">
        <v>1155</v>
      </c>
      <c r="N134" s="119">
        <v>4.0999999999999996</v>
      </c>
    </row>
    <row r="135" spans="1:14">
      <c r="A135" s="67" t="s">
        <v>129</v>
      </c>
      <c r="B135" s="67"/>
      <c r="C135" s="170">
        <v>4.08</v>
      </c>
      <c r="D135" s="67">
        <v>4</v>
      </c>
      <c r="E135" s="67" t="s">
        <v>1150</v>
      </c>
      <c r="F135" s="174">
        <f t="shared" si="2"/>
        <v>4.08</v>
      </c>
      <c r="I135" s="108" t="s">
        <v>1195</v>
      </c>
      <c r="K135" s="119">
        <v>4.0999999999999996</v>
      </c>
      <c r="L135" s="125">
        <v>4</v>
      </c>
      <c r="M135" s="151" t="s">
        <v>1155</v>
      </c>
      <c r="N135" s="119">
        <v>4.0999999999999996</v>
      </c>
    </row>
    <row r="136" spans="1:14">
      <c r="A136" s="67" t="s">
        <v>259</v>
      </c>
      <c r="B136" s="67"/>
      <c r="C136" s="170">
        <v>4.09</v>
      </c>
      <c r="D136" s="67">
        <v>4</v>
      </c>
      <c r="E136" s="67" t="s">
        <v>1175</v>
      </c>
      <c r="F136" s="174">
        <f t="shared" si="2"/>
        <v>4.09</v>
      </c>
      <c r="I136" s="108" t="s">
        <v>1219</v>
      </c>
      <c r="K136" s="119">
        <v>4.0999999999999996</v>
      </c>
      <c r="L136" s="125">
        <v>4</v>
      </c>
      <c r="M136" s="151" t="s">
        <v>1155</v>
      </c>
      <c r="N136" s="119">
        <v>4.0999999999999996</v>
      </c>
    </row>
    <row r="137" spans="1:14">
      <c r="A137" s="67" t="s">
        <v>164</v>
      </c>
      <c r="B137" s="67"/>
      <c r="C137" s="170" t="s">
        <v>1370</v>
      </c>
      <c r="D137" s="67">
        <v>4</v>
      </c>
      <c r="E137" s="67" t="s">
        <v>1155</v>
      </c>
      <c r="F137" s="174" t="str">
        <f t="shared" si="2"/>
        <v>4.10</v>
      </c>
      <c r="I137" s="108" t="s">
        <v>153</v>
      </c>
      <c r="K137" s="119">
        <v>4.1100000000000003</v>
      </c>
      <c r="L137" s="125">
        <v>4</v>
      </c>
      <c r="M137" s="151" t="s">
        <v>1169</v>
      </c>
      <c r="N137" s="119">
        <v>4.1100000000000003</v>
      </c>
    </row>
    <row r="138" spans="1:14">
      <c r="A138" s="67" t="s">
        <v>266</v>
      </c>
      <c r="B138" s="67"/>
      <c r="C138" s="170" t="s">
        <v>1370</v>
      </c>
      <c r="D138" s="67">
        <v>4</v>
      </c>
      <c r="E138" s="67" t="s">
        <v>1155</v>
      </c>
      <c r="F138" s="174" t="str">
        <f t="shared" si="2"/>
        <v>4.10</v>
      </c>
      <c r="I138" s="108" t="s">
        <v>253</v>
      </c>
      <c r="K138" s="119">
        <v>4.1100000000000003</v>
      </c>
      <c r="L138" s="125">
        <v>4</v>
      </c>
      <c r="M138" s="151" t="s">
        <v>1169</v>
      </c>
      <c r="N138" s="119">
        <v>4.1100000000000003</v>
      </c>
    </row>
    <row r="139" spans="1:14">
      <c r="A139" s="67" t="s">
        <v>1195</v>
      </c>
      <c r="B139" s="67"/>
      <c r="C139" s="170" t="s">
        <v>1370</v>
      </c>
      <c r="D139" s="67">
        <v>4</v>
      </c>
      <c r="E139" s="67" t="s">
        <v>1155</v>
      </c>
      <c r="F139" s="174" t="str">
        <f t="shared" si="2"/>
        <v>4.10</v>
      </c>
      <c r="I139" s="108" t="s">
        <v>1211</v>
      </c>
      <c r="K139" s="119">
        <v>4.1100000000000003</v>
      </c>
      <c r="L139" s="125">
        <v>4</v>
      </c>
      <c r="M139" s="151" t="s">
        <v>1169</v>
      </c>
      <c r="N139" s="119">
        <v>4.1100000000000003</v>
      </c>
    </row>
    <row r="140" spans="1:14">
      <c r="A140" s="67" t="s">
        <v>1219</v>
      </c>
      <c r="B140" s="67"/>
      <c r="C140" s="170" t="s">
        <v>1370</v>
      </c>
      <c r="D140" s="67">
        <v>4</v>
      </c>
      <c r="E140" s="67" t="s">
        <v>1155</v>
      </c>
      <c r="F140" s="174" t="str">
        <f t="shared" si="2"/>
        <v>4.10</v>
      </c>
      <c r="I140" s="108" t="s">
        <v>1208</v>
      </c>
      <c r="K140" s="119">
        <v>4.12</v>
      </c>
      <c r="L140" s="125">
        <v>4</v>
      </c>
      <c r="M140" s="151" t="s">
        <v>1209</v>
      </c>
      <c r="N140" s="119">
        <v>4.12</v>
      </c>
    </row>
    <row r="141" spans="1:14" ht="15.75" thickBot="1">
      <c r="A141" s="67" t="s">
        <v>153</v>
      </c>
      <c r="B141" s="67"/>
      <c r="C141" s="170">
        <v>4.1100000000000003</v>
      </c>
      <c r="D141" s="67">
        <v>4</v>
      </c>
      <c r="E141" s="67" t="s">
        <v>1169</v>
      </c>
      <c r="F141" s="174">
        <f t="shared" si="2"/>
        <v>4.1100000000000003</v>
      </c>
      <c r="I141" s="108" t="s">
        <v>130</v>
      </c>
      <c r="K141" s="119">
        <v>4.13</v>
      </c>
      <c r="L141" s="125">
        <v>4</v>
      </c>
      <c r="M141" s="151" t="s">
        <v>1146</v>
      </c>
      <c r="N141" s="119">
        <v>4.13</v>
      </c>
    </row>
    <row r="142" spans="1:14">
      <c r="A142" s="67" t="s">
        <v>253</v>
      </c>
      <c r="B142" s="67"/>
      <c r="C142" s="170">
        <v>4.1100000000000003</v>
      </c>
      <c r="D142" s="67">
        <v>4</v>
      </c>
      <c r="E142" s="67" t="s">
        <v>1169</v>
      </c>
      <c r="F142" s="174">
        <f t="shared" si="2"/>
        <v>4.1100000000000003</v>
      </c>
      <c r="I142" s="126" t="s">
        <v>263</v>
      </c>
      <c r="K142" s="119">
        <v>4.13</v>
      </c>
      <c r="L142" s="125">
        <v>4</v>
      </c>
      <c r="M142" s="151" t="s">
        <v>1146</v>
      </c>
      <c r="N142" s="119">
        <v>4.13</v>
      </c>
    </row>
    <row r="143" spans="1:14">
      <c r="A143" s="67" t="s">
        <v>1211</v>
      </c>
      <c r="B143" s="67"/>
      <c r="C143" s="170">
        <v>4.1100000000000003</v>
      </c>
      <c r="D143" s="67">
        <v>4</v>
      </c>
      <c r="E143" s="67" t="s">
        <v>1169</v>
      </c>
      <c r="F143" s="174">
        <f t="shared" si="2"/>
        <v>4.1100000000000003</v>
      </c>
      <c r="I143" s="108" t="s">
        <v>459</v>
      </c>
      <c r="K143" s="119">
        <v>4.13</v>
      </c>
      <c r="L143" s="125">
        <v>4</v>
      </c>
      <c r="M143" s="151" t="s">
        <v>1146</v>
      </c>
      <c r="N143" s="119">
        <v>4.13</v>
      </c>
    </row>
    <row r="144" spans="1:14">
      <c r="A144" s="67" t="s">
        <v>1208</v>
      </c>
      <c r="B144" s="67"/>
      <c r="C144" s="170">
        <v>4.12</v>
      </c>
      <c r="D144" s="67">
        <v>4</v>
      </c>
      <c r="E144" s="67" t="s">
        <v>1209</v>
      </c>
      <c r="F144" s="174">
        <f t="shared" si="2"/>
        <v>4.12</v>
      </c>
      <c r="I144" s="108" t="s">
        <v>161</v>
      </c>
      <c r="K144" s="119">
        <v>4.1399999999999997</v>
      </c>
      <c r="L144" s="125">
        <v>4</v>
      </c>
      <c r="M144" s="151" t="s">
        <v>1154</v>
      </c>
      <c r="N144" s="119">
        <v>4.1399999999999997</v>
      </c>
    </row>
    <row r="145" spans="1:14">
      <c r="A145" s="67" t="s">
        <v>130</v>
      </c>
      <c r="B145" s="67"/>
      <c r="C145" s="170">
        <v>4.13</v>
      </c>
      <c r="D145" s="67">
        <v>4</v>
      </c>
      <c r="E145" s="67" t="s">
        <v>1146</v>
      </c>
      <c r="F145" s="174">
        <f t="shared" si="2"/>
        <v>4.13</v>
      </c>
      <c r="I145" s="108" t="s">
        <v>262</v>
      </c>
      <c r="K145" s="119">
        <v>4.1399999999999997</v>
      </c>
      <c r="L145" s="125">
        <v>4</v>
      </c>
      <c r="M145" s="151" t="s">
        <v>1154</v>
      </c>
      <c r="N145" s="119">
        <v>4.1399999999999997</v>
      </c>
    </row>
    <row r="146" spans="1:14">
      <c r="A146" s="67" t="s">
        <v>263</v>
      </c>
      <c r="B146" s="67"/>
      <c r="C146" s="170">
        <v>4.13</v>
      </c>
      <c r="D146" s="67">
        <v>4</v>
      </c>
      <c r="E146" s="67" t="s">
        <v>1146</v>
      </c>
      <c r="F146" s="174">
        <f t="shared" si="2"/>
        <v>4.13</v>
      </c>
      <c r="I146" s="108" t="s">
        <v>1193</v>
      </c>
      <c r="K146" s="119">
        <v>4.1399999999999997</v>
      </c>
      <c r="L146" s="125">
        <v>4</v>
      </c>
      <c r="M146" s="151" t="s">
        <v>1154</v>
      </c>
      <c r="N146" s="119">
        <v>4.1399999999999997</v>
      </c>
    </row>
    <row r="147" spans="1:14">
      <c r="A147" s="67" t="s">
        <v>1371</v>
      </c>
      <c r="B147" s="67"/>
      <c r="C147" s="170">
        <v>4.13</v>
      </c>
      <c r="D147" s="67">
        <v>4</v>
      </c>
      <c r="E147" s="67" t="s">
        <v>1146</v>
      </c>
      <c r="F147" s="174">
        <f t="shared" si="2"/>
        <v>4.13</v>
      </c>
      <c r="I147" s="108" t="s">
        <v>1212</v>
      </c>
      <c r="K147" s="119">
        <v>4.1399999999999997</v>
      </c>
      <c r="L147" s="125">
        <v>4</v>
      </c>
      <c r="M147" s="151" t="s">
        <v>1154</v>
      </c>
      <c r="N147" s="119">
        <v>4.1399999999999997</v>
      </c>
    </row>
    <row r="148" spans="1:14">
      <c r="A148" s="67" t="s">
        <v>459</v>
      </c>
      <c r="B148" s="67"/>
      <c r="C148" s="170">
        <v>4.13</v>
      </c>
      <c r="D148" s="67">
        <v>4</v>
      </c>
      <c r="E148" s="67" t="s">
        <v>1146</v>
      </c>
      <c r="F148" s="174">
        <f t="shared" si="2"/>
        <v>4.13</v>
      </c>
      <c r="I148" s="108" t="s">
        <v>132</v>
      </c>
      <c r="K148" s="119">
        <v>4.1500000000000004</v>
      </c>
      <c r="L148" s="125">
        <v>4</v>
      </c>
      <c r="M148" s="151" t="s">
        <v>1148</v>
      </c>
      <c r="N148" s="119">
        <v>4.1500000000000004</v>
      </c>
    </row>
    <row r="149" spans="1:14">
      <c r="A149" s="67" t="s">
        <v>161</v>
      </c>
      <c r="B149" s="67"/>
      <c r="C149" s="170">
        <v>4.1399999999999997</v>
      </c>
      <c r="D149" s="67">
        <v>4</v>
      </c>
      <c r="E149" s="67" t="s">
        <v>1154</v>
      </c>
      <c r="F149" s="174">
        <f t="shared" si="2"/>
        <v>4.1399999999999997</v>
      </c>
      <c r="I149" s="108" t="s">
        <v>267</v>
      </c>
      <c r="K149" s="119">
        <v>4.1500000000000004</v>
      </c>
      <c r="L149" s="125">
        <v>4</v>
      </c>
      <c r="M149" s="151" t="s">
        <v>1148</v>
      </c>
      <c r="N149" s="119">
        <v>4.1500000000000004</v>
      </c>
    </row>
    <row r="150" spans="1:14">
      <c r="A150" s="67" t="s">
        <v>262</v>
      </c>
      <c r="B150" s="67"/>
      <c r="C150" s="170">
        <v>4.1399999999999997</v>
      </c>
      <c r="D150" s="67">
        <v>4</v>
      </c>
      <c r="E150" s="67" t="s">
        <v>1154</v>
      </c>
      <c r="F150" s="174">
        <f t="shared" si="2"/>
        <v>4.1399999999999997</v>
      </c>
      <c r="I150" s="108" t="s">
        <v>463</v>
      </c>
      <c r="K150" s="119">
        <v>4.1500000000000004</v>
      </c>
      <c r="L150" s="125">
        <v>4</v>
      </c>
      <c r="M150" s="151" t="s">
        <v>1148</v>
      </c>
      <c r="N150" s="119">
        <v>4.1500000000000004</v>
      </c>
    </row>
    <row r="151" spans="1:14">
      <c r="A151" s="67" t="s">
        <v>1193</v>
      </c>
      <c r="B151" s="67"/>
      <c r="C151" s="170">
        <v>4.1399999999999997</v>
      </c>
      <c r="D151" s="67">
        <v>4</v>
      </c>
      <c r="E151" s="67" t="s">
        <v>1154</v>
      </c>
      <c r="F151" s="174">
        <f t="shared" si="2"/>
        <v>4.1399999999999997</v>
      </c>
      <c r="I151" s="108" t="s">
        <v>136</v>
      </c>
      <c r="K151" s="119">
        <v>4.16</v>
      </c>
      <c r="L151" s="125">
        <v>4</v>
      </c>
      <c r="M151" s="151" t="s">
        <v>1158</v>
      </c>
      <c r="N151" s="119">
        <v>4.16</v>
      </c>
    </row>
    <row r="152" spans="1:14">
      <c r="A152" s="67" t="s">
        <v>1212</v>
      </c>
      <c r="B152" s="67"/>
      <c r="C152" s="170">
        <v>4.1399999999999997</v>
      </c>
      <c r="D152" s="67">
        <v>4</v>
      </c>
      <c r="E152" s="67" t="s">
        <v>1154</v>
      </c>
      <c r="F152" s="174">
        <f t="shared" si="2"/>
        <v>4.1399999999999997</v>
      </c>
      <c r="I152" s="108" t="s">
        <v>272</v>
      </c>
      <c r="K152" s="119">
        <v>4.16</v>
      </c>
      <c r="L152" s="125">
        <v>4</v>
      </c>
      <c r="M152" s="151" t="s">
        <v>1158</v>
      </c>
      <c r="N152" s="119">
        <v>4.16</v>
      </c>
    </row>
    <row r="153" spans="1:14">
      <c r="A153" s="67" t="s">
        <v>132</v>
      </c>
      <c r="B153" s="67"/>
      <c r="C153" s="170">
        <v>4.1500000000000004</v>
      </c>
      <c r="D153" s="67">
        <v>4</v>
      </c>
      <c r="E153" s="67" t="s">
        <v>1148</v>
      </c>
      <c r="F153" s="174">
        <f t="shared" si="2"/>
        <v>4.1500000000000004</v>
      </c>
      <c r="I153" s="108" t="s">
        <v>1198</v>
      </c>
      <c r="K153" s="119">
        <v>4.16</v>
      </c>
      <c r="L153" s="125">
        <v>4</v>
      </c>
      <c r="M153" s="151" t="s">
        <v>1158</v>
      </c>
      <c r="N153" s="119">
        <v>4.16</v>
      </c>
    </row>
    <row r="154" spans="1:14">
      <c r="A154" s="67" t="s">
        <v>267</v>
      </c>
      <c r="B154" s="67"/>
      <c r="C154" s="170">
        <v>4.1500000000000004</v>
      </c>
      <c r="D154" s="67">
        <v>4</v>
      </c>
      <c r="E154" s="67" t="s">
        <v>1148</v>
      </c>
      <c r="F154" s="174">
        <f t="shared" si="2"/>
        <v>4.1500000000000004</v>
      </c>
      <c r="I154" s="108" t="s">
        <v>467</v>
      </c>
      <c r="K154" s="119">
        <v>4.16</v>
      </c>
      <c r="L154" s="125">
        <v>4</v>
      </c>
      <c r="M154" s="151" t="s">
        <v>1158</v>
      </c>
      <c r="N154" s="119">
        <v>4.16</v>
      </c>
    </row>
    <row r="155" spans="1:14">
      <c r="A155" s="67" t="s">
        <v>463</v>
      </c>
      <c r="B155" s="67"/>
      <c r="C155" s="170">
        <v>4.1500000000000004</v>
      </c>
      <c r="D155" s="67">
        <v>4</v>
      </c>
      <c r="E155" s="67" t="s">
        <v>1148</v>
      </c>
      <c r="F155" s="174">
        <f t="shared" si="2"/>
        <v>4.1500000000000004</v>
      </c>
      <c r="I155" s="108" t="s">
        <v>275</v>
      </c>
      <c r="K155" s="119">
        <v>4.17</v>
      </c>
      <c r="L155" s="125">
        <v>4</v>
      </c>
      <c r="M155" s="151" t="s">
        <v>1181</v>
      </c>
      <c r="N155" s="119">
        <v>4.17</v>
      </c>
    </row>
    <row r="156" spans="1:14">
      <c r="A156" s="67" t="s">
        <v>136</v>
      </c>
      <c r="B156" s="67"/>
      <c r="C156" s="170">
        <v>4.16</v>
      </c>
      <c r="D156" s="67">
        <v>4</v>
      </c>
      <c r="E156" s="67" t="s">
        <v>1158</v>
      </c>
      <c r="F156" s="174">
        <f t="shared" si="2"/>
        <v>4.16</v>
      </c>
      <c r="I156" s="108" t="s">
        <v>173</v>
      </c>
      <c r="K156" s="119">
        <v>4.18</v>
      </c>
      <c r="L156" s="125">
        <v>4</v>
      </c>
      <c r="M156" s="151" t="s">
        <v>1171</v>
      </c>
      <c r="N156" s="119">
        <v>4.18</v>
      </c>
    </row>
    <row r="157" spans="1:14">
      <c r="A157" s="67" t="s">
        <v>272</v>
      </c>
      <c r="B157" s="67"/>
      <c r="C157" s="170">
        <v>4.16</v>
      </c>
      <c r="D157" s="67">
        <v>4</v>
      </c>
      <c r="E157" s="67" t="s">
        <v>1158</v>
      </c>
      <c r="F157" s="174">
        <f t="shared" si="2"/>
        <v>4.16</v>
      </c>
      <c r="I157" s="108" t="s">
        <v>394</v>
      </c>
      <c r="K157" s="119">
        <v>4.18</v>
      </c>
      <c r="L157" s="125">
        <v>4</v>
      </c>
      <c r="M157" s="151" t="s">
        <v>1171</v>
      </c>
      <c r="N157" s="119">
        <v>4.18</v>
      </c>
    </row>
    <row r="158" spans="1:14">
      <c r="A158" s="67" t="s">
        <v>1198</v>
      </c>
      <c r="B158" s="67"/>
      <c r="C158" s="170">
        <v>4.16</v>
      </c>
      <c r="D158" s="67">
        <v>4</v>
      </c>
      <c r="E158" s="67" t="s">
        <v>1158</v>
      </c>
      <c r="F158" s="174">
        <f t="shared" si="2"/>
        <v>4.16</v>
      </c>
      <c r="I158" s="108" t="s">
        <v>468</v>
      </c>
      <c r="K158" s="119">
        <v>4.18</v>
      </c>
      <c r="L158" s="125">
        <v>4</v>
      </c>
      <c r="M158" s="151" t="s">
        <v>1171</v>
      </c>
      <c r="N158" s="119">
        <v>4.18</v>
      </c>
    </row>
    <row r="159" spans="1:14">
      <c r="A159" s="67" t="s">
        <v>467</v>
      </c>
      <c r="B159" s="67"/>
      <c r="C159" s="170">
        <v>4.16</v>
      </c>
      <c r="D159" s="67">
        <v>4</v>
      </c>
      <c r="E159" s="67" t="s">
        <v>1158</v>
      </c>
      <c r="F159" s="174">
        <f t="shared" si="2"/>
        <v>4.16</v>
      </c>
      <c r="I159" s="108" t="s">
        <v>174</v>
      </c>
      <c r="K159" s="119">
        <v>4.1900000000000004</v>
      </c>
      <c r="L159" s="125">
        <v>4</v>
      </c>
      <c r="M159" s="151" t="s">
        <v>1172</v>
      </c>
      <c r="N159" s="119">
        <v>4.1900000000000004</v>
      </c>
    </row>
    <row r="160" spans="1:14">
      <c r="A160" s="171" t="s">
        <v>1372</v>
      </c>
      <c r="B160" s="67"/>
      <c r="C160" s="170">
        <v>4.16</v>
      </c>
      <c r="D160" s="67">
        <v>4</v>
      </c>
      <c r="E160" s="67" t="s">
        <v>1158</v>
      </c>
      <c r="F160" s="174">
        <f t="shared" si="2"/>
        <v>4.16</v>
      </c>
      <c r="I160" s="108" t="s">
        <v>618</v>
      </c>
      <c r="K160" s="119">
        <v>4.1900000000000004</v>
      </c>
      <c r="L160" s="125">
        <v>4</v>
      </c>
      <c r="M160" s="151" t="s">
        <v>1172</v>
      </c>
      <c r="N160" s="119">
        <v>4.1900000000000004</v>
      </c>
    </row>
    <row r="161" spans="1:14">
      <c r="A161" s="67" t="s">
        <v>275</v>
      </c>
      <c r="B161" s="67"/>
      <c r="C161" s="170">
        <v>4.17</v>
      </c>
      <c r="D161" s="67">
        <v>4</v>
      </c>
      <c r="E161" s="67" t="s">
        <v>1181</v>
      </c>
      <c r="F161" s="174">
        <f t="shared" si="2"/>
        <v>4.17</v>
      </c>
      <c r="I161" s="108" t="s">
        <v>135</v>
      </c>
      <c r="K161" s="119">
        <v>4.2</v>
      </c>
      <c r="L161" s="125">
        <v>4</v>
      </c>
      <c r="M161" s="151" t="s">
        <v>1161</v>
      </c>
      <c r="N161" s="119">
        <v>4.2</v>
      </c>
    </row>
    <row r="162" spans="1:14">
      <c r="A162" s="67" t="s">
        <v>173</v>
      </c>
      <c r="B162" s="67"/>
      <c r="C162" s="170">
        <v>4.18</v>
      </c>
      <c r="D162" s="67">
        <v>4</v>
      </c>
      <c r="E162" s="67" t="s">
        <v>1171</v>
      </c>
      <c r="F162" s="174">
        <f t="shared" si="2"/>
        <v>4.18</v>
      </c>
      <c r="I162" s="108" t="s">
        <v>268</v>
      </c>
      <c r="K162" s="119">
        <v>4.2</v>
      </c>
      <c r="L162" s="125">
        <v>4</v>
      </c>
      <c r="M162" s="151" t="s">
        <v>1161</v>
      </c>
      <c r="N162" s="119">
        <v>4.2</v>
      </c>
    </row>
    <row r="163" spans="1:14">
      <c r="A163" s="67" t="s">
        <v>394</v>
      </c>
      <c r="B163" s="67"/>
      <c r="C163" s="170">
        <v>4.18</v>
      </c>
      <c r="D163" s="67">
        <v>4</v>
      </c>
      <c r="E163" s="67" t="s">
        <v>1171</v>
      </c>
      <c r="F163" s="174">
        <f t="shared" si="2"/>
        <v>4.18</v>
      </c>
      <c r="I163" s="108" t="s">
        <v>1196</v>
      </c>
      <c r="K163" s="119">
        <v>4.2</v>
      </c>
      <c r="L163" s="125">
        <v>4</v>
      </c>
      <c r="M163" s="151" t="s">
        <v>1161</v>
      </c>
      <c r="N163" s="119">
        <v>4.2</v>
      </c>
    </row>
    <row r="164" spans="1:14">
      <c r="A164" s="67" t="s">
        <v>468</v>
      </c>
      <c r="B164" s="67"/>
      <c r="C164" s="170">
        <v>4.18</v>
      </c>
      <c r="D164" s="67">
        <v>4</v>
      </c>
      <c r="E164" s="67" t="s">
        <v>1171</v>
      </c>
      <c r="F164" s="174">
        <f t="shared" si="2"/>
        <v>4.18</v>
      </c>
      <c r="I164" s="108" t="s">
        <v>464</v>
      </c>
      <c r="K164" s="119">
        <v>4.2</v>
      </c>
      <c r="L164" s="125">
        <v>4</v>
      </c>
      <c r="M164" s="151" t="s">
        <v>1161</v>
      </c>
      <c r="N164" s="119">
        <v>4.2</v>
      </c>
    </row>
    <row r="165" spans="1:14">
      <c r="A165" s="67" t="s">
        <v>174</v>
      </c>
      <c r="B165" s="67"/>
      <c r="C165" s="170">
        <v>4.1900000000000004</v>
      </c>
      <c r="D165" s="67">
        <v>4</v>
      </c>
      <c r="E165" s="67" t="s">
        <v>1172</v>
      </c>
      <c r="F165" s="174">
        <f t="shared" si="2"/>
        <v>4.1900000000000004</v>
      </c>
      <c r="I165" s="108" t="s">
        <v>398</v>
      </c>
      <c r="K165" s="119">
        <v>4.21</v>
      </c>
      <c r="L165" s="125">
        <v>4</v>
      </c>
      <c r="M165" s="151" t="s">
        <v>1185</v>
      </c>
      <c r="N165" s="119">
        <v>4.21</v>
      </c>
    </row>
    <row r="166" spans="1:14">
      <c r="A166" s="67" t="s">
        <v>618</v>
      </c>
      <c r="B166" s="67"/>
      <c r="C166" s="170">
        <v>4.1900000000000004</v>
      </c>
      <c r="D166" s="67">
        <v>4</v>
      </c>
      <c r="E166" s="67" t="s">
        <v>1172</v>
      </c>
      <c r="F166" s="174">
        <f t="shared" si="2"/>
        <v>4.1900000000000004</v>
      </c>
      <c r="I166" s="108" t="s">
        <v>1201</v>
      </c>
      <c r="K166" s="119">
        <v>4.21</v>
      </c>
      <c r="L166" s="125">
        <v>4</v>
      </c>
      <c r="M166" s="151" t="s">
        <v>1185</v>
      </c>
      <c r="N166" s="119">
        <v>4.21</v>
      </c>
    </row>
    <row r="167" spans="1:14">
      <c r="A167" s="67" t="s">
        <v>135</v>
      </c>
      <c r="B167" s="67"/>
      <c r="C167" s="170" t="s">
        <v>1373</v>
      </c>
      <c r="D167" s="67">
        <v>4</v>
      </c>
      <c r="E167" s="67" t="s">
        <v>1161</v>
      </c>
      <c r="F167" s="174" t="str">
        <f t="shared" si="2"/>
        <v>4.20</v>
      </c>
      <c r="I167" s="108" t="s">
        <v>1218</v>
      </c>
      <c r="K167" s="119">
        <v>4.21</v>
      </c>
      <c r="L167" s="125">
        <v>4</v>
      </c>
      <c r="M167" s="151" t="s">
        <v>1185</v>
      </c>
      <c r="N167" s="119">
        <v>4.21</v>
      </c>
    </row>
    <row r="168" spans="1:14">
      <c r="A168" s="67" t="s">
        <v>268</v>
      </c>
      <c r="B168" s="67"/>
      <c r="C168" s="170" t="s">
        <v>1373</v>
      </c>
      <c r="D168" s="67">
        <v>4</v>
      </c>
      <c r="E168" s="67" t="s">
        <v>1161</v>
      </c>
      <c r="F168" s="174" t="str">
        <f t="shared" si="2"/>
        <v>4.20</v>
      </c>
      <c r="I168" s="108" t="s">
        <v>273</v>
      </c>
      <c r="K168" s="119">
        <v>4.22</v>
      </c>
      <c r="L168" s="125">
        <v>4</v>
      </c>
      <c r="M168" s="151" t="s">
        <v>1179</v>
      </c>
      <c r="N168" s="119">
        <v>4.22</v>
      </c>
    </row>
    <row r="169" spans="1:14">
      <c r="A169" s="67" t="s">
        <v>1196</v>
      </c>
      <c r="B169" s="67"/>
      <c r="C169" s="170" t="s">
        <v>1373</v>
      </c>
      <c r="D169" s="67">
        <v>4</v>
      </c>
      <c r="E169" s="67" t="s">
        <v>1161</v>
      </c>
      <c r="F169" s="174" t="str">
        <f t="shared" si="2"/>
        <v>4.20</v>
      </c>
      <c r="I169" s="108" t="s">
        <v>936</v>
      </c>
      <c r="K169" s="119">
        <v>4.22</v>
      </c>
      <c r="L169" s="125">
        <v>4</v>
      </c>
      <c r="M169" s="151" t="s">
        <v>1179</v>
      </c>
      <c r="N169" s="119">
        <v>4.22</v>
      </c>
    </row>
    <row r="170" spans="1:14">
      <c r="A170" s="67" t="s">
        <v>464</v>
      </c>
      <c r="B170" s="67"/>
      <c r="C170" s="170" t="s">
        <v>1373</v>
      </c>
      <c r="D170" s="67">
        <v>4</v>
      </c>
      <c r="E170" s="67" t="s">
        <v>1161</v>
      </c>
      <c r="F170" s="174" t="str">
        <f t="shared" si="2"/>
        <v>4.20</v>
      </c>
      <c r="I170" s="108" t="s">
        <v>1224</v>
      </c>
      <c r="K170" s="119">
        <v>4.22</v>
      </c>
      <c r="L170" s="125">
        <v>4</v>
      </c>
      <c r="M170" s="151" t="s">
        <v>1179</v>
      </c>
      <c r="N170" s="119">
        <v>4.22</v>
      </c>
    </row>
    <row r="171" spans="1:14">
      <c r="A171" s="67" t="s">
        <v>398</v>
      </c>
      <c r="B171" s="67"/>
      <c r="C171" s="170">
        <v>4.21</v>
      </c>
      <c r="D171" s="67">
        <v>4</v>
      </c>
      <c r="E171" s="67" t="s">
        <v>1185</v>
      </c>
      <c r="F171" s="174">
        <f t="shared" si="2"/>
        <v>4.21</v>
      </c>
      <c r="I171" s="108" t="s">
        <v>397</v>
      </c>
      <c r="K171" s="119">
        <v>4.2300000000000004</v>
      </c>
      <c r="L171" s="125">
        <v>4</v>
      </c>
      <c r="M171" s="151" t="s">
        <v>1184</v>
      </c>
      <c r="N171" s="119">
        <v>4.2300000000000004</v>
      </c>
    </row>
    <row r="172" spans="1:14">
      <c r="A172" s="67" t="s">
        <v>1201</v>
      </c>
      <c r="B172" s="67"/>
      <c r="C172" s="170">
        <v>4.21</v>
      </c>
      <c r="D172" s="67">
        <v>4</v>
      </c>
      <c r="E172" s="67" t="s">
        <v>1185</v>
      </c>
      <c r="F172" s="174">
        <f t="shared" si="2"/>
        <v>4.21</v>
      </c>
      <c r="I172" s="108" t="s">
        <v>1200</v>
      </c>
      <c r="K172" s="119">
        <v>4.2300000000000004</v>
      </c>
      <c r="L172" s="125">
        <v>4</v>
      </c>
      <c r="M172" s="151" t="s">
        <v>1184</v>
      </c>
      <c r="N172" s="119">
        <v>4.2300000000000004</v>
      </c>
    </row>
    <row r="173" spans="1:14">
      <c r="A173" s="67" t="s">
        <v>1218</v>
      </c>
      <c r="B173" s="67"/>
      <c r="C173" s="170">
        <v>4.21</v>
      </c>
      <c r="D173" s="67">
        <v>4</v>
      </c>
      <c r="E173" s="67" t="s">
        <v>1185</v>
      </c>
      <c r="F173" s="174">
        <f t="shared" si="2"/>
        <v>4.21</v>
      </c>
      <c r="I173" s="108" t="s">
        <v>619</v>
      </c>
      <c r="K173" s="119">
        <v>4.24</v>
      </c>
      <c r="L173" s="125">
        <v>4</v>
      </c>
      <c r="M173" s="151" t="s">
        <v>1188</v>
      </c>
      <c r="N173" s="119">
        <v>4.24</v>
      </c>
    </row>
    <row r="174" spans="1:14">
      <c r="A174" s="67" t="s">
        <v>273</v>
      </c>
      <c r="B174" s="67"/>
      <c r="C174" s="170">
        <v>4.22</v>
      </c>
      <c r="D174" s="67">
        <v>4</v>
      </c>
      <c r="E174" s="67" t="s">
        <v>1179</v>
      </c>
      <c r="F174" s="174">
        <f t="shared" si="2"/>
        <v>4.22</v>
      </c>
      <c r="I174" s="108" t="s">
        <v>1203</v>
      </c>
      <c r="K174" s="119">
        <v>4.24</v>
      </c>
      <c r="L174" s="125">
        <v>4</v>
      </c>
      <c r="M174" s="151" t="s">
        <v>1188</v>
      </c>
      <c r="N174" s="119">
        <v>4.24</v>
      </c>
    </row>
    <row r="175" spans="1:14">
      <c r="A175" s="67" t="s">
        <v>936</v>
      </c>
      <c r="B175" s="67"/>
      <c r="C175" s="170">
        <v>4.22</v>
      </c>
      <c r="D175" s="67">
        <v>4</v>
      </c>
      <c r="E175" s="67" t="s">
        <v>1179</v>
      </c>
      <c r="F175" s="174">
        <f t="shared" si="2"/>
        <v>4.22</v>
      </c>
      <c r="I175" s="108" t="s">
        <v>1215</v>
      </c>
      <c r="K175" s="119">
        <v>4.24</v>
      </c>
      <c r="L175" s="125">
        <v>4</v>
      </c>
      <c r="M175" s="151" t="s">
        <v>1188</v>
      </c>
      <c r="N175" s="119">
        <v>4.24</v>
      </c>
    </row>
    <row r="176" spans="1:14">
      <c r="A176" s="67" t="s">
        <v>1224</v>
      </c>
      <c r="B176" s="67"/>
      <c r="C176" s="170">
        <v>4.22</v>
      </c>
      <c r="D176" s="67">
        <v>4</v>
      </c>
      <c r="E176" s="67" t="s">
        <v>1179</v>
      </c>
      <c r="F176" s="174">
        <f t="shared" si="2"/>
        <v>4.22</v>
      </c>
      <c r="I176" s="108" t="s">
        <v>937</v>
      </c>
      <c r="K176" s="119">
        <v>4.25</v>
      </c>
      <c r="L176" s="125">
        <v>4</v>
      </c>
      <c r="M176" s="151" t="s">
        <v>1204</v>
      </c>
      <c r="N176" s="119">
        <v>4.25</v>
      </c>
    </row>
    <row r="177" spans="1:14">
      <c r="A177" s="67" t="s">
        <v>397</v>
      </c>
      <c r="B177" s="67"/>
      <c r="C177" s="170">
        <v>4.2300000000000004</v>
      </c>
      <c r="D177" s="67">
        <v>4</v>
      </c>
      <c r="E177" s="67" t="s">
        <v>1184</v>
      </c>
      <c r="F177" s="174">
        <f t="shared" si="2"/>
        <v>4.2300000000000004</v>
      </c>
      <c r="I177" s="108" t="s">
        <v>159</v>
      </c>
      <c r="K177" s="119">
        <v>4.26</v>
      </c>
      <c r="L177" s="125">
        <v>4</v>
      </c>
      <c r="M177" s="151" t="s">
        <v>1159</v>
      </c>
      <c r="N177" s="119">
        <v>4.26</v>
      </c>
    </row>
    <row r="178" spans="1:14">
      <c r="A178" s="67" t="s">
        <v>1200</v>
      </c>
      <c r="B178" s="67"/>
      <c r="C178" s="170">
        <v>4.2300000000000004</v>
      </c>
      <c r="D178" s="67">
        <v>4</v>
      </c>
      <c r="E178" s="67" t="s">
        <v>1184</v>
      </c>
      <c r="F178" s="174">
        <f t="shared" si="2"/>
        <v>4.2300000000000004</v>
      </c>
      <c r="I178" s="108" t="s">
        <v>939</v>
      </c>
      <c r="K178" s="119">
        <v>4.26</v>
      </c>
      <c r="L178" s="125">
        <v>4</v>
      </c>
      <c r="M178" s="151" t="s">
        <v>1159</v>
      </c>
      <c r="N178" s="119">
        <v>4.26</v>
      </c>
    </row>
    <row r="179" spans="1:14">
      <c r="A179" s="67" t="s">
        <v>619</v>
      </c>
      <c r="B179" s="67"/>
      <c r="C179" s="170">
        <v>4.24</v>
      </c>
      <c r="D179" s="67">
        <v>4</v>
      </c>
      <c r="E179" s="67" t="s">
        <v>1188</v>
      </c>
      <c r="F179" s="174">
        <f t="shared" si="2"/>
        <v>4.24</v>
      </c>
      <c r="I179" s="108" t="s">
        <v>902</v>
      </c>
      <c r="K179" s="119">
        <v>4.2699999999999996</v>
      </c>
      <c r="L179" s="125">
        <v>4</v>
      </c>
      <c r="M179" s="151" t="s">
        <v>1160</v>
      </c>
      <c r="N179" s="119">
        <v>4.2699999999999996</v>
      </c>
    </row>
    <row r="180" spans="1:14">
      <c r="A180" s="67" t="s">
        <v>1203</v>
      </c>
      <c r="B180" s="67"/>
      <c r="C180" s="170">
        <v>4.24</v>
      </c>
      <c r="D180" s="67">
        <v>4</v>
      </c>
      <c r="E180" s="67" t="s">
        <v>1188</v>
      </c>
      <c r="F180" s="174">
        <f t="shared" si="2"/>
        <v>4.24</v>
      </c>
      <c r="I180" s="108" t="s">
        <v>938</v>
      </c>
      <c r="K180" s="119">
        <v>4.2699999999999996</v>
      </c>
      <c r="L180" s="125">
        <v>4</v>
      </c>
      <c r="M180" s="151" t="s">
        <v>1160</v>
      </c>
      <c r="N180" s="119">
        <v>4.2699999999999996</v>
      </c>
    </row>
    <row r="181" spans="1:14">
      <c r="A181" s="67" t="s">
        <v>1215</v>
      </c>
      <c r="B181" s="67"/>
      <c r="C181" s="170">
        <v>4.24</v>
      </c>
      <c r="D181" s="67">
        <v>4</v>
      </c>
      <c r="E181" s="67" t="s">
        <v>1188</v>
      </c>
      <c r="F181" s="174">
        <f t="shared" si="2"/>
        <v>4.24</v>
      </c>
      <c r="I181" s="108" t="s">
        <v>904</v>
      </c>
      <c r="K181" s="119">
        <v>4.28</v>
      </c>
      <c r="L181" s="125">
        <v>4</v>
      </c>
      <c r="M181" s="151" t="s">
        <v>1164</v>
      </c>
      <c r="N181" s="119">
        <v>4.28</v>
      </c>
    </row>
    <row r="182" spans="1:14">
      <c r="A182" s="67" t="s">
        <v>937</v>
      </c>
      <c r="B182" s="67"/>
      <c r="C182" s="170">
        <v>4.25</v>
      </c>
      <c r="D182" s="67">
        <v>4</v>
      </c>
      <c r="E182" s="67" t="s">
        <v>1204</v>
      </c>
      <c r="F182" s="174">
        <f t="shared" si="2"/>
        <v>4.25</v>
      </c>
      <c r="I182" s="108" t="s">
        <v>940</v>
      </c>
      <c r="K182" s="119">
        <v>4.28</v>
      </c>
      <c r="L182" s="125">
        <v>4</v>
      </c>
      <c r="M182" s="151" t="s">
        <v>1164</v>
      </c>
      <c r="N182" s="119">
        <v>4.28</v>
      </c>
    </row>
    <row r="183" spans="1:14">
      <c r="A183" s="67" t="s">
        <v>159</v>
      </c>
      <c r="B183" s="67"/>
      <c r="C183" s="170">
        <v>4.26</v>
      </c>
      <c r="D183" s="67">
        <v>4</v>
      </c>
      <c r="E183" s="67" t="s">
        <v>1159</v>
      </c>
      <c r="F183" s="174">
        <f t="shared" si="2"/>
        <v>4.26</v>
      </c>
      <c r="I183" s="108" t="s">
        <v>906</v>
      </c>
      <c r="K183" s="119">
        <v>4.29</v>
      </c>
      <c r="L183" s="125">
        <v>4</v>
      </c>
      <c r="M183" s="151" t="s">
        <v>1165</v>
      </c>
      <c r="N183" s="119">
        <v>4.29</v>
      </c>
    </row>
    <row r="184" spans="1:14">
      <c r="A184" s="67" t="s">
        <v>939</v>
      </c>
      <c r="B184" s="67"/>
      <c r="C184" s="170">
        <v>4.26</v>
      </c>
      <c r="D184" s="67">
        <v>4</v>
      </c>
      <c r="E184" s="67" t="s">
        <v>1159</v>
      </c>
      <c r="F184" s="174">
        <f t="shared" si="2"/>
        <v>4.26</v>
      </c>
      <c r="I184" s="108" t="s">
        <v>941</v>
      </c>
      <c r="K184" s="119">
        <v>4.29</v>
      </c>
      <c r="L184" s="125">
        <v>4</v>
      </c>
      <c r="M184" s="151" t="s">
        <v>1165</v>
      </c>
      <c r="N184" s="119">
        <v>4.29</v>
      </c>
    </row>
    <row r="185" spans="1:14">
      <c r="A185" s="67" t="s">
        <v>902</v>
      </c>
      <c r="B185" s="67"/>
      <c r="C185" s="170">
        <v>4.2699999999999996</v>
      </c>
      <c r="D185" s="67">
        <v>4</v>
      </c>
      <c r="E185" s="67" t="s">
        <v>1160</v>
      </c>
      <c r="F185" s="174">
        <f t="shared" si="2"/>
        <v>4.2699999999999996</v>
      </c>
      <c r="I185" s="108" t="s">
        <v>908</v>
      </c>
      <c r="K185" s="119">
        <v>4.3</v>
      </c>
      <c r="L185" s="125">
        <v>4</v>
      </c>
      <c r="M185" s="151" t="s">
        <v>1166</v>
      </c>
      <c r="N185" s="119">
        <v>4.3</v>
      </c>
    </row>
    <row r="186" spans="1:14">
      <c r="A186" s="67" t="s">
        <v>938</v>
      </c>
      <c r="B186" s="67"/>
      <c r="C186" s="170">
        <v>4.2699999999999996</v>
      </c>
      <c r="D186" s="67">
        <v>4</v>
      </c>
      <c r="E186" s="67" t="s">
        <v>1160</v>
      </c>
      <c r="F186" s="174">
        <f t="shared" si="2"/>
        <v>4.2699999999999996</v>
      </c>
      <c r="I186" s="108" t="s">
        <v>943</v>
      </c>
      <c r="K186" s="119">
        <v>4.3</v>
      </c>
      <c r="L186" s="125">
        <v>4</v>
      </c>
      <c r="M186" s="151" t="s">
        <v>1166</v>
      </c>
      <c r="N186" s="119">
        <v>4.3</v>
      </c>
    </row>
    <row r="187" spans="1:14">
      <c r="A187" s="67" t="s">
        <v>904</v>
      </c>
      <c r="B187" s="67"/>
      <c r="C187" s="170">
        <v>4.28</v>
      </c>
      <c r="D187" s="67">
        <v>4</v>
      </c>
      <c r="E187" s="67" t="s">
        <v>1164</v>
      </c>
      <c r="F187" s="174">
        <f t="shared" si="2"/>
        <v>4.28</v>
      </c>
      <c r="I187" s="108" t="s">
        <v>911</v>
      </c>
      <c r="K187" s="119">
        <v>4.3099999999999996</v>
      </c>
      <c r="L187" s="125">
        <v>4</v>
      </c>
      <c r="M187" s="151" t="s">
        <v>1168</v>
      </c>
      <c r="N187" s="119">
        <v>4.3099999999999996</v>
      </c>
    </row>
    <row r="188" spans="1:14">
      <c r="A188" s="67" t="s">
        <v>940</v>
      </c>
      <c r="B188" s="67"/>
      <c r="C188" s="170">
        <v>4.28</v>
      </c>
      <c r="D188" s="67">
        <v>4</v>
      </c>
      <c r="E188" s="67" t="s">
        <v>1164</v>
      </c>
      <c r="F188" s="174">
        <f t="shared" si="2"/>
        <v>4.28</v>
      </c>
      <c r="I188" s="108" t="s">
        <v>913</v>
      </c>
      <c r="K188" s="119">
        <v>4.32</v>
      </c>
      <c r="L188" s="125">
        <v>4</v>
      </c>
      <c r="M188" s="151" t="s">
        <v>1170</v>
      </c>
      <c r="N188" s="119">
        <v>4.32</v>
      </c>
    </row>
    <row r="189" spans="1:14">
      <c r="A189" s="67" t="s">
        <v>906</v>
      </c>
      <c r="B189" s="67"/>
      <c r="C189" s="170">
        <v>4.29</v>
      </c>
      <c r="D189" s="67">
        <v>4</v>
      </c>
      <c r="E189" s="67" t="s">
        <v>1165</v>
      </c>
      <c r="F189" s="174">
        <f t="shared" si="2"/>
        <v>4.29</v>
      </c>
      <c r="I189" s="108" t="s">
        <v>942</v>
      </c>
      <c r="K189" s="119">
        <v>4.32</v>
      </c>
      <c r="L189" s="125">
        <v>4</v>
      </c>
      <c r="M189" s="151" t="s">
        <v>1170</v>
      </c>
      <c r="N189" s="119">
        <v>4.32</v>
      </c>
    </row>
    <row r="190" spans="1:14">
      <c r="A190" s="67" t="s">
        <v>941</v>
      </c>
      <c r="B190" s="67"/>
      <c r="C190" s="170">
        <v>4.29</v>
      </c>
      <c r="D190" s="67">
        <v>4</v>
      </c>
      <c r="E190" s="67" t="s">
        <v>1165</v>
      </c>
      <c r="F190" s="174">
        <f t="shared" si="2"/>
        <v>4.29</v>
      </c>
      <c r="I190" s="108" t="s">
        <v>399</v>
      </c>
      <c r="K190" s="119">
        <v>4.33</v>
      </c>
      <c r="L190" s="125">
        <v>4</v>
      </c>
      <c r="M190" s="151" t="s">
        <v>1186</v>
      </c>
      <c r="N190" s="119">
        <v>4.33</v>
      </c>
    </row>
    <row r="191" spans="1:14">
      <c r="A191" s="67" t="s">
        <v>908</v>
      </c>
      <c r="B191" s="67"/>
      <c r="C191" s="170" t="s">
        <v>1374</v>
      </c>
      <c r="D191" s="67">
        <v>4</v>
      </c>
      <c r="E191" s="67" t="s">
        <v>1166</v>
      </c>
      <c r="F191" s="174" t="str">
        <f t="shared" si="2"/>
        <v>4.30</v>
      </c>
      <c r="I191" s="108" t="s">
        <v>274</v>
      </c>
      <c r="K191" s="119">
        <v>4.34</v>
      </c>
      <c r="L191" s="125">
        <v>4</v>
      </c>
      <c r="M191" s="151" t="s">
        <v>1180</v>
      </c>
      <c r="N191" s="119">
        <v>4.34</v>
      </c>
    </row>
    <row r="192" spans="1:14">
      <c r="A192" s="67" t="s">
        <v>943</v>
      </c>
      <c r="B192" s="67"/>
      <c r="C192" s="170" t="s">
        <v>1374</v>
      </c>
      <c r="D192" s="67">
        <v>4</v>
      </c>
      <c r="E192" s="67" t="s">
        <v>1166</v>
      </c>
      <c r="F192" s="174" t="str">
        <f t="shared" si="2"/>
        <v>4.30</v>
      </c>
      <c r="I192" s="108" t="s">
        <v>276</v>
      </c>
      <c r="K192" s="119">
        <v>4.3499999999999996</v>
      </c>
      <c r="L192" s="125">
        <v>4</v>
      </c>
      <c r="M192" s="151" t="s">
        <v>1182</v>
      </c>
      <c r="N192" s="119">
        <v>4.3499999999999996</v>
      </c>
    </row>
    <row r="193" spans="1:14" ht="15.75" thickBot="1">
      <c r="A193" s="67" t="s">
        <v>911</v>
      </c>
      <c r="B193" s="67"/>
      <c r="C193" s="170">
        <v>4.3099999999999996</v>
      </c>
      <c r="D193" s="67">
        <v>4</v>
      </c>
      <c r="E193" s="67" t="s">
        <v>1168</v>
      </c>
      <c r="F193" s="174">
        <f t="shared" si="2"/>
        <v>4.3099999999999996</v>
      </c>
      <c r="I193" s="108" t="s">
        <v>1199</v>
      </c>
      <c r="K193" s="119">
        <v>4.3499999999999996</v>
      </c>
      <c r="L193" s="125">
        <v>4</v>
      </c>
      <c r="M193" s="151" t="s">
        <v>1182</v>
      </c>
      <c r="N193" s="119">
        <v>4.3499999999999996</v>
      </c>
    </row>
    <row r="194" spans="1:14">
      <c r="A194" s="67" t="s">
        <v>913</v>
      </c>
      <c r="B194" s="67"/>
      <c r="C194" s="170">
        <v>4.32</v>
      </c>
      <c r="D194" s="67">
        <v>4</v>
      </c>
      <c r="E194" s="67" t="s">
        <v>1170</v>
      </c>
      <c r="F194" s="174">
        <f t="shared" si="2"/>
        <v>4.32</v>
      </c>
      <c r="I194" s="126" t="s">
        <v>401</v>
      </c>
      <c r="K194" s="119">
        <v>4.3600000000000003</v>
      </c>
      <c r="L194" s="125">
        <v>4</v>
      </c>
      <c r="M194" s="151" t="s">
        <v>1187</v>
      </c>
      <c r="N194" s="119">
        <v>4.3600000000000003</v>
      </c>
    </row>
    <row r="195" spans="1:14">
      <c r="A195" s="67" t="s">
        <v>942</v>
      </c>
      <c r="B195" s="67"/>
      <c r="C195" s="170">
        <v>4.32</v>
      </c>
      <c r="D195" s="67">
        <v>4</v>
      </c>
      <c r="E195" s="67" t="s">
        <v>1170</v>
      </c>
      <c r="F195" s="174">
        <f t="shared" ref="F195:F258" si="3">C195</f>
        <v>4.32</v>
      </c>
      <c r="I195" s="108" t="s">
        <v>1202</v>
      </c>
      <c r="K195" s="119">
        <v>4.3600000000000003</v>
      </c>
      <c r="L195" s="125">
        <v>4</v>
      </c>
      <c r="M195" s="151" t="s">
        <v>1187</v>
      </c>
      <c r="N195" s="119">
        <v>4.3600000000000003</v>
      </c>
    </row>
    <row r="196" spans="1:14">
      <c r="A196" s="67" t="s">
        <v>399</v>
      </c>
      <c r="B196" s="67"/>
      <c r="C196" s="170">
        <v>4.33</v>
      </c>
      <c r="D196" s="67">
        <v>4</v>
      </c>
      <c r="E196" s="67" t="s">
        <v>1186</v>
      </c>
      <c r="F196" s="174">
        <f t="shared" si="3"/>
        <v>4.33</v>
      </c>
      <c r="I196" s="108" t="s">
        <v>163</v>
      </c>
      <c r="K196" s="119">
        <v>4.37</v>
      </c>
      <c r="L196" s="125">
        <v>4</v>
      </c>
      <c r="M196" s="151" t="s">
        <v>1153</v>
      </c>
      <c r="N196" s="119">
        <v>4.37</v>
      </c>
    </row>
    <row r="197" spans="1:14">
      <c r="A197" s="67" t="s">
        <v>274</v>
      </c>
      <c r="B197" s="67"/>
      <c r="C197" s="170">
        <v>4.34</v>
      </c>
      <c r="D197" s="67">
        <v>4</v>
      </c>
      <c r="E197" s="67" t="s">
        <v>1180</v>
      </c>
      <c r="F197" s="174">
        <f t="shared" si="3"/>
        <v>4.34</v>
      </c>
      <c r="I197" s="108" t="s">
        <v>265</v>
      </c>
      <c r="K197" s="119">
        <v>4.37</v>
      </c>
      <c r="L197" s="125">
        <v>4</v>
      </c>
      <c r="M197" s="151" t="s">
        <v>1153</v>
      </c>
      <c r="N197" s="119">
        <v>4.37</v>
      </c>
    </row>
    <row r="198" spans="1:14">
      <c r="A198" s="67" t="s">
        <v>276</v>
      </c>
      <c r="B198" s="67"/>
      <c r="C198" s="170">
        <v>4.3499999999999996</v>
      </c>
      <c r="D198" s="67">
        <v>4</v>
      </c>
      <c r="E198" s="67" t="s">
        <v>1182</v>
      </c>
      <c r="F198" s="174">
        <f t="shared" si="3"/>
        <v>4.3499999999999996</v>
      </c>
      <c r="I198" s="108" t="s">
        <v>461</v>
      </c>
      <c r="K198" s="119">
        <v>4.37</v>
      </c>
      <c r="L198" s="125">
        <v>4</v>
      </c>
      <c r="M198" s="151" t="s">
        <v>1153</v>
      </c>
      <c r="N198" s="119">
        <v>4.37</v>
      </c>
    </row>
    <row r="199" spans="1:14">
      <c r="A199" s="67" t="s">
        <v>1199</v>
      </c>
      <c r="B199" s="67"/>
      <c r="C199" s="170">
        <v>4.3499999999999996</v>
      </c>
      <c r="D199" s="67">
        <v>4</v>
      </c>
      <c r="E199" s="67" t="s">
        <v>1182</v>
      </c>
      <c r="F199" s="174">
        <f t="shared" si="3"/>
        <v>4.3499999999999996</v>
      </c>
      <c r="I199" s="108" t="s">
        <v>1205</v>
      </c>
      <c r="K199" s="119">
        <v>4.37</v>
      </c>
      <c r="L199" s="125">
        <v>4</v>
      </c>
      <c r="M199" s="151" t="s">
        <v>1153</v>
      </c>
      <c r="N199" s="119">
        <v>4.37</v>
      </c>
    </row>
    <row r="200" spans="1:14">
      <c r="A200" s="67" t="s">
        <v>401</v>
      </c>
      <c r="B200" s="67"/>
      <c r="C200" s="170">
        <v>4.3600000000000003</v>
      </c>
      <c r="D200" s="67">
        <v>4</v>
      </c>
      <c r="E200" s="67" t="s">
        <v>1187</v>
      </c>
      <c r="F200" s="174">
        <f t="shared" si="3"/>
        <v>4.3600000000000003</v>
      </c>
      <c r="I200" s="108" t="s">
        <v>165</v>
      </c>
      <c r="K200" s="119">
        <v>4.38</v>
      </c>
      <c r="L200" s="125">
        <v>4</v>
      </c>
      <c r="M200" s="151" t="s">
        <v>1162</v>
      </c>
      <c r="N200" s="119">
        <v>4.38</v>
      </c>
    </row>
    <row r="201" spans="1:14">
      <c r="A201" s="67" t="s">
        <v>1202</v>
      </c>
      <c r="B201" s="67"/>
      <c r="C201" s="170">
        <v>4.3600000000000003</v>
      </c>
      <c r="D201" s="67">
        <v>4</v>
      </c>
      <c r="E201" s="67" t="s">
        <v>1187</v>
      </c>
      <c r="F201" s="174">
        <f t="shared" si="3"/>
        <v>4.3600000000000003</v>
      </c>
      <c r="I201" s="108" t="s">
        <v>271</v>
      </c>
      <c r="K201" s="119">
        <v>4.38</v>
      </c>
      <c r="L201" s="125">
        <v>4</v>
      </c>
      <c r="M201" s="151" t="s">
        <v>1162</v>
      </c>
      <c r="N201" s="119">
        <v>4.38</v>
      </c>
    </row>
    <row r="202" spans="1:14">
      <c r="A202" s="67" t="s">
        <v>163</v>
      </c>
      <c r="B202" s="67"/>
      <c r="C202" s="170">
        <v>4.37</v>
      </c>
      <c r="D202" s="67">
        <v>4</v>
      </c>
      <c r="E202" s="67" t="s">
        <v>1153</v>
      </c>
      <c r="F202" s="174">
        <f t="shared" si="3"/>
        <v>4.37</v>
      </c>
      <c r="I202" s="108" t="s">
        <v>466</v>
      </c>
      <c r="K202" s="119">
        <v>4.38</v>
      </c>
      <c r="L202" s="125">
        <v>4</v>
      </c>
      <c r="M202" s="151" t="s">
        <v>1162</v>
      </c>
      <c r="N202" s="119">
        <v>4.38</v>
      </c>
    </row>
    <row r="203" spans="1:14">
      <c r="A203" s="67" t="s">
        <v>265</v>
      </c>
      <c r="B203" s="67"/>
      <c r="C203" s="170">
        <v>4.37</v>
      </c>
      <c r="D203" s="67">
        <v>4</v>
      </c>
      <c r="E203" s="67" t="s">
        <v>1153</v>
      </c>
      <c r="F203" s="174">
        <f t="shared" si="3"/>
        <v>4.37</v>
      </c>
      <c r="I203" s="108" t="s">
        <v>1206</v>
      </c>
      <c r="K203" s="119">
        <v>4.3899999999999997</v>
      </c>
      <c r="L203" s="125">
        <v>4</v>
      </c>
      <c r="M203" s="151" t="s">
        <v>1207</v>
      </c>
      <c r="N203" s="119">
        <v>4.3899999999999997</v>
      </c>
    </row>
    <row r="204" spans="1:14">
      <c r="A204" s="67" t="s">
        <v>461</v>
      </c>
      <c r="B204" s="67"/>
      <c r="C204" s="170">
        <v>4.37</v>
      </c>
      <c r="D204" s="67">
        <v>4</v>
      </c>
      <c r="E204" s="67" t="s">
        <v>1153</v>
      </c>
      <c r="F204" s="174">
        <f t="shared" si="3"/>
        <v>4.37</v>
      </c>
      <c r="I204" s="108" t="s">
        <v>134</v>
      </c>
      <c r="K204" s="119">
        <v>4.4000000000000004</v>
      </c>
      <c r="L204" s="125">
        <v>4</v>
      </c>
      <c r="M204" s="151" t="s">
        <v>1157</v>
      </c>
      <c r="N204" s="119">
        <v>4.4000000000000004</v>
      </c>
    </row>
    <row r="205" spans="1:14">
      <c r="A205" s="67" t="s">
        <v>1205</v>
      </c>
      <c r="B205" s="67"/>
      <c r="C205" s="170">
        <v>4.37</v>
      </c>
      <c r="D205" s="67">
        <v>4</v>
      </c>
      <c r="E205" s="67" t="s">
        <v>1153</v>
      </c>
      <c r="F205" s="174">
        <f t="shared" si="3"/>
        <v>4.37</v>
      </c>
      <c r="I205" s="108" t="s">
        <v>251</v>
      </c>
      <c r="K205" s="119">
        <v>4.4000000000000004</v>
      </c>
      <c r="L205" s="125">
        <v>4</v>
      </c>
      <c r="M205" s="151" t="s">
        <v>1157</v>
      </c>
      <c r="N205" s="119">
        <v>4.4000000000000004</v>
      </c>
    </row>
    <row r="206" spans="1:14">
      <c r="A206" s="67" t="s">
        <v>165</v>
      </c>
      <c r="B206" s="67"/>
      <c r="C206" s="170">
        <v>4.38</v>
      </c>
      <c r="D206" s="67">
        <v>4</v>
      </c>
      <c r="E206" s="67" t="s">
        <v>1162</v>
      </c>
      <c r="F206" s="174">
        <f t="shared" si="3"/>
        <v>4.38</v>
      </c>
      <c r="I206" s="108" t="s">
        <v>1190</v>
      </c>
      <c r="K206" s="119">
        <v>4.4000000000000004</v>
      </c>
      <c r="L206" s="125">
        <v>4</v>
      </c>
      <c r="M206" s="151" t="s">
        <v>1157</v>
      </c>
      <c r="N206" s="119">
        <v>4.4000000000000004</v>
      </c>
    </row>
    <row r="207" spans="1:14">
      <c r="A207" s="67" t="s">
        <v>271</v>
      </c>
      <c r="B207" s="67"/>
      <c r="C207" s="170">
        <v>4.38</v>
      </c>
      <c r="D207" s="67">
        <v>4</v>
      </c>
      <c r="E207" s="67" t="s">
        <v>1162</v>
      </c>
      <c r="F207" s="174">
        <f t="shared" si="3"/>
        <v>4.38</v>
      </c>
      <c r="I207" s="108" t="s">
        <v>160</v>
      </c>
      <c r="K207" s="119">
        <v>4.41</v>
      </c>
      <c r="L207" s="125">
        <v>4</v>
      </c>
      <c r="M207" s="151" t="s">
        <v>1156</v>
      </c>
      <c r="N207" s="119">
        <v>4.41</v>
      </c>
    </row>
    <row r="208" spans="1:14">
      <c r="A208" s="67" t="s">
        <v>466</v>
      </c>
      <c r="B208" s="67"/>
      <c r="C208" s="170">
        <v>4.38</v>
      </c>
      <c r="D208" s="67">
        <v>4</v>
      </c>
      <c r="E208" s="67" t="s">
        <v>1162</v>
      </c>
      <c r="F208" s="174">
        <f t="shared" si="3"/>
        <v>4.38</v>
      </c>
      <c r="I208" s="108" t="s">
        <v>252</v>
      </c>
      <c r="K208" s="119">
        <v>4.41</v>
      </c>
      <c r="L208" s="125">
        <v>4</v>
      </c>
      <c r="M208" s="151" t="s">
        <v>1156</v>
      </c>
      <c r="N208" s="119">
        <v>4.41</v>
      </c>
    </row>
    <row r="209" spans="1:14">
      <c r="A209" s="67" t="s">
        <v>1206</v>
      </c>
      <c r="B209" s="67"/>
      <c r="C209" s="170">
        <v>4.3899999999999997</v>
      </c>
      <c r="D209" s="67">
        <v>4</v>
      </c>
      <c r="E209" s="67" t="s">
        <v>1207</v>
      </c>
      <c r="F209" s="174">
        <f t="shared" si="3"/>
        <v>4.3899999999999997</v>
      </c>
      <c r="I209" s="108" t="s">
        <v>456</v>
      </c>
      <c r="K209" s="119">
        <v>4.41</v>
      </c>
      <c r="L209" s="125">
        <v>4</v>
      </c>
      <c r="M209" s="151" t="s">
        <v>1156</v>
      </c>
      <c r="N209" s="119">
        <v>4.41</v>
      </c>
    </row>
    <row r="210" spans="1:14">
      <c r="A210" s="67" t="s">
        <v>134</v>
      </c>
      <c r="B210" s="67"/>
      <c r="C210" s="170" t="s">
        <v>1375</v>
      </c>
      <c r="D210" s="67">
        <v>4</v>
      </c>
      <c r="E210" s="67" t="s">
        <v>1157</v>
      </c>
      <c r="F210" s="174" t="str">
        <f t="shared" si="3"/>
        <v>4.40</v>
      </c>
      <c r="I210" s="108" t="s">
        <v>260</v>
      </c>
      <c r="K210" s="119">
        <v>4.42</v>
      </c>
      <c r="L210" s="125">
        <v>4</v>
      </c>
      <c r="M210" s="151" t="s">
        <v>1176</v>
      </c>
      <c r="N210" s="119">
        <v>4.42</v>
      </c>
    </row>
    <row r="211" spans="1:14">
      <c r="A211" s="67" t="s">
        <v>251</v>
      </c>
      <c r="B211" s="67"/>
      <c r="C211" s="170" t="s">
        <v>1375</v>
      </c>
      <c r="D211" s="67">
        <v>4</v>
      </c>
      <c r="E211" s="67" t="s">
        <v>1157</v>
      </c>
      <c r="F211" s="174" t="str">
        <f t="shared" si="3"/>
        <v>4.40</v>
      </c>
      <c r="I211" s="108" t="s">
        <v>1191</v>
      </c>
      <c r="K211" s="119">
        <v>4.42</v>
      </c>
      <c r="L211" s="125">
        <v>4</v>
      </c>
      <c r="M211" s="151" t="s">
        <v>1176</v>
      </c>
      <c r="N211" s="119">
        <v>4.42</v>
      </c>
    </row>
    <row r="212" spans="1:14">
      <c r="A212" s="67" t="s">
        <v>1190</v>
      </c>
      <c r="B212" s="67"/>
      <c r="C212" s="170" t="s">
        <v>1375</v>
      </c>
      <c r="D212" s="67">
        <v>4</v>
      </c>
      <c r="E212" s="67" t="s">
        <v>1157</v>
      </c>
      <c r="F212" s="174" t="str">
        <f t="shared" si="3"/>
        <v>4.40</v>
      </c>
      <c r="I212" s="108" t="s">
        <v>1220</v>
      </c>
      <c r="K212" s="119">
        <v>4.43</v>
      </c>
      <c r="L212" s="125">
        <v>4</v>
      </c>
      <c r="M212" s="151" t="s">
        <v>1221</v>
      </c>
      <c r="N212" s="119">
        <v>4.43</v>
      </c>
    </row>
    <row r="213" spans="1:14">
      <c r="A213" s="67" t="s">
        <v>160</v>
      </c>
      <c r="B213" s="67"/>
      <c r="C213" s="170">
        <v>4.41</v>
      </c>
      <c r="D213" s="67">
        <v>4</v>
      </c>
      <c r="E213" s="67" t="s">
        <v>1156</v>
      </c>
      <c r="F213" s="174">
        <f t="shared" si="3"/>
        <v>4.41</v>
      </c>
      <c r="I213" s="108" t="s">
        <v>131</v>
      </c>
      <c r="K213" s="119">
        <v>4.4400000000000004</v>
      </c>
      <c r="L213" s="125">
        <v>4</v>
      </c>
      <c r="M213" s="151" t="s">
        <v>1144</v>
      </c>
      <c r="N213" s="119">
        <v>4.4400000000000004</v>
      </c>
    </row>
    <row r="214" spans="1:14">
      <c r="A214" s="67" t="s">
        <v>252</v>
      </c>
      <c r="B214" s="67"/>
      <c r="C214" s="170">
        <v>4.41</v>
      </c>
      <c r="D214" s="67">
        <v>4</v>
      </c>
      <c r="E214" s="67" t="s">
        <v>1156</v>
      </c>
      <c r="F214" s="174">
        <f t="shared" si="3"/>
        <v>4.41</v>
      </c>
      <c r="I214" s="108" t="s">
        <v>255</v>
      </c>
      <c r="K214" s="119">
        <v>4.4400000000000004</v>
      </c>
      <c r="L214" s="125">
        <v>4</v>
      </c>
      <c r="M214" s="151" t="s">
        <v>1144</v>
      </c>
      <c r="N214" s="119">
        <v>4.4400000000000004</v>
      </c>
    </row>
    <row r="215" spans="1:14">
      <c r="A215" s="67" t="s">
        <v>456</v>
      </c>
      <c r="B215" s="67"/>
      <c r="C215" s="170">
        <v>4.41</v>
      </c>
      <c r="D215" s="67">
        <v>4</v>
      </c>
      <c r="E215" s="67" t="s">
        <v>1156</v>
      </c>
      <c r="F215" s="174">
        <f t="shared" si="3"/>
        <v>4.41</v>
      </c>
      <c r="I215" s="108" t="s">
        <v>396</v>
      </c>
      <c r="K215" s="119">
        <v>4.45</v>
      </c>
      <c r="L215" s="125">
        <v>4</v>
      </c>
      <c r="M215" s="151" t="s">
        <v>1183</v>
      </c>
      <c r="N215" s="119">
        <v>4.45</v>
      </c>
    </row>
    <row r="216" spans="1:14">
      <c r="A216" s="67" t="s">
        <v>260</v>
      </c>
      <c r="B216" s="67"/>
      <c r="C216" s="170">
        <v>4.42</v>
      </c>
      <c r="D216" s="67">
        <v>4</v>
      </c>
      <c r="E216" s="67" t="s">
        <v>1176</v>
      </c>
      <c r="F216" s="174">
        <f t="shared" si="3"/>
        <v>4.42</v>
      </c>
      <c r="I216" s="108" t="s">
        <v>924</v>
      </c>
      <c r="K216" s="119">
        <v>4.46</v>
      </c>
      <c r="L216" s="125">
        <v>4</v>
      </c>
      <c r="M216" s="151" t="s">
        <v>1174</v>
      </c>
      <c r="N216" s="119">
        <v>4.46</v>
      </c>
    </row>
    <row r="217" spans="1:14">
      <c r="A217" s="67" t="s">
        <v>1191</v>
      </c>
      <c r="B217" s="67"/>
      <c r="C217" s="170">
        <v>4.42</v>
      </c>
      <c r="D217" s="67">
        <v>4</v>
      </c>
      <c r="E217" s="67" t="s">
        <v>1176</v>
      </c>
      <c r="F217" s="174">
        <f t="shared" si="3"/>
        <v>4.42</v>
      </c>
      <c r="I217" s="108" t="s">
        <v>1210</v>
      </c>
      <c r="K217" s="119">
        <v>4.46</v>
      </c>
      <c r="L217" s="125">
        <v>4</v>
      </c>
      <c r="M217" s="151" t="s">
        <v>1174</v>
      </c>
      <c r="N217" s="119">
        <v>4.46</v>
      </c>
    </row>
    <row r="218" spans="1:14">
      <c r="A218" s="67" t="s">
        <v>1220</v>
      </c>
      <c r="B218" s="67"/>
      <c r="C218" s="170">
        <v>4.43</v>
      </c>
      <c r="D218" s="67">
        <v>4</v>
      </c>
      <c r="E218" s="67" t="s">
        <v>1221</v>
      </c>
      <c r="F218" s="174">
        <f t="shared" si="3"/>
        <v>4.43</v>
      </c>
      <c r="I218" s="108" t="s">
        <v>910</v>
      </c>
      <c r="K218" s="119">
        <v>4.47</v>
      </c>
      <c r="L218" s="125">
        <v>4</v>
      </c>
      <c r="M218" s="151" t="s">
        <v>1167</v>
      </c>
      <c r="N218" s="119">
        <v>4.47</v>
      </c>
    </row>
    <row r="219" spans="1:14">
      <c r="A219" s="67" t="s">
        <v>131</v>
      </c>
      <c r="B219" s="67"/>
      <c r="C219" s="170">
        <v>4.4400000000000004</v>
      </c>
      <c r="D219" s="67">
        <v>4</v>
      </c>
      <c r="E219" s="67" t="s">
        <v>1144</v>
      </c>
      <c r="F219" s="174">
        <f t="shared" si="3"/>
        <v>4.4400000000000004</v>
      </c>
      <c r="I219" s="108" t="s">
        <v>208</v>
      </c>
      <c r="K219" s="119">
        <v>4.47</v>
      </c>
      <c r="L219" s="125">
        <v>4</v>
      </c>
      <c r="M219" s="151" t="s">
        <v>1167</v>
      </c>
      <c r="N219" s="119">
        <v>4.47</v>
      </c>
    </row>
    <row r="220" spans="1:14">
      <c r="A220" s="67" t="s">
        <v>255</v>
      </c>
      <c r="B220" s="67"/>
      <c r="C220" s="170">
        <v>4.4400000000000004</v>
      </c>
      <c r="D220" s="67">
        <v>4</v>
      </c>
      <c r="E220" s="67" t="s">
        <v>1144</v>
      </c>
      <c r="F220" s="174">
        <f t="shared" si="3"/>
        <v>4.4400000000000004</v>
      </c>
      <c r="I220" s="108" t="s">
        <v>1213</v>
      </c>
      <c r="K220" s="119">
        <v>4.47</v>
      </c>
      <c r="L220" s="125">
        <v>4</v>
      </c>
      <c r="M220" s="151" t="s">
        <v>1167</v>
      </c>
      <c r="N220" s="119">
        <v>4.47</v>
      </c>
    </row>
    <row r="221" spans="1:14">
      <c r="A221" s="67" t="s">
        <v>396</v>
      </c>
      <c r="B221" s="67"/>
      <c r="C221" s="170">
        <v>4.45</v>
      </c>
      <c r="D221" s="67">
        <v>4</v>
      </c>
      <c r="E221" s="67" t="s">
        <v>1183</v>
      </c>
      <c r="F221" s="174">
        <f t="shared" si="3"/>
        <v>4.45</v>
      </c>
      <c r="I221" s="108" t="s">
        <v>1217</v>
      </c>
      <c r="K221" s="119">
        <v>4.47</v>
      </c>
      <c r="L221" s="125">
        <v>4</v>
      </c>
      <c r="M221" s="151" t="s">
        <v>1167</v>
      </c>
      <c r="N221" s="119">
        <v>4.47</v>
      </c>
    </row>
    <row r="222" spans="1:14">
      <c r="A222" s="67" t="s">
        <v>924</v>
      </c>
      <c r="B222" s="67"/>
      <c r="C222" s="170">
        <v>4.46</v>
      </c>
      <c r="D222" s="67">
        <v>4</v>
      </c>
      <c r="E222" s="67" t="s">
        <v>1174</v>
      </c>
      <c r="F222" s="174">
        <f t="shared" si="3"/>
        <v>4.46</v>
      </c>
      <c r="I222" s="108" t="s">
        <v>133</v>
      </c>
      <c r="K222" s="119">
        <v>4.4800000000000004</v>
      </c>
      <c r="L222" s="125">
        <v>4</v>
      </c>
      <c r="M222" s="151" t="s">
        <v>1145</v>
      </c>
      <c r="N222" s="119">
        <v>4.4800000000000004</v>
      </c>
    </row>
    <row r="223" spans="1:14">
      <c r="A223" s="67" t="s">
        <v>1210</v>
      </c>
      <c r="B223" s="67"/>
      <c r="C223" s="170">
        <v>4.46</v>
      </c>
      <c r="D223" s="67">
        <v>4</v>
      </c>
      <c r="E223" s="67" t="s">
        <v>1174</v>
      </c>
      <c r="F223" s="174">
        <f t="shared" si="3"/>
        <v>4.46</v>
      </c>
      <c r="I223" s="108" t="s">
        <v>269</v>
      </c>
      <c r="K223" s="119">
        <v>4.49</v>
      </c>
      <c r="L223" s="125">
        <v>4</v>
      </c>
      <c r="M223" s="151" t="s">
        <v>1177</v>
      </c>
      <c r="N223" s="119">
        <v>4.49</v>
      </c>
    </row>
    <row r="224" spans="1:14">
      <c r="A224" s="67" t="s">
        <v>910</v>
      </c>
      <c r="B224" s="67"/>
      <c r="C224" s="170">
        <v>4.47</v>
      </c>
      <c r="D224" s="67">
        <v>4</v>
      </c>
      <c r="E224" s="67" t="s">
        <v>1167</v>
      </c>
      <c r="F224" s="174">
        <f t="shared" si="3"/>
        <v>4.47</v>
      </c>
      <c r="I224" s="108" t="s">
        <v>1197</v>
      </c>
      <c r="K224" s="119">
        <v>4.49</v>
      </c>
      <c r="L224" s="125">
        <v>4</v>
      </c>
      <c r="M224" s="151" t="s">
        <v>1177</v>
      </c>
      <c r="N224" s="119">
        <v>4.49</v>
      </c>
    </row>
    <row r="225" spans="1:14">
      <c r="A225" s="67" t="s">
        <v>208</v>
      </c>
      <c r="B225" s="67"/>
      <c r="C225" s="170">
        <v>4.47</v>
      </c>
      <c r="D225" s="67">
        <v>4</v>
      </c>
      <c r="E225" s="67" t="s">
        <v>1167</v>
      </c>
      <c r="F225" s="174">
        <f t="shared" si="3"/>
        <v>4.47</v>
      </c>
      <c r="I225" s="108" t="s">
        <v>465</v>
      </c>
      <c r="K225" s="119">
        <v>4.49</v>
      </c>
      <c r="L225" s="125">
        <v>4</v>
      </c>
      <c r="M225" s="151" t="s">
        <v>1177</v>
      </c>
      <c r="N225" s="119">
        <v>4.49</v>
      </c>
    </row>
    <row r="226" spans="1:14">
      <c r="A226" s="67" t="s">
        <v>1213</v>
      </c>
      <c r="B226" s="67"/>
      <c r="C226" s="170">
        <v>4.47</v>
      </c>
      <c r="D226" s="67">
        <v>4</v>
      </c>
      <c r="E226" s="67" t="s">
        <v>1167</v>
      </c>
      <c r="F226" s="174">
        <f t="shared" si="3"/>
        <v>4.47</v>
      </c>
      <c r="I226" s="108" t="s">
        <v>1222</v>
      </c>
      <c r="K226" s="119">
        <v>4.5</v>
      </c>
      <c r="L226" s="125">
        <v>4</v>
      </c>
      <c r="M226" s="151" t="s">
        <v>1223</v>
      </c>
      <c r="N226" s="119">
        <v>4.5</v>
      </c>
    </row>
    <row r="227" spans="1:14">
      <c r="A227" s="67" t="s">
        <v>1217</v>
      </c>
      <c r="B227" s="67"/>
      <c r="C227" s="170">
        <v>4.47</v>
      </c>
      <c r="D227" s="67">
        <v>4</v>
      </c>
      <c r="E227" s="67" t="s">
        <v>1167</v>
      </c>
      <c r="F227" s="174">
        <f t="shared" si="3"/>
        <v>4.47</v>
      </c>
      <c r="I227" s="108" t="s">
        <v>457</v>
      </c>
      <c r="K227" s="119">
        <v>4.51</v>
      </c>
      <c r="L227" s="125">
        <v>4</v>
      </c>
      <c r="M227" s="151" t="s">
        <v>1214</v>
      </c>
      <c r="N227" s="119">
        <v>4.51</v>
      </c>
    </row>
    <row r="228" spans="1:14">
      <c r="A228" s="67" t="s">
        <v>133</v>
      </c>
      <c r="B228" s="67"/>
      <c r="C228" s="170">
        <v>4.4800000000000004</v>
      </c>
      <c r="D228" s="67">
        <v>4</v>
      </c>
      <c r="E228" s="67" t="s">
        <v>1145</v>
      </c>
      <c r="F228" s="174">
        <f t="shared" si="3"/>
        <v>4.4800000000000004</v>
      </c>
      <c r="I228" s="106" t="s">
        <v>250</v>
      </c>
      <c r="K228" s="119">
        <v>4.5199999999999996</v>
      </c>
      <c r="L228" s="125">
        <v>4</v>
      </c>
      <c r="M228" s="151" t="s">
        <v>1173</v>
      </c>
      <c r="N228" s="119">
        <v>4.5199999999999996</v>
      </c>
    </row>
    <row r="229" spans="1:14">
      <c r="A229" s="67" t="s">
        <v>269</v>
      </c>
      <c r="B229" s="67"/>
      <c r="C229" s="170">
        <v>4.49</v>
      </c>
      <c r="D229" s="67">
        <v>4</v>
      </c>
      <c r="E229" s="67" t="s">
        <v>1177</v>
      </c>
      <c r="F229" s="174">
        <f t="shared" si="3"/>
        <v>4.49</v>
      </c>
      <c r="I229" s="106" t="s">
        <v>835</v>
      </c>
      <c r="J229" s="128"/>
      <c r="K229" s="119">
        <v>5.01</v>
      </c>
      <c r="L229" s="125">
        <v>5</v>
      </c>
      <c r="M229" s="151" t="s">
        <v>1226</v>
      </c>
      <c r="N229" s="119">
        <v>5.01</v>
      </c>
    </row>
    <row r="230" spans="1:14">
      <c r="A230" s="67" t="s">
        <v>1197</v>
      </c>
      <c r="B230" s="67"/>
      <c r="C230" s="170">
        <v>4.49</v>
      </c>
      <c r="D230" s="67">
        <v>4</v>
      </c>
      <c r="E230" s="67" t="s">
        <v>1177</v>
      </c>
      <c r="F230" s="174">
        <f t="shared" si="3"/>
        <v>4.49</v>
      </c>
      <c r="I230" s="106" t="s">
        <v>835</v>
      </c>
      <c r="J230" s="128"/>
      <c r="K230" s="119">
        <v>5.01</v>
      </c>
      <c r="L230" s="125">
        <v>5</v>
      </c>
      <c r="M230" s="151" t="s">
        <v>1226</v>
      </c>
      <c r="N230" s="119">
        <v>5.01</v>
      </c>
    </row>
    <row r="231" spans="1:14">
      <c r="A231" s="67" t="s">
        <v>465</v>
      </c>
      <c r="B231" s="67"/>
      <c r="C231" s="170">
        <v>4.49</v>
      </c>
      <c r="D231" s="67">
        <v>4</v>
      </c>
      <c r="E231" s="67" t="s">
        <v>1177</v>
      </c>
      <c r="F231" s="174">
        <f t="shared" si="3"/>
        <v>4.49</v>
      </c>
      <c r="I231" s="130" t="s">
        <v>241</v>
      </c>
      <c r="J231" s="131"/>
      <c r="K231" s="119">
        <v>5.01</v>
      </c>
      <c r="L231" s="125">
        <v>5</v>
      </c>
      <c r="M231" s="151" t="s">
        <v>1226</v>
      </c>
      <c r="N231" s="119">
        <v>5.01</v>
      </c>
    </row>
    <row r="232" spans="1:14">
      <c r="A232" s="67" t="s">
        <v>1222</v>
      </c>
      <c r="B232" s="67"/>
      <c r="C232" s="170" t="s">
        <v>1376</v>
      </c>
      <c r="D232" s="67">
        <v>4</v>
      </c>
      <c r="E232" s="67" t="s">
        <v>1223</v>
      </c>
      <c r="F232" s="174" t="str">
        <f t="shared" si="3"/>
        <v>4.50</v>
      </c>
      <c r="I232" s="106" t="s">
        <v>1263</v>
      </c>
      <c r="J232" s="128"/>
      <c r="K232" s="119">
        <v>5.01</v>
      </c>
      <c r="L232" s="125">
        <v>5</v>
      </c>
      <c r="M232" s="152" t="s">
        <v>1226</v>
      </c>
      <c r="N232" s="119">
        <v>5.01</v>
      </c>
    </row>
    <row r="233" spans="1:14">
      <c r="A233" s="67" t="s">
        <v>457</v>
      </c>
      <c r="B233" s="67"/>
      <c r="C233" s="170">
        <v>4.51</v>
      </c>
      <c r="D233" s="67">
        <v>4</v>
      </c>
      <c r="E233" s="67" t="s">
        <v>1214</v>
      </c>
      <c r="F233" s="174">
        <f t="shared" si="3"/>
        <v>4.51</v>
      </c>
      <c r="I233" s="106" t="s">
        <v>121</v>
      </c>
      <c r="J233" s="128"/>
      <c r="K233" s="119">
        <v>5.0199999999999996</v>
      </c>
      <c r="L233" s="125">
        <v>5</v>
      </c>
      <c r="M233" s="151" t="s">
        <v>682</v>
      </c>
      <c r="N233" s="119">
        <v>5.0199999999999996</v>
      </c>
    </row>
    <row r="234" spans="1:14">
      <c r="A234" s="67" t="s">
        <v>457</v>
      </c>
      <c r="B234" s="67"/>
      <c r="C234" s="170">
        <v>4.51</v>
      </c>
      <c r="D234" s="67">
        <v>4</v>
      </c>
      <c r="E234" s="67" t="s">
        <v>1214</v>
      </c>
      <c r="F234" s="174">
        <f t="shared" si="3"/>
        <v>4.51</v>
      </c>
      <c r="I234" s="106" t="s">
        <v>239</v>
      </c>
      <c r="J234" s="128"/>
      <c r="K234" s="119">
        <v>5.0199999999999996</v>
      </c>
      <c r="L234" s="125">
        <v>5</v>
      </c>
      <c r="M234" s="151" t="s">
        <v>682</v>
      </c>
      <c r="N234" s="119">
        <v>5.0199999999999996</v>
      </c>
    </row>
    <row r="235" spans="1:14">
      <c r="A235" s="67" t="s">
        <v>250</v>
      </c>
      <c r="B235" s="67"/>
      <c r="C235" s="170">
        <v>4.5199999999999996</v>
      </c>
      <c r="D235" s="67">
        <v>4</v>
      </c>
      <c r="E235" s="67" t="s">
        <v>1173</v>
      </c>
      <c r="F235" s="174">
        <f t="shared" si="3"/>
        <v>4.5199999999999996</v>
      </c>
      <c r="I235" s="106" t="s">
        <v>1262</v>
      </c>
      <c r="J235" s="128"/>
      <c r="K235" s="119">
        <v>5.0199999999999996</v>
      </c>
      <c r="L235" s="125">
        <v>5</v>
      </c>
      <c r="M235" s="152" t="s">
        <v>682</v>
      </c>
      <c r="N235" s="119">
        <v>5.0199999999999996</v>
      </c>
    </row>
    <row r="236" spans="1:14">
      <c r="A236" s="67" t="s">
        <v>1377</v>
      </c>
      <c r="B236" s="67"/>
      <c r="C236" s="170">
        <v>4.53</v>
      </c>
      <c r="D236" s="67">
        <v>4</v>
      </c>
      <c r="E236" s="67" t="s">
        <v>1378</v>
      </c>
      <c r="F236" s="174">
        <f t="shared" si="3"/>
        <v>4.53</v>
      </c>
      <c r="I236" s="106" t="s">
        <v>893</v>
      </c>
      <c r="J236" s="128"/>
      <c r="K236" s="119">
        <v>5.0299999999999994</v>
      </c>
      <c r="L236" s="125">
        <v>5</v>
      </c>
      <c r="M236" s="151" t="s">
        <v>1230</v>
      </c>
      <c r="N236" s="119">
        <v>5.0299999999999994</v>
      </c>
    </row>
    <row r="237" spans="1:14">
      <c r="A237" s="67" t="s">
        <v>835</v>
      </c>
      <c r="B237" s="67"/>
      <c r="C237" s="170">
        <v>5.01</v>
      </c>
      <c r="D237" s="67">
        <v>5</v>
      </c>
      <c r="E237" s="67" t="s">
        <v>1226</v>
      </c>
      <c r="F237" s="174">
        <f t="shared" si="3"/>
        <v>5.01</v>
      </c>
      <c r="I237" s="106" t="s">
        <v>1256</v>
      </c>
      <c r="J237" s="128"/>
      <c r="K237" s="119">
        <v>5.0299999999999994</v>
      </c>
      <c r="L237" s="125">
        <v>5</v>
      </c>
      <c r="M237" s="152" t="s">
        <v>1230</v>
      </c>
      <c r="N237" s="119">
        <v>5.0299999999999994</v>
      </c>
    </row>
    <row r="238" spans="1:14">
      <c r="A238" s="67" t="s">
        <v>835</v>
      </c>
      <c r="B238" s="67"/>
      <c r="C238" s="170">
        <v>5.01</v>
      </c>
      <c r="D238" s="67">
        <v>5</v>
      </c>
      <c r="E238" s="67" t="s">
        <v>1226</v>
      </c>
      <c r="F238" s="174">
        <f t="shared" si="3"/>
        <v>5.01</v>
      </c>
      <c r="I238" s="106" t="s">
        <v>1271</v>
      </c>
      <c r="J238" s="128"/>
      <c r="K238" s="119">
        <v>5.0299999999999994</v>
      </c>
      <c r="L238" s="125">
        <v>5</v>
      </c>
      <c r="M238" s="152" t="s">
        <v>1230</v>
      </c>
      <c r="N238" s="119">
        <v>5.0299999999999994</v>
      </c>
    </row>
    <row r="239" spans="1:14">
      <c r="A239" s="67" t="s">
        <v>241</v>
      </c>
      <c r="B239" s="67"/>
      <c r="C239" s="170">
        <v>5.01</v>
      </c>
      <c r="D239" s="67">
        <v>5</v>
      </c>
      <c r="E239" s="67" t="s">
        <v>1226</v>
      </c>
      <c r="F239" s="174">
        <f t="shared" si="3"/>
        <v>5.01</v>
      </c>
      <c r="I239" s="106" t="s">
        <v>1260</v>
      </c>
      <c r="J239" s="128"/>
      <c r="K239" s="119">
        <v>5.0399999999999991</v>
      </c>
      <c r="L239" s="125">
        <v>5</v>
      </c>
      <c r="M239" s="152" t="s">
        <v>593</v>
      </c>
      <c r="N239" s="119">
        <v>5.0399999999999991</v>
      </c>
    </row>
    <row r="240" spans="1:14">
      <c r="A240" s="67" t="s">
        <v>1263</v>
      </c>
      <c r="B240" s="67"/>
      <c r="C240" s="170">
        <v>5.01</v>
      </c>
      <c r="D240" s="67">
        <v>5</v>
      </c>
      <c r="E240" s="67" t="s">
        <v>1226</v>
      </c>
      <c r="F240" s="174">
        <f t="shared" si="3"/>
        <v>5.01</v>
      </c>
      <c r="I240" s="106" t="s">
        <v>330</v>
      </c>
      <c r="J240" s="128"/>
      <c r="K240" s="119">
        <v>5.0599999999999996</v>
      </c>
      <c r="L240" s="125">
        <v>5</v>
      </c>
      <c r="M240" s="151" t="s">
        <v>1244</v>
      </c>
      <c r="N240" s="119">
        <v>5.0599999999999996</v>
      </c>
    </row>
    <row r="241" spans="1:14">
      <c r="A241" s="67" t="s">
        <v>121</v>
      </c>
      <c r="B241" s="67"/>
      <c r="C241" s="170">
        <v>5.0199999999999996</v>
      </c>
      <c r="D241" s="67">
        <v>5</v>
      </c>
      <c r="E241" s="67" t="s">
        <v>682</v>
      </c>
      <c r="F241" s="174">
        <f t="shared" si="3"/>
        <v>5.0199999999999996</v>
      </c>
      <c r="I241" s="106" t="s">
        <v>392</v>
      </c>
      <c r="J241" s="128"/>
      <c r="K241" s="119">
        <v>5.0599999999999996</v>
      </c>
      <c r="L241" s="125">
        <v>5</v>
      </c>
      <c r="M241" s="151" t="s">
        <v>1244</v>
      </c>
      <c r="N241" s="119">
        <v>5.0599999999999996</v>
      </c>
    </row>
    <row r="242" spans="1:14">
      <c r="A242" s="67" t="s">
        <v>239</v>
      </c>
      <c r="B242" s="67"/>
      <c r="C242" s="170">
        <v>5.0199999999999996</v>
      </c>
      <c r="D242" s="67">
        <v>5</v>
      </c>
      <c r="E242" s="67" t="s">
        <v>682</v>
      </c>
      <c r="F242" s="174">
        <f t="shared" si="3"/>
        <v>5.0199999999999996</v>
      </c>
      <c r="I242" s="106" t="s">
        <v>235</v>
      </c>
      <c r="J242" s="128"/>
      <c r="K242" s="119">
        <v>5.07</v>
      </c>
      <c r="L242" s="125">
        <v>5</v>
      </c>
      <c r="M242" s="151" t="s">
        <v>32</v>
      </c>
      <c r="N242" s="119">
        <v>5.07</v>
      </c>
    </row>
    <row r="243" spans="1:14">
      <c r="A243" s="67" t="s">
        <v>1262</v>
      </c>
      <c r="B243" s="67"/>
      <c r="C243" s="170">
        <v>5.0199999999999996</v>
      </c>
      <c r="D243" s="67">
        <v>5</v>
      </c>
      <c r="E243" s="67" t="s">
        <v>682</v>
      </c>
      <c r="F243" s="174">
        <f t="shared" si="3"/>
        <v>5.0199999999999996</v>
      </c>
      <c r="I243" s="106" t="s">
        <v>843</v>
      </c>
      <c r="J243" s="128"/>
      <c r="K243" s="119">
        <v>5.09</v>
      </c>
      <c r="L243" s="125">
        <v>5</v>
      </c>
      <c r="M243" s="151" t="s">
        <v>1228</v>
      </c>
      <c r="N243" s="119">
        <v>5.09</v>
      </c>
    </row>
    <row r="244" spans="1:14">
      <c r="A244" s="67" t="s">
        <v>893</v>
      </c>
      <c r="B244" s="67"/>
      <c r="C244" s="170">
        <v>5.03</v>
      </c>
      <c r="D244" s="67">
        <v>5</v>
      </c>
      <c r="E244" s="67" t="s">
        <v>1230</v>
      </c>
      <c r="F244" s="174">
        <f t="shared" si="3"/>
        <v>5.03</v>
      </c>
      <c r="I244" s="106" t="s">
        <v>107</v>
      </c>
      <c r="J244" s="128"/>
      <c r="K244" s="129">
        <v>5.0999999999999996</v>
      </c>
      <c r="L244" s="125">
        <v>5</v>
      </c>
      <c r="M244" s="151" t="s">
        <v>1235</v>
      </c>
      <c r="N244" s="129">
        <v>5.0999999999999996</v>
      </c>
    </row>
    <row r="245" spans="1:14">
      <c r="A245" s="67" t="s">
        <v>1256</v>
      </c>
      <c r="B245" s="67"/>
      <c r="C245" s="170">
        <v>5.03</v>
      </c>
      <c r="D245" s="67">
        <v>5</v>
      </c>
      <c r="E245" s="67" t="s">
        <v>1230</v>
      </c>
      <c r="F245" s="174">
        <f t="shared" si="3"/>
        <v>5.03</v>
      </c>
      <c r="I245" s="106" t="s">
        <v>227</v>
      </c>
      <c r="J245" s="128"/>
      <c r="K245" s="129">
        <v>5.0999999999999996</v>
      </c>
      <c r="L245" s="125">
        <v>5</v>
      </c>
      <c r="M245" s="151" t="s">
        <v>1235</v>
      </c>
      <c r="N245" s="129">
        <v>5.0999999999999996</v>
      </c>
    </row>
    <row r="246" spans="1:14">
      <c r="A246" s="67" t="s">
        <v>1271</v>
      </c>
      <c r="B246" s="67"/>
      <c r="C246" s="170">
        <v>5.03</v>
      </c>
      <c r="D246" s="67">
        <v>5</v>
      </c>
      <c r="E246" s="67" t="s">
        <v>1230</v>
      </c>
      <c r="F246" s="174">
        <f t="shared" si="3"/>
        <v>5.03</v>
      </c>
      <c r="I246" s="106" t="s">
        <v>454</v>
      </c>
      <c r="J246" s="128"/>
      <c r="K246" s="129">
        <v>5.0999999999999996</v>
      </c>
      <c r="L246" s="125">
        <v>5</v>
      </c>
      <c r="M246" s="152" t="s">
        <v>1235</v>
      </c>
      <c r="N246" s="129">
        <v>5.0999999999999996</v>
      </c>
    </row>
    <row r="247" spans="1:14">
      <c r="A247" s="67" t="s">
        <v>1260</v>
      </c>
      <c r="B247" s="67"/>
      <c r="C247" s="170">
        <v>5.04</v>
      </c>
      <c r="D247" s="67">
        <v>5</v>
      </c>
      <c r="E247" s="67" t="s">
        <v>593</v>
      </c>
      <c r="F247" s="174">
        <f t="shared" si="3"/>
        <v>5.04</v>
      </c>
      <c r="I247" s="106" t="s">
        <v>221</v>
      </c>
      <c r="J247" s="128"/>
      <c r="K247" s="129">
        <v>5.1100000000000003</v>
      </c>
      <c r="L247" s="125">
        <v>5</v>
      </c>
      <c r="M247" s="151" t="s">
        <v>22</v>
      </c>
      <c r="N247" s="129">
        <v>5.1100000000000003</v>
      </c>
    </row>
    <row r="248" spans="1:14">
      <c r="A248" s="67" t="s">
        <v>151</v>
      </c>
      <c r="B248" s="67"/>
      <c r="C248" s="170">
        <v>5.05</v>
      </c>
      <c r="D248" s="67">
        <v>5</v>
      </c>
      <c r="E248" s="67" t="s">
        <v>1030</v>
      </c>
      <c r="F248" s="174">
        <f t="shared" si="3"/>
        <v>5.05</v>
      </c>
      <c r="I248" s="106" t="s">
        <v>453</v>
      </c>
      <c r="J248" s="128"/>
      <c r="K248" s="129">
        <v>5.1100000000000003</v>
      </c>
      <c r="L248" s="125">
        <v>5</v>
      </c>
      <c r="M248" s="152" t="s">
        <v>22</v>
      </c>
      <c r="N248" s="129">
        <v>5.1100000000000003</v>
      </c>
    </row>
    <row r="249" spans="1:14">
      <c r="A249" s="67" t="s">
        <v>238</v>
      </c>
      <c r="B249" s="67"/>
      <c r="C249" s="170">
        <v>5.05</v>
      </c>
      <c r="D249" s="67">
        <v>5</v>
      </c>
      <c r="E249" s="67" t="s">
        <v>1030</v>
      </c>
      <c r="F249" s="174">
        <f t="shared" si="3"/>
        <v>5.05</v>
      </c>
      <c r="I249" s="106" t="s">
        <v>108</v>
      </c>
      <c r="J249" s="128"/>
      <c r="K249" s="129">
        <v>5.12</v>
      </c>
      <c r="L249" s="125">
        <v>5</v>
      </c>
      <c r="M249" s="151" t="s">
        <v>31</v>
      </c>
      <c r="N249" s="129">
        <v>5.12</v>
      </c>
    </row>
    <row r="250" spans="1:14">
      <c r="A250" s="67" t="s">
        <v>330</v>
      </c>
      <c r="B250" s="67"/>
      <c r="C250" s="170">
        <v>5.0599999999999996</v>
      </c>
      <c r="D250" s="67">
        <v>5</v>
      </c>
      <c r="E250" s="67" t="s">
        <v>1244</v>
      </c>
      <c r="F250" s="174">
        <f t="shared" si="3"/>
        <v>5.0599999999999996</v>
      </c>
      <c r="I250" s="106" t="s">
        <v>234</v>
      </c>
      <c r="J250" s="128"/>
      <c r="K250" s="129">
        <v>5.12</v>
      </c>
      <c r="L250" s="125">
        <v>5</v>
      </c>
      <c r="M250" s="151" t="s">
        <v>31</v>
      </c>
      <c r="N250" s="129">
        <v>5.12</v>
      </c>
    </row>
    <row r="251" spans="1:14">
      <c r="A251" s="67" t="s">
        <v>392</v>
      </c>
      <c r="B251" s="67"/>
      <c r="C251" s="170">
        <v>5.0599999999999996</v>
      </c>
      <c r="D251" s="67">
        <v>5</v>
      </c>
      <c r="E251" s="67" t="s">
        <v>1244</v>
      </c>
      <c r="F251" s="174">
        <f t="shared" si="3"/>
        <v>5.0599999999999996</v>
      </c>
      <c r="I251" s="106" t="s">
        <v>119</v>
      </c>
      <c r="J251" s="128"/>
      <c r="K251" s="119">
        <v>5.13</v>
      </c>
      <c r="L251" s="125">
        <v>5</v>
      </c>
      <c r="M251" s="151" t="s">
        <v>40</v>
      </c>
      <c r="N251" s="119">
        <v>5.13</v>
      </c>
    </row>
    <row r="252" spans="1:14">
      <c r="A252" s="67" t="s">
        <v>235</v>
      </c>
      <c r="B252" s="67"/>
      <c r="C252" s="170">
        <v>5.07</v>
      </c>
      <c r="D252" s="67">
        <v>5</v>
      </c>
      <c r="E252" s="67" t="s">
        <v>32</v>
      </c>
      <c r="F252" s="174">
        <f t="shared" si="3"/>
        <v>5.07</v>
      </c>
      <c r="I252" s="106" t="s">
        <v>246</v>
      </c>
      <c r="J252" s="128"/>
      <c r="K252" s="119">
        <v>5.13</v>
      </c>
      <c r="L252" s="125">
        <v>5</v>
      </c>
      <c r="M252" s="151" t="s">
        <v>40</v>
      </c>
      <c r="N252" s="119">
        <v>5.13</v>
      </c>
    </row>
    <row r="253" spans="1:14">
      <c r="A253" s="67" t="s">
        <v>843</v>
      </c>
      <c r="B253" s="67"/>
      <c r="C253" s="170">
        <v>5.09</v>
      </c>
      <c r="D253" s="67">
        <v>5</v>
      </c>
      <c r="E253" s="67" t="s">
        <v>1228</v>
      </c>
      <c r="F253" s="174">
        <f t="shared" si="3"/>
        <v>5.09</v>
      </c>
      <c r="I253" s="106" t="s">
        <v>455</v>
      </c>
      <c r="J253" s="128"/>
      <c r="K253" s="119">
        <v>5.13</v>
      </c>
      <c r="L253" s="125">
        <v>5</v>
      </c>
      <c r="M253" s="152" t="s">
        <v>40</v>
      </c>
      <c r="N253" s="119">
        <v>5.13</v>
      </c>
    </row>
    <row r="254" spans="1:14">
      <c r="A254" s="67" t="s">
        <v>107</v>
      </c>
      <c r="B254" s="67"/>
      <c r="C254" s="170" t="s">
        <v>1379</v>
      </c>
      <c r="D254" s="67">
        <v>5</v>
      </c>
      <c r="E254" s="67" t="s">
        <v>1235</v>
      </c>
      <c r="F254" s="174" t="str">
        <f t="shared" si="3"/>
        <v>5.10</v>
      </c>
      <c r="I254" s="130" t="s">
        <v>1272</v>
      </c>
      <c r="J254" s="131"/>
      <c r="K254" s="119">
        <v>5.13</v>
      </c>
      <c r="L254" s="125">
        <v>5</v>
      </c>
      <c r="M254" s="152" t="s">
        <v>40</v>
      </c>
      <c r="N254" s="119">
        <v>5.13</v>
      </c>
    </row>
    <row r="255" spans="1:14">
      <c r="A255" s="67" t="s">
        <v>227</v>
      </c>
      <c r="B255" s="67"/>
      <c r="C255" s="170" t="s">
        <v>1379</v>
      </c>
      <c r="D255" s="67">
        <v>5</v>
      </c>
      <c r="E255" s="67" t="s">
        <v>1235</v>
      </c>
      <c r="F255" s="174" t="str">
        <f t="shared" si="3"/>
        <v>5.10</v>
      </c>
      <c r="I255" s="106" t="s">
        <v>236</v>
      </c>
      <c r="J255" s="128"/>
      <c r="K255" s="119">
        <v>5.14</v>
      </c>
      <c r="L255" s="125">
        <v>5</v>
      </c>
      <c r="M255" s="151" t="s">
        <v>33</v>
      </c>
      <c r="N255" s="119">
        <v>5.14</v>
      </c>
    </row>
    <row r="256" spans="1:14">
      <c r="A256" s="67" t="s">
        <v>454</v>
      </c>
      <c r="B256" s="67"/>
      <c r="C256" s="170" t="s">
        <v>1379</v>
      </c>
      <c r="D256" s="67">
        <v>5</v>
      </c>
      <c r="E256" s="67" t="s">
        <v>1235</v>
      </c>
      <c r="F256" s="174" t="str">
        <f t="shared" si="3"/>
        <v>5.10</v>
      </c>
      <c r="I256" s="130" t="s">
        <v>931</v>
      </c>
      <c r="J256" s="131"/>
      <c r="K256" s="119">
        <v>5.14</v>
      </c>
      <c r="L256" s="125">
        <v>5</v>
      </c>
      <c r="M256" s="152" t="s">
        <v>33</v>
      </c>
      <c r="N256" s="119">
        <v>5.14</v>
      </c>
    </row>
    <row r="257" spans="1:14">
      <c r="A257" s="67" t="s">
        <v>221</v>
      </c>
      <c r="B257" s="67"/>
      <c r="C257" s="170">
        <v>5.1100000000000003</v>
      </c>
      <c r="D257" s="67">
        <v>5</v>
      </c>
      <c r="E257" s="67" t="s">
        <v>22</v>
      </c>
      <c r="F257" s="174">
        <f t="shared" si="3"/>
        <v>5.1100000000000003</v>
      </c>
      <c r="I257" s="106" t="s">
        <v>839</v>
      </c>
      <c r="J257" s="128"/>
      <c r="K257" s="119">
        <v>5.15</v>
      </c>
      <c r="L257" s="125">
        <v>5</v>
      </c>
      <c r="M257" s="151" t="s">
        <v>840</v>
      </c>
      <c r="N257" s="119">
        <v>5.15</v>
      </c>
    </row>
    <row r="258" spans="1:14">
      <c r="A258" s="67" t="s">
        <v>453</v>
      </c>
      <c r="B258" s="67"/>
      <c r="C258" s="170">
        <v>5.1100000000000003</v>
      </c>
      <c r="D258" s="67">
        <v>5</v>
      </c>
      <c r="E258" s="67" t="s">
        <v>22</v>
      </c>
      <c r="F258" s="174">
        <f t="shared" si="3"/>
        <v>5.1100000000000003</v>
      </c>
      <c r="I258" s="106" t="s">
        <v>839</v>
      </c>
      <c r="J258" s="128"/>
      <c r="K258" s="119">
        <v>5.15</v>
      </c>
      <c r="L258" s="125">
        <v>5</v>
      </c>
      <c r="M258" s="151" t="s">
        <v>840</v>
      </c>
      <c r="N258" s="119">
        <v>5.15</v>
      </c>
    </row>
    <row r="259" spans="1:14">
      <c r="A259" s="67" t="s">
        <v>108</v>
      </c>
      <c r="B259" s="67"/>
      <c r="C259" s="170">
        <v>5.12</v>
      </c>
      <c r="D259" s="67">
        <v>5</v>
      </c>
      <c r="E259" s="67" t="s">
        <v>31</v>
      </c>
      <c r="F259" s="174">
        <f t="shared" ref="F259:F322" si="4">C259</f>
        <v>5.12</v>
      </c>
      <c r="I259" s="128" t="s">
        <v>110</v>
      </c>
      <c r="J259" s="128"/>
      <c r="K259" s="119">
        <v>5.16</v>
      </c>
      <c r="L259" s="125">
        <v>5</v>
      </c>
      <c r="M259" s="153" t="s">
        <v>27</v>
      </c>
      <c r="N259" s="119">
        <v>5.16</v>
      </c>
    </row>
    <row r="260" spans="1:14">
      <c r="A260" s="67" t="s">
        <v>234</v>
      </c>
      <c r="B260" s="67"/>
      <c r="C260" s="170">
        <v>5.12</v>
      </c>
      <c r="D260" s="67">
        <v>5</v>
      </c>
      <c r="E260" s="67" t="s">
        <v>31</v>
      </c>
      <c r="F260" s="174">
        <f t="shared" si="4"/>
        <v>5.12</v>
      </c>
      <c r="I260" s="106" t="s">
        <v>229</v>
      </c>
      <c r="J260" s="128"/>
      <c r="K260" s="119">
        <v>5.16</v>
      </c>
      <c r="L260" s="125">
        <v>5</v>
      </c>
      <c r="M260" s="151" t="s">
        <v>27</v>
      </c>
      <c r="N260" s="119">
        <v>5.16</v>
      </c>
    </row>
    <row r="261" spans="1:14">
      <c r="A261" s="67" t="s">
        <v>119</v>
      </c>
      <c r="B261" s="67"/>
      <c r="C261" s="170">
        <v>5.13</v>
      </c>
      <c r="D261" s="67">
        <v>5</v>
      </c>
      <c r="E261" s="67" t="s">
        <v>40</v>
      </c>
      <c r="F261" s="174">
        <f t="shared" si="4"/>
        <v>5.13</v>
      </c>
      <c r="I261" s="106" t="s">
        <v>102</v>
      </c>
      <c r="J261" s="128"/>
      <c r="K261" s="119">
        <v>5.17</v>
      </c>
      <c r="L261" s="125">
        <v>5</v>
      </c>
      <c r="M261" s="151" t="s">
        <v>704</v>
      </c>
      <c r="N261" s="119">
        <v>5.17</v>
      </c>
    </row>
    <row r="262" spans="1:14">
      <c r="A262" s="67" t="s">
        <v>246</v>
      </c>
      <c r="B262" s="67"/>
      <c r="C262" s="170">
        <v>5.13</v>
      </c>
      <c r="D262" s="67">
        <v>5</v>
      </c>
      <c r="E262" s="67" t="s">
        <v>40</v>
      </c>
      <c r="F262" s="174">
        <f t="shared" si="4"/>
        <v>5.13</v>
      </c>
      <c r="I262" s="106" t="s">
        <v>215</v>
      </c>
      <c r="J262" s="128"/>
      <c r="K262" s="119">
        <v>5.17</v>
      </c>
      <c r="L262" s="125">
        <v>5</v>
      </c>
      <c r="M262" s="151" t="s">
        <v>704</v>
      </c>
      <c r="N262" s="119">
        <v>5.17</v>
      </c>
    </row>
    <row r="263" spans="1:14">
      <c r="A263" s="67" t="s">
        <v>455</v>
      </c>
      <c r="B263" s="67"/>
      <c r="C263" s="170">
        <v>5.13</v>
      </c>
      <c r="D263" s="67">
        <v>5</v>
      </c>
      <c r="E263" s="67" t="s">
        <v>40</v>
      </c>
      <c r="F263" s="174">
        <f t="shared" si="4"/>
        <v>5.13</v>
      </c>
      <c r="I263" s="106" t="s">
        <v>151</v>
      </c>
      <c r="J263" s="128"/>
      <c r="K263" s="119">
        <f>ROUND(K262+0.01,2)</f>
        <v>5.18</v>
      </c>
      <c r="L263" s="125">
        <v>5</v>
      </c>
      <c r="M263" s="151" t="s">
        <v>1030</v>
      </c>
      <c r="N263" s="119">
        <f>ROUND(N262+0.01,2)</f>
        <v>5.18</v>
      </c>
    </row>
    <row r="264" spans="1:14">
      <c r="A264" s="67" t="s">
        <v>1272</v>
      </c>
      <c r="B264" s="67"/>
      <c r="C264" s="170">
        <v>5.13</v>
      </c>
      <c r="D264" s="67">
        <v>5</v>
      </c>
      <c r="E264" s="67" t="s">
        <v>40</v>
      </c>
      <c r="F264" s="174">
        <f t="shared" si="4"/>
        <v>5.13</v>
      </c>
      <c r="I264" s="106" t="s">
        <v>896</v>
      </c>
      <c r="J264" s="128"/>
      <c r="K264" s="119">
        <v>5.18</v>
      </c>
      <c r="L264" s="125">
        <v>5</v>
      </c>
      <c r="M264" s="151" t="s">
        <v>1239</v>
      </c>
      <c r="N264" s="119">
        <v>5.18</v>
      </c>
    </row>
    <row r="265" spans="1:14">
      <c r="A265" s="67" t="s">
        <v>236</v>
      </c>
      <c r="B265" s="67"/>
      <c r="C265" s="170">
        <v>5.14</v>
      </c>
      <c r="D265" s="67">
        <v>5</v>
      </c>
      <c r="E265" s="67" t="s">
        <v>33</v>
      </c>
      <c r="F265" s="174">
        <f t="shared" si="4"/>
        <v>5.14</v>
      </c>
      <c r="I265" s="130" t="s">
        <v>900</v>
      </c>
      <c r="J265" s="131"/>
      <c r="K265" s="119">
        <v>5.18</v>
      </c>
      <c r="L265" s="125">
        <v>5</v>
      </c>
      <c r="M265" s="151" t="s">
        <v>1239</v>
      </c>
      <c r="N265" s="119">
        <v>5.18</v>
      </c>
    </row>
    <row r="266" spans="1:14">
      <c r="A266" s="67" t="s">
        <v>931</v>
      </c>
      <c r="B266" s="67"/>
      <c r="C266" s="170">
        <v>5.14</v>
      </c>
      <c r="D266" s="67">
        <v>5</v>
      </c>
      <c r="E266" s="67" t="s">
        <v>33</v>
      </c>
      <c r="F266" s="174">
        <f t="shared" si="4"/>
        <v>5.14</v>
      </c>
      <c r="I266" s="106" t="s">
        <v>1259</v>
      </c>
      <c r="J266" s="128"/>
      <c r="K266" s="119">
        <v>5.18</v>
      </c>
      <c r="L266" s="125">
        <v>5</v>
      </c>
      <c r="M266" s="152" t="s">
        <v>1239</v>
      </c>
      <c r="N266" s="119">
        <v>5.18</v>
      </c>
    </row>
    <row r="267" spans="1:14">
      <c r="A267" s="67" t="s">
        <v>839</v>
      </c>
      <c r="B267" s="67"/>
      <c r="C267" s="170">
        <v>5.15</v>
      </c>
      <c r="D267" s="67">
        <v>5</v>
      </c>
      <c r="E267" s="67" t="s">
        <v>840</v>
      </c>
      <c r="F267" s="174">
        <f t="shared" si="4"/>
        <v>5.15</v>
      </c>
      <c r="I267" s="106" t="s">
        <v>898</v>
      </c>
      <c r="J267" s="128"/>
      <c r="K267" s="119">
        <v>5.19</v>
      </c>
      <c r="L267" s="125">
        <v>5</v>
      </c>
      <c r="M267" s="151" t="s">
        <v>1240</v>
      </c>
      <c r="N267" s="119">
        <v>5.19</v>
      </c>
    </row>
    <row r="268" spans="1:14">
      <c r="A268" s="67" t="s">
        <v>839</v>
      </c>
      <c r="B268" s="67"/>
      <c r="C268" s="170">
        <v>5.15</v>
      </c>
      <c r="D268" s="67">
        <v>5</v>
      </c>
      <c r="E268" s="67" t="s">
        <v>840</v>
      </c>
      <c r="F268" s="174">
        <f t="shared" si="4"/>
        <v>5.15</v>
      </c>
      <c r="I268" s="130" t="s">
        <v>355</v>
      </c>
      <c r="J268" s="131"/>
      <c r="K268" s="119">
        <v>5.19</v>
      </c>
      <c r="L268" s="125">
        <v>5</v>
      </c>
      <c r="M268" s="151" t="s">
        <v>1240</v>
      </c>
      <c r="N268" s="119">
        <v>5.19</v>
      </c>
    </row>
    <row r="269" spans="1:14">
      <c r="A269" s="67" t="s">
        <v>110</v>
      </c>
      <c r="B269" s="67"/>
      <c r="C269" s="170">
        <v>5.16</v>
      </c>
      <c r="D269" s="67">
        <v>5</v>
      </c>
      <c r="E269" s="67" t="s">
        <v>27</v>
      </c>
      <c r="F269" s="174">
        <f t="shared" si="4"/>
        <v>5.16</v>
      </c>
      <c r="I269" s="106" t="s">
        <v>1257</v>
      </c>
      <c r="J269" s="128"/>
      <c r="K269" s="119">
        <v>5.2</v>
      </c>
      <c r="L269" s="125">
        <v>5</v>
      </c>
      <c r="M269" s="152" t="s">
        <v>1258</v>
      </c>
      <c r="N269" s="119">
        <v>5.2</v>
      </c>
    </row>
    <row r="270" spans="1:14">
      <c r="A270" s="67" t="s">
        <v>229</v>
      </c>
      <c r="B270" s="67"/>
      <c r="C270" s="170">
        <v>5.16</v>
      </c>
      <c r="D270" s="67">
        <v>5</v>
      </c>
      <c r="E270" s="67" t="s">
        <v>27</v>
      </c>
      <c r="F270" s="174">
        <f t="shared" si="4"/>
        <v>5.16</v>
      </c>
      <c r="I270" s="106" t="s">
        <v>487</v>
      </c>
      <c r="J270" s="128"/>
      <c r="K270" s="119">
        <v>5.2</v>
      </c>
      <c r="L270" s="125">
        <v>5</v>
      </c>
      <c r="M270" s="152" t="s">
        <v>1258</v>
      </c>
      <c r="N270" s="119">
        <v>5.2</v>
      </c>
    </row>
    <row r="271" spans="1:14">
      <c r="A271" s="67" t="s">
        <v>102</v>
      </c>
      <c r="B271" s="67"/>
      <c r="C271" s="170">
        <v>5.17</v>
      </c>
      <c r="D271" s="67">
        <v>5</v>
      </c>
      <c r="E271" s="67" t="s">
        <v>704</v>
      </c>
      <c r="F271" s="174">
        <f t="shared" si="4"/>
        <v>5.17</v>
      </c>
      <c r="I271" s="106" t="s">
        <v>391</v>
      </c>
      <c r="J271" s="128"/>
      <c r="K271" s="119">
        <v>5.21</v>
      </c>
      <c r="L271" s="125">
        <v>5</v>
      </c>
      <c r="M271" s="151" t="s">
        <v>16</v>
      </c>
      <c r="N271" s="119">
        <v>5.21</v>
      </c>
    </row>
    <row r="272" spans="1:14">
      <c r="A272" s="67" t="s">
        <v>215</v>
      </c>
      <c r="B272" s="67"/>
      <c r="C272" s="170">
        <v>5.17</v>
      </c>
      <c r="D272" s="67">
        <v>5</v>
      </c>
      <c r="E272" s="67" t="s">
        <v>704</v>
      </c>
      <c r="F272" s="174">
        <f t="shared" si="4"/>
        <v>5.17</v>
      </c>
      <c r="I272" s="106" t="s">
        <v>1253</v>
      </c>
      <c r="J272" s="128"/>
      <c r="K272" s="119">
        <v>5.21</v>
      </c>
      <c r="L272" s="125">
        <v>5</v>
      </c>
      <c r="M272" s="152" t="s">
        <v>16</v>
      </c>
      <c r="N272" s="119">
        <v>5.21</v>
      </c>
    </row>
    <row r="273" spans="1:14">
      <c r="A273" s="67" t="s">
        <v>896</v>
      </c>
      <c r="B273" s="67"/>
      <c r="C273" s="170">
        <v>5.18</v>
      </c>
      <c r="D273" s="67">
        <v>5</v>
      </c>
      <c r="E273" s="67" t="s">
        <v>1239</v>
      </c>
      <c r="F273" s="174">
        <f t="shared" si="4"/>
        <v>5.18</v>
      </c>
      <c r="I273" s="106" t="s">
        <v>113</v>
      </c>
      <c r="J273" s="128"/>
      <c r="K273" s="119">
        <v>5.22</v>
      </c>
      <c r="L273" s="125">
        <v>5</v>
      </c>
      <c r="M273" s="151" t="s">
        <v>1236</v>
      </c>
      <c r="N273" s="119">
        <v>5.22</v>
      </c>
    </row>
    <row r="274" spans="1:14">
      <c r="A274" s="67" t="s">
        <v>900</v>
      </c>
      <c r="B274" s="67"/>
      <c r="C274" s="170">
        <v>5.18</v>
      </c>
      <c r="D274" s="67">
        <v>5</v>
      </c>
      <c r="E274" s="67" t="s">
        <v>1239</v>
      </c>
      <c r="F274" s="174">
        <f t="shared" si="4"/>
        <v>5.18</v>
      </c>
      <c r="I274" s="106" t="s">
        <v>233</v>
      </c>
      <c r="J274" s="128"/>
      <c r="K274" s="119">
        <v>5.22</v>
      </c>
      <c r="L274" s="125">
        <v>5</v>
      </c>
      <c r="M274" s="151" t="s">
        <v>1236</v>
      </c>
      <c r="N274" s="119">
        <v>5.22</v>
      </c>
    </row>
    <row r="275" spans="1:14">
      <c r="A275" s="67" t="s">
        <v>1259</v>
      </c>
      <c r="B275" s="67"/>
      <c r="C275" s="170">
        <v>5.18</v>
      </c>
      <c r="D275" s="67">
        <v>5</v>
      </c>
      <c r="E275" s="67" t="s">
        <v>1239</v>
      </c>
      <c r="F275" s="174">
        <f t="shared" si="4"/>
        <v>5.18</v>
      </c>
      <c r="I275" s="106" t="s">
        <v>222</v>
      </c>
      <c r="J275" s="128"/>
      <c r="K275" s="119">
        <v>5.23</v>
      </c>
      <c r="L275" s="125">
        <v>5</v>
      </c>
      <c r="M275" s="151" t="s">
        <v>223</v>
      </c>
      <c r="N275" s="119">
        <v>5.23</v>
      </c>
    </row>
    <row r="276" spans="1:14">
      <c r="A276" s="171" t="s">
        <v>1380</v>
      </c>
      <c r="B276" s="67"/>
      <c r="C276" s="170">
        <v>5.18</v>
      </c>
      <c r="D276" s="67">
        <v>5</v>
      </c>
      <c r="E276" s="67" t="s">
        <v>1239</v>
      </c>
      <c r="F276" s="174">
        <f t="shared" si="4"/>
        <v>5.18</v>
      </c>
      <c r="I276" s="106" t="s">
        <v>112</v>
      </c>
      <c r="J276" s="128"/>
      <c r="K276" s="119">
        <v>5.24</v>
      </c>
      <c r="L276" s="125">
        <v>5</v>
      </c>
      <c r="M276" s="151" t="s">
        <v>1234</v>
      </c>
      <c r="N276" s="119">
        <v>5.24</v>
      </c>
    </row>
    <row r="277" spans="1:14">
      <c r="A277" s="67" t="s">
        <v>898</v>
      </c>
      <c r="B277" s="67"/>
      <c r="C277" s="170">
        <v>5.19</v>
      </c>
      <c r="D277" s="67">
        <v>5</v>
      </c>
      <c r="E277" s="67" t="s">
        <v>1240</v>
      </c>
      <c r="F277" s="174">
        <f t="shared" si="4"/>
        <v>5.19</v>
      </c>
      <c r="I277" s="106" t="s">
        <v>232</v>
      </c>
      <c r="J277" s="128"/>
      <c r="K277" s="119">
        <v>5.24</v>
      </c>
      <c r="L277" s="125">
        <v>5</v>
      </c>
      <c r="M277" s="151" t="s">
        <v>1234</v>
      </c>
      <c r="N277" s="119">
        <v>5.24</v>
      </c>
    </row>
    <row r="278" spans="1:14">
      <c r="A278" s="67" t="s">
        <v>355</v>
      </c>
      <c r="B278" s="67"/>
      <c r="C278" s="170">
        <v>5.19</v>
      </c>
      <c r="D278" s="67">
        <v>5</v>
      </c>
      <c r="E278" s="67" t="s">
        <v>1240</v>
      </c>
      <c r="F278" s="174">
        <f t="shared" si="4"/>
        <v>5.19</v>
      </c>
      <c r="I278" s="130" t="s">
        <v>930</v>
      </c>
      <c r="J278" s="131"/>
      <c r="K278" s="119">
        <v>5.24</v>
      </c>
      <c r="L278" s="125">
        <v>5</v>
      </c>
      <c r="M278" s="152" t="s">
        <v>1234</v>
      </c>
      <c r="N278" s="119">
        <v>5.24</v>
      </c>
    </row>
    <row r="279" spans="1:14">
      <c r="A279" s="67" t="s">
        <v>1257</v>
      </c>
      <c r="B279" s="67"/>
      <c r="C279" s="170" t="s">
        <v>1381</v>
      </c>
      <c r="D279" s="67">
        <v>5</v>
      </c>
      <c r="E279" s="67" t="s">
        <v>1258</v>
      </c>
      <c r="F279" s="174" t="str">
        <f t="shared" si="4"/>
        <v>5.20</v>
      </c>
      <c r="I279" s="106" t="s">
        <v>104</v>
      </c>
      <c r="J279" s="128"/>
      <c r="K279" s="119">
        <v>5.25</v>
      </c>
      <c r="L279" s="125">
        <v>5</v>
      </c>
      <c r="M279" s="151" t="s">
        <v>1233</v>
      </c>
      <c r="N279" s="119">
        <v>5.25</v>
      </c>
    </row>
    <row r="280" spans="1:14">
      <c r="A280" s="67" t="s">
        <v>487</v>
      </c>
      <c r="B280" s="67"/>
      <c r="C280" s="170" t="s">
        <v>1381</v>
      </c>
      <c r="D280" s="67">
        <v>5</v>
      </c>
      <c r="E280" s="67" t="s">
        <v>1258</v>
      </c>
      <c r="F280" s="174" t="str">
        <f t="shared" si="4"/>
        <v>5.20</v>
      </c>
      <c r="I280" s="106" t="s">
        <v>218</v>
      </c>
      <c r="J280" s="128"/>
      <c r="K280" s="119">
        <v>5.25</v>
      </c>
      <c r="L280" s="125">
        <v>5</v>
      </c>
      <c r="M280" s="151" t="s">
        <v>1233</v>
      </c>
      <c r="N280" s="119">
        <v>5.25</v>
      </c>
    </row>
    <row r="281" spans="1:14">
      <c r="A281" s="67" t="s">
        <v>391</v>
      </c>
      <c r="B281" s="67"/>
      <c r="C281" s="170">
        <v>5.21</v>
      </c>
      <c r="D281" s="67">
        <v>5</v>
      </c>
      <c r="E281" s="67" t="s">
        <v>16</v>
      </c>
      <c r="F281" s="174">
        <f t="shared" si="4"/>
        <v>5.21</v>
      </c>
      <c r="I281" s="106" t="s">
        <v>1250</v>
      </c>
      <c r="J281" s="128"/>
      <c r="K281" s="119">
        <v>5.25</v>
      </c>
      <c r="L281" s="125">
        <v>5</v>
      </c>
      <c r="M281" s="152" t="s">
        <v>1233</v>
      </c>
      <c r="N281" s="119">
        <v>5.25</v>
      </c>
    </row>
    <row r="282" spans="1:14">
      <c r="A282" s="67" t="s">
        <v>1253</v>
      </c>
      <c r="B282" s="67"/>
      <c r="C282" s="170">
        <v>5.21</v>
      </c>
      <c r="D282" s="67">
        <v>5</v>
      </c>
      <c r="E282" s="67" t="s">
        <v>16</v>
      </c>
      <c r="F282" s="174">
        <f t="shared" si="4"/>
        <v>5.21</v>
      </c>
      <c r="I282" s="106" t="s">
        <v>452</v>
      </c>
      <c r="J282" s="128"/>
      <c r="K282" s="119">
        <v>5.25</v>
      </c>
      <c r="L282" s="125">
        <v>5</v>
      </c>
      <c r="M282" s="152" t="s">
        <v>1233</v>
      </c>
      <c r="N282" s="119">
        <v>5.25</v>
      </c>
    </row>
    <row r="283" spans="1:14">
      <c r="A283" s="67" t="s">
        <v>113</v>
      </c>
      <c r="B283" s="67"/>
      <c r="C283" s="170">
        <v>5.22</v>
      </c>
      <c r="D283" s="67">
        <v>5</v>
      </c>
      <c r="E283" s="67" t="s">
        <v>1236</v>
      </c>
      <c r="F283" s="174">
        <f t="shared" si="4"/>
        <v>5.22</v>
      </c>
      <c r="I283" s="106" t="s">
        <v>117</v>
      </c>
      <c r="J283" s="128"/>
      <c r="K283" s="119">
        <v>5.26</v>
      </c>
      <c r="L283" s="125">
        <v>5</v>
      </c>
      <c r="M283" s="151" t="s">
        <v>1241</v>
      </c>
      <c r="N283" s="119">
        <v>5.26</v>
      </c>
    </row>
    <row r="284" spans="1:14">
      <c r="A284" s="67" t="s">
        <v>233</v>
      </c>
      <c r="B284" s="67"/>
      <c r="C284" s="170">
        <v>5.22</v>
      </c>
      <c r="D284" s="67">
        <v>5</v>
      </c>
      <c r="E284" s="67" t="s">
        <v>1236</v>
      </c>
      <c r="F284" s="174">
        <f t="shared" si="4"/>
        <v>5.22</v>
      </c>
      <c r="I284" s="106" t="s">
        <v>103</v>
      </c>
      <c r="J284" s="128"/>
      <c r="K284" s="119">
        <v>5.27</v>
      </c>
      <c r="L284" s="125">
        <v>5</v>
      </c>
      <c r="M284" s="151" t="s">
        <v>1231</v>
      </c>
      <c r="N284" s="119">
        <v>5.27</v>
      </c>
    </row>
    <row r="285" spans="1:14">
      <c r="A285" s="67" t="s">
        <v>222</v>
      </c>
      <c r="B285" s="67"/>
      <c r="C285" s="170">
        <v>5.23</v>
      </c>
      <c r="D285" s="67">
        <v>5</v>
      </c>
      <c r="E285" s="67" t="s">
        <v>223</v>
      </c>
      <c r="F285" s="174">
        <f t="shared" si="4"/>
        <v>5.23</v>
      </c>
      <c r="I285" s="106" t="s">
        <v>216</v>
      </c>
      <c r="J285" s="128"/>
      <c r="K285" s="119">
        <v>5.27</v>
      </c>
      <c r="L285" s="125">
        <v>5</v>
      </c>
      <c r="M285" s="151" t="s">
        <v>1231</v>
      </c>
      <c r="N285" s="119">
        <v>5.27</v>
      </c>
    </row>
    <row r="286" spans="1:14">
      <c r="A286" s="67" t="s">
        <v>112</v>
      </c>
      <c r="B286" s="67"/>
      <c r="C286" s="170">
        <v>5.24</v>
      </c>
      <c r="D286" s="67">
        <v>5</v>
      </c>
      <c r="E286" s="67" t="s">
        <v>1234</v>
      </c>
      <c r="F286" s="174">
        <f t="shared" si="4"/>
        <v>5.24</v>
      </c>
      <c r="I286" s="106" t="s">
        <v>1248</v>
      </c>
      <c r="J286" s="128"/>
      <c r="K286" s="119">
        <v>5.27</v>
      </c>
      <c r="L286" s="125">
        <v>5</v>
      </c>
      <c r="M286" s="153" t="s">
        <v>1231</v>
      </c>
      <c r="N286" s="119">
        <v>5.27</v>
      </c>
    </row>
    <row r="287" spans="1:14">
      <c r="A287" s="67" t="s">
        <v>232</v>
      </c>
      <c r="B287" s="67"/>
      <c r="C287" s="170">
        <v>5.24</v>
      </c>
      <c r="D287" s="67">
        <v>5</v>
      </c>
      <c r="E287" s="67" t="s">
        <v>1234</v>
      </c>
      <c r="F287" s="174">
        <f t="shared" si="4"/>
        <v>5.24</v>
      </c>
      <c r="I287" s="106" t="s">
        <v>230</v>
      </c>
      <c r="J287" s="128"/>
      <c r="K287" s="119">
        <v>5.28</v>
      </c>
      <c r="L287" s="125">
        <v>5</v>
      </c>
      <c r="M287" s="153" t="s">
        <v>1246</v>
      </c>
      <c r="N287" s="119">
        <v>5.28</v>
      </c>
    </row>
    <row r="288" spans="1:14">
      <c r="A288" s="67" t="s">
        <v>930</v>
      </c>
      <c r="B288" s="67"/>
      <c r="C288" s="170">
        <v>5.24</v>
      </c>
      <c r="D288" s="67">
        <v>5</v>
      </c>
      <c r="E288" s="67" t="s">
        <v>1234</v>
      </c>
      <c r="F288" s="174">
        <f t="shared" si="4"/>
        <v>5.24</v>
      </c>
      <c r="I288" s="130" t="s">
        <v>231</v>
      </c>
      <c r="J288" s="131"/>
      <c r="K288" s="119">
        <v>5.28</v>
      </c>
      <c r="L288" s="125">
        <v>5</v>
      </c>
      <c r="M288" s="153" t="s">
        <v>1246</v>
      </c>
      <c r="N288" s="119">
        <v>5.28</v>
      </c>
    </row>
    <row r="289" spans="1:14">
      <c r="A289" s="67" t="s">
        <v>104</v>
      </c>
      <c r="B289" s="67"/>
      <c r="C289" s="170">
        <v>5.25</v>
      </c>
      <c r="D289" s="67">
        <v>5</v>
      </c>
      <c r="E289" s="67" t="s">
        <v>1233</v>
      </c>
      <c r="F289" s="174">
        <f t="shared" si="4"/>
        <v>5.25</v>
      </c>
      <c r="I289" s="106" t="s">
        <v>217</v>
      </c>
      <c r="J289" s="128"/>
      <c r="K289" s="129">
        <v>5.29</v>
      </c>
      <c r="L289" s="125">
        <v>5</v>
      </c>
      <c r="M289" s="153" t="s">
        <v>491</v>
      </c>
      <c r="N289" s="129">
        <v>5.29</v>
      </c>
    </row>
    <row r="290" spans="1:14">
      <c r="A290" s="67" t="s">
        <v>218</v>
      </c>
      <c r="B290" s="67"/>
      <c r="C290" s="170">
        <v>5.25</v>
      </c>
      <c r="D290" s="67">
        <v>5</v>
      </c>
      <c r="E290" s="67" t="s">
        <v>1233</v>
      </c>
      <c r="F290" s="174">
        <f t="shared" si="4"/>
        <v>5.25</v>
      </c>
      <c r="I290" s="106" t="s">
        <v>1249</v>
      </c>
      <c r="J290" s="128"/>
      <c r="K290" s="129">
        <v>5.29</v>
      </c>
      <c r="L290" s="125">
        <v>5</v>
      </c>
      <c r="M290" s="154" t="s">
        <v>491</v>
      </c>
      <c r="N290" s="129">
        <v>5.29</v>
      </c>
    </row>
    <row r="291" spans="1:14">
      <c r="A291" s="67" t="s">
        <v>1382</v>
      </c>
      <c r="B291" s="67"/>
      <c r="C291" s="170">
        <v>5.25</v>
      </c>
      <c r="D291" s="67">
        <v>5</v>
      </c>
      <c r="E291" s="67" t="s">
        <v>1233</v>
      </c>
      <c r="F291" s="174">
        <f t="shared" si="4"/>
        <v>5.25</v>
      </c>
      <c r="I291" s="106" t="s">
        <v>1266</v>
      </c>
      <c r="J291" s="128"/>
      <c r="K291" s="129">
        <v>5.29</v>
      </c>
      <c r="L291" s="125">
        <v>5</v>
      </c>
      <c r="M291" s="154" t="s">
        <v>491</v>
      </c>
      <c r="N291" s="129">
        <v>5.29</v>
      </c>
    </row>
    <row r="292" spans="1:14">
      <c r="A292" s="67" t="s">
        <v>1250</v>
      </c>
      <c r="B292" s="67"/>
      <c r="C292" s="170">
        <v>5.25</v>
      </c>
      <c r="D292" s="67">
        <v>5</v>
      </c>
      <c r="E292" s="67" t="s">
        <v>1233</v>
      </c>
      <c r="F292" s="174">
        <f t="shared" si="4"/>
        <v>5.25</v>
      </c>
      <c r="I292" s="106" t="s">
        <v>845</v>
      </c>
      <c r="J292" s="128"/>
      <c r="K292" s="129">
        <v>5.3</v>
      </c>
      <c r="L292" s="125">
        <v>5</v>
      </c>
      <c r="M292" s="153" t="s">
        <v>846</v>
      </c>
      <c r="N292" s="129">
        <v>5.3</v>
      </c>
    </row>
    <row r="293" spans="1:14">
      <c r="A293" s="67" t="s">
        <v>452</v>
      </c>
      <c r="B293" s="67"/>
      <c r="C293" s="170">
        <v>5.25</v>
      </c>
      <c r="D293" s="67">
        <v>5</v>
      </c>
      <c r="E293" s="67" t="s">
        <v>1233</v>
      </c>
      <c r="F293" s="174">
        <f t="shared" si="4"/>
        <v>5.25</v>
      </c>
      <c r="I293" s="106" t="s">
        <v>845</v>
      </c>
      <c r="J293" s="128"/>
      <c r="K293" s="129">
        <v>5.3</v>
      </c>
      <c r="L293" s="125">
        <v>5</v>
      </c>
      <c r="M293" s="153" t="s">
        <v>846</v>
      </c>
      <c r="N293" s="129">
        <v>5.3</v>
      </c>
    </row>
    <row r="294" spans="1:14">
      <c r="A294" s="67" t="s">
        <v>117</v>
      </c>
      <c r="B294" s="67"/>
      <c r="C294" s="170">
        <v>5.26</v>
      </c>
      <c r="D294" s="67">
        <v>5</v>
      </c>
      <c r="E294" s="67" t="s">
        <v>1241</v>
      </c>
      <c r="F294" s="174">
        <f t="shared" si="4"/>
        <v>5.26</v>
      </c>
      <c r="I294" s="106" t="s">
        <v>841</v>
      </c>
      <c r="J294" s="128"/>
      <c r="K294" s="129">
        <v>5.31</v>
      </c>
      <c r="L294" s="125">
        <v>5</v>
      </c>
      <c r="M294" s="153" t="s">
        <v>842</v>
      </c>
      <c r="N294" s="129">
        <v>5.31</v>
      </c>
    </row>
    <row r="295" spans="1:14">
      <c r="A295" s="67" t="s">
        <v>103</v>
      </c>
      <c r="B295" s="67"/>
      <c r="C295" s="170">
        <v>5.27</v>
      </c>
      <c r="D295" s="67">
        <v>5</v>
      </c>
      <c r="E295" s="67" t="s">
        <v>1231</v>
      </c>
      <c r="F295" s="174">
        <f t="shared" si="4"/>
        <v>5.27</v>
      </c>
      <c r="I295" s="106" t="s">
        <v>841</v>
      </c>
      <c r="J295" s="128"/>
      <c r="K295" s="129">
        <v>5.31</v>
      </c>
      <c r="L295" s="125">
        <v>5</v>
      </c>
      <c r="M295" s="153" t="s">
        <v>842</v>
      </c>
      <c r="N295" s="129">
        <v>5.31</v>
      </c>
    </row>
    <row r="296" spans="1:14">
      <c r="A296" s="67" t="s">
        <v>216</v>
      </c>
      <c r="B296" s="67"/>
      <c r="C296" s="170">
        <v>5.27</v>
      </c>
      <c r="D296" s="67">
        <v>5</v>
      </c>
      <c r="E296" s="67" t="s">
        <v>1231</v>
      </c>
      <c r="F296" s="174">
        <f t="shared" si="4"/>
        <v>5.27</v>
      </c>
      <c r="I296" s="106" t="s">
        <v>1264</v>
      </c>
      <c r="J296" s="128"/>
      <c r="K296" s="129">
        <v>5.31</v>
      </c>
      <c r="L296" s="125">
        <v>5</v>
      </c>
      <c r="M296" s="154" t="s">
        <v>842</v>
      </c>
      <c r="N296" s="129">
        <v>5.31</v>
      </c>
    </row>
    <row r="297" spans="1:14">
      <c r="A297" s="67" t="s">
        <v>1248</v>
      </c>
      <c r="B297" s="67"/>
      <c r="C297" s="170">
        <v>5.27</v>
      </c>
      <c r="D297" s="67">
        <v>5</v>
      </c>
      <c r="E297" s="67" t="s">
        <v>1231</v>
      </c>
      <c r="F297" s="174">
        <f t="shared" si="4"/>
        <v>5.27</v>
      </c>
      <c r="I297" s="106" t="s">
        <v>837</v>
      </c>
      <c r="J297" s="128"/>
      <c r="K297" s="129">
        <v>5.32</v>
      </c>
      <c r="L297" s="125">
        <v>5</v>
      </c>
      <c r="M297" s="153" t="s">
        <v>501</v>
      </c>
      <c r="N297" s="129">
        <v>5.32</v>
      </c>
    </row>
    <row r="298" spans="1:14">
      <c r="A298" s="172" t="s">
        <v>1325</v>
      </c>
      <c r="B298" s="67"/>
      <c r="C298" s="170">
        <v>5.27</v>
      </c>
      <c r="D298" s="67">
        <v>5</v>
      </c>
      <c r="E298" s="67" t="s">
        <v>1231</v>
      </c>
      <c r="F298" s="174">
        <f t="shared" si="4"/>
        <v>5.27</v>
      </c>
      <c r="I298" s="106" t="s">
        <v>837</v>
      </c>
      <c r="J298" s="128"/>
      <c r="K298" s="129">
        <v>5.32</v>
      </c>
      <c r="L298" s="125">
        <v>5</v>
      </c>
      <c r="M298" s="153" t="s">
        <v>501</v>
      </c>
      <c r="N298" s="129">
        <v>5.32</v>
      </c>
    </row>
    <row r="299" spans="1:14">
      <c r="A299" s="67" t="s">
        <v>230</v>
      </c>
      <c r="B299" s="67"/>
      <c r="C299" s="170">
        <v>5.28</v>
      </c>
      <c r="D299" s="67">
        <v>5</v>
      </c>
      <c r="E299" s="67" t="s">
        <v>1246</v>
      </c>
      <c r="F299" s="174">
        <f t="shared" si="4"/>
        <v>5.28</v>
      </c>
      <c r="I299" s="106" t="s">
        <v>1265</v>
      </c>
      <c r="J299" s="128"/>
      <c r="K299" s="129">
        <v>5.32</v>
      </c>
      <c r="L299" s="125">
        <v>5</v>
      </c>
      <c r="M299" s="154" t="s">
        <v>501</v>
      </c>
      <c r="N299" s="129">
        <v>5.32</v>
      </c>
    </row>
    <row r="300" spans="1:14">
      <c r="A300" s="67" t="s">
        <v>231</v>
      </c>
      <c r="B300" s="67"/>
      <c r="C300" s="170">
        <v>5.28</v>
      </c>
      <c r="D300" s="67">
        <v>5</v>
      </c>
      <c r="E300" s="67" t="s">
        <v>1246</v>
      </c>
      <c r="F300" s="174">
        <f t="shared" si="4"/>
        <v>5.28</v>
      </c>
      <c r="I300" s="130" t="s">
        <v>1267</v>
      </c>
      <c r="J300" s="131"/>
      <c r="K300" s="129">
        <v>5.32</v>
      </c>
      <c r="L300" s="125">
        <v>5</v>
      </c>
      <c r="M300" s="154" t="s">
        <v>501</v>
      </c>
      <c r="N300" s="129">
        <v>5.32</v>
      </c>
    </row>
    <row r="301" spans="1:14">
      <c r="A301" s="67" t="s">
        <v>217</v>
      </c>
      <c r="B301" s="67"/>
      <c r="C301" s="170">
        <v>5.29</v>
      </c>
      <c r="D301" s="67">
        <v>5</v>
      </c>
      <c r="E301" s="67" t="s">
        <v>491</v>
      </c>
      <c r="F301" s="174">
        <f t="shared" si="4"/>
        <v>5.29</v>
      </c>
      <c r="I301" s="106" t="s">
        <v>1273</v>
      </c>
      <c r="J301" s="128"/>
      <c r="K301" s="129">
        <v>5.33</v>
      </c>
      <c r="L301" s="125">
        <v>5</v>
      </c>
      <c r="M301" s="154" t="s">
        <v>585</v>
      </c>
      <c r="N301" s="129">
        <v>5.33</v>
      </c>
    </row>
    <row r="302" spans="1:14">
      <c r="A302" s="67" t="s">
        <v>1249</v>
      </c>
      <c r="B302" s="67"/>
      <c r="C302" s="170">
        <v>5.29</v>
      </c>
      <c r="D302" s="67">
        <v>5</v>
      </c>
      <c r="E302" s="67" t="s">
        <v>491</v>
      </c>
      <c r="F302" s="174">
        <f t="shared" si="4"/>
        <v>5.29</v>
      </c>
      <c r="I302" s="106" t="s">
        <v>224</v>
      </c>
      <c r="J302" s="128"/>
      <c r="K302" s="119">
        <v>5.34</v>
      </c>
      <c r="L302" s="125">
        <v>5</v>
      </c>
      <c r="M302" s="153" t="s">
        <v>23</v>
      </c>
      <c r="N302" s="119">
        <v>5.34</v>
      </c>
    </row>
    <row r="303" spans="1:14">
      <c r="A303" s="67" t="s">
        <v>1266</v>
      </c>
      <c r="B303" s="67"/>
      <c r="C303" s="170">
        <v>5.29</v>
      </c>
      <c r="D303" s="67">
        <v>5</v>
      </c>
      <c r="E303" s="67" t="s">
        <v>491</v>
      </c>
      <c r="F303" s="174">
        <f t="shared" si="4"/>
        <v>5.29</v>
      </c>
      <c r="I303" s="106" t="s">
        <v>1252</v>
      </c>
      <c r="J303" s="128"/>
      <c r="K303" s="119">
        <v>5.34</v>
      </c>
      <c r="L303" s="125">
        <v>5</v>
      </c>
      <c r="M303" s="154" t="s">
        <v>23</v>
      </c>
      <c r="N303" s="119">
        <v>5.34</v>
      </c>
    </row>
    <row r="304" spans="1:14">
      <c r="A304" s="67" t="s">
        <v>845</v>
      </c>
      <c r="B304" s="67"/>
      <c r="C304" s="170" t="s">
        <v>1383</v>
      </c>
      <c r="D304" s="67">
        <v>5</v>
      </c>
      <c r="E304" s="67" t="s">
        <v>846</v>
      </c>
      <c r="F304" s="174" t="str">
        <f t="shared" si="4"/>
        <v>5.30</v>
      </c>
      <c r="I304" s="106" t="s">
        <v>105</v>
      </c>
      <c r="J304" s="128"/>
      <c r="K304" s="119">
        <v>5.35</v>
      </c>
      <c r="L304" s="125">
        <v>5</v>
      </c>
      <c r="M304" s="153" t="s">
        <v>1243</v>
      </c>
      <c r="N304" s="119">
        <v>5.35</v>
      </c>
    </row>
    <row r="305" spans="1:14">
      <c r="A305" s="67" t="s">
        <v>845</v>
      </c>
      <c r="B305" s="67"/>
      <c r="C305" s="170" t="s">
        <v>1383</v>
      </c>
      <c r="D305" s="67">
        <v>5</v>
      </c>
      <c r="E305" s="67" t="s">
        <v>846</v>
      </c>
      <c r="F305" s="174" t="str">
        <f t="shared" si="4"/>
        <v>5.30</v>
      </c>
      <c r="I305" s="106" t="s">
        <v>219</v>
      </c>
      <c r="J305" s="128"/>
      <c r="K305" s="119">
        <v>5.35</v>
      </c>
      <c r="L305" s="125">
        <v>5</v>
      </c>
      <c r="M305" s="153" t="s">
        <v>1243</v>
      </c>
      <c r="N305" s="119">
        <v>5.35</v>
      </c>
    </row>
    <row r="306" spans="1:14">
      <c r="A306" s="67" t="s">
        <v>841</v>
      </c>
      <c r="B306" s="67"/>
      <c r="C306" s="170">
        <v>5.31</v>
      </c>
      <c r="D306" s="67">
        <v>5</v>
      </c>
      <c r="E306" s="67" t="s">
        <v>842</v>
      </c>
      <c r="F306" s="174">
        <f t="shared" si="4"/>
        <v>5.31</v>
      </c>
      <c r="I306" s="106" t="s">
        <v>1251</v>
      </c>
      <c r="J306" s="128"/>
      <c r="K306" s="119">
        <v>5.35</v>
      </c>
      <c r="L306" s="125">
        <v>5</v>
      </c>
      <c r="M306" s="154" t="s">
        <v>1243</v>
      </c>
      <c r="N306" s="119">
        <v>5.35</v>
      </c>
    </row>
    <row r="307" spans="1:14">
      <c r="A307" s="67" t="s">
        <v>841</v>
      </c>
      <c r="B307" s="67"/>
      <c r="C307" s="170">
        <v>5.31</v>
      </c>
      <c r="D307" s="67">
        <v>5</v>
      </c>
      <c r="E307" s="67" t="s">
        <v>842</v>
      </c>
      <c r="F307" s="174">
        <f t="shared" si="4"/>
        <v>5.31</v>
      </c>
      <c r="I307" s="106" t="s">
        <v>106</v>
      </c>
      <c r="J307" s="128"/>
      <c r="K307" s="119">
        <v>5.36</v>
      </c>
      <c r="L307" s="125">
        <v>5</v>
      </c>
      <c r="M307" s="153" t="s">
        <v>184</v>
      </c>
      <c r="N307" s="119">
        <v>5.36</v>
      </c>
    </row>
    <row r="308" spans="1:14">
      <c r="A308" s="67" t="s">
        <v>1264</v>
      </c>
      <c r="B308" s="67"/>
      <c r="C308" s="170">
        <v>5.31</v>
      </c>
      <c r="D308" s="67">
        <v>5</v>
      </c>
      <c r="E308" s="67" t="s">
        <v>842</v>
      </c>
      <c r="F308" s="174">
        <f t="shared" si="4"/>
        <v>5.31</v>
      </c>
      <c r="I308" s="106" t="s">
        <v>220</v>
      </c>
      <c r="J308" s="128"/>
      <c r="K308" s="119">
        <v>5.36</v>
      </c>
      <c r="L308" s="125">
        <v>5</v>
      </c>
      <c r="M308" s="153" t="s">
        <v>184</v>
      </c>
      <c r="N308" s="119">
        <v>5.36</v>
      </c>
    </row>
    <row r="309" spans="1:14">
      <c r="A309" s="67" t="s">
        <v>837</v>
      </c>
      <c r="B309" s="67"/>
      <c r="C309" s="170">
        <v>5.32</v>
      </c>
      <c r="D309" s="67">
        <v>5</v>
      </c>
      <c r="E309" s="67" t="s">
        <v>501</v>
      </c>
      <c r="F309" s="174">
        <f t="shared" si="4"/>
        <v>5.32</v>
      </c>
      <c r="I309" s="106" t="s">
        <v>1251</v>
      </c>
      <c r="J309" s="128"/>
      <c r="K309" s="119">
        <v>5.36</v>
      </c>
      <c r="L309" s="125">
        <v>5</v>
      </c>
      <c r="M309" s="154" t="s">
        <v>184</v>
      </c>
      <c r="N309" s="119">
        <v>5.36</v>
      </c>
    </row>
    <row r="310" spans="1:14">
      <c r="A310" s="67" t="s">
        <v>837</v>
      </c>
      <c r="B310" s="67"/>
      <c r="C310" s="170">
        <v>5.32</v>
      </c>
      <c r="D310" s="67">
        <v>5</v>
      </c>
      <c r="E310" s="67" t="s">
        <v>501</v>
      </c>
      <c r="F310" s="174">
        <f t="shared" si="4"/>
        <v>5.32</v>
      </c>
      <c r="I310" s="106" t="s">
        <v>213</v>
      </c>
      <c r="J310" s="128"/>
      <c r="K310" s="119">
        <v>5.37</v>
      </c>
      <c r="L310" s="125">
        <v>5</v>
      </c>
      <c r="M310" s="153" t="s">
        <v>18</v>
      </c>
      <c r="N310" s="119">
        <v>5.37</v>
      </c>
    </row>
    <row r="311" spans="1:14">
      <c r="A311" s="67" t="s">
        <v>1265</v>
      </c>
      <c r="B311" s="67"/>
      <c r="C311" s="170">
        <v>5.32</v>
      </c>
      <c r="D311" s="67">
        <v>5</v>
      </c>
      <c r="E311" s="67" t="s">
        <v>501</v>
      </c>
      <c r="F311" s="174">
        <f t="shared" si="4"/>
        <v>5.32</v>
      </c>
      <c r="I311" s="128" t="s">
        <v>1247</v>
      </c>
      <c r="J311" s="128"/>
      <c r="K311" s="119">
        <v>5.37</v>
      </c>
      <c r="L311" s="125">
        <v>5</v>
      </c>
      <c r="M311" s="153" t="s">
        <v>18</v>
      </c>
      <c r="N311" s="119">
        <v>5.37</v>
      </c>
    </row>
    <row r="312" spans="1:14">
      <c r="A312" s="67" t="s">
        <v>1267</v>
      </c>
      <c r="B312" s="67"/>
      <c r="C312" s="170">
        <v>5.32</v>
      </c>
      <c r="D312" s="67">
        <v>5</v>
      </c>
      <c r="E312" s="67" t="s">
        <v>501</v>
      </c>
      <c r="F312" s="174">
        <f t="shared" si="4"/>
        <v>5.32</v>
      </c>
      <c r="I312" s="106" t="s">
        <v>450</v>
      </c>
      <c r="J312" s="128"/>
      <c r="K312" s="119">
        <v>5.37</v>
      </c>
      <c r="L312" s="125">
        <v>5</v>
      </c>
      <c r="M312" s="154" t="s">
        <v>18</v>
      </c>
      <c r="N312" s="119">
        <v>5.37</v>
      </c>
    </row>
    <row r="313" spans="1:14">
      <c r="A313" s="67" t="s">
        <v>1273</v>
      </c>
      <c r="B313" s="67"/>
      <c r="C313" s="170">
        <v>5.33</v>
      </c>
      <c r="D313" s="67">
        <v>5</v>
      </c>
      <c r="E313" s="67" t="s">
        <v>585</v>
      </c>
      <c r="F313" s="174">
        <f t="shared" si="4"/>
        <v>5.33</v>
      </c>
      <c r="I313" s="106" t="s">
        <v>225</v>
      </c>
      <c r="J313" s="128"/>
      <c r="K313" s="119">
        <v>5.38</v>
      </c>
      <c r="L313" s="125">
        <v>5</v>
      </c>
      <c r="M313" s="153" t="s">
        <v>1245</v>
      </c>
      <c r="N313" s="119">
        <v>5.38</v>
      </c>
    </row>
    <row r="314" spans="1:14">
      <c r="A314" s="67" t="s">
        <v>224</v>
      </c>
      <c r="B314" s="67"/>
      <c r="C314" s="170">
        <v>5.34</v>
      </c>
      <c r="D314" s="67">
        <v>5</v>
      </c>
      <c r="E314" s="67" t="s">
        <v>23</v>
      </c>
      <c r="F314" s="174">
        <f t="shared" si="4"/>
        <v>5.34</v>
      </c>
      <c r="I314" s="106" t="s">
        <v>109</v>
      </c>
      <c r="J314" s="128"/>
      <c r="K314" s="119">
        <v>5.39</v>
      </c>
      <c r="L314" s="125">
        <v>5</v>
      </c>
      <c r="M314" s="153" t="s">
        <v>1232</v>
      </c>
      <c r="N314" s="119">
        <v>5.39</v>
      </c>
    </row>
    <row r="315" spans="1:14">
      <c r="A315" s="67" t="s">
        <v>1252</v>
      </c>
      <c r="B315" s="67"/>
      <c r="C315" s="170">
        <v>5.34</v>
      </c>
      <c r="D315" s="67">
        <v>5</v>
      </c>
      <c r="E315" s="67" t="s">
        <v>23</v>
      </c>
      <c r="F315" s="174">
        <f t="shared" si="4"/>
        <v>5.34</v>
      </c>
      <c r="I315" s="106" t="s">
        <v>228</v>
      </c>
      <c r="J315" s="128"/>
      <c r="K315" s="119">
        <v>5.39</v>
      </c>
      <c r="L315" s="125">
        <v>5</v>
      </c>
      <c r="M315" s="153" t="s">
        <v>1232</v>
      </c>
      <c r="N315" s="119">
        <v>5.39</v>
      </c>
    </row>
    <row r="316" spans="1:14">
      <c r="A316" s="67" t="s">
        <v>105</v>
      </c>
      <c r="B316" s="67"/>
      <c r="C316" s="170">
        <v>5.35</v>
      </c>
      <c r="D316" s="67">
        <v>5</v>
      </c>
      <c r="E316" s="67" t="s">
        <v>1243</v>
      </c>
      <c r="F316" s="174">
        <f t="shared" si="4"/>
        <v>5.35</v>
      </c>
      <c r="I316" s="130" t="s">
        <v>929</v>
      </c>
      <c r="J316" s="131"/>
      <c r="K316" s="119">
        <v>5.39</v>
      </c>
      <c r="L316" s="125">
        <v>5</v>
      </c>
      <c r="M316" s="154" t="s">
        <v>1232</v>
      </c>
      <c r="N316" s="119">
        <v>5.39</v>
      </c>
    </row>
    <row r="317" spans="1:14">
      <c r="A317" s="67" t="s">
        <v>219</v>
      </c>
      <c r="B317" s="67"/>
      <c r="C317" s="170">
        <v>5.35</v>
      </c>
      <c r="D317" s="67">
        <v>5</v>
      </c>
      <c r="E317" s="67" t="s">
        <v>1243</v>
      </c>
      <c r="F317" s="174">
        <f t="shared" si="4"/>
        <v>5.35</v>
      </c>
      <c r="I317" s="106" t="s">
        <v>314</v>
      </c>
      <c r="J317" s="128"/>
      <c r="K317" s="119">
        <v>5.4</v>
      </c>
      <c r="L317" s="125">
        <v>5</v>
      </c>
      <c r="M317" s="153" t="s">
        <v>336</v>
      </c>
      <c r="N317" s="119">
        <v>5.4</v>
      </c>
    </row>
    <row r="318" spans="1:14">
      <c r="A318" s="67" t="s">
        <v>1251</v>
      </c>
      <c r="B318" s="67"/>
      <c r="C318" s="170">
        <v>5.35</v>
      </c>
      <c r="D318" s="67">
        <v>5</v>
      </c>
      <c r="E318" s="67" t="s">
        <v>1243</v>
      </c>
      <c r="F318" s="174">
        <f t="shared" si="4"/>
        <v>5.35</v>
      </c>
      <c r="I318" s="106" t="s">
        <v>393</v>
      </c>
      <c r="J318" s="128"/>
      <c r="K318" s="119">
        <v>5.4</v>
      </c>
      <c r="L318" s="125">
        <v>5</v>
      </c>
      <c r="M318" s="153" t="s">
        <v>336</v>
      </c>
      <c r="N318" s="119">
        <v>5.4</v>
      </c>
    </row>
    <row r="319" spans="1:14">
      <c r="A319" s="67" t="s">
        <v>1384</v>
      </c>
      <c r="B319" s="67"/>
      <c r="C319" s="170" t="s">
        <v>1385</v>
      </c>
      <c r="D319" s="67">
        <v>5</v>
      </c>
      <c r="E319" s="67" t="s">
        <v>184</v>
      </c>
      <c r="F319" s="174" t="str">
        <f t="shared" si="4"/>
        <v>5.36</v>
      </c>
      <c r="I319" s="106" t="s">
        <v>111</v>
      </c>
      <c r="J319" s="106"/>
      <c r="K319" s="119">
        <v>5.41</v>
      </c>
      <c r="L319" s="125">
        <v>5</v>
      </c>
      <c r="M319" s="153" t="s">
        <v>38</v>
      </c>
      <c r="N319" s="119">
        <v>5.41</v>
      </c>
    </row>
    <row r="320" spans="1:14">
      <c r="A320" s="67" t="s">
        <v>106</v>
      </c>
      <c r="B320" s="67"/>
      <c r="C320" s="170">
        <v>5.36</v>
      </c>
      <c r="D320" s="67">
        <v>5</v>
      </c>
      <c r="E320" s="67" t="s">
        <v>184</v>
      </c>
      <c r="F320" s="174">
        <f t="shared" si="4"/>
        <v>5.36</v>
      </c>
      <c r="I320" s="106" t="s">
        <v>244</v>
      </c>
      <c r="J320" s="106"/>
      <c r="K320" s="119">
        <v>5.41</v>
      </c>
      <c r="L320" s="125">
        <v>5</v>
      </c>
      <c r="M320" s="153" t="s">
        <v>38</v>
      </c>
      <c r="N320" s="119">
        <v>5.41</v>
      </c>
    </row>
    <row r="321" spans="1:14">
      <c r="A321" s="67" t="s">
        <v>220</v>
      </c>
      <c r="B321" s="67"/>
      <c r="C321" s="170">
        <v>5.36</v>
      </c>
      <c r="D321" s="67">
        <v>5</v>
      </c>
      <c r="E321" s="67" t="s">
        <v>184</v>
      </c>
      <c r="F321" s="174">
        <f t="shared" si="4"/>
        <v>5.36</v>
      </c>
      <c r="I321" s="106" t="s">
        <v>847</v>
      </c>
      <c r="J321" s="106"/>
      <c r="K321" s="119">
        <v>5.42</v>
      </c>
      <c r="L321" s="125">
        <v>5</v>
      </c>
      <c r="M321" s="153" t="s">
        <v>1229</v>
      </c>
      <c r="N321" s="119">
        <v>5.42</v>
      </c>
    </row>
    <row r="322" spans="1:14">
      <c r="A322" s="67" t="s">
        <v>213</v>
      </c>
      <c r="B322" s="67"/>
      <c r="C322" s="170">
        <v>5.37</v>
      </c>
      <c r="D322" s="67">
        <v>5</v>
      </c>
      <c r="E322" s="67" t="s">
        <v>18</v>
      </c>
      <c r="F322" s="174">
        <f t="shared" si="4"/>
        <v>5.37</v>
      </c>
      <c r="I322" s="106" t="s">
        <v>226</v>
      </c>
      <c r="J322" s="106"/>
      <c r="K322" s="119">
        <v>5.42</v>
      </c>
      <c r="L322" s="125">
        <v>5</v>
      </c>
      <c r="M322" s="153" t="s">
        <v>1229</v>
      </c>
      <c r="N322" s="119">
        <v>5.42</v>
      </c>
    </row>
    <row r="323" spans="1:14">
      <c r="A323" s="67" t="s">
        <v>1247</v>
      </c>
      <c r="B323" s="67"/>
      <c r="C323" s="170">
        <v>5.37</v>
      </c>
      <c r="D323" s="67">
        <v>5</v>
      </c>
      <c r="E323" s="67" t="s">
        <v>18</v>
      </c>
      <c r="F323" s="174">
        <f t="shared" ref="F323:F386" si="5">C323</f>
        <v>5.37</v>
      </c>
      <c r="I323" s="106" t="s">
        <v>1254</v>
      </c>
      <c r="J323" s="106"/>
      <c r="K323" s="119">
        <v>5.43</v>
      </c>
      <c r="L323" s="125">
        <v>5</v>
      </c>
      <c r="M323" s="154" t="s">
        <v>1255</v>
      </c>
      <c r="N323" s="119">
        <v>5.43</v>
      </c>
    </row>
    <row r="324" spans="1:14">
      <c r="A324" s="67" t="s">
        <v>450</v>
      </c>
      <c r="B324" s="67"/>
      <c r="C324" s="170">
        <v>5.37</v>
      </c>
      <c r="D324" s="67">
        <v>5</v>
      </c>
      <c r="E324" s="67" t="s">
        <v>18</v>
      </c>
      <c r="F324" s="174">
        <f t="shared" si="5"/>
        <v>5.37</v>
      </c>
      <c r="I324" s="106" t="s">
        <v>1269</v>
      </c>
      <c r="J324" s="106"/>
      <c r="K324" s="119">
        <v>5.44</v>
      </c>
      <c r="L324" s="125">
        <v>5</v>
      </c>
      <c r="M324" s="154" t="s">
        <v>1270</v>
      </c>
      <c r="N324" s="119">
        <v>5.44</v>
      </c>
    </row>
    <row r="325" spans="1:14">
      <c r="A325" s="67" t="s">
        <v>225</v>
      </c>
      <c r="B325" s="67"/>
      <c r="C325" s="170">
        <v>5.38</v>
      </c>
      <c r="D325" s="67">
        <v>5</v>
      </c>
      <c r="E325" s="67" t="s">
        <v>1245</v>
      </c>
      <c r="F325" s="174">
        <f t="shared" si="5"/>
        <v>5.38</v>
      </c>
      <c r="I325" s="108" t="s">
        <v>120</v>
      </c>
      <c r="J325" s="108"/>
      <c r="K325" s="119">
        <v>5.45</v>
      </c>
      <c r="L325" s="125">
        <v>5</v>
      </c>
      <c r="M325" s="153" t="s">
        <v>1225</v>
      </c>
      <c r="N325" s="119">
        <v>5.45</v>
      </c>
    </row>
    <row r="326" spans="1:14">
      <c r="A326" s="67" t="s">
        <v>109</v>
      </c>
      <c r="B326" s="67"/>
      <c r="C326" s="170">
        <v>5.39</v>
      </c>
      <c r="D326" s="67">
        <v>5</v>
      </c>
      <c r="E326" s="67" t="s">
        <v>1232</v>
      </c>
      <c r="F326" s="174">
        <f t="shared" si="5"/>
        <v>5.39</v>
      </c>
      <c r="I326" s="106" t="s">
        <v>1268</v>
      </c>
      <c r="J326" s="106"/>
      <c r="K326" s="119">
        <v>5.45</v>
      </c>
      <c r="L326" s="125">
        <v>5</v>
      </c>
      <c r="M326" s="154" t="s">
        <v>1225</v>
      </c>
      <c r="N326" s="119">
        <v>5.45</v>
      </c>
    </row>
    <row r="327" spans="1:14">
      <c r="A327" s="67" t="s">
        <v>228</v>
      </c>
      <c r="B327" s="67"/>
      <c r="C327" s="170">
        <v>5.39</v>
      </c>
      <c r="D327" s="67">
        <v>5</v>
      </c>
      <c r="E327" s="67" t="s">
        <v>1232</v>
      </c>
      <c r="F327" s="174">
        <f t="shared" si="5"/>
        <v>5.39</v>
      </c>
      <c r="I327" s="108" t="s">
        <v>118</v>
      </c>
      <c r="J327" s="108"/>
      <c r="K327" s="119">
        <v>5.46</v>
      </c>
      <c r="L327" s="125">
        <v>5</v>
      </c>
      <c r="M327" s="153" t="s">
        <v>1227</v>
      </c>
      <c r="N327" s="119">
        <v>5.46</v>
      </c>
    </row>
    <row r="328" spans="1:14">
      <c r="A328" s="67" t="s">
        <v>929</v>
      </c>
      <c r="B328" s="67"/>
      <c r="C328" s="170">
        <v>5.39</v>
      </c>
      <c r="D328" s="67">
        <v>5</v>
      </c>
      <c r="E328" s="67" t="s">
        <v>1232</v>
      </c>
      <c r="F328" s="174">
        <f t="shared" si="5"/>
        <v>5.39</v>
      </c>
      <c r="I328" s="108" t="s">
        <v>243</v>
      </c>
      <c r="J328" s="108"/>
      <c r="K328" s="119">
        <v>5.46</v>
      </c>
      <c r="L328" s="125">
        <v>5</v>
      </c>
      <c r="M328" s="153" t="s">
        <v>1227</v>
      </c>
      <c r="N328" s="119">
        <v>5.46</v>
      </c>
    </row>
    <row r="329" spans="1:14">
      <c r="A329" s="67" t="s">
        <v>314</v>
      </c>
      <c r="B329" s="67"/>
      <c r="C329" s="170" t="s">
        <v>1386</v>
      </c>
      <c r="D329" s="67">
        <v>5</v>
      </c>
      <c r="E329" s="67" t="s">
        <v>336</v>
      </c>
      <c r="F329" s="174" t="str">
        <f t="shared" si="5"/>
        <v>5.40</v>
      </c>
      <c r="I329" s="108" t="s">
        <v>1261</v>
      </c>
      <c r="J329" s="108"/>
      <c r="K329" s="119">
        <v>5.46</v>
      </c>
      <c r="L329" s="125">
        <v>5</v>
      </c>
      <c r="M329" s="154" t="s">
        <v>1227</v>
      </c>
      <c r="N329" s="119">
        <v>5.46</v>
      </c>
    </row>
    <row r="330" spans="1:14">
      <c r="A330" s="67" t="s">
        <v>393</v>
      </c>
      <c r="B330" s="67"/>
      <c r="C330" s="170" t="s">
        <v>1386</v>
      </c>
      <c r="D330" s="67">
        <v>5</v>
      </c>
      <c r="E330" s="67" t="s">
        <v>336</v>
      </c>
      <c r="F330" s="174" t="str">
        <f t="shared" si="5"/>
        <v>5.40</v>
      </c>
      <c r="I330" s="108" t="s">
        <v>172</v>
      </c>
      <c r="J330" s="108"/>
      <c r="K330" s="119">
        <v>5.47</v>
      </c>
      <c r="L330" s="125">
        <v>5</v>
      </c>
      <c r="M330" s="153" t="s">
        <v>171</v>
      </c>
      <c r="N330" s="119">
        <v>5.47</v>
      </c>
    </row>
    <row r="331" spans="1:14">
      <c r="A331" s="67" t="s">
        <v>111</v>
      </c>
      <c r="B331" s="67"/>
      <c r="C331" s="170">
        <v>5.41</v>
      </c>
      <c r="D331" s="67">
        <v>5</v>
      </c>
      <c r="E331" s="67" t="s">
        <v>38</v>
      </c>
      <c r="F331" s="174">
        <f t="shared" si="5"/>
        <v>5.41</v>
      </c>
      <c r="I331" s="108" t="s">
        <v>385</v>
      </c>
      <c r="J331" s="108"/>
      <c r="K331" s="119">
        <v>5.47</v>
      </c>
      <c r="L331" s="125">
        <v>5</v>
      </c>
      <c r="M331" s="153" t="s">
        <v>171</v>
      </c>
      <c r="N331" s="119">
        <v>5.47</v>
      </c>
    </row>
    <row r="332" spans="1:14">
      <c r="A332" s="67" t="s">
        <v>244</v>
      </c>
      <c r="B332" s="67"/>
      <c r="C332" s="170">
        <v>5.41</v>
      </c>
      <c r="D332" s="67">
        <v>5</v>
      </c>
      <c r="E332" s="67" t="s">
        <v>38</v>
      </c>
      <c r="F332" s="174">
        <f t="shared" si="5"/>
        <v>5.41</v>
      </c>
      <c r="I332" s="108" t="s">
        <v>932</v>
      </c>
      <c r="J332" s="108"/>
      <c r="K332" s="119">
        <v>5.47</v>
      </c>
      <c r="L332" s="125">
        <v>5</v>
      </c>
      <c r="M332" s="154" t="s">
        <v>171</v>
      </c>
      <c r="N332" s="119">
        <v>5.47</v>
      </c>
    </row>
    <row r="333" spans="1:14">
      <c r="A333" s="67" t="s">
        <v>847</v>
      </c>
      <c r="B333" s="67"/>
      <c r="C333" s="170">
        <v>5.42</v>
      </c>
      <c r="D333" s="67">
        <v>5</v>
      </c>
      <c r="E333" s="67" t="s">
        <v>1229</v>
      </c>
      <c r="F333" s="174">
        <f t="shared" si="5"/>
        <v>5.42</v>
      </c>
      <c r="I333" s="108" t="s">
        <v>115</v>
      </c>
      <c r="J333" s="108"/>
      <c r="K333" s="119">
        <v>5.49</v>
      </c>
      <c r="L333" s="125">
        <v>5</v>
      </c>
      <c r="M333" s="153" t="s">
        <v>1237</v>
      </c>
      <c r="N333" s="119">
        <v>5.49</v>
      </c>
    </row>
    <row r="334" spans="1:14">
      <c r="A334" s="67" t="s">
        <v>226</v>
      </c>
      <c r="B334" s="67"/>
      <c r="C334" s="170">
        <v>5.42</v>
      </c>
      <c r="D334" s="67">
        <v>5</v>
      </c>
      <c r="E334" s="67" t="s">
        <v>1229</v>
      </c>
      <c r="F334" s="174">
        <f t="shared" si="5"/>
        <v>5.42</v>
      </c>
      <c r="I334" s="108" t="s">
        <v>240</v>
      </c>
      <c r="J334" s="108"/>
      <c r="K334" s="119">
        <v>5.49</v>
      </c>
      <c r="L334" s="125">
        <v>5</v>
      </c>
      <c r="M334" s="153" t="s">
        <v>1237</v>
      </c>
      <c r="N334" s="119">
        <v>5.49</v>
      </c>
    </row>
    <row r="335" spans="1:14">
      <c r="A335" s="67" t="s">
        <v>1254</v>
      </c>
      <c r="B335" s="67"/>
      <c r="C335" s="170" t="s">
        <v>1449</v>
      </c>
      <c r="D335" s="67">
        <v>6</v>
      </c>
      <c r="E335" s="67" t="s">
        <v>1255</v>
      </c>
      <c r="F335" s="174" t="str">
        <f t="shared" si="5"/>
        <v>6.19</v>
      </c>
      <c r="I335" s="108" t="s">
        <v>114</v>
      </c>
      <c r="J335" s="108"/>
      <c r="K335" s="119">
        <v>5.5</v>
      </c>
      <c r="L335" s="125">
        <v>5</v>
      </c>
      <c r="M335" s="153" t="s">
        <v>1238</v>
      </c>
      <c r="N335" s="119">
        <v>5.5</v>
      </c>
    </row>
    <row r="336" spans="1:14">
      <c r="A336" s="67" t="s">
        <v>1254</v>
      </c>
      <c r="B336" s="67"/>
      <c r="C336" s="170" t="s">
        <v>1449</v>
      </c>
      <c r="D336" s="67">
        <v>6</v>
      </c>
      <c r="E336" s="67" t="s">
        <v>1255</v>
      </c>
      <c r="F336" s="174" t="str">
        <f t="shared" si="5"/>
        <v>6.19</v>
      </c>
      <c r="I336" s="108" t="s">
        <v>237</v>
      </c>
      <c r="J336" s="108"/>
      <c r="K336" s="119">
        <v>5.5</v>
      </c>
      <c r="L336" s="125">
        <v>5</v>
      </c>
      <c r="M336" s="153" t="s">
        <v>1238</v>
      </c>
      <c r="N336" s="119">
        <v>5.5</v>
      </c>
    </row>
    <row r="337" spans="1:14">
      <c r="A337" s="67" t="s">
        <v>1269</v>
      </c>
      <c r="B337" s="67"/>
      <c r="C337" s="170">
        <v>5.44</v>
      </c>
      <c r="D337" s="67">
        <v>5</v>
      </c>
      <c r="E337" s="67" t="s">
        <v>1270</v>
      </c>
      <c r="F337" s="174">
        <f t="shared" si="5"/>
        <v>5.44</v>
      </c>
      <c r="I337" s="108" t="s">
        <v>116</v>
      </c>
      <c r="J337" s="108"/>
      <c r="K337" s="119">
        <v>5.51</v>
      </c>
      <c r="L337" s="125">
        <v>5</v>
      </c>
      <c r="M337" s="153" t="s">
        <v>1242</v>
      </c>
      <c r="N337" s="119">
        <v>5.51</v>
      </c>
    </row>
    <row r="338" spans="1:14">
      <c r="A338" s="67" t="s">
        <v>120</v>
      </c>
      <c r="B338" s="67"/>
      <c r="C338" s="170">
        <v>5.45</v>
      </c>
      <c r="D338" s="67">
        <v>5</v>
      </c>
      <c r="E338" s="67" t="s">
        <v>1225</v>
      </c>
      <c r="F338" s="174">
        <f t="shared" si="5"/>
        <v>5.45</v>
      </c>
      <c r="I338" s="106" t="s">
        <v>238</v>
      </c>
      <c r="J338" s="106"/>
      <c r="K338" s="119">
        <f>ROUND(K337+0.01,2)</f>
        <v>5.52</v>
      </c>
      <c r="L338" s="125">
        <v>5</v>
      </c>
      <c r="M338" s="153" t="s">
        <v>1030</v>
      </c>
      <c r="N338" s="119">
        <f>ROUND(N337+0.01,2)</f>
        <v>5.52</v>
      </c>
    </row>
    <row r="339" spans="1:14">
      <c r="A339" s="67" t="s">
        <v>1268</v>
      </c>
      <c r="B339" s="67"/>
      <c r="C339" s="170">
        <v>5.45</v>
      </c>
      <c r="D339" s="67">
        <v>5</v>
      </c>
      <c r="E339" s="67" t="s">
        <v>1225</v>
      </c>
      <c r="F339" s="174">
        <f t="shared" si="5"/>
        <v>5.45</v>
      </c>
      <c r="I339" s="108" t="s">
        <v>242</v>
      </c>
      <c r="J339" s="108"/>
      <c r="K339" s="119">
        <v>5.51</v>
      </c>
      <c r="L339" s="125">
        <v>5</v>
      </c>
      <c r="M339" s="153" t="s">
        <v>1242</v>
      </c>
      <c r="N339" s="119">
        <v>5.51</v>
      </c>
    </row>
    <row r="340" spans="1:14">
      <c r="A340" s="67" t="s">
        <v>118</v>
      </c>
      <c r="B340" s="67"/>
      <c r="C340" s="170">
        <v>5.46</v>
      </c>
      <c r="D340" s="67">
        <v>5</v>
      </c>
      <c r="E340" s="67" t="s">
        <v>1227</v>
      </c>
      <c r="F340" s="174">
        <f t="shared" si="5"/>
        <v>5.46</v>
      </c>
      <c r="I340" s="132" t="s">
        <v>419</v>
      </c>
      <c r="J340" s="132">
        <v>5</v>
      </c>
      <c r="K340" s="132">
        <v>6.01</v>
      </c>
      <c r="L340" s="132">
        <v>6</v>
      </c>
      <c r="M340" s="154" t="s">
        <v>80</v>
      </c>
      <c r="N340" s="132">
        <v>6.01</v>
      </c>
    </row>
    <row r="341" spans="1:14">
      <c r="A341" s="67" t="s">
        <v>243</v>
      </c>
      <c r="B341" s="67"/>
      <c r="C341" s="170">
        <v>5.46</v>
      </c>
      <c r="D341" s="67">
        <v>5</v>
      </c>
      <c r="E341" s="67" t="s">
        <v>1227</v>
      </c>
      <c r="F341" s="174">
        <f t="shared" si="5"/>
        <v>5.46</v>
      </c>
      <c r="I341" s="132" t="s">
        <v>300</v>
      </c>
      <c r="J341" s="132">
        <v>0</v>
      </c>
      <c r="K341" s="132">
        <v>6.01</v>
      </c>
      <c r="L341" s="132">
        <v>6</v>
      </c>
      <c r="M341" s="154" t="s">
        <v>80</v>
      </c>
      <c r="N341" s="132">
        <v>6.01</v>
      </c>
    </row>
    <row r="342" spans="1:14">
      <c r="A342" s="67" t="s">
        <v>1261</v>
      </c>
      <c r="B342" s="67"/>
      <c r="C342" s="170">
        <v>5.46</v>
      </c>
      <c r="D342" s="67">
        <v>5</v>
      </c>
      <c r="E342" s="67" t="s">
        <v>1227</v>
      </c>
      <c r="F342" s="174">
        <f t="shared" si="5"/>
        <v>5.46</v>
      </c>
      <c r="I342" s="132" t="s">
        <v>1283</v>
      </c>
      <c r="J342" s="133" t="s">
        <v>1284</v>
      </c>
      <c r="K342" s="132">
        <v>6.02</v>
      </c>
      <c r="L342" s="132">
        <v>6</v>
      </c>
      <c r="M342" s="154" t="s">
        <v>527</v>
      </c>
      <c r="N342" s="132">
        <v>6.02</v>
      </c>
    </row>
    <row r="343" spans="1:14">
      <c r="A343" s="67" t="s">
        <v>172</v>
      </c>
      <c r="B343" s="67"/>
      <c r="C343" s="170">
        <v>5.47</v>
      </c>
      <c r="D343" s="67">
        <v>5</v>
      </c>
      <c r="E343" s="67" t="s">
        <v>171</v>
      </c>
      <c r="F343" s="174">
        <f t="shared" si="5"/>
        <v>5.47</v>
      </c>
      <c r="I343" s="132" t="s">
        <v>1285</v>
      </c>
      <c r="J343" s="132">
        <v>1</v>
      </c>
      <c r="K343" s="132">
        <v>6.02</v>
      </c>
      <c r="L343" s="132">
        <v>6</v>
      </c>
      <c r="M343" s="154" t="s">
        <v>527</v>
      </c>
      <c r="N343" s="132">
        <v>6.02</v>
      </c>
    </row>
    <row r="344" spans="1:14">
      <c r="A344" s="67" t="s">
        <v>385</v>
      </c>
      <c r="B344" s="67"/>
      <c r="C344" s="170">
        <v>5.47</v>
      </c>
      <c r="D344" s="67">
        <v>5</v>
      </c>
      <c r="E344" s="67" t="s">
        <v>171</v>
      </c>
      <c r="F344" s="174">
        <f t="shared" si="5"/>
        <v>5.47</v>
      </c>
      <c r="I344" s="132" t="s">
        <v>1286</v>
      </c>
      <c r="J344" s="133" t="s">
        <v>1287</v>
      </c>
      <c r="K344" s="132">
        <v>6.03</v>
      </c>
      <c r="L344" s="132">
        <v>6</v>
      </c>
      <c r="M344" s="154" t="s">
        <v>556</v>
      </c>
      <c r="N344" s="132">
        <v>6.03</v>
      </c>
    </row>
    <row r="345" spans="1:14">
      <c r="A345" s="67" t="s">
        <v>932</v>
      </c>
      <c r="B345" s="67"/>
      <c r="C345" s="170">
        <v>5.47</v>
      </c>
      <c r="D345" s="67">
        <v>5</v>
      </c>
      <c r="E345" s="67" t="s">
        <v>171</v>
      </c>
      <c r="F345" s="174">
        <f t="shared" si="5"/>
        <v>5.47</v>
      </c>
      <c r="I345" s="132" t="s">
        <v>1288</v>
      </c>
      <c r="J345" s="132">
        <v>4</v>
      </c>
      <c r="K345" s="132">
        <v>6.03</v>
      </c>
      <c r="L345" s="132">
        <v>6</v>
      </c>
      <c r="M345" s="154" t="s">
        <v>556</v>
      </c>
      <c r="N345" s="132">
        <v>6.03</v>
      </c>
    </row>
    <row r="346" spans="1:14">
      <c r="A346" s="171" t="s">
        <v>1387</v>
      </c>
      <c r="B346" s="67"/>
      <c r="C346" s="170">
        <v>5.47</v>
      </c>
      <c r="D346" s="67">
        <v>5</v>
      </c>
      <c r="E346" s="67" t="s">
        <v>171</v>
      </c>
      <c r="F346" s="174">
        <f t="shared" si="5"/>
        <v>5.47</v>
      </c>
      <c r="I346" s="132" t="s">
        <v>1289</v>
      </c>
      <c r="J346" s="133" t="s">
        <v>1290</v>
      </c>
      <c r="K346" s="132">
        <v>6.04</v>
      </c>
      <c r="L346" s="132">
        <v>6</v>
      </c>
      <c r="M346" s="154" t="s">
        <v>595</v>
      </c>
      <c r="N346" s="132">
        <v>6.04</v>
      </c>
    </row>
    <row r="347" spans="1:14">
      <c r="A347" s="67" t="s">
        <v>115</v>
      </c>
      <c r="B347" s="67"/>
      <c r="C347" s="170">
        <v>5.49</v>
      </c>
      <c r="D347" s="67">
        <v>5</v>
      </c>
      <c r="E347" s="67" t="s">
        <v>1237</v>
      </c>
      <c r="F347" s="174">
        <f t="shared" si="5"/>
        <v>5.49</v>
      </c>
      <c r="I347" s="132" t="s">
        <v>594</v>
      </c>
      <c r="J347" s="132">
        <v>1</v>
      </c>
      <c r="K347" s="132">
        <v>6.04</v>
      </c>
      <c r="L347" s="132">
        <v>6</v>
      </c>
      <c r="M347" s="154" t="s">
        <v>595</v>
      </c>
      <c r="N347" s="132">
        <v>6.04</v>
      </c>
    </row>
    <row r="348" spans="1:14">
      <c r="A348" s="67" t="s">
        <v>240</v>
      </c>
      <c r="B348" s="67"/>
      <c r="C348" s="170">
        <v>5.49</v>
      </c>
      <c r="D348" s="67">
        <v>5</v>
      </c>
      <c r="E348" s="67" t="s">
        <v>1237</v>
      </c>
      <c r="F348" s="174">
        <f t="shared" si="5"/>
        <v>5.49</v>
      </c>
      <c r="I348" s="132" t="s">
        <v>1291</v>
      </c>
      <c r="J348" s="134" t="s">
        <v>1292</v>
      </c>
      <c r="K348" s="132">
        <v>6.05</v>
      </c>
      <c r="L348" s="132">
        <v>6</v>
      </c>
      <c r="M348" s="154" t="s">
        <v>1293</v>
      </c>
      <c r="N348" s="132">
        <v>6.05</v>
      </c>
    </row>
    <row r="349" spans="1:14">
      <c r="A349" s="67" t="s">
        <v>114</v>
      </c>
      <c r="B349" s="67"/>
      <c r="C349" s="170" t="s">
        <v>1388</v>
      </c>
      <c r="D349" s="67">
        <v>5</v>
      </c>
      <c r="E349" s="67" t="s">
        <v>1238</v>
      </c>
      <c r="F349" s="174" t="str">
        <f t="shared" si="5"/>
        <v>5.50</v>
      </c>
      <c r="I349" s="132" t="s">
        <v>1294</v>
      </c>
      <c r="J349" s="134" t="s">
        <v>1295</v>
      </c>
      <c r="K349" s="132">
        <v>6.06</v>
      </c>
      <c r="L349" s="132">
        <v>6</v>
      </c>
      <c r="M349" s="154" t="s">
        <v>597</v>
      </c>
      <c r="N349" s="132">
        <v>6.06</v>
      </c>
    </row>
    <row r="350" spans="1:14">
      <c r="A350" s="67" t="s">
        <v>237</v>
      </c>
      <c r="B350" s="67"/>
      <c r="C350" s="170" t="s">
        <v>1388</v>
      </c>
      <c r="D350" s="67">
        <v>5</v>
      </c>
      <c r="E350" s="67" t="s">
        <v>1238</v>
      </c>
      <c r="F350" s="174" t="str">
        <f t="shared" si="5"/>
        <v>5.50</v>
      </c>
      <c r="I350" s="132" t="s">
        <v>596</v>
      </c>
      <c r="J350" s="132">
        <v>4</v>
      </c>
      <c r="K350" s="132">
        <v>6.06</v>
      </c>
      <c r="L350" s="132">
        <v>6</v>
      </c>
      <c r="M350" s="154" t="s">
        <v>597</v>
      </c>
      <c r="N350" s="132">
        <v>6.06</v>
      </c>
    </row>
    <row r="351" spans="1:14">
      <c r="A351" s="67" t="s">
        <v>116</v>
      </c>
      <c r="B351" s="67"/>
      <c r="C351" s="170">
        <v>5.51</v>
      </c>
      <c r="D351" s="67">
        <v>5</v>
      </c>
      <c r="E351" s="67" t="s">
        <v>1242</v>
      </c>
      <c r="F351" s="174">
        <f t="shared" si="5"/>
        <v>5.51</v>
      </c>
      <c r="I351" s="132" t="s">
        <v>879</v>
      </c>
      <c r="J351" s="132">
        <v>7</v>
      </c>
      <c r="K351" s="132">
        <v>6.07</v>
      </c>
      <c r="L351" s="132">
        <v>6</v>
      </c>
      <c r="M351" s="154" t="s">
        <v>1296</v>
      </c>
      <c r="N351" s="132">
        <v>6.07</v>
      </c>
    </row>
    <row r="352" spans="1:14">
      <c r="A352" s="67" t="s">
        <v>242</v>
      </c>
      <c r="B352" s="67"/>
      <c r="C352" s="170">
        <v>5.51</v>
      </c>
      <c r="D352" s="67">
        <v>5</v>
      </c>
      <c r="E352" s="67" t="s">
        <v>1242</v>
      </c>
      <c r="F352" s="174">
        <f t="shared" si="5"/>
        <v>5.51</v>
      </c>
      <c r="I352" s="132" t="s">
        <v>345</v>
      </c>
      <c r="J352" s="132">
        <v>1</v>
      </c>
      <c r="K352" s="132">
        <v>6.07</v>
      </c>
      <c r="L352" s="132">
        <v>6</v>
      </c>
      <c r="M352" s="154" t="s">
        <v>1296</v>
      </c>
      <c r="N352" s="132">
        <v>6.07</v>
      </c>
    </row>
    <row r="353" spans="1:14">
      <c r="A353" s="67" t="s">
        <v>318</v>
      </c>
      <c r="B353" s="67"/>
      <c r="C353" s="170">
        <v>5.52</v>
      </c>
      <c r="D353" s="67">
        <v>5</v>
      </c>
      <c r="E353" s="67" t="s">
        <v>1389</v>
      </c>
      <c r="F353" s="174">
        <f t="shared" si="5"/>
        <v>5.52</v>
      </c>
      <c r="I353" s="132" t="s">
        <v>1297</v>
      </c>
      <c r="J353" s="135" t="s">
        <v>1290</v>
      </c>
      <c r="K353" s="132">
        <v>6.07</v>
      </c>
      <c r="L353" s="132">
        <v>6</v>
      </c>
      <c r="M353" s="154" t="s">
        <v>1296</v>
      </c>
      <c r="N353" s="132">
        <v>6.07</v>
      </c>
    </row>
    <row r="354" spans="1:14">
      <c r="A354" s="67" t="s">
        <v>318</v>
      </c>
      <c r="B354" s="67"/>
      <c r="C354" s="170">
        <v>5.52</v>
      </c>
      <c r="D354" s="67">
        <v>5</v>
      </c>
      <c r="E354" s="67" t="s">
        <v>1389</v>
      </c>
      <c r="F354" s="174">
        <f t="shared" si="5"/>
        <v>5.52</v>
      </c>
      <c r="I354" s="132" t="s">
        <v>1298</v>
      </c>
      <c r="J354" s="132">
        <v>1</v>
      </c>
      <c r="K354" s="132">
        <v>6.07</v>
      </c>
      <c r="L354" s="132">
        <v>6</v>
      </c>
      <c r="M354" s="154" t="s">
        <v>1296</v>
      </c>
      <c r="N354" s="132">
        <v>6.07</v>
      </c>
    </row>
    <row r="355" spans="1:14">
      <c r="A355" s="67" t="s">
        <v>419</v>
      </c>
      <c r="B355" s="67"/>
      <c r="C355" s="170">
        <v>6.01</v>
      </c>
      <c r="D355" s="67">
        <v>6</v>
      </c>
      <c r="E355" s="67" t="s">
        <v>80</v>
      </c>
      <c r="F355" s="174">
        <f t="shared" si="5"/>
        <v>6.01</v>
      </c>
      <c r="I355" s="132" t="s">
        <v>1299</v>
      </c>
      <c r="J355" s="132"/>
      <c r="K355" s="132">
        <v>6.08</v>
      </c>
      <c r="L355" s="132">
        <v>6</v>
      </c>
      <c r="M355" s="154" t="s">
        <v>1300</v>
      </c>
      <c r="N355" s="132">
        <v>6.08</v>
      </c>
    </row>
    <row r="356" spans="1:14">
      <c r="A356" s="67" t="s">
        <v>300</v>
      </c>
      <c r="B356" s="67"/>
      <c r="C356" s="170">
        <v>6.01</v>
      </c>
      <c r="D356" s="67">
        <v>6</v>
      </c>
      <c r="E356" s="67" t="s">
        <v>80</v>
      </c>
      <c r="F356" s="174">
        <f t="shared" si="5"/>
        <v>6.01</v>
      </c>
      <c r="I356" s="132" t="s">
        <v>358</v>
      </c>
      <c r="J356" s="135" t="s">
        <v>1290</v>
      </c>
      <c r="K356" s="132">
        <v>6.08</v>
      </c>
      <c r="L356" s="132">
        <v>6</v>
      </c>
      <c r="M356" s="154" t="s">
        <v>1300</v>
      </c>
      <c r="N356" s="132">
        <v>6.08</v>
      </c>
    </row>
    <row r="357" spans="1:14">
      <c r="A357" s="67" t="s">
        <v>1283</v>
      </c>
      <c r="B357" s="67"/>
      <c r="C357" s="170">
        <v>6.02</v>
      </c>
      <c r="D357" s="67">
        <v>6</v>
      </c>
      <c r="E357" s="67" t="s">
        <v>527</v>
      </c>
      <c r="F357" s="174">
        <f t="shared" si="5"/>
        <v>6.02</v>
      </c>
      <c r="I357" s="132" t="s">
        <v>485</v>
      </c>
      <c r="J357" s="132">
        <v>0</v>
      </c>
      <c r="K357" s="132">
        <v>6.08</v>
      </c>
      <c r="L357" s="132">
        <v>6</v>
      </c>
      <c r="M357" s="154" t="s">
        <v>1300</v>
      </c>
      <c r="N357" s="132">
        <v>6.08</v>
      </c>
    </row>
    <row r="358" spans="1:14">
      <c r="A358" s="67" t="s">
        <v>1285</v>
      </c>
      <c r="B358" s="67"/>
      <c r="C358" s="170">
        <v>6.02</v>
      </c>
      <c r="D358" s="67">
        <v>6</v>
      </c>
      <c r="E358" s="67" t="s">
        <v>527</v>
      </c>
      <c r="F358" s="174">
        <f t="shared" si="5"/>
        <v>6.02</v>
      </c>
      <c r="I358" s="132" t="s">
        <v>418</v>
      </c>
      <c r="J358" s="132">
        <v>6</v>
      </c>
      <c r="K358" s="132">
        <v>6.09</v>
      </c>
      <c r="L358" s="132">
        <v>6</v>
      </c>
      <c r="M358" s="154" t="s">
        <v>1301</v>
      </c>
      <c r="N358" s="132">
        <v>6.09</v>
      </c>
    </row>
    <row r="359" spans="1:14">
      <c r="A359" s="67" t="s">
        <v>1286</v>
      </c>
      <c r="B359" s="67"/>
      <c r="C359" s="170">
        <v>6.03</v>
      </c>
      <c r="D359" s="67">
        <v>6</v>
      </c>
      <c r="E359" s="67" t="s">
        <v>556</v>
      </c>
      <c r="F359" s="174">
        <f t="shared" si="5"/>
        <v>6.03</v>
      </c>
      <c r="I359" s="132" t="s">
        <v>357</v>
      </c>
      <c r="J359" s="134">
        <v>9</v>
      </c>
      <c r="K359" s="132">
        <v>6.09</v>
      </c>
      <c r="L359" s="132">
        <v>6</v>
      </c>
      <c r="M359" s="154" t="s">
        <v>1301</v>
      </c>
      <c r="N359" s="132">
        <v>6.09</v>
      </c>
    </row>
    <row r="360" spans="1:14">
      <c r="A360" s="67" t="s">
        <v>1288</v>
      </c>
      <c r="B360" s="67"/>
      <c r="C360" s="170">
        <v>6.03</v>
      </c>
      <c r="D360" s="67">
        <v>6</v>
      </c>
      <c r="E360" s="67" t="s">
        <v>556</v>
      </c>
      <c r="F360" s="174">
        <f t="shared" si="5"/>
        <v>6.03</v>
      </c>
      <c r="I360" s="132" t="s">
        <v>484</v>
      </c>
      <c r="J360" s="132">
        <v>0</v>
      </c>
      <c r="K360" s="132">
        <v>6.09</v>
      </c>
      <c r="L360" s="132">
        <v>6</v>
      </c>
      <c r="M360" s="154" t="s">
        <v>1301</v>
      </c>
      <c r="N360" s="132">
        <v>6.09</v>
      </c>
    </row>
    <row r="361" spans="1:14">
      <c r="A361" s="67" t="s">
        <v>1289</v>
      </c>
      <c r="B361" s="67"/>
      <c r="C361" s="170">
        <v>6.04</v>
      </c>
      <c r="D361" s="67">
        <v>6</v>
      </c>
      <c r="E361" s="67" t="s">
        <v>595</v>
      </c>
      <c r="F361" s="174">
        <f t="shared" si="5"/>
        <v>6.04</v>
      </c>
      <c r="I361" s="132" t="s">
        <v>1302</v>
      </c>
      <c r="J361" s="132">
        <v>5</v>
      </c>
      <c r="K361" s="132">
        <v>6.1</v>
      </c>
      <c r="L361" s="132">
        <v>6</v>
      </c>
      <c r="M361" s="154" t="s">
        <v>1303</v>
      </c>
      <c r="N361" s="132">
        <v>6.1</v>
      </c>
    </row>
    <row r="362" spans="1:14">
      <c r="A362" s="67" t="s">
        <v>1390</v>
      </c>
      <c r="B362" s="67"/>
      <c r="C362" s="170">
        <v>6.04</v>
      </c>
      <c r="D362" s="67">
        <v>6</v>
      </c>
      <c r="E362" s="67" t="s">
        <v>595</v>
      </c>
      <c r="F362" s="174">
        <f t="shared" si="5"/>
        <v>6.04</v>
      </c>
      <c r="I362" s="132" t="s">
        <v>1304</v>
      </c>
      <c r="J362" s="134" t="s">
        <v>1295</v>
      </c>
      <c r="K362" s="132">
        <v>6.1</v>
      </c>
      <c r="L362" s="132">
        <v>6</v>
      </c>
      <c r="M362" s="154" t="s">
        <v>1303</v>
      </c>
      <c r="N362" s="132">
        <v>6.1</v>
      </c>
    </row>
    <row r="363" spans="1:14">
      <c r="A363" s="67" t="s">
        <v>1391</v>
      </c>
      <c r="B363" s="67"/>
      <c r="C363" s="170">
        <v>6.04</v>
      </c>
      <c r="D363" s="67">
        <v>6</v>
      </c>
      <c r="E363" s="67" t="s">
        <v>595</v>
      </c>
      <c r="F363" s="174">
        <f t="shared" si="5"/>
        <v>6.04</v>
      </c>
      <c r="I363" s="132" t="s">
        <v>1305</v>
      </c>
      <c r="J363" s="132">
        <v>1</v>
      </c>
      <c r="K363" s="132">
        <v>6.1</v>
      </c>
      <c r="L363" s="132">
        <v>6</v>
      </c>
      <c r="M363" s="154" t="s">
        <v>1303</v>
      </c>
      <c r="N363" s="132">
        <v>6.1</v>
      </c>
    </row>
    <row r="364" spans="1:14">
      <c r="A364" s="67" t="s">
        <v>1392</v>
      </c>
      <c r="B364" s="67"/>
      <c r="C364" s="170">
        <v>6.05</v>
      </c>
      <c r="D364" s="67">
        <v>6</v>
      </c>
      <c r="E364" s="67" t="s">
        <v>1293</v>
      </c>
      <c r="F364" s="174">
        <f t="shared" si="5"/>
        <v>6.05</v>
      </c>
      <c r="I364" s="132" t="s">
        <v>920</v>
      </c>
      <c r="J364" s="132">
        <v>5</v>
      </c>
      <c r="K364" s="132">
        <v>6.1099999999999994</v>
      </c>
      <c r="L364" s="132">
        <v>6</v>
      </c>
      <c r="M364" s="154" t="s">
        <v>1306</v>
      </c>
      <c r="N364" s="132">
        <v>6.1099999999999994</v>
      </c>
    </row>
    <row r="365" spans="1:14">
      <c r="A365" s="67" t="s">
        <v>1294</v>
      </c>
      <c r="B365" s="67"/>
      <c r="C365" s="170">
        <v>6.06</v>
      </c>
      <c r="D365" s="67">
        <v>6</v>
      </c>
      <c r="E365" s="67" t="s">
        <v>597</v>
      </c>
      <c r="F365" s="174">
        <f t="shared" si="5"/>
        <v>6.06</v>
      </c>
      <c r="I365" s="132" t="s">
        <v>1304</v>
      </c>
      <c r="J365" s="134" t="s">
        <v>1295</v>
      </c>
      <c r="K365" s="132">
        <v>6.1099999999999994</v>
      </c>
      <c r="L365" s="132">
        <v>6</v>
      </c>
      <c r="M365" s="154" t="s">
        <v>1306</v>
      </c>
      <c r="N365" s="132">
        <v>6.1099999999999994</v>
      </c>
    </row>
    <row r="366" spans="1:14">
      <c r="A366" s="67" t="s">
        <v>1393</v>
      </c>
      <c r="B366" s="67"/>
      <c r="C366" s="170">
        <v>6.06</v>
      </c>
      <c r="D366" s="67">
        <v>6</v>
      </c>
      <c r="E366" s="67" t="s">
        <v>597</v>
      </c>
      <c r="F366" s="174">
        <f t="shared" si="5"/>
        <v>6.06</v>
      </c>
      <c r="I366" s="132" t="s">
        <v>514</v>
      </c>
      <c r="J366" s="132">
        <v>0.1</v>
      </c>
      <c r="K366" s="132">
        <v>6.1099999999999994</v>
      </c>
      <c r="L366" s="132">
        <v>6</v>
      </c>
      <c r="M366" s="154" t="s">
        <v>1306</v>
      </c>
      <c r="N366" s="132">
        <v>6.1099999999999994</v>
      </c>
    </row>
    <row r="367" spans="1:14">
      <c r="A367" s="67" t="s">
        <v>879</v>
      </c>
      <c r="B367" s="67"/>
      <c r="C367" s="170">
        <v>6.07</v>
      </c>
      <c r="D367" s="67">
        <v>6</v>
      </c>
      <c r="E367" s="67" t="s">
        <v>1296</v>
      </c>
      <c r="F367" s="174">
        <f t="shared" si="5"/>
        <v>6.07</v>
      </c>
      <c r="I367" s="132" t="s">
        <v>1307</v>
      </c>
      <c r="J367" s="134" t="s">
        <v>1308</v>
      </c>
      <c r="K367" s="132">
        <v>6.1199999999999992</v>
      </c>
      <c r="L367" s="132">
        <v>6</v>
      </c>
      <c r="M367" s="154" t="s">
        <v>1309</v>
      </c>
      <c r="N367" s="132">
        <v>6.1199999999999992</v>
      </c>
    </row>
    <row r="368" spans="1:14">
      <c r="A368" s="67" t="s">
        <v>345</v>
      </c>
      <c r="B368" s="67"/>
      <c r="C368" s="170">
        <v>6.07</v>
      </c>
      <c r="D368" s="67">
        <v>6</v>
      </c>
      <c r="E368" s="67" t="s">
        <v>1296</v>
      </c>
      <c r="F368" s="174">
        <f t="shared" si="5"/>
        <v>6.07</v>
      </c>
      <c r="I368" s="132" t="s">
        <v>881</v>
      </c>
      <c r="J368" s="132">
        <v>6</v>
      </c>
      <c r="K368" s="132">
        <v>6.129999999999999</v>
      </c>
      <c r="L368" s="132">
        <v>6</v>
      </c>
      <c r="M368" s="154" t="s">
        <v>1310</v>
      </c>
      <c r="N368" s="132">
        <v>6.129999999999999</v>
      </c>
    </row>
    <row r="369" spans="1:14">
      <c r="A369" s="67" t="s">
        <v>1394</v>
      </c>
      <c r="B369" s="67"/>
      <c r="C369" s="170">
        <v>6.07</v>
      </c>
      <c r="D369" s="67">
        <v>6</v>
      </c>
      <c r="E369" s="67" t="s">
        <v>1296</v>
      </c>
      <c r="F369" s="174">
        <f t="shared" si="5"/>
        <v>6.07</v>
      </c>
      <c r="I369" s="132" t="s">
        <v>1311</v>
      </c>
      <c r="J369" s="134" t="s">
        <v>1308</v>
      </c>
      <c r="K369" s="132">
        <v>6.129999999999999</v>
      </c>
      <c r="L369" s="132">
        <v>6</v>
      </c>
      <c r="M369" s="154" t="s">
        <v>1310</v>
      </c>
      <c r="N369" s="132">
        <v>6.129999999999999</v>
      </c>
    </row>
    <row r="370" spans="1:14">
      <c r="A370" s="67" t="s">
        <v>1297</v>
      </c>
      <c r="B370" s="67"/>
      <c r="C370" s="170">
        <v>6.07</v>
      </c>
      <c r="D370" s="67">
        <v>6</v>
      </c>
      <c r="E370" s="67" t="s">
        <v>1296</v>
      </c>
      <c r="F370" s="174">
        <f t="shared" si="5"/>
        <v>6.07</v>
      </c>
      <c r="I370" s="132" t="s">
        <v>352</v>
      </c>
      <c r="J370" s="132">
        <v>5</v>
      </c>
      <c r="K370" s="132">
        <v>6.1399999999999988</v>
      </c>
      <c r="L370" s="132">
        <v>6</v>
      </c>
      <c r="M370" s="154" t="s">
        <v>1312</v>
      </c>
      <c r="N370" s="132">
        <v>6.1399999999999988</v>
      </c>
    </row>
    <row r="371" spans="1:14">
      <c r="A371" s="67" t="s">
        <v>1298</v>
      </c>
      <c r="B371" s="67"/>
      <c r="C371" s="170">
        <v>6.07</v>
      </c>
      <c r="D371" s="67">
        <v>6</v>
      </c>
      <c r="E371" s="67" t="s">
        <v>1296</v>
      </c>
      <c r="F371" s="174">
        <f t="shared" si="5"/>
        <v>6.07</v>
      </c>
      <c r="I371" s="132" t="s">
        <v>1313</v>
      </c>
      <c r="J371" s="132">
        <v>0</v>
      </c>
      <c r="K371" s="132">
        <v>6.1399999999999988</v>
      </c>
      <c r="L371" s="132">
        <v>6</v>
      </c>
      <c r="M371" s="154" t="s">
        <v>1312</v>
      </c>
      <c r="N371" s="132">
        <v>6.1399999999999988</v>
      </c>
    </row>
    <row r="372" spans="1:14">
      <c r="A372" s="67" t="s">
        <v>1299</v>
      </c>
      <c r="B372" s="67"/>
      <c r="C372" s="170">
        <v>6.08</v>
      </c>
      <c r="D372" s="67">
        <v>6</v>
      </c>
      <c r="E372" s="67" t="s">
        <v>1300</v>
      </c>
      <c r="F372" s="174">
        <f t="shared" si="5"/>
        <v>6.08</v>
      </c>
      <c r="I372" s="132" t="s">
        <v>352</v>
      </c>
      <c r="J372" s="132">
        <v>5</v>
      </c>
      <c r="K372" s="132">
        <v>6.1499999999999986</v>
      </c>
      <c r="L372" s="132">
        <v>6</v>
      </c>
      <c r="M372" s="154" t="s">
        <v>1314</v>
      </c>
      <c r="N372" s="132">
        <v>6.1499999999999986</v>
      </c>
    </row>
    <row r="373" spans="1:14">
      <c r="A373" s="67" t="s">
        <v>358</v>
      </c>
      <c r="B373" s="67"/>
      <c r="C373" s="170">
        <v>6.08</v>
      </c>
      <c r="D373" s="67">
        <v>6</v>
      </c>
      <c r="E373" s="67" t="s">
        <v>1300</v>
      </c>
      <c r="F373" s="174">
        <f t="shared" si="5"/>
        <v>6.08</v>
      </c>
      <c r="I373" s="132" t="s">
        <v>885</v>
      </c>
      <c r="J373" s="132">
        <v>2</v>
      </c>
      <c r="K373" s="132">
        <v>6.1499999999999986</v>
      </c>
      <c r="L373" s="132">
        <v>6</v>
      </c>
      <c r="M373" s="154" t="s">
        <v>1314</v>
      </c>
      <c r="N373" s="132">
        <v>6.1499999999999986</v>
      </c>
    </row>
    <row r="374" spans="1:14">
      <c r="A374" s="67" t="s">
        <v>485</v>
      </c>
      <c r="B374" s="67"/>
      <c r="C374" s="170">
        <v>6.08</v>
      </c>
      <c r="D374" s="67">
        <v>6</v>
      </c>
      <c r="E374" s="67" t="s">
        <v>1300</v>
      </c>
      <c r="F374" s="174">
        <f t="shared" si="5"/>
        <v>6.08</v>
      </c>
      <c r="I374" s="132" t="s">
        <v>359</v>
      </c>
      <c r="J374" s="136" t="s">
        <v>1284</v>
      </c>
      <c r="K374" s="132">
        <v>6.1499999999999986</v>
      </c>
      <c r="L374" s="132">
        <v>6</v>
      </c>
      <c r="M374" s="154" t="s">
        <v>1314</v>
      </c>
      <c r="N374" s="132">
        <v>6.1499999999999986</v>
      </c>
    </row>
    <row r="375" spans="1:14">
      <c r="A375" s="67" t="s">
        <v>418</v>
      </c>
      <c r="B375" s="67"/>
      <c r="C375" s="170">
        <v>6.09</v>
      </c>
      <c r="D375" s="67">
        <v>6</v>
      </c>
      <c r="E375" s="67" t="s">
        <v>1301</v>
      </c>
      <c r="F375" s="174">
        <f t="shared" si="5"/>
        <v>6.09</v>
      </c>
      <c r="I375" s="132" t="s">
        <v>360</v>
      </c>
      <c r="J375" s="136" t="s">
        <v>1308</v>
      </c>
      <c r="K375" s="132">
        <v>6.1499999999999986</v>
      </c>
      <c r="L375" s="132">
        <v>6</v>
      </c>
      <c r="M375" s="154" t="s">
        <v>1314</v>
      </c>
      <c r="N375" s="132">
        <v>6.1499999999999986</v>
      </c>
    </row>
    <row r="376" spans="1:14">
      <c r="A376" s="67" t="s">
        <v>357</v>
      </c>
      <c r="B376" s="67"/>
      <c r="C376" s="170">
        <v>6.09</v>
      </c>
      <c r="D376" s="67">
        <v>6</v>
      </c>
      <c r="E376" s="67" t="s">
        <v>1301</v>
      </c>
      <c r="F376" s="174">
        <f t="shared" si="5"/>
        <v>6.09</v>
      </c>
      <c r="I376" s="132" t="s">
        <v>86</v>
      </c>
      <c r="J376" s="132">
        <v>6</v>
      </c>
      <c r="K376" s="132">
        <v>6.16</v>
      </c>
      <c r="L376" s="132">
        <v>6</v>
      </c>
      <c r="M376" s="154" t="s">
        <v>78</v>
      </c>
      <c r="N376" s="132">
        <v>6.16</v>
      </c>
    </row>
    <row r="377" spans="1:14">
      <c r="A377" s="67" t="s">
        <v>484</v>
      </c>
      <c r="B377" s="67"/>
      <c r="C377" s="170">
        <v>6.09</v>
      </c>
      <c r="D377" s="67">
        <v>6</v>
      </c>
      <c r="E377" s="67" t="s">
        <v>1301</v>
      </c>
      <c r="F377" s="174">
        <f t="shared" si="5"/>
        <v>6.09</v>
      </c>
      <c r="I377" s="132" t="s">
        <v>296</v>
      </c>
      <c r="J377" s="132">
        <v>3</v>
      </c>
      <c r="K377" s="132">
        <v>6.16</v>
      </c>
      <c r="L377" s="132">
        <v>6</v>
      </c>
      <c r="M377" s="154" t="s">
        <v>78</v>
      </c>
      <c r="N377" s="132">
        <v>6.16</v>
      </c>
    </row>
    <row r="378" spans="1:14">
      <c r="A378" s="67" t="s">
        <v>915</v>
      </c>
      <c r="B378" s="67"/>
      <c r="C378" s="170" t="s">
        <v>1395</v>
      </c>
      <c r="D378" s="67">
        <v>6</v>
      </c>
      <c r="E378" s="67" t="s">
        <v>1303</v>
      </c>
      <c r="F378" s="174" t="str">
        <f t="shared" si="5"/>
        <v>6.10</v>
      </c>
      <c r="I378" s="132" t="s">
        <v>479</v>
      </c>
      <c r="J378" s="132">
        <v>0</v>
      </c>
      <c r="K378" s="132">
        <v>6.16</v>
      </c>
      <c r="L378" s="132">
        <v>6</v>
      </c>
      <c r="M378" s="154" t="s">
        <v>78</v>
      </c>
      <c r="N378" s="132">
        <v>6.16</v>
      </c>
    </row>
    <row r="379" spans="1:14">
      <c r="A379" s="67" t="s">
        <v>1304</v>
      </c>
      <c r="B379" s="67"/>
      <c r="C379" s="170" t="s">
        <v>1395</v>
      </c>
      <c r="D379" s="67">
        <v>6</v>
      </c>
      <c r="E379" s="67" t="s">
        <v>1303</v>
      </c>
      <c r="F379" s="174" t="str">
        <f t="shared" si="5"/>
        <v>6.10</v>
      </c>
      <c r="I379" s="132" t="s">
        <v>883</v>
      </c>
      <c r="J379" s="132">
        <v>3</v>
      </c>
      <c r="K379" s="132">
        <v>6.17</v>
      </c>
      <c r="L379" s="132">
        <v>6</v>
      </c>
      <c r="M379" s="154" t="s">
        <v>884</v>
      </c>
      <c r="N379" s="132">
        <v>6.17</v>
      </c>
    </row>
    <row r="380" spans="1:14">
      <c r="A380" s="67" t="s">
        <v>1304</v>
      </c>
      <c r="B380" s="67"/>
      <c r="C380" s="170" t="s">
        <v>1395</v>
      </c>
      <c r="D380" s="67">
        <v>6</v>
      </c>
      <c r="E380" s="67" t="s">
        <v>1303</v>
      </c>
      <c r="F380" s="174" t="str">
        <f t="shared" si="5"/>
        <v>6.10</v>
      </c>
      <c r="I380" s="132" t="s">
        <v>887</v>
      </c>
      <c r="J380" s="132">
        <v>1</v>
      </c>
      <c r="K380" s="132">
        <v>6.18</v>
      </c>
      <c r="L380" s="132">
        <v>6</v>
      </c>
      <c r="M380" s="154" t="s">
        <v>349</v>
      </c>
      <c r="N380" s="132">
        <v>6.18</v>
      </c>
    </row>
    <row r="381" spans="1:14">
      <c r="A381" s="67" t="s">
        <v>1305</v>
      </c>
      <c r="B381" s="67"/>
      <c r="C381" s="170" t="s">
        <v>1395</v>
      </c>
      <c r="D381" s="67">
        <v>6</v>
      </c>
      <c r="E381" s="67" t="s">
        <v>1303</v>
      </c>
      <c r="F381" s="174" t="str">
        <f t="shared" si="5"/>
        <v>6.10</v>
      </c>
      <c r="I381" s="132" t="s">
        <v>298</v>
      </c>
      <c r="J381" s="132">
        <v>1</v>
      </c>
      <c r="K381" s="132">
        <v>6.18</v>
      </c>
      <c r="L381" s="132">
        <v>6</v>
      </c>
      <c r="M381" s="154" t="s">
        <v>349</v>
      </c>
      <c r="N381" s="132">
        <v>6.18</v>
      </c>
    </row>
    <row r="382" spans="1:14">
      <c r="A382" s="67" t="s">
        <v>920</v>
      </c>
      <c r="B382" s="67"/>
      <c r="C382" s="170">
        <v>6.11</v>
      </c>
      <c r="D382" s="67">
        <v>6</v>
      </c>
      <c r="E382" s="67" t="s">
        <v>1306</v>
      </c>
      <c r="F382" s="174">
        <f t="shared" si="5"/>
        <v>6.11</v>
      </c>
      <c r="I382" s="132" t="s">
        <v>1315</v>
      </c>
      <c r="J382" s="137" t="s">
        <v>1316</v>
      </c>
      <c r="K382" s="132">
        <v>6.18</v>
      </c>
      <c r="L382" s="132">
        <v>6</v>
      </c>
      <c r="M382" s="154" t="s">
        <v>349</v>
      </c>
      <c r="N382" s="132">
        <v>6.18</v>
      </c>
    </row>
    <row r="383" spans="1:14">
      <c r="A383" s="67" t="s">
        <v>1396</v>
      </c>
      <c r="B383" s="67"/>
      <c r="C383" s="170">
        <v>6.11</v>
      </c>
      <c r="D383" s="67">
        <v>6</v>
      </c>
      <c r="E383" s="67" t="s">
        <v>1306</v>
      </c>
      <c r="F383" s="174">
        <f t="shared" si="5"/>
        <v>6.11</v>
      </c>
      <c r="I383" s="132" t="s">
        <v>1317</v>
      </c>
      <c r="J383" s="137" t="s">
        <v>1308</v>
      </c>
      <c r="K383" s="132">
        <v>6.18</v>
      </c>
      <c r="L383" s="132">
        <v>6</v>
      </c>
      <c r="M383" s="154" t="s">
        <v>349</v>
      </c>
      <c r="N383" s="132">
        <v>6.18</v>
      </c>
    </row>
    <row r="384" spans="1:14">
      <c r="A384" s="67" t="s">
        <v>1307</v>
      </c>
      <c r="B384" s="67"/>
      <c r="C384" s="170">
        <v>6.12</v>
      </c>
      <c r="D384" s="67">
        <v>6</v>
      </c>
      <c r="E384" s="67" t="s">
        <v>1309</v>
      </c>
      <c r="F384" s="174">
        <f t="shared" si="5"/>
        <v>6.12</v>
      </c>
      <c r="I384" s="132" t="s">
        <v>563</v>
      </c>
      <c r="J384" s="132">
        <v>0</v>
      </c>
      <c r="K384" s="132">
        <v>6.18</v>
      </c>
      <c r="L384" s="132">
        <v>6</v>
      </c>
      <c r="M384" s="154" t="s">
        <v>349</v>
      </c>
      <c r="N384" s="132">
        <v>6.18</v>
      </c>
    </row>
    <row r="385" spans="1:14">
      <c r="A385" s="67" t="s">
        <v>881</v>
      </c>
      <c r="B385" s="67"/>
      <c r="C385" s="170">
        <v>6.13</v>
      </c>
      <c r="D385" s="67">
        <v>6</v>
      </c>
      <c r="E385" s="67" t="s">
        <v>1310</v>
      </c>
      <c r="F385" s="174">
        <f t="shared" si="5"/>
        <v>6.13</v>
      </c>
      <c r="I385" s="132" t="s">
        <v>1254</v>
      </c>
      <c r="J385" s="133" t="s">
        <v>1318</v>
      </c>
      <c r="K385" s="132">
        <v>6.1899999999999995</v>
      </c>
      <c r="L385" s="132">
        <v>6</v>
      </c>
      <c r="M385" s="154" t="s">
        <v>560</v>
      </c>
      <c r="N385" s="132">
        <v>6.1899999999999995</v>
      </c>
    </row>
    <row r="386" spans="1:14">
      <c r="A386" s="67" t="s">
        <v>1311</v>
      </c>
      <c r="B386" s="67"/>
      <c r="C386" s="170">
        <v>6.13</v>
      </c>
      <c r="D386" s="67">
        <v>6</v>
      </c>
      <c r="E386" s="67" t="s">
        <v>1310</v>
      </c>
      <c r="F386" s="174">
        <f t="shared" si="5"/>
        <v>6.13</v>
      </c>
      <c r="I386" s="132" t="s">
        <v>559</v>
      </c>
      <c r="J386" s="132"/>
      <c r="K386" s="132">
        <v>6.1899999999999995</v>
      </c>
      <c r="L386" s="132">
        <v>6</v>
      </c>
      <c r="M386" s="154" t="s">
        <v>560</v>
      </c>
      <c r="N386" s="132">
        <v>6.1899999999999995</v>
      </c>
    </row>
    <row r="387" spans="1:14">
      <c r="A387" s="67" t="s">
        <v>352</v>
      </c>
      <c r="B387" s="67"/>
      <c r="C387" s="170">
        <v>6.14</v>
      </c>
      <c r="D387" s="67">
        <v>6</v>
      </c>
      <c r="E387" s="67" t="s">
        <v>1312</v>
      </c>
      <c r="F387" s="174">
        <f t="shared" ref="F387:F450" si="6">C387</f>
        <v>6.14</v>
      </c>
      <c r="I387" s="132" t="s">
        <v>1319</v>
      </c>
      <c r="J387" s="134"/>
      <c r="K387" s="132">
        <v>6.1999999999999993</v>
      </c>
      <c r="L387" s="132">
        <v>6</v>
      </c>
      <c r="M387" s="154" t="s">
        <v>558</v>
      </c>
      <c r="N387" s="132">
        <v>6.1999999999999993</v>
      </c>
    </row>
    <row r="388" spans="1:14">
      <c r="A388" s="67" t="s">
        <v>1313</v>
      </c>
      <c r="B388" s="67"/>
      <c r="C388" s="170">
        <v>6.14</v>
      </c>
      <c r="D388" s="67">
        <v>6</v>
      </c>
      <c r="E388" s="67" t="s">
        <v>1312</v>
      </c>
      <c r="F388" s="174">
        <f t="shared" si="6"/>
        <v>6.14</v>
      </c>
      <c r="I388" s="132" t="s">
        <v>557</v>
      </c>
      <c r="J388" s="132">
        <v>0</v>
      </c>
      <c r="K388" s="132">
        <v>6.1999999999999993</v>
      </c>
      <c r="L388" s="132">
        <v>6</v>
      </c>
      <c r="M388" s="154" t="s">
        <v>558</v>
      </c>
      <c r="N388" s="132">
        <v>6.1999999999999993</v>
      </c>
    </row>
    <row r="389" spans="1:14">
      <c r="A389" s="67" t="s">
        <v>352</v>
      </c>
      <c r="B389" s="67"/>
      <c r="C389" s="170">
        <v>6.15</v>
      </c>
      <c r="D389" s="67">
        <v>6</v>
      </c>
      <c r="E389" s="67" t="s">
        <v>1314</v>
      </c>
      <c r="F389" s="174">
        <f t="shared" si="6"/>
        <v>6.15</v>
      </c>
      <c r="I389" s="132" t="s">
        <v>1320</v>
      </c>
      <c r="J389" s="134">
        <v>4</v>
      </c>
      <c r="K389" s="132">
        <v>6.2099999999999991</v>
      </c>
      <c r="L389" s="132">
        <v>6</v>
      </c>
      <c r="M389" s="154" t="s">
        <v>1321</v>
      </c>
      <c r="N389" s="132">
        <v>6.2099999999999991</v>
      </c>
    </row>
    <row r="390" spans="1:14">
      <c r="A390" s="67" t="s">
        <v>1397</v>
      </c>
      <c r="B390" s="67"/>
      <c r="C390" s="170">
        <v>6.15</v>
      </c>
      <c r="D390" s="67">
        <v>6</v>
      </c>
      <c r="E390" s="67" t="s">
        <v>1314</v>
      </c>
      <c r="F390" s="174">
        <f t="shared" si="6"/>
        <v>6.15</v>
      </c>
      <c r="I390" s="132" t="s">
        <v>1322</v>
      </c>
      <c r="J390" s="132">
        <v>2</v>
      </c>
      <c r="K390" s="132">
        <v>6.2099999999999991</v>
      </c>
      <c r="L390" s="132">
        <v>6</v>
      </c>
      <c r="M390" s="154" t="s">
        <v>1321</v>
      </c>
      <c r="N390" s="132">
        <v>6.2099999999999991</v>
      </c>
    </row>
    <row r="391" spans="1:14">
      <c r="A391" s="67" t="s">
        <v>885</v>
      </c>
      <c r="B391" s="67"/>
      <c r="C391" s="170">
        <v>6.15</v>
      </c>
      <c r="D391" s="67">
        <v>6</v>
      </c>
      <c r="E391" s="67" t="s">
        <v>1314</v>
      </c>
      <c r="F391" s="174">
        <f t="shared" si="6"/>
        <v>6.15</v>
      </c>
      <c r="I391" s="132" t="s">
        <v>1323</v>
      </c>
      <c r="J391" s="132">
        <v>2</v>
      </c>
      <c r="K391" s="132">
        <v>6.2099999999999991</v>
      </c>
      <c r="L391" s="132">
        <v>6</v>
      </c>
      <c r="M391" s="154" t="s">
        <v>1321</v>
      </c>
      <c r="N391" s="132">
        <v>6.2099999999999991</v>
      </c>
    </row>
    <row r="392" spans="1:14">
      <c r="A392" s="67" t="s">
        <v>359</v>
      </c>
      <c r="B392" s="67"/>
      <c r="C392" s="170">
        <v>6.15</v>
      </c>
      <c r="D392" s="67">
        <v>6</v>
      </c>
      <c r="E392" s="67" t="s">
        <v>1314</v>
      </c>
      <c r="F392" s="174">
        <f t="shared" si="6"/>
        <v>6.15</v>
      </c>
      <c r="I392" s="132" t="s">
        <v>917</v>
      </c>
      <c r="J392" s="132"/>
      <c r="K392" s="132">
        <v>6.2199999999999989</v>
      </c>
      <c r="L392" s="132">
        <v>6</v>
      </c>
      <c r="M392" s="154" t="s">
        <v>593</v>
      </c>
      <c r="N392" s="132">
        <v>6.2199999999999989</v>
      </c>
    </row>
    <row r="393" spans="1:14">
      <c r="A393" s="67" t="s">
        <v>360</v>
      </c>
      <c r="B393" s="67"/>
      <c r="C393" s="170">
        <v>6.15</v>
      </c>
      <c r="D393" s="67">
        <v>6</v>
      </c>
      <c r="E393" s="67" t="s">
        <v>1314</v>
      </c>
      <c r="F393" s="174">
        <f t="shared" si="6"/>
        <v>6.15</v>
      </c>
      <c r="I393" s="132" t="s">
        <v>1324</v>
      </c>
      <c r="J393" s="135"/>
      <c r="K393" s="132">
        <v>6.2199999999999989</v>
      </c>
      <c r="L393" s="132">
        <v>6</v>
      </c>
      <c r="M393" s="154" t="s">
        <v>593</v>
      </c>
      <c r="N393" s="132">
        <v>6.2199999999999989</v>
      </c>
    </row>
    <row r="394" spans="1:14">
      <c r="A394" s="67" t="s">
        <v>1398</v>
      </c>
      <c r="B394" s="67"/>
      <c r="C394" s="170">
        <v>6.15</v>
      </c>
      <c r="D394" s="67">
        <v>6</v>
      </c>
      <c r="E394" s="67" t="s">
        <v>1314</v>
      </c>
      <c r="F394" s="174">
        <f t="shared" si="6"/>
        <v>6.15</v>
      </c>
    </row>
    <row r="395" spans="1:14">
      <c r="A395" s="67" t="s">
        <v>86</v>
      </c>
      <c r="B395" s="67"/>
      <c r="C395" s="170">
        <v>6.16</v>
      </c>
      <c r="D395" s="67">
        <v>6</v>
      </c>
      <c r="E395" s="67" t="s">
        <v>78</v>
      </c>
      <c r="F395" s="174">
        <f t="shared" si="6"/>
        <v>6.16</v>
      </c>
    </row>
    <row r="396" spans="1:14">
      <c r="A396" s="67" t="s">
        <v>296</v>
      </c>
      <c r="B396" s="67"/>
      <c r="C396" s="170">
        <v>6.16</v>
      </c>
      <c r="D396" s="67">
        <v>6</v>
      </c>
      <c r="E396" s="67" t="s">
        <v>78</v>
      </c>
      <c r="F396" s="174">
        <f t="shared" si="6"/>
        <v>6.16</v>
      </c>
    </row>
    <row r="397" spans="1:14">
      <c r="A397" s="67" t="s">
        <v>479</v>
      </c>
      <c r="B397" s="67"/>
      <c r="C397" s="170">
        <v>6.16</v>
      </c>
      <c r="D397" s="67">
        <v>6</v>
      </c>
      <c r="E397" s="67" t="s">
        <v>78</v>
      </c>
      <c r="F397" s="174">
        <f t="shared" si="6"/>
        <v>6.16</v>
      </c>
    </row>
    <row r="398" spans="1:14">
      <c r="A398" s="67" t="s">
        <v>883</v>
      </c>
      <c r="B398" s="67"/>
      <c r="C398" s="170">
        <v>6.17</v>
      </c>
      <c r="D398" s="67">
        <v>6</v>
      </c>
      <c r="E398" s="67" t="s">
        <v>884</v>
      </c>
      <c r="F398" s="174">
        <f t="shared" si="6"/>
        <v>6.17</v>
      </c>
    </row>
    <row r="399" spans="1:14">
      <c r="A399" s="67" t="s">
        <v>887</v>
      </c>
      <c r="B399" s="67"/>
      <c r="C399" s="170">
        <v>6.18</v>
      </c>
      <c r="D399" s="67">
        <v>6</v>
      </c>
      <c r="E399" s="67" t="s">
        <v>349</v>
      </c>
      <c r="F399" s="174">
        <f t="shared" si="6"/>
        <v>6.18</v>
      </c>
    </row>
    <row r="400" spans="1:14">
      <c r="A400" s="67" t="s">
        <v>298</v>
      </c>
      <c r="B400" s="67"/>
      <c r="C400" s="170">
        <v>6.18</v>
      </c>
      <c r="D400" s="67">
        <v>6</v>
      </c>
      <c r="E400" s="67" t="s">
        <v>349</v>
      </c>
      <c r="F400" s="174">
        <f t="shared" si="6"/>
        <v>6.18</v>
      </c>
    </row>
    <row r="401" spans="1:6">
      <c r="A401" s="67" t="s">
        <v>1315</v>
      </c>
      <c r="B401" s="67"/>
      <c r="C401" s="170">
        <v>6.18</v>
      </c>
      <c r="D401" s="67">
        <v>6</v>
      </c>
      <c r="E401" s="67" t="s">
        <v>349</v>
      </c>
      <c r="F401" s="174">
        <f t="shared" si="6"/>
        <v>6.18</v>
      </c>
    </row>
    <row r="402" spans="1:6">
      <c r="A402" s="67" t="s">
        <v>1317</v>
      </c>
      <c r="B402" s="67"/>
      <c r="C402" s="170">
        <v>6.18</v>
      </c>
      <c r="D402" s="67">
        <v>6</v>
      </c>
      <c r="E402" s="67" t="s">
        <v>349</v>
      </c>
      <c r="F402" s="174">
        <f t="shared" si="6"/>
        <v>6.18</v>
      </c>
    </row>
    <row r="403" spans="1:6">
      <c r="A403" s="67" t="s">
        <v>1399</v>
      </c>
      <c r="B403" s="67"/>
      <c r="C403" s="170">
        <v>6.18</v>
      </c>
      <c r="D403" s="67">
        <v>6</v>
      </c>
      <c r="E403" s="67" t="s">
        <v>349</v>
      </c>
      <c r="F403" s="174">
        <f t="shared" si="6"/>
        <v>6.18</v>
      </c>
    </row>
    <row r="404" spans="1:6">
      <c r="A404" s="67" t="s">
        <v>1400</v>
      </c>
      <c r="B404" s="67"/>
      <c r="C404" s="170">
        <v>6.18</v>
      </c>
      <c r="D404" s="67">
        <v>6</v>
      </c>
      <c r="E404" s="67" t="s">
        <v>349</v>
      </c>
      <c r="F404" s="174">
        <f t="shared" si="6"/>
        <v>6.18</v>
      </c>
    </row>
    <row r="405" spans="1:6">
      <c r="A405" s="67" t="s">
        <v>1401</v>
      </c>
      <c r="B405" s="67"/>
      <c r="C405" s="170">
        <v>6.19</v>
      </c>
      <c r="D405" s="67">
        <v>6</v>
      </c>
      <c r="E405" s="67" t="s">
        <v>560</v>
      </c>
      <c r="F405" s="174">
        <f t="shared" si="6"/>
        <v>6.19</v>
      </c>
    </row>
    <row r="406" spans="1:6">
      <c r="A406" s="67" t="s">
        <v>1319</v>
      </c>
      <c r="B406" s="67"/>
      <c r="C406" s="170" t="s">
        <v>1402</v>
      </c>
      <c r="D406" s="67">
        <v>6</v>
      </c>
      <c r="E406" s="67" t="s">
        <v>558</v>
      </c>
      <c r="F406" s="174" t="str">
        <f t="shared" si="6"/>
        <v>6.20</v>
      </c>
    </row>
    <row r="407" spans="1:6">
      <c r="A407" s="67" t="s">
        <v>1403</v>
      </c>
      <c r="B407" s="67"/>
      <c r="C407" s="170" t="s">
        <v>1402</v>
      </c>
      <c r="D407" s="67">
        <v>6</v>
      </c>
      <c r="E407" s="67" t="s">
        <v>558</v>
      </c>
      <c r="F407" s="174" t="str">
        <f t="shared" si="6"/>
        <v>6.20</v>
      </c>
    </row>
    <row r="408" spans="1:6">
      <c r="A408" s="67" t="s">
        <v>894</v>
      </c>
      <c r="B408" s="67"/>
      <c r="C408" s="170">
        <v>6.21</v>
      </c>
      <c r="D408" s="67">
        <v>6</v>
      </c>
      <c r="E408" s="67" t="s">
        <v>1321</v>
      </c>
      <c r="F408" s="174">
        <f t="shared" si="6"/>
        <v>6.21</v>
      </c>
    </row>
    <row r="409" spans="1:6">
      <c r="A409" s="67" t="s">
        <v>1320</v>
      </c>
      <c r="B409" s="67"/>
      <c r="C409" s="170">
        <v>6.21</v>
      </c>
      <c r="D409" s="67">
        <v>6</v>
      </c>
      <c r="E409" s="67" t="s">
        <v>1321</v>
      </c>
      <c r="F409" s="174">
        <f t="shared" si="6"/>
        <v>6.21</v>
      </c>
    </row>
    <row r="410" spans="1:6">
      <c r="A410" s="67" t="s">
        <v>1322</v>
      </c>
      <c r="B410" s="67"/>
      <c r="C410" s="170">
        <v>6.21</v>
      </c>
      <c r="D410" s="67">
        <v>6</v>
      </c>
      <c r="E410" s="67" t="s">
        <v>1321</v>
      </c>
      <c r="F410" s="174">
        <f t="shared" si="6"/>
        <v>6.21</v>
      </c>
    </row>
    <row r="411" spans="1:6">
      <c r="A411" s="67" t="s">
        <v>1404</v>
      </c>
      <c r="B411" s="67"/>
      <c r="C411" s="170">
        <v>6.21</v>
      </c>
      <c r="D411" s="67">
        <v>6</v>
      </c>
      <c r="E411" s="67" t="s">
        <v>1321</v>
      </c>
      <c r="F411" s="174">
        <f t="shared" si="6"/>
        <v>6.21</v>
      </c>
    </row>
    <row r="412" spans="1:6">
      <c r="A412" s="67" t="s">
        <v>1323</v>
      </c>
      <c r="B412" s="67"/>
      <c r="C412" s="170">
        <v>6.21</v>
      </c>
      <c r="D412" s="67">
        <v>6</v>
      </c>
      <c r="E412" s="67" t="s">
        <v>1321</v>
      </c>
      <c r="F412" s="174">
        <f t="shared" si="6"/>
        <v>6.21</v>
      </c>
    </row>
    <row r="413" spans="1:6">
      <c r="A413" s="67" t="s">
        <v>917</v>
      </c>
      <c r="B413" s="67"/>
      <c r="C413" s="170">
        <v>6.22</v>
      </c>
      <c r="D413" s="67">
        <v>6</v>
      </c>
      <c r="E413" s="67" t="s">
        <v>593</v>
      </c>
      <c r="F413" s="174">
        <f t="shared" si="6"/>
        <v>6.22</v>
      </c>
    </row>
    <row r="414" spans="1:6">
      <c r="A414" s="67" t="s">
        <v>1324</v>
      </c>
      <c r="B414" s="67"/>
      <c r="C414" s="170">
        <v>6.22</v>
      </c>
      <c r="D414" s="67">
        <v>6</v>
      </c>
      <c r="E414" s="67" t="s">
        <v>593</v>
      </c>
      <c r="F414" s="174">
        <f t="shared" si="6"/>
        <v>6.22</v>
      </c>
    </row>
    <row r="415" spans="1:6">
      <c r="A415" s="67" t="s">
        <v>592</v>
      </c>
      <c r="B415" s="67"/>
      <c r="C415" s="170">
        <v>6.22</v>
      </c>
      <c r="D415" s="67">
        <v>6</v>
      </c>
      <c r="E415" s="67" t="s">
        <v>593</v>
      </c>
      <c r="F415" s="174">
        <f t="shared" si="6"/>
        <v>6.22</v>
      </c>
    </row>
    <row r="416" spans="1:6">
      <c r="A416" s="67" t="s">
        <v>85</v>
      </c>
      <c r="B416" s="67"/>
      <c r="C416" s="170">
        <v>7.01</v>
      </c>
      <c r="D416" s="67">
        <v>7</v>
      </c>
      <c r="E416" s="67" t="s">
        <v>0</v>
      </c>
      <c r="F416" s="174">
        <f t="shared" si="6"/>
        <v>7.01</v>
      </c>
    </row>
    <row r="417" spans="1:6">
      <c r="A417" s="67" t="s">
        <v>193</v>
      </c>
      <c r="B417" s="67"/>
      <c r="C417" s="170">
        <v>7.01</v>
      </c>
      <c r="D417" s="67">
        <v>7</v>
      </c>
      <c r="E417" s="67" t="s">
        <v>0</v>
      </c>
      <c r="F417" s="174">
        <f t="shared" si="6"/>
        <v>7.01</v>
      </c>
    </row>
    <row r="418" spans="1:6">
      <c r="A418" s="67" t="s">
        <v>1405</v>
      </c>
      <c r="B418" s="67"/>
      <c r="C418" s="170">
        <v>7.01</v>
      </c>
      <c r="D418" s="67">
        <v>7</v>
      </c>
      <c r="E418" s="67" t="s">
        <v>0</v>
      </c>
      <c r="F418" s="174">
        <f t="shared" si="6"/>
        <v>7.01</v>
      </c>
    </row>
    <row r="419" spans="1:6">
      <c r="A419" s="67" t="s">
        <v>928</v>
      </c>
      <c r="B419" s="67"/>
      <c r="C419" s="170">
        <v>7.02</v>
      </c>
      <c r="D419" s="67">
        <v>7</v>
      </c>
      <c r="E419" s="67" t="s">
        <v>831</v>
      </c>
      <c r="F419" s="174">
        <f t="shared" si="6"/>
        <v>7.02</v>
      </c>
    </row>
    <row r="420" spans="1:6">
      <c r="A420" s="67" t="s">
        <v>87</v>
      </c>
      <c r="B420" s="67"/>
      <c r="C420" s="170">
        <v>7.03</v>
      </c>
      <c r="D420" s="67">
        <v>7</v>
      </c>
      <c r="E420" s="67" t="s">
        <v>1002</v>
      </c>
      <c r="F420" s="174">
        <f t="shared" si="6"/>
        <v>7.03</v>
      </c>
    </row>
    <row r="421" spans="1:6">
      <c r="A421" s="67" t="s">
        <v>195</v>
      </c>
      <c r="B421" s="67"/>
      <c r="C421" s="170">
        <v>7.03</v>
      </c>
      <c r="D421" s="67">
        <v>7</v>
      </c>
      <c r="E421" s="67" t="s">
        <v>1002</v>
      </c>
      <c r="F421" s="174">
        <f t="shared" si="6"/>
        <v>7.03</v>
      </c>
    </row>
    <row r="422" spans="1:6">
      <c r="A422" s="67" t="s">
        <v>321</v>
      </c>
      <c r="B422" s="67"/>
      <c r="C422" s="170">
        <v>7.04</v>
      </c>
      <c r="D422" s="67">
        <v>7</v>
      </c>
      <c r="E422" s="67" t="s">
        <v>376</v>
      </c>
      <c r="F422" s="174">
        <f t="shared" si="6"/>
        <v>7.04</v>
      </c>
    </row>
    <row r="423" spans="1:6">
      <c r="A423" s="67" t="s">
        <v>375</v>
      </c>
      <c r="B423" s="67"/>
      <c r="C423" s="170">
        <v>7.04</v>
      </c>
      <c r="D423" s="67">
        <v>7</v>
      </c>
      <c r="E423" s="67" t="s">
        <v>376</v>
      </c>
      <c r="F423" s="174">
        <f t="shared" si="6"/>
        <v>7.04</v>
      </c>
    </row>
    <row r="424" spans="1:6">
      <c r="A424" s="67" t="s">
        <v>311</v>
      </c>
      <c r="B424" s="67"/>
      <c r="C424" s="170">
        <v>7.05</v>
      </c>
      <c r="D424" s="67">
        <v>7</v>
      </c>
      <c r="E424" s="67" t="s">
        <v>1</v>
      </c>
      <c r="F424" s="174">
        <f t="shared" si="6"/>
        <v>7.05</v>
      </c>
    </row>
    <row r="425" spans="1:6">
      <c r="A425" s="67" t="s">
        <v>194</v>
      </c>
      <c r="B425" s="67"/>
      <c r="C425" s="170">
        <v>7.05</v>
      </c>
      <c r="D425" s="67">
        <v>7</v>
      </c>
      <c r="E425" s="67" t="s">
        <v>1</v>
      </c>
      <c r="F425" s="174">
        <f t="shared" si="6"/>
        <v>7.05</v>
      </c>
    </row>
    <row r="426" spans="1:6">
      <c r="A426" s="67" t="s">
        <v>1406</v>
      </c>
      <c r="B426" s="67"/>
      <c r="C426" s="170">
        <v>7.05</v>
      </c>
      <c r="D426" s="67">
        <v>7</v>
      </c>
      <c r="E426" s="67" t="s">
        <v>1</v>
      </c>
      <c r="F426" s="174">
        <f t="shared" si="6"/>
        <v>7.05</v>
      </c>
    </row>
    <row r="427" spans="1:6">
      <c r="A427" s="173" t="s">
        <v>1407</v>
      </c>
      <c r="B427" s="67"/>
      <c r="C427" s="170">
        <v>7.05</v>
      </c>
      <c r="D427" s="67">
        <v>7</v>
      </c>
      <c r="E427" s="67" t="s">
        <v>1</v>
      </c>
      <c r="F427" s="174">
        <f t="shared" si="6"/>
        <v>7.05</v>
      </c>
    </row>
    <row r="428" spans="1:6">
      <c r="A428" s="67" t="s">
        <v>1408</v>
      </c>
      <c r="B428" s="67"/>
      <c r="C428" s="170">
        <v>7.05</v>
      </c>
      <c r="D428" s="67">
        <v>7</v>
      </c>
      <c r="E428" s="67" t="s">
        <v>1</v>
      </c>
      <c r="F428" s="174">
        <f t="shared" si="6"/>
        <v>7.05</v>
      </c>
    </row>
    <row r="429" spans="1:6">
      <c r="A429" s="67" t="s">
        <v>1409</v>
      </c>
      <c r="B429" s="67"/>
      <c r="C429" s="170">
        <v>7.06</v>
      </c>
      <c r="D429" s="67">
        <v>7</v>
      </c>
      <c r="E429" s="67" t="s">
        <v>429</v>
      </c>
      <c r="F429" s="174">
        <f t="shared" si="6"/>
        <v>7.06</v>
      </c>
    </row>
    <row r="430" spans="1:6">
      <c r="A430" s="67" t="s">
        <v>1410</v>
      </c>
      <c r="B430" s="67"/>
      <c r="C430" s="170">
        <v>7.08</v>
      </c>
      <c r="D430" s="67">
        <v>7</v>
      </c>
      <c r="E430" s="67" t="s">
        <v>623</v>
      </c>
      <c r="F430" s="174">
        <f t="shared" si="6"/>
        <v>7.08</v>
      </c>
    </row>
    <row r="431" spans="1:6">
      <c r="A431" s="67" t="s">
        <v>878</v>
      </c>
      <c r="B431" s="67"/>
      <c r="C431" s="170">
        <v>7.09</v>
      </c>
      <c r="D431" s="67">
        <v>7</v>
      </c>
      <c r="E431" s="67" t="s">
        <v>568</v>
      </c>
      <c r="F431" s="174">
        <f t="shared" si="6"/>
        <v>7.09</v>
      </c>
    </row>
    <row r="432" spans="1:6">
      <c r="A432" s="67" t="s">
        <v>1411</v>
      </c>
      <c r="B432" s="67"/>
      <c r="C432" s="170">
        <v>7.09</v>
      </c>
      <c r="D432" s="67">
        <v>7</v>
      </c>
      <c r="E432" s="67" t="s">
        <v>568</v>
      </c>
      <c r="F432" s="174">
        <f t="shared" si="6"/>
        <v>7.09</v>
      </c>
    </row>
    <row r="433" spans="1:6">
      <c r="A433" s="67" t="s">
        <v>1025</v>
      </c>
      <c r="B433" s="67"/>
      <c r="C433" s="170">
        <v>7.13</v>
      </c>
      <c r="D433" s="67">
        <v>7</v>
      </c>
      <c r="E433" s="67" t="s">
        <v>1024</v>
      </c>
      <c r="F433" s="174">
        <f t="shared" si="6"/>
        <v>7.13</v>
      </c>
    </row>
    <row r="434" spans="1:6">
      <c r="A434" s="67" t="s">
        <v>339</v>
      </c>
      <c r="B434" s="67"/>
      <c r="C434" s="170">
        <v>7.14</v>
      </c>
      <c r="D434" s="67">
        <v>7</v>
      </c>
      <c r="E434" s="67" t="s">
        <v>1412</v>
      </c>
      <c r="F434" s="174">
        <f t="shared" si="6"/>
        <v>7.14</v>
      </c>
    </row>
    <row r="435" spans="1:6">
      <c r="A435" s="67" t="s">
        <v>100</v>
      </c>
      <c r="B435" s="67"/>
      <c r="C435" s="170">
        <v>7.15</v>
      </c>
      <c r="D435" s="67">
        <v>7</v>
      </c>
      <c r="E435" s="67" t="s">
        <v>68</v>
      </c>
      <c r="F435" s="174">
        <f t="shared" si="6"/>
        <v>7.15</v>
      </c>
    </row>
    <row r="436" spans="1:6">
      <c r="A436" s="67" t="s">
        <v>279</v>
      </c>
      <c r="B436" s="67"/>
      <c r="C436" s="170">
        <v>7.15</v>
      </c>
      <c r="D436" s="67">
        <v>7</v>
      </c>
      <c r="E436" s="67" t="s">
        <v>68</v>
      </c>
      <c r="F436" s="174">
        <f t="shared" si="6"/>
        <v>7.15</v>
      </c>
    </row>
    <row r="437" spans="1:6">
      <c r="A437" s="67" t="s">
        <v>470</v>
      </c>
      <c r="B437" s="67"/>
      <c r="C437" s="170">
        <v>7.15</v>
      </c>
      <c r="D437" s="67">
        <v>7</v>
      </c>
      <c r="E437" s="67" t="s">
        <v>68</v>
      </c>
      <c r="F437" s="174">
        <f t="shared" si="6"/>
        <v>7.15</v>
      </c>
    </row>
    <row r="438" spans="1:6">
      <c r="A438" s="67" t="s">
        <v>98</v>
      </c>
      <c r="B438" s="67"/>
      <c r="C438" s="170">
        <v>7.16</v>
      </c>
      <c r="D438" s="67">
        <v>7</v>
      </c>
      <c r="E438" s="67" t="s">
        <v>13</v>
      </c>
      <c r="F438" s="174">
        <f t="shared" si="6"/>
        <v>7.16</v>
      </c>
    </row>
    <row r="439" spans="1:6">
      <c r="A439" s="67" t="s">
        <v>207</v>
      </c>
      <c r="B439" s="67"/>
      <c r="C439" s="170">
        <v>7.16</v>
      </c>
      <c r="D439" s="67">
        <v>7</v>
      </c>
      <c r="E439" s="67" t="s">
        <v>13</v>
      </c>
      <c r="F439" s="174">
        <f t="shared" si="6"/>
        <v>7.16</v>
      </c>
    </row>
    <row r="440" spans="1:6">
      <c r="A440" s="67" t="s">
        <v>449</v>
      </c>
      <c r="B440" s="67"/>
      <c r="C440" s="170">
        <v>7.16</v>
      </c>
      <c r="D440" s="67">
        <v>7</v>
      </c>
      <c r="E440" s="67" t="s">
        <v>13</v>
      </c>
      <c r="F440" s="174">
        <f t="shared" si="6"/>
        <v>7.16</v>
      </c>
    </row>
    <row r="441" spans="1:6">
      <c r="A441" s="67" t="s">
        <v>876</v>
      </c>
      <c r="B441" s="67"/>
      <c r="C441" s="170">
        <v>7.17</v>
      </c>
      <c r="D441" s="67">
        <v>7</v>
      </c>
      <c r="E441" s="67" t="s">
        <v>383</v>
      </c>
      <c r="F441" s="174">
        <f t="shared" si="6"/>
        <v>7.17</v>
      </c>
    </row>
    <row r="442" spans="1:6">
      <c r="A442" s="67" t="s">
        <v>1413</v>
      </c>
      <c r="B442" s="67"/>
      <c r="C442" s="170">
        <v>7.17</v>
      </c>
      <c r="D442" s="67">
        <v>7</v>
      </c>
      <c r="E442" s="67" t="s">
        <v>383</v>
      </c>
      <c r="F442" s="174">
        <f t="shared" si="6"/>
        <v>7.17</v>
      </c>
    </row>
    <row r="443" spans="1:6">
      <c r="A443" s="67" t="s">
        <v>382</v>
      </c>
      <c r="B443" s="67"/>
      <c r="C443" s="170">
        <v>7.17</v>
      </c>
      <c r="D443" s="67">
        <v>7</v>
      </c>
      <c r="E443" s="67" t="s">
        <v>383</v>
      </c>
      <c r="F443" s="174">
        <f t="shared" si="6"/>
        <v>7.17</v>
      </c>
    </row>
    <row r="444" spans="1:6">
      <c r="A444" s="67" t="s">
        <v>1414</v>
      </c>
      <c r="B444" s="67"/>
      <c r="C444" s="170">
        <v>7.18</v>
      </c>
      <c r="D444" s="67">
        <v>7</v>
      </c>
      <c r="E444" s="67" t="s">
        <v>1415</v>
      </c>
      <c r="F444" s="174">
        <f t="shared" si="6"/>
        <v>7.18</v>
      </c>
    </row>
    <row r="445" spans="1:6">
      <c r="A445" s="67" t="s">
        <v>1416</v>
      </c>
      <c r="B445" s="67"/>
      <c r="C445" s="170">
        <v>7.18</v>
      </c>
      <c r="D445" s="67">
        <v>7</v>
      </c>
      <c r="E445" s="67" t="s">
        <v>1415</v>
      </c>
      <c r="F445" s="174">
        <f t="shared" si="6"/>
        <v>7.18</v>
      </c>
    </row>
    <row r="446" spans="1:6">
      <c r="A446" s="67" t="s">
        <v>923</v>
      </c>
      <c r="B446" s="67"/>
      <c r="C446" s="170">
        <v>7.18</v>
      </c>
      <c r="D446" s="67">
        <v>7</v>
      </c>
      <c r="E446" s="67" t="s">
        <v>1415</v>
      </c>
      <c r="F446" s="174">
        <f t="shared" si="6"/>
        <v>7.18</v>
      </c>
    </row>
    <row r="447" spans="1:6">
      <c r="A447" s="172" t="s">
        <v>209</v>
      </c>
      <c r="B447" s="67"/>
      <c r="C447" s="170">
        <v>7.18</v>
      </c>
      <c r="D447" s="67">
        <v>7</v>
      </c>
      <c r="E447" s="67" t="s">
        <v>1415</v>
      </c>
      <c r="F447" s="174">
        <f t="shared" si="6"/>
        <v>7.18</v>
      </c>
    </row>
    <row r="448" spans="1:6">
      <c r="A448" s="67" t="s">
        <v>1417</v>
      </c>
      <c r="B448" s="67"/>
      <c r="C448" s="170">
        <v>7.18</v>
      </c>
      <c r="D448" s="67">
        <v>7</v>
      </c>
      <c r="E448" s="67" t="s">
        <v>1415</v>
      </c>
      <c r="F448" s="174">
        <f t="shared" si="6"/>
        <v>7.18</v>
      </c>
    </row>
    <row r="449" spans="1:6">
      <c r="A449" s="67" t="s">
        <v>1418</v>
      </c>
      <c r="B449" s="67"/>
      <c r="C449" s="170">
        <v>7.18</v>
      </c>
      <c r="D449" s="67">
        <v>7</v>
      </c>
      <c r="E449" s="67" t="s">
        <v>1415</v>
      </c>
      <c r="F449" s="174">
        <f t="shared" si="6"/>
        <v>7.18</v>
      </c>
    </row>
    <row r="450" spans="1:6">
      <c r="A450" s="67" t="s">
        <v>211</v>
      </c>
      <c r="B450" s="67"/>
      <c r="C450" s="170">
        <v>7.19</v>
      </c>
      <c r="D450" s="67">
        <v>7</v>
      </c>
      <c r="E450" s="67" t="s">
        <v>17</v>
      </c>
      <c r="F450" s="174">
        <f t="shared" si="6"/>
        <v>7.19</v>
      </c>
    </row>
    <row r="451" spans="1:6">
      <c r="A451" s="67" t="s">
        <v>212</v>
      </c>
      <c r="B451" s="67"/>
      <c r="C451" s="170" t="s">
        <v>1419</v>
      </c>
      <c r="D451" s="67">
        <v>7</v>
      </c>
      <c r="E451" s="67" t="s">
        <v>183</v>
      </c>
      <c r="F451" s="174" t="str">
        <f t="shared" ref="F451:F514" si="7">C451</f>
        <v>7.20</v>
      </c>
    </row>
    <row r="452" spans="1:6">
      <c r="A452" s="67" t="s">
        <v>1420</v>
      </c>
      <c r="B452" s="67"/>
      <c r="C452" s="170">
        <v>7.21</v>
      </c>
      <c r="D452" s="67">
        <v>7</v>
      </c>
      <c r="E452" s="67" t="s">
        <v>599</v>
      </c>
      <c r="F452" s="174">
        <f t="shared" si="7"/>
        <v>7.21</v>
      </c>
    </row>
    <row r="453" spans="1:6">
      <c r="A453" s="67" t="s">
        <v>1421</v>
      </c>
      <c r="B453" s="67"/>
      <c r="C453" s="170">
        <v>7.21</v>
      </c>
      <c r="D453" s="67">
        <v>7</v>
      </c>
      <c r="E453" s="67" t="s">
        <v>599</v>
      </c>
      <c r="F453" s="174">
        <f t="shared" si="7"/>
        <v>7.21</v>
      </c>
    </row>
    <row r="454" spans="1:6">
      <c r="A454" s="67" t="s">
        <v>210</v>
      </c>
      <c r="B454" s="67"/>
      <c r="C454" s="170">
        <v>7.22</v>
      </c>
      <c r="D454" s="67">
        <v>7</v>
      </c>
      <c r="E454" s="67" t="s">
        <v>178</v>
      </c>
      <c r="F454" s="174">
        <f t="shared" si="7"/>
        <v>7.22</v>
      </c>
    </row>
    <row r="455" spans="1:6">
      <c r="A455" s="67" t="s">
        <v>789</v>
      </c>
      <c r="B455" s="67"/>
      <c r="C455" s="170">
        <v>7.25</v>
      </c>
      <c r="D455" s="67">
        <v>7</v>
      </c>
      <c r="E455" s="67" t="s">
        <v>817</v>
      </c>
      <c r="F455" s="174">
        <f t="shared" si="7"/>
        <v>7.25</v>
      </c>
    </row>
    <row r="456" spans="1:6">
      <c r="A456" s="67" t="s">
        <v>784</v>
      </c>
      <c r="B456" s="67"/>
      <c r="C456" s="170">
        <v>7.26</v>
      </c>
      <c r="D456" s="67">
        <v>7</v>
      </c>
      <c r="E456" s="67" t="s">
        <v>812</v>
      </c>
      <c r="F456" s="174">
        <f t="shared" si="7"/>
        <v>7.26</v>
      </c>
    </row>
    <row r="457" spans="1:6">
      <c r="A457" s="67" t="s">
        <v>786</v>
      </c>
      <c r="B457" s="67"/>
      <c r="C457" s="170">
        <v>7.27</v>
      </c>
      <c r="D457" s="67">
        <v>7</v>
      </c>
      <c r="E457" s="67" t="s">
        <v>814</v>
      </c>
      <c r="F457" s="174">
        <f t="shared" si="7"/>
        <v>7.27</v>
      </c>
    </row>
    <row r="458" spans="1:6">
      <c r="A458" s="67" t="s">
        <v>788</v>
      </c>
      <c r="B458" s="67"/>
      <c r="C458" s="170">
        <v>7.28</v>
      </c>
      <c r="D458" s="67">
        <v>7</v>
      </c>
      <c r="E458" s="67" t="s">
        <v>816</v>
      </c>
      <c r="F458" s="174">
        <f t="shared" si="7"/>
        <v>7.28</v>
      </c>
    </row>
    <row r="459" spans="1:6">
      <c r="A459" s="67" t="s">
        <v>790</v>
      </c>
      <c r="B459" s="67"/>
      <c r="C459" s="170">
        <v>7.29</v>
      </c>
      <c r="D459" s="67">
        <v>7</v>
      </c>
      <c r="E459" s="67" t="s">
        <v>818</v>
      </c>
      <c r="F459" s="174">
        <f t="shared" si="7"/>
        <v>7.29</v>
      </c>
    </row>
    <row r="460" spans="1:6">
      <c r="A460" s="67" t="s">
        <v>785</v>
      </c>
      <c r="B460" s="67"/>
      <c r="C460" s="170" t="s">
        <v>1422</v>
      </c>
      <c r="D460" s="67">
        <v>7</v>
      </c>
      <c r="E460" s="67" t="s">
        <v>813</v>
      </c>
      <c r="F460" s="174" t="str">
        <f t="shared" si="7"/>
        <v>7.30</v>
      </c>
    </row>
    <row r="461" spans="1:6">
      <c r="A461" s="67" t="s">
        <v>791</v>
      </c>
      <c r="B461" s="67"/>
      <c r="C461" s="170">
        <v>7.31</v>
      </c>
      <c r="D461" s="67">
        <v>7</v>
      </c>
      <c r="E461" s="67" t="s">
        <v>819</v>
      </c>
      <c r="F461" s="174">
        <f t="shared" si="7"/>
        <v>7.31</v>
      </c>
    </row>
    <row r="462" spans="1:6">
      <c r="A462" s="67" t="s">
        <v>787</v>
      </c>
      <c r="B462" s="67"/>
      <c r="C462" s="170">
        <v>7.32</v>
      </c>
      <c r="D462" s="67">
        <v>7</v>
      </c>
      <c r="E462" s="67" t="s">
        <v>815</v>
      </c>
      <c r="F462" s="174">
        <f t="shared" si="7"/>
        <v>7.32</v>
      </c>
    </row>
    <row r="463" spans="1:6">
      <c r="A463" s="67" t="s">
        <v>872</v>
      </c>
      <c r="B463" s="67"/>
      <c r="C463" s="170">
        <v>7.33</v>
      </c>
      <c r="D463" s="67">
        <v>7</v>
      </c>
      <c r="E463" s="67" t="s">
        <v>873</v>
      </c>
      <c r="F463" s="174">
        <f t="shared" si="7"/>
        <v>7.33</v>
      </c>
    </row>
    <row r="464" spans="1:6">
      <c r="A464" s="67" t="s">
        <v>872</v>
      </c>
      <c r="B464" s="67"/>
      <c r="C464" s="170">
        <v>7.33</v>
      </c>
      <c r="D464" s="67">
        <v>7</v>
      </c>
      <c r="E464" s="67" t="s">
        <v>873</v>
      </c>
      <c r="F464" s="174">
        <f t="shared" si="7"/>
        <v>7.33</v>
      </c>
    </row>
    <row r="465" spans="1:6">
      <c r="A465" s="67" t="s">
        <v>874</v>
      </c>
      <c r="B465" s="67"/>
      <c r="C465" s="170">
        <v>7.34</v>
      </c>
      <c r="D465" s="67">
        <v>7</v>
      </c>
      <c r="E465" s="67" t="s">
        <v>875</v>
      </c>
      <c r="F465" s="174">
        <f t="shared" si="7"/>
        <v>7.34</v>
      </c>
    </row>
    <row r="466" spans="1:6">
      <c r="A466" s="67" t="s">
        <v>874</v>
      </c>
      <c r="B466" s="67"/>
      <c r="C466" s="170">
        <v>7.34</v>
      </c>
      <c r="D466" s="67">
        <v>7</v>
      </c>
      <c r="E466" s="67" t="s">
        <v>875</v>
      </c>
      <c r="F466" s="174">
        <f t="shared" si="7"/>
        <v>7.34</v>
      </c>
    </row>
    <row r="467" spans="1:6">
      <c r="A467" s="67" t="s">
        <v>101</v>
      </c>
      <c r="B467" s="67"/>
      <c r="C467" s="170">
        <v>8.01</v>
      </c>
      <c r="D467" s="67">
        <v>8</v>
      </c>
      <c r="E467" s="67" t="s">
        <v>19</v>
      </c>
      <c r="F467" s="174">
        <f t="shared" si="7"/>
        <v>8.01</v>
      </c>
    </row>
    <row r="468" spans="1:6">
      <c r="A468" s="67" t="s">
        <v>214</v>
      </c>
      <c r="B468" s="67"/>
      <c r="C468" s="170">
        <v>8.01</v>
      </c>
      <c r="D468" s="67">
        <v>8</v>
      </c>
      <c r="E468" s="67" t="s">
        <v>19</v>
      </c>
      <c r="F468" s="174">
        <f t="shared" si="7"/>
        <v>8.01</v>
      </c>
    </row>
    <row r="469" spans="1:6">
      <c r="A469" s="67" t="s">
        <v>451</v>
      </c>
      <c r="B469" s="67"/>
      <c r="C469" s="170">
        <v>8.01</v>
      </c>
      <c r="D469" s="67">
        <v>8</v>
      </c>
      <c r="E469" s="67" t="s">
        <v>19</v>
      </c>
      <c r="F469" s="174">
        <f t="shared" si="7"/>
        <v>8.01</v>
      </c>
    </row>
    <row r="470" spans="1:6">
      <c r="A470" s="67" t="s">
        <v>245</v>
      </c>
      <c r="B470" s="67"/>
      <c r="C470" s="170">
        <v>8.02</v>
      </c>
      <c r="D470" s="67">
        <v>8</v>
      </c>
      <c r="E470" s="67" t="s">
        <v>39</v>
      </c>
      <c r="F470" s="174">
        <f t="shared" si="7"/>
        <v>8.02</v>
      </c>
    </row>
    <row r="471" spans="1:6">
      <c r="A471" s="67" t="s">
        <v>377</v>
      </c>
      <c r="B471" s="67"/>
      <c r="C471" s="170">
        <v>8.0299999999999994</v>
      </c>
      <c r="D471" s="67">
        <v>8</v>
      </c>
      <c r="E471" s="67" t="s">
        <v>337</v>
      </c>
      <c r="F471" s="174">
        <f t="shared" si="7"/>
        <v>8.0299999999999994</v>
      </c>
    </row>
    <row r="472" spans="1:6">
      <c r="A472" s="67" t="s">
        <v>378</v>
      </c>
      <c r="B472" s="67"/>
      <c r="C472" s="170">
        <v>8.0399999999999991</v>
      </c>
      <c r="D472" s="67">
        <v>8</v>
      </c>
      <c r="E472" s="67" t="s">
        <v>338</v>
      </c>
      <c r="F472" s="174">
        <f t="shared" si="7"/>
        <v>8.0399999999999991</v>
      </c>
    </row>
    <row r="473" spans="1:6">
      <c r="A473" s="67" t="s">
        <v>851</v>
      </c>
      <c r="B473" s="67"/>
      <c r="C473" s="170">
        <v>9.01</v>
      </c>
      <c r="D473" s="67">
        <v>9</v>
      </c>
      <c r="E473" s="67" t="s">
        <v>364</v>
      </c>
      <c r="F473" s="174">
        <f t="shared" si="7"/>
        <v>9.01</v>
      </c>
    </row>
    <row r="474" spans="1:6">
      <c r="A474" s="67" t="s">
        <v>1423</v>
      </c>
      <c r="B474" s="67"/>
      <c r="C474" s="170">
        <v>9.01</v>
      </c>
      <c r="D474" s="67">
        <v>9</v>
      </c>
      <c r="E474" s="67" t="s">
        <v>364</v>
      </c>
      <c r="F474" s="174">
        <f t="shared" si="7"/>
        <v>9.01</v>
      </c>
    </row>
    <row r="475" spans="1:6">
      <c r="A475" s="67" t="s">
        <v>1424</v>
      </c>
      <c r="B475" s="67"/>
      <c r="C475" s="170">
        <v>9.01</v>
      </c>
      <c r="D475" s="67">
        <v>9</v>
      </c>
      <c r="E475" s="67" t="s">
        <v>364</v>
      </c>
      <c r="F475" s="174">
        <f t="shared" si="7"/>
        <v>9.01</v>
      </c>
    </row>
    <row r="476" spans="1:6">
      <c r="A476" s="67" t="s">
        <v>1332</v>
      </c>
      <c r="B476" s="67"/>
      <c r="C476" s="170">
        <v>9.01</v>
      </c>
      <c r="D476" s="67">
        <v>9</v>
      </c>
      <c r="E476" s="67" t="s">
        <v>364</v>
      </c>
      <c r="F476" s="174">
        <f t="shared" si="7"/>
        <v>9.01</v>
      </c>
    </row>
    <row r="477" spans="1:6">
      <c r="A477" s="67" t="s">
        <v>256</v>
      </c>
      <c r="B477" s="67"/>
      <c r="C477" s="170">
        <v>9.02</v>
      </c>
      <c r="D477" s="67">
        <v>9</v>
      </c>
      <c r="E477" s="67" t="s">
        <v>48</v>
      </c>
      <c r="F477" s="174">
        <f t="shared" si="7"/>
        <v>9.02</v>
      </c>
    </row>
    <row r="478" spans="1:6">
      <c r="A478" s="67" t="s">
        <v>934</v>
      </c>
      <c r="B478" s="67"/>
      <c r="C478" s="170">
        <v>9.02</v>
      </c>
      <c r="D478" s="67">
        <v>9</v>
      </c>
      <c r="E478" s="67" t="s">
        <v>48</v>
      </c>
      <c r="F478" s="174">
        <f t="shared" si="7"/>
        <v>9.02</v>
      </c>
    </row>
    <row r="479" spans="1:6">
      <c r="A479" s="67" t="s">
        <v>439</v>
      </c>
      <c r="B479" s="67"/>
      <c r="C479" s="170">
        <v>9.0299999999999994</v>
      </c>
      <c r="D479" s="67">
        <v>9</v>
      </c>
      <c r="E479" s="67" t="s">
        <v>438</v>
      </c>
      <c r="F479" s="174">
        <f t="shared" si="7"/>
        <v>9.0299999999999994</v>
      </c>
    </row>
    <row r="480" spans="1:6">
      <c r="A480" s="67" t="s">
        <v>404</v>
      </c>
      <c r="B480" s="67"/>
      <c r="C480" s="170">
        <v>9.0399999999999991</v>
      </c>
      <c r="D480" s="67">
        <v>9</v>
      </c>
      <c r="E480" s="67" t="s">
        <v>405</v>
      </c>
      <c r="F480" s="174">
        <f t="shared" si="7"/>
        <v>9.0399999999999991</v>
      </c>
    </row>
    <row r="481" spans="1:6">
      <c r="A481" s="67" t="s">
        <v>1425</v>
      </c>
      <c r="B481" s="67"/>
      <c r="C481" s="170">
        <v>9.0399999999999991</v>
      </c>
      <c r="D481" s="67">
        <v>9</v>
      </c>
      <c r="E481" s="67" t="s">
        <v>405</v>
      </c>
      <c r="F481" s="174">
        <f t="shared" si="7"/>
        <v>9.0399999999999991</v>
      </c>
    </row>
    <row r="482" spans="1:6">
      <c r="A482" s="67" t="s">
        <v>137</v>
      </c>
      <c r="B482" s="67"/>
      <c r="C482" s="170">
        <v>9.0500000000000007</v>
      </c>
      <c r="D482" s="67">
        <v>9</v>
      </c>
      <c r="E482" s="67" t="s">
        <v>312</v>
      </c>
      <c r="F482" s="174">
        <f t="shared" si="7"/>
        <v>9.0500000000000007</v>
      </c>
    </row>
    <row r="483" spans="1:6">
      <c r="A483" s="67" t="s">
        <v>297</v>
      </c>
      <c r="B483" s="67"/>
      <c r="C483" s="170">
        <v>9.0500000000000007</v>
      </c>
      <c r="D483" s="67">
        <v>9</v>
      </c>
      <c r="E483" s="67" t="s">
        <v>312</v>
      </c>
      <c r="F483" s="174">
        <f t="shared" si="7"/>
        <v>9.0500000000000007</v>
      </c>
    </row>
    <row r="484" spans="1:6">
      <c r="A484" s="67" t="s">
        <v>1426</v>
      </c>
      <c r="B484" s="67"/>
      <c r="C484" s="170">
        <v>9.0500000000000007</v>
      </c>
      <c r="D484" s="67">
        <v>9</v>
      </c>
      <c r="E484" s="67" t="s">
        <v>312</v>
      </c>
      <c r="F484" s="174">
        <f t="shared" si="7"/>
        <v>9.0500000000000007</v>
      </c>
    </row>
    <row r="485" spans="1:6">
      <c r="A485" s="67" t="s">
        <v>927</v>
      </c>
      <c r="B485" s="67"/>
      <c r="C485" s="170">
        <v>9.06</v>
      </c>
      <c r="D485" s="67">
        <v>9</v>
      </c>
      <c r="E485" s="67" t="s">
        <v>1427</v>
      </c>
      <c r="F485" s="174">
        <f t="shared" si="7"/>
        <v>9.06</v>
      </c>
    </row>
    <row r="486" spans="1:6">
      <c r="A486" s="67" t="s">
        <v>1428</v>
      </c>
      <c r="B486" s="67"/>
      <c r="C486" s="170">
        <v>9.06</v>
      </c>
      <c r="D486" s="67">
        <v>9</v>
      </c>
      <c r="E486" s="67" t="s">
        <v>1427</v>
      </c>
      <c r="F486" s="174">
        <f t="shared" si="7"/>
        <v>9.06</v>
      </c>
    </row>
    <row r="487" spans="1:6">
      <c r="A487" s="67" t="s">
        <v>1429</v>
      </c>
      <c r="B487" s="67"/>
      <c r="C487" s="170">
        <v>9.06</v>
      </c>
      <c r="D487" s="67">
        <v>9</v>
      </c>
      <c r="E487" s="67" t="s">
        <v>1427</v>
      </c>
      <c r="F487" s="174">
        <f t="shared" si="7"/>
        <v>9.06</v>
      </c>
    </row>
    <row r="488" spans="1:6">
      <c r="A488" s="67" t="s">
        <v>1430</v>
      </c>
      <c r="B488" s="67"/>
      <c r="C488" s="170">
        <v>9.08</v>
      </c>
      <c r="D488" s="67">
        <v>9</v>
      </c>
      <c r="E488" s="67" t="s">
        <v>587</v>
      </c>
      <c r="F488" s="174">
        <f t="shared" si="7"/>
        <v>9.08</v>
      </c>
    </row>
    <row r="489" spans="1:6">
      <c r="A489" s="67" t="s">
        <v>918</v>
      </c>
      <c r="B489" s="67"/>
      <c r="C489" s="170">
        <v>9.09</v>
      </c>
      <c r="D489" s="67">
        <v>9</v>
      </c>
      <c r="E489" s="67" t="s">
        <v>919</v>
      </c>
      <c r="F489" s="174">
        <f t="shared" si="7"/>
        <v>9.09</v>
      </c>
    </row>
    <row r="490" spans="1:6">
      <c r="A490" s="67" t="s">
        <v>415</v>
      </c>
      <c r="B490" s="67"/>
      <c r="C490" s="170">
        <v>10.01</v>
      </c>
      <c r="D490" s="67">
        <v>10</v>
      </c>
      <c r="E490" s="67" t="s">
        <v>302</v>
      </c>
      <c r="F490" s="174">
        <f t="shared" si="7"/>
        <v>10.01</v>
      </c>
    </row>
    <row r="491" spans="1:6">
      <c r="A491" s="67" t="s">
        <v>283</v>
      </c>
      <c r="B491" s="67"/>
      <c r="C491" s="170">
        <v>10.01</v>
      </c>
      <c r="D491" s="67">
        <v>10</v>
      </c>
      <c r="E491" s="67" t="s">
        <v>302</v>
      </c>
      <c r="F491" s="174">
        <f t="shared" si="7"/>
        <v>10.01</v>
      </c>
    </row>
    <row r="492" spans="1:6">
      <c r="A492" s="67" t="s">
        <v>414</v>
      </c>
      <c r="B492" s="67"/>
      <c r="C492" s="170">
        <v>10.02</v>
      </c>
      <c r="D492" s="67">
        <v>10</v>
      </c>
      <c r="E492" s="67" t="s">
        <v>69</v>
      </c>
      <c r="F492" s="174">
        <f t="shared" si="7"/>
        <v>10.02</v>
      </c>
    </row>
    <row r="493" spans="1:6">
      <c r="A493" s="67" t="s">
        <v>282</v>
      </c>
      <c r="B493" s="67"/>
      <c r="C493" s="170">
        <v>10.02</v>
      </c>
      <c r="D493" s="67">
        <v>10</v>
      </c>
      <c r="E493" s="67" t="s">
        <v>69</v>
      </c>
      <c r="F493" s="174">
        <f t="shared" si="7"/>
        <v>10.02</v>
      </c>
    </row>
    <row r="494" spans="1:6">
      <c r="A494" s="67" t="s">
        <v>944</v>
      </c>
      <c r="B494" s="67"/>
      <c r="C494" s="170">
        <v>10.02</v>
      </c>
      <c r="D494" s="67">
        <v>10</v>
      </c>
      <c r="E494" s="67" t="s">
        <v>69</v>
      </c>
      <c r="F494" s="174">
        <f t="shared" si="7"/>
        <v>10.02</v>
      </c>
    </row>
    <row r="495" spans="1:6">
      <c r="A495" s="67" t="s">
        <v>472</v>
      </c>
      <c r="B495" s="67"/>
      <c r="C495" s="170">
        <v>10.02</v>
      </c>
      <c r="D495" s="67">
        <v>10</v>
      </c>
      <c r="E495" s="67" t="s">
        <v>69</v>
      </c>
      <c r="F495" s="174">
        <f t="shared" si="7"/>
        <v>10.02</v>
      </c>
    </row>
    <row r="496" spans="1:6">
      <c r="A496" s="67" t="s">
        <v>284</v>
      </c>
      <c r="B496" s="67"/>
      <c r="C496" s="170">
        <v>10.029999999999999</v>
      </c>
      <c r="D496" s="67">
        <v>10</v>
      </c>
      <c r="E496" s="67" t="s">
        <v>332</v>
      </c>
      <c r="F496" s="174">
        <f t="shared" si="7"/>
        <v>10.029999999999999</v>
      </c>
    </row>
    <row r="497" spans="1:6">
      <c r="A497" s="67" t="s">
        <v>286</v>
      </c>
      <c r="B497" s="67"/>
      <c r="C497" s="170">
        <v>10.039999999999999</v>
      </c>
      <c r="D497" s="67">
        <v>10</v>
      </c>
      <c r="E497" s="67" t="s">
        <v>521</v>
      </c>
      <c r="F497" s="174">
        <f t="shared" si="7"/>
        <v>10.039999999999999</v>
      </c>
    </row>
    <row r="498" spans="1:6">
      <c r="A498" s="67" t="s">
        <v>1431</v>
      </c>
      <c r="B498" s="67"/>
      <c r="C498" s="170">
        <v>10.039999999999999</v>
      </c>
      <c r="D498" s="67">
        <v>10</v>
      </c>
      <c r="E498" s="67" t="s">
        <v>521</v>
      </c>
      <c r="F498" s="174">
        <f t="shared" si="7"/>
        <v>10.039999999999999</v>
      </c>
    </row>
    <row r="499" spans="1:6">
      <c r="A499" s="67" t="s">
        <v>849</v>
      </c>
      <c r="B499" s="67"/>
      <c r="C499" s="170">
        <v>10.050000000000001</v>
      </c>
      <c r="D499" s="67">
        <v>10</v>
      </c>
      <c r="E499" s="67" t="s">
        <v>850</v>
      </c>
      <c r="F499" s="174">
        <f t="shared" si="7"/>
        <v>10.050000000000001</v>
      </c>
    </row>
    <row r="500" spans="1:6">
      <c r="A500" s="67" t="s">
        <v>416</v>
      </c>
      <c r="B500" s="67"/>
      <c r="C500" s="170">
        <v>10.06</v>
      </c>
      <c r="D500" s="67">
        <v>10</v>
      </c>
      <c r="E500" s="67" t="s">
        <v>305</v>
      </c>
      <c r="F500" s="174">
        <f t="shared" si="7"/>
        <v>10.06</v>
      </c>
    </row>
    <row r="501" spans="1:6">
      <c r="A501" s="67" t="s">
        <v>285</v>
      </c>
      <c r="B501" s="67"/>
      <c r="C501" s="170">
        <v>10.06</v>
      </c>
      <c r="D501" s="67">
        <v>10</v>
      </c>
      <c r="E501" s="67" t="s">
        <v>305</v>
      </c>
      <c r="F501" s="174">
        <f t="shared" si="7"/>
        <v>10.06</v>
      </c>
    </row>
    <row r="502" spans="1:6">
      <c r="A502" s="67" t="s">
        <v>1432</v>
      </c>
      <c r="B502" s="67"/>
      <c r="C502" s="170">
        <v>10.06</v>
      </c>
      <c r="D502" s="67">
        <v>10</v>
      </c>
      <c r="E502" s="67" t="s">
        <v>305</v>
      </c>
      <c r="F502" s="174">
        <f t="shared" si="7"/>
        <v>10.06</v>
      </c>
    </row>
    <row r="503" spans="1:6">
      <c r="A503" s="67" t="s">
        <v>1077</v>
      </c>
      <c r="B503" s="67"/>
      <c r="C503" s="170">
        <v>10.06</v>
      </c>
      <c r="D503" s="67">
        <v>10</v>
      </c>
      <c r="E503" s="67" t="s">
        <v>305</v>
      </c>
      <c r="F503" s="174">
        <f t="shared" si="7"/>
        <v>10.06</v>
      </c>
    </row>
    <row r="504" spans="1:6">
      <c r="A504" s="67" t="s">
        <v>921</v>
      </c>
      <c r="B504" s="67"/>
      <c r="C504" s="170">
        <v>10.07</v>
      </c>
      <c r="D504" s="67">
        <v>10</v>
      </c>
      <c r="E504" s="67" t="s">
        <v>922</v>
      </c>
      <c r="F504" s="174">
        <f t="shared" si="7"/>
        <v>10.07</v>
      </c>
    </row>
    <row r="505" spans="1:6">
      <c r="A505" s="67" t="s">
        <v>1433</v>
      </c>
      <c r="B505" s="67"/>
      <c r="C505" s="170">
        <v>10.08</v>
      </c>
      <c r="D505" s="67">
        <v>10</v>
      </c>
      <c r="E505" s="67" t="s">
        <v>1434</v>
      </c>
      <c r="F505" s="174">
        <f t="shared" si="7"/>
        <v>10.08</v>
      </c>
    </row>
    <row r="506" spans="1:6">
      <c r="A506" s="67" t="s">
        <v>1435</v>
      </c>
      <c r="B506" s="67"/>
      <c r="C506" s="170">
        <v>10.08</v>
      </c>
      <c r="D506" s="67">
        <v>10</v>
      </c>
      <c r="E506" s="67" t="s">
        <v>1434</v>
      </c>
      <c r="F506" s="174">
        <f t="shared" si="7"/>
        <v>10.08</v>
      </c>
    </row>
    <row r="507" spans="1:6">
      <c r="A507" s="67" t="s">
        <v>386</v>
      </c>
      <c r="B507" s="67"/>
      <c r="C507" s="170" t="s">
        <v>1436</v>
      </c>
      <c r="D507" s="67">
        <v>10</v>
      </c>
      <c r="E507" s="67" t="s">
        <v>190</v>
      </c>
      <c r="F507" s="174" t="str">
        <f t="shared" si="7"/>
        <v>10.10</v>
      </c>
    </row>
    <row r="508" spans="1:6">
      <c r="A508" s="67" t="s">
        <v>1437</v>
      </c>
      <c r="B508" s="67"/>
      <c r="C508" s="170">
        <v>10.11</v>
      </c>
      <c r="D508" s="67">
        <v>10</v>
      </c>
      <c r="E508" s="67" t="s">
        <v>493</v>
      </c>
      <c r="F508" s="174">
        <f t="shared" si="7"/>
        <v>10.11</v>
      </c>
    </row>
    <row r="509" spans="1:6">
      <c r="A509" s="67" t="s">
        <v>277</v>
      </c>
      <c r="B509" s="67"/>
      <c r="C509" s="170">
        <v>11.02</v>
      </c>
      <c r="D509" s="67">
        <v>11</v>
      </c>
      <c r="E509" s="67" t="s">
        <v>873</v>
      </c>
      <c r="F509" s="174">
        <f t="shared" si="7"/>
        <v>11.02</v>
      </c>
    </row>
    <row r="510" spans="1:6">
      <c r="A510" s="67" t="s">
        <v>278</v>
      </c>
      <c r="B510" s="67"/>
      <c r="C510" s="170">
        <v>11.03</v>
      </c>
      <c r="D510" s="67">
        <v>11</v>
      </c>
      <c r="E510" s="67" t="s">
        <v>1438</v>
      </c>
      <c r="F510" s="174">
        <f t="shared" si="7"/>
        <v>11.03</v>
      </c>
    </row>
    <row r="511" spans="1:6">
      <c r="A511" s="67" t="s">
        <v>469</v>
      </c>
      <c r="B511" s="67"/>
      <c r="C511" s="170">
        <v>11.03</v>
      </c>
      <c r="D511" s="67">
        <v>11</v>
      </c>
      <c r="E511" s="67" t="s">
        <v>1438</v>
      </c>
      <c r="F511" s="174">
        <f t="shared" si="7"/>
        <v>11.03</v>
      </c>
    </row>
    <row r="512" spans="1:6">
      <c r="A512" s="67" t="s">
        <v>1329</v>
      </c>
      <c r="B512" s="67"/>
      <c r="C512" s="170">
        <v>11.04</v>
      </c>
      <c r="D512" s="67">
        <v>11</v>
      </c>
      <c r="E512" s="67" t="s">
        <v>489</v>
      </c>
      <c r="F512" s="174">
        <f t="shared" si="7"/>
        <v>11.04</v>
      </c>
    </row>
    <row r="513" spans="1:6">
      <c r="A513" s="67" t="s">
        <v>1023</v>
      </c>
      <c r="B513" s="67"/>
      <c r="C513" s="170">
        <v>11.05</v>
      </c>
      <c r="D513" s="67">
        <v>11</v>
      </c>
      <c r="E513" s="67" t="s">
        <v>1022</v>
      </c>
      <c r="F513" s="174">
        <f t="shared" si="7"/>
        <v>11.05</v>
      </c>
    </row>
    <row r="514" spans="1:6">
      <c r="A514" s="67" t="s">
        <v>1330</v>
      </c>
      <c r="B514" s="67"/>
      <c r="C514" s="170">
        <v>11.06</v>
      </c>
      <c r="D514" s="67">
        <v>11</v>
      </c>
      <c r="E514" s="67" t="s">
        <v>511</v>
      </c>
      <c r="F514" s="174">
        <f t="shared" si="7"/>
        <v>11.06</v>
      </c>
    </row>
    <row r="515" spans="1:6">
      <c r="A515" s="67" t="s">
        <v>1439</v>
      </c>
      <c r="B515" s="67"/>
      <c r="C515" s="170">
        <v>11.07</v>
      </c>
      <c r="D515" s="67">
        <v>11</v>
      </c>
      <c r="E515" s="67" t="s">
        <v>523</v>
      </c>
      <c r="F515" s="174">
        <f>C515</f>
        <v>11.07</v>
      </c>
    </row>
    <row r="516" spans="1:6">
      <c r="A516" s="67" t="s">
        <v>1440</v>
      </c>
      <c r="B516" s="67"/>
      <c r="C516" s="170">
        <v>11.07</v>
      </c>
      <c r="D516" s="67">
        <v>11</v>
      </c>
      <c r="E516" s="67" t="s">
        <v>523</v>
      </c>
      <c r="F516" s="174">
        <f>C516</f>
        <v>11.07</v>
      </c>
    </row>
    <row r="517" spans="1:6">
      <c r="A517" s="67" t="s">
        <v>1331</v>
      </c>
      <c r="B517" s="67"/>
      <c r="C517" s="170">
        <v>11.07</v>
      </c>
      <c r="D517" s="67">
        <v>11</v>
      </c>
      <c r="E517" s="67" t="s">
        <v>523</v>
      </c>
      <c r="F517" s="174">
        <f>C517</f>
        <v>11.07</v>
      </c>
    </row>
  </sheetData>
  <sortState ref="A2:F393">
    <sortCondition ref="C2:C393"/>
    <sortCondition ref="A2:A393"/>
  </sortState>
  <customSheetViews>
    <customSheetView guid="{342038D5-E313-4A7C-9BAB-AA0E44EBACF9}" state="hidden" topLeftCell="A2">
      <selection activeCell="E51" sqref="E51"/>
      <pageMargins left="0.7" right="0.7" top="0.75" bottom="0.75" header="0.3" footer="0.3"/>
    </customSheetView>
  </customSheetViews>
  <conditionalFormatting sqref="A89:A100 A102:A172">
    <cfRule type="containsText" dxfId="7" priority="7" operator="containsText" text="sunset">
      <formula>NOT(ISERROR(SEARCH("sunset",A89)))</formula>
    </cfRule>
    <cfRule type="containsText" dxfId="6" priority="8" operator="containsText" text="&quot;sunset&quot;">
      <formula>NOT(ISERROR(SEARCH("""sunset""",A89)))</formula>
    </cfRule>
  </conditionalFormatting>
  <conditionalFormatting sqref="A101">
    <cfRule type="containsText" dxfId="5" priority="5" operator="containsText" text="sunset">
      <formula>NOT(ISERROR(SEARCH("sunset",A101)))</formula>
    </cfRule>
    <cfRule type="containsText" dxfId="4" priority="6" operator="containsText" text="&quot;sunset&quot;">
      <formula>NOT(ISERROR(SEARCH("""sunset""",A101)))</formula>
    </cfRule>
  </conditionalFormatting>
  <conditionalFormatting sqref="I89:I100 I102:I172">
    <cfRule type="containsText" dxfId="3" priority="3" operator="containsText" text="sunset">
      <formula>NOT(ISERROR(SEARCH("sunset",I89)))</formula>
    </cfRule>
    <cfRule type="containsText" dxfId="2" priority="4" operator="containsText" text="&quot;sunset&quot;">
      <formula>NOT(ISERROR(SEARCH("""sunset""",I89)))</formula>
    </cfRule>
  </conditionalFormatting>
  <conditionalFormatting sqref="I101">
    <cfRule type="containsText" dxfId="1" priority="1" operator="containsText" text="sunset">
      <formula>NOT(ISERROR(SEARCH("sunset",I101)))</formula>
    </cfRule>
    <cfRule type="containsText" dxfId="0" priority="2" operator="containsText" text="&quot;sunset&quot;">
      <formula>NOT(ISERROR(SEARCH("""sunset""",I101)))</formula>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579"/>
  <sheetViews>
    <sheetView topLeftCell="C498" workbookViewId="0">
      <selection activeCell="I556" sqref="I556"/>
    </sheetView>
  </sheetViews>
  <sheetFormatPr defaultRowHeight="12.75"/>
  <cols>
    <col min="1" max="1" width="6" customWidth="1"/>
    <col min="2" max="2" width="65.42578125" customWidth="1"/>
    <col min="3" max="3" width="7.140625" customWidth="1"/>
    <col min="4" max="4" width="26.5703125" customWidth="1"/>
    <col min="5" max="5" width="6.5703125" customWidth="1"/>
    <col min="7" max="7" width="43.85546875" bestFit="1" customWidth="1"/>
    <col min="8" max="8" width="6.5703125" customWidth="1"/>
    <col min="9" max="9" width="6" customWidth="1"/>
    <col min="10" max="10" width="65.42578125" customWidth="1"/>
    <col min="11" max="11" width="7.140625" customWidth="1"/>
  </cols>
  <sheetData>
    <row r="1" spans="1:11">
      <c r="A1" t="s">
        <v>1457</v>
      </c>
      <c r="B1" t="s">
        <v>1458</v>
      </c>
      <c r="C1" t="s">
        <v>1459</v>
      </c>
      <c r="D1" t="s">
        <v>170</v>
      </c>
      <c r="E1" t="s">
        <v>1358</v>
      </c>
      <c r="G1" t="s">
        <v>170</v>
      </c>
      <c r="H1" t="s">
        <v>1358</v>
      </c>
      <c r="I1" t="s">
        <v>1457</v>
      </c>
      <c r="J1" t="s">
        <v>1458</v>
      </c>
      <c r="K1" t="s">
        <v>1459</v>
      </c>
    </row>
    <row r="2" spans="1:11">
      <c r="A2">
        <v>1.01</v>
      </c>
      <c r="B2" t="s">
        <v>1129</v>
      </c>
      <c r="C2">
        <v>2017</v>
      </c>
      <c r="D2" t="s">
        <v>142</v>
      </c>
      <c r="E2" t="s">
        <v>1089</v>
      </c>
      <c r="G2" t="s">
        <v>142</v>
      </c>
      <c r="H2" t="s">
        <v>1089</v>
      </c>
      <c r="I2">
        <v>1.01</v>
      </c>
      <c r="J2" t="s">
        <v>1129</v>
      </c>
      <c r="K2">
        <v>2017</v>
      </c>
    </row>
    <row r="3" spans="1:11">
      <c r="A3">
        <v>1.02</v>
      </c>
      <c r="B3" t="s">
        <v>1130</v>
      </c>
      <c r="C3">
        <v>2017</v>
      </c>
      <c r="D3" t="s">
        <v>141</v>
      </c>
      <c r="E3" t="s">
        <v>1097</v>
      </c>
      <c r="G3" t="s">
        <v>1460</v>
      </c>
      <c r="H3" t="s">
        <v>1358</v>
      </c>
      <c r="I3">
        <v>1.01</v>
      </c>
      <c r="J3" t="s">
        <v>1129</v>
      </c>
      <c r="K3">
        <v>2017</v>
      </c>
    </row>
    <row r="4" spans="1:11">
      <c r="A4">
        <v>1.03</v>
      </c>
      <c r="B4" t="s">
        <v>75</v>
      </c>
      <c r="C4">
        <v>2017</v>
      </c>
      <c r="D4" t="s">
        <v>146</v>
      </c>
      <c r="E4" t="s">
        <v>1085</v>
      </c>
      <c r="G4" s="103" t="s">
        <v>290</v>
      </c>
      <c r="H4">
        <v>2</v>
      </c>
      <c r="I4">
        <v>1.01</v>
      </c>
      <c r="J4" t="s">
        <v>1129</v>
      </c>
      <c r="K4">
        <v>2017</v>
      </c>
    </row>
    <row r="5" spans="1:11">
      <c r="A5">
        <v>1.04</v>
      </c>
      <c r="B5" t="s">
        <v>1132</v>
      </c>
      <c r="C5">
        <v>2017</v>
      </c>
      <c r="D5" t="s">
        <v>144</v>
      </c>
      <c r="E5" t="s">
        <v>1085</v>
      </c>
      <c r="G5" t="s">
        <v>476</v>
      </c>
      <c r="H5">
        <v>1.1000000000000001</v>
      </c>
      <c r="I5">
        <v>1.01</v>
      </c>
      <c r="J5" t="s">
        <v>1129</v>
      </c>
      <c r="K5">
        <v>2017</v>
      </c>
    </row>
    <row r="6" spans="1:11">
      <c r="A6">
        <v>1.05</v>
      </c>
      <c r="B6" t="s">
        <v>1126</v>
      </c>
      <c r="C6">
        <v>2017</v>
      </c>
      <c r="D6" t="s">
        <v>145</v>
      </c>
      <c r="E6" t="s">
        <v>1085</v>
      </c>
      <c r="G6">
        <v>7.9</v>
      </c>
      <c r="I6">
        <v>1.02</v>
      </c>
      <c r="J6" t="s">
        <v>1130</v>
      </c>
      <c r="K6">
        <v>2017</v>
      </c>
    </row>
    <row r="7" spans="1:11">
      <c r="A7">
        <v>1.06</v>
      </c>
      <c r="B7" t="s">
        <v>674</v>
      </c>
      <c r="C7">
        <v>2017</v>
      </c>
      <c r="D7" t="s">
        <v>1361</v>
      </c>
      <c r="E7" t="s">
        <v>1462</v>
      </c>
      <c r="G7" t="s">
        <v>141</v>
      </c>
      <c r="H7" t="s">
        <v>1097</v>
      </c>
      <c r="I7">
        <v>1.02</v>
      </c>
      <c r="J7" t="s">
        <v>1130</v>
      </c>
      <c r="K7">
        <v>2017</v>
      </c>
    </row>
    <row r="8" spans="1:11">
      <c r="A8">
        <v>1.07</v>
      </c>
      <c r="B8" t="s">
        <v>1124</v>
      </c>
      <c r="C8">
        <v>2017</v>
      </c>
      <c r="D8" t="s">
        <v>138</v>
      </c>
      <c r="E8" t="s">
        <v>1085</v>
      </c>
      <c r="G8" t="s">
        <v>292</v>
      </c>
      <c r="H8">
        <v>2</v>
      </c>
      <c r="I8">
        <v>1.02</v>
      </c>
      <c r="J8" t="s">
        <v>1130</v>
      </c>
      <c r="K8">
        <v>2017</v>
      </c>
    </row>
    <row r="9" spans="1:11">
      <c r="A9">
        <v>1.08</v>
      </c>
      <c r="B9" t="s">
        <v>1133</v>
      </c>
      <c r="C9">
        <v>2017</v>
      </c>
      <c r="G9" t="s">
        <v>1463</v>
      </c>
      <c r="I9">
        <v>1.03</v>
      </c>
      <c r="J9" t="s">
        <v>75</v>
      </c>
      <c r="K9">
        <v>2017</v>
      </c>
    </row>
    <row r="10" spans="1:11">
      <c r="A10">
        <v>1.0900000000000001</v>
      </c>
      <c r="B10" t="s">
        <v>866</v>
      </c>
      <c r="C10">
        <v>2018</v>
      </c>
      <c r="D10" t="s">
        <v>865</v>
      </c>
      <c r="E10" t="s">
        <v>1103</v>
      </c>
      <c r="G10" t="s">
        <v>1464</v>
      </c>
      <c r="H10">
        <v>1</v>
      </c>
      <c r="I10">
        <v>1.03</v>
      </c>
      <c r="J10" t="s">
        <v>75</v>
      </c>
      <c r="K10">
        <v>2017</v>
      </c>
    </row>
    <row r="11" spans="1:11">
      <c r="A11">
        <v>1.1000000000000001</v>
      </c>
      <c r="B11" t="s">
        <v>854</v>
      </c>
      <c r="C11">
        <v>2018</v>
      </c>
      <c r="D11" t="s">
        <v>853</v>
      </c>
      <c r="E11" t="s">
        <v>1097</v>
      </c>
      <c r="G11" t="s">
        <v>146</v>
      </c>
      <c r="H11" t="s">
        <v>1085</v>
      </c>
      <c r="I11">
        <v>1.03</v>
      </c>
      <c r="J11" t="s">
        <v>75</v>
      </c>
      <c r="K11">
        <v>2017</v>
      </c>
    </row>
    <row r="12" spans="1:11">
      <c r="A12">
        <v>1.1100000000000001</v>
      </c>
      <c r="B12" t="s">
        <v>864</v>
      </c>
      <c r="C12">
        <v>2018</v>
      </c>
      <c r="D12" t="s">
        <v>863</v>
      </c>
      <c r="E12" t="s">
        <v>1097</v>
      </c>
      <c r="G12" t="s">
        <v>291</v>
      </c>
      <c r="H12">
        <v>2</v>
      </c>
      <c r="I12">
        <v>1.03</v>
      </c>
      <c r="J12" t="s">
        <v>75</v>
      </c>
      <c r="K12">
        <v>2017</v>
      </c>
    </row>
    <row r="13" spans="1:11">
      <c r="A13">
        <v>1.1200000000000001</v>
      </c>
      <c r="B13" t="s">
        <v>856</v>
      </c>
      <c r="C13">
        <v>2018</v>
      </c>
      <c r="D13" t="s">
        <v>855</v>
      </c>
      <c r="E13" t="s">
        <v>1097</v>
      </c>
      <c r="G13" t="s">
        <v>1465</v>
      </c>
      <c r="I13">
        <v>1.04</v>
      </c>
      <c r="J13" t="s">
        <v>1132</v>
      </c>
      <c r="K13">
        <v>2017</v>
      </c>
    </row>
    <row r="14" spans="1:11">
      <c r="A14">
        <v>1.1299999999999999</v>
      </c>
      <c r="B14" t="s">
        <v>858</v>
      </c>
      <c r="C14">
        <v>2018</v>
      </c>
      <c r="D14" t="s">
        <v>857</v>
      </c>
      <c r="E14" t="s">
        <v>1097</v>
      </c>
      <c r="G14" t="s">
        <v>144</v>
      </c>
      <c r="H14" t="s">
        <v>1085</v>
      </c>
      <c r="I14">
        <v>1.04</v>
      </c>
      <c r="J14" t="s">
        <v>1132</v>
      </c>
      <c r="K14">
        <v>2017</v>
      </c>
    </row>
    <row r="15" spans="1:11">
      <c r="A15">
        <v>1.1399999999999999</v>
      </c>
      <c r="B15" t="s">
        <v>870</v>
      </c>
      <c r="C15">
        <v>2017</v>
      </c>
      <c r="D15" t="s">
        <v>869</v>
      </c>
      <c r="E15" t="s">
        <v>1097</v>
      </c>
      <c r="G15" t="s">
        <v>294</v>
      </c>
      <c r="I15">
        <v>1.04</v>
      </c>
      <c r="J15" t="s">
        <v>1132</v>
      </c>
      <c r="K15">
        <v>2017</v>
      </c>
    </row>
    <row r="16" spans="1:11">
      <c r="A16">
        <v>1.1499999999999999</v>
      </c>
      <c r="B16" t="s">
        <v>862</v>
      </c>
      <c r="C16">
        <v>2018</v>
      </c>
      <c r="D16" t="s">
        <v>861</v>
      </c>
      <c r="E16" t="s">
        <v>1103</v>
      </c>
      <c r="G16" t="s">
        <v>1137</v>
      </c>
      <c r="H16">
        <v>0</v>
      </c>
      <c r="I16">
        <v>1.04</v>
      </c>
      <c r="J16" t="s">
        <v>1132</v>
      </c>
      <c r="K16">
        <v>2017</v>
      </c>
    </row>
    <row r="17" spans="1:11">
      <c r="A17">
        <v>1.1599999999999999</v>
      </c>
      <c r="B17" t="s">
        <v>868</v>
      </c>
      <c r="C17">
        <v>2018</v>
      </c>
      <c r="D17" t="s">
        <v>867</v>
      </c>
      <c r="E17" t="s">
        <v>1097</v>
      </c>
      <c r="G17" t="s">
        <v>477</v>
      </c>
      <c r="H17">
        <v>1</v>
      </c>
      <c r="I17">
        <v>1.04</v>
      </c>
      <c r="J17" t="s">
        <v>1132</v>
      </c>
      <c r="K17">
        <v>2017</v>
      </c>
    </row>
    <row r="18" spans="1:11">
      <c r="A18">
        <v>1.17</v>
      </c>
      <c r="B18" t="s">
        <v>1125</v>
      </c>
      <c r="C18">
        <v>2017</v>
      </c>
      <c r="D18" t="s">
        <v>140</v>
      </c>
      <c r="E18" t="s">
        <v>1085</v>
      </c>
      <c r="G18">
        <v>7.8</v>
      </c>
      <c r="I18">
        <v>1.05</v>
      </c>
      <c r="J18" t="s">
        <v>1126</v>
      </c>
      <c r="K18">
        <v>2017</v>
      </c>
    </row>
    <row r="19" spans="1:11">
      <c r="A19">
        <v>1.18</v>
      </c>
      <c r="B19" t="s">
        <v>1123</v>
      </c>
      <c r="C19">
        <v>2017</v>
      </c>
      <c r="D19" t="s">
        <v>139</v>
      </c>
      <c r="E19" t="s">
        <v>1122</v>
      </c>
      <c r="G19" s="103" t="s">
        <v>1127</v>
      </c>
      <c r="I19">
        <v>1.05</v>
      </c>
      <c r="J19" t="s">
        <v>1126</v>
      </c>
      <c r="K19">
        <v>2017</v>
      </c>
    </row>
    <row r="20" spans="1:11">
      <c r="A20">
        <v>1.19</v>
      </c>
      <c r="B20" t="s">
        <v>1131</v>
      </c>
      <c r="C20">
        <v>2017</v>
      </c>
      <c r="D20" t="s">
        <v>304</v>
      </c>
      <c r="E20" t="s">
        <v>1099</v>
      </c>
      <c r="G20" t="s">
        <v>145</v>
      </c>
      <c r="H20" t="s">
        <v>1085</v>
      </c>
      <c r="I20">
        <v>1.05</v>
      </c>
      <c r="J20" t="s">
        <v>1126</v>
      </c>
      <c r="K20">
        <v>2017</v>
      </c>
    </row>
    <row r="21" spans="1:11">
      <c r="A21">
        <v>1.2</v>
      </c>
      <c r="B21" t="s">
        <v>1466</v>
      </c>
      <c r="C21" t="s">
        <v>1336</v>
      </c>
      <c r="G21" t="s">
        <v>295</v>
      </c>
      <c r="H21">
        <v>2</v>
      </c>
      <c r="I21">
        <v>1.05</v>
      </c>
      <c r="J21" t="s">
        <v>1126</v>
      </c>
      <c r="K21">
        <v>2017</v>
      </c>
    </row>
    <row r="22" spans="1:11">
      <c r="A22">
        <v>1.21</v>
      </c>
      <c r="B22" t="s">
        <v>344</v>
      </c>
      <c r="C22">
        <v>2017</v>
      </c>
      <c r="G22" t="s">
        <v>1139</v>
      </c>
      <c r="H22">
        <v>2</v>
      </c>
      <c r="I22">
        <v>1.05</v>
      </c>
      <c r="J22" t="s">
        <v>1126</v>
      </c>
      <c r="K22">
        <v>2017</v>
      </c>
    </row>
    <row r="23" spans="1:11">
      <c r="A23">
        <v>1.22</v>
      </c>
      <c r="B23" t="s">
        <v>3</v>
      </c>
      <c r="C23">
        <v>2017</v>
      </c>
      <c r="D23" t="s">
        <v>88</v>
      </c>
      <c r="E23">
        <v>3</v>
      </c>
      <c r="G23">
        <v>7.5</v>
      </c>
      <c r="I23">
        <v>1.06</v>
      </c>
      <c r="J23" t="s">
        <v>674</v>
      </c>
      <c r="K23">
        <v>2017</v>
      </c>
    </row>
    <row r="24" spans="1:11">
      <c r="A24">
        <v>2.0099999999999998</v>
      </c>
      <c r="B24" t="s">
        <v>1087</v>
      </c>
      <c r="C24">
        <v>2017</v>
      </c>
      <c r="D24" t="s">
        <v>94</v>
      </c>
      <c r="E24" t="s">
        <v>1085</v>
      </c>
      <c r="G24" s="103" t="s">
        <v>859</v>
      </c>
      <c r="H24" t="s">
        <v>1103</v>
      </c>
      <c r="I24">
        <v>1.06</v>
      </c>
      <c r="J24" t="s">
        <v>674</v>
      </c>
      <c r="K24">
        <v>2017</v>
      </c>
    </row>
    <row r="25" spans="1:11">
      <c r="A25">
        <v>2.0199999999999996</v>
      </c>
      <c r="B25" t="s">
        <v>1102</v>
      </c>
      <c r="C25">
        <v>2017</v>
      </c>
      <c r="D25" t="s">
        <v>446</v>
      </c>
      <c r="E25" t="s">
        <v>1101</v>
      </c>
      <c r="G25" t="s">
        <v>293</v>
      </c>
      <c r="I25">
        <v>1.06</v>
      </c>
      <c r="J25" t="s">
        <v>674</v>
      </c>
      <c r="K25">
        <v>2017</v>
      </c>
    </row>
    <row r="26" spans="1:11">
      <c r="A26">
        <v>2.0299999999999994</v>
      </c>
      <c r="B26" t="s">
        <v>1086</v>
      </c>
      <c r="C26">
        <v>2017</v>
      </c>
      <c r="D26" t="s">
        <v>93</v>
      </c>
      <c r="E26" t="s">
        <v>1085</v>
      </c>
      <c r="G26" t="s">
        <v>1136</v>
      </c>
      <c r="H26">
        <v>0</v>
      </c>
      <c r="I26">
        <v>1.06</v>
      </c>
      <c r="J26" t="s">
        <v>674</v>
      </c>
      <c r="K26">
        <v>2017</v>
      </c>
    </row>
    <row r="27" spans="1:11">
      <c r="A27">
        <v>2.0399999999999991</v>
      </c>
      <c r="B27" t="s">
        <v>1090</v>
      </c>
      <c r="C27">
        <v>2017</v>
      </c>
      <c r="D27" t="s">
        <v>92</v>
      </c>
      <c r="E27" t="s">
        <v>1089</v>
      </c>
      <c r="G27" t="s">
        <v>138</v>
      </c>
      <c r="H27" t="s">
        <v>1085</v>
      </c>
      <c r="I27">
        <v>1.07</v>
      </c>
      <c r="J27" t="s">
        <v>1124</v>
      </c>
      <c r="K27">
        <v>2017</v>
      </c>
    </row>
    <row r="28" spans="1:11">
      <c r="A28">
        <v>2.0499999999999989</v>
      </c>
      <c r="B28" t="s">
        <v>1091</v>
      </c>
      <c r="C28">
        <v>2017</v>
      </c>
      <c r="D28" t="s">
        <v>89</v>
      </c>
      <c r="E28" t="s">
        <v>1085</v>
      </c>
      <c r="G28" t="s">
        <v>288</v>
      </c>
      <c r="H28">
        <v>2</v>
      </c>
      <c r="I28">
        <v>1.07</v>
      </c>
      <c r="J28" t="s">
        <v>1124</v>
      </c>
      <c r="K28">
        <v>2017</v>
      </c>
    </row>
    <row r="29" spans="1:11">
      <c r="A29">
        <v>2.0599999999999987</v>
      </c>
      <c r="B29" t="s">
        <v>1093</v>
      </c>
      <c r="C29">
        <v>2017</v>
      </c>
      <c r="D29" t="s">
        <v>96</v>
      </c>
      <c r="E29" t="s">
        <v>1092</v>
      </c>
      <c r="G29" t="s">
        <v>474</v>
      </c>
      <c r="H29">
        <v>0.1</v>
      </c>
      <c r="I29">
        <v>1.07</v>
      </c>
      <c r="J29" t="s">
        <v>1124</v>
      </c>
      <c r="K29">
        <v>2017</v>
      </c>
    </row>
    <row r="30" spans="1:11">
      <c r="A30">
        <v>2.0699999999999985</v>
      </c>
      <c r="B30" t="s">
        <v>4</v>
      </c>
      <c r="C30">
        <v>2017</v>
      </c>
      <c r="D30" t="s">
        <v>90</v>
      </c>
      <c r="E30" t="s">
        <v>1092</v>
      </c>
      <c r="G30" s="103" t="s">
        <v>287</v>
      </c>
      <c r="H30">
        <v>1</v>
      </c>
      <c r="I30">
        <v>1.08</v>
      </c>
      <c r="J30" t="s">
        <v>1133</v>
      </c>
      <c r="K30">
        <v>2017</v>
      </c>
    </row>
    <row r="31" spans="1:11">
      <c r="A31">
        <v>2.0799999999999983</v>
      </c>
      <c r="B31" t="s">
        <v>1096</v>
      </c>
      <c r="C31">
        <v>2017</v>
      </c>
      <c r="D31" t="s">
        <v>889</v>
      </c>
      <c r="E31" t="s">
        <v>1085</v>
      </c>
      <c r="G31" t="s">
        <v>473</v>
      </c>
      <c r="H31">
        <v>0.1</v>
      </c>
      <c r="I31">
        <v>1.08</v>
      </c>
      <c r="J31" t="s">
        <v>1133</v>
      </c>
      <c r="K31">
        <v>2017</v>
      </c>
    </row>
    <row r="32" spans="1:11">
      <c r="A32">
        <v>2.0899999999999981</v>
      </c>
      <c r="B32" t="s">
        <v>1105</v>
      </c>
      <c r="C32">
        <v>2017</v>
      </c>
      <c r="G32" t="s">
        <v>865</v>
      </c>
      <c r="H32" t="s">
        <v>1103</v>
      </c>
      <c r="I32">
        <v>1.0900000000000001</v>
      </c>
      <c r="J32" t="s">
        <v>866</v>
      </c>
      <c r="K32">
        <v>2018</v>
      </c>
    </row>
    <row r="33" spans="1:11">
      <c r="A33">
        <v>2.0999999999999979</v>
      </c>
      <c r="B33" t="s">
        <v>435</v>
      </c>
      <c r="C33">
        <v>2017</v>
      </c>
      <c r="G33" t="s">
        <v>853</v>
      </c>
      <c r="H33" t="s">
        <v>1097</v>
      </c>
      <c r="I33">
        <v>1.1000000000000001</v>
      </c>
      <c r="J33" t="s">
        <v>854</v>
      </c>
      <c r="K33">
        <v>2018</v>
      </c>
    </row>
    <row r="34" spans="1:11">
      <c r="A34">
        <v>2.1099999999999977</v>
      </c>
      <c r="B34" t="s">
        <v>1367</v>
      </c>
      <c r="C34">
        <v>2017</v>
      </c>
      <c r="D34" t="s">
        <v>91</v>
      </c>
      <c r="E34" t="s">
        <v>1085</v>
      </c>
      <c r="G34" t="s">
        <v>863</v>
      </c>
      <c r="H34" t="s">
        <v>1097</v>
      </c>
      <c r="I34">
        <v>1.1100000000000001</v>
      </c>
      <c r="J34" t="s">
        <v>864</v>
      </c>
      <c r="K34">
        <v>2018</v>
      </c>
    </row>
    <row r="35" spans="1:11">
      <c r="A35">
        <v>2.1199999999999974</v>
      </c>
      <c r="B35" t="s">
        <v>1095</v>
      </c>
      <c r="C35">
        <v>2017</v>
      </c>
      <c r="D35" t="s">
        <v>97</v>
      </c>
      <c r="E35" t="s">
        <v>1092</v>
      </c>
      <c r="G35">
        <v>7.4</v>
      </c>
      <c r="I35">
        <v>1.1200000000000001</v>
      </c>
      <c r="J35" t="s">
        <v>856</v>
      </c>
      <c r="K35">
        <v>2018</v>
      </c>
    </row>
    <row r="36" spans="1:11">
      <c r="A36">
        <v>2.1299999999999972</v>
      </c>
      <c r="B36" t="s">
        <v>1100</v>
      </c>
      <c r="C36">
        <v>2017</v>
      </c>
      <c r="D36" t="s">
        <v>891</v>
      </c>
      <c r="E36" t="s">
        <v>1099</v>
      </c>
      <c r="G36" t="s">
        <v>855</v>
      </c>
      <c r="H36" t="s">
        <v>1097</v>
      </c>
      <c r="I36">
        <v>1.1200000000000001</v>
      </c>
      <c r="J36" t="s">
        <v>856</v>
      </c>
      <c r="K36">
        <v>2018</v>
      </c>
    </row>
    <row r="37" spans="1:11">
      <c r="A37">
        <v>2.139999999999997</v>
      </c>
      <c r="B37" t="s">
        <v>1094</v>
      </c>
      <c r="C37" t="s">
        <v>1468</v>
      </c>
      <c r="D37" t="s">
        <v>95</v>
      </c>
      <c r="E37" t="s">
        <v>1085</v>
      </c>
      <c r="G37" t="s">
        <v>857</v>
      </c>
      <c r="H37" t="s">
        <v>1097</v>
      </c>
      <c r="I37">
        <v>1.1299999999999999</v>
      </c>
      <c r="J37" t="s">
        <v>858</v>
      </c>
      <c r="K37">
        <v>2018</v>
      </c>
    </row>
    <row r="38" spans="1:11">
      <c r="A38">
        <v>2.1499999999999968</v>
      </c>
      <c r="B38" t="s">
        <v>1120</v>
      </c>
      <c r="C38" t="s">
        <v>1336</v>
      </c>
      <c r="G38" t="s">
        <v>869</v>
      </c>
      <c r="H38" t="s">
        <v>1097</v>
      </c>
      <c r="I38">
        <v>1.1399999999999999</v>
      </c>
      <c r="J38" t="s">
        <v>870</v>
      </c>
      <c r="K38">
        <v>2017</v>
      </c>
    </row>
    <row r="39" spans="1:11">
      <c r="A39">
        <v>2.1599999999999966</v>
      </c>
      <c r="B39" t="s">
        <v>334</v>
      </c>
      <c r="C39" t="s">
        <v>1336</v>
      </c>
      <c r="G39" t="s">
        <v>861</v>
      </c>
      <c r="H39" t="s">
        <v>1103</v>
      </c>
      <c r="I39">
        <v>1.1499999999999999</v>
      </c>
      <c r="J39" t="s">
        <v>862</v>
      </c>
      <c r="K39">
        <v>2018</v>
      </c>
    </row>
    <row r="40" spans="1:11">
      <c r="A40">
        <v>2.1699999999999964</v>
      </c>
      <c r="B40" t="s">
        <v>652</v>
      </c>
      <c r="C40">
        <v>2017</v>
      </c>
      <c r="G40" t="s">
        <v>1364</v>
      </c>
      <c r="I40">
        <v>1.1599999999999999</v>
      </c>
      <c r="J40" t="s">
        <v>868</v>
      </c>
      <c r="K40">
        <v>2018</v>
      </c>
    </row>
    <row r="41" spans="1:11">
      <c r="A41">
        <v>2.1799999999999962</v>
      </c>
      <c r="B41" t="s">
        <v>1098</v>
      </c>
      <c r="C41" t="s">
        <v>1469</v>
      </c>
      <c r="D41" t="s">
        <v>88</v>
      </c>
      <c r="E41" t="s">
        <v>1097</v>
      </c>
      <c r="G41" t="s">
        <v>867</v>
      </c>
      <c r="H41" t="s">
        <v>1097</v>
      </c>
      <c r="I41">
        <v>1.1599999999999999</v>
      </c>
      <c r="J41" t="s">
        <v>868</v>
      </c>
      <c r="K41">
        <v>2018</v>
      </c>
    </row>
    <row r="42" spans="1:11">
      <c r="A42">
        <v>3.01</v>
      </c>
      <c r="B42" t="s">
        <v>1281</v>
      </c>
      <c r="C42">
        <v>2017</v>
      </c>
      <c r="D42" t="s">
        <v>413</v>
      </c>
      <c r="E42" t="s">
        <v>1099</v>
      </c>
      <c r="G42" t="s">
        <v>140</v>
      </c>
      <c r="H42" t="s">
        <v>1085</v>
      </c>
      <c r="I42">
        <v>1.17</v>
      </c>
      <c r="J42" t="s">
        <v>1125</v>
      </c>
      <c r="K42">
        <v>2017</v>
      </c>
    </row>
    <row r="43" spans="1:11">
      <c r="A43">
        <v>3.0199999999999996</v>
      </c>
      <c r="B43" t="s">
        <v>325</v>
      </c>
      <c r="C43">
        <v>2017</v>
      </c>
      <c r="D43" t="s">
        <v>147</v>
      </c>
      <c r="E43" t="s">
        <v>1089</v>
      </c>
      <c r="G43" s="103" t="s">
        <v>289</v>
      </c>
      <c r="H43">
        <v>1</v>
      </c>
      <c r="I43">
        <v>1.17</v>
      </c>
      <c r="J43" t="s">
        <v>1125</v>
      </c>
      <c r="K43">
        <v>2017</v>
      </c>
    </row>
    <row r="44" spans="1:11">
      <c r="A44">
        <v>3.0299999999999994</v>
      </c>
      <c r="B44" t="s">
        <v>79</v>
      </c>
      <c r="C44">
        <v>2017</v>
      </c>
      <c r="D44" t="s">
        <v>148</v>
      </c>
      <c r="E44" t="s">
        <v>1085</v>
      </c>
      <c r="G44" t="s">
        <v>475</v>
      </c>
      <c r="H44">
        <v>2.1</v>
      </c>
      <c r="I44">
        <v>1.17</v>
      </c>
      <c r="J44" t="s">
        <v>1125</v>
      </c>
      <c r="K44">
        <v>2017</v>
      </c>
    </row>
    <row r="45" spans="1:11">
      <c r="A45">
        <v>3.0399999999999991</v>
      </c>
      <c r="B45" t="s">
        <v>1280</v>
      </c>
      <c r="C45">
        <v>2017</v>
      </c>
      <c r="D45" t="s">
        <v>149</v>
      </c>
      <c r="E45" t="s">
        <v>1085</v>
      </c>
      <c r="G45" t="s">
        <v>139</v>
      </c>
      <c r="H45" t="s">
        <v>1122</v>
      </c>
      <c r="I45">
        <v>1.18</v>
      </c>
      <c r="J45" t="s">
        <v>1123</v>
      </c>
      <c r="K45">
        <v>2017</v>
      </c>
    </row>
    <row r="46" spans="1:11">
      <c r="A46">
        <v>3.0499999999999989</v>
      </c>
      <c r="B46" t="s">
        <v>978</v>
      </c>
      <c r="C46">
        <v>2017</v>
      </c>
      <c r="D46" t="s">
        <v>783</v>
      </c>
      <c r="E46" t="s">
        <v>1097</v>
      </c>
      <c r="G46" t="s">
        <v>403</v>
      </c>
      <c r="H46">
        <v>0</v>
      </c>
      <c r="I46">
        <v>1.18</v>
      </c>
      <c r="J46" t="s">
        <v>1123</v>
      </c>
      <c r="K46">
        <v>2017</v>
      </c>
    </row>
    <row r="47" spans="1:11">
      <c r="A47">
        <v>3.0599999999999987</v>
      </c>
      <c r="B47" t="s">
        <v>322</v>
      </c>
      <c r="C47">
        <v>2018</v>
      </c>
      <c r="D47" t="s">
        <v>155</v>
      </c>
      <c r="E47">
        <v>3</v>
      </c>
      <c r="G47" t="s">
        <v>304</v>
      </c>
      <c r="H47" t="s">
        <v>1099</v>
      </c>
      <c r="I47">
        <v>1.19</v>
      </c>
      <c r="J47" t="s">
        <v>1131</v>
      </c>
      <c r="K47">
        <v>2017</v>
      </c>
    </row>
    <row r="48" spans="1:11">
      <c r="A48">
        <v>3.0699999999999985</v>
      </c>
      <c r="B48" t="s">
        <v>445</v>
      </c>
      <c r="C48">
        <v>2018</v>
      </c>
      <c r="D48" t="s">
        <v>444</v>
      </c>
      <c r="E48">
        <v>0</v>
      </c>
      <c r="G48">
        <v>7.7</v>
      </c>
      <c r="I48">
        <v>1.21</v>
      </c>
      <c r="J48" t="s">
        <v>344</v>
      </c>
      <c r="K48">
        <v>2017</v>
      </c>
    </row>
    <row r="49" spans="1:11">
      <c r="A49">
        <v>3.0799999999999983</v>
      </c>
      <c r="B49" t="s">
        <v>324</v>
      </c>
      <c r="C49" t="s">
        <v>1336</v>
      </c>
      <c r="D49" t="s">
        <v>157</v>
      </c>
      <c r="E49" t="s">
        <v>1101</v>
      </c>
      <c r="G49" t="s">
        <v>88</v>
      </c>
      <c r="H49">
        <v>3</v>
      </c>
      <c r="I49">
        <v>1.22</v>
      </c>
      <c r="J49" t="s">
        <v>3</v>
      </c>
      <c r="K49">
        <v>2017</v>
      </c>
    </row>
    <row r="50" spans="1:11">
      <c r="A50">
        <v>3.0899999999999981</v>
      </c>
      <c r="B50" t="s">
        <v>1275</v>
      </c>
      <c r="C50" t="s">
        <v>1336</v>
      </c>
      <c r="D50" t="s">
        <v>154</v>
      </c>
      <c r="E50" t="s">
        <v>1101</v>
      </c>
      <c r="G50" t="s">
        <v>196</v>
      </c>
      <c r="H50">
        <v>3</v>
      </c>
      <c r="I50">
        <v>1.22</v>
      </c>
      <c r="J50" t="s">
        <v>3</v>
      </c>
      <c r="K50">
        <v>2017</v>
      </c>
    </row>
    <row r="51" spans="1:11">
      <c r="A51">
        <v>3.0999999999999979</v>
      </c>
      <c r="B51" t="s">
        <v>326</v>
      </c>
      <c r="C51" t="s">
        <v>1336</v>
      </c>
      <c r="D51" t="s">
        <v>158</v>
      </c>
      <c r="E51" t="s">
        <v>1099</v>
      </c>
      <c r="G51" t="s">
        <v>1121</v>
      </c>
      <c r="H51">
        <v>2.1</v>
      </c>
      <c r="I51">
        <v>1.22</v>
      </c>
      <c r="J51" t="s">
        <v>3</v>
      </c>
      <c r="K51">
        <v>2017</v>
      </c>
    </row>
    <row r="52" spans="1:11">
      <c r="A52">
        <v>3.1099999999999977</v>
      </c>
      <c r="B52" t="s">
        <v>1277</v>
      </c>
      <c r="C52" t="s">
        <v>1336</v>
      </c>
      <c r="D52" t="s">
        <v>1276</v>
      </c>
      <c r="E52" t="s">
        <v>1099</v>
      </c>
      <c r="G52">
        <v>7.2</v>
      </c>
      <c r="I52">
        <v>2.0099999999999998</v>
      </c>
      <c r="J52" t="s">
        <v>1087</v>
      </c>
      <c r="K52">
        <v>2017</v>
      </c>
    </row>
    <row r="53" spans="1:11">
      <c r="A53">
        <v>3.1199999999999974</v>
      </c>
      <c r="B53" t="s">
        <v>1279</v>
      </c>
      <c r="C53" t="s">
        <v>1336</v>
      </c>
      <c r="D53" t="s">
        <v>1278</v>
      </c>
      <c r="E53" t="s">
        <v>1099</v>
      </c>
      <c r="G53" t="s">
        <v>94</v>
      </c>
      <c r="H53" t="s">
        <v>1085</v>
      </c>
      <c r="I53">
        <v>2.0099999999999998</v>
      </c>
      <c r="J53" t="s">
        <v>1087</v>
      </c>
      <c r="K53">
        <v>2017</v>
      </c>
    </row>
    <row r="54" spans="1:11">
      <c r="A54">
        <v>3.1299999999999972</v>
      </c>
      <c r="B54" t="s">
        <v>1274</v>
      </c>
      <c r="C54" t="s">
        <v>1336</v>
      </c>
      <c r="D54" t="s">
        <v>156</v>
      </c>
      <c r="E54" t="s">
        <v>1101</v>
      </c>
      <c r="G54" t="s">
        <v>204</v>
      </c>
      <c r="H54" t="s">
        <v>1103</v>
      </c>
      <c r="I54">
        <v>2.0099999999999998</v>
      </c>
      <c r="J54" t="s">
        <v>1087</v>
      </c>
      <c r="K54">
        <v>2017</v>
      </c>
    </row>
    <row r="55" spans="1:11">
      <c r="A55">
        <v>3.139999999999997</v>
      </c>
      <c r="B55" t="s">
        <v>1470</v>
      </c>
      <c r="G55" t="s">
        <v>1112</v>
      </c>
      <c r="H55">
        <v>3</v>
      </c>
      <c r="I55">
        <v>2.0099999999999998</v>
      </c>
      <c r="J55" t="s">
        <v>1087</v>
      </c>
      <c r="K55">
        <v>2017</v>
      </c>
    </row>
    <row r="56" spans="1:11">
      <c r="A56">
        <v>4.01</v>
      </c>
      <c r="B56" t="s">
        <v>1143</v>
      </c>
      <c r="D56" t="s">
        <v>1142</v>
      </c>
      <c r="G56">
        <v>8.6999999999999993</v>
      </c>
      <c r="I56">
        <v>2.0199999999999996</v>
      </c>
      <c r="J56" t="s">
        <v>1102</v>
      </c>
      <c r="K56">
        <v>2017</v>
      </c>
    </row>
    <row r="57" spans="1:11">
      <c r="A57">
        <v>4.0199999999999996</v>
      </c>
      <c r="B57" t="s">
        <v>1152</v>
      </c>
      <c r="D57" t="s">
        <v>126</v>
      </c>
      <c r="G57" t="s">
        <v>446</v>
      </c>
      <c r="H57" t="s">
        <v>1101</v>
      </c>
      <c r="I57">
        <v>2.0199999999999996</v>
      </c>
      <c r="J57" t="s">
        <v>1102</v>
      </c>
      <c r="K57">
        <v>2017</v>
      </c>
    </row>
    <row r="58" spans="1:11">
      <c r="A58">
        <v>4.03</v>
      </c>
      <c r="B58" t="s">
        <v>1149</v>
      </c>
      <c r="D58" t="s">
        <v>162</v>
      </c>
      <c r="G58">
        <v>8.1</v>
      </c>
      <c r="I58">
        <v>2.0299999999999994</v>
      </c>
      <c r="J58" t="s">
        <v>1086</v>
      </c>
      <c r="K58">
        <v>2017</v>
      </c>
    </row>
    <row r="59" spans="1:11">
      <c r="A59">
        <v>4.04</v>
      </c>
      <c r="B59" t="s">
        <v>1147</v>
      </c>
      <c r="D59" t="s">
        <v>124</v>
      </c>
      <c r="G59" t="s">
        <v>93</v>
      </c>
      <c r="H59" t="s">
        <v>1085</v>
      </c>
      <c r="I59">
        <v>2.0299999999999994</v>
      </c>
      <c r="J59" t="s">
        <v>1086</v>
      </c>
      <c r="K59">
        <v>2017</v>
      </c>
    </row>
    <row r="60" spans="1:11">
      <c r="A60">
        <v>4.05</v>
      </c>
      <c r="B60" t="s">
        <v>1151</v>
      </c>
      <c r="D60" t="s">
        <v>122</v>
      </c>
      <c r="G60" t="s">
        <v>201</v>
      </c>
      <c r="H60">
        <v>2</v>
      </c>
      <c r="I60">
        <v>2.0299999999999994</v>
      </c>
      <c r="J60" t="s">
        <v>1086</v>
      </c>
      <c r="K60">
        <v>2017</v>
      </c>
    </row>
    <row r="61" spans="1:11">
      <c r="A61">
        <v>4.0599999999999996</v>
      </c>
      <c r="B61" t="s">
        <v>1163</v>
      </c>
      <c r="D61" t="s">
        <v>127</v>
      </c>
      <c r="G61" t="s">
        <v>1111</v>
      </c>
      <c r="H61">
        <v>3.1</v>
      </c>
      <c r="I61">
        <v>2.0299999999999994</v>
      </c>
      <c r="J61" t="s">
        <v>1086</v>
      </c>
      <c r="K61">
        <v>2017</v>
      </c>
    </row>
    <row r="62" spans="1:11">
      <c r="A62">
        <v>4.07</v>
      </c>
      <c r="B62" t="s">
        <v>1178</v>
      </c>
      <c r="G62">
        <v>8.5</v>
      </c>
      <c r="I62">
        <v>2.0399999999999991</v>
      </c>
      <c r="J62" t="s">
        <v>1090</v>
      </c>
      <c r="K62">
        <v>2017</v>
      </c>
    </row>
    <row r="63" spans="1:11">
      <c r="A63">
        <v>4.08</v>
      </c>
      <c r="B63" t="s">
        <v>1150</v>
      </c>
      <c r="D63" t="s">
        <v>129</v>
      </c>
      <c r="G63" t="s">
        <v>92</v>
      </c>
      <c r="H63" t="s">
        <v>1089</v>
      </c>
      <c r="I63">
        <v>2.0399999999999991</v>
      </c>
      <c r="J63" t="s">
        <v>1090</v>
      </c>
      <c r="K63">
        <v>2017</v>
      </c>
    </row>
    <row r="64" spans="1:11">
      <c r="A64">
        <v>4.09</v>
      </c>
      <c r="B64" t="s">
        <v>1175</v>
      </c>
      <c r="G64" t="s">
        <v>200</v>
      </c>
      <c r="H64">
        <v>3</v>
      </c>
      <c r="I64">
        <v>2.0399999999999991</v>
      </c>
      <c r="J64" t="s">
        <v>1090</v>
      </c>
      <c r="K64">
        <v>2017</v>
      </c>
    </row>
    <row r="65" spans="1:11">
      <c r="A65">
        <v>4.0999999999999996</v>
      </c>
      <c r="B65" t="s">
        <v>1155</v>
      </c>
      <c r="D65" t="s">
        <v>164</v>
      </c>
      <c r="G65" t="s">
        <v>1115</v>
      </c>
      <c r="H65">
        <v>1</v>
      </c>
      <c r="I65">
        <v>2.0399999999999991</v>
      </c>
      <c r="J65" t="s">
        <v>1090</v>
      </c>
      <c r="K65">
        <v>2017</v>
      </c>
    </row>
    <row r="66" spans="1:11">
      <c r="A66">
        <v>4.1100000000000003</v>
      </c>
      <c r="B66" t="s">
        <v>1169</v>
      </c>
      <c r="D66" t="s">
        <v>153</v>
      </c>
      <c r="G66">
        <v>8.9</v>
      </c>
      <c r="I66">
        <v>2.0499999999999989</v>
      </c>
      <c r="J66" t="s">
        <v>1091</v>
      </c>
      <c r="K66">
        <v>2017</v>
      </c>
    </row>
    <row r="67" spans="1:11">
      <c r="A67">
        <v>4.12</v>
      </c>
      <c r="B67" t="s">
        <v>1209</v>
      </c>
      <c r="G67" t="s">
        <v>89</v>
      </c>
      <c r="H67" t="s">
        <v>1085</v>
      </c>
      <c r="I67">
        <v>2.0499999999999989</v>
      </c>
      <c r="J67" t="s">
        <v>1091</v>
      </c>
      <c r="K67">
        <v>2017</v>
      </c>
    </row>
    <row r="68" spans="1:11">
      <c r="A68">
        <v>4.13</v>
      </c>
      <c r="B68" t="s">
        <v>1146</v>
      </c>
      <c r="D68" t="s">
        <v>130</v>
      </c>
      <c r="G68" t="s">
        <v>197</v>
      </c>
      <c r="H68">
        <v>2</v>
      </c>
      <c r="I68">
        <v>2.0499999999999989</v>
      </c>
      <c r="J68" t="s">
        <v>1091</v>
      </c>
      <c r="K68">
        <v>2017</v>
      </c>
    </row>
    <row r="69" spans="1:11">
      <c r="A69">
        <v>4.1399999999999997</v>
      </c>
      <c r="B69" t="s">
        <v>1154</v>
      </c>
      <c r="D69" t="s">
        <v>161</v>
      </c>
      <c r="G69" t="s">
        <v>1109</v>
      </c>
      <c r="H69">
        <v>3.1</v>
      </c>
      <c r="I69">
        <v>2.0499999999999989</v>
      </c>
      <c r="J69" t="s">
        <v>1091</v>
      </c>
      <c r="K69">
        <v>2017</v>
      </c>
    </row>
    <row r="70" spans="1:11">
      <c r="A70">
        <v>4.1500000000000004</v>
      </c>
      <c r="B70" t="s">
        <v>1148</v>
      </c>
      <c r="D70" t="s">
        <v>132</v>
      </c>
      <c r="G70">
        <v>8.6</v>
      </c>
      <c r="I70">
        <v>2.0599999999999987</v>
      </c>
      <c r="J70" t="s">
        <v>1093</v>
      </c>
      <c r="K70">
        <v>2017</v>
      </c>
    </row>
    <row r="71" spans="1:11">
      <c r="A71">
        <v>4.16</v>
      </c>
      <c r="B71" t="s">
        <v>1158</v>
      </c>
      <c r="D71" t="s">
        <v>136</v>
      </c>
      <c r="G71" t="s">
        <v>96</v>
      </c>
      <c r="H71" t="s">
        <v>1092</v>
      </c>
      <c r="I71">
        <v>2.0599999999999987</v>
      </c>
      <c r="J71" t="s">
        <v>1093</v>
      </c>
      <c r="K71">
        <v>2017</v>
      </c>
    </row>
    <row r="72" spans="1:11">
      <c r="A72">
        <v>4.17</v>
      </c>
      <c r="B72" t="s">
        <v>1181</v>
      </c>
      <c r="G72" t="s">
        <v>202</v>
      </c>
      <c r="H72">
        <v>3</v>
      </c>
      <c r="I72">
        <v>2.0599999999999987</v>
      </c>
      <c r="J72" t="s">
        <v>1093</v>
      </c>
      <c r="K72">
        <v>2017</v>
      </c>
    </row>
    <row r="73" spans="1:11">
      <c r="A73">
        <v>4.18</v>
      </c>
      <c r="B73" t="s">
        <v>1171</v>
      </c>
      <c r="D73" t="s">
        <v>173</v>
      </c>
      <c r="G73" t="s">
        <v>1110</v>
      </c>
      <c r="H73">
        <v>2.1</v>
      </c>
      <c r="I73">
        <v>2.0599999999999987</v>
      </c>
      <c r="J73" t="s">
        <v>1093</v>
      </c>
      <c r="K73">
        <v>2017</v>
      </c>
    </row>
    <row r="74" spans="1:11">
      <c r="A74">
        <v>4.1900000000000004</v>
      </c>
      <c r="B74" t="s">
        <v>1172</v>
      </c>
      <c r="D74" t="s">
        <v>174</v>
      </c>
      <c r="G74">
        <v>7.1</v>
      </c>
      <c r="I74">
        <v>2.0699999999999985</v>
      </c>
      <c r="J74" t="s">
        <v>4</v>
      </c>
      <c r="K74">
        <v>2017</v>
      </c>
    </row>
    <row r="75" spans="1:11">
      <c r="A75">
        <v>4.2</v>
      </c>
      <c r="B75" t="s">
        <v>1161</v>
      </c>
      <c r="D75" t="s">
        <v>135</v>
      </c>
      <c r="G75" t="s">
        <v>90</v>
      </c>
      <c r="H75" t="s">
        <v>1092</v>
      </c>
      <c r="I75">
        <v>2.0699999999999985</v>
      </c>
      <c r="J75" t="s">
        <v>4</v>
      </c>
      <c r="K75">
        <v>2017</v>
      </c>
    </row>
    <row r="76" spans="1:11">
      <c r="A76">
        <v>4.21</v>
      </c>
      <c r="B76" t="s">
        <v>1185</v>
      </c>
      <c r="G76" t="s">
        <v>198</v>
      </c>
      <c r="H76">
        <v>2</v>
      </c>
      <c r="I76">
        <v>2.0699999999999985</v>
      </c>
      <c r="J76" t="s">
        <v>4</v>
      </c>
      <c r="K76">
        <v>2017</v>
      </c>
    </row>
    <row r="77" spans="1:11">
      <c r="A77">
        <v>4.22</v>
      </c>
      <c r="B77" t="s">
        <v>1179</v>
      </c>
      <c r="G77" t="s">
        <v>1117</v>
      </c>
      <c r="H77">
        <v>0</v>
      </c>
      <c r="I77">
        <v>2.0699999999999985</v>
      </c>
      <c r="J77" t="s">
        <v>4</v>
      </c>
      <c r="K77">
        <v>2017</v>
      </c>
    </row>
    <row r="78" spans="1:11">
      <c r="A78">
        <v>4.2300000000000004</v>
      </c>
      <c r="B78" t="s">
        <v>1184</v>
      </c>
      <c r="G78">
        <v>8.4</v>
      </c>
      <c r="I78">
        <v>2.0799999999999983</v>
      </c>
      <c r="J78" t="s">
        <v>1096</v>
      </c>
      <c r="K78">
        <v>2017</v>
      </c>
    </row>
    <row r="79" spans="1:11">
      <c r="A79">
        <v>4.24</v>
      </c>
      <c r="B79" t="s">
        <v>1188</v>
      </c>
      <c r="G79" t="s">
        <v>889</v>
      </c>
      <c r="H79" t="s">
        <v>1085</v>
      </c>
      <c r="I79">
        <v>2.0799999999999983</v>
      </c>
      <c r="J79" t="s">
        <v>1096</v>
      </c>
      <c r="K79">
        <v>2017</v>
      </c>
    </row>
    <row r="80" spans="1:11">
      <c r="A80">
        <v>4.25</v>
      </c>
      <c r="B80" t="s">
        <v>1204</v>
      </c>
      <c r="G80" t="s">
        <v>889</v>
      </c>
      <c r="I80">
        <v>2.0799999999999983</v>
      </c>
      <c r="J80" t="s">
        <v>1096</v>
      </c>
      <c r="K80">
        <v>2017</v>
      </c>
    </row>
    <row r="81" spans="1:11">
      <c r="A81">
        <v>4.26</v>
      </c>
      <c r="B81" t="s">
        <v>1159</v>
      </c>
      <c r="D81" t="s">
        <v>159</v>
      </c>
      <c r="G81" t="s">
        <v>1114</v>
      </c>
      <c r="H81">
        <v>0</v>
      </c>
      <c r="I81">
        <v>2.0799999999999983</v>
      </c>
      <c r="J81" t="s">
        <v>1096</v>
      </c>
      <c r="K81">
        <v>2017</v>
      </c>
    </row>
    <row r="82" spans="1:11">
      <c r="A82">
        <v>4.2699999999999996</v>
      </c>
      <c r="B82" t="s">
        <v>1160</v>
      </c>
      <c r="D82" t="s">
        <v>902</v>
      </c>
      <c r="G82" t="s">
        <v>1104</v>
      </c>
      <c r="H82">
        <v>0</v>
      </c>
      <c r="I82">
        <v>2.0899999999999981</v>
      </c>
      <c r="J82" t="s">
        <v>1105</v>
      </c>
      <c r="K82">
        <v>2017</v>
      </c>
    </row>
    <row r="83" spans="1:11">
      <c r="A83">
        <v>4.28</v>
      </c>
      <c r="B83" t="s">
        <v>1164</v>
      </c>
      <c r="D83" t="s">
        <v>904</v>
      </c>
      <c r="G83" t="s">
        <v>1106</v>
      </c>
      <c r="H83">
        <v>0</v>
      </c>
      <c r="I83">
        <v>2.0999999999999979</v>
      </c>
      <c r="J83" t="s">
        <v>435</v>
      </c>
      <c r="K83">
        <v>2017</v>
      </c>
    </row>
    <row r="84" spans="1:11">
      <c r="A84">
        <v>4.29</v>
      </c>
      <c r="B84" t="s">
        <v>1165</v>
      </c>
      <c r="D84" t="s">
        <v>906</v>
      </c>
      <c r="G84" t="s">
        <v>91</v>
      </c>
      <c r="H84" t="s">
        <v>1085</v>
      </c>
      <c r="I84">
        <v>2.1099999999999977</v>
      </c>
      <c r="J84" t="s">
        <v>1367</v>
      </c>
      <c r="K84">
        <v>2017</v>
      </c>
    </row>
    <row r="85" spans="1:11">
      <c r="A85">
        <v>4.3</v>
      </c>
      <c r="B85" t="s">
        <v>1166</v>
      </c>
      <c r="D85" t="s">
        <v>908</v>
      </c>
      <c r="E85" t="s">
        <v>1471</v>
      </c>
      <c r="G85" t="s">
        <v>199</v>
      </c>
      <c r="H85">
        <v>2</v>
      </c>
      <c r="I85">
        <v>2.1099999999999977</v>
      </c>
      <c r="J85" t="s">
        <v>1367</v>
      </c>
      <c r="K85">
        <v>2017</v>
      </c>
    </row>
    <row r="86" spans="1:11">
      <c r="A86">
        <v>4.3099999999999996</v>
      </c>
      <c r="B86" t="s">
        <v>1168</v>
      </c>
      <c r="D86" t="s">
        <v>911</v>
      </c>
      <c r="G86" t="s">
        <v>1113</v>
      </c>
      <c r="H86">
        <v>3.1</v>
      </c>
      <c r="I86">
        <v>2.1099999999999977</v>
      </c>
      <c r="J86" t="s">
        <v>1367</v>
      </c>
      <c r="K86">
        <v>2017</v>
      </c>
    </row>
    <row r="87" spans="1:11">
      <c r="A87">
        <v>4.32</v>
      </c>
      <c r="B87" t="s">
        <v>1170</v>
      </c>
      <c r="D87" t="s">
        <v>913</v>
      </c>
      <c r="G87">
        <v>8.8000000000000007</v>
      </c>
      <c r="I87">
        <v>2.1199999999999974</v>
      </c>
      <c r="J87" t="s">
        <v>1095</v>
      </c>
      <c r="K87">
        <v>2017</v>
      </c>
    </row>
    <row r="88" spans="1:11">
      <c r="A88">
        <v>4.33</v>
      </c>
      <c r="B88" t="s">
        <v>1186</v>
      </c>
      <c r="G88" t="s">
        <v>97</v>
      </c>
      <c r="H88" t="s">
        <v>1092</v>
      </c>
      <c r="I88">
        <v>2.1199999999999974</v>
      </c>
      <c r="J88" t="s">
        <v>1095</v>
      </c>
      <c r="K88">
        <v>2017</v>
      </c>
    </row>
    <row r="89" spans="1:11">
      <c r="A89">
        <v>4.34</v>
      </c>
      <c r="B89" t="s">
        <v>1180</v>
      </c>
      <c r="G89" t="s">
        <v>203</v>
      </c>
      <c r="H89">
        <v>2</v>
      </c>
      <c r="I89">
        <v>2.1199999999999974</v>
      </c>
      <c r="J89" t="s">
        <v>1095</v>
      </c>
      <c r="K89">
        <v>2017</v>
      </c>
    </row>
    <row r="90" spans="1:11">
      <c r="A90">
        <v>4.3499999999999996</v>
      </c>
      <c r="B90" t="s">
        <v>1182</v>
      </c>
      <c r="G90" t="s">
        <v>1118</v>
      </c>
      <c r="H90">
        <v>1</v>
      </c>
      <c r="I90">
        <v>2.1199999999999974</v>
      </c>
      <c r="J90" t="s">
        <v>1095</v>
      </c>
      <c r="K90">
        <v>2017</v>
      </c>
    </row>
    <row r="91" spans="1:11">
      <c r="A91">
        <v>4.3600000000000003</v>
      </c>
      <c r="B91" t="s">
        <v>1187</v>
      </c>
      <c r="G91">
        <v>8.15</v>
      </c>
      <c r="I91">
        <v>2.1299999999999972</v>
      </c>
      <c r="J91" t="s">
        <v>1100</v>
      </c>
      <c r="K91">
        <v>2017</v>
      </c>
    </row>
    <row r="92" spans="1:11">
      <c r="A92">
        <v>4.37</v>
      </c>
      <c r="B92" t="s">
        <v>1153</v>
      </c>
      <c r="D92" t="s">
        <v>163</v>
      </c>
      <c r="G92" t="s">
        <v>891</v>
      </c>
      <c r="H92" t="s">
        <v>1099</v>
      </c>
      <c r="I92">
        <v>2.1299999999999972</v>
      </c>
      <c r="J92" t="s">
        <v>1100</v>
      </c>
      <c r="K92">
        <v>2017</v>
      </c>
    </row>
    <row r="93" spans="1:11">
      <c r="A93">
        <v>4.38</v>
      </c>
      <c r="B93" t="s">
        <v>1162</v>
      </c>
      <c r="D93" t="s">
        <v>165</v>
      </c>
      <c r="G93" t="s">
        <v>1107</v>
      </c>
      <c r="H93" t="s">
        <v>1122</v>
      </c>
      <c r="I93">
        <v>2.1299999999999972</v>
      </c>
      <c r="J93" t="s">
        <v>1100</v>
      </c>
      <c r="K93">
        <v>2017</v>
      </c>
    </row>
    <row r="94" spans="1:11">
      <c r="A94">
        <v>4.3899999999999997</v>
      </c>
      <c r="B94" t="s">
        <v>1207</v>
      </c>
      <c r="G94" t="s">
        <v>1108</v>
      </c>
      <c r="H94" t="s">
        <v>1099</v>
      </c>
      <c r="I94">
        <v>2.1299999999999972</v>
      </c>
      <c r="J94" t="s">
        <v>1100</v>
      </c>
      <c r="K94">
        <v>2017</v>
      </c>
    </row>
    <row r="95" spans="1:11">
      <c r="A95">
        <v>4.4000000000000004</v>
      </c>
      <c r="B95" t="s">
        <v>1157</v>
      </c>
      <c r="D95" t="s">
        <v>134</v>
      </c>
      <c r="G95" t="s">
        <v>95</v>
      </c>
      <c r="H95" t="s">
        <v>1085</v>
      </c>
      <c r="I95">
        <v>2.139999999999997</v>
      </c>
      <c r="J95" t="s">
        <v>1094</v>
      </c>
      <c r="K95" t="s">
        <v>1468</v>
      </c>
    </row>
    <row r="96" spans="1:11">
      <c r="A96">
        <v>4.41</v>
      </c>
      <c r="B96" t="s">
        <v>1156</v>
      </c>
      <c r="D96" t="s">
        <v>160</v>
      </c>
      <c r="G96" t="s">
        <v>448</v>
      </c>
      <c r="H96">
        <v>2.1</v>
      </c>
      <c r="I96">
        <v>2.139999999999997</v>
      </c>
      <c r="J96" t="s">
        <v>1094</v>
      </c>
      <c r="K96" t="s">
        <v>1468</v>
      </c>
    </row>
    <row r="97" spans="1:11">
      <c r="A97">
        <v>4.42</v>
      </c>
      <c r="B97" t="s">
        <v>1176</v>
      </c>
      <c r="G97" t="s">
        <v>1119</v>
      </c>
      <c r="H97">
        <v>0.1</v>
      </c>
      <c r="I97">
        <v>2.1499999999999968</v>
      </c>
      <c r="J97" t="s">
        <v>1120</v>
      </c>
      <c r="K97" t="s">
        <v>1336</v>
      </c>
    </row>
    <row r="98" spans="1:11">
      <c r="A98">
        <v>4.43</v>
      </c>
      <c r="B98" t="s">
        <v>1221</v>
      </c>
      <c r="G98" t="s">
        <v>379</v>
      </c>
      <c r="I98">
        <v>2.1599999999999966</v>
      </c>
      <c r="J98" t="s">
        <v>334</v>
      </c>
      <c r="K98" t="s">
        <v>1336</v>
      </c>
    </row>
    <row r="99" spans="1:11">
      <c r="A99">
        <v>4.4400000000000004</v>
      </c>
      <c r="B99" t="s">
        <v>1144</v>
      </c>
      <c r="D99" t="s">
        <v>131</v>
      </c>
      <c r="G99" t="s">
        <v>617</v>
      </c>
      <c r="I99">
        <v>2.1699999999999964</v>
      </c>
      <c r="J99" t="s">
        <v>652</v>
      </c>
      <c r="K99">
        <v>2017</v>
      </c>
    </row>
    <row r="100" spans="1:11">
      <c r="A100">
        <v>4.45</v>
      </c>
      <c r="B100" t="s">
        <v>1183</v>
      </c>
      <c r="G100" t="s">
        <v>1116</v>
      </c>
      <c r="H100">
        <v>0</v>
      </c>
      <c r="I100">
        <v>2.1699999999999964</v>
      </c>
      <c r="J100" t="s">
        <v>652</v>
      </c>
      <c r="K100">
        <v>2017</v>
      </c>
    </row>
    <row r="101" spans="1:11">
      <c r="A101">
        <v>4.46</v>
      </c>
      <c r="B101" t="s">
        <v>1174</v>
      </c>
      <c r="G101" t="s">
        <v>88</v>
      </c>
      <c r="H101" t="s">
        <v>1097</v>
      </c>
      <c r="I101">
        <v>2.1799999999999962</v>
      </c>
      <c r="J101" t="s">
        <v>1098</v>
      </c>
      <c r="K101" t="s">
        <v>1469</v>
      </c>
    </row>
    <row r="102" spans="1:11">
      <c r="A102">
        <v>4.47</v>
      </c>
      <c r="B102" t="s">
        <v>1167</v>
      </c>
      <c r="D102" t="s">
        <v>910</v>
      </c>
      <c r="G102" t="s">
        <v>196</v>
      </c>
      <c r="I102">
        <v>2.1799999999999962</v>
      </c>
      <c r="J102" t="s">
        <v>1098</v>
      </c>
      <c r="K102" t="s">
        <v>1469</v>
      </c>
    </row>
    <row r="103" spans="1:11">
      <c r="A103">
        <v>4.4800000000000004</v>
      </c>
      <c r="B103" t="s">
        <v>1145</v>
      </c>
      <c r="D103" t="s">
        <v>133</v>
      </c>
      <c r="G103" t="s">
        <v>1121</v>
      </c>
      <c r="H103">
        <v>2.1</v>
      </c>
      <c r="I103">
        <v>2.1799999999999962</v>
      </c>
      <c r="J103" t="s">
        <v>1098</v>
      </c>
      <c r="K103" t="s">
        <v>1469</v>
      </c>
    </row>
    <row r="104" spans="1:11">
      <c r="A104">
        <v>4.49</v>
      </c>
      <c r="B104" t="s">
        <v>1177</v>
      </c>
      <c r="G104" t="s">
        <v>413</v>
      </c>
      <c r="H104" t="s">
        <v>1099</v>
      </c>
      <c r="I104">
        <v>3.01</v>
      </c>
      <c r="J104" t="s">
        <v>1281</v>
      </c>
      <c r="K104">
        <v>2017</v>
      </c>
    </row>
    <row r="105" spans="1:11">
      <c r="A105">
        <v>4.5</v>
      </c>
      <c r="B105" t="s">
        <v>1223</v>
      </c>
      <c r="G105" t="s">
        <v>280</v>
      </c>
      <c r="H105">
        <v>2</v>
      </c>
      <c r="I105">
        <v>3.01</v>
      </c>
      <c r="J105" t="s">
        <v>1281</v>
      </c>
      <c r="K105">
        <v>2017</v>
      </c>
    </row>
    <row r="106" spans="1:11">
      <c r="A106">
        <v>4.51</v>
      </c>
      <c r="B106" t="s">
        <v>1214</v>
      </c>
      <c r="G106" t="s">
        <v>471</v>
      </c>
      <c r="H106">
        <v>0</v>
      </c>
      <c r="I106">
        <v>3.01</v>
      </c>
      <c r="J106" t="s">
        <v>1281</v>
      </c>
      <c r="K106">
        <v>2017</v>
      </c>
    </row>
    <row r="107" spans="1:11">
      <c r="A107">
        <v>4.5199999999999996</v>
      </c>
      <c r="B107" t="s">
        <v>1173</v>
      </c>
      <c r="G107" t="s">
        <v>1472</v>
      </c>
      <c r="I107">
        <v>3.0199999999999996</v>
      </c>
      <c r="J107" t="s">
        <v>325</v>
      </c>
      <c r="K107">
        <v>2017</v>
      </c>
    </row>
    <row r="108" spans="1:11">
      <c r="A108">
        <v>4.53</v>
      </c>
      <c r="B108" t="s">
        <v>1378</v>
      </c>
      <c r="G108" t="s">
        <v>147</v>
      </c>
      <c r="H108" t="s">
        <v>1089</v>
      </c>
      <c r="I108">
        <v>3.0199999999999996</v>
      </c>
      <c r="J108" t="s">
        <v>325</v>
      </c>
      <c r="K108">
        <v>2017</v>
      </c>
    </row>
    <row r="109" spans="1:11">
      <c r="A109">
        <v>5.01</v>
      </c>
      <c r="B109" t="s">
        <v>1226</v>
      </c>
      <c r="C109">
        <v>2018</v>
      </c>
      <c r="D109" t="s">
        <v>835</v>
      </c>
      <c r="G109" t="s">
        <v>148</v>
      </c>
      <c r="H109" t="s">
        <v>1085</v>
      </c>
      <c r="I109">
        <v>3.0299999999999994</v>
      </c>
      <c r="J109" t="s">
        <v>79</v>
      </c>
      <c r="K109">
        <v>2017</v>
      </c>
    </row>
    <row r="110" spans="1:11">
      <c r="A110">
        <v>5.0199999999999996</v>
      </c>
      <c r="B110" t="s">
        <v>682</v>
      </c>
      <c r="C110">
        <v>2018</v>
      </c>
      <c r="D110" t="s">
        <v>121</v>
      </c>
      <c r="G110" t="s">
        <v>299</v>
      </c>
      <c r="H110">
        <v>1</v>
      </c>
      <c r="I110">
        <v>3.0299999999999994</v>
      </c>
      <c r="J110" t="s">
        <v>79</v>
      </c>
      <c r="K110">
        <v>2017</v>
      </c>
    </row>
    <row r="111" spans="1:11">
      <c r="A111">
        <v>5.0299999999999994</v>
      </c>
      <c r="B111" t="s">
        <v>1230</v>
      </c>
      <c r="C111">
        <v>2018</v>
      </c>
      <c r="D111" t="s">
        <v>893</v>
      </c>
      <c r="G111" t="s">
        <v>481</v>
      </c>
      <c r="H111">
        <v>1</v>
      </c>
      <c r="I111">
        <v>3.0299999999999994</v>
      </c>
      <c r="J111" t="s">
        <v>79</v>
      </c>
      <c r="K111">
        <v>2017</v>
      </c>
    </row>
    <row r="112" spans="1:11">
      <c r="A112">
        <v>5.0399999999999991</v>
      </c>
      <c r="B112" t="s">
        <v>593</v>
      </c>
      <c r="C112">
        <v>2018</v>
      </c>
      <c r="G112" t="s">
        <v>149</v>
      </c>
      <c r="H112" t="s">
        <v>1085</v>
      </c>
      <c r="I112">
        <v>3.0399999999999991</v>
      </c>
      <c r="J112" t="s">
        <v>1280</v>
      </c>
      <c r="K112">
        <v>2017</v>
      </c>
    </row>
    <row r="113" spans="1:11">
      <c r="A113">
        <v>5.05</v>
      </c>
      <c r="B113" t="s">
        <v>1030</v>
      </c>
      <c r="C113">
        <v>2018</v>
      </c>
      <c r="D113" t="s">
        <v>151</v>
      </c>
      <c r="G113" t="s">
        <v>301</v>
      </c>
      <c r="H113">
        <v>0</v>
      </c>
      <c r="I113">
        <v>3.0399999999999991</v>
      </c>
      <c r="J113" t="s">
        <v>1280</v>
      </c>
      <c r="K113">
        <v>2017</v>
      </c>
    </row>
    <row r="114" spans="1:11">
      <c r="A114">
        <v>5.0599999999999996</v>
      </c>
      <c r="B114" t="s">
        <v>1244</v>
      </c>
      <c r="C114">
        <v>2018</v>
      </c>
      <c r="D114" t="s">
        <v>330</v>
      </c>
      <c r="G114" t="s">
        <v>1282</v>
      </c>
      <c r="H114">
        <v>1</v>
      </c>
      <c r="I114">
        <v>3.0399999999999991</v>
      </c>
      <c r="J114" t="s">
        <v>1280</v>
      </c>
      <c r="K114">
        <v>2017</v>
      </c>
    </row>
    <row r="115" spans="1:11">
      <c r="A115">
        <v>5.07</v>
      </c>
      <c r="B115" t="s">
        <v>32</v>
      </c>
      <c r="C115">
        <v>2018</v>
      </c>
      <c r="G115" t="s">
        <v>783</v>
      </c>
      <c r="H115" t="s">
        <v>1097</v>
      </c>
      <c r="I115">
        <v>3.0499999999999989</v>
      </c>
      <c r="J115" t="s">
        <v>978</v>
      </c>
      <c r="K115">
        <v>2017</v>
      </c>
    </row>
    <row r="116" spans="1:11">
      <c r="A116">
        <v>5.08</v>
      </c>
      <c r="B116" t="s">
        <v>1473</v>
      </c>
      <c r="C116">
        <v>2018</v>
      </c>
      <c r="G116" t="s">
        <v>1474</v>
      </c>
      <c r="I116">
        <v>3.0599999999999987</v>
      </c>
      <c r="J116" t="s">
        <v>322</v>
      </c>
      <c r="K116">
        <v>2018</v>
      </c>
    </row>
    <row r="117" spans="1:11">
      <c r="A117">
        <v>5.09</v>
      </c>
      <c r="B117" t="s">
        <v>1228</v>
      </c>
      <c r="C117">
        <v>2018</v>
      </c>
      <c r="D117" t="s">
        <v>843</v>
      </c>
      <c r="G117" t="s">
        <v>155</v>
      </c>
      <c r="H117">
        <v>3</v>
      </c>
      <c r="I117">
        <v>3.0599999999999987</v>
      </c>
      <c r="J117" t="s">
        <v>322</v>
      </c>
      <c r="K117">
        <v>2018</v>
      </c>
    </row>
    <row r="118" spans="1:11">
      <c r="A118">
        <v>5.0999999999999996</v>
      </c>
      <c r="B118" t="s">
        <v>1235</v>
      </c>
      <c r="C118">
        <v>2018</v>
      </c>
      <c r="D118" t="s">
        <v>107</v>
      </c>
      <c r="G118" t="s">
        <v>444</v>
      </c>
      <c r="H118">
        <v>0</v>
      </c>
      <c r="I118">
        <v>3.0699999999999985</v>
      </c>
      <c r="J118" t="s">
        <v>445</v>
      </c>
      <c r="K118">
        <v>2018</v>
      </c>
    </row>
    <row r="119" spans="1:11">
      <c r="A119">
        <v>5.1100000000000003</v>
      </c>
      <c r="B119" t="s">
        <v>22</v>
      </c>
      <c r="C119">
        <v>2018</v>
      </c>
      <c r="G119" t="s">
        <v>157</v>
      </c>
      <c r="H119" t="s">
        <v>1101</v>
      </c>
      <c r="I119">
        <v>3.0799999999999983</v>
      </c>
      <c r="J119" t="s">
        <v>324</v>
      </c>
      <c r="K119" t="s">
        <v>1336</v>
      </c>
    </row>
    <row r="120" spans="1:11">
      <c r="A120">
        <v>5.12</v>
      </c>
      <c r="B120" t="s">
        <v>31</v>
      </c>
      <c r="C120">
        <v>2018</v>
      </c>
      <c r="D120" t="s">
        <v>108</v>
      </c>
      <c r="G120" t="s">
        <v>154</v>
      </c>
      <c r="H120" t="s">
        <v>1101</v>
      </c>
      <c r="I120">
        <v>3.0899999999999981</v>
      </c>
      <c r="J120" t="s">
        <v>1275</v>
      </c>
      <c r="K120" t="s">
        <v>1336</v>
      </c>
    </row>
    <row r="121" spans="1:11">
      <c r="A121">
        <v>5.13</v>
      </c>
      <c r="B121" t="s">
        <v>40</v>
      </c>
      <c r="C121">
        <v>2018</v>
      </c>
      <c r="D121" t="s">
        <v>119</v>
      </c>
      <c r="G121" t="s">
        <v>158</v>
      </c>
      <c r="H121" t="s">
        <v>1099</v>
      </c>
      <c r="I121">
        <v>3.0999999999999979</v>
      </c>
      <c r="J121" t="s">
        <v>326</v>
      </c>
      <c r="K121" t="s">
        <v>1336</v>
      </c>
    </row>
    <row r="122" spans="1:11">
      <c r="A122">
        <v>5.14</v>
      </c>
      <c r="B122" t="s">
        <v>33</v>
      </c>
      <c r="C122">
        <v>2018</v>
      </c>
      <c r="G122" t="s">
        <v>281</v>
      </c>
      <c r="H122">
        <v>2</v>
      </c>
      <c r="I122">
        <v>3.0999999999999979</v>
      </c>
      <c r="J122" t="s">
        <v>326</v>
      </c>
      <c r="K122" t="s">
        <v>1336</v>
      </c>
    </row>
    <row r="123" spans="1:11">
      <c r="A123">
        <v>5.15</v>
      </c>
      <c r="B123" t="s">
        <v>840</v>
      </c>
      <c r="C123">
        <v>2018</v>
      </c>
      <c r="D123" t="s">
        <v>839</v>
      </c>
      <c r="G123" t="s">
        <v>1276</v>
      </c>
      <c r="H123" t="s">
        <v>1099</v>
      </c>
      <c r="I123">
        <v>3.1099999999999977</v>
      </c>
      <c r="J123" t="s">
        <v>1277</v>
      </c>
      <c r="K123" t="s">
        <v>1336</v>
      </c>
    </row>
    <row r="124" spans="1:11">
      <c r="A124">
        <v>5.16</v>
      </c>
      <c r="B124" t="s">
        <v>27</v>
      </c>
      <c r="C124">
        <v>2018</v>
      </c>
      <c r="D124" t="s">
        <v>110</v>
      </c>
      <c r="G124" t="s">
        <v>1278</v>
      </c>
      <c r="H124" t="s">
        <v>1099</v>
      </c>
      <c r="I124">
        <v>3.1199999999999974</v>
      </c>
      <c r="J124" t="s">
        <v>1279</v>
      </c>
      <c r="K124" t="s">
        <v>1336</v>
      </c>
    </row>
    <row r="125" spans="1:11">
      <c r="A125">
        <v>5.17</v>
      </c>
      <c r="B125" t="s">
        <v>704</v>
      </c>
      <c r="C125">
        <v>2018</v>
      </c>
      <c r="D125" t="s">
        <v>102</v>
      </c>
      <c r="G125" t="s">
        <v>156</v>
      </c>
      <c r="H125" t="s">
        <v>1101</v>
      </c>
      <c r="I125">
        <v>3.1299999999999972</v>
      </c>
      <c r="J125" t="s">
        <v>1274</v>
      </c>
      <c r="K125" t="s">
        <v>1336</v>
      </c>
    </row>
    <row r="126" spans="1:11">
      <c r="A126">
        <v>5.18</v>
      </c>
      <c r="B126" t="s">
        <v>1239</v>
      </c>
      <c r="C126">
        <v>2018</v>
      </c>
      <c r="D126" t="s">
        <v>896</v>
      </c>
      <c r="G126" t="s">
        <v>1142</v>
      </c>
      <c r="I126">
        <v>4.01</v>
      </c>
      <c r="J126" t="s">
        <v>1143</v>
      </c>
    </row>
    <row r="127" spans="1:11">
      <c r="A127">
        <v>5.19</v>
      </c>
      <c r="B127" t="s">
        <v>1240</v>
      </c>
      <c r="C127">
        <v>2018</v>
      </c>
      <c r="D127" t="s">
        <v>898</v>
      </c>
      <c r="G127" t="s">
        <v>261</v>
      </c>
      <c r="I127">
        <v>4.01</v>
      </c>
      <c r="J127" t="s">
        <v>1143</v>
      </c>
    </row>
    <row r="128" spans="1:11">
      <c r="A128">
        <v>5.2</v>
      </c>
      <c r="B128" t="s">
        <v>1258</v>
      </c>
      <c r="C128">
        <v>2018</v>
      </c>
      <c r="G128" t="s">
        <v>1192</v>
      </c>
      <c r="I128">
        <v>4.01</v>
      </c>
      <c r="J128" t="s">
        <v>1143</v>
      </c>
    </row>
    <row r="129" spans="1:10">
      <c r="A129">
        <v>5.21</v>
      </c>
      <c r="B129" t="s">
        <v>16</v>
      </c>
      <c r="C129">
        <v>2018</v>
      </c>
      <c r="G129" t="s">
        <v>126</v>
      </c>
      <c r="I129">
        <v>4.0199999999999996</v>
      </c>
      <c r="J129" t="s">
        <v>1152</v>
      </c>
    </row>
    <row r="130" spans="1:10">
      <c r="A130">
        <v>5.22</v>
      </c>
      <c r="B130" t="s">
        <v>1236</v>
      </c>
      <c r="C130">
        <v>2018</v>
      </c>
      <c r="D130" t="s">
        <v>113</v>
      </c>
      <c r="G130" t="s">
        <v>248</v>
      </c>
      <c r="I130">
        <v>4.0199999999999996</v>
      </c>
      <c r="J130" t="s">
        <v>1152</v>
      </c>
    </row>
    <row r="131" spans="1:10">
      <c r="A131">
        <v>5.23</v>
      </c>
      <c r="B131" t="s">
        <v>223</v>
      </c>
      <c r="C131">
        <v>2018</v>
      </c>
      <c r="G131" t="s">
        <v>1189</v>
      </c>
      <c r="I131">
        <v>4.0199999999999996</v>
      </c>
      <c r="J131" t="s">
        <v>1152</v>
      </c>
    </row>
    <row r="132" spans="1:10">
      <c r="A132">
        <v>5.24</v>
      </c>
      <c r="B132" t="s">
        <v>1234</v>
      </c>
      <c r="C132">
        <v>2018</v>
      </c>
      <c r="D132" t="s">
        <v>112</v>
      </c>
      <c r="G132" t="s">
        <v>458</v>
      </c>
      <c r="I132">
        <v>4.0199999999999996</v>
      </c>
      <c r="J132" t="s">
        <v>1152</v>
      </c>
    </row>
    <row r="133" spans="1:10">
      <c r="A133">
        <v>5.25</v>
      </c>
      <c r="B133" t="s">
        <v>1233</v>
      </c>
      <c r="C133">
        <v>2018</v>
      </c>
      <c r="D133" t="s">
        <v>104</v>
      </c>
      <c r="G133" t="s">
        <v>162</v>
      </c>
      <c r="I133">
        <v>4.03</v>
      </c>
      <c r="J133" t="s">
        <v>1149</v>
      </c>
    </row>
    <row r="134" spans="1:10">
      <c r="A134">
        <v>5.26</v>
      </c>
      <c r="B134" t="s">
        <v>1241</v>
      </c>
      <c r="C134">
        <v>2018</v>
      </c>
      <c r="D134" t="s">
        <v>117</v>
      </c>
      <c r="G134" t="s">
        <v>264</v>
      </c>
      <c r="I134">
        <v>4.03</v>
      </c>
      <c r="J134" t="s">
        <v>1149</v>
      </c>
    </row>
    <row r="135" spans="1:10">
      <c r="A135">
        <v>5.27</v>
      </c>
      <c r="B135" t="s">
        <v>1231</v>
      </c>
      <c r="C135">
        <v>2018</v>
      </c>
      <c r="D135" t="s">
        <v>103</v>
      </c>
      <c r="G135" t="s">
        <v>1194</v>
      </c>
      <c r="I135">
        <v>4.03</v>
      </c>
      <c r="J135" t="s">
        <v>1149</v>
      </c>
    </row>
    <row r="136" spans="1:10">
      <c r="A136">
        <v>5.28</v>
      </c>
      <c r="B136" t="s">
        <v>1246</v>
      </c>
      <c r="C136">
        <v>2017</v>
      </c>
      <c r="G136" t="s">
        <v>1216</v>
      </c>
      <c r="I136">
        <v>4.03</v>
      </c>
      <c r="J136" t="s">
        <v>1149</v>
      </c>
    </row>
    <row r="137" spans="1:10">
      <c r="A137">
        <v>5.29</v>
      </c>
      <c r="B137" t="s">
        <v>491</v>
      </c>
      <c r="C137">
        <v>2018</v>
      </c>
      <c r="G137" t="s">
        <v>124</v>
      </c>
      <c r="I137">
        <v>4.04</v>
      </c>
      <c r="J137" t="s">
        <v>1147</v>
      </c>
    </row>
    <row r="138" spans="1:10">
      <c r="A138">
        <v>5.3</v>
      </c>
      <c r="B138" t="s">
        <v>846</v>
      </c>
      <c r="C138">
        <v>2018</v>
      </c>
      <c r="D138" t="s">
        <v>845</v>
      </c>
      <c r="G138" t="s">
        <v>249</v>
      </c>
      <c r="I138">
        <v>4.04</v>
      </c>
      <c r="J138" t="s">
        <v>1147</v>
      </c>
    </row>
    <row r="139" spans="1:10">
      <c r="A139">
        <v>5.31</v>
      </c>
      <c r="B139" t="s">
        <v>842</v>
      </c>
      <c r="C139">
        <v>2018</v>
      </c>
      <c r="D139" t="s">
        <v>841</v>
      </c>
      <c r="G139" t="s">
        <v>933</v>
      </c>
      <c r="I139">
        <v>4.04</v>
      </c>
      <c r="J139" t="s">
        <v>1147</v>
      </c>
    </row>
    <row r="140" spans="1:10">
      <c r="A140">
        <v>5.32</v>
      </c>
      <c r="B140" t="s">
        <v>501</v>
      </c>
      <c r="C140">
        <v>2018</v>
      </c>
      <c r="D140" t="s">
        <v>837</v>
      </c>
      <c r="G140" t="s">
        <v>122</v>
      </c>
      <c r="I140">
        <v>4.05</v>
      </c>
      <c r="J140" t="s">
        <v>1151</v>
      </c>
    </row>
    <row r="141" spans="1:10">
      <c r="A141">
        <v>5.33</v>
      </c>
      <c r="B141" t="s">
        <v>585</v>
      </c>
      <c r="C141">
        <v>2018</v>
      </c>
      <c r="G141" t="s">
        <v>123</v>
      </c>
      <c r="I141">
        <v>4.05</v>
      </c>
      <c r="J141" t="s">
        <v>1151</v>
      </c>
    </row>
    <row r="142" spans="1:10">
      <c r="A142">
        <v>5.34</v>
      </c>
      <c r="B142" t="s">
        <v>23</v>
      </c>
      <c r="C142">
        <v>2018</v>
      </c>
      <c r="G142" t="s">
        <v>127</v>
      </c>
      <c r="I142">
        <v>4.0599999999999996</v>
      </c>
      <c r="J142" t="s">
        <v>1163</v>
      </c>
    </row>
    <row r="143" spans="1:10">
      <c r="A143">
        <v>5.35</v>
      </c>
      <c r="B143" t="s">
        <v>1243</v>
      </c>
      <c r="C143">
        <v>2018</v>
      </c>
      <c r="D143" t="s">
        <v>105</v>
      </c>
      <c r="G143" t="s">
        <v>257</v>
      </c>
      <c r="I143">
        <v>4.0599999999999996</v>
      </c>
      <c r="J143" t="s">
        <v>1163</v>
      </c>
    </row>
    <row r="144" spans="1:10">
      <c r="A144">
        <v>5.36</v>
      </c>
      <c r="B144" t="s">
        <v>184</v>
      </c>
      <c r="C144">
        <v>2018</v>
      </c>
      <c r="D144" t="s">
        <v>106</v>
      </c>
      <c r="G144" t="s">
        <v>935</v>
      </c>
      <c r="I144">
        <v>4.0599999999999996</v>
      </c>
      <c r="J144" t="s">
        <v>1163</v>
      </c>
    </row>
    <row r="145" spans="1:10">
      <c r="A145">
        <v>5.37</v>
      </c>
      <c r="B145" t="s">
        <v>18</v>
      </c>
      <c r="C145">
        <v>2018</v>
      </c>
      <c r="G145" t="s">
        <v>270</v>
      </c>
      <c r="I145">
        <v>4.07</v>
      </c>
      <c r="J145" t="s">
        <v>1178</v>
      </c>
    </row>
    <row r="146" spans="1:10">
      <c r="A146">
        <v>5.38</v>
      </c>
      <c r="B146" t="s">
        <v>1245</v>
      </c>
      <c r="C146">
        <v>2018</v>
      </c>
      <c r="G146" t="s">
        <v>129</v>
      </c>
      <c r="I146">
        <v>4.08</v>
      </c>
      <c r="J146" t="s">
        <v>1150</v>
      </c>
    </row>
    <row r="147" spans="1:10">
      <c r="A147">
        <v>5.39</v>
      </c>
      <c r="B147" t="s">
        <v>1232</v>
      </c>
      <c r="C147">
        <v>2018</v>
      </c>
      <c r="D147" t="s">
        <v>109</v>
      </c>
      <c r="G147" t="s">
        <v>259</v>
      </c>
      <c r="I147">
        <v>4.09</v>
      </c>
      <c r="J147" t="s">
        <v>1175</v>
      </c>
    </row>
    <row r="148" spans="1:10">
      <c r="A148">
        <v>5.4</v>
      </c>
      <c r="B148" t="s">
        <v>336</v>
      </c>
      <c r="C148">
        <v>2018</v>
      </c>
      <c r="D148" t="s">
        <v>314</v>
      </c>
      <c r="G148" t="s">
        <v>164</v>
      </c>
      <c r="I148">
        <v>4.0999999999999996</v>
      </c>
      <c r="J148" t="s">
        <v>1155</v>
      </c>
    </row>
    <row r="149" spans="1:10">
      <c r="A149">
        <v>5.41</v>
      </c>
      <c r="B149" t="s">
        <v>38</v>
      </c>
      <c r="C149">
        <v>2018</v>
      </c>
      <c r="D149" t="s">
        <v>111</v>
      </c>
      <c r="G149" t="s">
        <v>266</v>
      </c>
      <c r="I149">
        <v>4.0999999999999996</v>
      </c>
      <c r="J149" t="s">
        <v>1155</v>
      </c>
    </row>
    <row r="150" spans="1:10">
      <c r="A150">
        <v>5.42</v>
      </c>
      <c r="B150" t="s">
        <v>1229</v>
      </c>
      <c r="C150">
        <v>2018</v>
      </c>
      <c r="D150" t="s">
        <v>847</v>
      </c>
      <c r="G150" t="s">
        <v>1195</v>
      </c>
      <c r="I150">
        <v>4.0999999999999996</v>
      </c>
      <c r="J150" t="s">
        <v>1155</v>
      </c>
    </row>
    <row r="151" spans="1:10">
      <c r="A151">
        <v>5.43</v>
      </c>
      <c r="B151" t="s">
        <v>1255</v>
      </c>
      <c r="C151">
        <v>2018</v>
      </c>
      <c r="G151" t="s">
        <v>1219</v>
      </c>
      <c r="I151">
        <v>4.0999999999999996</v>
      </c>
      <c r="J151" t="s">
        <v>1155</v>
      </c>
    </row>
    <row r="152" spans="1:10">
      <c r="A152">
        <v>5.44</v>
      </c>
      <c r="B152" t="s">
        <v>1270</v>
      </c>
      <c r="C152">
        <v>2018</v>
      </c>
      <c r="G152" t="s">
        <v>153</v>
      </c>
      <c r="I152">
        <v>4.1100000000000003</v>
      </c>
      <c r="J152" t="s">
        <v>1169</v>
      </c>
    </row>
    <row r="153" spans="1:10">
      <c r="A153">
        <v>5.45</v>
      </c>
      <c r="B153" t="s">
        <v>1225</v>
      </c>
      <c r="C153">
        <v>2018</v>
      </c>
      <c r="D153" t="s">
        <v>120</v>
      </c>
      <c r="G153" t="s">
        <v>253</v>
      </c>
      <c r="I153">
        <v>4.1100000000000003</v>
      </c>
      <c r="J153" t="s">
        <v>1169</v>
      </c>
    </row>
    <row r="154" spans="1:10">
      <c r="A154">
        <v>5.46</v>
      </c>
      <c r="B154" t="s">
        <v>1227</v>
      </c>
      <c r="C154">
        <v>2018</v>
      </c>
      <c r="D154" t="s">
        <v>118</v>
      </c>
      <c r="G154" t="s">
        <v>1211</v>
      </c>
      <c r="I154">
        <v>4.1100000000000003</v>
      </c>
      <c r="J154" t="s">
        <v>1169</v>
      </c>
    </row>
    <row r="155" spans="1:10">
      <c r="A155">
        <v>5.47</v>
      </c>
      <c r="B155" t="s">
        <v>171</v>
      </c>
      <c r="C155">
        <v>2018</v>
      </c>
      <c r="D155" t="s">
        <v>172</v>
      </c>
      <c r="G155" t="s">
        <v>1208</v>
      </c>
      <c r="I155">
        <v>4.12</v>
      </c>
      <c r="J155" t="s">
        <v>1209</v>
      </c>
    </row>
    <row r="156" spans="1:10">
      <c r="A156">
        <v>5.48</v>
      </c>
      <c r="B156" t="s">
        <v>33</v>
      </c>
      <c r="C156">
        <v>2018</v>
      </c>
      <c r="G156" t="s">
        <v>130</v>
      </c>
      <c r="I156">
        <v>4.13</v>
      </c>
      <c r="J156" t="s">
        <v>1146</v>
      </c>
    </row>
    <row r="157" spans="1:10">
      <c r="A157">
        <v>5.49</v>
      </c>
      <c r="B157" t="s">
        <v>1237</v>
      </c>
      <c r="C157">
        <v>2018</v>
      </c>
      <c r="D157" t="s">
        <v>115</v>
      </c>
      <c r="G157" t="s">
        <v>263</v>
      </c>
      <c r="I157">
        <v>4.13</v>
      </c>
      <c r="J157" t="s">
        <v>1146</v>
      </c>
    </row>
    <row r="158" spans="1:10">
      <c r="A158">
        <v>5.5</v>
      </c>
      <c r="B158" t="s">
        <v>1238</v>
      </c>
      <c r="C158">
        <v>2018</v>
      </c>
      <c r="D158" t="s">
        <v>114</v>
      </c>
      <c r="G158" t="s">
        <v>1371</v>
      </c>
      <c r="I158">
        <v>4.13</v>
      </c>
      <c r="J158" t="s">
        <v>1146</v>
      </c>
    </row>
    <row r="159" spans="1:10">
      <c r="A159">
        <v>5.51</v>
      </c>
      <c r="B159" t="s">
        <v>1242</v>
      </c>
      <c r="C159">
        <v>2018</v>
      </c>
      <c r="D159" t="s">
        <v>116</v>
      </c>
      <c r="G159" t="s">
        <v>459</v>
      </c>
      <c r="I159">
        <v>4.13</v>
      </c>
      <c r="J159" t="s">
        <v>1146</v>
      </c>
    </row>
    <row r="160" spans="1:10">
      <c r="A160">
        <v>5.52</v>
      </c>
      <c r="B160" t="s">
        <v>1389</v>
      </c>
      <c r="D160" t="s">
        <v>318</v>
      </c>
      <c r="E160" t="s">
        <v>1475</v>
      </c>
      <c r="G160" t="s">
        <v>161</v>
      </c>
      <c r="I160">
        <v>4.1399999999999997</v>
      </c>
      <c r="J160" t="s">
        <v>1154</v>
      </c>
    </row>
    <row r="161" spans="1:10">
      <c r="A161">
        <v>5.53</v>
      </c>
      <c r="B161" t="s">
        <v>1476</v>
      </c>
      <c r="G161" t="s">
        <v>262</v>
      </c>
      <c r="I161">
        <v>4.1399999999999997</v>
      </c>
      <c r="J161" t="s">
        <v>1154</v>
      </c>
    </row>
    <row r="162" spans="1:10">
      <c r="A162">
        <v>6.01</v>
      </c>
      <c r="B162" t="s">
        <v>80</v>
      </c>
      <c r="C162">
        <v>2017</v>
      </c>
      <c r="D162" t="s">
        <v>419</v>
      </c>
      <c r="E162">
        <v>5</v>
      </c>
      <c r="G162" t="s">
        <v>1193</v>
      </c>
      <c r="I162">
        <v>4.1399999999999997</v>
      </c>
      <c r="J162" t="s">
        <v>1154</v>
      </c>
    </row>
    <row r="163" spans="1:10">
      <c r="A163">
        <v>6.02</v>
      </c>
      <c r="B163" t="s">
        <v>527</v>
      </c>
      <c r="C163">
        <v>2017</v>
      </c>
      <c r="G163" t="s">
        <v>1212</v>
      </c>
      <c r="I163">
        <v>4.1399999999999997</v>
      </c>
      <c r="J163" t="s">
        <v>1154</v>
      </c>
    </row>
    <row r="164" spans="1:10">
      <c r="A164">
        <v>6.03</v>
      </c>
      <c r="B164" t="s">
        <v>556</v>
      </c>
      <c r="C164">
        <v>2017</v>
      </c>
      <c r="G164" t="s">
        <v>132</v>
      </c>
      <c r="I164">
        <v>4.1500000000000004</v>
      </c>
      <c r="J164" t="s">
        <v>1148</v>
      </c>
    </row>
    <row r="165" spans="1:10">
      <c r="A165">
        <v>6.04</v>
      </c>
      <c r="B165" t="s">
        <v>595</v>
      </c>
      <c r="C165">
        <v>2018</v>
      </c>
      <c r="G165" t="s">
        <v>267</v>
      </c>
      <c r="I165">
        <v>4.1500000000000004</v>
      </c>
      <c r="J165" t="s">
        <v>1148</v>
      </c>
    </row>
    <row r="166" spans="1:10">
      <c r="A166">
        <v>6.05</v>
      </c>
      <c r="B166" t="s">
        <v>1293</v>
      </c>
      <c r="C166">
        <v>2017</v>
      </c>
      <c r="G166" t="s">
        <v>463</v>
      </c>
      <c r="I166">
        <v>4.1500000000000004</v>
      </c>
      <c r="J166" t="s">
        <v>1148</v>
      </c>
    </row>
    <row r="167" spans="1:10">
      <c r="A167">
        <v>6.06</v>
      </c>
      <c r="B167" t="s">
        <v>597</v>
      </c>
      <c r="C167">
        <v>2018</v>
      </c>
      <c r="G167" t="s">
        <v>136</v>
      </c>
      <c r="I167">
        <v>4.16</v>
      </c>
      <c r="J167" t="s">
        <v>1158</v>
      </c>
    </row>
    <row r="168" spans="1:10">
      <c r="A168">
        <v>6.07</v>
      </c>
      <c r="B168" t="s">
        <v>1296</v>
      </c>
      <c r="C168">
        <v>2017</v>
      </c>
      <c r="D168" t="s">
        <v>1394</v>
      </c>
      <c r="E168" t="s">
        <v>1477</v>
      </c>
      <c r="G168" t="s">
        <v>272</v>
      </c>
      <c r="I168">
        <v>4.16</v>
      </c>
      <c r="J168" t="s">
        <v>1158</v>
      </c>
    </row>
    <row r="169" spans="1:10">
      <c r="A169">
        <v>6.08</v>
      </c>
      <c r="B169" t="s">
        <v>1300</v>
      </c>
      <c r="C169">
        <v>2017</v>
      </c>
      <c r="D169" t="s">
        <v>1299</v>
      </c>
      <c r="G169" t="s">
        <v>1198</v>
      </c>
      <c r="I169">
        <v>4.16</v>
      </c>
      <c r="J169" t="s">
        <v>1158</v>
      </c>
    </row>
    <row r="170" spans="1:10">
      <c r="A170">
        <v>6.09</v>
      </c>
      <c r="B170" t="s">
        <v>1301</v>
      </c>
      <c r="C170">
        <v>2017</v>
      </c>
      <c r="D170" t="s">
        <v>418</v>
      </c>
      <c r="E170">
        <v>6</v>
      </c>
      <c r="G170" t="s">
        <v>467</v>
      </c>
      <c r="I170">
        <v>4.16</v>
      </c>
      <c r="J170" t="s">
        <v>1158</v>
      </c>
    </row>
    <row r="171" spans="1:10">
      <c r="A171">
        <v>6.1</v>
      </c>
      <c r="B171" t="s">
        <v>1303</v>
      </c>
      <c r="C171">
        <v>2017</v>
      </c>
      <c r="D171" t="s">
        <v>915</v>
      </c>
      <c r="E171">
        <v>5</v>
      </c>
      <c r="G171" t="s">
        <v>275</v>
      </c>
      <c r="I171">
        <v>4.17</v>
      </c>
      <c r="J171" t="s">
        <v>1181</v>
      </c>
    </row>
    <row r="172" spans="1:10">
      <c r="A172">
        <v>6.1099999999999994</v>
      </c>
      <c r="B172" t="s">
        <v>1306</v>
      </c>
      <c r="C172">
        <v>2017</v>
      </c>
      <c r="D172" t="s">
        <v>920</v>
      </c>
      <c r="E172">
        <v>5</v>
      </c>
      <c r="G172" t="s">
        <v>173</v>
      </c>
      <c r="I172">
        <v>4.18</v>
      </c>
      <c r="J172" t="s">
        <v>1171</v>
      </c>
    </row>
    <row r="173" spans="1:10">
      <c r="A173">
        <v>6.1199999999999992</v>
      </c>
      <c r="B173" t="s">
        <v>1309</v>
      </c>
      <c r="C173">
        <v>2017</v>
      </c>
      <c r="G173" t="s">
        <v>394</v>
      </c>
      <c r="I173">
        <v>4.18</v>
      </c>
      <c r="J173" t="s">
        <v>1171</v>
      </c>
    </row>
    <row r="174" spans="1:10">
      <c r="A174">
        <v>6.129999999999999</v>
      </c>
      <c r="B174" t="s">
        <v>1310</v>
      </c>
      <c r="C174">
        <v>2017</v>
      </c>
      <c r="D174" t="s">
        <v>881</v>
      </c>
      <c r="E174">
        <v>6</v>
      </c>
      <c r="G174" t="s">
        <v>468</v>
      </c>
      <c r="I174">
        <v>4.18</v>
      </c>
      <c r="J174" t="s">
        <v>1171</v>
      </c>
    </row>
    <row r="175" spans="1:10">
      <c r="A175">
        <v>6.1399999999999988</v>
      </c>
      <c r="B175" t="s">
        <v>1312</v>
      </c>
      <c r="C175">
        <v>2017</v>
      </c>
      <c r="D175" t="s">
        <v>352</v>
      </c>
      <c r="E175">
        <v>5</v>
      </c>
      <c r="G175" t="s">
        <v>174</v>
      </c>
      <c r="I175">
        <v>4.1900000000000004</v>
      </c>
      <c r="J175" t="s">
        <v>1172</v>
      </c>
    </row>
    <row r="176" spans="1:10">
      <c r="A176">
        <v>6.1499999999999986</v>
      </c>
      <c r="B176" t="s">
        <v>1314</v>
      </c>
      <c r="C176">
        <v>2017</v>
      </c>
      <c r="D176" t="s">
        <v>1397</v>
      </c>
      <c r="E176" t="s">
        <v>1478</v>
      </c>
      <c r="G176" t="s">
        <v>618</v>
      </c>
      <c r="I176">
        <v>4.1900000000000004</v>
      </c>
      <c r="J176" t="s">
        <v>1172</v>
      </c>
    </row>
    <row r="177" spans="1:10">
      <c r="A177">
        <v>6.16</v>
      </c>
      <c r="B177" t="s">
        <v>78</v>
      </c>
      <c r="C177">
        <v>2017</v>
      </c>
      <c r="D177" t="s">
        <v>86</v>
      </c>
      <c r="E177">
        <v>6</v>
      </c>
      <c r="G177" t="s">
        <v>135</v>
      </c>
      <c r="I177">
        <v>4.2</v>
      </c>
      <c r="J177" t="s">
        <v>1161</v>
      </c>
    </row>
    <row r="178" spans="1:10">
      <c r="A178">
        <v>6.17</v>
      </c>
      <c r="B178" t="s">
        <v>884</v>
      </c>
      <c r="C178">
        <v>2018</v>
      </c>
      <c r="D178" t="s">
        <v>883</v>
      </c>
      <c r="E178">
        <v>3</v>
      </c>
      <c r="G178" t="s">
        <v>268</v>
      </c>
      <c r="I178">
        <v>4.2</v>
      </c>
      <c r="J178" t="s">
        <v>1161</v>
      </c>
    </row>
    <row r="179" spans="1:10">
      <c r="A179">
        <v>6.18</v>
      </c>
      <c r="B179" t="s">
        <v>349</v>
      </c>
      <c r="C179">
        <v>2017</v>
      </c>
      <c r="D179" t="s">
        <v>887</v>
      </c>
      <c r="E179">
        <v>1</v>
      </c>
      <c r="G179" t="s">
        <v>1196</v>
      </c>
      <c r="I179">
        <v>4.2</v>
      </c>
      <c r="J179" t="s">
        <v>1161</v>
      </c>
    </row>
    <row r="180" spans="1:10">
      <c r="A180">
        <v>6.1899999999999995</v>
      </c>
      <c r="B180" t="s">
        <v>560</v>
      </c>
      <c r="C180">
        <v>2017</v>
      </c>
      <c r="G180" t="s">
        <v>464</v>
      </c>
      <c r="I180">
        <v>4.2</v>
      </c>
      <c r="J180" t="s">
        <v>1161</v>
      </c>
    </row>
    <row r="181" spans="1:10">
      <c r="A181">
        <v>6.1999999999999993</v>
      </c>
      <c r="B181" t="s">
        <v>558</v>
      </c>
      <c r="C181">
        <v>2018</v>
      </c>
      <c r="G181" t="s">
        <v>398</v>
      </c>
      <c r="I181">
        <v>4.21</v>
      </c>
      <c r="J181" t="s">
        <v>1185</v>
      </c>
    </row>
    <row r="182" spans="1:10">
      <c r="A182">
        <v>6.2099999999999991</v>
      </c>
      <c r="B182" t="s">
        <v>1321</v>
      </c>
      <c r="C182">
        <v>2017</v>
      </c>
      <c r="D182" t="s">
        <v>894</v>
      </c>
      <c r="E182">
        <v>7</v>
      </c>
      <c r="G182" t="s">
        <v>1201</v>
      </c>
      <c r="I182">
        <v>4.21</v>
      </c>
      <c r="J182" t="s">
        <v>1185</v>
      </c>
    </row>
    <row r="183" spans="1:10">
      <c r="A183">
        <v>6.2199999999999989</v>
      </c>
      <c r="B183" t="s">
        <v>593</v>
      </c>
      <c r="C183" t="s">
        <v>1336</v>
      </c>
      <c r="D183" t="s">
        <v>917</v>
      </c>
      <c r="E183">
        <v>6</v>
      </c>
      <c r="G183" t="s">
        <v>1218</v>
      </c>
      <c r="I183">
        <v>4.21</v>
      </c>
      <c r="J183" t="s">
        <v>1185</v>
      </c>
    </row>
    <row r="184" spans="1:10">
      <c r="A184">
        <v>6.2299999999999986</v>
      </c>
      <c r="B184" t="s">
        <v>1479</v>
      </c>
      <c r="C184" t="s">
        <v>1336</v>
      </c>
      <c r="G184" t="s">
        <v>273</v>
      </c>
      <c r="I184">
        <v>4.22</v>
      </c>
      <c r="J184" t="s">
        <v>1179</v>
      </c>
    </row>
    <row r="185" spans="1:10">
      <c r="A185">
        <v>6.24</v>
      </c>
      <c r="B185" t="s">
        <v>1480</v>
      </c>
      <c r="C185" t="s">
        <v>1336</v>
      </c>
      <c r="G185" t="s">
        <v>936</v>
      </c>
      <c r="I185">
        <v>4.22</v>
      </c>
      <c r="J185" t="s">
        <v>1179</v>
      </c>
    </row>
    <row r="186" spans="1:10">
      <c r="A186">
        <v>6.25</v>
      </c>
      <c r="B186" t="s">
        <v>368</v>
      </c>
      <c r="C186">
        <v>2017</v>
      </c>
      <c r="G186" t="s">
        <v>1224</v>
      </c>
      <c r="I186">
        <v>4.22</v>
      </c>
      <c r="J186" t="s">
        <v>1179</v>
      </c>
    </row>
    <row r="187" spans="1:10">
      <c r="A187">
        <v>7.01</v>
      </c>
      <c r="B187" t="s">
        <v>0</v>
      </c>
      <c r="C187">
        <v>2017</v>
      </c>
      <c r="D187" t="s">
        <v>85</v>
      </c>
      <c r="E187">
        <v>2</v>
      </c>
      <c r="G187" t="s">
        <v>397</v>
      </c>
      <c r="I187">
        <v>4.2300000000000004</v>
      </c>
      <c r="J187" t="s">
        <v>1184</v>
      </c>
    </row>
    <row r="188" spans="1:10">
      <c r="A188">
        <v>7.02</v>
      </c>
      <c r="B188" t="s">
        <v>831</v>
      </c>
      <c r="C188">
        <v>2018</v>
      </c>
      <c r="G188" t="s">
        <v>1200</v>
      </c>
      <c r="I188">
        <v>4.2300000000000004</v>
      </c>
      <c r="J188" t="s">
        <v>1184</v>
      </c>
    </row>
    <row r="189" spans="1:10">
      <c r="A189">
        <v>7.03</v>
      </c>
      <c r="B189" t="s">
        <v>1002</v>
      </c>
      <c r="C189">
        <v>2018</v>
      </c>
      <c r="D189" t="s">
        <v>87</v>
      </c>
      <c r="E189">
        <v>6</v>
      </c>
      <c r="G189" t="s">
        <v>619</v>
      </c>
      <c r="I189">
        <v>4.24</v>
      </c>
      <c r="J189" t="s">
        <v>1188</v>
      </c>
    </row>
    <row r="190" spans="1:10">
      <c r="A190">
        <v>7.04</v>
      </c>
      <c r="B190" t="s">
        <v>376</v>
      </c>
      <c r="C190">
        <v>2017</v>
      </c>
      <c r="D190" t="s">
        <v>321</v>
      </c>
      <c r="E190">
        <v>1</v>
      </c>
      <c r="G190" t="s">
        <v>1203</v>
      </c>
      <c r="I190">
        <v>4.24</v>
      </c>
      <c r="J190" t="s">
        <v>1188</v>
      </c>
    </row>
    <row r="191" spans="1:10">
      <c r="A191">
        <v>7.05</v>
      </c>
      <c r="B191" t="s">
        <v>1</v>
      </c>
      <c r="C191">
        <v>2017</v>
      </c>
      <c r="D191" t="s">
        <v>311</v>
      </c>
      <c r="E191">
        <v>3</v>
      </c>
      <c r="G191" t="s">
        <v>1215</v>
      </c>
      <c r="I191">
        <v>4.24</v>
      </c>
      <c r="J191" t="s">
        <v>1188</v>
      </c>
    </row>
    <row r="192" spans="1:10">
      <c r="A192">
        <v>7.06</v>
      </c>
      <c r="B192" t="s">
        <v>429</v>
      </c>
      <c r="C192" t="s">
        <v>546</v>
      </c>
      <c r="G192" t="s">
        <v>937</v>
      </c>
      <c r="I192">
        <v>4.25</v>
      </c>
      <c r="J192" t="s">
        <v>1204</v>
      </c>
    </row>
    <row r="193" spans="1:10">
      <c r="A193">
        <v>7.07</v>
      </c>
      <c r="B193" t="s">
        <v>1005</v>
      </c>
      <c r="C193" t="s">
        <v>546</v>
      </c>
      <c r="G193" t="s">
        <v>159</v>
      </c>
      <c r="I193">
        <v>4.26</v>
      </c>
      <c r="J193" t="s">
        <v>1159</v>
      </c>
    </row>
    <row r="194" spans="1:10">
      <c r="A194">
        <v>7.08</v>
      </c>
      <c r="B194" t="s">
        <v>623</v>
      </c>
      <c r="C194" t="s">
        <v>546</v>
      </c>
      <c r="G194" t="s">
        <v>939</v>
      </c>
      <c r="I194">
        <v>4.26</v>
      </c>
      <c r="J194" t="s">
        <v>1159</v>
      </c>
    </row>
    <row r="195" spans="1:10">
      <c r="A195">
        <v>7.09</v>
      </c>
      <c r="B195" t="s">
        <v>568</v>
      </c>
      <c r="C195">
        <v>2017</v>
      </c>
      <c r="D195" t="s">
        <v>878</v>
      </c>
      <c r="E195">
        <v>5</v>
      </c>
      <c r="G195" t="s">
        <v>902</v>
      </c>
      <c r="I195">
        <v>4.2699999999999996</v>
      </c>
      <c r="J195" t="s">
        <v>1160</v>
      </c>
    </row>
    <row r="196" spans="1:10">
      <c r="A196">
        <v>7.1</v>
      </c>
      <c r="B196" t="s">
        <v>646</v>
      </c>
      <c r="C196">
        <v>2017</v>
      </c>
      <c r="G196" t="s">
        <v>938</v>
      </c>
      <c r="I196">
        <v>4.2699999999999996</v>
      </c>
      <c r="J196" t="s">
        <v>1160</v>
      </c>
    </row>
    <row r="197" spans="1:10">
      <c r="A197">
        <v>7.11</v>
      </c>
      <c r="B197" t="s">
        <v>650</v>
      </c>
      <c r="C197" t="s">
        <v>546</v>
      </c>
      <c r="G197" t="s">
        <v>904</v>
      </c>
      <c r="I197">
        <v>4.28</v>
      </c>
      <c r="J197" t="s">
        <v>1164</v>
      </c>
    </row>
    <row r="198" spans="1:10">
      <c r="A198">
        <v>7.12</v>
      </c>
      <c r="B198" t="s">
        <v>1009</v>
      </c>
      <c r="C198">
        <v>2018</v>
      </c>
      <c r="D198" t="s">
        <v>446</v>
      </c>
      <c r="E198">
        <v>0</v>
      </c>
      <c r="G198" t="s">
        <v>940</v>
      </c>
      <c r="I198">
        <v>4.28</v>
      </c>
      <c r="J198" t="s">
        <v>1164</v>
      </c>
    </row>
    <row r="199" spans="1:10">
      <c r="A199">
        <v>7.13</v>
      </c>
      <c r="B199" t="s">
        <v>1024</v>
      </c>
      <c r="C199">
        <v>2018</v>
      </c>
      <c r="D199" t="s">
        <v>1025</v>
      </c>
      <c r="G199" t="s">
        <v>906</v>
      </c>
      <c r="I199">
        <v>4.29</v>
      </c>
      <c r="J199" t="s">
        <v>1165</v>
      </c>
    </row>
    <row r="200" spans="1:10">
      <c r="A200">
        <v>7.14</v>
      </c>
      <c r="B200" t="s">
        <v>1412</v>
      </c>
      <c r="C200">
        <v>2017</v>
      </c>
      <c r="D200" t="s">
        <v>339</v>
      </c>
      <c r="E200">
        <v>0</v>
      </c>
      <c r="G200" t="s">
        <v>941</v>
      </c>
      <c r="I200">
        <v>4.29</v>
      </c>
      <c r="J200" t="s">
        <v>1165</v>
      </c>
    </row>
    <row r="201" spans="1:10">
      <c r="A201">
        <v>7.15</v>
      </c>
      <c r="B201" t="s">
        <v>68</v>
      </c>
      <c r="C201">
        <v>2017</v>
      </c>
      <c r="D201" t="s">
        <v>100</v>
      </c>
      <c r="E201">
        <v>5</v>
      </c>
      <c r="G201" t="s">
        <v>908</v>
      </c>
      <c r="H201" t="s">
        <v>1471</v>
      </c>
      <c r="I201">
        <v>4.3</v>
      </c>
      <c r="J201" t="s">
        <v>1166</v>
      </c>
    </row>
    <row r="202" spans="1:10">
      <c r="A202">
        <v>7.16</v>
      </c>
      <c r="B202" t="s">
        <v>13</v>
      </c>
      <c r="C202">
        <v>2017</v>
      </c>
      <c r="D202" t="s">
        <v>98</v>
      </c>
      <c r="E202">
        <v>6</v>
      </c>
      <c r="G202" t="s">
        <v>943</v>
      </c>
      <c r="I202">
        <v>4.3</v>
      </c>
      <c r="J202" t="s">
        <v>1166</v>
      </c>
    </row>
    <row r="203" spans="1:10">
      <c r="A203">
        <v>7.17</v>
      </c>
      <c r="B203" t="s">
        <v>383</v>
      </c>
      <c r="C203">
        <v>2017</v>
      </c>
      <c r="D203" t="s">
        <v>876</v>
      </c>
      <c r="G203" t="s">
        <v>911</v>
      </c>
      <c r="I203">
        <v>4.3099999999999996</v>
      </c>
      <c r="J203" t="s">
        <v>1168</v>
      </c>
    </row>
    <row r="204" spans="1:10">
      <c r="A204">
        <v>7.18</v>
      </c>
      <c r="B204" t="s">
        <v>1415</v>
      </c>
      <c r="C204">
        <v>2017</v>
      </c>
      <c r="D204" t="s">
        <v>1416</v>
      </c>
      <c r="E204" t="s">
        <v>1481</v>
      </c>
      <c r="G204" t="s">
        <v>913</v>
      </c>
      <c r="I204">
        <v>4.32</v>
      </c>
      <c r="J204" t="s">
        <v>1170</v>
      </c>
    </row>
    <row r="205" spans="1:10">
      <c r="A205">
        <v>7.19</v>
      </c>
      <c r="B205" t="s">
        <v>17</v>
      </c>
      <c r="C205" t="s">
        <v>546</v>
      </c>
      <c r="G205" t="s">
        <v>942</v>
      </c>
      <c r="I205">
        <v>4.32</v>
      </c>
      <c r="J205" t="s">
        <v>1170</v>
      </c>
    </row>
    <row r="206" spans="1:10">
      <c r="A206">
        <v>7.2</v>
      </c>
      <c r="B206" t="s">
        <v>183</v>
      </c>
      <c r="C206" t="s">
        <v>546</v>
      </c>
      <c r="G206" t="s">
        <v>399</v>
      </c>
      <c r="I206">
        <v>4.33</v>
      </c>
      <c r="J206" t="s">
        <v>1186</v>
      </c>
    </row>
    <row r="207" spans="1:10">
      <c r="A207">
        <v>7.21</v>
      </c>
      <c r="B207" t="s">
        <v>599</v>
      </c>
      <c r="C207" t="s">
        <v>546</v>
      </c>
      <c r="D207" t="s">
        <v>1420</v>
      </c>
      <c r="E207">
        <v>4</v>
      </c>
      <c r="G207" t="s">
        <v>274</v>
      </c>
      <c r="I207">
        <v>4.34</v>
      </c>
      <c r="J207" t="s">
        <v>1180</v>
      </c>
    </row>
    <row r="208" spans="1:10">
      <c r="A208">
        <v>7.22</v>
      </c>
      <c r="B208" t="s">
        <v>178</v>
      </c>
      <c r="C208" t="s">
        <v>546</v>
      </c>
      <c r="G208" t="s">
        <v>276</v>
      </c>
      <c r="I208">
        <v>4.3499999999999996</v>
      </c>
      <c r="J208" t="s">
        <v>1182</v>
      </c>
    </row>
    <row r="209" spans="1:10">
      <c r="A209">
        <v>7.23</v>
      </c>
      <c r="B209" t="s">
        <v>1006</v>
      </c>
      <c r="C209" t="s">
        <v>546</v>
      </c>
      <c r="G209" t="s">
        <v>1199</v>
      </c>
      <c r="I209">
        <v>4.3499999999999996</v>
      </c>
      <c r="J209" t="s">
        <v>1182</v>
      </c>
    </row>
    <row r="210" spans="1:10">
      <c r="A210">
        <v>7.24</v>
      </c>
      <c r="B210" t="s">
        <v>2</v>
      </c>
      <c r="C210" t="s">
        <v>546</v>
      </c>
      <c r="G210" t="s">
        <v>401</v>
      </c>
      <c r="I210">
        <v>4.3600000000000003</v>
      </c>
      <c r="J210" t="s">
        <v>1187</v>
      </c>
    </row>
    <row r="211" spans="1:10">
      <c r="A211">
        <v>7.25</v>
      </c>
      <c r="B211" t="s">
        <v>817</v>
      </c>
      <c r="C211">
        <v>2018</v>
      </c>
      <c r="G211" t="s">
        <v>1202</v>
      </c>
      <c r="I211">
        <v>4.3600000000000003</v>
      </c>
      <c r="J211" t="s">
        <v>1187</v>
      </c>
    </row>
    <row r="212" spans="1:10">
      <c r="A212">
        <v>7.26</v>
      </c>
      <c r="B212" t="s">
        <v>812</v>
      </c>
      <c r="C212">
        <v>2018</v>
      </c>
      <c r="G212" t="s">
        <v>163</v>
      </c>
      <c r="I212">
        <v>4.37</v>
      </c>
      <c r="J212" t="s">
        <v>1153</v>
      </c>
    </row>
    <row r="213" spans="1:10">
      <c r="A213">
        <v>7.27</v>
      </c>
      <c r="B213" t="s">
        <v>814</v>
      </c>
      <c r="C213">
        <v>2018</v>
      </c>
      <c r="G213" t="s">
        <v>265</v>
      </c>
      <c r="I213">
        <v>4.37</v>
      </c>
      <c r="J213" t="s">
        <v>1153</v>
      </c>
    </row>
    <row r="214" spans="1:10">
      <c r="A214">
        <v>7.28</v>
      </c>
      <c r="B214" t="s">
        <v>816</v>
      </c>
      <c r="C214">
        <v>2018</v>
      </c>
      <c r="G214" t="s">
        <v>461</v>
      </c>
      <c r="I214">
        <v>4.37</v>
      </c>
      <c r="J214" t="s">
        <v>1153</v>
      </c>
    </row>
    <row r="215" spans="1:10">
      <c r="A215">
        <v>7.29</v>
      </c>
      <c r="B215" t="s">
        <v>818</v>
      </c>
      <c r="C215">
        <v>2018</v>
      </c>
      <c r="G215" t="s">
        <v>1205</v>
      </c>
      <c r="I215">
        <v>4.37</v>
      </c>
      <c r="J215" t="s">
        <v>1153</v>
      </c>
    </row>
    <row r="216" spans="1:10">
      <c r="A216">
        <v>7.3</v>
      </c>
      <c r="B216" t="s">
        <v>813</v>
      </c>
      <c r="C216">
        <v>2018</v>
      </c>
      <c r="G216" t="s">
        <v>165</v>
      </c>
      <c r="I216">
        <v>4.38</v>
      </c>
      <c r="J216" t="s">
        <v>1162</v>
      </c>
    </row>
    <row r="217" spans="1:10">
      <c r="A217">
        <v>7.31</v>
      </c>
      <c r="B217" t="s">
        <v>819</v>
      </c>
      <c r="C217">
        <v>2018</v>
      </c>
      <c r="G217" t="s">
        <v>271</v>
      </c>
      <c r="I217">
        <v>4.38</v>
      </c>
      <c r="J217" t="s">
        <v>1162</v>
      </c>
    </row>
    <row r="218" spans="1:10">
      <c r="A218">
        <v>7.32</v>
      </c>
      <c r="B218" t="s">
        <v>815</v>
      </c>
      <c r="C218">
        <v>2018</v>
      </c>
      <c r="G218" t="s">
        <v>466</v>
      </c>
      <c r="I218">
        <v>4.38</v>
      </c>
      <c r="J218" t="s">
        <v>1162</v>
      </c>
    </row>
    <row r="219" spans="1:10">
      <c r="A219">
        <v>7.33</v>
      </c>
      <c r="B219" t="s">
        <v>873</v>
      </c>
      <c r="C219">
        <v>2018</v>
      </c>
      <c r="D219" t="s">
        <v>872</v>
      </c>
      <c r="E219">
        <v>0</v>
      </c>
      <c r="G219" t="s">
        <v>1206</v>
      </c>
      <c r="I219">
        <v>4.3899999999999997</v>
      </c>
      <c r="J219" t="s">
        <v>1207</v>
      </c>
    </row>
    <row r="220" spans="1:10">
      <c r="A220">
        <v>7.34</v>
      </c>
      <c r="B220" t="s">
        <v>875</v>
      </c>
      <c r="C220">
        <v>2018</v>
      </c>
      <c r="D220" t="s">
        <v>874</v>
      </c>
      <c r="E220">
        <v>0</v>
      </c>
      <c r="G220" t="s">
        <v>134</v>
      </c>
      <c r="I220">
        <v>4.4000000000000004</v>
      </c>
      <c r="J220" t="s">
        <v>1157</v>
      </c>
    </row>
    <row r="221" spans="1:10">
      <c r="A221">
        <v>7.35</v>
      </c>
      <c r="B221" t="s">
        <v>3</v>
      </c>
      <c r="C221">
        <v>2017</v>
      </c>
      <c r="D221" t="s">
        <v>88</v>
      </c>
      <c r="E221">
        <v>3</v>
      </c>
      <c r="G221" t="s">
        <v>251</v>
      </c>
      <c r="I221">
        <v>4.4000000000000004</v>
      </c>
      <c r="J221" t="s">
        <v>1157</v>
      </c>
    </row>
    <row r="222" spans="1:10">
      <c r="A222">
        <v>8.01</v>
      </c>
      <c r="B222" t="s">
        <v>19</v>
      </c>
      <c r="C222">
        <v>2018</v>
      </c>
      <c r="D222" t="s">
        <v>101</v>
      </c>
      <c r="G222" t="s">
        <v>1190</v>
      </c>
      <c r="I222">
        <v>4.4000000000000004</v>
      </c>
      <c r="J222" t="s">
        <v>1157</v>
      </c>
    </row>
    <row r="223" spans="1:10">
      <c r="A223">
        <v>8.02</v>
      </c>
      <c r="B223" t="s">
        <v>39</v>
      </c>
      <c r="C223">
        <v>2018</v>
      </c>
      <c r="G223" t="s">
        <v>160</v>
      </c>
      <c r="I223">
        <v>4.41</v>
      </c>
      <c r="J223" t="s">
        <v>1156</v>
      </c>
    </row>
    <row r="224" spans="1:10">
      <c r="A224">
        <v>8.0299999999999994</v>
      </c>
      <c r="B224" t="s">
        <v>338</v>
      </c>
      <c r="C224">
        <v>2018</v>
      </c>
      <c r="G224" t="s">
        <v>252</v>
      </c>
      <c r="I224">
        <v>4.41</v>
      </c>
      <c r="J224" t="s">
        <v>1156</v>
      </c>
    </row>
    <row r="225" spans="1:10">
      <c r="A225">
        <v>8.0399999999999991</v>
      </c>
      <c r="B225" t="s">
        <v>1012</v>
      </c>
      <c r="C225">
        <v>2018</v>
      </c>
      <c r="G225" t="s">
        <v>456</v>
      </c>
      <c r="I225">
        <v>4.41</v>
      </c>
      <c r="J225" t="s">
        <v>1156</v>
      </c>
    </row>
    <row r="226" spans="1:10">
      <c r="A226">
        <v>8.0499999999999989</v>
      </c>
      <c r="B226" t="s">
        <v>337</v>
      </c>
      <c r="C226" t="s">
        <v>1336</v>
      </c>
      <c r="G226" t="s">
        <v>260</v>
      </c>
      <c r="I226">
        <v>4.42</v>
      </c>
      <c r="J226" t="s">
        <v>1176</v>
      </c>
    </row>
    <row r="227" spans="1:10">
      <c r="A227">
        <v>8.0599999999999987</v>
      </c>
      <c r="B227" t="s">
        <v>1010</v>
      </c>
      <c r="C227" t="s">
        <v>1336</v>
      </c>
      <c r="G227" t="s">
        <v>1191</v>
      </c>
      <c r="I227">
        <v>4.42</v>
      </c>
      <c r="J227" t="s">
        <v>1176</v>
      </c>
    </row>
    <row r="228" spans="1:10">
      <c r="A228">
        <v>8.0699999999999985</v>
      </c>
      <c r="B228" t="s">
        <v>1011</v>
      </c>
      <c r="C228" t="s">
        <v>1336</v>
      </c>
      <c r="G228" t="s">
        <v>1220</v>
      </c>
      <c r="I228">
        <v>4.43</v>
      </c>
      <c r="J228" t="s">
        <v>1221</v>
      </c>
    </row>
    <row r="229" spans="1:10">
      <c r="A229">
        <v>8.0799999999999983</v>
      </c>
      <c r="B229" t="s">
        <v>665</v>
      </c>
      <c r="C229" t="s">
        <v>1336</v>
      </c>
      <c r="G229" t="s">
        <v>131</v>
      </c>
      <c r="I229">
        <v>4.4400000000000004</v>
      </c>
      <c r="J229" t="s">
        <v>1144</v>
      </c>
    </row>
    <row r="230" spans="1:10">
      <c r="A230">
        <v>8.0899999999999981</v>
      </c>
      <c r="B230" t="s">
        <v>668</v>
      </c>
      <c r="C230" t="s">
        <v>1336</v>
      </c>
      <c r="G230" t="s">
        <v>255</v>
      </c>
      <c r="I230">
        <v>4.4400000000000004</v>
      </c>
      <c r="J230" t="s">
        <v>1144</v>
      </c>
    </row>
    <row r="231" spans="1:10">
      <c r="A231">
        <v>8.0999999999999979</v>
      </c>
      <c r="B231" t="s">
        <v>669</v>
      </c>
      <c r="C231" t="s">
        <v>1336</v>
      </c>
      <c r="G231" t="s">
        <v>396</v>
      </c>
      <c r="I231">
        <v>4.45</v>
      </c>
      <c r="J231" t="s">
        <v>1183</v>
      </c>
    </row>
    <row r="232" spans="1:10">
      <c r="A232">
        <v>8.1099999999999977</v>
      </c>
      <c r="B232" t="s">
        <v>673</v>
      </c>
      <c r="C232" t="s">
        <v>1336</v>
      </c>
      <c r="G232" t="s">
        <v>924</v>
      </c>
      <c r="I232">
        <v>4.46</v>
      </c>
      <c r="J232" t="s">
        <v>1174</v>
      </c>
    </row>
    <row r="233" spans="1:10">
      <c r="A233">
        <v>8.1199999999999974</v>
      </c>
      <c r="B233" t="s">
        <v>1482</v>
      </c>
      <c r="C233" t="s">
        <v>1336</v>
      </c>
      <c r="G233" t="s">
        <v>1210</v>
      </c>
      <c r="I233">
        <v>4.46</v>
      </c>
      <c r="J233" t="s">
        <v>1174</v>
      </c>
    </row>
    <row r="234" spans="1:10">
      <c r="A234">
        <v>8.1299999999999972</v>
      </c>
      <c r="B234" t="s">
        <v>1483</v>
      </c>
      <c r="C234" t="s">
        <v>1336</v>
      </c>
      <c r="G234" t="s">
        <v>910</v>
      </c>
      <c r="I234">
        <v>4.47</v>
      </c>
      <c r="J234" t="s">
        <v>1167</v>
      </c>
    </row>
    <row r="235" spans="1:10">
      <c r="A235">
        <v>9.01</v>
      </c>
      <c r="B235" t="s">
        <v>364</v>
      </c>
      <c r="C235">
        <v>2017</v>
      </c>
      <c r="D235" t="s">
        <v>851</v>
      </c>
      <c r="G235" t="s">
        <v>208</v>
      </c>
      <c r="I235">
        <v>4.47</v>
      </c>
      <c r="J235" t="s">
        <v>1167</v>
      </c>
    </row>
    <row r="236" spans="1:10">
      <c r="A236">
        <v>9.02</v>
      </c>
      <c r="B236" t="s">
        <v>48</v>
      </c>
      <c r="C236">
        <v>2018</v>
      </c>
      <c r="G236" t="s">
        <v>1213</v>
      </c>
      <c r="I236">
        <v>4.47</v>
      </c>
      <c r="J236" t="s">
        <v>1167</v>
      </c>
    </row>
    <row r="237" spans="1:10">
      <c r="A237">
        <v>9.0299999999999994</v>
      </c>
      <c r="B237" t="s">
        <v>438</v>
      </c>
      <c r="C237">
        <v>2018</v>
      </c>
      <c r="G237" t="s">
        <v>1217</v>
      </c>
      <c r="I237">
        <v>4.47</v>
      </c>
      <c r="J237" t="s">
        <v>1167</v>
      </c>
    </row>
    <row r="238" spans="1:10">
      <c r="A238">
        <v>9.0399999999999991</v>
      </c>
      <c r="B238" t="s">
        <v>405</v>
      </c>
      <c r="C238">
        <v>2018</v>
      </c>
      <c r="G238" t="s">
        <v>133</v>
      </c>
      <c r="I238">
        <v>4.4800000000000004</v>
      </c>
      <c r="J238" t="s">
        <v>1145</v>
      </c>
    </row>
    <row r="239" spans="1:10">
      <c r="A239">
        <v>9.0499999999999989</v>
      </c>
      <c r="B239" t="s">
        <v>312</v>
      </c>
      <c r="C239">
        <v>2018</v>
      </c>
      <c r="D239" t="s">
        <v>137</v>
      </c>
      <c r="E239">
        <v>7</v>
      </c>
      <c r="G239" t="s">
        <v>269</v>
      </c>
      <c r="I239">
        <v>4.49</v>
      </c>
      <c r="J239" t="s">
        <v>1177</v>
      </c>
    </row>
    <row r="240" spans="1:10">
      <c r="A240">
        <v>9.0599999999999987</v>
      </c>
      <c r="B240" t="s">
        <v>1427</v>
      </c>
      <c r="C240" t="s">
        <v>546</v>
      </c>
      <c r="G240" t="s">
        <v>1197</v>
      </c>
      <c r="I240">
        <v>4.49</v>
      </c>
      <c r="J240" t="s">
        <v>1177</v>
      </c>
    </row>
    <row r="241" spans="1:11">
      <c r="A241">
        <v>9.0699999999999985</v>
      </c>
      <c r="B241" t="s">
        <v>1484</v>
      </c>
      <c r="C241" t="s">
        <v>546</v>
      </c>
      <c r="G241" t="s">
        <v>465</v>
      </c>
      <c r="I241">
        <v>4.49</v>
      </c>
      <c r="J241" t="s">
        <v>1177</v>
      </c>
    </row>
    <row r="242" spans="1:11">
      <c r="A242">
        <v>9.0799999999999983</v>
      </c>
      <c r="B242" t="s">
        <v>587</v>
      </c>
      <c r="C242" t="s">
        <v>546</v>
      </c>
      <c r="G242" t="s">
        <v>1222</v>
      </c>
      <c r="I242">
        <v>4.5</v>
      </c>
      <c r="J242" t="s">
        <v>1223</v>
      </c>
    </row>
    <row r="243" spans="1:11">
      <c r="A243">
        <v>9.0899999999999981</v>
      </c>
      <c r="B243" t="s">
        <v>919</v>
      </c>
      <c r="C243">
        <v>2018</v>
      </c>
      <c r="D243" t="s">
        <v>918</v>
      </c>
      <c r="E243">
        <v>3</v>
      </c>
      <c r="G243" t="s">
        <v>457</v>
      </c>
      <c r="I243">
        <v>4.51</v>
      </c>
      <c r="J243" t="s">
        <v>1214</v>
      </c>
    </row>
    <row r="244" spans="1:11">
      <c r="A244">
        <v>9.0999999999999979</v>
      </c>
      <c r="B244" t="s">
        <v>369</v>
      </c>
      <c r="C244" t="s">
        <v>546</v>
      </c>
      <c r="G244" t="s">
        <v>250</v>
      </c>
      <c r="I244">
        <v>4.5199999999999996</v>
      </c>
      <c r="J244" t="s">
        <v>1173</v>
      </c>
    </row>
    <row r="245" spans="1:11">
      <c r="A245">
        <v>9.1099999999999977</v>
      </c>
      <c r="B245" t="s">
        <v>370</v>
      </c>
      <c r="C245" t="s">
        <v>546</v>
      </c>
      <c r="G245" t="s">
        <v>1377</v>
      </c>
      <c r="I245">
        <v>4.53</v>
      </c>
      <c r="J245" t="s">
        <v>1378</v>
      </c>
    </row>
    <row r="246" spans="1:11">
      <c r="A246">
        <v>10.01</v>
      </c>
      <c r="B246" t="s">
        <v>302</v>
      </c>
      <c r="C246">
        <v>2018</v>
      </c>
      <c r="D246" t="s">
        <v>415</v>
      </c>
      <c r="G246" t="s">
        <v>835</v>
      </c>
      <c r="I246">
        <v>5.01</v>
      </c>
      <c r="J246" t="s">
        <v>1226</v>
      </c>
      <c r="K246">
        <v>2018</v>
      </c>
    </row>
    <row r="247" spans="1:11">
      <c r="A247">
        <v>10.02</v>
      </c>
      <c r="B247" t="s">
        <v>69</v>
      </c>
      <c r="C247">
        <v>2018</v>
      </c>
      <c r="D247" t="s">
        <v>414</v>
      </c>
      <c r="G247" t="s">
        <v>835</v>
      </c>
      <c r="I247">
        <v>5.01</v>
      </c>
      <c r="J247" t="s">
        <v>1226</v>
      </c>
      <c r="K247">
        <v>2018</v>
      </c>
    </row>
    <row r="248" spans="1:11">
      <c r="A248">
        <v>10.029999999999999</v>
      </c>
      <c r="B248" t="s">
        <v>332</v>
      </c>
      <c r="C248" t="s">
        <v>1336</v>
      </c>
      <c r="G248" t="s">
        <v>1263</v>
      </c>
      <c r="I248">
        <v>5.01</v>
      </c>
      <c r="J248" t="s">
        <v>1226</v>
      </c>
      <c r="K248">
        <v>2018</v>
      </c>
    </row>
    <row r="249" spans="1:11">
      <c r="A249">
        <v>10.039999999999999</v>
      </c>
      <c r="B249" t="s">
        <v>521</v>
      </c>
      <c r="C249" t="s">
        <v>1336</v>
      </c>
      <c r="G249" t="s">
        <v>121</v>
      </c>
      <c r="I249">
        <v>5.0199999999999996</v>
      </c>
      <c r="J249" t="s">
        <v>682</v>
      </c>
      <c r="K249">
        <v>2018</v>
      </c>
    </row>
    <row r="250" spans="1:11">
      <c r="A250">
        <v>10.049999999999999</v>
      </c>
      <c r="B250" t="s">
        <v>850</v>
      </c>
      <c r="C250">
        <v>2018</v>
      </c>
      <c r="D250" t="s">
        <v>849</v>
      </c>
      <c r="G250" t="s">
        <v>239</v>
      </c>
      <c r="I250">
        <v>5.0199999999999996</v>
      </c>
      <c r="J250" t="s">
        <v>682</v>
      </c>
      <c r="K250">
        <v>2018</v>
      </c>
    </row>
    <row r="251" spans="1:11">
      <c r="A251">
        <v>10.059999999999999</v>
      </c>
      <c r="B251" t="s">
        <v>305</v>
      </c>
      <c r="C251">
        <v>2018</v>
      </c>
      <c r="D251" t="s">
        <v>416</v>
      </c>
      <c r="E251">
        <v>1</v>
      </c>
      <c r="G251" t="s">
        <v>241</v>
      </c>
      <c r="I251">
        <v>5.0199999999999996</v>
      </c>
      <c r="J251" t="s">
        <v>682</v>
      </c>
      <c r="K251">
        <v>2018</v>
      </c>
    </row>
    <row r="252" spans="1:11">
      <c r="A252">
        <v>10.069999999999999</v>
      </c>
      <c r="B252" t="s">
        <v>922</v>
      </c>
      <c r="C252">
        <v>2018</v>
      </c>
      <c r="D252" t="s">
        <v>921</v>
      </c>
      <c r="E252">
        <v>0</v>
      </c>
      <c r="G252" t="s">
        <v>1262</v>
      </c>
      <c r="I252">
        <v>5.0199999999999996</v>
      </c>
      <c r="J252" t="s">
        <v>682</v>
      </c>
      <c r="K252">
        <v>2018</v>
      </c>
    </row>
    <row r="253" spans="1:11">
      <c r="A253">
        <v>10.079999999999998</v>
      </c>
      <c r="B253" t="s">
        <v>1434</v>
      </c>
      <c r="C253">
        <v>2018</v>
      </c>
      <c r="G253" t="s">
        <v>893</v>
      </c>
      <c r="I253">
        <v>5.0299999999999994</v>
      </c>
      <c r="J253" t="s">
        <v>1230</v>
      </c>
      <c r="K253">
        <v>2018</v>
      </c>
    </row>
    <row r="254" spans="1:11">
      <c r="A254">
        <v>10.089999999999998</v>
      </c>
      <c r="B254" t="s">
        <v>367</v>
      </c>
      <c r="C254" t="s">
        <v>1336</v>
      </c>
      <c r="G254" t="s">
        <v>1256</v>
      </c>
      <c r="H254" s="188" t="s">
        <v>1287</v>
      </c>
      <c r="I254">
        <v>5.0299999999999994</v>
      </c>
      <c r="J254" t="s">
        <v>1230</v>
      </c>
      <c r="K254">
        <v>2018</v>
      </c>
    </row>
    <row r="255" spans="1:11">
      <c r="A255">
        <v>10.099999999999998</v>
      </c>
      <c r="B255" t="s">
        <v>190</v>
      </c>
      <c r="C255">
        <v>2018</v>
      </c>
      <c r="G255" t="s">
        <v>1271</v>
      </c>
      <c r="I255">
        <v>5.0299999999999994</v>
      </c>
      <c r="J255" t="s">
        <v>1230</v>
      </c>
      <c r="K255">
        <v>2018</v>
      </c>
    </row>
    <row r="256" spans="1:11">
      <c r="A256">
        <v>10.109999999999998</v>
      </c>
      <c r="B256" t="s">
        <v>493</v>
      </c>
      <c r="C256" t="s">
        <v>1336</v>
      </c>
      <c r="G256" t="s">
        <v>1260</v>
      </c>
      <c r="I256">
        <v>5.0399999999999991</v>
      </c>
      <c r="J256" t="s">
        <v>593</v>
      </c>
      <c r="K256">
        <v>2018</v>
      </c>
    </row>
    <row r="257" spans="1:11">
      <c r="A257">
        <v>11.01</v>
      </c>
      <c r="B257" t="s">
        <v>875</v>
      </c>
      <c r="C257">
        <v>2018</v>
      </c>
      <c r="D257" t="s">
        <v>874</v>
      </c>
      <c r="E257">
        <v>0</v>
      </c>
      <c r="G257" t="s">
        <v>151</v>
      </c>
      <c r="I257">
        <v>5.05</v>
      </c>
      <c r="J257" t="s">
        <v>1030</v>
      </c>
      <c r="K257">
        <v>2018</v>
      </c>
    </row>
    <row r="258" spans="1:11">
      <c r="A258">
        <v>11.02</v>
      </c>
      <c r="B258" t="s">
        <v>873</v>
      </c>
      <c r="C258">
        <v>2018</v>
      </c>
      <c r="D258" t="s">
        <v>872</v>
      </c>
      <c r="E258">
        <v>0</v>
      </c>
      <c r="G258" t="s">
        <v>238</v>
      </c>
      <c r="I258">
        <v>5.05</v>
      </c>
      <c r="J258" t="s">
        <v>1030</v>
      </c>
      <c r="K258">
        <v>2018</v>
      </c>
    </row>
    <row r="259" spans="1:11">
      <c r="A259">
        <v>11.03</v>
      </c>
      <c r="B259" t="s">
        <v>1438</v>
      </c>
      <c r="C259">
        <v>2018</v>
      </c>
      <c r="D259" t="s">
        <v>318</v>
      </c>
      <c r="E259">
        <v>2.5</v>
      </c>
      <c r="G259" t="s">
        <v>330</v>
      </c>
      <c r="I259">
        <v>5.0599999999999996</v>
      </c>
      <c r="J259" t="s">
        <v>1244</v>
      </c>
      <c r="K259">
        <v>2018</v>
      </c>
    </row>
    <row r="260" spans="1:11">
      <c r="A260">
        <v>11.04</v>
      </c>
      <c r="B260" t="s">
        <v>489</v>
      </c>
      <c r="C260">
        <v>2018</v>
      </c>
      <c r="G260" t="s">
        <v>392</v>
      </c>
      <c r="I260">
        <v>5.0599999999999996</v>
      </c>
      <c r="J260" t="s">
        <v>1244</v>
      </c>
      <c r="K260">
        <v>2018</v>
      </c>
    </row>
    <row r="261" spans="1:11">
      <c r="A261">
        <v>11.05</v>
      </c>
      <c r="B261" t="s">
        <v>1022</v>
      </c>
      <c r="C261">
        <v>2018</v>
      </c>
      <c r="D261" t="s">
        <v>1023</v>
      </c>
      <c r="G261" t="s">
        <v>235</v>
      </c>
      <c r="I261">
        <v>5.07</v>
      </c>
      <c r="J261" t="s">
        <v>32</v>
      </c>
      <c r="K261">
        <v>2018</v>
      </c>
    </row>
    <row r="262" spans="1:11">
      <c r="A262">
        <v>11.06</v>
      </c>
      <c r="B262" t="s">
        <v>511</v>
      </c>
      <c r="C262">
        <v>2018</v>
      </c>
      <c r="G262" t="s">
        <v>843</v>
      </c>
      <c r="I262">
        <v>5.09</v>
      </c>
      <c r="J262" t="s">
        <v>1228</v>
      </c>
      <c r="K262">
        <v>2018</v>
      </c>
    </row>
    <row r="263" spans="1:11">
      <c r="A263">
        <v>11.07</v>
      </c>
      <c r="B263" t="s">
        <v>523</v>
      </c>
      <c r="C263" t="s">
        <v>1336</v>
      </c>
      <c r="D263" t="s">
        <v>1439</v>
      </c>
      <c r="G263" t="s">
        <v>107</v>
      </c>
      <c r="I263">
        <v>5.0999999999999996</v>
      </c>
      <c r="J263" t="s">
        <v>1235</v>
      </c>
      <c r="K263">
        <v>2018</v>
      </c>
    </row>
    <row r="264" spans="1:11">
      <c r="A264">
        <v>11.08</v>
      </c>
      <c r="B264" t="s">
        <v>552</v>
      </c>
      <c r="C264" t="s">
        <v>1336</v>
      </c>
      <c r="G264" t="s">
        <v>227</v>
      </c>
      <c r="I264">
        <v>5.0999999999999996</v>
      </c>
      <c r="J264" t="s">
        <v>1235</v>
      </c>
      <c r="K264">
        <v>2018</v>
      </c>
    </row>
    <row r="265" spans="1:11">
      <c r="A265">
        <v>1.01</v>
      </c>
      <c r="B265" t="s">
        <v>1129</v>
      </c>
      <c r="C265">
        <v>2017</v>
      </c>
      <c r="D265" t="s">
        <v>1359</v>
      </c>
      <c r="E265" t="s">
        <v>1461</v>
      </c>
      <c r="G265" t="s">
        <v>454</v>
      </c>
      <c r="I265">
        <v>5.0999999999999996</v>
      </c>
      <c r="J265" t="s">
        <v>1235</v>
      </c>
      <c r="K265">
        <v>2018</v>
      </c>
    </row>
    <row r="266" spans="1:11">
      <c r="A266">
        <v>1.02</v>
      </c>
      <c r="B266" t="s">
        <v>1130</v>
      </c>
      <c r="C266">
        <v>2017</v>
      </c>
      <c r="D266" t="s">
        <v>292</v>
      </c>
      <c r="E266">
        <v>2</v>
      </c>
      <c r="G266" t="s">
        <v>221</v>
      </c>
      <c r="I266">
        <v>5.1100000000000003</v>
      </c>
      <c r="J266" t="s">
        <v>22</v>
      </c>
      <c r="K266">
        <v>2018</v>
      </c>
    </row>
    <row r="267" spans="1:11">
      <c r="A267">
        <v>1.03</v>
      </c>
      <c r="B267" t="s">
        <v>75</v>
      </c>
      <c r="C267">
        <v>2017</v>
      </c>
      <c r="D267" t="s">
        <v>291</v>
      </c>
      <c r="E267">
        <v>2</v>
      </c>
      <c r="G267" t="s">
        <v>453</v>
      </c>
      <c r="I267">
        <v>5.1100000000000003</v>
      </c>
      <c r="J267" t="s">
        <v>22</v>
      </c>
      <c r="K267">
        <v>2018</v>
      </c>
    </row>
    <row r="268" spans="1:11">
      <c r="A268">
        <v>1.04</v>
      </c>
      <c r="B268" t="s">
        <v>1132</v>
      </c>
      <c r="C268">
        <v>2017</v>
      </c>
      <c r="D268" t="s">
        <v>1137</v>
      </c>
      <c r="E268">
        <v>0</v>
      </c>
      <c r="G268" t="s">
        <v>108</v>
      </c>
      <c r="I268">
        <v>5.12</v>
      </c>
      <c r="J268" t="s">
        <v>31</v>
      </c>
      <c r="K268">
        <v>2018</v>
      </c>
    </row>
    <row r="269" spans="1:11">
      <c r="A269">
        <v>1.05</v>
      </c>
      <c r="B269" t="s">
        <v>1126</v>
      </c>
      <c r="C269">
        <v>2017</v>
      </c>
      <c r="D269" t="s">
        <v>295</v>
      </c>
      <c r="E269">
        <v>2</v>
      </c>
      <c r="G269" t="s">
        <v>234</v>
      </c>
      <c r="I269">
        <v>5.12</v>
      </c>
      <c r="J269" t="s">
        <v>31</v>
      </c>
      <c r="K269">
        <v>2018</v>
      </c>
    </row>
    <row r="270" spans="1:11">
      <c r="A270">
        <v>1.06</v>
      </c>
      <c r="B270" t="s">
        <v>674</v>
      </c>
      <c r="C270">
        <v>2017</v>
      </c>
      <c r="D270" t="s">
        <v>1136</v>
      </c>
      <c r="E270">
        <v>0</v>
      </c>
      <c r="G270" t="s">
        <v>119</v>
      </c>
      <c r="I270">
        <v>5.13</v>
      </c>
      <c r="J270" t="s">
        <v>40</v>
      </c>
      <c r="K270">
        <v>2018</v>
      </c>
    </row>
    <row r="271" spans="1:11">
      <c r="A271">
        <v>1.07</v>
      </c>
      <c r="B271" t="s">
        <v>1124</v>
      </c>
      <c r="C271">
        <v>2017</v>
      </c>
      <c r="D271" t="s">
        <v>288</v>
      </c>
      <c r="E271">
        <v>2</v>
      </c>
      <c r="G271" t="s">
        <v>246</v>
      </c>
      <c r="I271">
        <v>5.13</v>
      </c>
      <c r="J271" t="s">
        <v>40</v>
      </c>
      <c r="K271">
        <v>2018</v>
      </c>
    </row>
    <row r="272" spans="1:11">
      <c r="A272">
        <v>1.08</v>
      </c>
      <c r="B272" t="s">
        <v>1133</v>
      </c>
      <c r="C272">
        <v>2017</v>
      </c>
      <c r="D272" t="s">
        <v>1362</v>
      </c>
      <c r="E272" t="s">
        <v>1467</v>
      </c>
      <c r="G272" t="s">
        <v>455</v>
      </c>
      <c r="I272">
        <v>5.13</v>
      </c>
      <c r="J272" t="s">
        <v>40</v>
      </c>
      <c r="K272">
        <v>2018</v>
      </c>
    </row>
    <row r="273" spans="1:11">
      <c r="A273">
        <v>1.0900000000000001</v>
      </c>
      <c r="B273" t="s">
        <v>866</v>
      </c>
      <c r="C273">
        <v>2018</v>
      </c>
      <c r="G273" t="s">
        <v>236</v>
      </c>
      <c r="I273">
        <v>5.14</v>
      </c>
      <c r="J273" t="s">
        <v>33</v>
      </c>
      <c r="K273">
        <v>2018</v>
      </c>
    </row>
    <row r="274" spans="1:11">
      <c r="A274">
        <v>1.1000000000000001</v>
      </c>
      <c r="B274" t="s">
        <v>854</v>
      </c>
      <c r="C274">
        <v>2018</v>
      </c>
      <c r="G274" t="s">
        <v>1272</v>
      </c>
      <c r="I274">
        <v>5.14</v>
      </c>
      <c r="J274" t="s">
        <v>33</v>
      </c>
      <c r="K274">
        <v>2018</v>
      </c>
    </row>
    <row r="275" spans="1:11">
      <c r="A275">
        <v>1.1100000000000001</v>
      </c>
      <c r="B275" t="s">
        <v>864</v>
      </c>
      <c r="C275">
        <v>2018</v>
      </c>
      <c r="G275" t="s">
        <v>839</v>
      </c>
      <c r="I275">
        <v>5.15</v>
      </c>
      <c r="J275" t="s">
        <v>840</v>
      </c>
      <c r="K275">
        <v>2018</v>
      </c>
    </row>
    <row r="276" spans="1:11">
      <c r="A276">
        <v>1.1200000000000001</v>
      </c>
      <c r="B276" t="s">
        <v>856</v>
      </c>
      <c r="C276">
        <v>2018</v>
      </c>
      <c r="G276" t="s">
        <v>839</v>
      </c>
      <c r="I276">
        <v>5.15</v>
      </c>
      <c r="J276" t="s">
        <v>840</v>
      </c>
      <c r="K276">
        <v>2018</v>
      </c>
    </row>
    <row r="277" spans="1:11">
      <c r="A277">
        <v>1.1299999999999999</v>
      </c>
      <c r="B277" t="s">
        <v>858</v>
      </c>
      <c r="C277">
        <v>2018</v>
      </c>
      <c r="G277" t="s">
        <v>931</v>
      </c>
      <c r="I277">
        <v>5.15</v>
      </c>
      <c r="J277" t="s">
        <v>840</v>
      </c>
      <c r="K277">
        <v>2018</v>
      </c>
    </row>
    <row r="278" spans="1:11">
      <c r="A278">
        <v>1.1399999999999999</v>
      </c>
      <c r="B278" t="s">
        <v>870</v>
      </c>
      <c r="C278">
        <v>2017</v>
      </c>
      <c r="G278" t="s">
        <v>110</v>
      </c>
      <c r="I278">
        <v>5.16</v>
      </c>
      <c r="J278" t="s">
        <v>27</v>
      </c>
      <c r="K278">
        <v>2018</v>
      </c>
    </row>
    <row r="279" spans="1:11">
      <c r="A279">
        <v>1.1499999999999999</v>
      </c>
      <c r="B279" t="s">
        <v>862</v>
      </c>
      <c r="C279">
        <v>2018</v>
      </c>
      <c r="G279" t="s">
        <v>229</v>
      </c>
      <c r="I279">
        <v>5.16</v>
      </c>
      <c r="J279" t="s">
        <v>27</v>
      </c>
      <c r="K279">
        <v>2018</v>
      </c>
    </row>
    <row r="280" spans="1:11">
      <c r="A280">
        <v>1.1599999999999999</v>
      </c>
      <c r="B280" t="s">
        <v>868</v>
      </c>
      <c r="C280">
        <v>2018</v>
      </c>
      <c r="G280" t="s">
        <v>102</v>
      </c>
      <c r="I280">
        <v>5.17</v>
      </c>
      <c r="J280" t="s">
        <v>704</v>
      </c>
      <c r="K280">
        <v>2018</v>
      </c>
    </row>
    <row r="281" spans="1:11">
      <c r="A281">
        <v>1.17</v>
      </c>
      <c r="B281" t="s">
        <v>1125</v>
      </c>
      <c r="C281">
        <v>2017</v>
      </c>
      <c r="D281" t="s">
        <v>1365</v>
      </c>
      <c r="E281" t="s">
        <v>1467</v>
      </c>
      <c r="G281" t="s">
        <v>215</v>
      </c>
      <c r="I281">
        <v>5.17</v>
      </c>
      <c r="J281" t="s">
        <v>704</v>
      </c>
      <c r="K281">
        <v>2018</v>
      </c>
    </row>
    <row r="282" spans="1:11">
      <c r="A282">
        <v>1.18</v>
      </c>
      <c r="B282" t="s">
        <v>1123</v>
      </c>
      <c r="C282">
        <v>2017</v>
      </c>
      <c r="D282" t="s">
        <v>403</v>
      </c>
      <c r="E282">
        <v>0</v>
      </c>
      <c r="G282" t="s">
        <v>896</v>
      </c>
      <c r="I282">
        <v>5.18</v>
      </c>
      <c r="J282" t="s">
        <v>1239</v>
      </c>
      <c r="K282">
        <v>2018</v>
      </c>
    </row>
    <row r="283" spans="1:11">
      <c r="A283">
        <v>1.19</v>
      </c>
      <c r="B283" t="s">
        <v>1131</v>
      </c>
      <c r="C283">
        <v>2017</v>
      </c>
      <c r="G283" t="s">
        <v>1259</v>
      </c>
      <c r="H283" s="187" t="s">
        <v>1284</v>
      </c>
      <c r="I283">
        <v>5.18</v>
      </c>
      <c r="J283" t="s">
        <v>1239</v>
      </c>
      <c r="K283">
        <v>2018</v>
      </c>
    </row>
    <row r="284" spans="1:11">
      <c r="A284">
        <v>1.2</v>
      </c>
      <c r="B284" t="s">
        <v>1466</v>
      </c>
      <c r="C284" t="s">
        <v>1336</v>
      </c>
      <c r="G284" t="s">
        <v>898</v>
      </c>
      <c r="I284">
        <v>5.19</v>
      </c>
      <c r="J284" t="s">
        <v>1240</v>
      </c>
      <c r="K284">
        <v>2018</v>
      </c>
    </row>
    <row r="285" spans="1:11">
      <c r="A285">
        <v>1.21</v>
      </c>
      <c r="B285" t="s">
        <v>344</v>
      </c>
      <c r="C285">
        <v>2017</v>
      </c>
      <c r="G285" t="s">
        <v>900</v>
      </c>
      <c r="I285">
        <v>5.19</v>
      </c>
      <c r="J285" t="s">
        <v>1240</v>
      </c>
      <c r="K285">
        <v>2018</v>
      </c>
    </row>
    <row r="286" spans="1:11">
      <c r="A286">
        <v>1.22</v>
      </c>
      <c r="B286" t="s">
        <v>3</v>
      </c>
      <c r="C286">
        <v>2017</v>
      </c>
      <c r="D286" t="s">
        <v>196</v>
      </c>
      <c r="E286">
        <v>3</v>
      </c>
      <c r="G286" t="s">
        <v>355</v>
      </c>
      <c r="I286">
        <v>5.2</v>
      </c>
      <c r="J286" t="s">
        <v>1258</v>
      </c>
      <c r="K286">
        <v>2018</v>
      </c>
    </row>
    <row r="287" spans="1:11">
      <c r="A287">
        <v>2.0099999999999998</v>
      </c>
      <c r="B287" t="s">
        <v>1087</v>
      </c>
      <c r="C287">
        <v>2017</v>
      </c>
      <c r="D287" t="s">
        <v>204</v>
      </c>
      <c r="E287" t="s">
        <v>1103</v>
      </c>
      <c r="G287" t="s">
        <v>1257</v>
      </c>
      <c r="H287" s="188" t="s">
        <v>1292</v>
      </c>
      <c r="I287">
        <v>5.2</v>
      </c>
      <c r="J287" t="s">
        <v>1258</v>
      </c>
      <c r="K287">
        <v>2018</v>
      </c>
    </row>
    <row r="288" spans="1:11">
      <c r="A288">
        <v>2.0199999999999996</v>
      </c>
      <c r="B288" t="s">
        <v>1102</v>
      </c>
      <c r="C288">
        <v>2017</v>
      </c>
      <c r="G288" t="s">
        <v>487</v>
      </c>
      <c r="I288">
        <v>5.2</v>
      </c>
      <c r="J288" t="s">
        <v>1258</v>
      </c>
      <c r="K288">
        <v>2018</v>
      </c>
    </row>
    <row r="289" spans="1:11">
      <c r="A289">
        <v>2.0299999999999994</v>
      </c>
      <c r="B289" t="s">
        <v>1086</v>
      </c>
      <c r="C289">
        <v>2017</v>
      </c>
      <c r="D289" t="s">
        <v>201</v>
      </c>
      <c r="E289">
        <v>2</v>
      </c>
      <c r="G289" t="s">
        <v>391</v>
      </c>
      <c r="I289">
        <v>5.21</v>
      </c>
      <c r="J289" t="s">
        <v>16</v>
      </c>
      <c r="K289">
        <v>2018</v>
      </c>
    </row>
    <row r="290" spans="1:11">
      <c r="A290">
        <v>2.0399999999999991</v>
      </c>
      <c r="B290" t="s">
        <v>1090</v>
      </c>
      <c r="C290">
        <v>2017</v>
      </c>
      <c r="D290" t="s">
        <v>200</v>
      </c>
      <c r="E290">
        <v>3</v>
      </c>
      <c r="G290" t="s">
        <v>113</v>
      </c>
      <c r="I290">
        <v>5.22</v>
      </c>
      <c r="J290" t="s">
        <v>1236</v>
      </c>
      <c r="K290">
        <v>2018</v>
      </c>
    </row>
    <row r="291" spans="1:11">
      <c r="A291">
        <v>2.0499999999999989</v>
      </c>
      <c r="B291" t="s">
        <v>1091</v>
      </c>
      <c r="C291">
        <v>2017</v>
      </c>
      <c r="D291" t="s">
        <v>197</v>
      </c>
      <c r="E291">
        <v>2</v>
      </c>
      <c r="G291" t="s">
        <v>233</v>
      </c>
      <c r="I291">
        <v>5.22</v>
      </c>
      <c r="J291" t="s">
        <v>1236</v>
      </c>
      <c r="K291">
        <v>2018</v>
      </c>
    </row>
    <row r="292" spans="1:11">
      <c r="A292">
        <v>2.0599999999999987</v>
      </c>
      <c r="B292" t="s">
        <v>1093</v>
      </c>
      <c r="C292">
        <v>2017</v>
      </c>
      <c r="D292" t="s">
        <v>202</v>
      </c>
      <c r="E292">
        <v>3</v>
      </c>
      <c r="G292" t="s">
        <v>1253</v>
      </c>
      <c r="I292">
        <v>5.22</v>
      </c>
      <c r="J292" t="s">
        <v>1236</v>
      </c>
      <c r="K292">
        <v>2018</v>
      </c>
    </row>
    <row r="293" spans="1:11">
      <c r="A293">
        <v>2.0699999999999985</v>
      </c>
      <c r="B293" t="s">
        <v>4</v>
      </c>
      <c r="C293">
        <v>2017</v>
      </c>
      <c r="D293" t="s">
        <v>198</v>
      </c>
      <c r="E293">
        <v>2</v>
      </c>
      <c r="G293" t="s">
        <v>222</v>
      </c>
      <c r="I293">
        <v>5.23</v>
      </c>
      <c r="J293" t="s">
        <v>223</v>
      </c>
      <c r="K293">
        <v>2018</v>
      </c>
    </row>
    <row r="294" spans="1:11">
      <c r="A294">
        <v>2.0799999999999983</v>
      </c>
      <c r="B294" t="s">
        <v>1096</v>
      </c>
      <c r="C294">
        <v>2017</v>
      </c>
      <c r="G294" t="s">
        <v>112</v>
      </c>
      <c r="I294">
        <v>5.24</v>
      </c>
      <c r="J294" t="s">
        <v>1234</v>
      </c>
      <c r="K294">
        <v>2018</v>
      </c>
    </row>
    <row r="295" spans="1:11">
      <c r="A295">
        <v>2.0899999999999981</v>
      </c>
      <c r="B295" t="s">
        <v>1105</v>
      </c>
      <c r="C295">
        <v>2017</v>
      </c>
      <c r="D295" t="s">
        <v>1104</v>
      </c>
      <c r="E295">
        <v>0</v>
      </c>
      <c r="G295" t="s">
        <v>232</v>
      </c>
      <c r="I295">
        <v>5.24</v>
      </c>
      <c r="J295" t="s">
        <v>1234</v>
      </c>
      <c r="K295">
        <v>2018</v>
      </c>
    </row>
    <row r="296" spans="1:11">
      <c r="A296">
        <v>2.0999999999999979</v>
      </c>
      <c r="B296" t="s">
        <v>435</v>
      </c>
      <c r="C296">
        <v>2017</v>
      </c>
      <c r="D296" t="s">
        <v>1106</v>
      </c>
      <c r="E296">
        <v>0</v>
      </c>
      <c r="G296" t="s">
        <v>104</v>
      </c>
      <c r="I296">
        <v>5.25</v>
      </c>
      <c r="J296" t="s">
        <v>1233</v>
      </c>
      <c r="K296">
        <v>2018</v>
      </c>
    </row>
    <row r="297" spans="1:11">
      <c r="A297">
        <v>2.1099999999999977</v>
      </c>
      <c r="B297" t="s">
        <v>1367</v>
      </c>
      <c r="C297">
        <v>2017</v>
      </c>
      <c r="D297" t="s">
        <v>199</v>
      </c>
      <c r="E297">
        <v>2</v>
      </c>
      <c r="G297" t="s">
        <v>218</v>
      </c>
      <c r="I297">
        <v>5.25</v>
      </c>
      <c r="J297" t="s">
        <v>1233</v>
      </c>
      <c r="K297">
        <v>2018</v>
      </c>
    </row>
    <row r="298" spans="1:11">
      <c r="A298">
        <v>2.1199999999999974</v>
      </c>
      <c r="B298" t="s">
        <v>1095</v>
      </c>
      <c r="C298">
        <v>2017</v>
      </c>
      <c r="D298" t="s">
        <v>203</v>
      </c>
      <c r="E298">
        <v>2</v>
      </c>
      <c r="G298" t="s">
        <v>930</v>
      </c>
      <c r="I298">
        <v>5.25</v>
      </c>
      <c r="J298" t="s">
        <v>1233</v>
      </c>
      <c r="K298">
        <v>2018</v>
      </c>
    </row>
    <row r="299" spans="1:11">
      <c r="A299">
        <v>2.1299999999999972</v>
      </c>
      <c r="B299" t="s">
        <v>1100</v>
      </c>
      <c r="C299">
        <v>2017</v>
      </c>
      <c r="G299" t="s">
        <v>452</v>
      </c>
      <c r="I299">
        <v>5.25</v>
      </c>
      <c r="J299" t="s">
        <v>1233</v>
      </c>
      <c r="K299">
        <v>2018</v>
      </c>
    </row>
    <row r="300" spans="1:11">
      <c r="A300">
        <v>2.139999999999997</v>
      </c>
      <c r="B300" t="s">
        <v>1094</v>
      </c>
      <c r="C300" t="s">
        <v>1468</v>
      </c>
      <c r="G300" t="s">
        <v>117</v>
      </c>
      <c r="I300">
        <v>5.26</v>
      </c>
      <c r="J300" t="s">
        <v>1241</v>
      </c>
      <c r="K300">
        <v>2018</v>
      </c>
    </row>
    <row r="301" spans="1:11">
      <c r="A301">
        <v>2.1499999999999968</v>
      </c>
      <c r="B301" t="s">
        <v>1120</v>
      </c>
      <c r="C301" t="s">
        <v>1336</v>
      </c>
      <c r="G301" t="s">
        <v>1250</v>
      </c>
      <c r="I301">
        <v>5.26</v>
      </c>
      <c r="J301" t="s">
        <v>1241</v>
      </c>
      <c r="K301">
        <v>2018</v>
      </c>
    </row>
    <row r="302" spans="1:11">
      <c r="A302">
        <v>2.1599999999999966</v>
      </c>
      <c r="B302" t="s">
        <v>334</v>
      </c>
      <c r="C302" t="s">
        <v>1336</v>
      </c>
      <c r="D302" t="s">
        <v>379</v>
      </c>
      <c r="G302" t="s">
        <v>103</v>
      </c>
      <c r="I302">
        <v>5.27</v>
      </c>
      <c r="J302" t="s">
        <v>1231</v>
      </c>
      <c r="K302">
        <v>2018</v>
      </c>
    </row>
    <row r="303" spans="1:11">
      <c r="A303">
        <v>2.1699999999999964</v>
      </c>
      <c r="B303" t="s">
        <v>652</v>
      </c>
      <c r="C303">
        <v>2017</v>
      </c>
      <c r="D303" t="s">
        <v>617</v>
      </c>
      <c r="G303" t="s">
        <v>216</v>
      </c>
      <c r="I303">
        <v>5.27</v>
      </c>
      <c r="J303" t="s">
        <v>1231</v>
      </c>
      <c r="K303">
        <v>2018</v>
      </c>
    </row>
    <row r="304" spans="1:11">
      <c r="A304">
        <v>2.1799999999999962</v>
      </c>
      <c r="B304" t="s">
        <v>1098</v>
      </c>
      <c r="C304" t="s">
        <v>1469</v>
      </c>
      <c r="D304" t="s">
        <v>196</v>
      </c>
      <c r="G304" t="s">
        <v>530</v>
      </c>
      <c r="I304">
        <v>5.27</v>
      </c>
      <c r="J304" t="s">
        <v>1231</v>
      </c>
      <c r="K304">
        <v>2018</v>
      </c>
    </row>
    <row r="305" spans="1:11">
      <c r="A305">
        <v>3.01</v>
      </c>
      <c r="B305" t="s">
        <v>1281</v>
      </c>
      <c r="C305">
        <v>2017</v>
      </c>
      <c r="D305" t="s">
        <v>280</v>
      </c>
      <c r="E305">
        <v>2</v>
      </c>
      <c r="G305" t="s">
        <v>230</v>
      </c>
      <c r="I305">
        <v>5.28</v>
      </c>
      <c r="J305" t="s">
        <v>1246</v>
      </c>
      <c r="K305">
        <v>2017</v>
      </c>
    </row>
    <row r="306" spans="1:11">
      <c r="A306">
        <v>3.0199999999999996</v>
      </c>
      <c r="B306" t="s">
        <v>325</v>
      </c>
      <c r="C306">
        <v>2017</v>
      </c>
      <c r="G306" t="s">
        <v>1248</v>
      </c>
      <c r="I306">
        <v>5.28</v>
      </c>
      <c r="J306" t="s">
        <v>1246</v>
      </c>
      <c r="K306">
        <v>2017</v>
      </c>
    </row>
    <row r="307" spans="1:11">
      <c r="A307">
        <v>3.0299999999999994</v>
      </c>
      <c r="B307" t="s">
        <v>79</v>
      </c>
      <c r="C307">
        <v>2017</v>
      </c>
      <c r="D307" t="s">
        <v>299</v>
      </c>
      <c r="E307">
        <v>1</v>
      </c>
      <c r="G307" t="s">
        <v>217</v>
      </c>
      <c r="I307">
        <v>5.29</v>
      </c>
      <c r="J307" t="s">
        <v>491</v>
      </c>
      <c r="K307">
        <v>2018</v>
      </c>
    </row>
    <row r="308" spans="1:11">
      <c r="A308">
        <v>3.0399999999999991</v>
      </c>
      <c r="B308" t="s">
        <v>1280</v>
      </c>
      <c r="C308">
        <v>2017</v>
      </c>
      <c r="D308" t="s">
        <v>301</v>
      </c>
      <c r="E308">
        <v>0</v>
      </c>
      <c r="G308" t="s">
        <v>231</v>
      </c>
      <c r="I308">
        <v>5.29</v>
      </c>
      <c r="J308" t="s">
        <v>491</v>
      </c>
      <c r="K308">
        <v>2018</v>
      </c>
    </row>
    <row r="309" spans="1:11">
      <c r="A309">
        <v>3.0499999999999989</v>
      </c>
      <c r="B309" t="s">
        <v>978</v>
      </c>
      <c r="C309">
        <v>2017</v>
      </c>
      <c r="G309" t="s">
        <v>1266</v>
      </c>
      <c r="I309">
        <v>5.29</v>
      </c>
      <c r="J309" t="s">
        <v>491</v>
      </c>
      <c r="K309">
        <v>2018</v>
      </c>
    </row>
    <row r="310" spans="1:11">
      <c r="A310">
        <v>3.0599999999999987</v>
      </c>
      <c r="B310" t="s">
        <v>322</v>
      </c>
      <c r="C310">
        <v>2018</v>
      </c>
      <c r="G310" t="s">
        <v>845</v>
      </c>
      <c r="I310">
        <v>5.3</v>
      </c>
      <c r="J310" t="s">
        <v>846</v>
      </c>
      <c r="K310">
        <v>2018</v>
      </c>
    </row>
    <row r="311" spans="1:11">
      <c r="A311">
        <v>3.0699999999999985</v>
      </c>
      <c r="B311" t="s">
        <v>445</v>
      </c>
      <c r="C311">
        <v>2018</v>
      </c>
      <c r="G311" t="s">
        <v>845</v>
      </c>
      <c r="I311">
        <v>5.3</v>
      </c>
      <c r="J311" t="s">
        <v>846</v>
      </c>
      <c r="K311">
        <v>2018</v>
      </c>
    </row>
    <row r="312" spans="1:11">
      <c r="A312">
        <v>3.0799999999999983</v>
      </c>
      <c r="B312" t="s">
        <v>324</v>
      </c>
      <c r="C312" t="s">
        <v>1336</v>
      </c>
      <c r="G312" t="s">
        <v>1249</v>
      </c>
      <c r="I312">
        <v>5.3</v>
      </c>
      <c r="J312" t="s">
        <v>846</v>
      </c>
      <c r="K312">
        <v>2018</v>
      </c>
    </row>
    <row r="313" spans="1:11">
      <c r="A313">
        <v>3.0899999999999981</v>
      </c>
      <c r="B313" t="s">
        <v>1275</v>
      </c>
      <c r="C313" t="s">
        <v>1336</v>
      </c>
      <c r="G313" t="s">
        <v>841</v>
      </c>
      <c r="I313">
        <v>5.31</v>
      </c>
      <c r="J313" t="s">
        <v>842</v>
      </c>
      <c r="K313">
        <v>2018</v>
      </c>
    </row>
    <row r="314" spans="1:11">
      <c r="A314">
        <v>3.0999999999999979</v>
      </c>
      <c r="B314" t="s">
        <v>326</v>
      </c>
      <c r="C314" t="s">
        <v>1336</v>
      </c>
      <c r="D314" t="s">
        <v>281</v>
      </c>
      <c r="E314">
        <v>2</v>
      </c>
      <c r="G314" t="s">
        <v>841</v>
      </c>
      <c r="I314">
        <v>5.31</v>
      </c>
      <c r="J314" t="s">
        <v>842</v>
      </c>
      <c r="K314">
        <v>2018</v>
      </c>
    </row>
    <row r="315" spans="1:11">
      <c r="A315">
        <v>3.1099999999999977</v>
      </c>
      <c r="B315" t="s">
        <v>1277</v>
      </c>
      <c r="C315" t="s">
        <v>1336</v>
      </c>
      <c r="G315" t="s">
        <v>1264</v>
      </c>
      <c r="I315">
        <v>5.31</v>
      </c>
      <c r="J315" t="s">
        <v>842</v>
      </c>
      <c r="K315">
        <v>2018</v>
      </c>
    </row>
    <row r="316" spans="1:11">
      <c r="A316">
        <v>3.1199999999999974</v>
      </c>
      <c r="B316" t="s">
        <v>1279</v>
      </c>
      <c r="C316" t="s">
        <v>1336</v>
      </c>
      <c r="G316" t="s">
        <v>837</v>
      </c>
      <c r="I316">
        <v>5.32</v>
      </c>
      <c r="J316" t="s">
        <v>501</v>
      </c>
      <c r="K316">
        <v>2018</v>
      </c>
    </row>
    <row r="317" spans="1:11">
      <c r="A317">
        <v>3.1299999999999972</v>
      </c>
      <c r="B317" t="s">
        <v>1274</v>
      </c>
      <c r="C317" t="s">
        <v>1336</v>
      </c>
      <c r="G317" t="s">
        <v>837</v>
      </c>
      <c r="I317">
        <v>5.32</v>
      </c>
      <c r="J317" t="s">
        <v>501</v>
      </c>
      <c r="K317">
        <v>2018</v>
      </c>
    </row>
    <row r="318" spans="1:11">
      <c r="A318">
        <v>3.139999999999997</v>
      </c>
      <c r="B318" t="s">
        <v>1470</v>
      </c>
      <c r="G318" t="s">
        <v>1265</v>
      </c>
      <c r="I318">
        <v>5.32</v>
      </c>
      <c r="J318" t="s">
        <v>501</v>
      </c>
      <c r="K318">
        <v>2018</v>
      </c>
    </row>
    <row r="319" spans="1:11">
      <c r="A319">
        <v>4.01</v>
      </c>
      <c r="B319" t="s">
        <v>1143</v>
      </c>
      <c r="D319" t="s">
        <v>261</v>
      </c>
      <c r="G319" t="s">
        <v>1267</v>
      </c>
      <c r="I319">
        <v>5.33</v>
      </c>
      <c r="J319" t="s">
        <v>585</v>
      </c>
      <c r="K319">
        <v>2018</v>
      </c>
    </row>
    <row r="320" spans="1:11">
      <c r="A320">
        <v>4.0199999999999996</v>
      </c>
      <c r="B320" t="s">
        <v>1152</v>
      </c>
      <c r="D320" t="s">
        <v>248</v>
      </c>
      <c r="G320" t="s">
        <v>1273</v>
      </c>
      <c r="I320">
        <v>5.33</v>
      </c>
      <c r="J320" t="s">
        <v>585</v>
      </c>
      <c r="K320">
        <v>2018</v>
      </c>
    </row>
    <row r="321" spans="1:11">
      <c r="A321">
        <v>4.03</v>
      </c>
      <c r="B321" t="s">
        <v>1149</v>
      </c>
      <c r="D321" t="s">
        <v>264</v>
      </c>
      <c r="G321" t="s">
        <v>224</v>
      </c>
      <c r="I321">
        <v>5.34</v>
      </c>
      <c r="J321" t="s">
        <v>23</v>
      </c>
      <c r="K321">
        <v>2018</v>
      </c>
    </row>
    <row r="322" spans="1:11">
      <c r="A322">
        <v>4.04</v>
      </c>
      <c r="B322" t="s">
        <v>1147</v>
      </c>
      <c r="D322" t="s">
        <v>249</v>
      </c>
      <c r="G322" t="s">
        <v>105</v>
      </c>
      <c r="I322">
        <v>5.35</v>
      </c>
      <c r="J322" t="s">
        <v>1243</v>
      </c>
      <c r="K322">
        <v>2018</v>
      </c>
    </row>
    <row r="323" spans="1:11">
      <c r="A323">
        <v>4.05</v>
      </c>
      <c r="B323" t="s">
        <v>1151</v>
      </c>
      <c r="G323" t="s">
        <v>219</v>
      </c>
      <c r="I323">
        <v>5.35</v>
      </c>
      <c r="J323" t="s">
        <v>1243</v>
      </c>
      <c r="K323">
        <v>2018</v>
      </c>
    </row>
    <row r="324" spans="1:11">
      <c r="A324">
        <v>4.0599999999999996</v>
      </c>
      <c r="B324" t="s">
        <v>1163</v>
      </c>
      <c r="D324" t="s">
        <v>257</v>
      </c>
      <c r="G324" t="s">
        <v>1252</v>
      </c>
      <c r="I324">
        <v>5.35</v>
      </c>
      <c r="J324" t="s">
        <v>1243</v>
      </c>
      <c r="K324">
        <v>2018</v>
      </c>
    </row>
    <row r="325" spans="1:11">
      <c r="A325">
        <v>4.07</v>
      </c>
      <c r="B325" t="s">
        <v>1178</v>
      </c>
      <c r="D325" t="s">
        <v>270</v>
      </c>
      <c r="G325" t="s">
        <v>106</v>
      </c>
      <c r="I325">
        <v>5.36</v>
      </c>
      <c r="J325" t="s">
        <v>184</v>
      </c>
      <c r="K325">
        <v>2018</v>
      </c>
    </row>
    <row r="326" spans="1:11">
      <c r="A326">
        <v>4.08</v>
      </c>
      <c r="B326" t="s">
        <v>1150</v>
      </c>
      <c r="G326" t="s">
        <v>220</v>
      </c>
      <c r="I326">
        <v>5.36</v>
      </c>
      <c r="J326" t="s">
        <v>184</v>
      </c>
      <c r="K326">
        <v>2018</v>
      </c>
    </row>
    <row r="327" spans="1:11">
      <c r="A327">
        <v>4.09</v>
      </c>
      <c r="B327" t="s">
        <v>1175</v>
      </c>
      <c r="D327" t="s">
        <v>259</v>
      </c>
      <c r="G327" t="s">
        <v>1384</v>
      </c>
      <c r="I327">
        <v>5.36</v>
      </c>
      <c r="J327" t="s">
        <v>184</v>
      </c>
      <c r="K327">
        <v>2018</v>
      </c>
    </row>
    <row r="328" spans="1:11">
      <c r="A328">
        <v>4.0999999999999996</v>
      </c>
      <c r="B328" t="s">
        <v>1155</v>
      </c>
      <c r="D328" t="s">
        <v>266</v>
      </c>
      <c r="G328" t="s">
        <v>213</v>
      </c>
      <c r="I328">
        <v>5.37</v>
      </c>
      <c r="J328" t="s">
        <v>18</v>
      </c>
      <c r="K328">
        <v>2018</v>
      </c>
    </row>
    <row r="329" spans="1:11">
      <c r="A329">
        <v>4.1100000000000003</v>
      </c>
      <c r="B329" t="s">
        <v>1169</v>
      </c>
      <c r="D329" t="s">
        <v>253</v>
      </c>
      <c r="G329" t="s">
        <v>1251</v>
      </c>
      <c r="I329">
        <v>5.37</v>
      </c>
      <c r="J329" t="s">
        <v>18</v>
      </c>
      <c r="K329">
        <v>2018</v>
      </c>
    </row>
    <row r="330" spans="1:11">
      <c r="A330">
        <v>4.12</v>
      </c>
      <c r="B330" t="s">
        <v>1209</v>
      </c>
      <c r="G330" t="s">
        <v>450</v>
      </c>
      <c r="I330">
        <v>5.37</v>
      </c>
      <c r="J330" t="s">
        <v>18</v>
      </c>
      <c r="K330">
        <v>2018</v>
      </c>
    </row>
    <row r="331" spans="1:11">
      <c r="A331">
        <v>4.13</v>
      </c>
      <c r="B331" t="s">
        <v>1146</v>
      </c>
      <c r="D331" t="s">
        <v>263</v>
      </c>
      <c r="G331" t="s">
        <v>225</v>
      </c>
      <c r="I331">
        <v>5.38</v>
      </c>
      <c r="J331" t="s">
        <v>1245</v>
      </c>
      <c r="K331">
        <v>2018</v>
      </c>
    </row>
    <row r="332" spans="1:11">
      <c r="A332">
        <v>4.1399999999999997</v>
      </c>
      <c r="B332" t="s">
        <v>1154</v>
      </c>
      <c r="D332" t="s">
        <v>262</v>
      </c>
      <c r="G332" t="s">
        <v>1247</v>
      </c>
      <c r="I332">
        <v>5.38</v>
      </c>
      <c r="J332" t="s">
        <v>1245</v>
      </c>
      <c r="K332">
        <v>2018</v>
      </c>
    </row>
    <row r="333" spans="1:11">
      <c r="A333">
        <v>4.1500000000000004</v>
      </c>
      <c r="B333" t="s">
        <v>1148</v>
      </c>
      <c r="D333" t="s">
        <v>267</v>
      </c>
      <c r="G333" t="s">
        <v>109</v>
      </c>
      <c r="I333">
        <v>5.39</v>
      </c>
      <c r="J333" t="s">
        <v>1232</v>
      </c>
      <c r="K333">
        <v>2018</v>
      </c>
    </row>
    <row r="334" spans="1:11">
      <c r="A334">
        <v>4.16</v>
      </c>
      <c r="B334" t="s">
        <v>1158</v>
      </c>
      <c r="D334" t="s">
        <v>272</v>
      </c>
      <c r="G334" t="s">
        <v>228</v>
      </c>
      <c r="I334">
        <v>5.39</v>
      </c>
      <c r="J334" t="s">
        <v>1232</v>
      </c>
      <c r="K334">
        <v>2018</v>
      </c>
    </row>
    <row r="335" spans="1:11">
      <c r="A335">
        <v>4.17</v>
      </c>
      <c r="B335" t="s">
        <v>1181</v>
      </c>
      <c r="D335" t="s">
        <v>275</v>
      </c>
      <c r="G335" t="s">
        <v>314</v>
      </c>
      <c r="I335">
        <v>5.4</v>
      </c>
      <c r="J335" t="s">
        <v>336</v>
      </c>
      <c r="K335">
        <v>2018</v>
      </c>
    </row>
    <row r="336" spans="1:11">
      <c r="A336">
        <v>4.18</v>
      </c>
      <c r="B336" t="s">
        <v>1171</v>
      </c>
      <c r="D336" t="s">
        <v>394</v>
      </c>
      <c r="G336" t="s">
        <v>393</v>
      </c>
      <c r="I336">
        <v>5.4</v>
      </c>
      <c r="J336" t="s">
        <v>336</v>
      </c>
      <c r="K336">
        <v>2018</v>
      </c>
    </row>
    <row r="337" spans="1:11">
      <c r="A337">
        <v>4.1900000000000004</v>
      </c>
      <c r="B337" t="s">
        <v>1172</v>
      </c>
      <c r="D337" t="s">
        <v>618</v>
      </c>
      <c r="G337" t="s">
        <v>929</v>
      </c>
      <c r="I337">
        <v>5.4</v>
      </c>
      <c r="J337" t="s">
        <v>336</v>
      </c>
      <c r="K337">
        <v>2018</v>
      </c>
    </row>
    <row r="338" spans="1:11">
      <c r="A338">
        <v>4.2</v>
      </c>
      <c r="B338" t="s">
        <v>1161</v>
      </c>
      <c r="D338" t="s">
        <v>268</v>
      </c>
      <c r="G338" t="s">
        <v>111</v>
      </c>
      <c r="I338">
        <v>5.41</v>
      </c>
      <c r="J338" t="s">
        <v>38</v>
      </c>
      <c r="K338">
        <v>2018</v>
      </c>
    </row>
    <row r="339" spans="1:11">
      <c r="A339">
        <v>4.21</v>
      </c>
      <c r="B339" t="s">
        <v>1185</v>
      </c>
      <c r="D339" t="s">
        <v>398</v>
      </c>
      <c r="G339" t="s">
        <v>244</v>
      </c>
      <c r="I339">
        <v>5.41</v>
      </c>
      <c r="J339" t="s">
        <v>38</v>
      </c>
      <c r="K339">
        <v>2018</v>
      </c>
    </row>
    <row r="340" spans="1:11">
      <c r="A340">
        <v>4.22</v>
      </c>
      <c r="B340" t="s">
        <v>1179</v>
      </c>
      <c r="D340" t="s">
        <v>273</v>
      </c>
      <c r="G340" t="s">
        <v>847</v>
      </c>
      <c r="I340">
        <v>5.42</v>
      </c>
      <c r="J340" t="s">
        <v>1229</v>
      </c>
      <c r="K340">
        <v>2018</v>
      </c>
    </row>
    <row r="341" spans="1:11">
      <c r="A341">
        <v>4.2300000000000004</v>
      </c>
      <c r="B341" t="s">
        <v>1184</v>
      </c>
      <c r="D341" t="s">
        <v>397</v>
      </c>
      <c r="G341" t="s">
        <v>226</v>
      </c>
      <c r="I341">
        <v>5.42</v>
      </c>
      <c r="J341" t="s">
        <v>1229</v>
      </c>
      <c r="K341">
        <v>2018</v>
      </c>
    </row>
    <row r="342" spans="1:11">
      <c r="A342">
        <v>4.24</v>
      </c>
      <c r="B342" t="s">
        <v>1188</v>
      </c>
      <c r="D342" t="s">
        <v>619</v>
      </c>
      <c r="G342" t="s">
        <v>1254</v>
      </c>
      <c r="H342" t="s">
        <v>1318</v>
      </c>
      <c r="I342">
        <v>5.43</v>
      </c>
      <c r="J342" t="s">
        <v>1255</v>
      </c>
      <c r="K342">
        <v>2018</v>
      </c>
    </row>
    <row r="343" spans="1:11">
      <c r="A343">
        <v>4.25</v>
      </c>
      <c r="B343" t="s">
        <v>1204</v>
      </c>
      <c r="D343" t="s">
        <v>937</v>
      </c>
      <c r="G343" t="s">
        <v>1269</v>
      </c>
      <c r="I343">
        <v>5.44</v>
      </c>
      <c r="J343" t="s">
        <v>1270</v>
      </c>
      <c r="K343">
        <v>2018</v>
      </c>
    </row>
    <row r="344" spans="1:11">
      <c r="A344">
        <v>4.26</v>
      </c>
      <c r="B344" t="s">
        <v>1159</v>
      </c>
      <c r="D344" t="s">
        <v>939</v>
      </c>
      <c r="G344" t="s">
        <v>120</v>
      </c>
      <c r="I344">
        <v>5.45</v>
      </c>
      <c r="J344" t="s">
        <v>1225</v>
      </c>
      <c r="K344">
        <v>2018</v>
      </c>
    </row>
    <row r="345" spans="1:11">
      <c r="A345">
        <v>4.2699999999999996</v>
      </c>
      <c r="B345" t="s">
        <v>1160</v>
      </c>
      <c r="D345" t="s">
        <v>938</v>
      </c>
      <c r="G345" t="s">
        <v>1268</v>
      </c>
      <c r="I345">
        <v>5.45</v>
      </c>
      <c r="J345" t="s">
        <v>1225</v>
      </c>
      <c r="K345">
        <v>2018</v>
      </c>
    </row>
    <row r="346" spans="1:11">
      <c r="A346">
        <v>4.28</v>
      </c>
      <c r="B346" t="s">
        <v>1164</v>
      </c>
      <c r="D346" t="s">
        <v>940</v>
      </c>
      <c r="G346" t="s">
        <v>118</v>
      </c>
      <c r="I346">
        <v>5.46</v>
      </c>
      <c r="J346" t="s">
        <v>1227</v>
      </c>
      <c r="K346">
        <v>2018</v>
      </c>
    </row>
    <row r="347" spans="1:11">
      <c r="A347">
        <v>4.29</v>
      </c>
      <c r="B347" t="s">
        <v>1165</v>
      </c>
      <c r="D347" t="s">
        <v>941</v>
      </c>
      <c r="G347" t="s">
        <v>243</v>
      </c>
      <c r="I347">
        <v>5.46</v>
      </c>
      <c r="J347" t="s">
        <v>1227</v>
      </c>
      <c r="K347">
        <v>2018</v>
      </c>
    </row>
    <row r="348" spans="1:11">
      <c r="A348">
        <v>4.3</v>
      </c>
      <c r="B348" t="s">
        <v>1166</v>
      </c>
      <c r="D348" t="s">
        <v>943</v>
      </c>
      <c r="G348" t="s">
        <v>1261</v>
      </c>
      <c r="I348">
        <v>5.46</v>
      </c>
      <c r="J348" t="s">
        <v>1227</v>
      </c>
      <c r="K348">
        <v>2018</v>
      </c>
    </row>
    <row r="349" spans="1:11">
      <c r="A349">
        <v>4.3099999999999996</v>
      </c>
      <c r="B349" t="s">
        <v>1168</v>
      </c>
      <c r="G349" t="s">
        <v>172</v>
      </c>
      <c r="I349">
        <v>5.47</v>
      </c>
      <c r="J349" t="s">
        <v>171</v>
      </c>
      <c r="K349">
        <v>2018</v>
      </c>
    </row>
    <row r="350" spans="1:11">
      <c r="A350">
        <v>4.32</v>
      </c>
      <c r="B350" t="s">
        <v>1170</v>
      </c>
      <c r="D350" t="s">
        <v>942</v>
      </c>
      <c r="G350" t="s">
        <v>385</v>
      </c>
      <c r="I350">
        <v>5.47</v>
      </c>
      <c r="J350" t="s">
        <v>171</v>
      </c>
      <c r="K350">
        <v>2018</v>
      </c>
    </row>
    <row r="351" spans="1:11">
      <c r="A351">
        <v>4.33</v>
      </c>
      <c r="B351" t="s">
        <v>1186</v>
      </c>
      <c r="D351" t="s">
        <v>399</v>
      </c>
      <c r="G351" t="s">
        <v>1387</v>
      </c>
      <c r="I351">
        <v>5.47</v>
      </c>
      <c r="J351" t="s">
        <v>171</v>
      </c>
      <c r="K351">
        <v>2018</v>
      </c>
    </row>
    <row r="352" spans="1:11">
      <c r="A352">
        <v>4.34</v>
      </c>
      <c r="B352" t="s">
        <v>1180</v>
      </c>
      <c r="D352" t="s">
        <v>274</v>
      </c>
      <c r="G352" t="s">
        <v>932</v>
      </c>
      <c r="I352">
        <v>5.48</v>
      </c>
      <c r="J352" t="s">
        <v>33</v>
      </c>
      <c r="K352">
        <v>2018</v>
      </c>
    </row>
    <row r="353" spans="1:11">
      <c r="A353">
        <v>4.3499999999999996</v>
      </c>
      <c r="B353" t="s">
        <v>1182</v>
      </c>
      <c r="D353" t="s">
        <v>276</v>
      </c>
      <c r="G353" t="s">
        <v>115</v>
      </c>
      <c r="I353">
        <v>5.49</v>
      </c>
      <c r="J353" t="s">
        <v>1237</v>
      </c>
      <c r="K353">
        <v>2018</v>
      </c>
    </row>
    <row r="354" spans="1:11">
      <c r="A354">
        <v>4.3600000000000003</v>
      </c>
      <c r="B354" t="s">
        <v>1187</v>
      </c>
      <c r="D354" t="s">
        <v>401</v>
      </c>
      <c r="G354" t="s">
        <v>240</v>
      </c>
      <c r="I354">
        <v>5.49</v>
      </c>
      <c r="J354" t="s">
        <v>1237</v>
      </c>
      <c r="K354">
        <v>2018</v>
      </c>
    </row>
    <row r="355" spans="1:11">
      <c r="A355">
        <v>4.37</v>
      </c>
      <c r="B355" t="s">
        <v>1153</v>
      </c>
      <c r="D355" t="s">
        <v>265</v>
      </c>
      <c r="G355" t="s">
        <v>114</v>
      </c>
      <c r="I355">
        <v>5.5</v>
      </c>
      <c r="J355" t="s">
        <v>1238</v>
      </c>
      <c r="K355">
        <v>2018</v>
      </c>
    </row>
    <row r="356" spans="1:11">
      <c r="A356">
        <v>4.38</v>
      </c>
      <c r="B356" t="s">
        <v>1162</v>
      </c>
      <c r="D356" t="s">
        <v>271</v>
      </c>
      <c r="G356" t="s">
        <v>237</v>
      </c>
      <c r="I356">
        <v>5.5</v>
      </c>
      <c r="J356" t="s">
        <v>1238</v>
      </c>
      <c r="K356">
        <v>2018</v>
      </c>
    </row>
    <row r="357" spans="1:11">
      <c r="A357">
        <v>4.3899999999999997</v>
      </c>
      <c r="B357" t="s">
        <v>1207</v>
      </c>
      <c r="G357" t="s">
        <v>116</v>
      </c>
      <c r="I357">
        <v>5.51</v>
      </c>
      <c r="J357" t="s">
        <v>1242</v>
      </c>
      <c r="K357">
        <v>2018</v>
      </c>
    </row>
    <row r="358" spans="1:11">
      <c r="A358">
        <v>4.4000000000000004</v>
      </c>
      <c r="B358" t="s">
        <v>1157</v>
      </c>
      <c r="D358" t="s">
        <v>251</v>
      </c>
      <c r="G358" t="s">
        <v>242</v>
      </c>
      <c r="I358">
        <v>5.51</v>
      </c>
      <c r="J358" t="s">
        <v>1242</v>
      </c>
      <c r="K358">
        <v>2018</v>
      </c>
    </row>
    <row r="359" spans="1:11">
      <c r="A359">
        <v>4.41</v>
      </c>
      <c r="B359" t="s">
        <v>1156</v>
      </c>
      <c r="D359" t="s">
        <v>252</v>
      </c>
      <c r="G359" t="s">
        <v>318</v>
      </c>
      <c r="H359" t="s">
        <v>1475</v>
      </c>
      <c r="I359">
        <v>5.52</v>
      </c>
      <c r="J359" t="s">
        <v>1389</v>
      </c>
    </row>
    <row r="360" spans="1:11">
      <c r="A360">
        <v>4.42</v>
      </c>
      <c r="B360" t="s">
        <v>1176</v>
      </c>
      <c r="D360" t="s">
        <v>260</v>
      </c>
      <c r="G360" t="s">
        <v>419</v>
      </c>
      <c r="H360">
        <v>5</v>
      </c>
      <c r="I360">
        <v>6.01</v>
      </c>
      <c r="J360" t="s">
        <v>80</v>
      </c>
      <c r="K360">
        <v>2017</v>
      </c>
    </row>
    <row r="361" spans="1:11">
      <c r="A361">
        <v>4.43</v>
      </c>
      <c r="B361" t="s">
        <v>1221</v>
      </c>
      <c r="G361" t="s">
        <v>300</v>
      </c>
      <c r="H361">
        <v>0</v>
      </c>
      <c r="I361">
        <v>6.01</v>
      </c>
      <c r="J361" t="s">
        <v>80</v>
      </c>
      <c r="K361">
        <v>2017</v>
      </c>
    </row>
    <row r="362" spans="1:11">
      <c r="A362">
        <v>4.4400000000000004</v>
      </c>
      <c r="B362" t="s">
        <v>1144</v>
      </c>
      <c r="D362" t="s">
        <v>255</v>
      </c>
      <c r="G362" t="s">
        <v>1283</v>
      </c>
      <c r="H362" t="s">
        <v>1284</v>
      </c>
      <c r="I362">
        <v>6.02</v>
      </c>
      <c r="J362" t="s">
        <v>527</v>
      </c>
      <c r="K362">
        <v>2017</v>
      </c>
    </row>
    <row r="363" spans="1:11">
      <c r="A363">
        <v>4.45</v>
      </c>
      <c r="B363" t="s">
        <v>1183</v>
      </c>
      <c r="D363" t="s">
        <v>396</v>
      </c>
      <c r="G363" t="s">
        <v>1285</v>
      </c>
      <c r="H363">
        <v>1</v>
      </c>
      <c r="I363">
        <v>6.02</v>
      </c>
      <c r="J363" t="s">
        <v>527</v>
      </c>
      <c r="K363">
        <v>2017</v>
      </c>
    </row>
    <row r="364" spans="1:11">
      <c r="A364">
        <v>4.46</v>
      </c>
      <c r="B364" t="s">
        <v>1174</v>
      </c>
      <c r="D364" t="s">
        <v>924</v>
      </c>
      <c r="G364">
        <v>15.5</v>
      </c>
      <c r="I364">
        <v>6.03</v>
      </c>
      <c r="J364" t="s">
        <v>556</v>
      </c>
      <c r="K364">
        <v>2017</v>
      </c>
    </row>
    <row r="365" spans="1:11">
      <c r="A365">
        <v>4.47</v>
      </c>
      <c r="B365" t="s">
        <v>1167</v>
      </c>
      <c r="D365" t="s">
        <v>208</v>
      </c>
      <c r="G365" t="s">
        <v>1286</v>
      </c>
      <c r="H365" t="s">
        <v>1287</v>
      </c>
      <c r="I365">
        <v>6.03</v>
      </c>
      <c r="J365" t="s">
        <v>556</v>
      </c>
      <c r="K365">
        <v>2017</v>
      </c>
    </row>
    <row r="366" spans="1:11">
      <c r="A366">
        <v>4.4800000000000004</v>
      </c>
      <c r="B366" t="s">
        <v>1145</v>
      </c>
      <c r="G366" t="s">
        <v>1288</v>
      </c>
      <c r="H366">
        <v>4</v>
      </c>
      <c r="I366">
        <v>6.03</v>
      </c>
      <c r="J366" t="s">
        <v>556</v>
      </c>
      <c r="K366">
        <v>2017</v>
      </c>
    </row>
    <row r="367" spans="1:11">
      <c r="A367">
        <v>4.49</v>
      </c>
      <c r="B367" t="s">
        <v>1177</v>
      </c>
      <c r="D367" t="s">
        <v>269</v>
      </c>
      <c r="G367">
        <v>15.4</v>
      </c>
      <c r="I367">
        <v>6.04</v>
      </c>
      <c r="J367" t="s">
        <v>595</v>
      </c>
      <c r="K367">
        <v>2018</v>
      </c>
    </row>
    <row r="368" spans="1:11">
      <c r="A368">
        <v>4.5</v>
      </c>
      <c r="B368" t="s">
        <v>1223</v>
      </c>
      <c r="G368" s="103" t="s">
        <v>1289</v>
      </c>
      <c r="H368" t="s">
        <v>1290</v>
      </c>
      <c r="I368">
        <v>6.04</v>
      </c>
      <c r="J368" t="s">
        <v>595</v>
      </c>
      <c r="K368">
        <v>2018</v>
      </c>
    </row>
    <row r="369" spans="1:11">
      <c r="A369">
        <v>4.51</v>
      </c>
      <c r="B369" t="s">
        <v>1214</v>
      </c>
      <c r="G369" t="s">
        <v>594</v>
      </c>
      <c r="H369">
        <v>1</v>
      </c>
      <c r="I369">
        <v>6.04</v>
      </c>
      <c r="J369" t="s">
        <v>595</v>
      </c>
      <c r="K369">
        <v>2018</v>
      </c>
    </row>
    <row r="370" spans="1:11">
      <c r="A370">
        <v>4.5199999999999996</v>
      </c>
      <c r="B370" t="s">
        <v>1173</v>
      </c>
      <c r="D370" t="s">
        <v>250</v>
      </c>
      <c r="G370" t="s">
        <v>1392</v>
      </c>
      <c r="H370" t="s">
        <v>1292</v>
      </c>
      <c r="I370">
        <v>6.05</v>
      </c>
      <c r="J370" t="s">
        <v>1293</v>
      </c>
      <c r="K370">
        <v>2017</v>
      </c>
    </row>
    <row r="371" spans="1:11">
      <c r="A371">
        <v>4.53</v>
      </c>
      <c r="B371" t="s">
        <v>1378</v>
      </c>
      <c r="G371" t="s">
        <v>1294</v>
      </c>
      <c r="H371" t="s">
        <v>1295</v>
      </c>
      <c r="I371">
        <v>6.06</v>
      </c>
      <c r="J371" t="s">
        <v>597</v>
      </c>
      <c r="K371">
        <v>2018</v>
      </c>
    </row>
    <row r="372" spans="1:11">
      <c r="A372">
        <v>5.01</v>
      </c>
      <c r="B372" t="s">
        <v>1226</v>
      </c>
      <c r="C372">
        <v>2018</v>
      </c>
      <c r="D372" t="s">
        <v>835</v>
      </c>
      <c r="G372" t="s">
        <v>596</v>
      </c>
      <c r="H372">
        <v>4</v>
      </c>
      <c r="I372">
        <v>6.06</v>
      </c>
      <c r="J372" t="s">
        <v>597</v>
      </c>
      <c r="K372">
        <v>2018</v>
      </c>
    </row>
    <row r="373" spans="1:11">
      <c r="A373">
        <v>5.0199999999999996</v>
      </c>
      <c r="B373" t="s">
        <v>682</v>
      </c>
      <c r="C373">
        <v>2018</v>
      </c>
      <c r="D373" t="s">
        <v>239</v>
      </c>
      <c r="G373" s="103" t="s">
        <v>345</v>
      </c>
      <c r="H373">
        <v>1</v>
      </c>
      <c r="I373">
        <v>6.07</v>
      </c>
      <c r="J373" t="s">
        <v>1296</v>
      </c>
      <c r="K373">
        <v>2017</v>
      </c>
    </row>
    <row r="374" spans="1:11">
      <c r="A374">
        <v>5.0299999999999994</v>
      </c>
      <c r="B374" t="s">
        <v>1230</v>
      </c>
      <c r="C374">
        <v>2018</v>
      </c>
      <c r="G374" t="s">
        <v>1297</v>
      </c>
      <c r="H374" t="s">
        <v>1290</v>
      </c>
      <c r="I374">
        <v>6.07</v>
      </c>
      <c r="J374" t="s">
        <v>1296</v>
      </c>
      <c r="K374">
        <v>2017</v>
      </c>
    </row>
    <row r="375" spans="1:11">
      <c r="A375">
        <v>5.0399999999999991</v>
      </c>
      <c r="B375" t="s">
        <v>593</v>
      </c>
      <c r="C375">
        <v>2018</v>
      </c>
      <c r="G375" t="s">
        <v>1298</v>
      </c>
      <c r="H375">
        <v>1</v>
      </c>
      <c r="I375">
        <v>6.07</v>
      </c>
      <c r="J375" t="s">
        <v>1296</v>
      </c>
      <c r="K375">
        <v>2017</v>
      </c>
    </row>
    <row r="376" spans="1:11">
      <c r="A376">
        <v>5.05</v>
      </c>
      <c r="B376" t="s">
        <v>1030</v>
      </c>
      <c r="C376">
        <v>2018</v>
      </c>
      <c r="D376" t="s">
        <v>238</v>
      </c>
      <c r="G376" t="s">
        <v>1299</v>
      </c>
      <c r="I376">
        <v>6.08</v>
      </c>
      <c r="J376" t="s">
        <v>1300</v>
      </c>
      <c r="K376">
        <v>2017</v>
      </c>
    </row>
    <row r="377" spans="1:11">
      <c r="A377">
        <v>5.0599999999999996</v>
      </c>
      <c r="B377" t="s">
        <v>1244</v>
      </c>
      <c r="C377">
        <v>2018</v>
      </c>
      <c r="D377" t="s">
        <v>392</v>
      </c>
      <c r="G377" t="s">
        <v>358</v>
      </c>
      <c r="H377" t="s">
        <v>1290</v>
      </c>
      <c r="I377">
        <v>6.08</v>
      </c>
      <c r="J377" t="s">
        <v>1300</v>
      </c>
      <c r="K377">
        <v>2017</v>
      </c>
    </row>
    <row r="378" spans="1:11">
      <c r="A378">
        <v>5.07</v>
      </c>
      <c r="B378" t="s">
        <v>32</v>
      </c>
      <c r="C378">
        <v>2018</v>
      </c>
      <c r="D378" t="s">
        <v>235</v>
      </c>
      <c r="G378" t="s">
        <v>485</v>
      </c>
      <c r="H378">
        <v>0</v>
      </c>
      <c r="I378">
        <v>6.08</v>
      </c>
      <c r="J378" t="s">
        <v>1300</v>
      </c>
      <c r="K378">
        <v>2017</v>
      </c>
    </row>
    <row r="379" spans="1:11">
      <c r="A379">
        <v>5.08</v>
      </c>
      <c r="B379" t="s">
        <v>1473</v>
      </c>
      <c r="C379">
        <v>2018</v>
      </c>
      <c r="G379">
        <v>14.3</v>
      </c>
      <c r="I379">
        <v>6.09</v>
      </c>
      <c r="J379" t="s">
        <v>1301</v>
      </c>
      <c r="K379">
        <v>2017</v>
      </c>
    </row>
    <row r="380" spans="1:11">
      <c r="A380">
        <v>5.09</v>
      </c>
      <c r="B380" t="s">
        <v>1228</v>
      </c>
      <c r="C380">
        <v>2018</v>
      </c>
      <c r="G380" t="s">
        <v>418</v>
      </c>
      <c r="H380">
        <v>6</v>
      </c>
      <c r="I380">
        <v>6.09</v>
      </c>
      <c r="J380" t="s">
        <v>1301</v>
      </c>
      <c r="K380">
        <v>2017</v>
      </c>
    </row>
    <row r="381" spans="1:11">
      <c r="A381">
        <v>5.0999999999999996</v>
      </c>
      <c r="B381" t="s">
        <v>1235</v>
      </c>
      <c r="C381">
        <v>2018</v>
      </c>
      <c r="D381" t="s">
        <v>227</v>
      </c>
      <c r="G381" t="s">
        <v>357</v>
      </c>
      <c r="H381">
        <v>9</v>
      </c>
      <c r="I381">
        <v>6.09</v>
      </c>
      <c r="J381" t="s">
        <v>1301</v>
      </c>
      <c r="K381">
        <v>2017</v>
      </c>
    </row>
    <row r="382" spans="1:11">
      <c r="A382">
        <v>5.1100000000000003</v>
      </c>
      <c r="B382" t="s">
        <v>22</v>
      </c>
      <c r="C382">
        <v>2018</v>
      </c>
      <c r="D382" t="s">
        <v>221</v>
      </c>
      <c r="G382" t="s">
        <v>484</v>
      </c>
      <c r="H382">
        <v>0</v>
      </c>
      <c r="I382">
        <v>6.09</v>
      </c>
      <c r="J382" t="s">
        <v>1301</v>
      </c>
      <c r="K382">
        <v>2017</v>
      </c>
    </row>
    <row r="383" spans="1:11">
      <c r="A383">
        <v>5.12</v>
      </c>
      <c r="B383" t="s">
        <v>31</v>
      </c>
      <c r="C383">
        <v>2018</v>
      </c>
      <c r="D383" t="s">
        <v>234</v>
      </c>
      <c r="G383">
        <v>14.3</v>
      </c>
      <c r="I383">
        <v>6.1</v>
      </c>
      <c r="J383" t="s">
        <v>1303</v>
      </c>
      <c r="K383">
        <v>2017</v>
      </c>
    </row>
    <row r="384" spans="1:11">
      <c r="A384">
        <v>5.13</v>
      </c>
      <c r="B384" t="s">
        <v>40</v>
      </c>
      <c r="C384">
        <v>2018</v>
      </c>
      <c r="D384" t="s">
        <v>246</v>
      </c>
      <c r="G384" t="s">
        <v>915</v>
      </c>
      <c r="H384">
        <v>5</v>
      </c>
      <c r="I384">
        <v>6.1</v>
      </c>
      <c r="J384" t="s">
        <v>1303</v>
      </c>
      <c r="K384">
        <v>2017</v>
      </c>
    </row>
    <row r="385" spans="1:11">
      <c r="A385">
        <v>5.14</v>
      </c>
      <c r="B385" t="s">
        <v>33</v>
      </c>
      <c r="C385">
        <v>2018</v>
      </c>
      <c r="D385" t="s">
        <v>236</v>
      </c>
      <c r="G385" t="s">
        <v>1304</v>
      </c>
      <c r="H385" t="s">
        <v>1295</v>
      </c>
      <c r="I385">
        <v>6.1</v>
      </c>
      <c r="J385" t="s">
        <v>1303</v>
      </c>
      <c r="K385">
        <v>2017</v>
      </c>
    </row>
    <row r="386" spans="1:11">
      <c r="A386">
        <v>5.15</v>
      </c>
      <c r="B386" t="s">
        <v>840</v>
      </c>
      <c r="C386">
        <v>2018</v>
      </c>
      <c r="D386" t="s">
        <v>839</v>
      </c>
      <c r="G386" t="s">
        <v>1305</v>
      </c>
      <c r="H386">
        <v>1</v>
      </c>
      <c r="I386">
        <v>6.1</v>
      </c>
      <c r="J386" t="s">
        <v>1303</v>
      </c>
      <c r="K386">
        <v>2017</v>
      </c>
    </row>
    <row r="387" spans="1:11">
      <c r="A387">
        <v>5.16</v>
      </c>
      <c r="B387" t="s">
        <v>27</v>
      </c>
      <c r="C387">
        <v>2018</v>
      </c>
      <c r="D387" t="s">
        <v>229</v>
      </c>
      <c r="G387" t="s">
        <v>920</v>
      </c>
      <c r="H387">
        <v>5</v>
      </c>
      <c r="I387">
        <v>6.1099999999999994</v>
      </c>
      <c r="J387" t="s">
        <v>1306</v>
      </c>
      <c r="K387">
        <v>2017</v>
      </c>
    </row>
    <row r="388" spans="1:11">
      <c r="A388">
        <v>5.17</v>
      </c>
      <c r="B388" t="s">
        <v>704</v>
      </c>
      <c r="C388">
        <v>2018</v>
      </c>
      <c r="D388" t="s">
        <v>215</v>
      </c>
      <c r="G388" t="s">
        <v>1304</v>
      </c>
      <c r="H388" t="s">
        <v>1295</v>
      </c>
      <c r="I388">
        <v>6.1099999999999994</v>
      </c>
      <c r="J388" t="s">
        <v>1306</v>
      </c>
      <c r="K388">
        <v>2017</v>
      </c>
    </row>
    <row r="389" spans="1:11">
      <c r="A389">
        <v>5.18</v>
      </c>
      <c r="B389" t="s">
        <v>1239</v>
      </c>
      <c r="C389">
        <v>2018</v>
      </c>
      <c r="G389" t="s">
        <v>514</v>
      </c>
      <c r="H389">
        <v>0.1</v>
      </c>
      <c r="I389">
        <v>6.1099999999999994</v>
      </c>
      <c r="J389" t="s">
        <v>1306</v>
      </c>
      <c r="K389">
        <v>2017</v>
      </c>
    </row>
    <row r="390" spans="1:11">
      <c r="A390">
        <v>5.19</v>
      </c>
      <c r="B390" t="s">
        <v>1240</v>
      </c>
      <c r="C390">
        <v>2018</v>
      </c>
      <c r="G390" t="s">
        <v>1307</v>
      </c>
      <c r="H390" t="s">
        <v>1308</v>
      </c>
      <c r="I390">
        <v>6.1199999999999992</v>
      </c>
      <c r="J390" t="s">
        <v>1309</v>
      </c>
      <c r="K390">
        <v>2017</v>
      </c>
    </row>
    <row r="391" spans="1:11">
      <c r="A391">
        <v>5.2</v>
      </c>
      <c r="B391" t="s">
        <v>1258</v>
      </c>
      <c r="C391">
        <v>2018</v>
      </c>
      <c r="G391" t="s">
        <v>881</v>
      </c>
      <c r="H391">
        <v>6</v>
      </c>
      <c r="I391">
        <v>6.129999999999999</v>
      </c>
      <c r="J391" t="s">
        <v>1310</v>
      </c>
      <c r="K391">
        <v>2017</v>
      </c>
    </row>
    <row r="392" spans="1:11">
      <c r="A392">
        <v>5.21</v>
      </c>
      <c r="B392" t="s">
        <v>16</v>
      </c>
      <c r="C392">
        <v>2018</v>
      </c>
      <c r="D392" t="s">
        <v>391</v>
      </c>
      <c r="G392" t="s">
        <v>1311</v>
      </c>
      <c r="H392" t="s">
        <v>1308</v>
      </c>
      <c r="I392">
        <v>6.129999999999999</v>
      </c>
      <c r="J392" t="s">
        <v>1310</v>
      </c>
      <c r="K392">
        <v>2017</v>
      </c>
    </row>
    <row r="393" spans="1:11">
      <c r="A393">
        <v>5.22</v>
      </c>
      <c r="B393" t="s">
        <v>1236</v>
      </c>
      <c r="C393">
        <v>2018</v>
      </c>
      <c r="D393" t="s">
        <v>233</v>
      </c>
      <c r="G393" t="s">
        <v>352</v>
      </c>
      <c r="H393">
        <v>5</v>
      </c>
      <c r="I393">
        <v>6.1399999999999988</v>
      </c>
      <c r="J393" t="s">
        <v>1312</v>
      </c>
      <c r="K393">
        <v>2017</v>
      </c>
    </row>
    <row r="394" spans="1:11">
      <c r="A394">
        <v>5.23</v>
      </c>
      <c r="B394" t="s">
        <v>223</v>
      </c>
      <c r="C394">
        <v>2018</v>
      </c>
      <c r="D394" t="s">
        <v>222</v>
      </c>
      <c r="G394" t="s">
        <v>1313</v>
      </c>
      <c r="H394">
        <v>0</v>
      </c>
      <c r="I394">
        <v>6.1399999999999988</v>
      </c>
      <c r="J394" t="s">
        <v>1312</v>
      </c>
      <c r="K394">
        <v>2017</v>
      </c>
    </row>
    <row r="395" spans="1:11">
      <c r="A395">
        <v>5.24</v>
      </c>
      <c r="B395" t="s">
        <v>1234</v>
      </c>
      <c r="C395">
        <v>2018</v>
      </c>
      <c r="D395" t="s">
        <v>232</v>
      </c>
      <c r="G395">
        <v>15.3</v>
      </c>
      <c r="I395">
        <v>6.1499999999999986</v>
      </c>
      <c r="J395" t="s">
        <v>1314</v>
      </c>
      <c r="K395">
        <v>2017</v>
      </c>
    </row>
    <row r="396" spans="1:11">
      <c r="A396">
        <v>5.25</v>
      </c>
      <c r="B396" t="s">
        <v>1233</v>
      </c>
      <c r="C396">
        <v>2018</v>
      </c>
      <c r="D396" t="s">
        <v>218</v>
      </c>
      <c r="G396" s="103" t="s">
        <v>352</v>
      </c>
      <c r="H396">
        <v>5</v>
      </c>
      <c r="I396">
        <v>6.1499999999999986</v>
      </c>
      <c r="J396" t="s">
        <v>1314</v>
      </c>
      <c r="K396">
        <v>2017</v>
      </c>
    </row>
    <row r="397" spans="1:11">
      <c r="A397">
        <v>5.26</v>
      </c>
      <c r="B397" t="s">
        <v>1241</v>
      </c>
      <c r="C397">
        <v>2018</v>
      </c>
      <c r="G397" s="103" t="s">
        <v>360</v>
      </c>
      <c r="H397" t="s">
        <v>1308</v>
      </c>
      <c r="I397">
        <v>6.1499999999999986</v>
      </c>
      <c r="J397" t="s">
        <v>1314</v>
      </c>
      <c r="K397">
        <v>2017</v>
      </c>
    </row>
    <row r="398" spans="1:11">
      <c r="A398">
        <v>5.27</v>
      </c>
      <c r="B398" t="s">
        <v>1231</v>
      </c>
      <c r="C398">
        <v>2018</v>
      </c>
      <c r="D398" t="s">
        <v>216</v>
      </c>
      <c r="G398">
        <v>15.3</v>
      </c>
      <c r="I398">
        <v>6.16</v>
      </c>
      <c r="J398" t="s">
        <v>78</v>
      </c>
      <c r="K398">
        <v>2017</v>
      </c>
    </row>
    <row r="399" spans="1:11">
      <c r="A399">
        <v>5.28</v>
      </c>
      <c r="B399" t="s">
        <v>1246</v>
      </c>
      <c r="C399">
        <v>2017</v>
      </c>
      <c r="D399" t="s">
        <v>230</v>
      </c>
      <c r="G399" t="s">
        <v>86</v>
      </c>
      <c r="H399">
        <v>6</v>
      </c>
      <c r="I399">
        <v>6.16</v>
      </c>
      <c r="J399" t="s">
        <v>78</v>
      </c>
      <c r="K399">
        <v>2017</v>
      </c>
    </row>
    <row r="400" spans="1:11">
      <c r="A400">
        <v>5.29</v>
      </c>
      <c r="B400" t="s">
        <v>491</v>
      </c>
      <c r="C400">
        <v>2018</v>
      </c>
      <c r="D400" t="s">
        <v>217</v>
      </c>
      <c r="G400" t="s">
        <v>296</v>
      </c>
      <c r="H400">
        <v>3</v>
      </c>
      <c r="I400">
        <v>6.16</v>
      </c>
      <c r="J400" t="s">
        <v>78</v>
      </c>
      <c r="K400">
        <v>2017</v>
      </c>
    </row>
    <row r="401" spans="1:11">
      <c r="A401">
        <v>5.3</v>
      </c>
      <c r="B401" t="s">
        <v>846</v>
      </c>
      <c r="C401">
        <v>2018</v>
      </c>
      <c r="D401" t="s">
        <v>845</v>
      </c>
      <c r="G401" t="s">
        <v>479</v>
      </c>
      <c r="H401">
        <v>0</v>
      </c>
      <c r="I401">
        <v>6.16</v>
      </c>
      <c r="J401" t="s">
        <v>78</v>
      </c>
      <c r="K401">
        <v>2017</v>
      </c>
    </row>
    <row r="402" spans="1:11">
      <c r="A402">
        <v>5.31</v>
      </c>
      <c r="B402" t="s">
        <v>842</v>
      </c>
      <c r="C402">
        <v>2018</v>
      </c>
      <c r="D402" t="s">
        <v>841</v>
      </c>
      <c r="G402" t="s">
        <v>883</v>
      </c>
      <c r="H402">
        <v>3</v>
      </c>
      <c r="I402">
        <v>6.17</v>
      </c>
      <c r="J402" t="s">
        <v>884</v>
      </c>
      <c r="K402">
        <v>2018</v>
      </c>
    </row>
    <row r="403" spans="1:11">
      <c r="A403">
        <v>5.32</v>
      </c>
      <c r="B403" t="s">
        <v>501</v>
      </c>
      <c r="C403">
        <v>2018</v>
      </c>
      <c r="D403" t="s">
        <v>837</v>
      </c>
      <c r="G403" t="s">
        <v>887</v>
      </c>
      <c r="H403">
        <v>1</v>
      </c>
      <c r="I403">
        <v>6.18</v>
      </c>
      <c r="J403" t="s">
        <v>349</v>
      </c>
      <c r="K403">
        <v>2017</v>
      </c>
    </row>
    <row r="404" spans="1:11">
      <c r="A404">
        <v>5.33</v>
      </c>
      <c r="B404" t="s">
        <v>585</v>
      </c>
      <c r="C404">
        <v>2018</v>
      </c>
      <c r="G404" t="s">
        <v>298</v>
      </c>
      <c r="H404">
        <v>1</v>
      </c>
      <c r="I404">
        <v>6.18</v>
      </c>
      <c r="J404" t="s">
        <v>349</v>
      </c>
      <c r="K404">
        <v>2017</v>
      </c>
    </row>
    <row r="405" spans="1:11">
      <c r="A405">
        <v>5.34</v>
      </c>
      <c r="B405" t="s">
        <v>23</v>
      </c>
      <c r="C405">
        <v>2018</v>
      </c>
      <c r="D405" t="s">
        <v>224</v>
      </c>
      <c r="G405" s="103" t="s">
        <v>1317</v>
      </c>
      <c r="H405" t="s">
        <v>1308</v>
      </c>
      <c r="I405">
        <v>6.18</v>
      </c>
      <c r="J405" t="s">
        <v>349</v>
      </c>
      <c r="K405">
        <v>2017</v>
      </c>
    </row>
    <row r="406" spans="1:11">
      <c r="A406">
        <v>5.35</v>
      </c>
      <c r="B406" t="s">
        <v>1243</v>
      </c>
      <c r="C406">
        <v>2018</v>
      </c>
      <c r="D406" t="s">
        <v>219</v>
      </c>
      <c r="G406" t="s">
        <v>563</v>
      </c>
      <c r="H406">
        <v>0</v>
      </c>
      <c r="I406">
        <v>6.18</v>
      </c>
      <c r="J406" t="s">
        <v>349</v>
      </c>
      <c r="K406">
        <v>2017</v>
      </c>
    </row>
    <row r="407" spans="1:11">
      <c r="A407">
        <v>5.36</v>
      </c>
      <c r="B407" t="s">
        <v>184</v>
      </c>
      <c r="C407">
        <v>2018</v>
      </c>
      <c r="D407" t="s">
        <v>220</v>
      </c>
      <c r="G407" t="s">
        <v>1254</v>
      </c>
      <c r="H407" t="s">
        <v>1318</v>
      </c>
      <c r="I407">
        <v>6.1899999999999995</v>
      </c>
      <c r="J407" t="s">
        <v>560</v>
      </c>
      <c r="K407">
        <v>2017</v>
      </c>
    </row>
    <row r="408" spans="1:11">
      <c r="A408">
        <v>5.37</v>
      </c>
      <c r="B408" t="s">
        <v>18</v>
      </c>
      <c r="C408">
        <v>2018</v>
      </c>
      <c r="D408" t="s">
        <v>213</v>
      </c>
      <c r="G408" t="s">
        <v>559</v>
      </c>
      <c r="I408">
        <v>6.1899999999999995</v>
      </c>
      <c r="J408" t="s">
        <v>560</v>
      </c>
      <c r="K408">
        <v>2017</v>
      </c>
    </row>
    <row r="409" spans="1:11">
      <c r="A409">
        <v>5.38</v>
      </c>
      <c r="B409" t="s">
        <v>1245</v>
      </c>
      <c r="C409">
        <v>2018</v>
      </c>
      <c r="D409" t="s">
        <v>225</v>
      </c>
      <c r="G409" t="s">
        <v>1319</v>
      </c>
      <c r="I409">
        <v>6.1999999999999993</v>
      </c>
      <c r="J409" t="s">
        <v>558</v>
      </c>
      <c r="K409">
        <v>2018</v>
      </c>
    </row>
    <row r="410" spans="1:11">
      <c r="A410">
        <v>5.39</v>
      </c>
      <c r="B410" t="s">
        <v>1232</v>
      </c>
      <c r="C410">
        <v>2018</v>
      </c>
      <c r="D410" t="s">
        <v>228</v>
      </c>
      <c r="G410" t="s">
        <v>557</v>
      </c>
      <c r="H410">
        <v>0</v>
      </c>
      <c r="I410">
        <v>6.1999999999999993</v>
      </c>
      <c r="J410" t="s">
        <v>558</v>
      </c>
      <c r="K410">
        <v>2018</v>
      </c>
    </row>
    <row r="411" spans="1:11">
      <c r="A411">
        <v>5.4</v>
      </c>
      <c r="B411" t="s">
        <v>336</v>
      </c>
      <c r="C411">
        <v>2018</v>
      </c>
      <c r="D411" t="s">
        <v>393</v>
      </c>
      <c r="G411" t="s">
        <v>894</v>
      </c>
      <c r="H411">
        <v>7</v>
      </c>
      <c r="I411">
        <v>6.2099999999999991</v>
      </c>
      <c r="J411" t="s">
        <v>1321</v>
      </c>
      <c r="K411">
        <v>2017</v>
      </c>
    </row>
    <row r="412" spans="1:11">
      <c r="A412">
        <v>5.41</v>
      </c>
      <c r="B412" t="s">
        <v>38</v>
      </c>
      <c r="C412">
        <v>2018</v>
      </c>
      <c r="D412" t="s">
        <v>244</v>
      </c>
      <c r="G412" t="s">
        <v>1320</v>
      </c>
      <c r="H412">
        <v>4</v>
      </c>
      <c r="I412">
        <v>6.2099999999999991</v>
      </c>
      <c r="J412" t="s">
        <v>1321</v>
      </c>
      <c r="K412">
        <v>2017</v>
      </c>
    </row>
    <row r="413" spans="1:11">
      <c r="A413">
        <v>5.42</v>
      </c>
      <c r="B413" t="s">
        <v>1229</v>
      </c>
      <c r="C413">
        <v>2018</v>
      </c>
      <c r="D413" t="s">
        <v>226</v>
      </c>
      <c r="G413" s="103" t="s">
        <v>1322</v>
      </c>
      <c r="H413">
        <v>0.1</v>
      </c>
      <c r="I413">
        <v>6.2099999999999991</v>
      </c>
      <c r="J413" t="s">
        <v>1321</v>
      </c>
      <c r="K413">
        <v>2017</v>
      </c>
    </row>
    <row r="414" spans="1:11">
      <c r="A414">
        <v>5.43</v>
      </c>
      <c r="B414" t="s">
        <v>1255</v>
      </c>
      <c r="C414">
        <v>2018</v>
      </c>
      <c r="G414">
        <v>14.2</v>
      </c>
      <c r="I414">
        <v>6.2199999999999989</v>
      </c>
      <c r="J414" t="s">
        <v>593</v>
      </c>
      <c r="K414" t="s">
        <v>1336</v>
      </c>
    </row>
    <row r="415" spans="1:11">
      <c r="A415">
        <v>5.44</v>
      </c>
      <c r="B415" t="s">
        <v>1270</v>
      </c>
      <c r="C415">
        <v>2018</v>
      </c>
      <c r="G415" t="s">
        <v>917</v>
      </c>
      <c r="H415">
        <v>6</v>
      </c>
      <c r="I415">
        <v>6.2199999999999989</v>
      </c>
      <c r="J415" t="s">
        <v>593</v>
      </c>
      <c r="K415" t="s">
        <v>1336</v>
      </c>
    </row>
    <row r="416" spans="1:11">
      <c r="A416">
        <v>5.45</v>
      </c>
      <c r="B416" t="s">
        <v>1225</v>
      </c>
      <c r="C416">
        <v>2018</v>
      </c>
      <c r="G416" t="s">
        <v>1324</v>
      </c>
      <c r="H416">
        <v>3</v>
      </c>
      <c r="I416">
        <v>6.2199999999999989</v>
      </c>
      <c r="J416" t="s">
        <v>593</v>
      </c>
      <c r="K416" t="s">
        <v>1336</v>
      </c>
    </row>
    <row r="417" spans="1:11">
      <c r="A417">
        <v>5.46</v>
      </c>
      <c r="B417" t="s">
        <v>1227</v>
      </c>
      <c r="C417">
        <v>2018</v>
      </c>
      <c r="D417" t="s">
        <v>243</v>
      </c>
      <c r="G417" t="s">
        <v>592</v>
      </c>
      <c r="H417">
        <v>0</v>
      </c>
      <c r="I417">
        <v>6.2199999999999989</v>
      </c>
      <c r="J417" t="s">
        <v>593</v>
      </c>
      <c r="K417" t="s">
        <v>1336</v>
      </c>
    </row>
    <row r="418" spans="1:11">
      <c r="A418">
        <v>5.47</v>
      </c>
      <c r="B418" t="s">
        <v>171</v>
      </c>
      <c r="C418">
        <v>2018</v>
      </c>
      <c r="D418" t="s">
        <v>385</v>
      </c>
      <c r="G418">
        <v>14.1</v>
      </c>
      <c r="I418">
        <v>6.2299999999999986</v>
      </c>
      <c r="J418" t="s">
        <v>1479</v>
      </c>
      <c r="K418" t="s">
        <v>1336</v>
      </c>
    </row>
    <row r="419" spans="1:11">
      <c r="A419">
        <v>5.48</v>
      </c>
      <c r="B419" t="s">
        <v>33</v>
      </c>
      <c r="C419">
        <v>2018</v>
      </c>
      <c r="G419" t="s">
        <v>85</v>
      </c>
      <c r="H419">
        <v>2</v>
      </c>
      <c r="I419">
        <v>7.01</v>
      </c>
      <c r="J419" t="s">
        <v>0</v>
      </c>
      <c r="K419">
        <v>2017</v>
      </c>
    </row>
    <row r="420" spans="1:11">
      <c r="A420">
        <v>5.49</v>
      </c>
      <c r="B420" t="s">
        <v>1237</v>
      </c>
      <c r="C420">
        <v>2018</v>
      </c>
      <c r="D420" t="s">
        <v>240</v>
      </c>
      <c r="G420" t="s">
        <v>193</v>
      </c>
      <c r="H420">
        <v>3</v>
      </c>
      <c r="I420">
        <v>7.01</v>
      </c>
      <c r="J420" t="s">
        <v>0</v>
      </c>
      <c r="K420">
        <v>2017</v>
      </c>
    </row>
    <row r="421" spans="1:11">
      <c r="A421">
        <v>5.5</v>
      </c>
      <c r="B421" t="s">
        <v>1238</v>
      </c>
      <c r="C421">
        <v>2018</v>
      </c>
      <c r="D421" t="s">
        <v>237</v>
      </c>
      <c r="G421" t="s">
        <v>1405</v>
      </c>
      <c r="H421">
        <v>0</v>
      </c>
      <c r="I421">
        <v>7.01</v>
      </c>
      <c r="J421" t="s">
        <v>0</v>
      </c>
      <c r="K421">
        <v>2017</v>
      </c>
    </row>
    <row r="422" spans="1:11">
      <c r="A422">
        <v>5.51</v>
      </c>
      <c r="B422" t="s">
        <v>1242</v>
      </c>
      <c r="C422">
        <v>2018</v>
      </c>
      <c r="D422" t="s">
        <v>242</v>
      </c>
      <c r="G422">
        <v>11.1</v>
      </c>
      <c r="I422">
        <v>7.02</v>
      </c>
      <c r="J422" t="s">
        <v>831</v>
      </c>
      <c r="K422">
        <v>2018</v>
      </c>
    </row>
    <row r="423" spans="1:11">
      <c r="A423">
        <v>5.52</v>
      </c>
      <c r="B423" t="s">
        <v>1389</v>
      </c>
      <c r="G423" t="s">
        <v>928</v>
      </c>
      <c r="H423">
        <v>0</v>
      </c>
      <c r="I423">
        <v>7.02</v>
      </c>
      <c r="J423" t="s">
        <v>831</v>
      </c>
      <c r="K423">
        <v>2018</v>
      </c>
    </row>
    <row r="424" spans="1:11">
      <c r="A424">
        <v>5.53</v>
      </c>
      <c r="B424" t="s">
        <v>1476</v>
      </c>
      <c r="G424" t="s">
        <v>87</v>
      </c>
      <c r="H424">
        <v>6</v>
      </c>
      <c r="I424">
        <v>7.03</v>
      </c>
      <c r="J424" t="s">
        <v>1002</v>
      </c>
      <c r="K424">
        <v>2018</v>
      </c>
    </row>
    <row r="425" spans="1:11">
      <c r="A425">
        <v>6.01</v>
      </c>
      <c r="B425" t="s">
        <v>80</v>
      </c>
      <c r="C425">
        <v>2017</v>
      </c>
      <c r="D425" t="s">
        <v>300</v>
      </c>
      <c r="E425">
        <v>0</v>
      </c>
      <c r="G425" t="s">
        <v>195</v>
      </c>
      <c r="H425">
        <v>1</v>
      </c>
      <c r="I425">
        <v>7.03</v>
      </c>
      <c r="J425" t="s">
        <v>1002</v>
      </c>
      <c r="K425">
        <v>2018</v>
      </c>
    </row>
    <row r="426" spans="1:11">
      <c r="A426">
        <v>6.02</v>
      </c>
      <c r="B426" t="s">
        <v>527</v>
      </c>
      <c r="C426">
        <v>2017</v>
      </c>
      <c r="G426">
        <v>11.2</v>
      </c>
      <c r="I426">
        <v>7.04</v>
      </c>
      <c r="J426" t="s">
        <v>376</v>
      </c>
      <c r="K426">
        <v>2017</v>
      </c>
    </row>
    <row r="427" spans="1:11">
      <c r="A427">
        <v>6.03</v>
      </c>
      <c r="B427" t="s">
        <v>556</v>
      </c>
      <c r="C427">
        <v>2017</v>
      </c>
      <c r="G427" t="s">
        <v>321</v>
      </c>
      <c r="H427">
        <v>1</v>
      </c>
      <c r="I427">
        <v>7.04</v>
      </c>
      <c r="J427" t="s">
        <v>376</v>
      </c>
      <c r="K427">
        <v>2017</v>
      </c>
    </row>
    <row r="428" spans="1:11">
      <c r="A428">
        <v>6.04</v>
      </c>
      <c r="B428" t="s">
        <v>595</v>
      </c>
      <c r="C428">
        <v>2018</v>
      </c>
      <c r="G428" t="s">
        <v>375</v>
      </c>
      <c r="I428">
        <v>7.04</v>
      </c>
      <c r="J428" t="s">
        <v>376</v>
      </c>
      <c r="K428">
        <v>2017</v>
      </c>
    </row>
    <row r="429" spans="1:11">
      <c r="A429">
        <v>6.05</v>
      </c>
      <c r="B429" t="s">
        <v>1293</v>
      </c>
      <c r="C429">
        <v>2017</v>
      </c>
      <c r="G429">
        <v>11.8</v>
      </c>
      <c r="I429">
        <v>7.05</v>
      </c>
      <c r="J429" t="s">
        <v>1</v>
      </c>
      <c r="K429">
        <v>2017</v>
      </c>
    </row>
    <row r="430" spans="1:11">
      <c r="A430">
        <v>6.06</v>
      </c>
      <c r="B430" t="s">
        <v>597</v>
      </c>
      <c r="C430">
        <v>2018</v>
      </c>
      <c r="G430" t="s">
        <v>311</v>
      </c>
      <c r="H430">
        <v>3</v>
      </c>
      <c r="I430">
        <v>7.05</v>
      </c>
      <c r="J430" t="s">
        <v>1</v>
      </c>
      <c r="K430">
        <v>2017</v>
      </c>
    </row>
    <row r="431" spans="1:11">
      <c r="A431">
        <v>6.07</v>
      </c>
      <c r="B431" t="s">
        <v>1296</v>
      </c>
      <c r="C431">
        <v>2017</v>
      </c>
      <c r="G431" t="s">
        <v>194</v>
      </c>
      <c r="H431">
        <v>1</v>
      </c>
      <c r="I431">
        <v>7.05</v>
      </c>
      <c r="J431" t="s">
        <v>1</v>
      </c>
      <c r="K431">
        <v>2017</v>
      </c>
    </row>
    <row r="432" spans="1:11">
      <c r="A432">
        <v>6.08</v>
      </c>
      <c r="B432" t="s">
        <v>1300</v>
      </c>
      <c r="C432">
        <v>2017</v>
      </c>
      <c r="G432" s="103" t="s">
        <v>1406</v>
      </c>
      <c r="H432">
        <v>0</v>
      </c>
      <c r="I432">
        <v>7.05</v>
      </c>
      <c r="J432" t="s">
        <v>1</v>
      </c>
      <c r="K432">
        <v>2017</v>
      </c>
    </row>
    <row r="433" spans="1:11">
      <c r="A433">
        <v>6.09</v>
      </c>
      <c r="B433" t="s">
        <v>1301</v>
      </c>
      <c r="C433">
        <v>2017</v>
      </c>
      <c r="G433" t="s">
        <v>1408</v>
      </c>
      <c r="H433">
        <v>2.2000000000000002</v>
      </c>
      <c r="I433">
        <v>7.05</v>
      </c>
      <c r="J433" t="s">
        <v>1</v>
      </c>
      <c r="K433">
        <v>2017</v>
      </c>
    </row>
    <row r="434" spans="1:11">
      <c r="A434">
        <v>6.1</v>
      </c>
      <c r="B434" t="s">
        <v>1303</v>
      </c>
      <c r="C434">
        <v>2017</v>
      </c>
      <c r="G434" t="s">
        <v>1491</v>
      </c>
      <c r="I434">
        <v>7.06</v>
      </c>
      <c r="J434" t="s">
        <v>429</v>
      </c>
      <c r="K434" t="s">
        <v>546</v>
      </c>
    </row>
    <row r="435" spans="1:11">
      <c r="A435">
        <v>6.1099999999999994</v>
      </c>
      <c r="B435" t="s">
        <v>1306</v>
      </c>
      <c r="C435">
        <v>2017</v>
      </c>
      <c r="G435" t="s">
        <v>1409</v>
      </c>
      <c r="H435">
        <v>2</v>
      </c>
      <c r="I435">
        <v>7.06</v>
      </c>
      <c r="J435" t="s">
        <v>429</v>
      </c>
      <c r="K435" t="s">
        <v>546</v>
      </c>
    </row>
    <row r="436" spans="1:11">
      <c r="A436">
        <v>6.1199999999999992</v>
      </c>
      <c r="B436" t="s">
        <v>1309</v>
      </c>
      <c r="C436">
        <v>2017</v>
      </c>
      <c r="G436" t="s">
        <v>1410</v>
      </c>
      <c r="H436">
        <v>2</v>
      </c>
      <c r="I436">
        <v>7.08</v>
      </c>
      <c r="J436" t="s">
        <v>623</v>
      </c>
      <c r="K436" t="s">
        <v>546</v>
      </c>
    </row>
    <row r="437" spans="1:11">
      <c r="A437">
        <v>6.129999999999999</v>
      </c>
      <c r="B437" t="s">
        <v>1310</v>
      </c>
      <c r="C437">
        <v>2017</v>
      </c>
      <c r="G437" t="s">
        <v>878</v>
      </c>
      <c r="H437">
        <v>5</v>
      </c>
      <c r="I437">
        <v>7.09</v>
      </c>
      <c r="J437" t="s">
        <v>568</v>
      </c>
      <c r="K437">
        <v>2017</v>
      </c>
    </row>
    <row r="438" spans="1:11">
      <c r="A438">
        <v>6.1399999999999988</v>
      </c>
      <c r="B438" t="s">
        <v>1312</v>
      </c>
      <c r="C438">
        <v>2017</v>
      </c>
      <c r="G438" t="s">
        <v>878</v>
      </c>
      <c r="I438">
        <v>7.09</v>
      </c>
      <c r="J438" t="s">
        <v>568</v>
      </c>
      <c r="K438">
        <v>2017</v>
      </c>
    </row>
    <row r="439" spans="1:11">
      <c r="A439">
        <v>6.1499999999999986</v>
      </c>
      <c r="B439" t="s">
        <v>1314</v>
      </c>
      <c r="C439">
        <v>2017</v>
      </c>
      <c r="G439" t="s">
        <v>1411</v>
      </c>
      <c r="H439">
        <v>2.1</v>
      </c>
      <c r="I439">
        <v>7.09</v>
      </c>
      <c r="J439" t="s">
        <v>568</v>
      </c>
      <c r="K439">
        <v>2017</v>
      </c>
    </row>
    <row r="440" spans="1:11">
      <c r="A440">
        <v>6.16</v>
      </c>
      <c r="B440" t="s">
        <v>78</v>
      </c>
      <c r="C440">
        <v>2017</v>
      </c>
      <c r="D440" t="s">
        <v>296</v>
      </c>
      <c r="E440">
        <v>3</v>
      </c>
      <c r="G440">
        <v>14.7</v>
      </c>
      <c r="I440">
        <v>7.1</v>
      </c>
      <c r="J440" t="s">
        <v>646</v>
      </c>
      <c r="K440">
        <v>2017</v>
      </c>
    </row>
    <row r="441" spans="1:11">
      <c r="A441">
        <v>6.17</v>
      </c>
      <c r="B441" t="s">
        <v>884</v>
      </c>
      <c r="C441">
        <v>2018</v>
      </c>
      <c r="G441" t="s">
        <v>446</v>
      </c>
      <c r="H441">
        <v>0</v>
      </c>
      <c r="I441">
        <v>7.12</v>
      </c>
      <c r="J441" t="s">
        <v>1009</v>
      </c>
      <c r="K441">
        <v>2018</v>
      </c>
    </row>
    <row r="442" spans="1:11">
      <c r="A442">
        <v>6.18</v>
      </c>
      <c r="B442" t="s">
        <v>349</v>
      </c>
      <c r="C442">
        <v>2017</v>
      </c>
      <c r="D442" t="s">
        <v>298</v>
      </c>
      <c r="E442">
        <v>1</v>
      </c>
      <c r="G442" t="s">
        <v>1025</v>
      </c>
      <c r="I442">
        <v>7.13</v>
      </c>
      <c r="J442" t="s">
        <v>1024</v>
      </c>
      <c r="K442">
        <v>2018</v>
      </c>
    </row>
    <row r="443" spans="1:11">
      <c r="A443">
        <v>6.1899999999999995</v>
      </c>
      <c r="B443" t="s">
        <v>560</v>
      </c>
      <c r="C443">
        <v>2017</v>
      </c>
      <c r="G443">
        <v>8.1199999999999992</v>
      </c>
      <c r="I443">
        <v>7.14</v>
      </c>
      <c r="J443" t="s">
        <v>1412</v>
      </c>
      <c r="K443">
        <v>2017</v>
      </c>
    </row>
    <row r="444" spans="1:11">
      <c r="A444">
        <v>6.1999999999999993</v>
      </c>
      <c r="B444" t="s">
        <v>558</v>
      </c>
      <c r="C444">
        <v>2018</v>
      </c>
      <c r="G444" t="s">
        <v>339</v>
      </c>
      <c r="H444">
        <v>0</v>
      </c>
      <c r="I444">
        <v>7.14</v>
      </c>
      <c r="J444" t="s">
        <v>1412</v>
      </c>
      <c r="K444">
        <v>2017</v>
      </c>
    </row>
    <row r="445" spans="1:11">
      <c r="A445">
        <v>6.2099999999999991</v>
      </c>
      <c r="B445" t="s">
        <v>1321</v>
      </c>
      <c r="C445">
        <v>2017</v>
      </c>
      <c r="G445" t="s">
        <v>100</v>
      </c>
      <c r="H445">
        <v>5</v>
      </c>
      <c r="I445">
        <v>7.15</v>
      </c>
      <c r="J445" t="s">
        <v>68</v>
      </c>
      <c r="K445">
        <v>2017</v>
      </c>
    </row>
    <row r="446" spans="1:11">
      <c r="A446">
        <v>6.2199999999999989</v>
      </c>
      <c r="B446" t="s">
        <v>593</v>
      </c>
      <c r="C446" t="s">
        <v>1336</v>
      </c>
      <c r="G446" t="s">
        <v>279</v>
      </c>
      <c r="H446">
        <v>0</v>
      </c>
      <c r="I446">
        <v>7.15</v>
      </c>
      <c r="J446" t="s">
        <v>68</v>
      </c>
      <c r="K446">
        <v>2017</v>
      </c>
    </row>
    <row r="447" spans="1:11">
      <c r="A447">
        <v>6.2299999999999986</v>
      </c>
      <c r="B447" t="s">
        <v>1479</v>
      </c>
      <c r="C447" t="s">
        <v>1336</v>
      </c>
      <c r="G447" t="s">
        <v>470</v>
      </c>
      <c r="H447">
        <v>1</v>
      </c>
      <c r="I447">
        <v>7.15</v>
      </c>
      <c r="J447" t="s">
        <v>68</v>
      </c>
      <c r="K447">
        <v>2017</v>
      </c>
    </row>
    <row r="448" spans="1:11">
      <c r="A448">
        <v>6.24</v>
      </c>
      <c r="B448" t="s">
        <v>1480</v>
      </c>
      <c r="C448" t="s">
        <v>1336</v>
      </c>
      <c r="G448" t="s">
        <v>98</v>
      </c>
      <c r="H448">
        <v>6</v>
      </c>
      <c r="I448">
        <v>7.16</v>
      </c>
      <c r="J448" t="s">
        <v>13</v>
      </c>
      <c r="K448">
        <v>2017</v>
      </c>
    </row>
    <row r="449" spans="1:11">
      <c r="A449">
        <v>6.25</v>
      </c>
      <c r="B449" t="s">
        <v>368</v>
      </c>
      <c r="C449">
        <v>2017</v>
      </c>
      <c r="G449" t="s">
        <v>207</v>
      </c>
      <c r="H449">
        <v>3</v>
      </c>
      <c r="I449">
        <v>7.16</v>
      </c>
      <c r="J449" t="s">
        <v>13</v>
      </c>
      <c r="K449">
        <v>2017</v>
      </c>
    </row>
    <row r="450" spans="1:11">
      <c r="A450">
        <v>7.01</v>
      </c>
      <c r="B450" t="s">
        <v>0</v>
      </c>
      <c r="C450">
        <v>2017</v>
      </c>
      <c r="D450" t="s">
        <v>193</v>
      </c>
      <c r="E450">
        <v>3</v>
      </c>
      <c r="G450" t="s">
        <v>449</v>
      </c>
      <c r="H450">
        <v>0</v>
      </c>
      <c r="I450">
        <v>7.16</v>
      </c>
      <c r="J450" t="s">
        <v>13</v>
      </c>
      <c r="K450">
        <v>2017</v>
      </c>
    </row>
    <row r="451" spans="1:11">
      <c r="A451">
        <v>7.02</v>
      </c>
      <c r="B451" t="s">
        <v>831</v>
      </c>
      <c r="C451">
        <v>2018</v>
      </c>
      <c r="D451" t="s">
        <v>928</v>
      </c>
      <c r="E451">
        <v>0</v>
      </c>
      <c r="G451" t="s">
        <v>1492</v>
      </c>
      <c r="I451">
        <v>7.17</v>
      </c>
      <c r="J451" t="s">
        <v>383</v>
      </c>
      <c r="K451">
        <v>2017</v>
      </c>
    </row>
    <row r="452" spans="1:11">
      <c r="A452">
        <v>7.03</v>
      </c>
      <c r="B452" t="s">
        <v>1002</v>
      </c>
      <c r="C452">
        <v>2018</v>
      </c>
      <c r="D452" t="s">
        <v>195</v>
      </c>
      <c r="E452">
        <v>1</v>
      </c>
      <c r="G452" t="s">
        <v>876</v>
      </c>
      <c r="I452">
        <v>7.17</v>
      </c>
      <c r="J452" t="s">
        <v>383</v>
      </c>
      <c r="K452">
        <v>2017</v>
      </c>
    </row>
    <row r="453" spans="1:11">
      <c r="A453">
        <v>7.04</v>
      </c>
      <c r="B453" t="s">
        <v>376</v>
      </c>
      <c r="C453">
        <v>2017</v>
      </c>
      <c r="D453" t="s">
        <v>375</v>
      </c>
      <c r="G453" t="s">
        <v>1413</v>
      </c>
      <c r="H453">
        <v>0</v>
      </c>
      <c r="I453">
        <v>7.17</v>
      </c>
      <c r="J453" t="s">
        <v>383</v>
      </c>
      <c r="K453">
        <v>2017</v>
      </c>
    </row>
    <row r="454" spans="1:11">
      <c r="A454">
        <v>7.05</v>
      </c>
      <c r="B454" t="s">
        <v>1</v>
      </c>
      <c r="C454">
        <v>2017</v>
      </c>
      <c r="D454" t="s">
        <v>194</v>
      </c>
      <c r="E454">
        <v>1</v>
      </c>
      <c r="G454" t="s">
        <v>382</v>
      </c>
      <c r="H454">
        <v>1</v>
      </c>
      <c r="I454">
        <v>7.17</v>
      </c>
      <c r="J454" t="s">
        <v>383</v>
      </c>
      <c r="K454">
        <v>2017</v>
      </c>
    </row>
    <row r="455" spans="1:11">
      <c r="A455">
        <v>7.06</v>
      </c>
      <c r="B455" t="s">
        <v>429</v>
      </c>
      <c r="C455" t="s">
        <v>546</v>
      </c>
      <c r="G455">
        <v>17.7</v>
      </c>
      <c r="I455">
        <v>7.18</v>
      </c>
      <c r="J455" t="s">
        <v>1415</v>
      </c>
      <c r="K455">
        <v>2017</v>
      </c>
    </row>
    <row r="456" spans="1:11">
      <c r="A456">
        <v>7.07</v>
      </c>
      <c r="B456" t="s">
        <v>1005</v>
      </c>
      <c r="C456" t="s">
        <v>546</v>
      </c>
      <c r="G456" s="103" t="s">
        <v>99</v>
      </c>
      <c r="H456">
        <v>1</v>
      </c>
      <c r="I456">
        <v>7.18</v>
      </c>
      <c r="J456" t="s">
        <v>1415</v>
      </c>
      <c r="K456">
        <v>2017</v>
      </c>
    </row>
    <row r="457" spans="1:11">
      <c r="A457">
        <v>7.08</v>
      </c>
      <c r="B457" t="s">
        <v>623</v>
      </c>
      <c r="C457" t="s">
        <v>546</v>
      </c>
      <c r="G457" t="s">
        <v>1417</v>
      </c>
      <c r="H457">
        <v>0</v>
      </c>
      <c r="I457">
        <v>7.18</v>
      </c>
      <c r="J457" t="s">
        <v>1415</v>
      </c>
      <c r="K457">
        <v>2017</v>
      </c>
    </row>
    <row r="458" spans="1:11">
      <c r="A458">
        <v>7.09</v>
      </c>
      <c r="B458" t="s">
        <v>568</v>
      </c>
      <c r="C458">
        <v>2017</v>
      </c>
      <c r="G458" t="s">
        <v>1418</v>
      </c>
      <c r="H458">
        <v>0.1</v>
      </c>
      <c r="I458">
        <v>7.18</v>
      </c>
      <c r="J458" t="s">
        <v>1415</v>
      </c>
      <c r="K458">
        <v>2017</v>
      </c>
    </row>
    <row r="459" spans="1:11">
      <c r="A459">
        <v>7.1</v>
      </c>
      <c r="B459" t="s">
        <v>646</v>
      </c>
      <c r="C459">
        <v>2017</v>
      </c>
      <c r="G459" t="s">
        <v>1493</v>
      </c>
      <c r="I459">
        <v>7.19</v>
      </c>
      <c r="J459" t="s">
        <v>17</v>
      </c>
      <c r="K459" t="s">
        <v>546</v>
      </c>
    </row>
    <row r="460" spans="1:11">
      <c r="A460">
        <v>7.11</v>
      </c>
      <c r="B460" t="s">
        <v>650</v>
      </c>
      <c r="C460" t="s">
        <v>546</v>
      </c>
      <c r="G460" t="s">
        <v>211</v>
      </c>
      <c r="H460">
        <v>2</v>
      </c>
      <c r="I460">
        <v>7.19</v>
      </c>
      <c r="J460" t="s">
        <v>17</v>
      </c>
      <c r="K460" t="s">
        <v>546</v>
      </c>
    </row>
    <row r="461" spans="1:11">
      <c r="A461">
        <v>7.12</v>
      </c>
      <c r="B461" t="s">
        <v>1009</v>
      </c>
      <c r="C461">
        <v>2018</v>
      </c>
      <c r="G461" t="s">
        <v>212</v>
      </c>
      <c r="H461">
        <v>2</v>
      </c>
      <c r="I461">
        <v>7.2</v>
      </c>
      <c r="J461" t="s">
        <v>183</v>
      </c>
      <c r="K461" t="s">
        <v>546</v>
      </c>
    </row>
    <row r="462" spans="1:11">
      <c r="A462">
        <v>7.13</v>
      </c>
      <c r="B462" t="s">
        <v>1024</v>
      </c>
      <c r="C462">
        <v>2018</v>
      </c>
      <c r="G462" t="s">
        <v>1420</v>
      </c>
      <c r="H462">
        <v>4</v>
      </c>
      <c r="I462">
        <v>7.21</v>
      </c>
      <c r="J462" t="s">
        <v>599</v>
      </c>
      <c r="K462" t="s">
        <v>546</v>
      </c>
    </row>
    <row r="463" spans="1:11">
      <c r="A463">
        <v>7.14</v>
      </c>
      <c r="B463" t="s">
        <v>1412</v>
      </c>
      <c r="C463">
        <v>2017</v>
      </c>
      <c r="G463" t="s">
        <v>1421</v>
      </c>
      <c r="H463">
        <v>4</v>
      </c>
      <c r="I463">
        <v>7.21</v>
      </c>
      <c r="J463" t="s">
        <v>599</v>
      </c>
      <c r="K463" t="s">
        <v>546</v>
      </c>
    </row>
    <row r="464" spans="1:11">
      <c r="A464">
        <v>7.15</v>
      </c>
      <c r="B464" t="s">
        <v>68</v>
      </c>
      <c r="C464">
        <v>2017</v>
      </c>
      <c r="D464" t="s">
        <v>279</v>
      </c>
      <c r="E464">
        <v>0</v>
      </c>
      <c r="G464">
        <v>11.7</v>
      </c>
      <c r="I464">
        <v>7.22</v>
      </c>
      <c r="J464" t="s">
        <v>178</v>
      </c>
      <c r="K464" t="s">
        <v>546</v>
      </c>
    </row>
    <row r="465" spans="1:11">
      <c r="A465">
        <v>7.16</v>
      </c>
      <c r="B465" t="s">
        <v>13</v>
      </c>
      <c r="C465">
        <v>2017</v>
      </c>
      <c r="D465" t="s">
        <v>207</v>
      </c>
      <c r="E465">
        <v>3</v>
      </c>
      <c r="G465" t="s">
        <v>210</v>
      </c>
      <c r="I465">
        <v>7.22</v>
      </c>
      <c r="J465" t="s">
        <v>178</v>
      </c>
      <c r="K465" t="s">
        <v>546</v>
      </c>
    </row>
    <row r="466" spans="1:11">
      <c r="A466">
        <v>7.17</v>
      </c>
      <c r="B466" t="s">
        <v>383</v>
      </c>
      <c r="C466">
        <v>2017</v>
      </c>
      <c r="G466">
        <v>8.1199999999999992</v>
      </c>
      <c r="I466">
        <v>7.24</v>
      </c>
      <c r="J466" t="s">
        <v>2</v>
      </c>
      <c r="K466" t="s">
        <v>546</v>
      </c>
    </row>
    <row r="467" spans="1:11">
      <c r="A467">
        <v>7.18</v>
      </c>
      <c r="B467" t="s">
        <v>1415</v>
      </c>
      <c r="C467">
        <v>2017</v>
      </c>
      <c r="D467" t="s">
        <v>1417</v>
      </c>
      <c r="E467">
        <v>0</v>
      </c>
      <c r="G467" t="s">
        <v>789</v>
      </c>
      <c r="I467">
        <v>7.25</v>
      </c>
      <c r="J467" t="s">
        <v>817</v>
      </c>
      <c r="K467">
        <v>2018</v>
      </c>
    </row>
    <row r="468" spans="1:11">
      <c r="A468">
        <v>7.19</v>
      </c>
      <c r="B468" t="s">
        <v>17</v>
      </c>
      <c r="C468" t="s">
        <v>546</v>
      </c>
      <c r="D468" t="s">
        <v>211</v>
      </c>
      <c r="E468">
        <v>2</v>
      </c>
      <c r="G468" t="s">
        <v>784</v>
      </c>
      <c r="I468">
        <v>7.26</v>
      </c>
      <c r="J468" t="s">
        <v>812</v>
      </c>
      <c r="K468">
        <v>2018</v>
      </c>
    </row>
    <row r="469" spans="1:11">
      <c r="A469">
        <v>7.2</v>
      </c>
      <c r="B469" t="s">
        <v>183</v>
      </c>
      <c r="C469" t="s">
        <v>546</v>
      </c>
      <c r="D469" t="s">
        <v>212</v>
      </c>
      <c r="E469">
        <v>2</v>
      </c>
      <c r="G469" t="s">
        <v>786</v>
      </c>
      <c r="I469">
        <v>7.27</v>
      </c>
      <c r="J469" t="s">
        <v>814</v>
      </c>
      <c r="K469">
        <v>2018</v>
      </c>
    </row>
    <row r="470" spans="1:11">
      <c r="A470">
        <v>7.21</v>
      </c>
      <c r="B470" t="s">
        <v>599</v>
      </c>
      <c r="C470" t="s">
        <v>546</v>
      </c>
      <c r="G470" t="s">
        <v>788</v>
      </c>
      <c r="I470">
        <v>7.28</v>
      </c>
      <c r="J470" t="s">
        <v>816</v>
      </c>
      <c r="K470">
        <v>2018</v>
      </c>
    </row>
    <row r="471" spans="1:11">
      <c r="A471">
        <v>7.22</v>
      </c>
      <c r="B471" t="s">
        <v>178</v>
      </c>
      <c r="C471" t="s">
        <v>546</v>
      </c>
      <c r="D471" t="s">
        <v>210</v>
      </c>
      <c r="G471" t="s">
        <v>790</v>
      </c>
      <c r="I471">
        <v>7.29</v>
      </c>
      <c r="J471" t="s">
        <v>818</v>
      </c>
      <c r="K471">
        <v>2018</v>
      </c>
    </row>
    <row r="472" spans="1:11">
      <c r="A472">
        <v>7.23</v>
      </c>
      <c r="B472" t="s">
        <v>1006</v>
      </c>
      <c r="C472" t="s">
        <v>546</v>
      </c>
      <c r="G472" t="s">
        <v>785</v>
      </c>
      <c r="I472">
        <v>7.3</v>
      </c>
      <c r="J472" t="s">
        <v>813</v>
      </c>
      <c r="K472">
        <v>2018</v>
      </c>
    </row>
    <row r="473" spans="1:11">
      <c r="A473">
        <v>7.24</v>
      </c>
      <c r="B473" t="s">
        <v>2</v>
      </c>
      <c r="C473" t="s">
        <v>546</v>
      </c>
      <c r="G473" t="s">
        <v>791</v>
      </c>
      <c r="I473">
        <v>7.31</v>
      </c>
      <c r="J473" t="s">
        <v>819</v>
      </c>
      <c r="K473">
        <v>2018</v>
      </c>
    </row>
    <row r="474" spans="1:11">
      <c r="A474">
        <v>7.25</v>
      </c>
      <c r="B474" t="s">
        <v>817</v>
      </c>
      <c r="C474">
        <v>2018</v>
      </c>
      <c r="D474" t="s">
        <v>789</v>
      </c>
      <c r="G474" t="s">
        <v>787</v>
      </c>
      <c r="I474">
        <v>7.32</v>
      </c>
      <c r="J474" t="s">
        <v>815</v>
      </c>
      <c r="K474">
        <v>2018</v>
      </c>
    </row>
    <row r="475" spans="1:11">
      <c r="A475">
        <v>7.26</v>
      </c>
      <c r="B475" t="s">
        <v>812</v>
      </c>
      <c r="C475">
        <v>2018</v>
      </c>
      <c r="D475" t="s">
        <v>784</v>
      </c>
      <c r="G475" t="s">
        <v>872</v>
      </c>
      <c r="H475">
        <v>0</v>
      </c>
      <c r="I475">
        <v>7.33</v>
      </c>
      <c r="J475" t="s">
        <v>873</v>
      </c>
      <c r="K475">
        <v>2018</v>
      </c>
    </row>
    <row r="476" spans="1:11">
      <c r="A476">
        <v>7.27</v>
      </c>
      <c r="B476" t="s">
        <v>814</v>
      </c>
      <c r="C476">
        <v>2018</v>
      </c>
      <c r="D476" t="s">
        <v>786</v>
      </c>
      <c r="G476" t="s">
        <v>874</v>
      </c>
      <c r="H476">
        <v>0</v>
      </c>
      <c r="I476">
        <v>7.34</v>
      </c>
      <c r="J476" t="s">
        <v>875</v>
      </c>
      <c r="K476">
        <v>2018</v>
      </c>
    </row>
    <row r="477" spans="1:11">
      <c r="A477">
        <v>7.28</v>
      </c>
      <c r="B477" t="s">
        <v>816</v>
      </c>
      <c r="C477">
        <v>2018</v>
      </c>
      <c r="D477" t="s">
        <v>788</v>
      </c>
      <c r="G477">
        <v>17.8</v>
      </c>
      <c r="I477">
        <v>7.35</v>
      </c>
      <c r="J477" t="s">
        <v>3</v>
      </c>
      <c r="K477">
        <v>2017</v>
      </c>
    </row>
    <row r="478" spans="1:11">
      <c r="A478">
        <v>7.29</v>
      </c>
      <c r="B478" t="s">
        <v>818</v>
      </c>
      <c r="C478">
        <v>2018</v>
      </c>
      <c r="D478" t="s">
        <v>790</v>
      </c>
      <c r="G478" t="s">
        <v>88</v>
      </c>
      <c r="H478">
        <v>3</v>
      </c>
      <c r="I478">
        <v>7.35</v>
      </c>
      <c r="J478" t="s">
        <v>3</v>
      </c>
      <c r="K478">
        <v>2017</v>
      </c>
    </row>
    <row r="479" spans="1:11">
      <c r="A479">
        <v>7.3</v>
      </c>
      <c r="B479" t="s">
        <v>813</v>
      </c>
      <c r="C479">
        <v>2018</v>
      </c>
      <c r="D479" t="s">
        <v>785</v>
      </c>
      <c r="G479" t="s">
        <v>196</v>
      </c>
      <c r="H479">
        <v>3</v>
      </c>
      <c r="I479">
        <v>7.35</v>
      </c>
      <c r="J479" t="s">
        <v>3</v>
      </c>
      <c r="K479">
        <v>2017</v>
      </c>
    </row>
    <row r="480" spans="1:11">
      <c r="A480">
        <v>7.31</v>
      </c>
      <c r="B480" t="s">
        <v>819</v>
      </c>
      <c r="C480">
        <v>2018</v>
      </c>
      <c r="D480" t="s">
        <v>791</v>
      </c>
      <c r="G480">
        <v>7.2</v>
      </c>
      <c r="I480">
        <v>8.01</v>
      </c>
      <c r="J480" t="s">
        <v>19</v>
      </c>
      <c r="K480">
        <v>2018</v>
      </c>
    </row>
    <row r="481" spans="1:11">
      <c r="A481">
        <v>7.32</v>
      </c>
      <c r="B481" t="s">
        <v>815</v>
      </c>
      <c r="C481">
        <v>2018</v>
      </c>
      <c r="D481" t="s">
        <v>787</v>
      </c>
      <c r="G481" t="s">
        <v>101</v>
      </c>
      <c r="I481">
        <v>8.01</v>
      </c>
      <c r="J481" t="s">
        <v>19</v>
      </c>
      <c r="K481">
        <v>2018</v>
      </c>
    </row>
    <row r="482" spans="1:11">
      <c r="A482">
        <v>7.33</v>
      </c>
      <c r="B482" t="s">
        <v>873</v>
      </c>
      <c r="C482">
        <v>2018</v>
      </c>
      <c r="G482" t="s">
        <v>214</v>
      </c>
      <c r="H482">
        <v>2</v>
      </c>
      <c r="I482">
        <v>8.01</v>
      </c>
      <c r="J482" t="s">
        <v>19</v>
      </c>
      <c r="K482">
        <v>2018</v>
      </c>
    </row>
    <row r="483" spans="1:11">
      <c r="A483">
        <v>7.34</v>
      </c>
      <c r="B483" t="s">
        <v>875</v>
      </c>
      <c r="C483">
        <v>2018</v>
      </c>
      <c r="G483" t="s">
        <v>451</v>
      </c>
      <c r="H483">
        <v>1</v>
      </c>
      <c r="I483">
        <v>8.01</v>
      </c>
      <c r="J483" t="s">
        <v>19</v>
      </c>
      <c r="K483">
        <v>2018</v>
      </c>
    </row>
    <row r="484" spans="1:11">
      <c r="A484">
        <v>7.35</v>
      </c>
      <c r="B484" t="s">
        <v>3</v>
      </c>
      <c r="C484">
        <v>2017</v>
      </c>
      <c r="D484" t="s">
        <v>196</v>
      </c>
      <c r="E484">
        <v>3</v>
      </c>
      <c r="G484">
        <v>12.4</v>
      </c>
      <c r="I484">
        <v>8.02</v>
      </c>
      <c r="J484" t="s">
        <v>39</v>
      </c>
      <c r="K484">
        <v>2018</v>
      </c>
    </row>
    <row r="485" spans="1:11">
      <c r="A485">
        <v>8.01</v>
      </c>
      <c r="B485" t="s">
        <v>19</v>
      </c>
      <c r="C485">
        <v>2018</v>
      </c>
      <c r="D485" t="s">
        <v>214</v>
      </c>
      <c r="E485">
        <v>2</v>
      </c>
      <c r="G485" t="s">
        <v>245</v>
      </c>
      <c r="H485">
        <v>2</v>
      </c>
      <c r="I485">
        <v>8.02</v>
      </c>
      <c r="J485" t="s">
        <v>39</v>
      </c>
      <c r="K485">
        <v>2018</v>
      </c>
    </row>
    <row r="486" spans="1:11">
      <c r="A486">
        <v>8.02</v>
      </c>
      <c r="B486" t="s">
        <v>39</v>
      </c>
      <c r="C486">
        <v>2018</v>
      </c>
      <c r="D486" t="s">
        <v>245</v>
      </c>
      <c r="E486">
        <v>2</v>
      </c>
      <c r="G486" t="s">
        <v>378</v>
      </c>
      <c r="I486">
        <v>8.0299999999999994</v>
      </c>
      <c r="J486" t="s">
        <v>338</v>
      </c>
      <c r="K486">
        <v>2018</v>
      </c>
    </row>
    <row r="487" spans="1:11">
      <c r="A487">
        <v>8.0299999999999994</v>
      </c>
      <c r="B487" t="s">
        <v>338</v>
      </c>
      <c r="C487">
        <v>2018</v>
      </c>
      <c r="D487" t="s">
        <v>378</v>
      </c>
      <c r="G487">
        <v>12.6</v>
      </c>
      <c r="I487">
        <v>8.0499999999999989</v>
      </c>
      <c r="J487" t="s">
        <v>337</v>
      </c>
      <c r="K487" t="s">
        <v>1336</v>
      </c>
    </row>
    <row r="488" spans="1:11">
      <c r="A488">
        <v>8.0399999999999991</v>
      </c>
      <c r="B488" t="s">
        <v>1012</v>
      </c>
      <c r="C488">
        <v>2018</v>
      </c>
      <c r="G488" t="s">
        <v>377</v>
      </c>
      <c r="I488">
        <v>8.0499999999999989</v>
      </c>
      <c r="J488" t="s">
        <v>337</v>
      </c>
      <c r="K488" t="s">
        <v>1336</v>
      </c>
    </row>
    <row r="489" spans="1:11">
      <c r="A489">
        <v>8.0499999999999989</v>
      </c>
      <c r="B489" t="s">
        <v>337</v>
      </c>
      <c r="C489" t="s">
        <v>1336</v>
      </c>
      <c r="D489" t="s">
        <v>377</v>
      </c>
      <c r="G489">
        <v>12.8</v>
      </c>
      <c r="I489">
        <v>8.0599999999999987</v>
      </c>
      <c r="J489" t="s">
        <v>1010</v>
      </c>
      <c r="K489" t="s">
        <v>1336</v>
      </c>
    </row>
    <row r="490" spans="1:11">
      <c r="A490">
        <v>8.0599999999999987</v>
      </c>
      <c r="B490" t="s">
        <v>1010</v>
      </c>
      <c r="C490" t="s">
        <v>1336</v>
      </c>
      <c r="G490">
        <v>12.1</v>
      </c>
      <c r="I490">
        <v>8.0899999999999981</v>
      </c>
      <c r="J490" t="s">
        <v>668</v>
      </c>
      <c r="K490" t="s">
        <v>1336</v>
      </c>
    </row>
    <row r="491" spans="1:11">
      <c r="A491">
        <v>8.0699999999999985</v>
      </c>
      <c r="B491" t="s">
        <v>1011</v>
      </c>
      <c r="C491" t="s">
        <v>1336</v>
      </c>
      <c r="G491">
        <v>12.2</v>
      </c>
      <c r="I491">
        <v>8.1199999999999974</v>
      </c>
      <c r="J491" t="s">
        <v>1482</v>
      </c>
      <c r="K491" t="s">
        <v>1336</v>
      </c>
    </row>
    <row r="492" spans="1:11">
      <c r="A492">
        <v>8.0799999999999983</v>
      </c>
      <c r="B492" t="s">
        <v>665</v>
      </c>
      <c r="C492" t="s">
        <v>1336</v>
      </c>
      <c r="G492">
        <v>12.5</v>
      </c>
      <c r="I492">
        <v>8.1299999999999972</v>
      </c>
      <c r="J492" t="s">
        <v>1483</v>
      </c>
      <c r="K492" t="s">
        <v>1336</v>
      </c>
    </row>
    <row r="493" spans="1:11">
      <c r="A493">
        <v>8.0899999999999981</v>
      </c>
      <c r="B493" t="s">
        <v>668</v>
      </c>
      <c r="C493" t="s">
        <v>1336</v>
      </c>
      <c r="G493">
        <v>12.7</v>
      </c>
      <c r="I493">
        <v>9.01</v>
      </c>
      <c r="J493" t="s">
        <v>364</v>
      </c>
      <c r="K493">
        <v>2017</v>
      </c>
    </row>
    <row r="494" spans="1:11">
      <c r="A494">
        <v>8.0999999999999979</v>
      </c>
      <c r="B494" t="s">
        <v>669</v>
      </c>
      <c r="C494" t="s">
        <v>1336</v>
      </c>
      <c r="G494" t="s">
        <v>851</v>
      </c>
      <c r="I494">
        <v>9.01</v>
      </c>
      <c r="J494" t="s">
        <v>364</v>
      </c>
      <c r="K494">
        <v>2017</v>
      </c>
    </row>
    <row r="495" spans="1:11">
      <c r="A495">
        <v>8.1099999999999977</v>
      </c>
      <c r="B495" t="s">
        <v>673</v>
      </c>
      <c r="C495" t="s">
        <v>1336</v>
      </c>
      <c r="G495" t="s">
        <v>1424</v>
      </c>
      <c r="H495" s="189" t="s">
        <v>1445</v>
      </c>
      <c r="I495">
        <v>9.01</v>
      </c>
      <c r="J495" t="s">
        <v>364</v>
      </c>
      <c r="K495">
        <v>2017</v>
      </c>
    </row>
    <row r="496" spans="1:11">
      <c r="A496">
        <v>8.1199999999999974</v>
      </c>
      <c r="B496" t="s">
        <v>1482</v>
      </c>
      <c r="C496" t="s">
        <v>1336</v>
      </c>
      <c r="G496" t="s">
        <v>1332</v>
      </c>
      <c r="I496">
        <v>9.01</v>
      </c>
      <c r="J496" t="s">
        <v>364</v>
      </c>
      <c r="K496">
        <v>2017</v>
      </c>
    </row>
    <row r="497" spans="1:11">
      <c r="A497">
        <v>8.1299999999999972</v>
      </c>
      <c r="B497" t="s">
        <v>1483</v>
      </c>
      <c r="C497" t="s">
        <v>1336</v>
      </c>
      <c r="G497" t="s">
        <v>256</v>
      </c>
      <c r="H497">
        <v>2</v>
      </c>
      <c r="I497">
        <v>9.02</v>
      </c>
      <c r="J497" t="s">
        <v>48</v>
      </c>
      <c r="K497">
        <v>2018</v>
      </c>
    </row>
    <row r="498" spans="1:11">
      <c r="A498">
        <v>9.01</v>
      </c>
      <c r="B498" t="s">
        <v>364</v>
      </c>
      <c r="C498">
        <v>2017</v>
      </c>
      <c r="G498" t="s">
        <v>1423</v>
      </c>
      <c r="I498">
        <v>9.02</v>
      </c>
      <c r="J498" t="s">
        <v>48</v>
      </c>
      <c r="K498">
        <v>2018</v>
      </c>
    </row>
    <row r="499" spans="1:11">
      <c r="A499">
        <v>9.02</v>
      </c>
      <c r="B499" t="s">
        <v>48</v>
      </c>
      <c r="C499">
        <v>2018</v>
      </c>
      <c r="D499" t="s">
        <v>256</v>
      </c>
      <c r="E499">
        <v>2</v>
      </c>
      <c r="G499" t="s">
        <v>457</v>
      </c>
      <c r="H499">
        <v>0</v>
      </c>
      <c r="I499">
        <v>9.02</v>
      </c>
      <c r="J499" t="s">
        <v>48</v>
      </c>
      <c r="K499">
        <v>2018</v>
      </c>
    </row>
    <row r="500" spans="1:11">
      <c r="A500">
        <v>9.0299999999999994</v>
      </c>
      <c r="B500" t="s">
        <v>438</v>
      </c>
      <c r="C500">
        <v>2018</v>
      </c>
      <c r="G500" t="s">
        <v>934</v>
      </c>
      <c r="H500">
        <v>0</v>
      </c>
      <c r="I500">
        <v>9.0299999999999994</v>
      </c>
      <c r="J500" t="s">
        <v>438</v>
      </c>
      <c r="K500">
        <v>2018</v>
      </c>
    </row>
    <row r="501" spans="1:11">
      <c r="A501">
        <v>9.0399999999999991</v>
      </c>
      <c r="B501" t="s">
        <v>405</v>
      </c>
      <c r="C501">
        <v>2018</v>
      </c>
      <c r="D501" t="s">
        <v>1425</v>
      </c>
      <c r="E501">
        <v>0</v>
      </c>
      <c r="G501" t="s">
        <v>439</v>
      </c>
      <c r="H501">
        <v>0</v>
      </c>
      <c r="I501">
        <v>9.0299999999999994</v>
      </c>
      <c r="J501" t="s">
        <v>438</v>
      </c>
      <c r="K501">
        <v>2018</v>
      </c>
    </row>
    <row r="502" spans="1:11">
      <c r="A502">
        <v>9.0499999999999989</v>
      </c>
      <c r="B502" t="s">
        <v>312</v>
      </c>
      <c r="C502">
        <v>2018</v>
      </c>
      <c r="D502" t="s">
        <v>297</v>
      </c>
      <c r="E502">
        <v>3</v>
      </c>
      <c r="G502" t="s">
        <v>1425</v>
      </c>
      <c r="H502">
        <v>0</v>
      </c>
      <c r="I502">
        <v>9.0399999999999991</v>
      </c>
      <c r="J502" t="s">
        <v>405</v>
      </c>
      <c r="K502">
        <v>2018</v>
      </c>
    </row>
    <row r="503" spans="1:11">
      <c r="A503">
        <v>9.0599999999999987</v>
      </c>
      <c r="B503" t="s">
        <v>1427</v>
      </c>
      <c r="C503" t="s">
        <v>546</v>
      </c>
      <c r="D503" t="s">
        <v>1428</v>
      </c>
      <c r="E503">
        <v>0</v>
      </c>
      <c r="G503" t="s">
        <v>137</v>
      </c>
      <c r="H503">
        <v>7</v>
      </c>
      <c r="I503">
        <v>9.0499999999999989</v>
      </c>
      <c r="J503" t="s">
        <v>312</v>
      </c>
      <c r="K503">
        <v>2018</v>
      </c>
    </row>
    <row r="504" spans="1:11">
      <c r="A504">
        <v>9.0699999999999985</v>
      </c>
      <c r="B504" t="s">
        <v>1484</v>
      </c>
      <c r="C504" t="s">
        <v>546</v>
      </c>
      <c r="G504" t="s">
        <v>297</v>
      </c>
      <c r="H504">
        <v>3</v>
      </c>
      <c r="I504">
        <v>9.0499999999999989</v>
      </c>
      <c r="J504" t="s">
        <v>312</v>
      </c>
      <c r="K504">
        <v>2018</v>
      </c>
    </row>
    <row r="505" spans="1:11">
      <c r="A505">
        <v>9.0799999999999983</v>
      </c>
      <c r="B505" t="s">
        <v>587</v>
      </c>
      <c r="C505" t="s">
        <v>546</v>
      </c>
      <c r="G505" t="s">
        <v>404</v>
      </c>
      <c r="H505">
        <v>2</v>
      </c>
      <c r="I505">
        <v>9.0499999999999989</v>
      </c>
      <c r="J505" t="s">
        <v>312</v>
      </c>
      <c r="K505">
        <v>2018</v>
      </c>
    </row>
    <row r="506" spans="1:11">
      <c r="A506">
        <v>9.0899999999999981</v>
      </c>
      <c r="B506" t="s">
        <v>919</v>
      </c>
      <c r="C506">
        <v>2018</v>
      </c>
      <c r="G506" t="s">
        <v>1426</v>
      </c>
      <c r="H506">
        <v>5</v>
      </c>
      <c r="I506">
        <v>9.0499999999999989</v>
      </c>
      <c r="J506" t="s">
        <v>312</v>
      </c>
      <c r="K506">
        <v>2018</v>
      </c>
    </row>
    <row r="507" spans="1:11">
      <c r="A507">
        <v>9.0999999999999979</v>
      </c>
      <c r="B507" t="s">
        <v>369</v>
      </c>
      <c r="C507" t="s">
        <v>546</v>
      </c>
      <c r="G507" t="s">
        <v>1428</v>
      </c>
      <c r="H507">
        <v>0</v>
      </c>
      <c r="I507">
        <v>9.0599999999999987</v>
      </c>
      <c r="J507" t="s">
        <v>1427</v>
      </c>
      <c r="K507" t="s">
        <v>546</v>
      </c>
    </row>
    <row r="508" spans="1:11">
      <c r="A508">
        <v>9.1099999999999977</v>
      </c>
      <c r="B508" t="s">
        <v>370</v>
      </c>
      <c r="C508" t="s">
        <v>546</v>
      </c>
      <c r="G508" t="s">
        <v>1429</v>
      </c>
      <c r="H508">
        <v>0</v>
      </c>
      <c r="I508">
        <v>9.0599999999999987</v>
      </c>
      <c r="J508" t="s">
        <v>1427</v>
      </c>
      <c r="K508" t="s">
        <v>546</v>
      </c>
    </row>
    <row r="509" spans="1:11">
      <c r="A509">
        <v>10.01</v>
      </c>
      <c r="B509" t="s">
        <v>302</v>
      </c>
      <c r="C509">
        <v>2018</v>
      </c>
      <c r="D509" t="s">
        <v>283</v>
      </c>
      <c r="G509" t="s">
        <v>927</v>
      </c>
      <c r="H509">
        <v>0</v>
      </c>
      <c r="I509">
        <v>9.0699999999999985</v>
      </c>
      <c r="J509" t="s">
        <v>1484</v>
      </c>
      <c r="K509" t="s">
        <v>546</v>
      </c>
    </row>
    <row r="510" spans="1:11">
      <c r="A510">
        <v>10.02</v>
      </c>
      <c r="B510" t="s">
        <v>69</v>
      </c>
      <c r="C510">
        <v>2018</v>
      </c>
      <c r="D510" t="s">
        <v>944</v>
      </c>
      <c r="E510">
        <v>0</v>
      </c>
      <c r="G510" t="s">
        <v>1430</v>
      </c>
      <c r="H510">
        <v>0</v>
      </c>
      <c r="I510">
        <v>9.0799999999999983</v>
      </c>
      <c r="J510" t="s">
        <v>587</v>
      </c>
      <c r="K510" t="s">
        <v>546</v>
      </c>
    </row>
    <row r="511" spans="1:11">
      <c r="A511">
        <v>10.029999999999999</v>
      </c>
      <c r="B511" t="s">
        <v>332</v>
      </c>
      <c r="C511" t="s">
        <v>1336</v>
      </c>
      <c r="D511" t="s">
        <v>284</v>
      </c>
      <c r="E511">
        <v>3</v>
      </c>
      <c r="G511" t="s">
        <v>918</v>
      </c>
      <c r="H511">
        <v>3</v>
      </c>
      <c r="I511">
        <v>9.0899999999999981</v>
      </c>
      <c r="J511" t="s">
        <v>919</v>
      </c>
      <c r="K511">
        <v>2018</v>
      </c>
    </row>
    <row r="512" spans="1:11">
      <c r="A512">
        <v>10.039999999999999</v>
      </c>
      <c r="B512" t="s">
        <v>521</v>
      </c>
      <c r="C512" t="s">
        <v>1336</v>
      </c>
      <c r="D512" t="s">
        <v>286</v>
      </c>
      <c r="E512">
        <v>0</v>
      </c>
      <c r="G512" t="s">
        <v>415</v>
      </c>
      <c r="I512">
        <v>10.01</v>
      </c>
      <c r="J512" t="s">
        <v>302</v>
      </c>
      <c r="K512">
        <v>2018</v>
      </c>
    </row>
    <row r="513" spans="1:11">
      <c r="A513">
        <v>10.049999999999999</v>
      </c>
      <c r="B513" t="s">
        <v>850</v>
      </c>
      <c r="C513">
        <v>2018</v>
      </c>
      <c r="G513" t="s">
        <v>283</v>
      </c>
      <c r="I513">
        <v>10.01</v>
      </c>
      <c r="J513" t="s">
        <v>302</v>
      </c>
      <c r="K513">
        <v>2018</v>
      </c>
    </row>
    <row r="514" spans="1:11">
      <c r="A514">
        <v>10.059999999999999</v>
      </c>
      <c r="B514" t="s">
        <v>305</v>
      </c>
      <c r="C514">
        <v>2018</v>
      </c>
      <c r="D514" t="s">
        <v>1432</v>
      </c>
      <c r="E514">
        <v>0</v>
      </c>
      <c r="G514" t="s">
        <v>414</v>
      </c>
      <c r="I514">
        <v>10.02</v>
      </c>
      <c r="J514" t="s">
        <v>69</v>
      </c>
      <c r="K514">
        <v>2018</v>
      </c>
    </row>
    <row r="515" spans="1:11">
      <c r="A515">
        <v>10.069999999999999</v>
      </c>
      <c r="B515" t="s">
        <v>922</v>
      </c>
      <c r="C515">
        <v>2018</v>
      </c>
      <c r="G515" t="s">
        <v>944</v>
      </c>
      <c r="H515">
        <v>0</v>
      </c>
      <c r="I515">
        <v>10.02</v>
      </c>
      <c r="J515" t="s">
        <v>69</v>
      </c>
      <c r="K515">
        <v>2018</v>
      </c>
    </row>
    <row r="516" spans="1:11">
      <c r="A516">
        <v>10.079999999999998</v>
      </c>
      <c r="B516" t="s">
        <v>1434</v>
      </c>
      <c r="C516">
        <v>2018</v>
      </c>
      <c r="G516" t="s">
        <v>472</v>
      </c>
      <c r="I516">
        <v>10.02</v>
      </c>
      <c r="J516" t="s">
        <v>69</v>
      </c>
      <c r="K516">
        <v>2018</v>
      </c>
    </row>
    <row r="517" spans="1:11">
      <c r="A517">
        <v>10.089999999999998</v>
      </c>
      <c r="B517" t="s">
        <v>367</v>
      </c>
      <c r="C517" t="s">
        <v>1336</v>
      </c>
      <c r="G517" t="s">
        <v>282</v>
      </c>
      <c r="H517">
        <v>3</v>
      </c>
      <c r="I517">
        <v>10.029999999999999</v>
      </c>
      <c r="J517" t="s">
        <v>332</v>
      </c>
      <c r="K517" t="s">
        <v>1336</v>
      </c>
    </row>
    <row r="518" spans="1:11">
      <c r="A518">
        <v>10.099999999999998</v>
      </c>
      <c r="B518" t="s">
        <v>190</v>
      </c>
      <c r="C518">
        <v>2018</v>
      </c>
      <c r="D518" t="s">
        <v>386</v>
      </c>
      <c r="E518">
        <v>0</v>
      </c>
      <c r="G518" t="s">
        <v>284</v>
      </c>
      <c r="H518">
        <v>3</v>
      </c>
      <c r="I518">
        <v>10.029999999999999</v>
      </c>
      <c r="J518" t="s">
        <v>332</v>
      </c>
      <c r="K518" t="s">
        <v>1336</v>
      </c>
    </row>
    <row r="519" spans="1:11">
      <c r="A519">
        <v>10.109999999999998</v>
      </c>
      <c r="B519" t="s">
        <v>493</v>
      </c>
      <c r="C519" t="s">
        <v>1336</v>
      </c>
      <c r="G519" t="s">
        <v>286</v>
      </c>
      <c r="H519">
        <v>0</v>
      </c>
      <c r="I519">
        <v>10.039999999999999</v>
      </c>
      <c r="J519" t="s">
        <v>521</v>
      </c>
      <c r="K519" t="s">
        <v>1336</v>
      </c>
    </row>
    <row r="520" spans="1:11">
      <c r="A520">
        <v>11.01</v>
      </c>
      <c r="B520" t="s">
        <v>875</v>
      </c>
      <c r="C520">
        <v>2018</v>
      </c>
      <c r="G520" t="s">
        <v>520</v>
      </c>
      <c r="H520">
        <v>0</v>
      </c>
      <c r="I520">
        <v>10.039999999999999</v>
      </c>
      <c r="J520" t="s">
        <v>521</v>
      </c>
      <c r="K520" t="s">
        <v>1336</v>
      </c>
    </row>
    <row r="521" spans="1:11">
      <c r="A521">
        <v>11.02</v>
      </c>
      <c r="B521" t="s">
        <v>873</v>
      </c>
      <c r="C521">
        <v>2018</v>
      </c>
      <c r="D521" t="s">
        <v>1494</v>
      </c>
      <c r="E521">
        <v>0</v>
      </c>
      <c r="G521" t="s">
        <v>849</v>
      </c>
      <c r="I521">
        <v>10.049999999999999</v>
      </c>
      <c r="J521" t="s">
        <v>850</v>
      </c>
      <c r="K521">
        <v>2018</v>
      </c>
    </row>
    <row r="522" spans="1:11">
      <c r="A522">
        <v>11.03</v>
      </c>
      <c r="B522" t="s">
        <v>1438</v>
      </c>
      <c r="C522">
        <v>2018</v>
      </c>
      <c r="D522" t="s">
        <v>278</v>
      </c>
      <c r="E522">
        <v>3</v>
      </c>
      <c r="G522" t="s">
        <v>416</v>
      </c>
      <c r="H522">
        <v>1</v>
      </c>
      <c r="I522">
        <v>10.059999999999999</v>
      </c>
      <c r="J522" t="s">
        <v>305</v>
      </c>
      <c r="K522">
        <v>2018</v>
      </c>
    </row>
    <row r="523" spans="1:11">
      <c r="A523">
        <v>11.04</v>
      </c>
      <c r="B523" t="s">
        <v>489</v>
      </c>
      <c r="C523">
        <v>2018</v>
      </c>
      <c r="G523" t="s">
        <v>1432</v>
      </c>
      <c r="H523">
        <v>0</v>
      </c>
      <c r="I523">
        <v>10.059999999999999</v>
      </c>
      <c r="J523" t="s">
        <v>305</v>
      </c>
      <c r="K523">
        <v>2018</v>
      </c>
    </row>
    <row r="524" spans="1:11">
      <c r="A524">
        <v>11.05</v>
      </c>
      <c r="B524" t="s">
        <v>1022</v>
      </c>
      <c r="C524">
        <v>2018</v>
      </c>
      <c r="G524" t="s">
        <v>1077</v>
      </c>
      <c r="I524">
        <v>10.059999999999999</v>
      </c>
      <c r="J524" t="s">
        <v>305</v>
      </c>
      <c r="K524">
        <v>2018</v>
      </c>
    </row>
    <row r="525" spans="1:11">
      <c r="A525">
        <v>11.06</v>
      </c>
      <c r="B525" t="s">
        <v>511</v>
      </c>
      <c r="C525">
        <v>2018</v>
      </c>
      <c r="G525" t="s">
        <v>921</v>
      </c>
      <c r="H525">
        <v>0</v>
      </c>
      <c r="I525">
        <v>10.069999999999999</v>
      </c>
      <c r="J525" t="s">
        <v>922</v>
      </c>
      <c r="K525">
        <v>2018</v>
      </c>
    </row>
    <row r="526" spans="1:11">
      <c r="A526">
        <v>11.07</v>
      </c>
      <c r="B526" t="s">
        <v>523</v>
      </c>
      <c r="C526" t="s">
        <v>1336</v>
      </c>
      <c r="D526" t="s">
        <v>1440</v>
      </c>
      <c r="G526" t="s">
        <v>285</v>
      </c>
      <c r="H526">
        <v>1</v>
      </c>
      <c r="I526">
        <v>10.069999999999999</v>
      </c>
      <c r="J526" t="s">
        <v>922</v>
      </c>
      <c r="K526">
        <v>2018</v>
      </c>
    </row>
    <row r="527" spans="1:11">
      <c r="A527">
        <v>11.08</v>
      </c>
      <c r="B527" t="s">
        <v>552</v>
      </c>
      <c r="C527" t="s">
        <v>1336</v>
      </c>
      <c r="G527" t="s">
        <v>1433</v>
      </c>
      <c r="H527" t="s">
        <v>1444</v>
      </c>
      <c r="I527">
        <v>10.079999999999998</v>
      </c>
      <c r="J527" t="s">
        <v>1434</v>
      </c>
      <c r="K527">
        <v>2018</v>
      </c>
    </row>
    <row r="528" spans="1:11">
      <c r="A528">
        <v>1.01</v>
      </c>
      <c r="B528" t="s">
        <v>1129</v>
      </c>
      <c r="C528">
        <v>2017</v>
      </c>
      <c r="D528" t="s">
        <v>476</v>
      </c>
      <c r="E528">
        <v>1.1000000000000001</v>
      </c>
      <c r="G528" t="s">
        <v>508</v>
      </c>
      <c r="H528">
        <v>2</v>
      </c>
      <c r="I528">
        <v>10.079999999999998</v>
      </c>
      <c r="J528" t="s">
        <v>1434</v>
      </c>
      <c r="K528">
        <v>2018</v>
      </c>
    </row>
    <row r="529" spans="1:11">
      <c r="A529">
        <v>1.02</v>
      </c>
      <c r="B529" t="s">
        <v>1130</v>
      </c>
      <c r="C529">
        <v>2017</v>
      </c>
      <c r="G529" t="s">
        <v>386</v>
      </c>
      <c r="H529">
        <v>0</v>
      </c>
      <c r="I529">
        <v>10.099999999999998</v>
      </c>
      <c r="J529" t="s">
        <v>190</v>
      </c>
      <c r="K529">
        <v>2018</v>
      </c>
    </row>
    <row r="530" spans="1:11">
      <c r="A530">
        <v>1.03</v>
      </c>
      <c r="B530" t="s">
        <v>75</v>
      </c>
      <c r="C530">
        <v>2017</v>
      </c>
      <c r="G530" t="s">
        <v>492</v>
      </c>
      <c r="H530">
        <v>0.1</v>
      </c>
      <c r="I530">
        <v>10.109999999999998</v>
      </c>
      <c r="J530" t="s">
        <v>493</v>
      </c>
      <c r="K530" t="s">
        <v>1336</v>
      </c>
    </row>
    <row r="531" spans="1:11">
      <c r="A531">
        <v>1.04</v>
      </c>
      <c r="B531" t="s">
        <v>1132</v>
      </c>
      <c r="C531">
        <v>2017</v>
      </c>
      <c r="D531" t="s">
        <v>477</v>
      </c>
      <c r="E531">
        <v>1</v>
      </c>
      <c r="G531" t="s">
        <v>874</v>
      </c>
      <c r="H531">
        <v>0</v>
      </c>
      <c r="I531">
        <v>11.01</v>
      </c>
      <c r="J531" t="s">
        <v>875</v>
      </c>
      <c r="K531">
        <v>2018</v>
      </c>
    </row>
    <row r="532" spans="1:11">
      <c r="A532">
        <v>1.05</v>
      </c>
      <c r="B532" t="s">
        <v>1126</v>
      </c>
      <c r="C532">
        <v>2017</v>
      </c>
      <c r="D532" t="s">
        <v>1139</v>
      </c>
      <c r="E532">
        <v>2</v>
      </c>
      <c r="G532">
        <v>17.8</v>
      </c>
      <c r="I532">
        <v>11.02</v>
      </c>
      <c r="J532" t="s">
        <v>873</v>
      </c>
      <c r="K532">
        <v>2018</v>
      </c>
    </row>
    <row r="533" spans="1:11">
      <c r="A533">
        <v>1.06</v>
      </c>
      <c r="B533" t="s">
        <v>674</v>
      </c>
      <c r="C533">
        <v>2017</v>
      </c>
      <c r="G533" t="s">
        <v>872</v>
      </c>
      <c r="H533">
        <v>0</v>
      </c>
      <c r="I533">
        <v>11.02</v>
      </c>
      <c r="J533" t="s">
        <v>873</v>
      </c>
      <c r="K533">
        <v>2018</v>
      </c>
    </row>
    <row r="534" spans="1:11">
      <c r="A534">
        <v>1.07</v>
      </c>
      <c r="B534" t="s">
        <v>1124</v>
      </c>
      <c r="C534">
        <v>2017</v>
      </c>
      <c r="D534" t="s">
        <v>474</v>
      </c>
      <c r="E534">
        <v>0.1</v>
      </c>
      <c r="G534" t="s">
        <v>1494</v>
      </c>
      <c r="H534">
        <v>0</v>
      </c>
      <c r="I534">
        <v>11.02</v>
      </c>
      <c r="J534" t="s">
        <v>873</v>
      </c>
      <c r="K534">
        <v>2018</v>
      </c>
    </row>
    <row r="535" spans="1:11">
      <c r="A535">
        <v>1.08</v>
      </c>
      <c r="B535" t="s">
        <v>1133</v>
      </c>
      <c r="C535">
        <v>2017</v>
      </c>
      <c r="D535" t="s">
        <v>473</v>
      </c>
      <c r="E535">
        <v>0.1</v>
      </c>
      <c r="G535" t="s">
        <v>318</v>
      </c>
      <c r="H535">
        <v>2.5</v>
      </c>
      <c r="I535">
        <v>11.03</v>
      </c>
      <c r="J535" t="s">
        <v>1438</v>
      </c>
      <c r="K535">
        <v>2018</v>
      </c>
    </row>
    <row r="536" spans="1:11">
      <c r="A536">
        <v>1.0900000000000001</v>
      </c>
      <c r="B536" t="s">
        <v>866</v>
      </c>
      <c r="C536">
        <v>2018</v>
      </c>
      <c r="G536" t="s">
        <v>278</v>
      </c>
      <c r="H536">
        <v>3</v>
      </c>
      <c r="I536">
        <v>11.03</v>
      </c>
      <c r="J536" t="s">
        <v>1438</v>
      </c>
      <c r="K536">
        <v>2018</v>
      </c>
    </row>
    <row r="537" spans="1:11">
      <c r="A537">
        <v>1.1000000000000001</v>
      </c>
      <c r="B537" t="s">
        <v>854</v>
      </c>
      <c r="C537">
        <v>2018</v>
      </c>
      <c r="G537" t="s">
        <v>469</v>
      </c>
      <c r="H537">
        <v>1</v>
      </c>
      <c r="I537">
        <v>11.03</v>
      </c>
      <c r="J537" t="s">
        <v>1438</v>
      </c>
      <c r="K537">
        <v>2018</v>
      </c>
    </row>
    <row r="538" spans="1:11">
      <c r="A538">
        <v>1.1100000000000001</v>
      </c>
      <c r="B538" t="s">
        <v>864</v>
      </c>
      <c r="C538">
        <v>2018</v>
      </c>
      <c r="G538" t="s">
        <v>1329</v>
      </c>
      <c r="H538">
        <v>0</v>
      </c>
      <c r="I538">
        <v>11.04</v>
      </c>
      <c r="J538" t="s">
        <v>489</v>
      </c>
      <c r="K538">
        <v>2018</v>
      </c>
    </row>
    <row r="539" spans="1:11">
      <c r="A539">
        <v>1.1200000000000001</v>
      </c>
      <c r="B539" t="s">
        <v>856</v>
      </c>
      <c r="C539">
        <v>2018</v>
      </c>
      <c r="G539" t="s">
        <v>1023</v>
      </c>
      <c r="I539">
        <v>11.05</v>
      </c>
      <c r="J539" t="s">
        <v>1022</v>
      </c>
      <c r="K539">
        <v>2018</v>
      </c>
    </row>
    <row r="540" spans="1:11">
      <c r="A540">
        <v>1.1299999999999999</v>
      </c>
      <c r="B540" t="s">
        <v>858</v>
      </c>
      <c r="C540">
        <v>2018</v>
      </c>
      <c r="G540" t="s">
        <v>1330</v>
      </c>
      <c r="H540">
        <v>3</v>
      </c>
      <c r="I540">
        <v>11.06</v>
      </c>
      <c r="J540" t="s">
        <v>511</v>
      </c>
      <c r="K540">
        <v>2018</v>
      </c>
    </row>
    <row r="541" spans="1:11">
      <c r="A541">
        <v>1.1399999999999999</v>
      </c>
      <c r="B541" t="s">
        <v>870</v>
      </c>
      <c r="C541">
        <v>2017</v>
      </c>
      <c r="G541" t="s">
        <v>1439</v>
      </c>
      <c r="I541">
        <v>11.07</v>
      </c>
      <c r="J541" t="s">
        <v>523</v>
      </c>
      <c r="K541" t="s">
        <v>1336</v>
      </c>
    </row>
    <row r="542" spans="1:11">
      <c r="A542">
        <v>1.1499999999999999</v>
      </c>
      <c r="B542" t="s">
        <v>862</v>
      </c>
      <c r="C542">
        <v>2018</v>
      </c>
      <c r="G542" t="s">
        <v>1440</v>
      </c>
      <c r="I542">
        <v>11.07</v>
      </c>
      <c r="J542" t="s">
        <v>523</v>
      </c>
      <c r="K542" t="s">
        <v>1336</v>
      </c>
    </row>
    <row r="543" spans="1:11">
      <c r="A543">
        <v>1.1599999999999999</v>
      </c>
      <c r="B543" t="s">
        <v>868</v>
      </c>
      <c r="C543">
        <v>2018</v>
      </c>
      <c r="D543" t="s">
        <v>1364</v>
      </c>
      <c r="G543" t="s">
        <v>1331</v>
      </c>
      <c r="H543">
        <v>1</v>
      </c>
      <c r="I543">
        <v>11.07</v>
      </c>
      <c r="J543" t="s">
        <v>523</v>
      </c>
      <c r="K543" t="s">
        <v>1336</v>
      </c>
    </row>
    <row r="544" spans="1:11">
      <c r="A544">
        <v>1.17</v>
      </c>
      <c r="B544" t="s">
        <v>1125</v>
      </c>
      <c r="C544">
        <v>2017</v>
      </c>
      <c r="D544" t="s">
        <v>475</v>
      </c>
      <c r="E544">
        <v>2.1</v>
      </c>
      <c r="G544" s="103" t="s">
        <v>1135</v>
      </c>
      <c r="H544">
        <v>0</v>
      </c>
      <c r="I544">
        <v>1.01</v>
      </c>
      <c r="J544" t="s">
        <v>1129</v>
      </c>
      <c r="K544">
        <v>2017</v>
      </c>
    </row>
    <row r="545" spans="1:11">
      <c r="A545">
        <v>1.18</v>
      </c>
      <c r="B545" t="s">
        <v>1123</v>
      </c>
      <c r="C545">
        <v>2017</v>
      </c>
      <c r="G545" s="103" t="s">
        <v>1128</v>
      </c>
      <c r="I545">
        <v>1.05</v>
      </c>
      <c r="J545" t="s">
        <v>1126</v>
      </c>
      <c r="K545">
        <v>2017</v>
      </c>
    </row>
    <row r="546" spans="1:11">
      <c r="A546">
        <v>1.19</v>
      </c>
      <c r="B546" t="s">
        <v>1131</v>
      </c>
      <c r="C546">
        <v>2017</v>
      </c>
      <c r="G546" s="103" t="s">
        <v>143</v>
      </c>
      <c r="H546" t="s">
        <v>1097</v>
      </c>
      <c r="I546">
        <v>1.06</v>
      </c>
      <c r="J546" t="s">
        <v>674</v>
      </c>
      <c r="K546">
        <v>2017</v>
      </c>
    </row>
    <row r="547" spans="1:11">
      <c r="A547">
        <v>1.2</v>
      </c>
      <c r="B547" t="s">
        <v>1466</v>
      </c>
      <c r="C547" t="s">
        <v>1336</v>
      </c>
      <c r="G547" s="103" t="s">
        <v>1134</v>
      </c>
      <c r="H547">
        <v>0</v>
      </c>
      <c r="I547">
        <v>1.08</v>
      </c>
      <c r="J547" t="s">
        <v>1133</v>
      </c>
      <c r="K547">
        <v>2017</v>
      </c>
    </row>
    <row r="548" spans="1:11">
      <c r="A548">
        <v>1.21</v>
      </c>
      <c r="B548" t="s">
        <v>344</v>
      </c>
      <c r="C548">
        <v>2017</v>
      </c>
      <c r="G548" s="103" t="s">
        <v>945</v>
      </c>
      <c r="H548">
        <v>0</v>
      </c>
      <c r="I548">
        <v>1.17</v>
      </c>
      <c r="J548" t="s">
        <v>1125</v>
      </c>
      <c r="K548">
        <v>2017</v>
      </c>
    </row>
    <row r="549" spans="1:11">
      <c r="A549">
        <v>1.22</v>
      </c>
      <c r="B549" t="s">
        <v>3</v>
      </c>
      <c r="C549">
        <v>2017</v>
      </c>
      <c r="D549" t="s">
        <v>1121</v>
      </c>
      <c r="E549">
        <v>2.1</v>
      </c>
      <c r="G549" s="103" t="s">
        <v>1390</v>
      </c>
      <c r="H549" t="s">
        <v>1308</v>
      </c>
      <c r="I549">
        <v>6.04</v>
      </c>
      <c r="J549" t="s">
        <v>595</v>
      </c>
      <c r="K549">
        <v>2018</v>
      </c>
    </row>
    <row r="550" spans="1:11">
      <c r="A550">
        <v>2.0099999999999998</v>
      </c>
      <c r="B550" t="s">
        <v>1087</v>
      </c>
      <c r="C550">
        <v>2017</v>
      </c>
      <c r="D550" t="s">
        <v>1112</v>
      </c>
      <c r="E550">
        <v>3</v>
      </c>
      <c r="G550" s="103" t="s">
        <v>879</v>
      </c>
      <c r="H550">
        <v>7</v>
      </c>
      <c r="I550">
        <v>6.07</v>
      </c>
      <c r="J550" t="s">
        <v>1296</v>
      </c>
      <c r="K550">
        <v>2017</v>
      </c>
    </row>
    <row r="551" spans="1:11">
      <c r="A551">
        <v>2.0199999999999996</v>
      </c>
      <c r="B551" t="s">
        <v>1102</v>
      </c>
      <c r="C551">
        <v>2017</v>
      </c>
      <c r="G551" s="103" t="s">
        <v>885</v>
      </c>
      <c r="H551">
        <v>2</v>
      </c>
      <c r="I551">
        <v>6.1499999999999986</v>
      </c>
      <c r="J551" t="s">
        <v>1314</v>
      </c>
      <c r="K551">
        <v>2017</v>
      </c>
    </row>
    <row r="552" spans="1:11">
      <c r="A552">
        <v>2.0299999999999994</v>
      </c>
      <c r="B552" t="s">
        <v>1086</v>
      </c>
      <c r="C552">
        <v>2017</v>
      </c>
      <c r="D552" t="s">
        <v>1111</v>
      </c>
      <c r="E552">
        <v>3.1</v>
      </c>
      <c r="G552" s="103" t="s">
        <v>359</v>
      </c>
      <c r="H552" t="s">
        <v>1284</v>
      </c>
      <c r="I552">
        <v>6.1499999999999986</v>
      </c>
      <c r="J552" t="s">
        <v>1314</v>
      </c>
      <c r="K552">
        <v>2017</v>
      </c>
    </row>
    <row r="553" spans="1:11">
      <c r="A553">
        <v>2.0399999999999991</v>
      </c>
      <c r="B553" t="s">
        <v>1090</v>
      </c>
      <c r="C553">
        <v>2017</v>
      </c>
      <c r="D553" t="s">
        <v>1115</v>
      </c>
      <c r="E553">
        <v>1</v>
      </c>
      <c r="G553" s="103" t="s">
        <v>1315</v>
      </c>
      <c r="H553" t="s">
        <v>1316</v>
      </c>
      <c r="I553">
        <v>6.18</v>
      </c>
      <c r="J553" t="s">
        <v>349</v>
      </c>
      <c r="K553">
        <v>2017</v>
      </c>
    </row>
    <row r="554" spans="1:11">
      <c r="A554">
        <v>2.0499999999999989</v>
      </c>
      <c r="B554" t="s">
        <v>1091</v>
      </c>
      <c r="C554">
        <v>2017</v>
      </c>
      <c r="D554" t="s">
        <v>1109</v>
      </c>
      <c r="E554">
        <v>3.1</v>
      </c>
      <c r="G554" s="103" t="s">
        <v>1323</v>
      </c>
      <c r="H554">
        <v>2</v>
      </c>
      <c r="I554">
        <v>6.2099999999999991</v>
      </c>
      <c r="J554" t="s">
        <v>1321</v>
      </c>
      <c r="K554">
        <v>2017</v>
      </c>
    </row>
    <row r="555" spans="1:11">
      <c r="A555">
        <v>2.0599999999999987</v>
      </c>
      <c r="B555" t="s">
        <v>1093</v>
      </c>
      <c r="C555">
        <v>2017</v>
      </c>
      <c r="D555" t="s">
        <v>1110</v>
      </c>
      <c r="E555">
        <v>2.1</v>
      </c>
      <c r="G555" s="103" t="s">
        <v>1407</v>
      </c>
      <c r="H555">
        <v>0</v>
      </c>
      <c r="I555">
        <v>7.05</v>
      </c>
      <c r="J555" t="s">
        <v>1</v>
      </c>
      <c r="K555">
        <v>2017</v>
      </c>
    </row>
    <row r="556" spans="1:11">
      <c r="A556">
        <v>2.0699999999999985</v>
      </c>
      <c r="B556" t="s">
        <v>4</v>
      </c>
      <c r="C556">
        <v>2017</v>
      </c>
      <c r="D556" t="s">
        <v>1117</v>
      </c>
      <c r="E556">
        <v>0</v>
      </c>
      <c r="G556" s="103" t="s">
        <v>923</v>
      </c>
      <c r="H556">
        <v>5</v>
      </c>
      <c r="I556">
        <v>7.18</v>
      </c>
      <c r="J556" t="s">
        <v>1415</v>
      </c>
      <c r="K556">
        <v>2017</v>
      </c>
    </row>
    <row r="557" spans="1:11">
      <c r="A557">
        <v>2.0799999999999983</v>
      </c>
      <c r="B557" t="s">
        <v>1096</v>
      </c>
      <c r="C557">
        <v>2017</v>
      </c>
      <c r="D557" t="s">
        <v>1114</v>
      </c>
      <c r="E557">
        <v>0</v>
      </c>
      <c r="G557" s="184"/>
      <c r="H557" s="98"/>
      <c r="I557" s="186"/>
    </row>
    <row r="558" spans="1:11">
      <c r="A558">
        <v>2.0899999999999981</v>
      </c>
      <c r="B558" t="s">
        <v>1105</v>
      </c>
      <c r="C558">
        <v>2017</v>
      </c>
      <c r="G558" s="184"/>
      <c r="H558" s="98"/>
      <c r="I558" s="186"/>
    </row>
    <row r="559" spans="1:11">
      <c r="A559">
        <v>2.0999999999999979</v>
      </c>
      <c r="B559" t="s">
        <v>435</v>
      </c>
      <c r="C559">
        <v>2017</v>
      </c>
      <c r="G559" s="89"/>
      <c r="H559" s="98"/>
      <c r="I559" s="185"/>
    </row>
    <row r="560" spans="1:11">
      <c r="A560">
        <v>2.1099999999999977</v>
      </c>
      <c r="B560" t="s">
        <v>1367</v>
      </c>
      <c r="C560">
        <v>2017</v>
      </c>
      <c r="D560" t="s">
        <v>1113</v>
      </c>
      <c r="E560">
        <v>3.1</v>
      </c>
    </row>
    <row r="561" spans="1:9">
      <c r="A561">
        <v>2.1199999999999974</v>
      </c>
      <c r="B561" t="s">
        <v>1095</v>
      </c>
      <c r="C561">
        <v>2017</v>
      </c>
      <c r="D561" t="s">
        <v>1118</v>
      </c>
      <c r="E561">
        <v>1</v>
      </c>
    </row>
    <row r="562" spans="1:9">
      <c r="A562">
        <v>2.1299999999999972</v>
      </c>
      <c r="B562" t="s">
        <v>1100</v>
      </c>
      <c r="C562">
        <v>2017</v>
      </c>
      <c r="D562" t="s">
        <v>1108</v>
      </c>
      <c r="E562" t="s">
        <v>1099</v>
      </c>
      <c r="I562" t="s">
        <v>1495</v>
      </c>
    </row>
    <row r="563" spans="1:9">
      <c r="A563">
        <v>2.139999999999997</v>
      </c>
      <c r="B563" t="s">
        <v>1094</v>
      </c>
      <c r="C563" t="s">
        <v>1468</v>
      </c>
      <c r="D563" t="s">
        <v>448</v>
      </c>
      <c r="E563">
        <v>2.1</v>
      </c>
    </row>
    <row r="564" spans="1:9">
      <c r="A564">
        <v>2.1499999999999968</v>
      </c>
      <c r="B564" t="s">
        <v>1120</v>
      </c>
      <c r="C564" t="s">
        <v>1336</v>
      </c>
      <c r="D564" t="s">
        <v>1119</v>
      </c>
      <c r="E564">
        <v>0.1</v>
      </c>
    </row>
    <row r="565" spans="1:9">
      <c r="A565">
        <v>2.1599999999999966</v>
      </c>
      <c r="B565" t="s">
        <v>334</v>
      </c>
      <c r="C565" t="s">
        <v>1336</v>
      </c>
    </row>
    <row r="566" spans="1:9">
      <c r="A566">
        <v>2.1699999999999964</v>
      </c>
      <c r="B566" t="s">
        <v>652</v>
      </c>
      <c r="C566">
        <v>2017</v>
      </c>
      <c r="D566" t="s">
        <v>1116</v>
      </c>
      <c r="E566">
        <v>0</v>
      </c>
    </row>
    <row r="567" spans="1:9">
      <c r="A567">
        <v>2.1799999999999962</v>
      </c>
      <c r="B567" t="s">
        <v>1098</v>
      </c>
      <c r="C567" t="s">
        <v>1469</v>
      </c>
      <c r="D567" t="s">
        <v>1121</v>
      </c>
      <c r="E567">
        <v>2.1</v>
      </c>
    </row>
    <row r="568" spans="1:9">
      <c r="A568">
        <v>3.01</v>
      </c>
      <c r="B568" t="s">
        <v>1281</v>
      </c>
      <c r="C568">
        <v>2017</v>
      </c>
      <c r="D568" t="s">
        <v>471</v>
      </c>
      <c r="E568">
        <v>0</v>
      </c>
    </row>
    <row r="569" spans="1:9">
      <c r="A569">
        <v>3.0199999999999996</v>
      </c>
      <c r="B569" t="s">
        <v>325</v>
      </c>
      <c r="C569">
        <v>2017</v>
      </c>
    </row>
    <row r="570" spans="1:9">
      <c r="A570">
        <v>3.0299999999999994</v>
      </c>
      <c r="B570" t="s">
        <v>79</v>
      </c>
      <c r="C570">
        <v>2017</v>
      </c>
      <c r="D570" t="s">
        <v>481</v>
      </c>
      <c r="E570">
        <v>1</v>
      </c>
    </row>
    <row r="571" spans="1:9">
      <c r="A571">
        <v>3.0399999999999991</v>
      </c>
      <c r="B571" t="s">
        <v>1280</v>
      </c>
      <c r="C571">
        <v>2017</v>
      </c>
      <c r="D571" t="s">
        <v>1282</v>
      </c>
      <c r="E571">
        <v>1</v>
      </c>
    </row>
    <row r="572" spans="1:9">
      <c r="A572">
        <v>3.0499999999999989</v>
      </c>
      <c r="B572" t="s">
        <v>978</v>
      </c>
      <c r="C572">
        <v>2017</v>
      </c>
    </row>
    <row r="573" spans="1:9">
      <c r="A573">
        <v>3.0599999999999987</v>
      </c>
      <c r="B573" t="s">
        <v>322</v>
      </c>
      <c r="C573">
        <v>2018</v>
      </c>
    </row>
    <row r="574" spans="1:9">
      <c r="A574">
        <v>3.0699999999999985</v>
      </c>
      <c r="B574" t="s">
        <v>445</v>
      </c>
      <c r="C574">
        <v>2018</v>
      </c>
    </row>
    <row r="575" spans="1:9">
      <c r="A575">
        <v>3.0799999999999983</v>
      </c>
      <c r="B575" t="s">
        <v>324</v>
      </c>
      <c r="C575" t="s">
        <v>1336</v>
      </c>
    </row>
    <row r="576" spans="1:9">
      <c r="A576">
        <v>3.0899999999999981</v>
      </c>
      <c r="B576" t="s">
        <v>1275</v>
      </c>
      <c r="C576" t="s">
        <v>1336</v>
      </c>
    </row>
    <row r="577" spans="1:4">
      <c r="A577">
        <v>3.0999999999999979</v>
      </c>
      <c r="B577" t="s">
        <v>326</v>
      </c>
      <c r="C577" t="s">
        <v>1336</v>
      </c>
    </row>
    <row r="578" spans="1:4">
      <c r="A578">
        <v>3.1099999999999977</v>
      </c>
      <c r="B578" t="s">
        <v>1277</v>
      </c>
      <c r="C578" t="s">
        <v>1336</v>
      </c>
    </row>
    <row r="579" spans="1:4">
      <c r="A579">
        <v>3.1199999999999974</v>
      </c>
      <c r="B579" t="s">
        <v>1279</v>
      </c>
      <c r="C579" t="s">
        <v>1336</v>
      </c>
    </row>
    <row r="580" spans="1:4">
      <c r="A580">
        <v>3.1299999999999972</v>
      </c>
      <c r="B580" t="s">
        <v>1274</v>
      </c>
      <c r="C580" t="s">
        <v>1336</v>
      </c>
    </row>
    <row r="581" spans="1:4">
      <c r="A581">
        <v>3.139999999999997</v>
      </c>
      <c r="B581" t="s">
        <v>1470</v>
      </c>
    </row>
    <row r="582" spans="1:4">
      <c r="A582">
        <v>4.01</v>
      </c>
      <c r="B582" t="s">
        <v>1143</v>
      </c>
    </row>
    <row r="583" spans="1:4">
      <c r="A583">
        <v>4.0199999999999996</v>
      </c>
      <c r="B583" t="s">
        <v>1152</v>
      </c>
      <c r="D583" t="s">
        <v>458</v>
      </c>
    </row>
    <row r="584" spans="1:4">
      <c r="A584">
        <v>4.03</v>
      </c>
      <c r="B584" t="s">
        <v>1149</v>
      </c>
      <c r="D584" t="s">
        <v>1216</v>
      </c>
    </row>
    <row r="585" spans="1:4">
      <c r="A585">
        <v>4.04</v>
      </c>
      <c r="B585" t="s">
        <v>1147</v>
      </c>
    </row>
    <row r="586" spans="1:4">
      <c r="A586">
        <v>4.05</v>
      </c>
      <c r="B586" t="s">
        <v>1151</v>
      </c>
    </row>
    <row r="587" spans="1:4">
      <c r="A587">
        <v>4.0599999999999996</v>
      </c>
      <c r="B587" t="s">
        <v>1163</v>
      </c>
    </row>
    <row r="588" spans="1:4">
      <c r="A588">
        <v>4.07</v>
      </c>
      <c r="B588" t="s">
        <v>1178</v>
      </c>
    </row>
    <row r="589" spans="1:4">
      <c r="A589">
        <v>4.08</v>
      </c>
      <c r="B589" t="s">
        <v>1150</v>
      </c>
    </row>
    <row r="590" spans="1:4">
      <c r="A590">
        <v>4.09</v>
      </c>
      <c r="B590" t="s">
        <v>1175</v>
      </c>
    </row>
    <row r="591" spans="1:4">
      <c r="A591">
        <v>4.0999999999999996</v>
      </c>
      <c r="B591" t="s">
        <v>1155</v>
      </c>
      <c r="D591" t="s">
        <v>1219</v>
      </c>
    </row>
    <row r="592" spans="1:4">
      <c r="A592">
        <v>4.1100000000000003</v>
      </c>
      <c r="B592" t="s">
        <v>1169</v>
      </c>
      <c r="D592" t="s">
        <v>1211</v>
      </c>
    </row>
    <row r="593" spans="1:4">
      <c r="A593">
        <v>4.12</v>
      </c>
      <c r="B593" t="s">
        <v>1209</v>
      </c>
      <c r="D593" t="s">
        <v>1208</v>
      </c>
    </row>
    <row r="594" spans="1:4">
      <c r="A594">
        <v>4.13</v>
      </c>
      <c r="B594" t="s">
        <v>1146</v>
      </c>
      <c r="D594" t="s">
        <v>459</v>
      </c>
    </row>
    <row r="595" spans="1:4">
      <c r="A595">
        <v>4.1399999999999997</v>
      </c>
      <c r="B595" t="s">
        <v>1154</v>
      </c>
      <c r="D595" t="s">
        <v>1212</v>
      </c>
    </row>
    <row r="596" spans="1:4">
      <c r="A596">
        <v>4.1500000000000004</v>
      </c>
      <c r="B596" t="s">
        <v>1148</v>
      </c>
      <c r="D596" t="s">
        <v>463</v>
      </c>
    </row>
    <row r="597" spans="1:4">
      <c r="A597">
        <v>4.16</v>
      </c>
      <c r="B597" t="s">
        <v>1158</v>
      </c>
      <c r="D597" t="s">
        <v>467</v>
      </c>
    </row>
    <row r="598" spans="1:4">
      <c r="A598">
        <v>4.17</v>
      </c>
      <c r="B598" t="s">
        <v>1181</v>
      </c>
    </row>
    <row r="599" spans="1:4">
      <c r="A599">
        <v>4.18</v>
      </c>
      <c r="B599" t="s">
        <v>1171</v>
      </c>
      <c r="D599" t="s">
        <v>468</v>
      </c>
    </row>
    <row r="600" spans="1:4">
      <c r="A600">
        <v>4.1900000000000004</v>
      </c>
      <c r="B600" t="s">
        <v>1172</v>
      </c>
    </row>
    <row r="601" spans="1:4">
      <c r="A601">
        <v>4.2</v>
      </c>
      <c r="B601" t="s">
        <v>1161</v>
      </c>
      <c r="D601" t="s">
        <v>464</v>
      </c>
    </row>
    <row r="602" spans="1:4">
      <c r="A602">
        <v>4.21</v>
      </c>
      <c r="B602" t="s">
        <v>1185</v>
      </c>
      <c r="D602" t="s">
        <v>1218</v>
      </c>
    </row>
    <row r="603" spans="1:4">
      <c r="A603">
        <v>4.22</v>
      </c>
      <c r="B603" t="s">
        <v>1179</v>
      </c>
      <c r="D603" t="s">
        <v>1224</v>
      </c>
    </row>
    <row r="604" spans="1:4">
      <c r="A604">
        <v>4.2300000000000004</v>
      </c>
      <c r="B604" t="s">
        <v>1184</v>
      </c>
    </row>
    <row r="605" spans="1:4">
      <c r="A605">
        <v>4.24</v>
      </c>
      <c r="B605" t="s">
        <v>1188</v>
      </c>
      <c r="D605" t="s">
        <v>1215</v>
      </c>
    </row>
    <row r="606" spans="1:4">
      <c r="A606">
        <v>4.25</v>
      </c>
      <c r="B606" t="s">
        <v>1204</v>
      </c>
    </row>
    <row r="607" spans="1:4">
      <c r="A607">
        <v>4.26</v>
      </c>
      <c r="B607" t="s">
        <v>1159</v>
      </c>
    </row>
    <row r="608" spans="1:4">
      <c r="A608">
        <v>4.2699999999999996</v>
      </c>
      <c r="B608" t="s">
        <v>1160</v>
      </c>
    </row>
    <row r="609" spans="1:4">
      <c r="A609">
        <v>4.28</v>
      </c>
      <c r="B609" t="s">
        <v>1164</v>
      </c>
    </row>
    <row r="610" spans="1:4">
      <c r="A610">
        <v>4.29</v>
      </c>
      <c r="B610" t="s">
        <v>1165</v>
      </c>
    </row>
    <row r="611" spans="1:4">
      <c r="A611">
        <v>4.3</v>
      </c>
      <c r="B611" t="s">
        <v>1166</v>
      </c>
    </row>
    <row r="612" spans="1:4">
      <c r="A612">
        <v>4.3099999999999996</v>
      </c>
      <c r="B612" t="s">
        <v>1168</v>
      </c>
    </row>
    <row r="613" spans="1:4">
      <c r="A613">
        <v>4.32</v>
      </c>
      <c r="B613" t="s">
        <v>1170</v>
      </c>
    </row>
    <row r="614" spans="1:4">
      <c r="A614">
        <v>4.33</v>
      </c>
      <c r="B614" t="s">
        <v>1186</v>
      </c>
    </row>
    <row r="615" spans="1:4">
      <c r="A615">
        <v>4.34</v>
      </c>
      <c r="B615" t="s">
        <v>1180</v>
      </c>
    </row>
    <row r="616" spans="1:4">
      <c r="A616">
        <v>4.3499999999999996</v>
      </c>
      <c r="B616" t="s">
        <v>1182</v>
      </c>
    </row>
    <row r="617" spans="1:4">
      <c r="A617">
        <v>4.3600000000000003</v>
      </c>
      <c r="B617" t="s">
        <v>1187</v>
      </c>
    </row>
    <row r="618" spans="1:4">
      <c r="A618">
        <v>4.37</v>
      </c>
      <c r="B618" t="s">
        <v>1153</v>
      </c>
      <c r="D618" t="s">
        <v>461</v>
      </c>
    </row>
    <row r="619" spans="1:4">
      <c r="A619">
        <v>4.38</v>
      </c>
      <c r="B619" t="s">
        <v>1162</v>
      </c>
      <c r="D619" t="s">
        <v>466</v>
      </c>
    </row>
    <row r="620" spans="1:4">
      <c r="A620">
        <v>4.3899999999999997</v>
      </c>
      <c r="B620" t="s">
        <v>1207</v>
      </c>
      <c r="D620" t="s">
        <v>1206</v>
      </c>
    </row>
    <row r="621" spans="1:4">
      <c r="A621">
        <v>4.4000000000000004</v>
      </c>
      <c r="B621" t="s">
        <v>1157</v>
      </c>
    </row>
    <row r="622" spans="1:4">
      <c r="A622">
        <v>4.41</v>
      </c>
      <c r="B622" t="s">
        <v>1156</v>
      </c>
      <c r="D622" t="s">
        <v>456</v>
      </c>
    </row>
    <row r="623" spans="1:4">
      <c r="A623">
        <v>4.42</v>
      </c>
      <c r="B623" t="s">
        <v>1176</v>
      </c>
    </row>
    <row r="624" spans="1:4">
      <c r="A624">
        <v>4.43</v>
      </c>
      <c r="B624" t="s">
        <v>1221</v>
      </c>
      <c r="D624" t="s">
        <v>1220</v>
      </c>
    </row>
    <row r="625" spans="1:4">
      <c r="A625">
        <v>4.4400000000000004</v>
      </c>
      <c r="B625" t="s">
        <v>1144</v>
      </c>
    </row>
    <row r="626" spans="1:4">
      <c r="A626">
        <v>4.45</v>
      </c>
      <c r="B626" t="s">
        <v>1183</v>
      </c>
    </row>
    <row r="627" spans="1:4">
      <c r="A627">
        <v>4.46</v>
      </c>
      <c r="B627" t="s">
        <v>1174</v>
      </c>
      <c r="D627" t="s">
        <v>1210</v>
      </c>
    </row>
    <row r="628" spans="1:4">
      <c r="A628">
        <v>4.47</v>
      </c>
      <c r="B628" t="s">
        <v>1167</v>
      </c>
      <c r="D628" t="s">
        <v>1217</v>
      </c>
    </row>
    <row r="629" spans="1:4">
      <c r="A629">
        <v>4.4800000000000004</v>
      </c>
      <c r="B629" t="s">
        <v>1145</v>
      </c>
    </row>
    <row r="630" spans="1:4">
      <c r="A630">
        <v>4.49</v>
      </c>
      <c r="B630" t="s">
        <v>1177</v>
      </c>
      <c r="D630" t="s">
        <v>465</v>
      </c>
    </row>
    <row r="631" spans="1:4">
      <c r="A631">
        <v>4.5</v>
      </c>
      <c r="B631" t="s">
        <v>1223</v>
      </c>
      <c r="D631" t="s">
        <v>1222</v>
      </c>
    </row>
    <row r="632" spans="1:4">
      <c r="A632">
        <v>4.51</v>
      </c>
      <c r="B632" t="s">
        <v>1214</v>
      </c>
      <c r="D632" t="s">
        <v>457</v>
      </c>
    </row>
    <row r="633" spans="1:4">
      <c r="A633">
        <v>4.5199999999999996</v>
      </c>
      <c r="B633" t="s">
        <v>1173</v>
      </c>
    </row>
    <row r="634" spans="1:4">
      <c r="A634">
        <v>4.53</v>
      </c>
      <c r="B634" t="s">
        <v>1378</v>
      </c>
      <c r="D634" t="s">
        <v>1377</v>
      </c>
    </row>
    <row r="635" spans="1:4">
      <c r="A635">
        <v>5.01</v>
      </c>
      <c r="B635" t="s">
        <v>1226</v>
      </c>
      <c r="C635">
        <v>2018</v>
      </c>
      <c r="D635" t="s">
        <v>1263</v>
      </c>
    </row>
    <row r="636" spans="1:4">
      <c r="A636">
        <v>5.0199999999999996</v>
      </c>
      <c r="B636" t="s">
        <v>682</v>
      </c>
      <c r="C636">
        <v>2018</v>
      </c>
      <c r="D636" t="s">
        <v>1262</v>
      </c>
    </row>
    <row r="637" spans="1:4">
      <c r="A637">
        <v>5.0299999999999994</v>
      </c>
      <c r="B637" t="s">
        <v>1230</v>
      </c>
      <c r="C637">
        <v>2018</v>
      </c>
      <c r="D637" t="s">
        <v>1271</v>
      </c>
    </row>
    <row r="638" spans="1:4">
      <c r="A638">
        <v>5.0399999999999991</v>
      </c>
      <c r="B638" t="s">
        <v>593</v>
      </c>
      <c r="C638">
        <v>2018</v>
      </c>
    </row>
    <row r="639" spans="1:4">
      <c r="A639">
        <v>5.05</v>
      </c>
      <c r="B639" t="s">
        <v>1030</v>
      </c>
      <c r="C639">
        <v>2018</v>
      </c>
    </row>
    <row r="640" spans="1:4">
      <c r="A640">
        <v>5.0599999999999996</v>
      </c>
      <c r="B640" t="s">
        <v>1244</v>
      </c>
      <c r="C640">
        <v>2018</v>
      </c>
    </row>
    <row r="641" spans="1:4">
      <c r="A641">
        <v>5.07</v>
      </c>
      <c r="B641" t="s">
        <v>32</v>
      </c>
      <c r="C641">
        <v>2018</v>
      </c>
    </row>
    <row r="642" spans="1:4">
      <c r="A642">
        <v>5.08</v>
      </c>
      <c r="B642" t="s">
        <v>1473</v>
      </c>
      <c r="C642">
        <v>2018</v>
      </c>
    </row>
    <row r="643" spans="1:4">
      <c r="A643">
        <v>5.09</v>
      </c>
      <c r="B643" t="s">
        <v>1228</v>
      </c>
      <c r="C643">
        <v>2018</v>
      </c>
    </row>
    <row r="644" spans="1:4">
      <c r="A644">
        <v>5.0999999999999996</v>
      </c>
      <c r="B644" t="s">
        <v>1235</v>
      </c>
      <c r="C644">
        <v>2018</v>
      </c>
      <c r="D644" t="s">
        <v>454</v>
      </c>
    </row>
    <row r="645" spans="1:4">
      <c r="A645">
        <v>5.1100000000000003</v>
      </c>
      <c r="B645" t="s">
        <v>22</v>
      </c>
      <c r="C645">
        <v>2018</v>
      </c>
      <c r="D645" t="s">
        <v>453</v>
      </c>
    </row>
    <row r="646" spans="1:4">
      <c r="A646">
        <v>5.12</v>
      </c>
      <c r="B646" t="s">
        <v>31</v>
      </c>
      <c r="C646">
        <v>2018</v>
      </c>
    </row>
    <row r="647" spans="1:4">
      <c r="A647">
        <v>5.13</v>
      </c>
      <c r="B647" t="s">
        <v>40</v>
      </c>
      <c r="C647">
        <v>2018</v>
      </c>
      <c r="D647" t="s">
        <v>455</v>
      </c>
    </row>
    <row r="648" spans="1:4">
      <c r="A648">
        <v>5.14</v>
      </c>
      <c r="B648" t="s">
        <v>33</v>
      </c>
      <c r="C648">
        <v>2018</v>
      </c>
    </row>
    <row r="649" spans="1:4">
      <c r="A649">
        <v>5.15</v>
      </c>
      <c r="B649" t="s">
        <v>840</v>
      </c>
      <c r="C649">
        <v>2018</v>
      </c>
    </row>
    <row r="650" spans="1:4">
      <c r="A650">
        <v>5.16</v>
      </c>
      <c r="B650" t="s">
        <v>27</v>
      </c>
      <c r="C650">
        <v>2018</v>
      </c>
    </row>
    <row r="651" spans="1:4">
      <c r="A651">
        <v>5.17</v>
      </c>
      <c r="B651" t="s">
        <v>704</v>
      </c>
      <c r="C651">
        <v>2018</v>
      </c>
    </row>
    <row r="652" spans="1:4">
      <c r="A652">
        <v>5.18</v>
      </c>
      <c r="B652" t="s">
        <v>1239</v>
      </c>
      <c r="C652">
        <v>2018</v>
      </c>
    </row>
    <row r="653" spans="1:4">
      <c r="A653">
        <v>5.19</v>
      </c>
      <c r="B653" t="s">
        <v>1240</v>
      </c>
      <c r="C653">
        <v>2018</v>
      </c>
    </row>
    <row r="654" spans="1:4">
      <c r="A654">
        <v>5.2</v>
      </c>
      <c r="B654" t="s">
        <v>1258</v>
      </c>
      <c r="C654">
        <v>2018</v>
      </c>
      <c r="D654" t="s">
        <v>487</v>
      </c>
    </row>
    <row r="655" spans="1:4">
      <c r="A655">
        <v>5.21</v>
      </c>
      <c r="B655" t="s">
        <v>16</v>
      </c>
      <c r="C655">
        <v>2018</v>
      </c>
    </row>
    <row r="656" spans="1:4">
      <c r="A656">
        <v>5.22</v>
      </c>
      <c r="B656" t="s">
        <v>1236</v>
      </c>
      <c r="C656">
        <v>2018</v>
      </c>
    </row>
    <row r="657" spans="1:4">
      <c r="A657">
        <v>5.23</v>
      </c>
      <c r="B657" t="s">
        <v>223</v>
      </c>
      <c r="C657">
        <v>2018</v>
      </c>
    </row>
    <row r="658" spans="1:4">
      <c r="A658">
        <v>5.24</v>
      </c>
      <c r="B658" t="s">
        <v>1234</v>
      </c>
      <c r="C658">
        <v>2018</v>
      </c>
    </row>
    <row r="659" spans="1:4">
      <c r="A659">
        <v>5.25</v>
      </c>
      <c r="B659" t="s">
        <v>1233</v>
      </c>
      <c r="C659">
        <v>2018</v>
      </c>
      <c r="D659" t="s">
        <v>452</v>
      </c>
    </row>
    <row r="660" spans="1:4">
      <c r="A660">
        <v>5.26</v>
      </c>
      <c r="B660" t="s">
        <v>1241</v>
      </c>
      <c r="C660">
        <v>2018</v>
      </c>
    </row>
    <row r="661" spans="1:4">
      <c r="A661">
        <v>5.27</v>
      </c>
      <c r="B661" t="s">
        <v>1231</v>
      </c>
      <c r="C661">
        <v>2018</v>
      </c>
      <c r="D661" t="s">
        <v>530</v>
      </c>
    </row>
    <row r="662" spans="1:4">
      <c r="A662">
        <v>5.28</v>
      </c>
      <c r="B662" t="s">
        <v>1246</v>
      </c>
      <c r="C662">
        <v>2017</v>
      </c>
    </row>
    <row r="663" spans="1:4">
      <c r="A663">
        <v>5.29</v>
      </c>
      <c r="B663" t="s">
        <v>491</v>
      </c>
      <c r="C663">
        <v>2018</v>
      </c>
      <c r="D663" t="s">
        <v>1266</v>
      </c>
    </row>
    <row r="664" spans="1:4">
      <c r="A664">
        <v>5.3</v>
      </c>
      <c r="B664" t="s">
        <v>846</v>
      </c>
      <c r="C664">
        <v>2018</v>
      </c>
    </row>
    <row r="665" spans="1:4">
      <c r="A665">
        <v>5.31</v>
      </c>
      <c r="B665" t="s">
        <v>842</v>
      </c>
      <c r="C665">
        <v>2018</v>
      </c>
      <c r="D665" t="s">
        <v>1264</v>
      </c>
    </row>
    <row r="666" spans="1:4">
      <c r="A666">
        <v>5.32</v>
      </c>
      <c r="B666" t="s">
        <v>501</v>
      </c>
      <c r="C666">
        <v>2018</v>
      </c>
      <c r="D666" t="s">
        <v>1265</v>
      </c>
    </row>
    <row r="667" spans="1:4">
      <c r="A667">
        <v>5.33</v>
      </c>
      <c r="B667" t="s">
        <v>585</v>
      </c>
      <c r="C667">
        <v>2018</v>
      </c>
      <c r="D667" t="s">
        <v>1273</v>
      </c>
    </row>
    <row r="668" spans="1:4">
      <c r="A668">
        <v>5.34</v>
      </c>
      <c r="B668" t="s">
        <v>23</v>
      </c>
      <c r="C668">
        <v>2018</v>
      </c>
    </row>
    <row r="669" spans="1:4">
      <c r="A669">
        <v>5.35</v>
      </c>
      <c r="B669" t="s">
        <v>1243</v>
      </c>
      <c r="C669">
        <v>2018</v>
      </c>
    </row>
    <row r="670" spans="1:4">
      <c r="A670">
        <v>5.36</v>
      </c>
      <c r="B670" t="s">
        <v>184</v>
      </c>
      <c r="C670">
        <v>2018</v>
      </c>
    </row>
    <row r="671" spans="1:4">
      <c r="A671">
        <v>5.37</v>
      </c>
      <c r="B671" t="s">
        <v>18</v>
      </c>
      <c r="C671">
        <v>2018</v>
      </c>
      <c r="D671" t="s">
        <v>450</v>
      </c>
    </row>
    <row r="672" spans="1:4">
      <c r="A672">
        <v>5.38</v>
      </c>
      <c r="B672" t="s">
        <v>1245</v>
      </c>
      <c r="C672">
        <v>2018</v>
      </c>
    </row>
    <row r="673" spans="1:4">
      <c r="A673">
        <v>5.39</v>
      </c>
      <c r="B673" t="s">
        <v>1232</v>
      </c>
      <c r="C673">
        <v>2018</v>
      </c>
    </row>
    <row r="674" spans="1:4">
      <c r="A674">
        <v>5.4</v>
      </c>
      <c r="B674" t="s">
        <v>336</v>
      </c>
      <c r="C674">
        <v>2018</v>
      </c>
    </row>
    <row r="675" spans="1:4">
      <c r="A675">
        <v>5.41</v>
      </c>
      <c r="B675" t="s">
        <v>38</v>
      </c>
      <c r="C675">
        <v>2018</v>
      </c>
    </row>
    <row r="676" spans="1:4">
      <c r="A676">
        <v>5.42</v>
      </c>
      <c r="B676" t="s">
        <v>1229</v>
      </c>
      <c r="C676">
        <v>2018</v>
      </c>
    </row>
    <row r="677" spans="1:4">
      <c r="A677">
        <v>5.43</v>
      </c>
      <c r="B677" t="s">
        <v>1255</v>
      </c>
      <c r="C677">
        <v>2018</v>
      </c>
    </row>
    <row r="678" spans="1:4">
      <c r="A678">
        <v>5.44</v>
      </c>
      <c r="B678" t="s">
        <v>1270</v>
      </c>
      <c r="C678">
        <v>2018</v>
      </c>
      <c r="D678" t="s">
        <v>1269</v>
      </c>
    </row>
    <row r="679" spans="1:4">
      <c r="A679">
        <v>5.45</v>
      </c>
      <c r="B679" t="s">
        <v>1225</v>
      </c>
      <c r="C679">
        <v>2018</v>
      </c>
      <c r="D679" t="s">
        <v>1268</v>
      </c>
    </row>
    <row r="680" spans="1:4">
      <c r="A680">
        <v>5.46</v>
      </c>
      <c r="B680" t="s">
        <v>1227</v>
      </c>
      <c r="C680">
        <v>2018</v>
      </c>
      <c r="D680" t="s">
        <v>1261</v>
      </c>
    </row>
    <row r="681" spans="1:4">
      <c r="A681">
        <v>5.47</v>
      </c>
      <c r="B681" t="s">
        <v>171</v>
      </c>
      <c r="C681">
        <v>2018</v>
      </c>
    </row>
    <row r="682" spans="1:4">
      <c r="A682">
        <v>5.48</v>
      </c>
      <c r="B682" t="s">
        <v>33</v>
      </c>
      <c r="C682">
        <v>2018</v>
      </c>
    </row>
    <row r="683" spans="1:4">
      <c r="A683">
        <v>5.49</v>
      </c>
      <c r="B683" t="s">
        <v>1237</v>
      </c>
      <c r="C683">
        <v>2018</v>
      </c>
    </row>
    <row r="684" spans="1:4">
      <c r="A684">
        <v>5.5</v>
      </c>
      <c r="B684" t="s">
        <v>1238</v>
      </c>
      <c r="C684">
        <v>2018</v>
      </c>
    </row>
    <row r="685" spans="1:4">
      <c r="A685">
        <v>5.51</v>
      </c>
      <c r="B685" t="s">
        <v>1242</v>
      </c>
      <c r="C685">
        <v>2018</v>
      </c>
    </row>
    <row r="686" spans="1:4">
      <c r="A686">
        <v>5.52</v>
      </c>
      <c r="B686" t="s">
        <v>1389</v>
      </c>
    </row>
    <row r="687" spans="1:4">
      <c r="A687">
        <v>5.53</v>
      </c>
      <c r="B687" t="s">
        <v>1476</v>
      </c>
    </row>
    <row r="688" spans="1:4">
      <c r="A688">
        <v>6.01</v>
      </c>
      <c r="B688" t="s">
        <v>80</v>
      </c>
      <c r="C688">
        <v>2017</v>
      </c>
    </row>
    <row r="689" spans="1:5">
      <c r="A689">
        <v>6.02</v>
      </c>
      <c r="B689" t="s">
        <v>527</v>
      </c>
      <c r="C689">
        <v>2017</v>
      </c>
      <c r="D689" t="s">
        <v>1285</v>
      </c>
      <c r="E689">
        <v>1</v>
      </c>
    </row>
    <row r="690" spans="1:5">
      <c r="A690">
        <v>6.03</v>
      </c>
      <c r="B690" t="s">
        <v>556</v>
      </c>
      <c r="C690">
        <v>2017</v>
      </c>
      <c r="D690" t="s">
        <v>1288</v>
      </c>
      <c r="E690">
        <v>4</v>
      </c>
    </row>
    <row r="691" spans="1:5">
      <c r="A691">
        <v>6.04</v>
      </c>
      <c r="B691" t="s">
        <v>595</v>
      </c>
      <c r="C691">
        <v>2018</v>
      </c>
      <c r="D691" t="s">
        <v>594</v>
      </c>
      <c r="E691">
        <v>1</v>
      </c>
    </row>
    <row r="692" spans="1:5">
      <c r="A692">
        <v>6.05</v>
      </c>
      <c r="B692" t="s">
        <v>1293</v>
      </c>
      <c r="C692">
        <v>2017</v>
      </c>
    </row>
    <row r="693" spans="1:5">
      <c r="A693">
        <v>6.06</v>
      </c>
      <c r="B693" t="s">
        <v>597</v>
      </c>
      <c r="C693">
        <v>2018</v>
      </c>
      <c r="D693" t="s">
        <v>596</v>
      </c>
      <c r="E693">
        <v>4</v>
      </c>
    </row>
    <row r="694" spans="1:5">
      <c r="A694">
        <v>6.07</v>
      </c>
      <c r="B694" t="s">
        <v>1296</v>
      </c>
      <c r="C694">
        <v>2017</v>
      </c>
      <c r="D694" t="s">
        <v>1298</v>
      </c>
      <c r="E694">
        <v>1</v>
      </c>
    </row>
    <row r="695" spans="1:5">
      <c r="A695">
        <v>6.08</v>
      </c>
      <c r="B695" t="s">
        <v>1300</v>
      </c>
      <c r="C695">
        <v>2017</v>
      </c>
      <c r="D695" t="s">
        <v>485</v>
      </c>
      <c r="E695">
        <v>0</v>
      </c>
    </row>
    <row r="696" spans="1:5">
      <c r="A696">
        <v>6.09</v>
      </c>
      <c r="B696" t="s">
        <v>1301</v>
      </c>
      <c r="C696">
        <v>2017</v>
      </c>
      <c r="D696" t="s">
        <v>484</v>
      </c>
      <c r="E696">
        <v>0</v>
      </c>
    </row>
    <row r="697" spans="1:5">
      <c r="A697">
        <v>6.1</v>
      </c>
      <c r="B697" t="s">
        <v>1303</v>
      </c>
      <c r="C697">
        <v>2017</v>
      </c>
      <c r="D697" t="s">
        <v>1305</v>
      </c>
      <c r="E697">
        <v>1</v>
      </c>
    </row>
    <row r="698" spans="1:5">
      <c r="A698">
        <v>6.1099999999999994</v>
      </c>
      <c r="B698" t="s">
        <v>1306</v>
      </c>
      <c r="C698">
        <v>2017</v>
      </c>
      <c r="D698" t="s">
        <v>514</v>
      </c>
      <c r="E698">
        <v>0.1</v>
      </c>
    </row>
    <row r="699" spans="1:5">
      <c r="A699">
        <v>6.1199999999999992</v>
      </c>
      <c r="B699" t="s">
        <v>1309</v>
      </c>
      <c r="C699">
        <v>2017</v>
      </c>
    </row>
    <row r="700" spans="1:5">
      <c r="A700">
        <v>6.129999999999999</v>
      </c>
      <c r="B700" t="s">
        <v>1310</v>
      </c>
      <c r="C700">
        <v>2017</v>
      </c>
    </row>
    <row r="701" spans="1:5">
      <c r="A701">
        <v>6.1399999999999988</v>
      </c>
      <c r="B701" t="s">
        <v>1312</v>
      </c>
      <c r="C701">
        <v>2017</v>
      </c>
      <c r="D701" t="s">
        <v>1313</v>
      </c>
      <c r="E701">
        <v>0</v>
      </c>
    </row>
    <row r="702" spans="1:5">
      <c r="A702">
        <v>6.1499999999999986</v>
      </c>
      <c r="B702" t="s">
        <v>1314</v>
      </c>
      <c r="C702">
        <v>2017</v>
      </c>
    </row>
    <row r="703" spans="1:5">
      <c r="A703">
        <v>6.16</v>
      </c>
      <c r="B703" t="s">
        <v>78</v>
      </c>
      <c r="C703">
        <v>2017</v>
      </c>
      <c r="D703" t="s">
        <v>479</v>
      </c>
      <c r="E703">
        <v>0</v>
      </c>
    </row>
    <row r="704" spans="1:5">
      <c r="A704">
        <v>6.17</v>
      </c>
      <c r="B704" t="s">
        <v>884</v>
      </c>
      <c r="C704">
        <v>2018</v>
      </c>
    </row>
    <row r="705" spans="1:5">
      <c r="A705">
        <v>6.18</v>
      </c>
      <c r="B705" t="s">
        <v>349</v>
      </c>
      <c r="C705">
        <v>2017</v>
      </c>
      <c r="D705" t="s">
        <v>563</v>
      </c>
      <c r="E705">
        <v>0</v>
      </c>
    </row>
    <row r="706" spans="1:5">
      <c r="A706">
        <v>6.1899999999999995</v>
      </c>
      <c r="B706" t="s">
        <v>560</v>
      </c>
      <c r="C706">
        <v>2017</v>
      </c>
      <c r="D706" t="s">
        <v>559</v>
      </c>
    </row>
    <row r="707" spans="1:5">
      <c r="A707">
        <v>6.1999999999999993</v>
      </c>
      <c r="B707" t="s">
        <v>558</v>
      </c>
      <c r="C707">
        <v>2018</v>
      </c>
      <c r="D707" t="s">
        <v>557</v>
      </c>
      <c r="E707">
        <v>0</v>
      </c>
    </row>
    <row r="708" spans="1:5">
      <c r="A708">
        <v>6.2099999999999991</v>
      </c>
      <c r="B708" t="s">
        <v>1321</v>
      </c>
      <c r="C708">
        <v>2017</v>
      </c>
      <c r="D708" t="s">
        <v>1404</v>
      </c>
      <c r="E708" t="s">
        <v>1489</v>
      </c>
    </row>
    <row r="709" spans="1:5">
      <c r="A709">
        <v>6.2199999999999989</v>
      </c>
      <c r="B709" t="s">
        <v>593</v>
      </c>
      <c r="C709" t="s">
        <v>1336</v>
      </c>
      <c r="D709" t="s">
        <v>592</v>
      </c>
      <c r="E709">
        <v>0</v>
      </c>
    </row>
    <row r="710" spans="1:5">
      <c r="A710">
        <v>6.2299999999999986</v>
      </c>
      <c r="B710" t="s">
        <v>1479</v>
      </c>
      <c r="C710" t="s">
        <v>1336</v>
      </c>
    </row>
    <row r="711" spans="1:5">
      <c r="A711">
        <v>6.24</v>
      </c>
      <c r="B711" t="s">
        <v>1480</v>
      </c>
      <c r="C711" t="s">
        <v>1336</v>
      </c>
    </row>
    <row r="712" spans="1:5">
      <c r="A712">
        <v>6.25</v>
      </c>
      <c r="B712" t="s">
        <v>368</v>
      </c>
      <c r="C712">
        <v>2017</v>
      </c>
    </row>
    <row r="713" spans="1:5">
      <c r="A713">
        <v>7.01</v>
      </c>
      <c r="B713" t="s">
        <v>0</v>
      </c>
      <c r="C713">
        <v>2017</v>
      </c>
      <c r="D713" t="s">
        <v>1405</v>
      </c>
      <c r="E713">
        <v>0</v>
      </c>
    </row>
    <row r="714" spans="1:5">
      <c r="A714">
        <v>7.02</v>
      </c>
      <c r="B714" t="s">
        <v>831</v>
      </c>
      <c r="C714">
        <v>2018</v>
      </c>
    </row>
    <row r="715" spans="1:5">
      <c r="A715">
        <v>7.03</v>
      </c>
      <c r="B715" t="s">
        <v>1002</v>
      </c>
      <c r="C715">
        <v>2018</v>
      </c>
    </row>
    <row r="716" spans="1:5">
      <c r="A716">
        <v>7.04</v>
      </c>
      <c r="B716" t="s">
        <v>376</v>
      </c>
      <c r="C716">
        <v>2017</v>
      </c>
    </row>
    <row r="717" spans="1:5">
      <c r="A717">
        <v>7.05</v>
      </c>
      <c r="B717" t="s">
        <v>1</v>
      </c>
      <c r="C717">
        <v>2017</v>
      </c>
      <c r="D717" t="s">
        <v>1408</v>
      </c>
      <c r="E717">
        <v>2.2000000000000002</v>
      </c>
    </row>
    <row r="718" spans="1:5">
      <c r="A718">
        <v>7.06</v>
      </c>
      <c r="B718" t="s">
        <v>429</v>
      </c>
      <c r="C718" t="s">
        <v>546</v>
      </c>
    </row>
    <row r="719" spans="1:5">
      <c r="A719">
        <v>7.07</v>
      </c>
      <c r="B719" t="s">
        <v>1005</v>
      </c>
      <c r="C719" t="s">
        <v>546</v>
      </c>
    </row>
    <row r="720" spans="1:5">
      <c r="A720">
        <v>7.08</v>
      </c>
      <c r="B720" t="s">
        <v>623</v>
      </c>
      <c r="C720" t="s">
        <v>546</v>
      </c>
    </row>
    <row r="721" spans="1:5">
      <c r="A721">
        <v>7.09</v>
      </c>
      <c r="B721" t="s">
        <v>568</v>
      </c>
      <c r="C721">
        <v>2017</v>
      </c>
      <c r="D721" t="s">
        <v>1411</v>
      </c>
      <c r="E721">
        <v>2.1</v>
      </c>
    </row>
    <row r="722" spans="1:5">
      <c r="A722">
        <v>7.1</v>
      </c>
      <c r="B722" t="s">
        <v>646</v>
      </c>
      <c r="C722">
        <v>2017</v>
      </c>
    </row>
    <row r="723" spans="1:5">
      <c r="A723">
        <v>7.11</v>
      </c>
      <c r="B723" t="s">
        <v>650</v>
      </c>
      <c r="C723" t="s">
        <v>546</v>
      </c>
    </row>
    <row r="724" spans="1:5">
      <c r="A724">
        <v>7.12</v>
      </c>
      <c r="B724" t="s">
        <v>1009</v>
      </c>
      <c r="C724">
        <v>2018</v>
      </c>
    </row>
    <row r="725" spans="1:5">
      <c r="A725">
        <v>7.13</v>
      </c>
      <c r="B725" t="s">
        <v>1024</v>
      </c>
      <c r="C725">
        <v>2018</v>
      </c>
    </row>
    <row r="726" spans="1:5">
      <c r="A726">
        <v>7.14</v>
      </c>
      <c r="B726" t="s">
        <v>1412</v>
      </c>
      <c r="C726">
        <v>2017</v>
      </c>
    </row>
    <row r="727" spans="1:5">
      <c r="A727">
        <v>7.15</v>
      </c>
      <c r="B727" t="s">
        <v>68</v>
      </c>
      <c r="C727">
        <v>2017</v>
      </c>
      <c r="D727" t="s">
        <v>470</v>
      </c>
      <c r="E727">
        <v>1</v>
      </c>
    </row>
    <row r="728" spans="1:5">
      <c r="A728">
        <v>7.16</v>
      </c>
      <c r="B728" t="s">
        <v>13</v>
      </c>
      <c r="C728">
        <v>2017</v>
      </c>
      <c r="D728" t="s">
        <v>449</v>
      </c>
      <c r="E728">
        <v>0</v>
      </c>
    </row>
    <row r="729" spans="1:5">
      <c r="A729">
        <v>7.17</v>
      </c>
      <c r="B729" t="s">
        <v>383</v>
      </c>
      <c r="C729">
        <v>2017</v>
      </c>
      <c r="D729" t="s">
        <v>382</v>
      </c>
      <c r="E729">
        <v>1</v>
      </c>
    </row>
    <row r="730" spans="1:5">
      <c r="A730">
        <v>7.18</v>
      </c>
      <c r="B730" t="s">
        <v>1415</v>
      </c>
      <c r="C730">
        <v>2017</v>
      </c>
      <c r="D730" t="s">
        <v>1418</v>
      </c>
      <c r="E730">
        <v>0.1</v>
      </c>
    </row>
    <row r="731" spans="1:5">
      <c r="A731">
        <v>7.19</v>
      </c>
      <c r="B731" t="s">
        <v>17</v>
      </c>
      <c r="C731" t="s">
        <v>546</v>
      </c>
    </row>
    <row r="732" spans="1:5">
      <c r="A732">
        <v>7.2</v>
      </c>
      <c r="B732" t="s">
        <v>183</v>
      </c>
      <c r="C732" t="s">
        <v>546</v>
      </c>
    </row>
    <row r="733" spans="1:5">
      <c r="A733">
        <v>7.21</v>
      </c>
      <c r="B733" t="s">
        <v>599</v>
      </c>
      <c r="C733" t="s">
        <v>546</v>
      </c>
      <c r="D733" t="s">
        <v>1421</v>
      </c>
      <c r="E733">
        <v>4</v>
      </c>
    </row>
    <row r="734" spans="1:5">
      <c r="A734">
        <v>7.22</v>
      </c>
      <c r="B734" t="s">
        <v>178</v>
      </c>
      <c r="C734" t="s">
        <v>546</v>
      </c>
    </row>
    <row r="735" spans="1:5">
      <c r="A735">
        <v>7.23</v>
      </c>
      <c r="B735" t="s">
        <v>1006</v>
      </c>
      <c r="C735" t="s">
        <v>546</v>
      </c>
    </row>
    <row r="736" spans="1:5">
      <c r="A736">
        <v>7.24</v>
      </c>
      <c r="B736" t="s">
        <v>2</v>
      </c>
      <c r="C736" t="s">
        <v>546</v>
      </c>
    </row>
    <row r="737" spans="1:5">
      <c r="A737">
        <v>7.25</v>
      </c>
      <c r="B737" t="s">
        <v>817</v>
      </c>
      <c r="C737">
        <v>2018</v>
      </c>
    </row>
    <row r="738" spans="1:5">
      <c r="A738">
        <v>7.26</v>
      </c>
      <c r="B738" t="s">
        <v>812</v>
      </c>
      <c r="C738">
        <v>2018</v>
      </c>
    </row>
    <row r="739" spans="1:5">
      <c r="A739">
        <v>7.27</v>
      </c>
      <c r="B739" t="s">
        <v>814</v>
      </c>
      <c r="C739">
        <v>2018</v>
      </c>
    </row>
    <row r="740" spans="1:5">
      <c r="A740">
        <v>7.28</v>
      </c>
      <c r="B740" t="s">
        <v>816</v>
      </c>
      <c r="C740">
        <v>2018</v>
      </c>
    </row>
    <row r="741" spans="1:5">
      <c r="A741">
        <v>7.29</v>
      </c>
      <c r="B741" t="s">
        <v>818</v>
      </c>
      <c r="C741">
        <v>2018</v>
      </c>
    </row>
    <row r="742" spans="1:5">
      <c r="A742">
        <v>7.3</v>
      </c>
      <c r="B742" t="s">
        <v>813</v>
      </c>
      <c r="C742">
        <v>2018</v>
      </c>
    </row>
    <row r="743" spans="1:5">
      <c r="A743">
        <v>7.31</v>
      </c>
      <c r="B743" t="s">
        <v>819</v>
      </c>
      <c r="C743">
        <v>2018</v>
      </c>
    </row>
    <row r="744" spans="1:5">
      <c r="A744">
        <v>7.32</v>
      </c>
      <c r="B744" t="s">
        <v>815</v>
      </c>
      <c r="C744">
        <v>2018</v>
      </c>
    </row>
    <row r="745" spans="1:5">
      <c r="A745">
        <v>7.33</v>
      </c>
      <c r="B745" t="s">
        <v>873</v>
      </c>
      <c r="C745">
        <v>2018</v>
      </c>
    </row>
    <row r="746" spans="1:5">
      <c r="A746">
        <v>7.34</v>
      </c>
      <c r="B746" t="s">
        <v>875</v>
      </c>
      <c r="C746">
        <v>2018</v>
      </c>
    </row>
    <row r="747" spans="1:5">
      <c r="A747">
        <v>7.35</v>
      </c>
      <c r="B747" t="s">
        <v>3</v>
      </c>
      <c r="C747">
        <v>2017</v>
      </c>
    </row>
    <row r="748" spans="1:5">
      <c r="A748">
        <v>8.01</v>
      </c>
      <c r="B748" t="s">
        <v>19</v>
      </c>
      <c r="C748">
        <v>2018</v>
      </c>
      <c r="D748" t="s">
        <v>451</v>
      </c>
      <c r="E748">
        <v>1</v>
      </c>
    </row>
    <row r="749" spans="1:5">
      <c r="A749">
        <v>8.02</v>
      </c>
      <c r="B749" t="s">
        <v>39</v>
      </c>
      <c r="C749">
        <v>2018</v>
      </c>
    </row>
    <row r="750" spans="1:5">
      <c r="A750">
        <v>8.0299999999999994</v>
      </c>
      <c r="B750" t="s">
        <v>338</v>
      </c>
      <c r="C750">
        <v>2018</v>
      </c>
    </row>
    <row r="751" spans="1:5">
      <c r="A751">
        <v>8.0399999999999991</v>
      </c>
      <c r="B751" t="s">
        <v>1012</v>
      </c>
      <c r="C751">
        <v>2018</v>
      </c>
    </row>
    <row r="752" spans="1:5">
      <c r="A752">
        <v>8.0499999999999989</v>
      </c>
      <c r="B752" t="s">
        <v>337</v>
      </c>
      <c r="C752" t="s">
        <v>1336</v>
      </c>
    </row>
    <row r="753" spans="1:5">
      <c r="A753">
        <v>8.0599999999999987</v>
      </c>
      <c r="B753" t="s">
        <v>1010</v>
      </c>
      <c r="C753" t="s">
        <v>1336</v>
      </c>
    </row>
    <row r="754" spans="1:5">
      <c r="A754">
        <v>8.0699999999999985</v>
      </c>
      <c r="B754" t="s">
        <v>1011</v>
      </c>
      <c r="C754" t="s">
        <v>1336</v>
      </c>
    </row>
    <row r="755" spans="1:5">
      <c r="A755">
        <v>8.0799999999999983</v>
      </c>
      <c r="B755" t="s">
        <v>665</v>
      </c>
      <c r="C755" t="s">
        <v>1336</v>
      </c>
    </row>
    <row r="756" spans="1:5">
      <c r="A756">
        <v>8.0899999999999981</v>
      </c>
      <c r="B756" t="s">
        <v>668</v>
      </c>
      <c r="C756" t="s">
        <v>1336</v>
      </c>
    </row>
    <row r="757" spans="1:5">
      <c r="A757">
        <v>8.0999999999999979</v>
      </c>
      <c r="B757" t="s">
        <v>669</v>
      </c>
      <c r="C757" t="s">
        <v>1336</v>
      </c>
    </row>
    <row r="758" spans="1:5">
      <c r="A758">
        <v>8.1099999999999977</v>
      </c>
      <c r="B758" t="s">
        <v>673</v>
      </c>
      <c r="C758" t="s">
        <v>1336</v>
      </c>
    </row>
    <row r="759" spans="1:5">
      <c r="A759">
        <v>8.1199999999999974</v>
      </c>
      <c r="B759" t="s">
        <v>1482</v>
      </c>
      <c r="C759" t="s">
        <v>1336</v>
      </c>
    </row>
    <row r="760" spans="1:5">
      <c r="A760">
        <v>8.1299999999999972</v>
      </c>
      <c r="B760" t="s">
        <v>1483</v>
      </c>
      <c r="C760" t="s">
        <v>1336</v>
      </c>
    </row>
    <row r="761" spans="1:5">
      <c r="A761">
        <v>9.01</v>
      </c>
      <c r="B761" t="s">
        <v>364</v>
      </c>
      <c r="C761">
        <v>2017</v>
      </c>
      <c r="D761" t="s">
        <v>1332</v>
      </c>
    </row>
    <row r="762" spans="1:5">
      <c r="A762">
        <v>9.02</v>
      </c>
      <c r="B762" t="s">
        <v>48</v>
      </c>
      <c r="C762">
        <v>2018</v>
      </c>
      <c r="D762" t="s">
        <v>457</v>
      </c>
      <c r="E762">
        <v>0</v>
      </c>
    </row>
    <row r="763" spans="1:5">
      <c r="A763">
        <v>9.0299999999999994</v>
      </c>
      <c r="B763" t="s">
        <v>438</v>
      </c>
      <c r="C763">
        <v>2018</v>
      </c>
      <c r="D763" t="s">
        <v>439</v>
      </c>
      <c r="E763">
        <v>0</v>
      </c>
    </row>
    <row r="764" spans="1:5">
      <c r="A764">
        <v>9.0399999999999991</v>
      </c>
      <c r="B764" t="s">
        <v>405</v>
      </c>
      <c r="C764">
        <v>2018</v>
      </c>
    </row>
    <row r="765" spans="1:5">
      <c r="A765">
        <v>9.0499999999999989</v>
      </c>
      <c r="B765" t="s">
        <v>312</v>
      </c>
      <c r="C765">
        <v>2018</v>
      </c>
      <c r="D765" t="s">
        <v>1426</v>
      </c>
      <c r="E765">
        <v>5</v>
      </c>
    </row>
    <row r="766" spans="1:5">
      <c r="A766">
        <v>9.0599999999999987</v>
      </c>
      <c r="B766" t="s">
        <v>1427</v>
      </c>
      <c r="C766" t="s">
        <v>546</v>
      </c>
      <c r="D766" t="s">
        <v>1429</v>
      </c>
      <c r="E766">
        <v>0</v>
      </c>
    </row>
    <row r="767" spans="1:5">
      <c r="A767">
        <v>9.0699999999999985</v>
      </c>
      <c r="B767" t="s">
        <v>1484</v>
      </c>
      <c r="C767" t="s">
        <v>546</v>
      </c>
    </row>
    <row r="768" spans="1:5">
      <c r="A768">
        <v>9.0799999999999983</v>
      </c>
      <c r="B768" t="s">
        <v>587</v>
      </c>
      <c r="C768" t="s">
        <v>546</v>
      </c>
      <c r="D768" t="s">
        <v>1430</v>
      </c>
      <c r="E768">
        <v>0</v>
      </c>
    </row>
    <row r="769" spans="1:5">
      <c r="A769">
        <v>9.0899999999999981</v>
      </c>
      <c r="B769" t="s">
        <v>919</v>
      </c>
      <c r="C769">
        <v>2018</v>
      </c>
    </row>
    <row r="770" spans="1:5">
      <c r="A770">
        <v>9.0999999999999979</v>
      </c>
      <c r="B770" t="s">
        <v>369</v>
      </c>
      <c r="C770" t="s">
        <v>546</v>
      </c>
    </row>
    <row r="771" spans="1:5">
      <c r="A771">
        <v>9.1099999999999977</v>
      </c>
      <c r="B771" t="s">
        <v>370</v>
      </c>
      <c r="C771" t="s">
        <v>546</v>
      </c>
    </row>
    <row r="772" spans="1:5">
      <c r="A772">
        <v>10.01</v>
      </c>
      <c r="B772" t="s">
        <v>302</v>
      </c>
      <c r="C772">
        <v>2018</v>
      </c>
    </row>
    <row r="773" spans="1:5">
      <c r="A773">
        <v>10.02</v>
      </c>
      <c r="B773" t="s">
        <v>69</v>
      </c>
      <c r="C773">
        <v>2018</v>
      </c>
      <c r="D773" t="s">
        <v>472</v>
      </c>
    </row>
    <row r="774" spans="1:5">
      <c r="A774">
        <v>10.029999999999999</v>
      </c>
      <c r="B774" t="s">
        <v>332</v>
      </c>
      <c r="C774" t="s">
        <v>1336</v>
      </c>
    </row>
    <row r="775" spans="1:5">
      <c r="A775">
        <v>10.039999999999999</v>
      </c>
      <c r="B775" t="s">
        <v>521</v>
      </c>
      <c r="C775" t="s">
        <v>1336</v>
      </c>
      <c r="D775" t="s">
        <v>520</v>
      </c>
      <c r="E775">
        <v>0</v>
      </c>
    </row>
    <row r="776" spans="1:5">
      <c r="A776">
        <v>10.049999999999999</v>
      </c>
      <c r="B776" t="s">
        <v>850</v>
      </c>
      <c r="C776">
        <v>2018</v>
      </c>
    </row>
    <row r="777" spans="1:5">
      <c r="A777">
        <v>10.059999999999999</v>
      </c>
      <c r="B777" t="s">
        <v>305</v>
      </c>
      <c r="C777">
        <v>2018</v>
      </c>
      <c r="D777" t="s">
        <v>1077</v>
      </c>
    </row>
    <row r="778" spans="1:5">
      <c r="A778">
        <v>10.069999999999999</v>
      </c>
      <c r="B778" t="s">
        <v>922</v>
      </c>
      <c r="C778">
        <v>2018</v>
      </c>
    </row>
    <row r="779" spans="1:5">
      <c r="A779">
        <v>10.079999999999998</v>
      </c>
      <c r="B779" t="s">
        <v>1434</v>
      </c>
      <c r="C779">
        <v>2018</v>
      </c>
      <c r="D779" t="s">
        <v>508</v>
      </c>
      <c r="E779">
        <v>2</v>
      </c>
    </row>
    <row r="780" spans="1:5">
      <c r="A780">
        <v>10.089999999999998</v>
      </c>
      <c r="B780" t="s">
        <v>367</v>
      </c>
      <c r="C780" t="s">
        <v>1336</v>
      </c>
    </row>
    <row r="781" spans="1:5">
      <c r="A781">
        <v>10.099999999999998</v>
      </c>
      <c r="B781" t="s">
        <v>190</v>
      </c>
      <c r="C781">
        <v>2018</v>
      </c>
    </row>
    <row r="782" spans="1:5">
      <c r="A782">
        <v>10.109999999999998</v>
      </c>
      <c r="B782" t="s">
        <v>493</v>
      </c>
      <c r="C782" t="s">
        <v>1336</v>
      </c>
      <c r="D782" t="s">
        <v>492</v>
      </c>
      <c r="E782">
        <v>0.1</v>
      </c>
    </row>
    <row r="783" spans="1:5">
      <c r="A783">
        <v>11.01</v>
      </c>
      <c r="B783" t="s">
        <v>875</v>
      </c>
      <c r="C783">
        <v>2018</v>
      </c>
    </row>
    <row r="784" spans="1:5">
      <c r="A784">
        <v>11.02</v>
      </c>
      <c r="B784" t="s">
        <v>873</v>
      </c>
      <c r="C784">
        <v>2018</v>
      </c>
    </row>
    <row r="785" spans="1:5">
      <c r="A785">
        <v>11.03</v>
      </c>
      <c r="B785" t="s">
        <v>1438</v>
      </c>
      <c r="C785">
        <v>2018</v>
      </c>
      <c r="D785" t="s">
        <v>469</v>
      </c>
      <c r="E785">
        <v>1</v>
      </c>
    </row>
    <row r="786" spans="1:5">
      <c r="A786">
        <v>11.04</v>
      </c>
      <c r="B786" t="s">
        <v>489</v>
      </c>
      <c r="C786">
        <v>2018</v>
      </c>
      <c r="D786" t="s">
        <v>1329</v>
      </c>
      <c r="E786">
        <v>0</v>
      </c>
    </row>
    <row r="787" spans="1:5">
      <c r="A787">
        <v>11.05</v>
      </c>
      <c r="B787" t="s">
        <v>1022</v>
      </c>
      <c r="C787">
        <v>2018</v>
      </c>
    </row>
    <row r="788" spans="1:5">
      <c r="A788">
        <v>11.06</v>
      </c>
      <c r="B788" t="s">
        <v>511</v>
      </c>
      <c r="C788">
        <v>2018</v>
      </c>
      <c r="D788" t="s">
        <v>1330</v>
      </c>
      <c r="E788">
        <v>3</v>
      </c>
    </row>
    <row r="789" spans="1:5">
      <c r="A789">
        <v>11.07</v>
      </c>
      <c r="B789" t="s">
        <v>523</v>
      </c>
      <c r="C789" t="s">
        <v>1336</v>
      </c>
      <c r="D789" t="s">
        <v>1331</v>
      </c>
      <c r="E789">
        <v>1</v>
      </c>
    </row>
    <row r="790" spans="1:5">
      <c r="A790">
        <v>11.08</v>
      </c>
      <c r="B790" t="s">
        <v>552</v>
      </c>
      <c r="C790" t="s">
        <v>1336</v>
      </c>
    </row>
    <row r="791" spans="1:5">
      <c r="A791">
        <v>1.01</v>
      </c>
      <c r="B791" t="s">
        <v>1129</v>
      </c>
      <c r="C791">
        <v>2017</v>
      </c>
    </row>
    <row r="792" spans="1:5">
      <c r="A792">
        <v>1.02</v>
      </c>
      <c r="B792" t="s">
        <v>1130</v>
      </c>
      <c r="C792">
        <v>2017</v>
      </c>
    </row>
    <row r="793" spans="1:5">
      <c r="A793">
        <v>1.03</v>
      </c>
      <c r="B793" t="s">
        <v>75</v>
      </c>
      <c r="C793">
        <v>2017</v>
      </c>
      <c r="D793" t="s">
        <v>1464</v>
      </c>
      <c r="E793">
        <v>1</v>
      </c>
    </row>
    <row r="794" spans="1:5">
      <c r="A794">
        <v>1.04</v>
      </c>
      <c r="B794" t="s">
        <v>1132</v>
      </c>
      <c r="C794">
        <v>2017</v>
      </c>
      <c r="D794" t="s">
        <v>294</v>
      </c>
    </row>
    <row r="795" spans="1:5">
      <c r="A795">
        <v>1.05</v>
      </c>
      <c r="B795" t="s">
        <v>1126</v>
      </c>
      <c r="C795">
        <v>2017</v>
      </c>
      <c r="D795" t="s">
        <v>1360</v>
      </c>
    </row>
    <row r="796" spans="1:5">
      <c r="A796">
        <v>1.06</v>
      </c>
      <c r="B796" t="s">
        <v>674</v>
      </c>
      <c r="C796">
        <v>2017</v>
      </c>
      <c r="D796" t="s">
        <v>293</v>
      </c>
    </row>
    <row r="797" spans="1:5">
      <c r="A797">
        <v>1.07</v>
      </c>
      <c r="B797" t="s">
        <v>1124</v>
      </c>
      <c r="C797">
        <v>2017</v>
      </c>
    </row>
    <row r="798" spans="1:5">
      <c r="A798">
        <v>1.08</v>
      </c>
      <c r="B798" t="s">
        <v>1133</v>
      </c>
      <c r="C798">
        <v>2017</v>
      </c>
    </row>
    <row r="799" spans="1:5">
      <c r="A799">
        <v>1.0900000000000001</v>
      </c>
      <c r="B799" t="s">
        <v>866</v>
      </c>
      <c r="C799">
        <v>2018</v>
      </c>
    </row>
    <row r="800" spans="1:5">
      <c r="A800">
        <v>1.1000000000000001</v>
      </c>
      <c r="B800" t="s">
        <v>854</v>
      </c>
      <c r="C800">
        <v>2018</v>
      </c>
    </row>
    <row r="801" spans="1:3">
      <c r="A801">
        <v>1.1100000000000001</v>
      </c>
      <c r="B801" t="s">
        <v>864</v>
      </c>
      <c r="C801">
        <v>2018</v>
      </c>
    </row>
    <row r="802" spans="1:3">
      <c r="A802">
        <v>1.1200000000000001</v>
      </c>
      <c r="B802" t="s">
        <v>856</v>
      </c>
      <c r="C802">
        <v>2018</v>
      </c>
    </row>
    <row r="803" spans="1:3">
      <c r="A803">
        <v>1.1299999999999999</v>
      </c>
      <c r="B803" t="s">
        <v>858</v>
      </c>
      <c r="C803">
        <v>2018</v>
      </c>
    </row>
    <row r="804" spans="1:3">
      <c r="A804">
        <v>1.1399999999999999</v>
      </c>
      <c r="B804" t="s">
        <v>870</v>
      </c>
      <c r="C804">
        <v>2017</v>
      </c>
    </row>
    <row r="805" spans="1:3">
      <c r="A805">
        <v>1.1499999999999999</v>
      </c>
      <c r="B805" t="s">
        <v>862</v>
      </c>
      <c r="C805">
        <v>2018</v>
      </c>
    </row>
    <row r="806" spans="1:3">
      <c r="A806">
        <v>1.1599999999999999</v>
      </c>
      <c r="B806" t="s">
        <v>868</v>
      </c>
      <c r="C806">
        <v>2018</v>
      </c>
    </row>
    <row r="807" spans="1:3">
      <c r="A807">
        <v>1.17</v>
      </c>
      <c r="B807" t="s">
        <v>1125</v>
      </c>
      <c r="C807">
        <v>2017</v>
      </c>
    </row>
    <row r="808" spans="1:3">
      <c r="A808">
        <v>1.18</v>
      </c>
      <c r="B808" t="s">
        <v>1123</v>
      </c>
      <c r="C808">
        <v>2017</v>
      </c>
    </row>
    <row r="809" spans="1:3">
      <c r="A809">
        <v>1.19</v>
      </c>
      <c r="B809" t="s">
        <v>1131</v>
      </c>
      <c r="C809">
        <v>2017</v>
      </c>
    </row>
    <row r="810" spans="1:3">
      <c r="A810">
        <v>1.2</v>
      </c>
      <c r="B810" t="s">
        <v>1466</v>
      </c>
      <c r="C810" t="s">
        <v>1336</v>
      </c>
    </row>
    <row r="811" spans="1:3">
      <c r="A811">
        <v>1.21</v>
      </c>
      <c r="B811" t="s">
        <v>344</v>
      </c>
      <c r="C811">
        <v>2017</v>
      </c>
    </row>
    <row r="812" spans="1:3">
      <c r="A812">
        <v>1.22</v>
      </c>
      <c r="B812" t="s">
        <v>3</v>
      </c>
      <c r="C812">
        <v>2017</v>
      </c>
    </row>
    <row r="813" spans="1:3">
      <c r="A813">
        <v>2.0099999999999998</v>
      </c>
      <c r="B813" t="s">
        <v>1087</v>
      </c>
      <c r="C813">
        <v>2017</v>
      </c>
    </row>
    <row r="814" spans="1:3">
      <c r="A814">
        <v>2.0199999999999996</v>
      </c>
      <c r="B814" t="s">
        <v>1102</v>
      </c>
      <c r="C814">
        <v>2017</v>
      </c>
    </row>
    <row r="815" spans="1:3">
      <c r="A815">
        <v>2.0299999999999994</v>
      </c>
      <c r="B815" t="s">
        <v>1086</v>
      </c>
      <c r="C815">
        <v>2017</v>
      </c>
    </row>
    <row r="816" spans="1:3">
      <c r="A816">
        <v>2.0399999999999991</v>
      </c>
      <c r="B816" t="s">
        <v>1090</v>
      </c>
      <c r="C816">
        <v>2017</v>
      </c>
    </row>
    <row r="817" spans="1:5">
      <c r="A817">
        <v>2.0499999999999989</v>
      </c>
      <c r="B817" t="s">
        <v>1091</v>
      </c>
      <c r="C817">
        <v>2017</v>
      </c>
    </row>
    <row r="818" spans="1:5">
      <c r="A818">
        <v>2.0599999999999987</v>
      </c>
      <c r="B818" t="s">
        <v>1093</v>
      </c>
      <c r="C818">
        <v>2017</v>
      </c>
    </row>
    <row r="819" spans="1:5">
      <c r="A819">
        <v>2.0699999999999985</v>
      </c>
      <c r="B819" t="s">
        <v>4</v>
      </c>
      <c r="C819">
        <v>2017</v>
      </c>
    </row>
    <row r="820" spans="1:5">
      <c r="A820">
        <v>2.0799999999999983</v>
      </c>
      <c r="B820" t="s">
        <v>1096</v>
      </c>
      <c r="C820">
        <v>2017</v>
      </c>
      <c r="D820" t="s">
        <v>889</v>
      </c>
    </row>
    <row r="821" spans="1:5">
      <c r="A821">
        <v>2.0899999999999981</v>
      </c>
      <c r="B821" t="s">
        <v>1105</v>
      </c>
      <c r="C821">
        <v>2017</v>
      </c>
    </row>
    <row r="822" spans="1:5">
      <c r="A822">
        <v>2.0999999999999979</v>
      </c>
      <c r="B822" t="s">
        <v>435</v>
      </c>
      <c r="C822">
        <v>2017</v>
      </c>
    </row>
    <row r="823" spans="1:5">
      <c r="A823">
        <v>2.1099999999999977</v>
      </c>
      <c r="B823" t="s">
        <v>1367</v>
      </c>
      <c r="C823">
        <v>2017</v>
      </c>
    </row>
    <row r="824" spans="1:5">
      <c r="A824">
        <v>2.1199999999999974</v>
      </c>
      <c r="B824" t="s">
        <v>1095</v>
      </c>
      <c r="C824">
        <v>2017</v>
      </c>
    </row>
    <row r="825" spans="1:5">
      <c r="A825">
        <v>2.1299999999999972</v>
      </c>
      <c r="B825" t="s">
        <v>1100</v>
      </c>
      <c r="C825">
        <v>2017</v>
      </c>
      <c r="D825" t="s">
        <v>1107</v>
      </c>
      <c r="E825" t="s">
        <v>1122</v>
      </c>
    </row>
    <row r="826" spans="1:5">
      <c r="A826">
        <v>2.139999999999997</v>
      </c>
      <c r="B826" t="s">
        <v>1094</v>
      </c>
      <c r="C826" t="s">
        <v>1468</v>
      </c>
    </row>
    <row r="827" spans="1:5">
      <c r="A827">
        <v>2.1499999999999968</v>
      </c>
      <c r="B827" t="s">
        <v>1120</v>
      </c>
      <c r="C827" t="s">
        <v>1336</v>
      </c>
    </row>
    <row r="828" spans="1:5">
      <c r="A828">
        <v>2.1599999999999966</v>
      </c>
      <c r="B828" t="s">
        <v>334</v>
      </c>
      <c r="C828" t="s">
        <v>1336</v>
      </c>
    </row>
    <row r="829" spans="1:5">
      <c r="A829">
        <v>2.1699999999999964</v>
      </c>
      <c r="B829" t="s">
        <v>652</v>
      </c>
      <c r="C829">
        <v>2017</v>
      </c>
    </row>
    <row r="830" spans="1:5">
      <c r="A830">
        <v>2.1799999999999962</v>
      </c>
      <c r="B830" t="s">
        <v>1098</v>
      </c>
      <c r="C830" t="s">
        <v>1469</v>
      </c>
    </row>
    <row r="831" spans="1:5">
      <c r="A831">
        <v>3.01</v>
      </c>
      <c r="B831" t="s">
        <v>1281</v>
      </c>
      <c r="C831">
        <v>2017</v>
      </c>
    </row>
    <row r="832" spans="1:5">
      <c r="A832">
        <v>3.0199999999999996</v>
      </c>
      <c r="B832" t="s">
        <v>325</v>
      </c>
      <c r="C832">
        <v>2017</v>
      </c>
    </row>
    <row r="833" spans="1:4">
      <c r="A833">
        <v>3.0299999999999994</v>
      </c>
      <c r="B833" t="s">
        <v>79</v>
      </c>
      <c r="C833">
        <v>2017</v>
      </c>
    </row>
    <row r="834" spans="1:4">
      <c r="A834">
        <v>3.0399999999999991</v>
      </c>
      <c r="B834" t="s">
        <v>1280</v>
      </c>
      <c r="C834">
        <v>2017</v>
      </c>
    </row>
    <row r="835" spans="1:4">
      <c r="A835">
        <v>3.0499999999999989</v>
      </c>
      <c r="B835" t="s">
        <v>978</v>
      </c>
      <c r="C835">
        <v>2017</v>
      </c>
    </row>
    <row r="836" spans="1:4">
      <c r="A836">
        <v>3.0599999999999987</v>
      </c>
      <c r="B836" t="s">
        <v>322</v>
      </c>
      <c r="C836">
        <v>2018</v>
      </c>
    </row>
    <row r="837" spans="1:4">
      <c r="A837">
        <v>3.0699999999999985</v>
      </c>
      <c r="B837" t="s">
        <v>445</v>
      </c>
      <c r="C837">
        <v>2018</v>
      </c>
    </row>
    <row r="838" spans="1:4">
      <c r="A838">
        <v>3.0799999999999983</v>
      </c>
      <c r="B838" t="s">
        <v>324</v>
      </c>
      <c r="C838" t="s">
        <v>1336</v>
      </c>
    </row>
    <row r="839" spans="1:4">
      <c r="A839">
        <v>3.0899999999999981</v>
      </c>
      <c r="B839" t="s">
        <v>1275</v>
      </c>
      <c r="C839" t="s">
        <v>1336</v>
      </c>
    </row>
    <row r="840" spans="1:4">
      <c r="A840">
        <v>3.0999999999999979</v>
      </c>
      <c r="B840" t="s">
        <v>326</v>
      </c>
      <c r="C840" t="s">
        <v>1336</v>
      </c>
    </row>
    <row r="841" spans="1:4">
      <c r="A841">
        <v>3.1099999999999977</v>
      </c>
      <c r="B841" t="s">
        <v>1277</v>
      </c>
      <c r="C841" t="s">
        <v>1336</v>
      </c>
    </row>
    <row r="842" spans="1:4">
      <c r="A842">
        <v>3.1199999999999974</v>
      </c>
      <c r="B842" t="s">
        <v>1279</v>
      </c>
      <c r="C842" t="s">
        <v>1336</v>
      </c>
    </row>
    <row r="843" spans="1:4">
      <c r="A843">
        <v>3.1299999999999972</v>
      </c>
      <c r="B843" t="s">
        <v>1274</v>
      </c>
      <c r="C843" t="s">
        <v>1336</v>
      </c>
    </row>
    <row r="844" spans="1:4">
      <c r="A844">
        <v>3.139999999999997</v>
      </c>
      <c r="B844" t="s">
        <v>1470</v>
      </c>
    </row>
    <row r="845" spans="1:4">
      <c r="A845">
        <v>4.01</v>
      </c>
      <c r="B845" t="s">
        <v>1143</v>
      </c>
      <c r="D845" t="s">
        <v>1192</v>
      </c>
    </row>
    <row r="846" spans="1:4">
      <c r="A846">
        <v>4.0199999999999996</v>
      </c>
      <c r="B846" t="s">
        <v>1152</v>
      </c>
      <c r="D846" t="s">
        <v>1189</v>
      </c>
    </row>
    <row r="847" spans="1:4">
      <c r="A847">
        <v>4.03</v>
      </c>
      <c r="B847" t="s">
        <v>1149</v>
      </c>
      <c r="D847" t="s">
        <v>1194</v>
      </c>
    </row>
    <row r="848" spans="1:4">
      <c r="A848">
        <v>4.04</v>
      </c>
      <c r="B848" t="s">
        <v>1147</v>
      </c>
      <c r="D848" t="s">
        <v>933</v>
      </c>
    </row>
    <row r="849" spans="1:4">
      <c r="A849">
        <v>4.05</v>
      </c>
      <c r="B849" t="s">
        <v>1151</v>
      </c>
      <c r="D849" t="s">
        <v>123</v>
      </c>
    </row>
    <row r="850" spans="1:4">
      <c r="A850">
        <v>4.0599999999999996</v>
      </c>
      <c r="B850" t="s">
        <v>1163</v>
      </c>
      <c r="D850" t="s">
        <v>935</v>
      </c>
    </row>
    <row r="851" spans="1:4">
      <c r="A851">
        <v>4.07</v>
      </c>
      <c r="B851" t="s">
        <v>1178</v>
      </c>
    </row>
    <row r="852" spans="1:4">
      <c r="A852">
        <v>4.08</v>
      </c>
      <c r="B852" t="s">
        <v>1150</v>
      </c>
    </row>
    <row r="853" spans="1:4">
      <c r="A853">
        <v>4.09</v>
      </c>
      <c r="B853" t="s">
        <v>1175</v>
      </c>
    </row>
    <row r="854" spans="1:4">
      <c r="A854">
        <v>4.0999999999999996</v>
      </c>
      <c r="B854" t="s">
        <v>1155</v>
      </c>
      <c r="D854" t="s">
        <v>1195</v>
      </c>
    </row>
    <row r="855" spans="1:4">
      <c r="A855">
        <v>4.1100000000000003</v>
      </c>
      <c r="B855" t="s">
        <v>1169</v>
      </c>
    </row>
    <row r="856" spans="1:4">
      <c r="A856">
        <v>4.12</v>
      </c>
      <c r="B856" t="s">
        <v>1209</v>
      </c>
    </row>
    <row r="857" spans="1:4">
      <c r="A857">
        <v>4.13</v>
      </c>
      <c r="B857" t="s">
        <v>1146</v>
      </c>
      <c r="D857" t="s">
        <v>1371</v>
      </c>
    </row>
    <row r="858" spans="1:4">
      <c r="A858">
        <v>4.1399999999999997</v>
      </c>
      <c r="B858" t="s">
        <v>1154</v>
      </c>
      <c r="D858" t="s">
        <v>1193</v>
      </c>
    </row>
    <row r="859" spans="1:4">
      <c r="A859">
        <v>4.1500000000000004</v>
      </c>
      <c r="B859" t="s">
        <v>1148</v>
      </c>
    </row>
    <row r="860" spans="1:4">
      <c r="A860">
        <v>4.16</v>
      </c>
      <c r="B860" t="s">
        <v>1158</v>
      </c>
      <c r="D860" t="s">
        <v>1198</v>
      </c>
    </row>
    <row r="861" spans="1:4">
      <c r="A861">
        <v>4.17</v>
      </c>
      <c r="B861" t="s">
        <v>1181</v>
      </c>
    </row>
    <row r="862" spans="1:4">
      <c r="A862">
        <v>4.18</v>
      </c>
      <c r="B862" t="s">
        <v>1171</v>
      </c>
    </row>
    <row r="863" spans="1:4">
      <c r="A863">
        <v>4.1900000000000004</v>
      </c>
      <c r="B863" t="s">
        <v>1172</v>
      </c>
    </row>
    <row r="864" spans="1:4">
      <c r="A864">
        <v>4.2</v>
      </c>
      <c r="B864" t="s">
        <v>1161</v>
      </c>
      <c r="D864" t="s">
        <v>1196</v>
      </c>
    </row>
    <row r="865" spans="1:4">
      <c r="A865">
        <v>4.21</v>
      </c>
      <c r="B865" t="s">
        <v>1185</v>
      </c>
      <c r="D865" t="s">
        <v>1201</v>
      </c>
    </row>
    <row r="866" spans="1:4">
      <c r="A866">
        <v>4.22</v>
      </c>
      <c r="B866" t="s">
        <v>1179</v>
      </c>
      <c r="D866" t="s">
        <v>936</v>
      </c>
    </row>
    <row r="867" spans="1:4">
      <c r="A867">
        <v>4.2300000000000004</v>
      </c>
      <c r="B867" t="s">
        <v>1184</v>
      </c>
      <c r="D867" t="s">
        <v>1200</v>
      </c>
    </row>
    <row r="868" spans="1:4">
      <c r="A868">
        <v>4.24</v>
      </c>
      <c r="B868" t="s">
        <v>1188</v>
      </c>
      <c r="D868" t="s">
        <v>1203</v>
      </c>
    </row>
    <row r="869" spans="1:4">
      <c r="A869">
        <v>4.25</v>
      </c>
      <c r="B869" t="s">
        <v>1204</v>
      </c>
    </row>
    <row r="870" spans="1:4">
      <c r="A870">
        <v>4.26</v>
      </c>
      <c r="B870" t="s">
        <v>1159</v>
      </c>
    </row>
    <row r="871" spans="1:4">
      <c r="A871">
        <v>4.2699999999999996</v>
      </c>
      <c r="B871" t="s">
        <v>1160</v>
      </c>
    </row>
    <row r="872" spans="1:4">
      <c r="A872">
        <v>4.28</v>
      </c>
      <c r="B872" t="s">
        <v>1164</v>
      </c>
    </row>
    <row r="873" spans="1:4">
      <c r="A873">
        <v>4.29</v>
      </c>
      <c r="B873" t="s">
        <v>1165</v>
      </c>
    </row>
    <row r="874" spans="1:4">
      <c r="A874">
        <v>4.3</v>
      </c>
      <c r="B874" t="s">
        <v>1166</v>
      </c>
    </row>
    <row r="875" spans="1:4">
      <c r="A875">
        <v>4.3099999999999996</v>
      </c>
      <c r="B875" t="s">
        <v>1168</v>
      </c>
    </row>
    <row r="876" spans="1:4">
      <c r="A876">
        <v>4.32</v>
      </c>
      <c r="B876" t="s">
        <v>1170</v>
      </c>
    </row>
    <row r="877" spans="1:4">
      <c r="A877">
        <v>4.33</v>
      </c>
      <c r="B877" t="s">
        <v>1186</v>
      </c>
    </row>
    <row r="878" spans="1:4">
      <c r="A878">
        <v>4.34</v>
      </c>
      <c r="B878" t="s">
        <v>1180</v>
      </c>
    </row>
    <row r="879" spans="1:4">
      <c r="A879">
        <v>4.3499999999999996</v>
      </c>
      <c r="B879" t="s">
        <v>1182</v>
      </c>
      <c r="D879" t="s">
        <v>1199</v>
      </c>
    </row>
    <row r="880" spans="1:4">
      <c r="A880">
        <v>4.3600000000000003</v>
      </c>
      <c r="B880" t="s">
        <v>1187</v>
      </c>
      <c r="D880" t="s">
        <v>1202</v>
      </c>
    </row>
    <row r="881" spans="1:4">
      <c r="A881">
        <v>4.37</v>
      </c>
      <c r="B881" t="s">
        <v>1153</v>
      </c>
      <c r="D881" t="s">
        <v>1205</v>
      </c>
    </row>
    <row r="882" spans="1:4">
      <c r="A882">
        <v>4.38</v>
      </c>
      <c r="B882" t="s">
        <v>1162</v>
      </c>
    </row>
    <row r="883" spans="1:4">
      <c r="A883">
        <v>4.3899999999999997</v>
      </c>
      <c r="B883" t="s">
        <v>1207</v>
      </c>
    </row>
    <row r="884" spans="1:4">
      <c r="A884">
        <v>4.4000000000000004</v>
      </c>
      <c r="B884" t="s">
        <v>1157</v>
      </c>
      <c r="D884" t="s">
        <v>1190</v>
      </c>
    </row>
    <row r="885" spans="1:4">
      <c r="A885">
        <v>4.41</v>
      </c>
      <c r="B885" t="s">
        <v>1156</v>
      </c>
    </row>
    <row r="886" spans="1:4">
      <c r="A886">
        <v>4.42</v>
      </c>
      <c r="B886" t="s">
        <v>1176</v>
      </c>
      <c r="D886" t="s">
        <v>1191</v>
      </c>
    </row>
    <row r="887" spans="1:4">
      <c r="A887">
        <v>4.43</v>
      </c>
      <c r="B887" t="s">
        <v>1221</v>
      </c>
    </row>
    <row r="888" spans="1:4">
      <c r="A888">
        <v>4.4400000000000004</v>
      </c>
      <c r="B888" t="s">
        <v>1144</v>
      </c>
    </row>
    <row r="889" spans="1:4">
      <c r="A889">
        <v>4.45</v>
      </c>
      <c r="B889" t="s">
        <v>1183</v>
      </c>
    </row>
    <row r="890" spans="1:4">
      <c r="A890">
        <v>4.46</v>
      </c>
      <c r="B890" t="s">
        <v>1174</v>
      </c>
    </row>
    <row r="891" spans="1:4">
      <c r="A891">
        <v>4.47</v>
      </c>
      <c r="B891" t="s">
        <v>1167</v>
      </c>
      <c r="D891" t="s">
        <v>1213</v>
      </c>
    </row>
    <row r="892" spans="1:4">
      <c r="A892">
        <v>4.4800000000000004</v>
      </c>
      <c r="B892" t="s">
        <v>1145</v>
      </c>
    </row>
    <row r="893" spans="1:4">
      <c r="A893">
        <v>4.49</v>
      </c>
      <c r="B893" t="s">
        <v>1177</v>
      </c>
      <c r="D893" t="s">
        <v>1197</v>
      </c>
    </row>
    <row r="894" spans="1:4">
      <c r="A894">
        <v>4.5</v>
      </c>
      <c r="B894" t="s">
        <v>1223</v>
      </c>
    </row>
    <row r="895" spans="1:4">
      <c r="A895">
        <v>4.51</v>
      </c>
      <c r="B895" t="s">
        <v>1214</v>
      </c>
    </row>
    <row r="896" spans="1:4">
      <c r="A896">
        <v>4.5199999999999996</v>
      </c>
      <c r="B896" t="s">
        <v>1173</v>
      </c>
    </row>
    <row r="897" spans="1:4">
      <c r="A897">
        <v>4.53</v>
      </c>
      <c r="B897" t="s">
        <v>1378</v>
      </c>
    </row>
    <row r="898" spans="1:4">
      <c r="A898">
        <v>5.01</v>
      </c>
      <c r="B898" t="s">
        <v>1226</v>
      </c>
      <c r="C898">
        <v>2018</v>
      </c>
    </row>
    <row r="899" spans="1:4">
      <c r="A899">
        <v>5.0199999999999996</v>
      </c>
      <c r="B899" t="s">
        <v>682</v>
      </c>
      <c r="C899">
        <v>2018</v>
      </c>
    </row>
    <row r="900" spans="1:4">
      <c r="A900">
        <v>5.0299999999999994</v>
      </c>
      <c r="B900" t="s">
        <v>1230</v>
      </c>
      <c r="C900">
        <v>2018</v>
      </c>
      <c r="D900" t="s">
        <v>1256</v>
      </c>
    </row>
    <row r="901" spans="1:4">
      <c r="A901">
        <v>5.0399999999999991</v>
      </c>
      <c r="B901" t="s">
        <v>593</v>
      </c>
      <c r="C901">
        <v>2018</v>
      </c>
      <c r="D901" t="s">
        <v>1260</v>
      </c>
    </row>
    <row r="902" spans="1:4">
      <c r="A902">
        <v>5.05</v>
      </c>
      <c r="B902" t="s">
        <v>1030</v>
      </c>
      <c r="C902">
        <v>2018</v>
      </c>
    </row>
    <row r="903" spans="1:4">
      <c r="A903">
        <v>5.0599999999999996</v>
      </c>
      <c r="B903" t="s">
        <v>1244</v>
      </c>
      <c r="C903">
        <v>2018</v>
      </c>
    </row>
    <row r="904" spans="1:4">
      <c r="A904">
        <v>5.07</v>
      </c>
      <c r="B904" t="s">
        <v>32</v>
      </c>
      <c r="C904">
        <v>2018</v>
      </c>
    </row>
    <row r="905" spans="1:4">
      <c r="A905">
        <v>5.08</v>
      </c>
      <c r="B905" t="s">
        <v>1473</v>
      </c>
      <c r="C905">
        <v>2018</v>
      </c>
    </row>
    <row r="906" spans="1:4">
      <c r="A906">
        <v>5.09</v>
      </c>
      <c r="B906" t="s">
        <v>1228</v>
      </c>
      <c r="C906">
        <v>2018</v>
      </c>
    </row>
    <row r="907" spans="1:4">
      <c r="A907">
        <v>5.0999999999999996</v>
      </c>
      <c r="B907" t="s">
        <v>1235</v>
      </c>
      <c r="C907">
        <v>2018</v>
      </c>
    </row>
    <row r="908" spans="1:4">
      <c r="A908">
        <v>5.1100000000000003</v>
      </c>
      <c r="B908" t="s">
        <v>22</v>
      </c>
      <c r="C908">
        <v>2018</v>
      </c>
    </row>
    <row r="909" spans="1:4">
      <c r="A909">
        <v>5.12</v>
      </c>
      <c r="B909" t="s">
        <v>31</v>
      </c>
      <c r="C909">
        <v>2018</v>
      </c>
    </row>
    <row r="910" spans="1:4">
      <c r="A910">
        <v>5.13</v>
      </c>
      <c r="B910" t="s">
        <v>40</v>
      </c>
      <c r="C910">
        <v>2018</v>
      </c>
    </row>
    <row r="911" spans="1:4">
      <c r="A911">
        <v>5.14</v>
      </c>
      <c r="B911" t="s">
        <v>33</v>
      </c>
      <c r="C911">
        <v>2018</v>
      </c>
    </row>
    <row r="912" spans="1:4">
      <c r="A912">
        <v>5.15</v>
      </c>
      <c r="B912" t="s">
        <v>840</v>
      </c>
      <c r="C912">
        <v>2018</v>
      </c>
    </row>
    <row r="913" spans="1:4">
      <c r="A913">
        <v>5.16</v>
      </c>
      <c r="B913" t="s">
        <v>27</v>
      </c>
      <c r="C913">
        <v>2018</v>
      </c>
    </row>
    <row r="914" spans="1:4">
      <c r="A914">
        <v>5.17</v>
      </c>
      <c r="B914" t="s">
        <v>704</v>
      </c>
      <c r="C914">
        <v>2018</v>
      </c>
    </row>
    <row r="915" spans="1:4">
      <c r="A915">
        <v>5.18</v>
      </c>
      <c r="B915" t="s">
        <v>1239</v>
      </c>
      <c r="C915">
        <v>2018</v>
      </c>
      <c r="D915" t="s">
        <v>1259</v>
      </c>
    </row>
    <row r="916" spans="1:4">
      <c r="A916">
        <v>5.19</v>
      </c>
      <c r="B916" t="s">
        <v>1240</v>
      </c>
      <c r="C916">
        <v>2018</v>
      </c>
    </row>
    <row r="917" spans="1:4">
      <c r="A917">
        <v>5.2</v>
      </c>
      <c r="B917" t="s">
        <v>1258</v>
      </c>
      <c r="C917">
        <v>2018</v>
      </c>
      <c r="D917" t="s">
        <v>1257</v>
      </c>
    </row>
    <row r="918" spans="1:4">
      <c r="A918">
        <v>5.21</v>
      </c>
      <c r="B918" t="s">
        <v>16</v>
      </c>
      <c r="C918">
        <v>2018</v>
      </c>
    </row>
    <row r="919" spans="1:4">
      <c r="A919">
        <v>5.22</v>
      </c>
      <c r="B919" t="s">
        <v>1236</v>
      </c>
      <c r="C919">
        <v>2018</v>
      </c>
    </row>
    <row r="920" spans="1:4">
      <c r="A920">
        <v>5.23</v>
      </c>
      <c r="B920" t="s">
        <v>223</v>
      </c>
      <c r="C920">
        <v>2018</v>
      </c>
    </row>
    <row r="921" spans="1:4">
      <c r="A921">
        <v>5.24</v>
      </c>
      <c r="B921" t="s">
        <v>1234</v>
      </c>
      <c r="C921">
        <v>2018</v>
      </c>
    </row>
    <row r="922" spans="1:4">
      <c r="A922">
        <v>5.25</v>
      </c>
      <c r="B922" t="s">
        <v>1233</v>
      </c>
      <c r="C922">
        <v>2018</v>
      </c>
    </row>
    <row r="923" spans="1:4">
      <c r="A923">
        <v>5.26</v>
      </c>
      <c r="B923" t="s">
        <v>1241</v>
      </c>
      <c r="C923">
        <v>2018</v>
      </c>
    </row>
    <row r="924" spans="1:4">
      <c r="A924">
        <v>5.27</v>
      </c>
      <c r="B924" t="s">
        <v>1231</v>
      </c>
      <c r="C924">
        <v>2018</v>
      </c>
    </row>
    <row r="925" spans="1:4">
      <c r="A925">
        <v>5.28</v>
      </c>
      <c r="B925" t="s">
        <v>1246</v>
      </c>
      <c r="C925">
        <v>2017</v>
      </c>
    </row>
    <row r="926" spans="1:4">
      <c r="A926">
        <v>5.29</v>
      </c>
      <c r="B926" t="s">
        <v>491</v>
      </c>
      <c r="C926">
        <v>2018</v>
      </c>
    </row>
    <row r="927" spans="1:4">
      <c r="A927">
        <v>5.3</v>
      </c>
      <c r="B927" t="s">
        <v>846</v>
      </c>
      <c r="C927">
        <v>2018</v>
      </c>
    </row>
    <row r="928" spans="1:4">
      <c r="A928">
        <v>5.31</v>
      </c>
      <c r="B928" t="s">
        <v>842</v>
      </c>
      <c r="C928">
        <v>2018</v>
      </c>
    </row>
    <row r="929" spans="1:4">
      <c r="A929">
        <v>5.32</v>
      </c>
      <c r="B929" t="s">
        <v>501</v>
      </c>
      <c r="C929">
        <v>2018</v>
      </c>
    </row>
    <row r="930" spans="1:4">
      <c r="A930">
        <v>5.33</v>
      </c>
      <c r="B930" t="s">
        <v>585</v>
      </c>
      <c r="C930">
        <v>2018</v>
      </c>
    </row>
    <row r="931" spans="1:4">
      <c r="A931">
        <v>5.34</v>
      </c>
      <c r="B931" t="s">
        <v>23</v>
      </c>
      <c r="C931">
        <v>2018</v>
      </c>
    </row>
    <row r="932" spans="1:4">
      <c r="A932">
        <v>5.35</v>
      </c>
      <c r="B932" t="s">
        <v>1243</v>
      </c>
      <c r="C932">
        <v>2018</v>
      </c>
    </row>
    <row r="933" spans="1:4">
      <c r="A933">
        <v>5.36</v>
      </c>
      <c r="B933" t="s">
        <v>184</v>
      </c>
      <c r="C933">
        <v>2018</v>
      </c>
    </row>
    <row r="934" spans="1:4">
      <c r="A934">
        <v>5.37</v>
      </c>
      <c r="B934" t="s">
        <v>18</v>
      </c>
      <c r="C934">
        <v>2018</v>
      </c>
    </row>
    <row r="935" spans="1:4">
      <c r="A935">
        <v>5.38</v>
      </c>
      <c r="B935" t="s">
        <v>1245</v>
      </c>
      <c r="C935">
        <v>2018</v>
      </c>
    </row>
    <row r="936" spans="1:4">
      <c r="A936">
        <v>5.39</v>
      </c>
      <c r="B936" t="s">
        <v>1232</v>
      </c>
      <c r="C936">
        <v>2018</v>
      </c>
    </row>
    <row r="937" spans="1:4">
      <c r="A937">
        <v>5.4</v>
      </c>
      <c r="B937" t="s">
        <v>336</v>
      </c>
      <c r="C937">
        <v>2018</v>
      </c>
    </row>
    <row r="938" spans="1:4">
      <c r="A938">
        <v>5.41</v>
      </c>
      <c r="B938" t="s">
        <v>38</v>
      </c>
      <c r="C938">
        <v>2018</v>
      </c>
    </row>
    <row r="939" spans="1:4">
      <c r="A939">
        <v>5.42</v>
      </c>
      <c r="B939" t="s">
        <v>1229</v>
      </c>
      <c r="C939">
        <v>2018</v>
      </c>
    </row>
    <row r="940" spans="1:4">
      <c r="A940">
        <v>5.43</v>
      </c>
      <c r="B940" t="s">
        <v>1255</v>
      </c>
      <c r="C940">
        <v>2018</v>
      </c>
      <c r="D940" t="s">
        <v>1254</v>
      </c>
    </row>
    <row r="941" spans="1:4">
      <c r="A941">
        <v>5.44</v>
      </c>
      <c r="B941" t="s">
        <v>1270</v>
      </c>
      <c r="C941">
        <v>2018</v>
      </c>
    </row>
    <row r="942" spans="1:4">
      <c r="A942">
        <v>5.45</v>
      </c>
      <c r="B942" t="s">
        <v>1225</v>
      </c>
      <c r="C942">
        <v>2018</v>
      </c>
    </row>
    <row r="943" spans="1:4">
      <c r="A943">
        <v>5.46</v>
      </c>
      <c r="B943" t="s">
        <v>1227</v>
      </c>
      <c r="C943">
        <v>2018</v>
      </c>
    </row>
    <row r="944" spans="1:4">
      <c r="A944">
        <v>5.47</v>
      </c>
      <c r="B944" t="s">
        <v>171</v>
      </c>
      <c r="C944">
        <v>2018</v>
      </c>
      <c r="D944" t="s">
        <v>1387</v>
      </c>
    </row>
    <row r="945" spans="1:5">
      <c r="A945">
        <v>5.48</v>
      </c>
      <c r="B945" t="s">
        <v>33</v>
      </c>
      <c r="C945">
        <v>2018</v>
      </c>
    </row>
    <row r="946" spans="1:5">
      <c r="A946">
        <v>5.49</v>
      </c>
      <c r="B946" t="s">
        <v>1237</v>
      </c>
      <c r="C946">
        <v>2018</v>
      </c>
    </row>
    <row r="947" spans="1:5">
      <c r="A947">
        <v>5.5</v>
      </c>
      <c r="B947" t="s">
        <v>1238</v>
      </c>
      <c r="C947">
        <v>2018</v>
      </c>
    </row>
    <row r="948" spans="1:5">
      <c r="A948">
        <v>5.51</v>
      </c>
      <c r="B948" t="s">
        <v>1242</v>
      </c>
      <c r="C948">
        <v>2018</v>
      </c>
    </row>
    <row r="949" spans="1:5">
      <c r="A949">
        <v>5.52</v>
      </c>
      <c r="B949" t="s">
        <v>1389</v>
      </c>
    </row>
    <row r="950" spans="1:5">
      <c r="A950">
        <v>5.53</v>
      </c>
      <c r="B950" t="s">
        <v>1476</v>
      </c>
    </row>
    <row r="951" spans="1:5">
      <c r="A951">
        <v>6.01</v>
      </c>
      <c r="B951" t="s">
        <v>80</v>
      </c>
      <c r="C951">
        <v>2017</v>
      </c>
    </row>
    <row r="952" spans="1:5">
      <c r="A952">
        <v>6.02</v>
      </c>
      <c r="B952" t="s">
        <v>527</v>
      </c>
      <c r="C952">
        <v>2017</v>
      </c>
      <c r="D952" t="s">
        <v>1283</v>
      </c>
      <c r="E952" t="s">
        <v>1284</v>
      </c>
    </row>
    <row r="953" spans="1:5">
      <c r="A953">
        <v>6.03</v>
      </c>
      <c r="B953" t="s">
        <v>556</v>
      </c>
      <c r="C953">
        <v>2017</v>
      </c>
      <c r="D953" t="s">
        <v>1286</v>
      </c>
      <c r="E953" t="s">
        <v>1287</v>
      </c>
    </row>
    <row r="954" spans="1:5">
      <c r="A954">
        <v>6.04</v>
      </c>
      <c r="B954" t="s">
        <v>595</v>
      </c>
      <c r="C954">
        <v>2018</v>
      </c>
      <c r="D954" t="s">
        <v>1485</v>
      </c>
      <c r="E954" t="s">
        <v>1486</v>
      </c>
    </row>
    <row r="955" spans="1:5">
      <c r="A955">
        <v>6.05</v>
      </c>
      <c r="B955" t="s">
        <v>1293</v>
      </c>
      <c r="C955">
        <v>2017</v>
      </c>
      <c r="D955" t="s">
        <v>1392</v>
      </c>
      <c r="E955" t="s">
        <v>1292</v>
      </c>
    </row>
    <row r="956" spans="1:5">
      <c r="A956">
        <v>6.06</v>
      </c>
      <c r="B956" t="s">
        <v>597</v>
      </c>
      <c r="C956">
        <v>2018</v>
      </c>
      <c r="D956" t="s">
        <v>1294</v>
      </c>
      <c r="E956" t="s">
        <v>1295</v>
      </c>
    </row>
    <row r="957" spans="1:5">
      <c r="A957">
        <v>6.07</v>
      </c>
      <c r="B957" t="s">
        <v>1296</v>
      </c>
      <c r="C957">
        <v>2017</v>
      </c>
      <c r="D957" t="s">
        <v>1297</v>
      </c>
      <c r="E957" t="s">
        <v>1290</v>
      </c>
    </row>
    <row r="958" spans="1:5">
      <c r="A958">
        <v>6.08</v>
      </c>
      <c r="B958" t="s">
        <v>1300</v>
      </c>
      <c r="C958">
        <v>2017</v>
      </c>
      <c r="D958" t="s">
        <v>358</v>
      </c>
      <c r="E958" t="s">
        <v>1290</v>
      </c>
    </row>
    <row r="959" spans="1:5">
      <c r="A959">
        <v>6.09</v>
      </c>
      <c r="B959" t="s">
        <v>1301</v>
      </c>
      <c r="C959">
        <v>2017</v>
      </c>
      <c r="D959" t="s">
        <v>357</v>
      </c>
      <c r="E959">
        <v>9</v>
      </c>
    </row>
    <row r="960" spans="1:5">
      <c r="A960">
        <v>6.1</v>
      </c>
      <c r="B960" t="s">
        <v>1303</v>
      </c>
      <c r="C960">
        <v>2017</v>
      </c>
      <c r="D960" t="s">
        <v>1304</v>
      </c>
      <c r="E960" t="s">
        <v>1295</v>
      </c>
    </row>
    <row r="961" spans="1:5">
      <c r="A961">
        <v>6.1099999999999994</v>
      </c>
      <c r="B961" t="s">
        <v>1306</v>
      </c>
      <c r="C961">
        <v>2017</v>
      </c>
      <c r="D961" t="s">
        <v>1304</v>
      </c>
      <c r="E961" t="s">
        <v>1295</v>
      </c>
    </row>
    <row r="962" spans="1:5">
      <c r="A962">
        <v>6.1199999999999992</v>
      </c>
      <c r="B962" t="s">
        <v>1309</v>
      </c>
      <c r="C962">
        <v>2017</v>
      </c>
      <c r="D962" t="s">
        <v>1307</v>
      </c>
      <c r="E962" t="s">
        <v>1308</v>
      </c>
    </row>
    <row r="963" spans="1:5">
      <c r="A963">
        <v>6.129999999999999</v>
      </c>
      <c r="B963" t="s">
        <v>1310</v>
      </c>
      <c r="C963">
        <v>2017</v>
      </c>
      <c r="D963" t="s">
        <v>1311</v>
      </c>
      <c r="E963" t="s">
        <v>1308</v>
      </c>
    </row>
    <row r="964" spans="1:5">
      <c r="A964">
        <v>6.1399999999999988</v>
      </c>
      <c r="B964" t="s">
        <v>1312</v>
      </c>
      <c r="C964">
        <v>2017</v>
      </c>
    </row>
    <row r="965" spans="1:5">
      <c r="A965">
        <v>6.1499999999999986</v>
      </c>
      <c r="B965" t="s">
        <v>1314</v>
      </c>
      <c r="C965">
        <v>2017</v>
      </c>
      <c r="D965" t="s">
        <v>1398</v>
      </c>
      <c r="E965" t="s">
        <v>1487</v>
      </c>
    </row>
    <row r="966" spans="1:5">
      <c r="A966">
        <v>6.16</v>
      </c>
      <c r="B966" t="s">
        <v>78</v>
      </c>
      <c r="C966">
        <v>2017</v>
      </c>
    </row>
    <row r="967" spans="1:5">
      <c r="A967">
        <v>6.17</v>
      </c>
      <c r="B967" t="s">
        <v>884</v>
      </c>
      <c r="C967">
        <v>2018</v>
      </c>
    </row>
    <row r="968" spans="1:5">
      <c r="A968">
        <v>6.18</v>
      </c>
      <c r="B968" t="s">
        <v>349</v>
      </c>
      <c r="C968">
        <v>2017</v>
      </c>
      <c r="D968" t="s">
        <v>1399</v>
      </c>
      <c r="E968" t="s">
        <v>1488</v>
      </c>
    </row>
    <row r="969" spans="1:5">
      <c r="A969">
        <v>6.1899999999999995</v>
      </c>
      <c r="B969" t="s">
        <v>560</v>
      </c>
      <c r="C969">
        <v>2017</v>
      </c>
      <c r="D969" t="s">
        <v>1254</v>
      </c>
      <c r="E969" t="s">
        <v>1318</v>
      </c>
    </row>
    <row r="970" spans="1:5">
      <c r="A970">
        <v>6.1999999999999993</v>
      </c>
      <c r="B970" t="s">
        <v>558</v>
      </c>
      <c r="C970">
        <v>2018</v>
      </c>
      <c r="D970" t="s">
        <v>1319</v>
      </c>
    </row>
    <row r="971" spans="1:5">
      <c r="A971">
        <v>6.2099999999999991</v>
      </c>
      <c r="B971" t="s">
        <v>1321</v>
      </c>
      <c r="C971">
        <v>2017</v>
      </c>
      <c r="D971" t="s">
        <v>1320</v>
      </c>
      <c r="E971">
        <v>4</v>
      </c>
    </row>
    <row r="972" spans="1:5">
      <c r="A972">
        <v>6.2199999999999989</v>
      </c>
      <c r="B972" t="s">
        <v>593</v>
      </c>
      <c r="C972" t="s">
        <v>1336</v>
      </c>
      <c r="D972" t="s">
        <v>1324</v>
      </c>
      <c r="E972">
        <v>3</v>
      </c>
    </row>
    <row r="973" spans="1:5">
      <c r="A973">
        <v>6.2299999999999986</v>
      </c>
      <c r="B973" t="s">
        <v>1479</v>
      </c>
      <c r="C973" t="s">
        <v>1336</v>
      </c>
    </row>
    <row r="974" spans="1:5">
      <c r="A974">
        <v>6.24</v>
      </c>
      <c r="B974" t="s">
        <v>1480</v>
      </c>
      <c r="C974" t="s">
        <v>1336</v>
      </c>
    </row>
    <row r="975" spans="1:5">
      <c r="A975">
        <v>6.25</v>
      </c>
      <c r="B975" t="s">
        <v>368</v>
      </c>
      <c r="C975">
        <v>2017</v>
      </c>
    </row>
    <row r="976" spans="1:5">
      <c r="A976">
        <v>7.01</v>
      </c>
      <c r="B976" t="s">
        <v>0</v>
      </c>
      <c r="C976">
        <v>2017</v>
      </c>
    </row>
    <row r="977" spans="1:5">
      <c r="A977">
        <v>7.02</v>
      </c>
      <c r="B977" t="s">
        <v>831</v>
      </c>
      <c r="C977">
        <v>2018</v>
      </c>
    </row>
    <row r="978" spans="1:5">
      <c r="A978">
        <v>7.03</v>
      </c>
      <c r="B978" t="s">
        <v>1002</v>
      </c>
      <c r="C978">
        <v>2018</v>
      </c>
    </row>
    <row r="979" spans="1:5">
      <c r="A979">
        <v>7.04</v>
      </c>
      <c r="B979" t="s">
        <v>376</v>
      </c>
      <c r="C979">
        <v>2017</v>
      </c>
    </row>
    <row r="980" spans="1:5">
      <c r="A980">
        <v>7.05</v>
      </c>
      <c r="B980" t="s">
        <v>1</v>
      </c>
      <c r="C980">
        <v>2017</v>
      </c>
      <c r="D980" t="s">
        <v>1490</v>
      </c>
      <c r="E980">
        <v>0</v>
      </c>
    </row>
    <row r="981" spans="1:5">
      <c r="A981">
        <v>7.06</v>
      </c>
      <c r="B981" t="s">
        <v>429</v>
      </c>
      <c r="C981" t="s">
        <v>546</v>
      </c>
      <c r="D981" t="s">
        <v>1409</v>
      </c>
      <c r="E981">
        <v>2</v>
      </c>
    </row>
    <row r="982" spans="1:5">
      <c r="A982">
        <v>7.07</v>
      </c>
      <c r="B982" t="s">
        <v>1005</v>
      </c>
      <c r="C982" t="s">
        <v>546</v>
      </c>
    </row>
    <row r="983" spans="1:5">
      <c r="A983">
        <v>7.08</v>
      </c>
      <c r="B983" t="s">
        <v>623</v>
      </c>
      <c r="C983" t="s">
        <v>546</v>
      </c>
      <c r="D983" t="s">
        <v>1410</v>
      </c>
      <c r="E983">
        <v>2</v>
      </c>
    </row>
    <row r="984" spans="1:5">
      <c r="A984">
        <v>7.09</v>
      </c>
      <c r="B984" t="s">
        <v>568</v>
      </c>
      <c r="C984">
        <v>2017</v>
      </c>
      <c r="D984" t="s">
        <v>878</v>
      </c>
    </row>
    <row r="985" spans="1:5">
      <c r="A985">
        <v>7.1</v>
      </c>
      <c r="B985" t="s">
        <v>646</v>
      </c>
      <c r="C985">
        <v>2017</v>
      </c>
    </row>
    <row r="986" spans="1:5">
      <c r="A986">
        <v>7.11</v>
      </c>
      <c r="B986" t="s">
        <v>650</v>
      </c>
      <c r="C986" t="s">
        <v>546</v>
      </c>
    </row>
    <row r="987" spans="1:5">
      <c r="A987">
        <v>7.12</v>
      </c>
      <c r="B987" t="s">
        <v>1009</v>
      </c>
      <c r="C987">
        <v>2018</v>
      </c>
    </row>
    <row r="988" spans="1:5">
      <c r="A988">
        <v>7.13</v>
      </c>
      <c r="B988" t="s">
        <v>1024</v>
      </c>
      <c r="C988">
        <v>2018</v>
      </c>
    </row>
    <row r="989" spans="1:5">
      <c r="A989">
        <v>7.14</v>
      </c>
      <c r="B989" t="s">
        <v>1412</v>
      </c>
      <c r="C989">
        <v>2017</v>
      </c>
    </row>
    <row r="990" spans="1:5">
      <c r="A990">
        <v>7.15</v>
      </c>
      <c r="B990" t="s">
        <v>68</v>
      </c>
      <c r="C990">
        <v>2017</v>
      </c>
    </row>
    <row r="991" spans="1:5">
      <c r="A991">
        <v>7.16</v>
      </c>
      <c r="B991" t="s">
        <v>13</v>
      </c>
      <c r="C991">
        <v>2017</v>
      </c>
    </row>
    <row r="992" spans="1:5">
      <c r="A992">
        <v>7.17</v>
      </c>
      <c r="B992" t="s">
        <v>383</v>
      </c>
      <c r="C992">
        <v>2017</v>
      </c>
      <c r="D992" t="s">
        <v>1413</v>
      </c>
      <c r="E992">
        <v>0</v>
      </c>
    </row>
    <row r="993" spans="1:3">
      <c r="A993">
        <v>7.18</v>
      </c>
      <c r="B993" t="s">
        <v>1415</v>
      </c>
      <c r="C993">
        <v>2017</v>
      </c>
    </row>
    <row r="994" spans="1:3">
      <c r="A994">
        <v>7.19</v>
      </c>
      <c r="B994" t="s">
        <v>17</v>
      </c>
      <c r="C994" t="s">
        <v>546</v>
      </c>
    </row>
    <row r="995" spans="1:3">
      <c r="A995">
        <v>7.2</v>
      </c>
      <c r="B995" t="s">
        <v>183</v>
      </c>
      <c r="C995" t="s">
        <v>546</v>
      </c>
    </row>
    <row r="996" spans="1:3">
      <c r="A996">
        <v>7.21</v>
      </c>
      <c r="B996" t="s">
        <v>599</v>
      </c>
      <c r="C996" t="s">
        <v>546</v>
      </c>
    </row>
    <row r="997" spans="1:3">
      <c r="A997">
        <v>7.22</v>
      </c>
      <c r="B997" t="s">
        <v>178</v>
      </c>
      <c r="C997" t="s">
        <v>546</v>
      </c>
    </row>
    <row r="998" spans="1:3">
      <c r="A998">
        <v>7.23</v>
      </c>
      <c r="B998" t="s">
        <v>1006</v>
      </c>
      <c r="C998" t="s">
        <v>546</v>
      </c>
    </row>
    <row r="999" spans="1:3">
      <c r="A999">
        <v>7.24</v>
      </c>
      <c r="B999" t="s">
        <v>2</v>
      </c>
      <c r="C999" t="s">
        <v>546</v>
      </c>
    </row>
    <row r="1000" spans="1:3">
      <c r="A1000">
        <v>7.25</v>
      </c>
      <c r="B1000" t="s">
        <v>817</v>
      </c>
      <c r="C1000">
        <v>2018</v>
      </c>
    </row>
    <row r="1001" spans="1:3">
      <c r="A1001">
        <v>7.26</v>
      </c>
      <c r="B1001" t="s">
        <v>812</v>
      </c>
      <c r="C1001">
        <v>2018</v>
      </c>
    </row>
    <row r="1002" spans="1:3">
      <c r="A1002">
        <v>7.27</v>
      </c>
      <c r="B1002" t="s">
        <v>814</v>
      </c>
      <c r="C1002">
        <v>2018</v>
      </c>
    </row>
    <row r="1003" spans="1:3">
      <c r="A1003">
        <v>7.28</v>
      </c>
      <c r="B1003" t="s">
        <v>816</v>
      </c>
      <c r="C1003">
        <v>2018</v>
      </c>
    </row>
    <row r="1004" spans="1:3">
      <c r="A1004">
        <v>7.29</v>
      </c>
      <c r="B1004" t="s">
        <v>818</v>
      </c>
      <c r="C1004">
        <v>2018</v>
      </c>
    </row>
    <row r="1005" spans="1:3">
      <c r="A1005">
        <v>7.3</v>
      </c>
      <c r="B1005" t="s">
        <v>813</v>
      </c>
      <c r="C1005">
        <v>2018</v>
      </c>
    </row>
    <row r="1006" spans="1:3">
      <c r="A1006">
        <v>7.31</v>
      </c>
      <c r="B1006" t="s">
        <v>819</v>
      </c>
      <c r="C1006">
        <v>2018</v>
      </c>
    </row>
    <row r="1007" spans="1:3">
      <c r="A1007">
        <v>7.32</v>
      </c>
      <c r="B1007" t="s">
        <v>815</v>
      </c>
      <c r="C1007">
        <v>2018</v>
      </c>
    </row>
    <row r="1008" spans="1:3">
      <c r="A1008">
        <v>7.33</v>
      </c>
      <c r="B1008" t="s">
        <v>873</v>
      </c>
      <c r="C1008">
        <v>2018</v>
      </c>
    </row>
    <row r="1009" spans="1:4">
      <c r="A1009">
        <v>7.34</v>
      </c>
      <c r="B1009" t="s">
        <v>875</v>
      </c>
      <c r="C1009">
        <v>2018</v>
      </c>
    </row>
    <row r="1010" spans="1:4">
      <c r="A1010">
        <v>7.35</v>
      </c>
      <c r="B1010" t="s">
        <v>3</v>
      </c>
      <c r="C1010">
        <v>2017</v>
      </c>
    </row>
    <row r="1011" spans="1:4">
      <c r="A1011">
        <v>8.01</v>
      </c>
      <c r="B1011" t="s">
        <v>19</v>
      </c>
      <c r="C1011">
        <v>2018</v>
      </c>
    </row>
    <row r="1012" spans="1:4">
      <c r="A1012">
        <v>8.02</v>
      </c>
      <c r="B1012" t="s">
        <v>39</v>
      </c>
      <c r="C1012">
        <v>2018</v>
      </c>
    </row>
    <row r="1013" spans="1:4">
      <c r="A1013">
        <v>8.0299999999999994</v>
      </c>
      <c r="B1013" t="s">
        <v>338</v>
      </c>
      <c r="C1013">
        <v>2018</v>
      </c>
    </row>
    <row r="1014" spans="1:4">
      <c r="A1014">
        <v>8.0399999999999991</v>
      </c>
      <c r="B1014" t="s">
        <v>1012</v>
      </c>
      <c r="C1014">
        <v>2018</v>
      </c>
    </row>
    <row r="1015" spans="1:4">
      <c r="A1015">
        <v>8.0499999999999989</v>
      </c>
      <c r="B1015" t="s">
        <v>337</v>
      </c>
      <c r="C1015" t="s">
        <v>1336</v>
      </c>
    </row>
    <row r="1016" spans="1:4">
      <c r="A1016">
        <v>8.0599999999999987</v>
      </c>
      <c r="B1016" t="s">
        <v>1010</v>
      </c>
      <c r="C1016" t="s">
        <v>1336</v>
      </c>
    </row>
    <row r="1017" spans="1:4">
      <c r="A1017">
        <v>8.0699999999999985</v>
      </c>
      <c r="B1017" t="s">
        <v>1011</v>
      </c>
      <c r="C1017" t="s">
        <v>1336</v>
      </c>
    </row>
    <row r="1018" spans="1:4">
      <c r="A1018">
        <v>8.0799999999999983</v>
      </c>
      <c r="B1018" t="s">
        <v>665</v>
      </c>
      <c r="C1018" t="s">
        <v>1336</v>
      </c>
    </row>
    <row r="1019" spans="1:4">
      <c r="A1019">
        <v>8.0899999999999981</v>
      </c>
      <c r="B1019" t="s">
        <v>668</v>
      </c>
      <c r="C1019" t="s">
        <v>1336</v>
      </c>
    </row>
    <row r="1020" spans="1:4">
      <c r="A1020">
        <v>8.0999999999999979</v>
      </c>
      <c r="B1020" t="s">
        <v>669</v>
      </c>
      <c r="C1020" t="s">
        <v>1336</v>
      </c>
    </row>
    <row r="1021" spans="1:4">
      <c r="A1021">
        <v>8.1099999999999977</v>
      </c>
      <c r="B1021" t="s">
        <v>673</v>
      </c>
      <c r="C1021" t="s">
        <v>1336</v>
      </c>
    </row>
    <row r="1022" spans="1:4">
      <c r="A1022">
        <v>8.1199999999999974</v>
      </c>
      <c r="B1022" t="s">
        <v>1482</v>
      </c>
      <c r="C1022" t="s">
        <v>1336</v>
      </c>
    </row>
    <row r="1023" spans="1:4">
      <c r="A1023">
        <v>8.1299999999999972</v>
      </c>
      <c r="B1023" t="s">
        <v>1483</v>
      </c>
      <c r="C1023" t="s">
        <v>1336</v>
      </c>
    </row>
    <row r="1024" spans="1:4">
      <c r="A1024">
        <v>9.01</v>
      </c>
      <c r="B1024" t="s">
        <v>364</v>
      </c>
      <c r="C1024">
        <v>2017</v>
      </c>
      <c r="D1024" t="s">
        <v>1424</v>
      </c>
    </row>
    <row r="1025" spans="1:3">
      <c r="A1025">
        <v>9.02</v>
      </c>
      <c r="B1025" t="s">
        <v>48</v>
      </c>
      <c r="C1025">
        <v>2018</v>
      </c>
    </row>
    <row r="1026" spans="1:3">
      <c r="A1026">
        <v>9.0299999999999994</v>
      </c>
      <c r="B1026" t="s">
        <v>438</v>
      </c>
      <c r="C1026">
        <v>2018</v>
      </c>
    </row>
    <row r="1027" spans="1:3">
      <c r="A1027">
        <v>9.0399999999999991</v>
      </c>
      <c r="B1027" t="s">
        <v>405</v>
      </c>
      <c r="C1027">
        <v>2018</v>
      </c>
    </row>
    <row r="1028" spans="1:3">
      <c r="A1028">
        <v>9.0499999999999989</v>
      </c>
      <c r="B1028" t="s">
        <v>312</v>
      </c>
      <c r="C1028">
        <v>2018</v>
      </c>
    </row>
    <row r="1029" spans="1:3">
      <c r="A1029">
        <v>9.0599999999999987</v>
      </c>
      <c r="B1029" t="s">
        <v>1427</v>
      </c>
      <c r="C1029" t="s">
        <v>546</v>
      </c>
    </row>
    <row r="1030" spans="1:3">
      <c r="A1030">
        <v>9.0699999999999985</v>
      </c>
      <c r="B1030" t="s">
        <v>1484</v>
      </c>
      <c r="C1030" t="s">
        <v>546</v>
      </c>
    </row>
    <row r="1031" spans="1:3">
      <c r="A1031">
        <v>9.0799999999999983</v>
      </c>
      <c r="B1031" t="s">
        <v>587</v>
      </c>
      <c r="C1031" t="s">
        <v>546</v>
      </c>
    </row>
    <row r="1032" spans="1:3">
      <c r="A1032">
        <v>9.0899999999999981</v>
      </c>
      <c r="B1032" t="s">
        <v>919</v>
      </c>
      <c r="C1032">
        <v>2018</v>
      </c>
    </row>
    <row r="1033" spans="1:3">
      <c r="A1033">
        <v>9.0999999999999979</v>
      </c>
      <c r="B1033" t="s">
        <v>369</v>
      </c>
      <c r="C1033" t="s">
        <v>546</v>
      </c>
    </row>
    <row r="1034" spans="1:3">
      <c r="A1034">
        <v>9.1099999999999977</v>
      </c>
      <c r="B1034" t="s">
        <v>370</v>
      </c>
      <c r="C1034" t="s">
        <v>546</v>
      </c>
    </row>
    <row r="1035" spans="1:3">
      <c r="A1035">
        <v>10.01</v>
      </c>
      <c r="B1035" t="s">
        <v>302</v>
      </c>
      <c r="C1035">
        <v>2018</v>
      </c>
    </row>
    <row r="1036" spans="1:3">
      <c r="A1036">
        <v>10.02</v>
      </c>
      <c r="B1036" t="s">
        <v>69</v>
      </c>
      <c r="C1036">
        <v>2018</v>
      </c>
    </row>
    <row r="1037" spans="1:3">
      <c r="A1037">
        <v>10.029999999999999</v>
      </c>
      <c r="B1037" t="s">
        <v>332</v>
      </c>
      <c r="C1037" t="s">
        <v>1336</v>
      </c>
    </row>
    <row r="1038" spans="1:3">
      <c r="A1038">
        <v>10.039999999999999</v>
      </c>
      <c r="B1038" t="s">
        <v>521</v>
      </c>
      <c r="C1038" t="s">
        <v>1336</v>
      </c>
    </row>
    <row r="1039" spans="1:3">
      <c r="A1039">
        <v>10.049999999999999</v>
      </c>
      <c r="B1039" t="s">
        <v>850</v>
      </c>
      <c r="C1039">
        <v>2018</v>
      </c>
    </row>
    <row r="1040" spans="1:3">
      <c r="A1040">
        <v>10.059999999999999</v>
      </c>
      <c r="B1040" t="s">
        <v>305</v>
      </c>
      <c r="C1040">
        <v>2018</v>
      </c>
    </row>
    <row r="1041" spans="1:5">
      <c r="A1041">
        <v>10.069999999999999</v>
      </c>
      <c r="B1041" t="s">
        <v>922</v>
      </c>
      <c r="C1041">
        <v>2018</v>
      </c>
    </row>
    <row r="1042" spans="1:5">
      <c r="A1042">
        <v>10.079999999999998</v>
      </c>
      <c r="B1042" t="s">
        <v>1434</v>
      </c>
      <c r="C1042">
        <v>2018</v>
      </c>
      <c r="D1042" t="s">
        <v>1433</v>
      </c>
      <c r="E1042" t="s">
        <v>1444</v>
      </c>
    </row>
    <row r="1043" spans="1:5">
      <c r="A1043">
        <v>10.089999999999998</v>
      </c>
      <c r="B1043" t="s">
        <v>367</v>
      </c>
      <c r="C1043" t="s">
        <v>1336</v>
      </c>
    </row>
    <row r="1044" spans="1:5">
      <c r="A1044">
        <v>10.099999999999998</v>
      </c>
      <c r="B1044" t="s">
        <v>190</v>
      </c>
      <c r="C1044">
        <v>2018</v>
      </c>
    </row>
    <row r="1045" spans="1:5">
      <c r="A1045">
        <v>10.109999999999998</v>
      </c>
      <c r="B1045" t="s">
        <v>493</v>
      </c>
      <c r="C1045" t="s">
        <v>1336</v>
      </c>
    </row>
    <row r="1046" spans="1:5">
      <c r="A1046">
        <v>11.01</v>
      </c>
      <c r="B1046" t="s">
        <v>875</v>
      </c>
      <c r="C1046">
        <v>2018</v>
      </c>
    </row>
    <row r="1047" spans="1:5">
      <c r="A1047">
        <v>11.02</v>
      </c>
      <c r="B1047" t="s">
        <v>873</v>
      </c>
      <c r="C1047">
        <v>2018</v>
      </c>
    </row>
    <row r="1048" spans="1:5">
      <c r="A1048">
        <v>11.03</v>
      </c>
      <c r="B1048" t="s">
        <v>1438</v>
      </c>
      <c r="C1048">
        <v>2018</v>
      </c>
    </row>
    <row r="1049" spans="1:5">
      <c r="A1049">
        <v>11.04</v>
      </c>
      <c r="B1049" t="s">
        <v>489</v>
      </c>
      <c r="C1049">
        <v>2018</v>
      </c>
    </row>
    <row r="1050" spans="1:5">
      <c r="A1050">
        <v>11.05</v>
      </c>
      <c r="B1050" t="s">
        <v>1022</v>
      </c>
      <c r="C1050">
        <v>2018</v>
      </c>
    </row>
    <row r="1051" spans="1:5">
      <c r="A1051">
        <v>11.06</v>
      </c>
      <c r="B1051" t="s">
        <v>511</v>
      </c>
      <c r="C1051">
        <v>2018</v>
      </c>
    </row>
    <row r="1052" spans="1:5">
      <c r="A1052">
        <v>11.07</v>
      </c>
      <c r="B1052" t="s">
        <v>523</v>
      </c>
      <c r="C1052" t="s">
        <v>1336</v>
      </c>
    </row>
    <row r="1053" spans="1:5">
      <c r="A1053">
        <v>11.08</v>
      </c>
      <c r="B1053" t="s">
        <v>552</v>
      </c>
      <c r="C1053" t="s">
        <v>1336</v>
      </c>
    </row>
    <row r="1054" spans="1:5">
      <c r="A1054">
        <v>1.01</v>
      </c>
      <c r="B1054" t="s">
        <v>1129</v>
      </c>
      <c r="C1054">
        <v>2017</v>
      </c>
      <c r="D1054" t="s">
        <v>1460</v>
      </c>
      <c r="E1054" t="s">
        <v>1358</v>
      </c>
    </row>
    <row r="1055" spans="1:5">
      <c r="A1055">
        <v>1.02</v>
      </c>
      <c r="B1055" t="s">
        <v>1130</v>
      </c>
      <c r="C1055">
        <v>2017</v>
      </c>
      <c r="D1055">
        <v>7.9</v>
      </c>
    </row>
    <row r="1056" spans="1:5">
      <c r="A1056">
        <v>1.03</v>
      </c>
      <c r="B1056" t="s">
        <v>75</v>
      </c>
      <c r="C1056">
        <v>2017</v>
      </c>
      <c r="D1056" t="s">
        <v>1463</v>
      </c>
    </row>
    <row r="1057" spans="1:4">
      <c r="A1057">
        <v>1.04</v>
      </c>
      <c r="B1057" t="s">
        <v>1132</v>
      </c>
      <c r="C1057">
        <v>2017</v>
      </c>
      <c r="D1057" t="s">
        <v>1465</v>
      </c>
    </row>
    <row r="1058" spans="1:4">
      <c r="A1058">
        <v>1.05</v>
      </c>
      <c r="B1058" t="s">
        <v>1126</v>
      </c>
      <c r="C1058">
        <v>2017</v>
      </c>
      <c r="D1058">
        <v>7.8</v>
      </c>
    </row>
    <row r="1059" spans="1:4">
      <c r="A1059">
        <v>1.06</v>
      </c>
      <c r="B1059" t="s">
        <v>674</v>
      </c>
      <c r="C1059">
        <v>2017</v>
      </c>
      <c r="D1059">
        <v>7.5</v>
      </c>
    </row>
    <row r="1060" spans="1:4">
      <c r="A1060">
        <v>1.07</v>
      </c>
      <c r="B1060" t="s">
        <v>1124</v>
      </c>
      <c r="C1060">
        <v>2017</v>
      </c>
    </row>
    <row r="1061" spans="1:4">
      <c r="A1061">
        <v>1.08</v>
      </c>
      <c r="B1061" t="s">
        <v>1133</v>
      </c>
      <c r="C1061">
        <v>2017</v>
      </c>
    </row>
    <row r="1062" spans="1:4">
      <c r="A1062">
        <v>1.0900000000000001</v>
      </c>
      <c r="B1062" t="s">
        <v>866</v>
      </c>
      <c r="C1062">
        <v>2018</v>
      </c>
    </row>
    <row r="1063" spans="1:4">
      <c r="A1063">
        <v>1.1000000000000001</v>
      </c>
      <c r="B1063" t="s">
        <v>854</v>
      </c>
      <c r="C1063">
        <v>2018</v>
      </c>
    </row>
    <row r="1064" spans="1:4">
      <c r="A1064">
        <v>1.1100000000000001</v>
      </c>
      <c r="B1064" t="s">
        <v>864</v>
      </c>
      <c r="C1064">
        <v>2018</v>
      </c>
    </row>
    <row r="1065" spans="1:4">
      <c r="A1065">
        <v>1.1200000000000001</v>
      </c>
      <c r="B1065" t="s">
        <v>856</v>
      </c>
      <c r="C1065">
        <v>2018</v>
      </c>
      <c r="D1065">
        <v>7.4</v>
      </c>
    </row>
    <row r="1066" spans="1:4">
      <c r="A1066">
        <v>1.1299999999999999</v>
      </c>
      <c r="B1066" t="s">
        <v>858</v>
      </c>
      <c r="C1066">
        <v>2018</v>
      </c>
    </row>
    <row r="1067" spans="1:4">
      <c r="A1067">
        <v>1.1399999999999999</v>
      </c>
      <c r="B1067" t="s">
        <v>870</v>
      </c>
      <c r="C1067">
        <v>2017</v>
      </c>
    </row>
    <row r="1068" spans="1:4">
      <c r="A1068">
        <v>1.1499999999999999</v>
      </c>
      <c r="B1068" t="s">
        <v>862</v>
      </c>
      <c r="C1068">
        <v>2018</v>
      </c>
    </row>
    <row r="1069" spans="1:4">
      <c r="A1069">
        <v>1.1599999999999999</v>
      </c>
      <c r="B1069" t="s">
        <v>868</v>
      </c>
      <c r="C1069">
        <v>2018</v>
      </c>
    </row>
    <row r="1070" spans="1:4">
      <c r="A1070">
        <v>1.17</v>
      </c>
      <c r="B1070" t="s">
        <v>1125</v>
      </c>
      <c r="C1070">
        <v>2017</v>
      </c>
    </row>
    <row r="1071" spans="1:4">
      <c r="A1071">
        <v>1.18</v>
      </c>
      <c r="B1071" t="s">
        <v>1123</v>
      </c>
      <c r="C1071">
        <v>2017</v>
      </c>
    </row>
    <row r="1072" spans="1:4">
      <c r="A1072">
        <v>1.19</v>
      </c>
      <c r="B1072" t="s">
        <v>1131</v>
      </c>
      <c r="C1072">
        <v>2017</v>
      </c>
    </row>
    <row r="1073" spans="1:4">
      <c r="A1073">
        <v>1.2</v>
      </c>
      <c r="B1073" t="s">
        <v>1466</v>
      </c>
      <c r="C1073" t="s">
        <v>1336</v>
      </c>
    </row>
    <row r="1074" spans="1:4">
      <c r="A1074">
        <v>1.21</v>
      </c>
      <c r="B1074" t="s">
        <v>344</v>
      </c>
      <c r="C1074">
        <v>2017</v>
      </c>
      <c r="D1074">
        <v>7.7</v>
      </c>
    </row>
    <row r="1075" spans="1:4">
      <c r="A1075">
        <v>1.22</v>
      </c>
      <c r="B1075" t="s">
        <v>3</v>
      </c>
      <c r="C1075">
        <v>2017</v>
      </c>
    </row>
    <row r="1076" spans="1:4">
      <c r="A1076">
        <v>2.0099999999999998</v>
      </c>
      <c r="B1076" t="s">
        <v>1087</v>
      </c>
      <c r="C1076">
        <v>2017</v>
      </c>
      <c r="D1076">
        <v>7.2</v>
      </c>
    </row>
    <row r="1077" spans="1:4">
      <c r="A1077">
        <v>2.0199999999999996</v>
      </c>
      <c r="B1077" t="s">
        <v>1102</v>
      </c>
      <c r="C1077">
        <v>2017</v>
      </c>
      <c r="D1077">
        <v>8.6999999999999993</v>
      </c>
    </row>
    <row r="1078" spans="1:4">
      <c r="A1078">
        <v>2.0299999999999994</v>
      </c>
      <c r="B1078" t="s">
        <v>1086</v>
      </c>
      <c r="C1078">
        <v>2017</v>
      </c>
      <c r="D1078">
        <v>8.1</v>
      </c>
    </row>
    <row r="1079" spans="1:4">
      <c r="A1079">
        <v>2.0399999999999991</v>
      </c>
      <c r="B1079" t="s">
        <v>1090</v>
      </c>
      <c r="C1079">
        <v>2017</v>
      </c>
      <c r="D1079">
        <v>8.5</v>
      </c>
    </row>
    <row r="1080" spans="1:4">
      <c r="A1080">
        <v>2.0499999999999989</v>
      </c>
      <c r="B1080" t="s">
        <v>1091</v>
      </c>
      <c r="C1080">
        <v>2017</v>
      </c>
      <c r="D1080">
        <v>8.9</v>
      </c>
    </row>
    <row r="1081" spans="1:4">
      <c r="A1081">
        <v>2.0599999999999987</v>
      </c>
      <c r="B1081" t="s">
        <v>1093</v>
      </c>
      <c r="C1081">
        <v>2017</v>
      </c>
      <c r="D1081">
        <v>8.6</v>
      </c>
    </row>
    <row r="1082" spans="1:4">
      <c r="A1082">
        <v>2.0699999999999985</v>
      </c>
      <c r="B1082" t="s">
        <v>4</v>
      </c>
      <c r="C1082">
        <v>2017</v>
      </c>
      <c r="D1082">
        <v>7.1</v>
      </c>
    </row>
    <row r="1083" spans="1:4">
      <c r="A1083">
        <v>2.0799999999999983</v>
      </c>
      <c r="B1083" t="s">
        <v>1096</v>
      </c>
      <c r="C1083">
        <v>2017</v>
      </c>
      <c r="D1083">
        <v>8.4</v>
      </c>
    </row>
    <row r="1084" spans="1:4">
      <c r="A1084">
        <v>2.0899999999999981</v>
      </c>
      <c r="B1084" t="s">
        <v>1105</v>
      </c>
      <c r="C1084">
        <v>2017</v>
      </c>
    </row>
    <row r="1085" spans="1:4">
      <c r="A1085">
        <v>2.0999999999999979</v>
      </c>
      <c r="B1085" t="s">
        <v>435</v>
      </c>
      <c r="C1085">
        <v>2017</v>
      </c>
    </row>
    <row r="1086" spans="1:4">
      <c r="A1086">
        <v>2.1099999999999977</v>
      </c>
      <c r="B1086" t="s">
        <v>1367</v>
      </c>
      <c r="C1086">
        <v>2017</v>
      </c>
    </row>
    <row r="1087" spans="1:4">
      <c r="A1087">
        <v>2.1199999999999974</v>
      </c>
      <c r="B1087" t="s">
        <v>1095</v>
      </c>
      <c r="C1087">
        <v>2017</v>
      </c>
      <c r="D1087">
        <v>8.8000000000000007</v>
      </c>
    </row>
    <row r="1088" spans="1:4">
      <c r="A1088">
        <v>2.1299999999999972</v>
      </c>
      <c r="B1088" t="s">
        <v>1100</v>
      </c>
      <c r="C1088">
        <v>2017</v>
      </c>
      <c r="D1088">
        <v>8.15</v>
      </c>
    </row>
    <row r="1089" spans="1:4">
      <c r="A1089">
        <v>2.139999999999997</v>
      </c>
      <c r="B1089" t="s">
        <v>1094</v>
      </c>
      <c r="C1089" t="s">
        <v>1468</v>
      </c>
    </row>
    <row r="1090" spans="1:4">
      <c r="A1090">
        <v>2.1499999999999968</v>
      </c>
      <c r="B1090" t="s">
        <v>1120</v>
      </c>
      <c r="C1090" t="s">
        <v>1336</v>
      </c>
    </row>
    <row r="1091" spans="1:4">
      <c r="A1091">
        <v>2.1599999999999966</v>
      </c>
      <c r="B1091" t="s">
        <v>334</v>
      </c>
      <c r="C1091" t="s">
        <v>1336</v>
      </c>
    </row>
    <row r="1092" spans="1:4">
      <c r="A1092">
        <v>2.1699999999999964</v>
      </c>
      <c r="B1092" t="s">
        <v>652</v>
      </c>
      <c r="C1092">
        <v>2017</v>
      </c>
    </row>
    <row r="1093" spans="1:4">
      <c r="A1093">
        <v>2.1799999999999962</v>
      </c>
      <c r="B1093" t="s">
        <v>1098</v>
      </c>
      <c r="C1093" t="s">
        <v>1469</v>
      </c>
    </row>
    <row r="1094" spans="1:4">
      <c r="A1094">
        <v>3.01</v>
      </c>
      <c r="B1094" t="s">
        <v>1281</v>
      </c>
      <c r="C1094">
        <v>2017</v>
      </c>
    </row>
    <row r="1095" spans="1:4">
      <c r="A1095">
        <v>3.0199999999999996</v>
      </c>
      <c r="B1095" t="s">
        <v>325</v>
      </c>
      <c r="C1095">
        <v>2017</v>
      </c>
      <c r="D1095" t="s">
        <v>1472</v>
      </c>
    </row>
    <row r="1096" spans="1:4">
      <c r="A1096">
        <v>3.0299999999999994</v>
      </c>
      <c r="B1096" t="s">
        <v>79</v>
      </c>
      <c r="C1096">
        <v>2017</v>
      </c>
    </row>
    <row r="1097" spans="1:4">
      <c r="A1097">
        <v>3.0399999999999991</v>
      </c>
      <c r="B1097" t="s">
        <v>1280</v>
      </c>
      <c r="C1097">
        <v>2017</v>
      </c>
    </row>
    <row r="1098" spans="1:4">
      <c r="A1098">
        <v>3.0499999999999989</v>
      </c>
      <c r="B1098" t="s">
        <v>978</v>
      </c>
      <c r="C1098">
        <v>2017</v>
      </c>
    </row>
    <row r="1099" spans="1:4">
      <c r="A1099">
        <v>3.0599999999999987</v>
      </c>
      <c r="B1099" t="s">
        <v>322</v>
      </c>
      <c r="C1099">
        <v>2018</v>
      </c>
      <c r="D1099" t="s">
        <v>1474</v>
      </c>
    </row>
    <row r="1100" spans="1:4">
      <c r="A1100">
        <v>3.0699999999999985</v>
      </c>
      <c r="B1100" t="s">
        <v>445</v>
      </c>
      <c r="C1100">
        <v>2018</v>
      </c>
    </row>
    <row r="1101" spans="1:4">
      <c r="A1101">
        <v>3.0799999999999983</v>
      </c>
      <c r="B1101" t="s">
        <v>324</v>
      </c>
      <c r="C1101" t="s">
        <v>1336</v>
      </c>
    </row>
    <row r="1102" spans="1:4">
      <c r="A1102">
        <v>3.0899999999999981</v>
      </c>
      <c r="B1102" t="s">
        <v>1275</v>
      </c>
      <c r="C1102" t="s">
        <v>1336</v>
      </c>
    </row>
    <row r="1103" spans="1:4">
      <c r="A1103">
        <v>3.0999999999999979</v>
      </c>
      <c r="B1103" t="s">
        <v>326</v>
      </c>
      <c r="C1103" t="s">
        <v>1336</v>
      </c>
    </row>
    <row r="1104" spans="1:4">
      <c r="A1104">
        <v>3.1099999999999977</v>
      </c>
      <c r="B1104" t="s">
        <v>1277</v>
      </c>
      <c r="C1104" t="s">
        <v>1336</v>
      </c>
    </row>
    <row r="1105" spans="1:3">
      <c r="A1105">
        <v>3.1199999999999974</v>
      </c>
      <c r="B1105" t="s">
        <v>1279</v>
      </c>
      <c r="C1105" t="s">
        <v>1336</v>
      </c>
    </row>
    <row r="1106" spans="1:3">
      <c r="A1106">
        <v>3.1299999999999972</v>
      </c>
      <c r="B1106" t="s">
        <v>1274</v>
      </c>
      <c r="C1106" t="s">
        <v>1336</v>
      </c>
    </row>
    <row r="1107" spans="1:3">
      <c r="A1107">
        <v>3.139999999999997</v>
      </c>
      <c r="B1107" t="s">
        <v>1470</v>
      </c>
    </row>
    <row r="1108" spans="1:3">
      <c r="A1108">
        <v>4.01</v>
      </c>
      <c r="B1108" t="s">
        <v>1143</v>
      </c>
    </row>
    <row r="1109" spans="1:3">
      <c r="A1109">
        <v>4.0199999999999996</v>
      </c>
      <c r="B1109" t="s">
        <v>1152</v>
      </c>
    </row>
    <row r="1110" spans="1:3">
      <c r="A1110">
        <v>4.03</v>
      </c>
      <c r="B1110" t="s">
        <v>1149</v>
      </c>
    </row>
    <row r="1111" spans="1:3">
      <c r="A1111">
        <v>4.04</v>
      </c>
      <c r="B1111" t="s">
        <v>1147</v>
      </c>
    </row>
    <row r="1112" spans="1:3">
      <c r="A1112">
        <v>4.05</v>
      </c>
      <c r="B1112" t="s">
        <v>1151</v>
      </c>
    </row>
    <row r="1113" spans="1:3">
      <c r="A1113">
        <v>4.0599999999999996</v>
      </c>
      <c r="B1113" t="s">
        <v>1163</v>
      </c>
    </row>
    <row r="1114" spans="1:3">
      <c r="A1114">
        <v>4.07</v>
      </c>
      <c r="B1114" t="s">
        <v>1178</v>
      </c>
    </row>
    <row r="1115" spans="1:3">
      <c r="A1115">
        <v>4.08</v>
      </c>
      <c r="B1115" t="s">
        <v>1150</v>
      </c>
    </row>
    <row r="1116" spans="1:3">
      <c r="A1116">
        <v>4.09</v>
      </c>
      <c r="B1116" t="s">
        <v>1175</v>
      </c>
    </row>
    <row r="1117" spans="1:3">
      <c r="A1117">
        <v>4.0999999999999996</v>
      </c>
      <c r="B1117" t="s">
        <v>1155</v>
      </c>
    </row>
    <row r="1118" spans="1:3">
      <c r="A1118">
        <v>4.1100000000000003</v>
      </c>
      <c r="B1118" t="s">
        <v>1169</v>
      </c>
    </row>
    <row r="1119" spans="1:3">
      <c r="A1119">
        <v>4.12</v>
      </c>
      <c r="B1119" t="s">
        <v>1209</v>
      </c>
    </row>
    <row r="1120" spans="1:3">
      <c r="A1120">
        <v>4.13</v>
      </c>
      <c r="B1120" t="s">
        <v>1146</v>
      </c>
    </row>
    <row r="1121" spans="1:2">
      <c r="A1121">
        <v>4.1399999999999997</v>
      </c>
      <c r="B1121" t="s">
        <v>1154</v>
      </c>
    </row>
    <row r="1122" spans="1:2">
      <c r="A1122">
        <v>4.1500000000000004</v>
      </c>
      <c r="B1122" t="s">
        <v>1148</v>
      </c>
    </row>
    <row r="1123" spans="1:2">
      <c r="A1123">
        <v>4.16</v>
      </c>
      <c r="B1123" t="s">
        <v>1158</v>
      </c>
    </row>
    <row r="1124" spans="1:2">
      <c r="A1124">
        <v>4.17</v>
      </c>
      <c r="B1124" t="s">
        <v>1181</v>
      </c>
    </row>
    <row r="1125" spans="1:2">
      <c r="A1125">
        <v>4.18</v>
      </c>
      <c r="B1125" t="s">
        <v>1171</v>
      </c>
    </row>
    <row r="1126" spans="1:2">
      <c r="A1126">
        <v>4.1900000000000004</v>
      </c>
      <c r="B1126" t="s">
        <v>1172</v>
      </c>
    </row>
    <row r="1127" spans="1:2">
      <c r="A1127">
        <v>4.2</v>
      </c>
      <c r="B1127" t="s">
        <v>1161</v>
      </c>
    </row>
    <row r="1128" spans="1:2">
      <c r="A1128">
        <v>4.21</v>
      </c>
      <c r="B1128" t="s">
        <v>1185</v>
      </c>
    </row>
    <row r="1129" spans="1:2">
      <c r="A1129">
        <v>4.22</v>
      </c>
      <c r="B1129" t="s">
        <v>1179</v>
      </c>
    </row>
    <row r="1130" spans="1:2">
      <c r="A1130">
        <v>4.2300000000000004</v>
      </c>
      <c r="B1130" t="s">
        <v>1184</v>
      </c>
    </row>
    <row r="1131" spans="1:2">
      <c r="A1131">
        <v>4.24</v>
      </c>
      <c r="B1131" t="s">
        <v>1188</v>
      </c>
    </row>
    <row r="1132" spans="1:2">
      <c r="A1132">
        <v>4.25</v>
      </c>
      <c r="B1132" t="s">
        <v>1204</v>
      </c>
    </row>
    <row r="1133" spans="1:2">
      <c r="A1133">
        <v>4.26</v>
      </c>
      <c r="B1133" t="s">
        <v>1159</v>
      </c>
    </row>
    <row r="1134" spans="1:2">
      <c r="A1134">
        <v>4.2699999999999996</v>
      </c>
      <c r="B1134" t="s">
        <v>1160</v>
      </c>
    </row>
    <row r="1135" spans="1:2">
      <c r="A1135">
        <v>4.28</v>
      </c>
      <c r="B1135" t="s">
        <v>1164</v>
      </c>
    </row>
    <row r="1136" spans="1:2">
      <c r="A1136">
        <v>4.29</v>
      </c>
      <c r="B1136" t="s">
        <v>1165</v>
      </c>
    </row>
    <row r="1137" spans="1:2">
      <c r="A1137">
        <v>4.3</v>
      </c>
      <c r="B1137" t="s">
        <v>1166</v>
      </c>
    </row>
    <row r="1138" spans="1:2">
      <c r="A1138">
        <v>4.3099999999999996</v>
      </c>
      <c r="B1138" t="s">
        <v>1168</v>
      </c>
    </row>
    <row r="1139" spans="1:2">
      <c r="A1139">
        <v>4.32</v>
      </c>
      <c r="B1139" t="s">
        <v>1170</v>
      </c>
    </row>
    <row r="1140" spans="1:2">
      <c r="A1140">
        <v>4.33</v>
      </c>
      <c r="B1140" t="s">
        <v>1186</v>
      </c>
    </row>
    <row r="1141" spans="1:2">
      <c r="A1141">
        <v>4.34</v>
      </c>
      <c r="B1141" t="s">
        <v>1180</v>
      </c>
    </row>
    <row r="1142" spans="1:2">
      <c r="A1142">
        <v>4.3499999999999996</v>
      </c>
      <c r="B1142" t="s">
        <v>1182</v>
      </c>
    </row>
    <row r="1143" spans="1:2">
      <c r="A1143">
        <v>4.3600000000000003</v>
      </c>
      <c r="B1143" t="s">
        <v>1187</v>
      </c>
    </row>
    <row r="1144" spans="1:2">
      <c r="A1144">
        <v>4.37</v>
      </c>
      <c r="B1144" t="s">
        <v>1153</v>
      </c>
    </row>
    <row r="1145" spans="1:2">
      <c r="A1145">
        <v>4.38</v>
      </c>
      <c r="B1145" t="s">
        <v>1162</v>
      </c>
    </row>
    <row r="1146" spans="1:2">
      <c r="A1146">
        <v>4.3899999999999997</v>
      </c>
      <c r="B1146" t="s">
        <v>1207</v>
      </c>
    </row>
    <row r="1147" spans="1:2">
      <c r="A1147">
        <v>4.4000000000000004</v>
      </c>
      <c r="B1147" t="s">
        <v>1157</v>
      </c>
    </row>
    <row r="1148" spans="1:2">
      <c r="A1148">
        <v>4.41</v>
      </c>
      <c r="B1148" t="s">
        <v>1156</v>
      </c>
    </row>
    <row r="1149" spans="1:2">
      <c r="A1149">
        <v>4.42</v>
      </c>
      <c r="B1149" t="s">
        <v>1176</v>
      </c>
    </row>
    <row r="1150" spans="1:2">
      <c r="A1150">
        <v>4.43</v>
      </c>
      <c r="B1150" t="s">
        <v>1221</v>
      </c>
    </row>
    <row r="1151" spans="1:2">
      <c r="A1151">
        <v>4.4400000000000004</v>
      </c>
      <c r="B1151" t="s">
        <v>1144</v>
      </c>
    </row>
    <row r="1152" spans="1:2">
      <c r="A1152">
        <v>4.45</v>
      </c>
      <c r="B1152" t="s">
        <v>1183</v>
      </c>
    </row>
    <row r="1153" spans="1:4">
      <c r="A1153">
        <v>4.46</v>
      </c>
      <c r="B1153" t="s">
        <v>1174</v>
      </c>
    </row>
    <row r="1154" spans="1:4">
      <c r="A1154">
        <v>4.47</v>
      </c>
      <c r="B1154" t="s">
        <v>1167</v>
      </c>
    </row>
    <row r="1155" spans="1:4">
      <c r="A1155">
        <v>4.4800000000000004</v>
      </c>
      <c r="B1155" t="s">
        <v>1145</v>
      </c>
    </row>
    <row r="1156" spans="1:4">
      <c r="A1156">
        <v>4.49</v>
      </c>
      <c r="B1156" t="s">
        <v>1177</v>
      </c>
    </row>
    <row r="1157" spans="1:4">
      <c r="A1157">
        <v>4.5</v>
      </c>
      <c r="B1157" t="s">
        <v>1223</v>
      </c>
    </row>
    <row r="1158" spans="1:4">
      <c r="A1158">
        <v>4.51</v>
      </c>
      <c r="B1158" t="s">
        <v>1214</v>
      </c>
    </row>
    <row r="1159" spans="1:4">
      <c r="A1159">
        <v>4.5199999999999996</v>
      </c>
      <c r="B1159" t="s">
        <v>1173</v>
      </c>
    </row>
    <row r="1160" spans="1:4">
      <c r="A1160">
        <v>4.53</v>
      </c>
      <c r="B1160" t="s">
        <v>1378</v>
      </c>
    </row>
    <row r="1161" spans="1:4">
      <c r="A1161">
        <v>5.01</v>
      </c>
      <c r="B1161" t="s">
        <v>1226</v>
      </c>
      <c r="C1161">
        <v>2018</v>
      </c>
    </row>
    <row r="1162" spans="1:4">
      <c r="A1162">
        <v>5.0199999999999996</v>
      </c>
      <c r="B1162" t="s">
        <v>682</v>
      </c>
      <c r="C1162">
        <v>2018</v>
      </c>
      <c r="D1162" t="s">
        <v>241</v>
      </c>
    </row>
    <row r="1163" spans="1:4">
      <c r="A1163">
        <v>5.0299999999999994</v>
      </c>
      <c r="B1163" t="s">
        <v>1230</v>
      </c>
      <c r="C1163">
        <v>2018</v>
      </c>
    </row>
    <row r="1164" spans="1:4">
      <c r="A1164">
        <v>5.0399999999999991</v>
      </c>
      <c r="B1164" t="s">
        <v>593</v>
      </c>
      <c r="C1164">
        <v>2018</v>
      </c>
    </row>
    <row r="1165" spans="1:4">
      <c r="A1165">
        <v>5.05</v>
      </c>
      <c r="B1165" t="s">
        <v>1030</v>
      </c>
      <c r="C1165">
        <v>2018</v>
      </c>
    </row>
    <row r="1166" spans="1:4">
      <c r="A1166">
        <v>5.0599999999999996</v>
      </c>
      <c r="B1166" t="s">
        <v>1244</v>
      </c>
      <c r="C1166">
        <v>2018</v>
      </c>
    </row>
    <row r="1167" spans="1:4">
      <c r="A1167">
        <v>5.07</v>
      </c>
      <c r="B1167" t="s">
        <v>32</v>
      </c>
      <c r="C1167">
        <v>2018</v>
      </c>
    </row>
    <row r="1168" spans="1:4">
      <c r="A1168">
        <v>5.08</v>
      </c>
      <c r="B1168" t="s">
        <v>1473</v>
      </c>
      <c r="C1168">
        <v>2018</v>
      </c>
    </row>
    <row r="1169" spans="1:4">
      <c r="A1169">
        <v>5.09</v>
      </c>
      <c r="B1169" t="s">
        <v>1228</v>
      </c>
      <c r="C1169">
        <v>2018</v>
      </c>
    </row>
    <row r="1170" spans="1:4">
      <c r="A1170">
        <v>5.0999999999999996</v>
      </c>
      <c r="B1170" t="s">
        <v>1235</v>
      </c>
      <c r="C1170">
        <v>2018</v>
      </c>
    </row>
    <row r="1171" spans="1:4">
      <c r="A1171">
        <v>5.1100000000000003</v>
      </c>
      <c r="B1171" t="s">
        <v>22</v>
      </c>
      <c r="C1171">
        <v>2018</v>
      </c>
    </row>
    <row r="1172" spans="1:4">
      <c r="A1172">
        <v>5.12</v>
      </c>
      <c r="B1172" t="s">
        <v>31</v>
      </c>
      <c r="C1172">
        <v>2018</v>
      </c>
    </row>
    <row r="1173" spans="1:4">
      <c r="A1173">
        <v>5.13</v>
      </c>
      <c r="B1173" t="s">
        <v>40</v>
      </c>
      <c r="C1173">
        <v>2018</v>
      </c>
    </row>
    <row r="1174" spans="1:4">
      <c r="A1174">
        <v>5.14</v>
      </c>
      <c r="B1174" t="s">
        <v>33</v>
      </c>
      <c r="C1174">
        <v>2018</v>
      </c>
      <c r="D1174" t="s">
        <v>1272</v>
      </c>
    </row>
    <row r="1175" spans="1:4">
      <c r="A1175">
        <v>5.15</v>
      </c>
      <c r="B1175" t="s">
        <v>840</v>
      </c>
      <c r="C1175">
        <v>2018</v>
      </c>
      <c r="D1175" t="s">
        <v>931</v>
      </c>
    </row>
    <row r="1176" spans="1:4">
      <c r="A1176">
        <v>5.16</v>
      </c>
      <c r="B1176" t="s">
        <v>27</v>
      </c>
      <c r="C1176">
        <v>2018</v>
      </c>
    </row>
    <row r="1177" spans="1:4">
      <c r="A1177">
        <v>5.17</v>
      </c>
      <c r="B1177" t="s">
        <v>704</v>
      </c>
      <c r="C1177">
        <v>2018</v>
      </c>
    </row>
    <row r="1178" spans="1:4">
      <c r="A1178">
        <v>5.18</v>
      </c>
      <c r="B1178" t="s">
        <v>1239</v>
      </c>
      <c r="C1178">
        <v>2018</v>
      </c>
    </row>
    <row r="1179" spans="1:4">
      <c r="A1179">
        <v>5.19</v>
      </c>
      <c r="B1179" t="s">
        <v>1240</v>
      </c>
      <c r="C1179">
        <v>2018</v>
      </c>
      <c r="D1179" t="s">
        <v>900</v>
      </c>
    </row>
    <row r="1180" spans="1:4">
      <c r="A1180">
        <v>5.2</v>
      </c>
      <c r="B1180" t="s">
        <v>1258</v>
      </c>
      <c r="C1180">
        <v>2018</v>
      </c>
      <c r="D1180" t="s">
        <v>355</v>
      </c>
    </row>
    <row r="1181" spans="1:4">
      <c r="A1181">
        <v>5.21</v>
      </c>
      <c r="B1181" t="s">
        <v>16</v>
      </c>
      <c r="C1181">
        <v>2018</v>
      </c>
    </row>
    <row r="1182" spans="1:4">
      <c r="A1182">
        <v>5.22</v>
      </c>
      <c r="B1182" t="s">
        <v>1236</v>
      </c>
      <c r="C1182">
        <v>2018</v>
      </c>
      <c r="D1182" t="s">
        <v>1253</v>
      </c>
    </row>
    <row r="1183" spans="1:4">
      <c r="A1183">
        <v>5.23</v>
      </c>
      <c r="B1183" t="s">
        <v>223</v>
      </c>
      <c r="C1183">
        <v>2018</v>
      </c>
    </row>
    <row r="1184" spans="1:4">
      <c r="A1184">
        <v>5.24</v>
      </c>
      <c r="B1184" t="s">
        <v>1234</v>
      </c>
      <c r="C1184">
        <v>2018</v>
      </c>
    </row>
    <row r="1185" spans="1:4">
      <c r="A1185">
        <v>5.25</v>
      </c>
      <c r="B1185" t="s">
        <v>1233</v>
      </c>
      <c r="C1185">
        <v>2018</v>
      </c>
      <c r="D1185" t="s">
        <v>930</v>
      </c>
    </row>
    <row r="1186" spans="1:4">
      <c r="A1186">
        <v>5.26</v>
      </c>
      <c r="B1186" t="s">
        <v>1241</v>
      </c>
      <c r="C1186">
        <v>2018</v>
      </c>
      <c r="D1186" t="s">
        <v>1250</v>
      </c>
    </row>
    <row r="1187" spans="1:4">
      <c r="A1187">
        <v>5.27</v>
      </c>
      <c r="B1187" t="s">
        <v>1231</v>
      </c>
      <c r="C1187">
        <v>2018</v>
      </c>
    </row>
    <row r="1188" spans="1:4">
      <c r="A1188">
        <v>5.28</v>
      </c>
      <c r="B1188" t="s">
        <v>1246</v>
      </c>
      <c r="C1188">
        <v>2017</v>
      </c>
      <c r="D1188" t="s">
        <v>1248</v>
      </c>
    </row>
    <row r="1189" spans="1:4">
      <c r="A1189">
        <v>5.29</v>
      </c>
      <c r="B1189" t="s">
        <v>491</v>
      </c>
      <c r="C1189">
        <v>2018</v>
      </c>
      <c r="D1189" t="s">
        <v>231</v>
      </c>
    </row>
    <row r="1190" spans="1:4">
      <c r="A1190">
        <v>5.3</v>
      </c>
      <c r="B1190" t="s">
        <v>846</v>
      </c>
      <c r="C1190">
        <v>2018</v>
      </c>
      <c r="D1190" t="s">
        <v>1249</v>
      </c>
    </row>
    <row r="1191" spans="1:4">
      <c r="A1191">
        <v>5.31</v>
      </c>
      <c r="B1191" t="s">
        <v>842</v>
      </c>
      <c r="C1191">
        <v>2018</v>
      </c>
    </row>
    <row r="1192" spans="1:4">
      <c r="A1192">
        <v>5.32</v>
      </c>
      <c r="B1192" t="s">
        <v>501</v>
      </c>
      <c r="C1192">
        <v>2018</v>
      </c>
    </row>
    <row r="1193" spans="1:4">
      <c r="A1193">
        <v>5.33</v>
      </c>
      <c r="B1193" t="s">
        <v>585</v>
      </c>
      <c r="C1193">
        <v>2018</v>
      </c>
      <c r="D1193" t="s">
        <v>1267</v>
      </c>
    </row>
    <row r="1194" spans="1:4">
      <c r="A1194">
        <v>5.34</v>
      </c>
      <c r="B1194" t="s">
        <v>23</v>
      </c>
      <c r="C1194">
        <v>2018</v>
      </c>
    </row>
    <row r="1195" spans="1:4">
      <c r="A1195">
        <v>5.35</v>
      </c>
      <c r="B1195" t="s">
        <v>1243</v>
      </c>
      <c r="C1195">
        <v>2018</v>
      </c>
      <c r="D1195" t="s">
        <v>1252</v>
      </c>
    </row>
    <row r="1196" spans="1:4">
      <c r="A1196">
        <v>5.36</v>
      </c>
      <c r="B1196" t="s">
        <v>184</v>
      </c>
      <c r="C1196">
        <v>2018</v>
      </c>
      <c r="D1196" t="s">
        <v>1384</v>
      </c>
    </row>
    <row r="1197" spans="1:4">
      <c r="A1197">
        <v>5.37</v>
      </c>
      <c r="B1197" t="s">
        <v>18</v>
      </c>
      <c r="C1197">
        <v>2018</v>
      </c>
      <c r="D1197" t="s">
        <v>1251</v>
      </c>
    </row>
    <row r="1198" spans="1:4">
      <c r="A1198">
        <v>5.38</v>
      </c>
      <c r="B1198" t="s">
        <v>1245</v>
      </c>
      <c r="C1198">
        <v>2018</v>
      </c>
      <c r="D1198" t="s">
        <v>1247</v>
      </c>
    </row>
    <row r="1199" spans="1:4">
      <c r="A1199">
        <v>5.39</v>
      </c>
      <c r="B1199" t="s">
        <v>1232</v>
      </c>
      <c r="C1199">
        <v>2018</v>
      </c>
    </row>
    <row r="1200" spans="1:4">
      <c r="A1200">
        <v>5.4</v>
      </c>
      <c r="B1200" t="s">
        <v>336</v>
      </c>
      <c r="C1200">
        <v>2018</v>
      </c>
      <c r="D1200" t="s">
        <v>929</v>
      </c>
    </row>
    <row r="1201" spans="1:4">
      <c r="A1201">
        <v>5.41</v>
      </c>
      <c r="B1201" t="s">
        <v>38</v>
      </c>
      <c r="C1201">
        <v>2018</v>
      </c>
    </row>
    <row r="1202" spans="1:4">
      <c r="A1202">
        <v>5.42</v>
      </c>
      <c r="B1202" t="s">
        <v>1229</v>
      </c>
      <c r="C1202">
        <v>2018</v>
      </c>
    </row>
    <row r="1203" spans="1:4">
      <c r="A1203">
        <v>5.43</v>
      </c>
      <c r="B1203" t="s">
        <v>1255</v>
      </c>
      <c r="C1203">
        <v>2018</v>
      </c>
    </row>
    <row r="1204" spans="1:4">
      <c r="A1204">
        <v>5.44</v>
      </c>
      <c r="B1204" t="s">
        <v>1270</v>
      </c>
      <c r="C1204">
        <v>2018</v>
      </c>
    </row>
    <row r="1205" spans="1:4">
      <c r="A1205">
        <v>5.45</v>
      </c>
      <c r="B1205" t="s">
        <v>1225</v>
      </c>
      <c r="C1205">
        <v>2018</v>
      </c>
    </row>
    <row r="1206" spans="1:4">
      <c r="A1206">
        <v>5.46</v>
      </c>
      <c r="B1206" t="s">
        <v>1227</v>
      </c>
      <c r="C1206">
        <v>2018</v>
      </c>
    </row>
    <row r="1207" spans="1:4">
      <c r="A1207">
        <v>5.47</v>
      </c>
      <c r="B1207" t="s">
        <v>171</v>
      </c>
      <c r="C1207">
        <v>2018</v>
      </c>
    </row>
    <row r="1208" spans="1:4">
      <c r="A1208">
        <v>5.48</v>
      </c>
      <c r="B1208" t="s">
        <v>33</v>
      </c>
      <c r="C1208">
        <v>2018</v>
      </c>
      <c r="D1208" t="s">
        <v>932</v>
      </c>
    </row>
    <row r="1209" spans="1:4">
      <c r="A1209">
        <v>5.49</v>
      </c>
      <c r="B1209" t="s">
        <v>1237</v>
      </c>
      <c r="C1209">
        <v>2018</v>
      </c>
    </row>
    <row r="1210" spans="1:4">
      <c r="A1210">
        <v>5.5</v>
      </c>
      <c r="B1210" t="s">
        <v>1238</v>
      </c>
      <c r="C1210">
        <v>2018</v>
      </c>
    </row>
    <row r="1211" spans="1:4">
      <c r="A1211">
        <v>5.51</v>
      </c>
      <c r="B1211" t="s">
        <v>1242</v>
      </c>
      <c r="C1211">
        <v>2018</v>
      </c>
    </row>
    <row r="1212" spans="1:4">
      <c r="A1212">
        <v>5.52</v>
      </c>
      <c r="B1212" t="s">
        <v>1389</v>
      </c>
    </row>
    <row r="1213" spans="1:4">
      <c r="A1213">
        <v>5.53</v>
      </c>
      <c r="B1213" t="s">
        <v>1476</v>
      </c>
    </row>
    <row r="1214" spans="1:4">
      <c r="A1214">
        <v>6.01</v>
      </c>
      <c r="B1214" t="s">
        <v>80</v>
      </c>
      <c r="C1214">
        <v>2017</v>
      </c>
    </row>
    <row r="1215" spans="1:4">
      <c r="A1215">
        <v>6.02</v>
      </c>
      <c r="B1215" t="s">
        <v>527</v>
      </c>
      <c r="C1215">
        <v>2017</v>
      </c>
    </row>
    <row r="1216" spans="1:4">
      <c r="A1216">
        <v>6.03</v>
      </c>
      <c r="B1216" t="s">
        <v>556</v>
      </c>
      <c r="C1216">
        <v>2017</v>
      </c>
      <c r="D1216">
        <v>15.5</v>
      </c>
    </row>
    <row r="1217" spans="1:4">
      <c r="A1217">
        <v>6.04</v>
      </c>
      <c r="B1217" t="s">
        <v>595</v>
      </c>
      <c r="C1217">
        <v>2018</v>
      </c>
      <c r="D1217">
        <v>15.4</v>
      </c>
    </row>
    <row r="1218" spans="1:4">
      <c r="A1218">
        <v>6.05</v>
      </c>
      <c r="B1218" t="s">
        <v>1293</v>
      </c>
      <c r="C1218">
        <v>2017</v>
      </c>
    </row>
    <row r="1219" spans="1:4">
      <c r="A1219">
        <v>6.06</v>
      </c>
      <c r="B1219" t="s">
        <v>597</v>
      </c>
      <c r="C1219">
        <v>2018</v>
      </c>
    </row>
    <row r="1220" spans="1:4">
      <c r="A1220">
        <v>6.07</v>
      </c>
      <c r="B1220" t="s">
        <v>1296</v>
      </c>
      <c r="C1220">
        <v>2017</v>
      </c>
    </row>
    <row r="1221" spans="1:4">
      <c r="A1221">
        <v>6.08</v>
      </c>
      <c r="B1221" t="s">
        <v>1300</v>
      </c>
      <c r="C1221">
        <v>2017</v>
      </c>
    </row>
    <row r="1222" spans="1:4">
      <c r="A1222">
        <v>6.09</v>
      </c>
      <c r="B1222" t="s">
        <v>1301</v>
      </c>
      <c r="C1222">
        <v>2017</v>
      </c>
      <c r="D1222">
        <v>14.3</v>
      </c>
    </row>
    <row r="1223" spans="1:4">
      <c r="A1223">
        <v>6.1</v>
      </c>
      <c r="B1223" t="s">
        <v>1303</v>
      </c>
      <c r="C1223">
        <v>2017</v>
      </c>
      <c r="D1223">
        <v>14.3</v>
      </c>
    </row>
    <row r="1224" spans="1:4">
      <c r="A1224">
        <v>6.1099999999999994</v>
      </c>
      <c r="B1224" t="s">
        <v>1306</v>
      </c>
      <c r="C1224">
        <v>2017</v>
      </c>
    </row>
    <row r="1225" spans="1:4">
      <c r="A1225">
        <v>6.1199999999999992</v>
      </c>
      <c r="B1225" t="s">
        <v>1309</v>
      </c>
      <c r="C1225">
        <v>2017</v>
      </c>
    </row>
    <row r="1226" spans="1:4">
      <c r="A1226">
        <v>6.129999999999999</v>
      </c>
      <c r="B1226" t="s">
        <v>1310</v>
      </c>
      <c r="C1226">
        <v>2017</v>
      </c>
    </row>
    <row r="1227" spans="1:4">
      <c r="A1227">
        <v>6.1399999999999988</v>
      </c>
      <c r="B1227" t="s">
        <v>1312</v>
      </c>
      <c r="C1227">
        <v>2017</v>
      </c>
    </row>
    <row r="1228" spans="1:4">
      <c r="A1228">
        <v>6.1499999999999986</v>
      </c>
      <c r="B1228" t="s">
        <v>1314</v>
      </c>
      <c r="C1228">
        <v>2017</v>
      </c>
      <c r="D1228">
        <v>15.3</v>
      </c>
    </row>
    <row r="1229" spans="1:4">
      <c r="A1229">
        <v>6.16</v>
      </c>
      <c r="B1229" t="s">
        <v>78</v>
      </c>
      <c r="C1229">
        <v>2017</v>
      </c>
      <c r="D1229">
        <v>15.3</v>
      </c>
    </row>
    <row r="1230" spans="1:4">
      <c r="A1230">
        <v>6.17</v>
      </c>
      <c r="B1230" t="s">
        <v>884</v>
      </c>
      <c r="C1230">
        <v>2018</v>
      </c>
    </row>
    <row r="1231" spans="1:4">
      <c r="A1231">
        <v>6.18</v>
      </c>
      <c r="B1231" t="s">
        <v>349</v>
      </c>
      <c r="C1231">
        <v>2017</v>
      </c>
    </row>
    <row r="1232" spans="1:4">
      <c r="A1232">
        <v>6.1899999999999995</v>
      </c>
      <c r="B1232" t="s">
        <v>560</v>
      </c>
      <c r="C1232">
        <v>2017</v>
      </c>
    </row>
    <row r="1233" spans="1:4">
      <c r="A1233">
        <v>6.1999999999999993</v>
      </c>
      <c r="B1233" t="s">
        <v>558</v>
      </c>
      <c r="C1233">
        <v>2018</v>
      </c>
    </row>
    <row r="1234" spans="1:4">
      <c r="A1234">
        <v>6.2099999999999991</v>
      </c>
      <c r="B1234" t="s">
        <v>1321</v>
      </c>
      <c r="C1234">
        <v>2017</v>
      </c>
    </row>
    <row r="1235" spans="1:4">
      <c r="A1235">
        <v>6.2199999999999989</v>
      </c>
      <c r="B1235" t="s">
        <v>593</v>
      </c>
      <c r="C1235" t="s">
        <v>1336</v>
      </c>
      <c r="D1235">
        <v>14.2</v>
      </c>
    </row>
    <row r="1236" spans="1:4">
      <c r="A1236">
        <v>6.2299999999999986</v>
      </c>
      <c r="B1236" t="s">
        <v>1479</v>
      </c>
      <c r="C1236" t="s">
        <v>1336</v>
      </c>
      <c r="D1236">
        <v>14.1</v>
      </c>
    </row>
    <row r="1237" spans="1:4">
      <c r="A1237">
        <v>6.24</v>
      </c>
      <c r="B1237" t="s">
        <v>1480</v>
      </c>
      <c r="C1237" t="s">
        <v>1336</v>
      </c>
    </row>
    <row r="1238" spans="1:4">
      <c r="A1238">
        <v>6.25</v>
      </c>
      <c r="B1238" t="s">
        <v>368</v>
      </c>
      <c r="C1238">
        <v>2017</v>
      </c>
    </row>
    <row r="1239" spans="1:4">
      <c r="A1239">
        <v>7.01</v>
      </c>
      <c r="B1239" t="s">
        <v>0</v>
      </c>
      <c r="C1239">
        <v>2017</v>
      </c>
    </row>
    <row r="1240" spans="1:4">
      <c r="A1240">
        <v>7.02</v>
      </c>
      <c r="B1240" t="s">
        <v>831</v>
      </c>
      <c r="C1240">
        <v>2018</v>
      </c>
      <c r="D1240">
        <v>11.1</v>
      </c>
    </row>
    <row r="1241" spans="1:4">
      <c r="A1241">
        <v>7.03</v>
      </c>
      <c r="B1241" t="s">
        <v>1002</v>
      </c>
      <c r="C1241">
        <v>2018</v>
      </c>
    </row>
    <row r="1242" spans="1:4">
      <c r="A1242">
        <v>7.04</v>
      </c>
      <c r="B1242" t="s">
        <v>376</v>
      </c>
      <c r="C1242">
        <v>2017</v>
      </c>
      <c r="D1242">
        <v>11.2</v>
      </c>
    </row>
    <row r="1243" spans="1:4">
      <c r="A1243">
        <v>7.05</v>
      </c>
      <c r="B1243" t="s">
        <v>1</v>
      </c>
      <c r="C1243">
        <v>2017</v>
      </c>
      <c r="D1243">
        <v>11.8</v>
      </c>
    </row>
    <row r="1244" spans="1:4">
      <c r="A1244">
        <v>7.06</v>
      </c>
      <c r="B1244" t="s">
        <v>429</v>
      </c>
      <c r="C1244" t="s">
        <v>546</v>
      </c>
      <c r="D1244" t="s">
        <v>1491</v>
      </c>
    </row>
    <row r="1245" spans="1:4">
      <c r="A1245">
        <v>7.07</v>
      </c>
      <c r="B1245" t="s">
        <v>1005</v>
      </c>
      <c r="C1245" t="s">
        <v>546</v>
      </c>
    </row>
    <row r="1246" spans="1:4">
      <c r="A1246">
        <v>7.08</v>
      </c>
      <c r="B1246" t="s">
        <v>623</v>
      </c>
      <c r="C1246" t="s">
        <v>546</v>
      </c>
    </row>
    <row r="1247" spans="1:4">
      <c r="A1247">
        <v>7.09</v>
      </c>
      <c r="B1247" t="s">
        <v>568</v>
      </c>
      <c r="C1247">
        <v>2017</v>
      </c>
    </row>
    <row r="1248" spans="1:4">
      <c r="A1248">
        <v>7.1</v>
      </c>
      <c r="B1248" t="s">
        <v>646</v>
      </c>
      <c r="C1248">
        <v>2017</v>
      </c>
      <c r="D1248">
        <v>14.7</v>
      </c>
    </row>
    <row r="1249" spans="1:4">
      <c r="A1249">
        <v>7.11</v>
      </c>
      <c r="B1249" t="s">
        <v>650</v>
      </c>
      <c r="C1249" t="s">
        <v>546</v>
      </c>
    </row>
    <row r="1250" spans="1:4">
      <c r="A1250">
        <v>7.12</v>
      </c>
      <c r="B1250" t="s">
        <v>1009</v>
      </c>
      <c r="C1250">
        <v>2018</v>
      </c>
    </row>
    <row r="1251" spans="1:4">
      <c r="A1251">
        <v>7.13</v>
      </c>
      <c r="B1251" t="s">
        <v>1024</v>
      </c>
      <c r="C1251">
        <v>2018</v>
      </c>
    </row>
    <row r="1252" spans="1:4">
      <c r="A1252">
        <v>7.14</v>
      </c>
      <c r="B1252" t="s">
        <v>1412</v>
      </c>
      <c r="C1252">
        <v>2017</v>
      </c>
      <c r="D1252">
        <v>8.1199999999999992</v>
      </c>
    </row>
    <row r="1253" spans="1:4">
      <c r="A1253">
        <v>7.15</v>
      </c>
      <c r="B1253" t="s">
        <v>68</v>
      </c>
      <c r="C1253">
        <v>2017</v>
      </c>
    </row>
    <row r="1254" spans="1:4">
      <c r="A1254">
        <v>7.16</v>
      </c>
      <c r="B1254" t="s">
        <v>13</v>
      </c>
      <c r="C1254">
        <v>2017</v>
      </c>
    </row>
    <row r="1255" spans="1:4">
      <c r="A1255">
        <v>7.17</v>
      </c>
      <c r="B1255" t="s">
        <v>383</v>
      </c>
      <c r="C1255">
        <v>2017</v>
      </c>
      <c r="D1255" t="s">
        <v>1492</v>
      </c>
    </row>
    <row r="1256" spans="1:4">
      <c r="A1256">
        <v>7.18</v>
      </c>
      <c r="B1256" t="s">
        <v>1415</v>
      </c>
      <c r="C1256">
        <v>2017</v>
      </c>
      <c r="D1256">
        <v>17.7</v>
      </c>
    </row>
    <row r="1257" spans="1:4">
      <c r="A1257">
        <v>7.19</v>
      </c>
      <c r="B1257" t="s">
        <v>17</v>
      </c>
      <c r="C1257" t="s">
        <v>546</v>
      </c>
      <c r="D1257" t="s">
        <v>1493</v>
      </c>
    </row>
    <row r="1258" spans="1:4">
      <c r="A1258">
        <v>7.2</v>
      </c>
      <c r="B1258" t="s">
        <v>183</v>
      </c>
      <c r="C1258" t="s">
        <v>546</v>
      </c>
    </row>
    <row r="1259" spans="1:4">
      <c r="A1259">
        <v>7.21</v>
      </c>
      <c r="B1259" t="s">
        <v>599</v>
      </c>
      <c r="C1259" t="s">
        <v>546</v>
      </c>
    </row>
    <row r="1260" spans="1:4">
      <c r="A1260">
        <v>7.22</v>
      </c>
      <c r="B1260" t="s">
        <v>178</v>
      </c>
      <c r="C1260" t="s">
        <v>546</v>
      </c>
      <c r="D1260">
        <v>11.7</v>
      </c>
    </row>
    <row r="1261" spans="1:4">
      <c r="A1261">
        <v>7.23</v>
      </c>
      <c r="B1261" t="s">
        <v>1006</v>
      </c>
      <c r="C1261" t="s">
        <v>546</v>
      </c>
    </row>
    <row r="1262" spans="1:4">
      <c r="A1262">
        <v>7.24</v>
      </c>
      <c r="B1262" t="s">
        <v>2</v>
      </c>
      <c r="C1262" t="s">
        <v>546</v>
      </c>
      <c r="D1262">
        <v>8.1199999999999992</v>
      </c>
    </row>
    <row r="1263" spans="1:4">
      <c r="A1263">
        <v>7.25</v>
      </c>
      <c r="B1263" t="s">
        <v>817</v>
      </c>
      <c r="C1263">
        <v>2018</v>
      </c>
    </row>
    <row r="1264" spans="1:4">
      <c r="A1264">
        <v>7.26</v>
      </c>
      <c r="B1264" t="s">
        <v>812</v>
      </c>
      <c r="C1264">
        <v>2018</v>
      </c>
    </row>
    <row r="1265" spans="1:4">
      <c r="A1265">
        <v>7.27</v>
      </c>
      <c r="B1265" t="s">
        <v>814</v>
      </c>
      <c r="C1265">
        <v>2018</v>
      </c>
    </row>
    <row r="1266" spans="1:4">
      <c r="A1266">
        <v>7.28</v>
      </c>
      <c r="B1266" t="s">
        <v>816</v>
      </c>
      <c r="C1266">
        <v>2018</v>
      </c>
    </row>
    <row r="1267" spans="1:4">
      <c r="A1267">
        <v>7.29</v>
      </c>
      <c r="B1267" t="s">
        <v>818</v>
      </c>
      <c r="C1267">
        <v>2018</v>
      </c>
    </row>
    <row r="1268" spans="1:4">
      <c r="A1268">
        <v>7.3</v>
      </c>
      <c r="B1268" t="s">
        <v>813</v>
      </c>
      <c r="C1268">
        <v>2018</v>
      </c>
    </row>
    <row r="1269" spans="1:4">
      <c r="A1269">
        <v>7.31</v>
      </c>
      <c r="B1269" t="s">
        <v>819</v>
      </c>
      <c r="C1269">
        <v>2018</v>
      </c>
    </row>
    <row r="1270" spans="1:4">
      <c r="A1270">
        <v>7.32</v>
      </c>
      <c r="B1270" t="s">
        <v>815</v>
      </c>
      <c r="C1270">
        <v>2018</v>
      </c>
    </row>
    <row r="1271" spans="1:4">
      <c r="A1271">
        <v>7.33</v>
      </c>
      <c r="B1271" t="s">
        <v>873</v>
      </c>
      <c r="C1271">
        <v>2018</v>
      </c>
    </row>
    <row r="1272" spans="1:4">
      <c r="A1272">
        <v>7.34</v>
      </c>
      <c r="B1272" t="s">
        <v>875</v>
      </c>
      <c r="C1272">
        <v>2018</v>
      </c>
    </row>
    <row r="1273" spans="1:4">
      <c r="A1273">
        <v>7.35</v>
      </c>
      <c r="B1273" t="s">
        <v>3</v>
      </c>
      <c r="C1273">
        <v>2017</v>
      </c>
      <c r="D1273">
        <v>17.8</v>
      </c>
    </row>
    <row r="1274" spans="1:4">
      <c r="A1274">
        <v>8.01</v>
      </c>
      <c r="B1274" t="s">
        <v>19</v>
      </c>
      <c r="C1274">
        <v>2018</v>
      </c>
      <c r="D1274">
        <v>7.2</v>
      </c>
    </row>
    <row r="1275" spans="1:4">
      <c r="A1275">
        <v>8.02</v>
      </c>
      <c r="B1275" t="s">
        <v>39</v>
      </c>
      <c r="C1275">
        <v>2018</v>
      </c>
      <c r="D1275">
        <v>12.4</v>
      </c>
    </row>
    <row r="1276" spans="1:4">
      <c r="A1276">
        <v>8.0299999999999994</v>
      </c>
      <c r="B1276" t="s">
        <v>338</v>
      </c>
      <c r="C1276">
        <v>2018</v>
      </c>
    </row>
    <row r="1277" spans="1:4">
      <c r="A1277">
        <v>8.0399999999999991</v>
      </c>
      <c r="B1277" t="s">
        <v>1012</v>
      </c>
      <c r="C1277">
        <v>2018</v>
      </c>
    </row>
    <row r="1278" spans="1:4">
      <c r="A1278">
        <v>8.0499999999999989</v>
      </c>
      <c r="B1278" t="s">
        <v>337</v>
      </c>
      <c r="C1278" t="s">
        <v>1336</v>
      </c>
      <c r="D1278">
        <v>12.6</v>
      </c>
    </row>
    <row r="1279" spans="1:4">
      <c r="A1279">
        <v>8.0599999999999987</v>
      </c>
      <c r="B1279" t="s">
        <v>1010</v>
      </c>
      <c r="C1279" t="s">
        <v>1336</v>
      </c>
      <c r="D1279">
        <v>12.8</v>
      </c>
    </row>
    <row r="1280" spans="1:4">
      <c r="A1280">
        <v>8.0699999999999985</v>
      </c>
      <c r="B1280" t="s">
        <v>1011</v>
      </c>
      <c r="C1280" t="s">
        <v>1336</v>
      </c>
    </row>
    <row r="1281" spans="1:5">
      <c r="A1281">
        <v>8.0799999999999983</v>
      </c>
      <c r="B1281" t="s">
        <v>665</v>
      </c>
      <c r="C1281" t="s">
        <v>1336</v>
      </c>
    </row>
    <row r="1282" spans="1:5">
      <c r="A1282">
        <v>8.0899999999999981</v>
      </c>
      <c r="B1282" t="s">
        <v>668</v>
      </c>
      <c r="C1282" t="s">
        <v>1336</v>
      </c>
      <c r="D1282">
        <v>12.1</v>
      </c>
    </row>
    <row r="1283" spans="1:5">
      <c r="A1283">
        <v>8.0999999999999979</v>
      </c>
      <c r="B1283" t="s">
        <v>669</v>
      </c>
      <c r="C1283" t="s">
        <v>1336</v>
      </c>
    </row>
    <row r="1284" spans="1:5">
      <c r="A1284">
        <v>8.1099999999999977</v>
      </c>
      <c r="B1284" t="s">
        <v>673</v>
      </c>
      <c r="C1284" t="s">
        <v>1336</v>
      </c>
    </row>
    <row r="1285" spans="1:5">
      <c r="A1285">
        <v>8.1199999999999974</v>
      </c>
      <c r="B1285" t="s">
        <v>1482</v>
      </c>
      <c r="C1285" t="s">
        <v>1336</v>
      </c>
      <c r="D1285">
        <v>12.2</v>
      </c>
    </row>
    <row r="1286" spans="1:5">
      <c r="A1286">
        <v>8.1299999999999972</v>
      </c>
      <c r="B1286" t="s">
        <v>1483</v>
      </c>
      <c r="C1286" t="s">
        <v>1336</v>
      </c>
      <c r="D1286">
        <v>12.5</v>
      </c>
    </row>
    <row r="1287" spans="1:5">
      <c r="A1287">
        <v>9.01</v>
      </c>
      <c r="B1287" t="s">
        <v>364</v>
      </c>
      <c r="C1287">
        <v>2017</v>
      </c>
      <c r="D1287">
        <v>12.7</v>
      </c>
    </row>
    <row r="1288" spans="1:5">
      <c r="A1288">
        <v>9.02</v>
      </c>
      <c r="B1288" t="s">
        <v>48</v>
      </c>
      <c r="C1288">
        <v>2018</v>
      </c>
      <c r="D1288" t="s">
        <v>1423</v>
      </c>
    </row>
    <row r="1289" spans="1:5">
      <c r="A1289">
        <v>9.0299999999999994</v>
      </c>
      <c r="B1289" t="s">
        <v>438</v>
      </c>
      <c r="C1289">
        <v>2018</v>
      </c>
      <c r="D1289" t="s">
        <v>934</v>
      </c>
      <c r="E1289">
        <v>0</v>
      </c>
    </row>
    <row r="1290" spans="1:5">
      <c r="A1290">
        <v>9.0399999999999991</v>
      </c>
      <c r="B1290" t="s">
        <v>405</v>
      </c>
      <c r="C1290">
        <v>2018</v>
      </c>
    </row>
    <row r="1291" spans="1:5">
      <c r="A1291">
        <v>9.0499999999999989</v>
      </c>
      <c r="B1291" t="s">
        <v>312</v>
      </c>
      <c r="C1291">
        <v>2018</v>
      </c>
      <c r="D1291" t="s">
        <v>404</v>
      </c>
      <c r="E1291">
        <v>2</v>
      </c>
    </row>
    <row r="1292" spans="1:5">
      <c r="A1292">
        <v>9.0599999999999987</v>
      </c>
      <c r="B1292" t="s">
        <v>1427</v>
      </c>
      <c r="C1292" t="s">
        <v>546</v>
      </c>
    </row>
    <row r="1293" spans="1:5">
      <c r="A1293">
        <v>9.0699999999999985</v>
      </c>
      <c r="B1293" t="s">
        <v>1484</v>
      </c>
      <c r="C1293" t="s">
        <v>546</v>
      </c>
      <c r="D1293" t="s">
        <v>927</v>
      </c>
      <c r="E1293">
        <v>0</v>
      </c>
    </row>
    <row r="1294" spans="1:5">
      <c r="A1294">
        <v>9.0799999999999983</v>
      </c>
      <c r="B1294" t="s">
        <v>587</v>
      </c>
      <c r="C1294" t="s">
        <v>546</v>
      </c>
    </row>
    <row r="1295" spans="1:5">
      <c r="A1295">
        <v>9.0899999999999981</v>
      </c>
      <c r="B1295" t="s">
        <v>919</v>
      </c>
      <c r="C1295">
        <v>2018</v>
      </c>
    </row>
    <row r="1296" spans="1:5">
      <c r="A1296">
        <v>9.0999999999999979</v>
      </c>
      <c r="B1296" t="s">
        <v>369</v>
      </c>
      <c r="C1296" t="s">
        <v>546</v>
      </c>
    </row>
    <row r="1297" spans="1:5">
      <c r="A1297">
        <v>9.1099999999999977</v>
      </c>
      <c r="B1297" t="s">
        <v>370</v>
      </c>
      <c r="C1297" t="s">
        <v>546</v>
      </c>
    </row>
    <row r="1298" spans="1:5">
      <c r="A1298">
        <v>10.01</v>
      </c>
      <c r="B1298" t="s">
        <v>302</v>
      </c>
      <c r="C1298">
        <v>2018</v>
      </c>
    </row>
    <row r="1299" spans="1:5">
      <c r="A1299">
        <v>10.02</v>
      </c>
      <c r="B1299" t="s">
        <v>69</v>
      </c>
      <c r="C1299">
        <v>2018</v>
      </c>
    </row>
    <row r="1300" spans="1:5">
      <c r="A1300">
        <v>10.029999999999999</v>
      </c>
      <c r="B1300" t="s">
        <v>332</v>
      </c>
      <c r="C1300" t="s">
        <v>1336</v>
      </c>
      <c r="D1300" t="s">
        <v>282</v>
      </c>
      <c r="E1300">
        <v>3</v>
      </c>
    </row>
    <row r="1301" spans="1:5">
      <c r="A1301">
        <v>10.039999999999999</v>
      </c>
      <c r="B1301" t="s">
        <v>521</v>
      </c>
      <c r="C1301" t="s">
        <v>1336</v>
      </c>
    </row>
    <row r="1302" spans="1:5">
      <c r="A1302">
        <v>10.049999999999999</v>
      </c>
      <c r="B1302" t="s">
        <v>850</v>
      </c>
      <c r="C1302">
        <v>2018</v>
      </c>
    </row>
    <row r="1303" spans="1:5">
      <c r="A1303">
        <v>10.059999999999999</v>
      </c>
      <c r="B1303" t="s">
        <v>305</v>
      </c>
      <c r="C1303">
        <v>2018</v>
      </c>
    </row>
    <row r="1304" spans="1:5">
      <c r="A1304">
        <v>10.069999999999999</v>
      </c>
      <c r="B1304" t="s">
        <v>922</v>
      </c>
      <c r="C1304">
        <v>2018</v>
      </c>
      <c r="D1304" t="s">
        <v>285</v>
      </c>
      <c r="E1304">
        <v>1</v>
      </c>
    </row>
    <row r="1305" spans="1:5">
      <c r="A1305">
        <v>10.079999999999998</v>
      </c>
      <c r="B1305" t="s">
        <v>1434</v>
      </c>
      <c r="C1305">
        <v>2018</v>
      </c>
    </row>
    <row r="1306" spans="1:5">
      <c r="A1306">
        <v>10.089999999999998</v>
      </c>
      <c r="B1306" t="s">
        <v>367</v>
      </c>
      <c r="C1306" t="s">
        <v>1336</v>
      </c>
    </row>
    <row r="1307" spans="1:5">
      <c r="A1307">
        <v>10.099999999999998</v>
      </c>
      <c r="B1307" t="s">
        <v>190</v>
      </c>
      <c r="C1307">
        <v>2018</v>
      </c>
    </row>
    <row r="1308" spans="1:5">
      <c r="A1308">
        <v>10.109999999999998</v>
      </c>
      <c r="B1308" t="s">
        <v>493</v>
      </c>
      <c r="C1308" t="s">
        <v>1336</v>
      </c>
    </row>
    <row r="1309" spans="1:5">
      <c r="A1309">
        <v>11.01</v>
      </c>
      <c r="B1309" t="s">
        <v>875</v>
      </c>
      <c r="C1309">
        <v>2018</v>
      </c>
    </row>
    <row r="1310" spans="1:5">
      <c r="A1310">
        <v>11.02</v>
      </c>
      <c r="B1310" t="s">
        <v>873</v>
      </c>
      <c r="C1310">
        <v>2018</v>
      </c>
      <c r="D1310">
        <v>17.8</v>
      </c>
    </row>
    <row r="1311" spans="1:5">
      <c r="A1311">
        <v>11.03</v>
      </c>
      <c r="B1311" t="s">
        <v>1438</v>
      </c>
      <c r="C1311">
        <v>2018</v>
      </c>
    </row>
    <row r="1312" spans="1:5">
      <c r="A1312">
        <v>11.04</v>
      </c>
      <c r="B1312" t="s">
        <v>489</v>
      </c>
      <c r="C1312">
        <v>2018</v>
      </c>
    </row>
    <row r="1313" spans="1:3">
      <c r="A1313">
        <v>11.05</v>
      </c>
      <c r="B1313" t="s">
        <v>1022</v>
      </c>
      <c r="C1313">
        <v>2018</v>
      </c>
    </row>
    <row r="1314" spans="1:3">
      <c r="A1314">
        <v>11.06</v>
      </c>
      <c r="B1314" t="s">
        <v>511</v>
      </c>
      <c r="C1314">
        <v>2018</v>
      </c>
    </row>
    <row r="1315" spans="1:3">
      <c r="A1315">
        <v>11.07</v>
      </c>
      <c r="B1315" t="s">
        <v>523</v>
      </c>
      <c r="C1315" t="s">
        <v>1336</v>
      </c>
    </row>
    <row r="1316" spans="1:3">
      <c r="A1316">
        <v>11.08</v>
      </c>
      <c r="B1316" t="s">
        <v>552</v>
      </c>
      <c r="C1316" t="s">
        <v>1336</v>
      </c>
    </row>
    <row r="1317" spans="1:3">
      <c r="A1317">
        <v>1.01</v>
      </c>
      <c r="B1317" t="s">
        <v>1129</v>
      </c>
      <c r="C1317">
        <v>2017</v>
      </c>
    </row>
    <row r="1318" spans="1:3">
      <c r="A1318">
        <v>1.02</v>
      </c>
      <c r="B1318" t="s">
        <v>1130</v>
      </c>
      <c r="C1318">
        <v>2017</v>
      </c>
    </row>
    <row r="1319" spans="1:3">
      <c r="A1319">
        <v>1.03</v>
      </c>
      <c r="B1319" t="s">
        <v>75</v>
      </c>
      <c r="C1319">
        <v>2017</v>
      </c>
    </row>
    <row r="1320" spans="1:3">
      <c r="A1320">
        <v>1.04</v>
      </c>
      <c r="B1320" t="s">
        <v>1132</v>
      </c>
      <c r="C1320">
        <v>2017</v>
      </c>
    </row>
    <row r="1321" spans="1:3">
      <c r="A1321">
        <v>1.05</v>
      </c>
      <c r="B1321" t="s">
        <v>1126</v>
      </c>
      <c r="C1321">
        <v>2017</v>
      </c>
    </row>
    <row r="1322" spans="1:3">
      <c r="A1322">
        <v>1.06</v>
      </c>
      <c r="B1322" t="s">
        <v>674</v>
      </c>
      <c r="C1322">
        <v>2017</v>
      </c>
    </row>
    <row r="1323" spans="1:3">
      <c r="A1323">
        <v>1.07</v>
      </c>
      <c r="B1323" t="s">
        <v>1124</v>
      </c>
      <c r="C1323">
        <v>2017</v>
      </c>
    </row>
    <row r="1324" spans="1:3">
      <c r="A1324">
        <v>1.08</v>
      </c>
      <c r="B1324" t="s">
        <v>1133</v>
      </c>
      <c r="C1324">
        <v>2017</v>
      </c>
    </row>
    <row r="1325" spans="1:3">
      <c r="A1325">
        <v>1.0900000000000001</v>
      </c>
      <c r="B1325" t="s">
        <v>866</v>
      </c>
      <c r="C1325">
        <v>2018</v>
      </c>
    </row>
    <row r="1326" spans="1:3">
      <c r="A1326">
        <v>1.1000000000000001</v>
      </c>
      <c r="B1326" t="s">
        <v>854</v>
      </c>
      <c r="C1326">
        <v>2018</v>
      </c>
    </row>
    <row r="1327" spans="1:3">
      <c r="A1327">
        <v>1.1100000000000001</v>
      </c>
      <c r="B1327" t="s">
        <v>864</v>
      </c>
      <c r="C1327">
        <v>2018</v>
      </c>
    </row>
    <row r="1328" spans="1:3">
      <c r="A1328">
        <v>1.1200000000000001</v>
      </c>
      <c r="B1328" t="s">
        <v>856</v>
      </c>
      <c r="C1328">
        <v>2018</v>
      </c>
    </row>
    <row r="1329" spans="1:3">
      <c r="A1329">
        <v>1.1299999999999999</v>
      </c>
      <c r="B1329" t="s">
        <v>858</v>
      </c>
      <c r="C1329">
        <v>2018</v>
      </c>
    </row>
    <row r="1330" spans="1:3">
      <c r="A1330">
        <v>1.1399999999999999</v>
      </c>
      <c r="B1330" t="s">
        <v>870</v>
      </c>
      <c r="C1330">
        <v>2017</v>
      </c>
    </row>
    <row r="1331" spans="1:3">
      <c r="A1331">
        <v>1.1499999999999999</v>
      </c>
      <c r="B1331" t="s">
        <v>862</v>
      </c>
      <c r="C1331">
        <v>2018</v>
      </c>
    </row>
    <row r="1332" spans="1:3">
      <c r="A1332">
        <v>1.1599999999999999</v>
      </c>
      <c r="B1332" t="s">
        <v>868</v>
      </c>
      <c r="C1332">
        <v>2018</v>
      </c>
    </row>
    <row r="1333" spans="1:3">
      <c r="A1333">
        <v>1.17</v>
      </c>
      <c r="B1333" t="s">
        <v>1125</v>
      </c>
      <c r="C1333">
        <v>2017</v>
      </c>
    </row>
    <row r="1334" spans="1:3">
      <c r="A1334">
        <v>1.18</v>
      </c>
      <c r="B1334" t="s">
        <v>1123</v>
      </c>
      <c r="C1334">
        <v>2017</v>
      </c>
    </row>
    <row r="1335" spans="1:3">
      <c r="A1335">
        <v>1.19</v>
      </c>
      <c r="B1335" t="s">
        <v>1131</v>
      </c>
      <c r="C1335">
        <v>2017</v>
      </c>
    </row>
    <row r="1336" spans="1:3">
      <c r="A1336">
        <v>1.2</v>
      </c>
      <c r="B1336" t="s">
        <v>1466</v>
      </c>
      <c r="C1336" t="s">
        <v>1336</v>
      </c>
    </row>
    <row r="1337" spans="1:3">
      <c r="A1337">
        <v>1.21</v>
      </c>
      <c r="B1337" t="s">
        <v>344</v>
      </c>
      <c r="C1337">
        <v>2017</v>
      </c>
    </row>
    <row r="1338" spans="1:3">
      <c r="A1338">
        <v>1.22</v>
      </c>
      <c r="B1338" t="s">
        <v>3</v>
      </c>
      <c r="C1338">
        <v>2017</v>
      </c>
    </row>
    <row r="1339" spans="1:3">
      <c r="A1339">
        <v>2.0099999999999998</v>
      </c>
      <c r="B1339" t="s">
        <v>1087</v>
      </c>
      <c r="C1339">
        <v>2017</v>
      </c>
    </row>
    <row r="1340" spans="1:3">
      <c r="A1340">
        <v>2.0199999999999996</v>
      </c>
      <c r="B1340" t="s">
        <v>1102</v>
      </c>
      <c r="C1340">
        <v>2017</v>
      </c>
    </row>
    <row r="1341" spans="1:3">
      <c r="A1341">
        <v>2.0299999999999994</v>
      </c>
      <c r="B1341" t="s">
        <v>1086</v>
      </c>
      <c r="C1341">
        <v>2017</v>
      </c>
    </row>
    <row r="1342" spans="1:3">
      <c r="A1342">
        <v>2.0399999999999991</v>
      </c>
      <c r="B1342" t="s">
        <v>1090</v>
      </c>
      <c r="C1342">
        <v>2017</v>
      </c>
    </row>
    <row r="1343" spans="1:3">
      <c r="A1343">
        <v>2.0499999999999989</v>
      </c>
      <c r="B1343" t="s">
        <v>1091</v>
      </c>
      <c r="C1343">
        <v>2017</v>
      </c>
    </row>
    <row r="1344" spans="1:3">
      <c r="A1344">
        <v>2.0599999999999987</v>
      </c>
      <c r="B1344" t="s">
        <v>1093</v>
      </c>
      <c r="C1344">
        <v>2017</v>
      </c>
    </row>
    <row r="1345" spans="1:3">
      <c r="A1345">
        <v>2.0699999999999985</v>
      </c>
      <c r="B1345" t="s">
        <v>4</v>
      </c>
      <c r="C1345">
        <v>2017</v>
      </c>
    </row>
    <row r="1346" spans="1:3">
      <c r="A1346">
        <v>2.0799999999999983</v>
      </c>
      <c r="B1346" t="s">
        <v>1096</v>
      </c>
      <c r="C1346">
        <v>2017</v>
      </c>
    </row>
    <row r="1347" spans="1:3">
      <c r="A1347">
        <v>2.0899999999999981</v>
      </c>
      <c r="B1347" t="s">
        <v>1105</v>
      </c>
      <c r="C1347">
        <v>2017</v>
      </c>
    </row>
    <row r="1348" spans="1:3">
      <c r="A1348">
        <v>2.0999999999999979</v>
      </c>
      <c r="B1348" t="s">
        <v>435</v>
      </c>
      <c r="C1348">
        <v>2017</v>
      </c>
    </row>
    <row r="1349" spans="1:3">
      <c r="A1349">
        <v>2.1099999999999977</v>
      </c>
      <c r="B1349" t="s">
        <v>1367</v>
      </c>
      <c r="C1349">
        <v>2017</v>
      </c>
    </row>
    <row r="1350" spans="1:3">
      <c r="A1350">
        <v>2.1199999999999974</v>
      </c>
      <c r="B1350" t="s">
        <v>1095</v>
      </c>
      <c r="C1350">
        <v>2017</v>
      </c>
    </row>
    <row r="1351" spans="1:3">
      <c r="A1351">
        <v>2.1299999999999972</v>
      </c>
      <c r="B1351" t="s">
        <v>1100</v>
      </c>
      <c r="C1351">
        <v>2017</v>
      </c>
    </row>
    <row r="1352" spans="1:3">
      <c r="A1352">
        <v>2.139999999999997</v>
      </c>
      <c r="B1352" t="s">
        <v>1094</v>
      </c>
      <c r="C1352" t="s">
        <v>1468</v>
      </c>
    </row>
    <row r="1353" spans="1:3">
      <c r="A1353">
        <v>2.1499999999999968</v>
      </c>
      <c r="B1353" t="s">
        <v>1120</v>
      </c>
      <c r="C1353" t="s">
        <v>1336</v>
      </c>
    </row>
    <row r="1354" spans="1:3">
      <c r="A1354">
        <v>2.1599999999999966</v>
      </c>
      <c r="B1354" t="s">
        <v>334</v>
      </c>
      <c r="C1354" t="s">
        <v>1336</v>
      </c>
    </row>
    <row r="1355" spans="1:3">
      <c r="A1355">
        <v>2.1699999999999964</v>
      </c>
      <c r="B1355" t="s">
        <v>652</v>
      </c>
      <c r="C1355">
        <v>2017</v>
      </c>
    </row>
    <row r="1356" spans="1:3">
      <c r="A1356">
        <v>2.1799999999999962</v>
      </c>
      <c r="B1356" t="s">
        <v>1098</v>
      </c>
      <c r="C1356" t="s">
        <v>1469</v>
      </c>
    </row>
    <row r="1357" spans="1:3">
      <c r="A1357">
        <v>3.01</v>
      </c>
      <c r="B1357" t="s">
        <v>1281</v>
      </c>
      <c r="C1357">
        <v>2017</v>
      </c>
    </row>
    <row r="1358" spans="1:3">
      <c r="A1358">
        <v>3.0199999999999996</v>
      </c>
      <c r="B1358" t="s">
        <v>325</v>
      </c>
      <c r="C1358">
        <v>2017</v>
      </c>
    </row>
    <row r="1359" spans="1:3">
      <c r="A1359">
        <v>3.0299999999999994</v>
      </c>
      <c r="B1359" t="s">
        <v>79</v>
      </c>
      <c r="C1359">
        <v>2017</v>
      </c>
    </row>
    <row r="1360" spans="1:3">
      <c r="A1360">
        <v>3.0399999999999991</v>
      </c>
      <c r="B1360" t="s">
        <v>1280</v>
      </c>
      <c r="C1360">
        <v>2017</v>
      </c>
    </row>
    <row r="1361" spans="1:3">
      <c r="A1361">
        <v>3.0499999999999989</v>
      </c>
      <c r="B1361" t="s">
        <v>978</v>
      </c>
      <c r="C1361">
        <v>2017</v>
      </c>
    </row>
    <row r="1362" spans="1:3">
      <c r="A1362">
        <v>3.0599999999999987</v>
      </c>
      <c r="B1362" t="s">
        <v>322</v>
      </c>
      <c r="C1362">
        <v>2018</v>
      </c>
    </row>
    <row r="1363" spans="1:3">
      <c r="A1363">
        <v>3.0699999999999985</v>
      </c>
      <c r="B1363" t="s">
        <v>445</v>
      </c>
      <c r="C1363">
        <v>2018</v>
      </c>
    </row>
    <row r="1364" spans="1:3">
      <c r="A1364">
        <v>3.0799999999999983</v>
      </c>
      <c r="B1364" t="s">
        <v>324</v>
      </c>
      <c r="C1364" t="s">
        <v>1336</v>
      </c>
    </row>
    <row r="1365" spans="1:3">
      <c r="A1365">
        <v>3.0899999999999981</v>
      </c>
      <c r="B1365" t="s">
        <v>1275</v>
      </c>
      <c r="C1365" t="s">
        <v>1336</v>
      </c>
    </row>
    <row r="1366" spans="1:3">
      <c r="A1366">
        <v>3.0999999999999979</v>
      </c>
      <c r="B1366" t="s">
        <v>326</v>
      </c>
      <c r="C1366" t="s">
        <v>1336</v>
      </c>
    </row>
    <row r="1367" spans="1:3">
      <c r="A1367">
        <v>3.1099999999999977</v>
      </c>
      <c r="B1367" t="s">
        <v>1277</v>
      </c>
      <c r="C1367" t="s">
        <v>1336</v>
      </c>
    </row>
    <row r="1368" spans="1:3">
      <c r="A1368">
        <v>3.1199999999999974</v>
      </c>
      <c r="B1368" t="s">
        <v>1279</v>
      </c>
      <c r="C1368" t="s">
        <v>1336</v>
      </c>
    </row>
    <row r="1369" spans="1:3">
      <c r="A1369">
        <v>3.1299999999999972</v>
      </c>
      <c r="B1369" t="s">
        <v>1274</v>
      </c>
      <c r="C1369" t="s">
        <v>1336</v>
      </c>
    </row>
    <row r="1370" spans="1:3">
      <c r="A1370">
        <v>3.139999999999997</v>
      </c>
      <c r="B1370" t="s">
        <v>1470</v>
      </c>
    </row>
    <row r="1371" spans="1:3">
      <c r="A1371">
        <v>4.01</v>
      </c>
      <c r="B1371" t="s">
        <v>1143</v>
      </c>
    </row>
    <row r="1372" spans="1:3">
      <c r="A1372">
        <v>4.0199999999999996</v>
      </c>
      <c r="B1372" t="s">
        <v>1152</v>
      </c>
    </row>
    <row r="1373" spans="1:3">
      <c r="A1373">
        <v>4.03</v>
      </c>
      <c r="B1373" t="s">
        <v>1149</v>
      </c>
    </row>
    <row r="1374" spans="1:3">
      <c r="A1374">
        <v>4.04</v>
      </c>
      <c r="B1374" t="s">
        <v>1147</v>
      </c>
    </row>
    <row r="1375" spans="1:3">
      <c r="A1375">
        <v>4.05</v>
      </c>
      <c r="B1375" t="s">
        <v>1151</v>
      </c>
    </row>
    <row r="1376" spans="1:3">
      <c r="A1376">
        <v>4.0599999999999996</v>
      </c>
      <c r="B1376" t="s">
        <v>1163</v>
      </c>
    </row>
    <row r="1377" spans="1:2">
      <c r="A1377">
        <v>4.07</v>
      </c>
      <c r="B1377" t="s">
        <v>1178</v>
      </c>
    </row>
    <row r="1378" spans="1:2">
      <c r="A1378">
        <v>4.08</v>
      </c>
      <c r="B1378" t="s">
        <v>1150</v>
      </c>
    </row>
    <row r="1379" spans="1:2">
      <c r="A1379">
        <v>4.09</v>
      </c>
      <c r="B1379" t="s">
        <v>1175</v>
      </c>
    </row>
    <row r="1380" spans="1:2">
      <c r="A1380">
        <v>4.0999999999999996</v>
      </c>
      <c r="B1380" t="s">
        <v>1155</v>
      </c>
    </row>
    <row r="1381" spans="1:2">
      <c r="A1381">
        <v>4.1100000000000003</v>
      </c>
      <c r="B1381" t="s">
        <v>1169</v>
      </c>
    </row>
    <row r="1382" spans="1:2">
      <c r="A1382">
        <v>4.12</v>
      </c>
      <c r="B1382" t="s">
        <v>1209</v>
      </c>
    </row>
    <row r="1383" spans="1:2">
      <c r="A1383">
        <v>4.13</v>
      </c>
      <c r="B1383" t="s">
        <v>1146</v>
      </c>
    </row>
    <row r="1384" spans="1:2">
      <c r="A1384">
        <v>4.1399999999999997</v>
      </c>
      <c r="B1384" t="s">
        <v>1154</v>
      </c>
    </row>
    <row r="1385" spans="1:2">
      <c r="A1385">
        <v>4.1500000000000004</v>
      </c>
      <c r="B1385" t="s">
        <v>1148</v>
      </c>
    </row>
    <row r="1386" spans="1:2">
      <c r="A1386">
        <v>4.16</v>
      </c>
      <c r="B1386" t="s">
        <v>1158</v>
      </c>
    </row>
    <row r="1387" spans="1:2">
      <c r="A1387">
        <v>4.17</v>
      </c>
      <c r="B1387" t="s">
        <v>1181</v>
      </c>
    </row>
    <row r="1388" spans="1:2">
      <c r="A1388">
        <v>4.18</v>
      </c>
      <c r="B1388" t="s">
        <v>1171</v>
      </c>
    </row>
    <row r="1389" spans="1:2">
      <c r="A1389">
        <v>4.1900000000000004</v>
      </c>
      <c r="B1389" t="s">
        <v>1172</v>
      </c>
    </row>
    <row r="1390" spans="1:2">
      <c r="A1390">
        <v>4.2</v>
      </c>
      <c r="B1390" t="s">
        <v>1161</v>
      </c>
    </row>
    <row r="1391" spans="1:2">
      <c r="A1391">
        <v>4.21</v>
      </c>
      <c r="B1391" t="s">
        <v>1185</v>
      </c>
    </row>
    <row r="1392" spans="1:2">
      <c r="A1392">
        <v>4.22</v>
      </c>
      <c r="B1392" t="s">
        <v>1179</v>
      </c>
    </row>
    <row r="1393" spans="1:2">
      <c r="A1393">
        <v>4.2300000000000004</v>
      </c>
      <c r="B1393" t="s">
        <v>1184</v>
      </c>
    </row>
    <row r="1394" spans="1:2">
      <c r="A1394">
        <v>4.24</v>
      </c>
      <c r="B1394" t="s">
        <v>1188</v>
      </c>
    </row>
    <row r="1395" spans="1:2">
      <c r="A1395">
        <v>4.25</v>
      </c>
      <c r="B1395" t="s">
        <v>1204</v>
      </c>
    </row>
    <row r="1396" spans="1:2">
      <c r="A1396">
        <v>4.26</v>
      </c>
      <c r="B1396" t="s">
        <v>1159</v>
      </c>
    </row>
    <row r="1397" spans="1:2">
      <c r="A1397">
        <v>4.2699999999999996</v>
      </c>
      <c r="B1397" t="s">
        <v>1160</v>
      </c>
    </row>
    <row r="1398" spans="1:2">
      <c r="A1398">
        <v>4.28</v>
      </c>
      <c r="B1398" t="s">
        <v>1164</v>
      </c>
    </row>
    <row r="1399" spans="1:2">
      <c r="A1399">
        <v>4.29</v>
      </c>
      <c r="B1399" t="s">
        <v>1165</v>
      </c>
    </row>
    <row r="1400" spans="1:2">
      <c r="A1400">
        <v>4.3</v>
      </c>
      <c r="B1400" t="s">
        <v>1166</v>
      </c>
    </row>
    <row r="1401" spans="1:2">
      <c r="A1401">
        <v>4.3099999999999996</v>
      </c>
      <c r="B1401" t="s">
        <v>1168</v>
      </c>
    </row>
    <row r="1402" spans="1:2">
      <c r="A1402">
        <v>4.32</v>
      </c>
      <c r="B1402" t="s">
        <v>1170</v>
      </c>
    </row>
    <row r="1403" spans="1:2">
      <c r="A1403">
        <v>4.33</v>
      </c>
      <c r="B1403" t="s">
        <v>1186</v>
      </c>
    </row>
    <row r="1404" spans="1:2">
      <c r="A1404">
        <v>4.34</v>
      </c>
      <c r="B1404" t="s">
        <v>1180</v>
      </c>
    </row>
    <row r="1405" spans="1:2">
      <c r="A1405">
        <v>4.3499999999999996</v>
      </c>
      <c r="B1405" t="s">
        <v>1182</v>
      </c>
    </row>
    <row r="1406" spans="1:2">
      <c r="A1406">
        <v>4.3600000000000003</v>
      </c>
      <c r="B1406" t="s">
        <v>1187</v>
      </c>
    </row>
    <row r="1407" spans="1:2">
      <c r="A1407">
        <v>4.37</v>
      </c>
      <c r="B1407" t="s">
        <v>1153</v>
      </c>
    </row>
    <row r="1408" spans="1:2">
      <c r="A1408">
        <v>4.38</v>
      </c>
      <c r="B1408" t="s">
        <v>1162</v>
      </c>
    </row>
    <row r="1409" spans="1:3">
      <c r="A1409">
        <v>4.3899999999999997</v>
      </c>
      <c r="B1409" t="s">
        <v>1207</v>
      </c>
    </row>
    <row r="1410" spans="1:3">
      <c r="A1410">
        <v>4.4000000000000004</v>
      </c>
      <c r="B1410" t="s">
        <v>1157</v>
      </c>
    </row>
    <row r="1411" spans="1:3">
      <c r="A1411">
        <v>4.41</v>
      </c>
      <c r="B1411" t="s">
        <v>1156</v>
      </c>
    </row>
    <row r="1412" spans="1:3">
      <c r="A1412">
        <v>4.42</v>
      </c>
      <c r="B1412" t="s">
        <v>1176</v>
      </c>
    </row>
    <row r="1413" spans="1:3">
      <c r="A1413">
        <v>4.43</v>
      </c>
      <c r="B1413" t="s">
        <v>1221</v>
      </c>
    </row>
    <row r="1414" spans="1:3">
      <c r="A1414">
        <v>4.4400000000000004</v>
      </c>
      <c r="B1414" t="s">
        <v>1144</v>
      </c>
    </row>
    <row r="1415" spans="1:3">
      <c r="A1415">
        <v>4.45</v>
      </c>
      <c r="B1415" t="s">
        <v>1183</v>
      </c>
    </row>
    <row r="1416" spans="1:3">
      <c r="A1416">
        <v>4.46</v>
      </c>
      <c r="B1416" t="s">
        <v>1174</v>
      </c>
    </row>
    <row r="1417" spans="1:3">
      <c r="A1417">
        <v>4.47</v>
      </c>
      <c r="B1417" t="s">
        <v>1167</v>
      </c>
    </row>
    <row r="1418" spans="1:3">
      <c r="A1418">
        <v>4.4800000000000004</v>
      </c>
      <c r="B1418" t="s">
        <v>1145</v>
      </c>
    </row>
    <row r="1419" spans="1:3">
      <c r="A1419">
        <v>4.49</v>
      </c>
      <c r="B1419" t="s">
        <v>1177</v>
      </c>
    </row>
    <row r="1420" spans="1:3">
      <c r="A1420">
        <v>4.5</v>
      </c>
      <c r="B1420" t="s">
        <v>1223</v>
      </c>
    </row>
    <row r="1421" spans="1:3">
      <c r="A1421">
        <v>4.51</v>
      </c>
      <c r="B1421" t="s">
        <v>1214</v>
      </c>
    </row>
    <row r="1422" spans="1:3">
      <c r="A1422">
        <v>4.5199999999999996</v>
      </c>
      <c r="B1422" t="s">
        <v>1173</v>
      </c>
    </row>
    <row r="1423" spans="1:3">
      <c r="A1423">
        <v>4.53</v>
      </c>
      <c r="B1423" t="s">
        <v>1378</v>
      </c>
    </row>
    <row r="1424" spans="1:3">
      <c r="A1424">
        <v>5.01</v>
      </c>
      <c r="B1424" t="s">
        <v>1226</v>
      </c>
      <c r="C1424">
        <v>2018</v>
      </c>
    </row>
    <row r="1425" spans="1:3">
      <c r="A1425">
        <v>5.0199999999999996</v>
      </c>
      <c r="B1425" t="s">
        <v>682</v>
      </c>
      <c r="C1425">
        <v>2018</v>
      </c>
    </row>
    <row r="1426" spans="1:3">
      <c r="A1426">
        <v>5.0299999999999994</v>
      </c>
      <c r="B1426" t="s">
        <v>1230</v>
      </c>
      <c r="C1426">
        <v>2018</v>
      </c>
    </row>
    <row r="1427" spans="1:3">
      <c r="A1427">
        <v>5.0399999999999991</v>
      </c>
      <c r="B1427" t="s">
        <v>593</v>
      </c>
      <c r="C1427">
        <v>2018</v>
      </c>
    </row>
    <row r="1428" spans="1:3">
      <c r="A1428">
        <v>5.05</v>
      </c>
      <c r="B1428" t="s">
        <v>1030</v>
      </c>
      <c r="C1428">
        <v>2018</v>
      </c>
    </row>
    <row r="1429" spans="1:3">
      <c r="A1429">
        <v>5.0599999999999996</v>
      </c>
      <c r="B1429" t="s">
        <v>1244</v>
      </c>
      <c r="C1429">
        <v>2018</v>
      </c>
    </row>
    <row r="1430" spans="1:3">
      <c r="A1430">
        <v>5.07</v>
      </c>
      <c r="B1430" t="s">
        <v>32</v>
      </c>
      <c r="C1430">
        <v>2018</v>
      </c>
    </row>
    <row r="1431" spans="1:3">
      <c r="A1431">
        <v>5.08</v>
      </c>
      <c r="B1431" t="s">
        <v>1473</v>
      </c>
      <c r="C1431">
        <v>2018</v>
      </c>
    </row>
    <row r="1432" spans="1:3">
      <c r="A1432">
        <v>5.09</v>
      </c>
      <c r="B1432" t="s">
        <v>1228</v>
      </c>
      <c r="C1432">
        <v>2018</v>
      </c>
    </row>
    <row r="1433" spans="1:3">
      <c r="A1433">
        <v>5.0999999999999996</v>
      </c>
      <c r="B1433" t="s">
        <v>1235</v>
      </c>
      <c r="C1433">
        <v>2018</v>
      </c>
    </row>
    <row r="1434" spans="1:3">
      <c r="A1434">
        <v>5.1100000000000003</v>
      </c>
      <c r="B1434" t="s">
        <v>22</v>
      </c>
      <c r="C1434">
        <v>2018</v>
      </c>
    </row>
    <row r="1435" spans="1:3">
      <c r="A1435">
        <v>5.12</v>
      </c>
      <c r="B1435" t="s">
        <v>31</v>
      </c>
      <c r="C1435">
        <v>2018</v>
      </c>
    </row>
    <row r="1436" spans="1:3">
      <c r="A1436">
        <v>5.13</v>
      </c>
      <c r="B1436" t="s">
        <v>40</v>
      </c>
      <c r="C1436">
        <v>2018</v>
      </c>
    </row>
    <row r="1437" spans="1:3">
      <c r="A1437">
        <v>5.14</v>
      </c>
      <c r="B1437" t="s">
        <v>33</v>
      </c>
      <c r="C1437">
        <v>2018</v>
      </c>
    </row>
    <row r="1438" spans="1:3">
      <c r="A1438">
        <v>5.15</v>
      </c>
      <c r="B1438" t="s">
        <v>840</v>
      </c>
      <c r="C1438">
        <v>2018</v>
      </c>
    </row>
    <row r="1439" spans="1:3">
      <c r="A1439">
        <v>5.16</v>
      </c>
      <c r="B1439" t="s">
        <v>27</v>
      </c>
      <c r="C1439">
        <v>2018</v>
      </c>
    </row>
    <row r="1440" spans="1:3">
      <c r="A1440">
        <v>5.17</v>
      </c>
      <c r="B1440" t="s">
        <v>704</v>
      </c>
      <c r="C1440">
        <v>2018</v>
      </c>
    </row>
    <row r="1441" spans="1:3">
      <c r="A1441">
        <v>5.18</v>
      </c>
      <c r="B1441" t="s">
        <v>1239</v>
      </c>
      <c r="C1441">
        <v>2018</v>
      </c>
    </row>
    <row r="1442" spans="1:3">
      <c r="A1442">
        <v>5.19</v>
      </c>
      <c r="B1442" t="s">
        <v>1240</v>
      </c>
      <c r="C1442">
        <v>2018</v>
      </c>
    </row>
    <row r="1443" spans="1:3">
      <c r="A1443">
        <v>5.2</v>
      </c>
      <c r="B1443" t="s">
        <v>1258</v>
      </c>
      <c r="C1443">
        <v>2018</v>
      </c>
    </row>
    <row r="1444" spans="1:3">
      <c r="A1444">
        <v>5.21</v>
      </c>
      <c r="B1444" t="s">
        <v>16</v>
      </c>
      <c r="C1444">
        <v>2018</v>
      </c>
    </row>
    <row r="1445" spans="1:3">
      <c r="A1445">
        <v>5.22</v>
      </c>
      <c r="B1445" t="s">
        <v>1236</v>
      </c>
      <c r="C1445">
        <v>2018</v>
      </c>
    </row>
    <row r="1446" spans="1:3">
      <c r="A1446">
        <v>5.23</v>
      </c>
      <c r="B1446" t="s">
        <v>223</v>
      </c>
      <c r="C1446">
        <v>2018</v>
      </c>
    </row>
    <row r="1447" spans="1:3">
      <c r="A1447">
        <v>5.24</v>
      </c>
      <c r="B1447" t="s">
        <v>1234</v>
      </c>
      <c r="C1447">
        <v>2018</v>
      </c>
    </row>
    <row r="1448" spans="1:3">
      <c r="A1448">
        <v>5.25</v>
      </c>
      <c r="B1448" t="s">
        <v>1233</v>
      </c>
      <c r="C1448">
        <v>2018</v>
      </c>
    </row>
    <row r="1449" spans="1:3">
      <c r="A1449">
        <v>5.26</v>
      </c>
      <c r="B1449" t="s">
        <v>1241</v>
      </c>
      <c r="C1449">
        <v>2018</v>
      </c>
    </row>
    <row r="1450" spans="1:3">
      <c r="A1450">
        <v>5.27</v>
      </c>
      <c r="B1450" t="s">
        <v>1231</v>
      </c>
      <c r="C1450">
        <v>2018</v>
      </c>
    </row>
    <row r="1451" spans="1:3">
      <c r="A1451">
        <v>5.28</v>
      </c>
      <c r="B1451" t="s">
        <v>1246</v>
      </c>
      <c r="C1451">
        <v>2017</v>
      </c>
    </row>
    <row r="1452" spans="1:3">
      <c r="A1452">
        <v>5.29</v>
      </c>
      <c r="B1452" t="s">
        <v>491</v>
      </c>
      <c r="C1452">
        <v>2018</v>
      </c>
    </row>
    <row r="1453" spans="1:3">
      <c r="A1453">
        <v>5.3</v>
      </c>
      <c r="B1453" t="s">
        <v>846</v>
      </c>
      <c r="C1453">
        <v>2018</v>
      </c>
    </row>
    <row r="1454" spans="1:3">
      <c r="A1454">
        <v>5.31</v>
      </c>
      <c r="B1454" t="s">
        <v>842</v>
      </c>
      <c r="C1454">
        <v>2018</v>
      </c>
    </row>
    <row r="1455" spans="1:3">
      <c r="A1455">
        <v>5.32</v>
      </c>
      <c r="B1455" t="s">
        <v>501</v>
      </c>
      <c r="C1455">
        <v>2018</v>
      </c>
    </row>
    <row r="1456" spans="1:3">
      <c r="A1456">
        <v>5.33</v>
      </c>
      <c r="B1456" t="s">
        <v>585</v>
      </c>
      <c r="C1456">
        <v>2018</v>
      </c>
    </row>
    <row r="1457" spans="1:3">
      <c r="A1457">
        <v>5.34</v>
      </c>
      <c r="B1457" t="s">
        <v>23</v>
      </c>
      <c r="C1457">
        <v>2018</v>
      </c>
    </row>
    <row r="1458" spans="1:3">
      <c r="A1458">
        <v>5.35</v>
      </c>
      <c r="B1458" t="s">
        <v>1243</v>
      </c>
      <c r="C1458">
        <v>2018</v>
      </c>
    </row>
    <row r="1459" spans="1:3">
      <c r="A1459">
        <v>5.36</v>
      </c>
      <c r="B1459" t="s">
        <v>184</v>
      </c>
      <c r="C1459">
        <v>2018</v>
      </c>
    </row>
    <row r="1460" spans="1:3">
      <c r="A1460">
        <v>5.37</v>
      </c>
      <c r="B1460" t="s">
        <v>18</v>
      </c>
      <c r="C1460">
        <v>2018</v>
      </c>
    </row>
    <row r="1461" spans="1:3">
      <c r="A1461">
        <v>5.38</v>
      </c>
      <c r="B1461" t="s">
        <v>1245</v>
      </c>
      <c r="C1461">
        <v>2018</v>
      </c>
    </row>
    <row r="1462" spans="1:3">
      <c r="A1462">
        <v>5.39</v>
      </c>
      <c r="B1462" t="s">
        <v>1232</v>
      </c>
      <c r="C1462">
        <v>2018</v>
      </c>
    </row>
    <row r="1463" spans="1:3">
      <c r="A1463">
        <v>5.4</v>
      </c>
      <c r="B1463" t="s">
        <v>336</v>
      </c>
      <c r="C1463">
        <v>2018</v>
      </c>
    </row>
    <row r="1464" spans="1:3">
      <c r="A1464">
        <v>5.41</v>
      </c>
      <c r="B1464" t="s">
        <v>38</v>
      </c>
      <c r="C1464">
        <v>2018</v>
      </c>
    </row>
    <row r="1465" spans="1:3">
      <c r="A1465">
        <v>5.42</v>
      </c>
      <c r="B1465" t="s">
        <v>1229</v>
      </c>
      <c r="C1465">
        <v>2018</v>
      </c>
    </row>
    <row r="1466" spans="1:3">
      <c r="A1466">
        <v>5.43</v>
      </c>
      <c r="B1466" t="s">
        <v>1255</v>
      </c>
      <c r="C1466">
        <v>2018</v>
      </c>
    </row>
    <row r="1467" spans="1:3">
      <c r="A1467">
        <v>5.44</v>
      </c>
      <c r="B1467" t="s">
        <v>1270</v>
      </c>
      <c r="C1467">
        <v>2018</v>
      </c>
    </row>
    <row r="1468" spans="1:3">
      <c r="A1468">
        <v>5.45</v>
      </c>
      <c r="B1468" t="s">
        <v>1225</v>
      </c>
      <c r="C1468">
        <v>2018</v>
      </c>
    </row>
    <row r="1469" spans="1:3">
      <c r="A1469">
        <v>5.46</v>
      </c>
      <c r="B1469" t="s">
        <v>1227</v>
      </c>
      <c r="C1469">
        <v>2018</v>
      </c>
    </row>
    <row r="1470" spans="1:3">
      <c r="A1470">
        <v>5.47</v>
      </c>
      <c r="B1470" t="s">
        <v>171</v>
      </c>
      <c r="C1470">
        <v>2018</v>
      </c>
    </row>
    <row r="1471" spans="1:3">
      <c r="A1471">
        <v>5.48</v>
      </c>
      <c r="B1471" t="s">
        <v>33</v>
      </c>
      <c r="C1471">
        <v>2018</v>
      </c>
    </row>
    <row r="1472" spans="1:3">
      <c r="A1472">
        <v>5.49</v>
      </c>
      <c r="B1472" t="s">
        <v>1237</v>
      </c>
      <c r="C1472">
        <v>2018</v>
      </c>
    </row>
    <row r="1473" spans="1:3">
      <c r="A1473">
        <v>5.5</v>
      </c>
      <c r="B1473" t="s">
        <v>1238</v>
      </c>
      <c r="C1473">
        <v>2018</v>
      </c>
    </row>
    <row r="1474" spans="1:3">
      <c r="A1474">
        <v>5.51</v>
      </c>
      <c r="B1474" t="s">
        <v>1242</v>
      </c>
      <c r="C1474">
        <v>2018</v>
      </c>
    </row>
    <row r="1475" spans="1:3">
      <c r="A1475">
        <v>5.52</v>
      </c>
      <c r="B1475" t="s">
        <v>1389</v>
      </c>
    </row>
    <row r="1476" spans="1:3">
      <c r="A1476">
        <v>5.53</v>
      </c>
      <c r="B1476" t="s">
        <v>1476</v>
      </c>
    </row>
    <row r="1477" spans="1:3">
      <c r="A1477">
        <v>6.01</v>
      </c>
      <c r="B1477" t="s">
        <v>80</v>
      </c>
      <c r="C1477">
        <v>2017</v>
      </c>
    </row>
    <row r="1478" spans="1:3">
      <c r="A1478">
        <v>6.02</v>
      </c>
      <c r="B1478" t="s">
        <v>527</v>
      </c>
      <c r="C1478">
        <v>2017</v>
      </c>
    </row>
    <row r="1479" spans="1:3">
      <c r="A1479">
        <v>6.03</v>
      </c>
      <c r="B1479" t="s">
        <v>556</v>
      </c>
      <c r="C1479">
        <v>2017</v>
      </c>
    </row>
    <row r="1480" spans="1:3">
      <c r="A1480">
        <v>6.04</v>
      </c>
      <c r="B1480" t="s">
        <v>595</v>
      </c>
      <c r="C1480">
        <v>2018</v>
      </c>
    </row>
    <row r="1481" spans="1:3">
      <c r="A1481">
        <v>6.05</v>
      </c>
      <c r="B1481" t="s">
        <v>1293</v>
      </c>
      <c r="C1481">
        <v>2017</v>
      </c>
    </row>
    <row r="1482" spans="1:3">
      <c r="A1482">
        <v>6.06</v>
      </c>
      <c r="B1482" t="s">
        <v>597</v>
      </c>
      <c r="C1482">
        <v>2018</v>
      </c>
    </row>
    <row r="1483" spans="1:3">
      <c r="A1483">
        <v>6.07</v>
      </c>
      <c r="B1483" t="s">
        <v>1296</v>
      </c>
      <c r="C1483">
        <v>2017</v>
      </c>
    </row>
    <row r="1484" spans="1:3">
      <c r="A1484">
        <v>6.08</v>
      </c>
      <c r="B1484" t="s">
        <v>1300</v>
      </c>
      <c r="C1484">
        <v>2017</v>
      </c>
    </row>
    <row r="1485" spans="1:3">
      <c r="A1485">
        <v>6.09</v>
      </c>
      <c r="B1485" t="s">
        <v>1301</v>
      </c>
      <c r="C1485">
        <v>2017</v>
      </c>
    </row>
    <row r="1486" spans="1:3">
      <c r="A1486">
        <v>6.1</v>
      </c>
      <c r="B1486" t="s">
        <v>1303</v>
      </c>
      <c r="C1486">
        <v>2017</v>
      </c>
    </row>
    <row r="1487" spans="1:3">
      <c r="A1487">
        <v>6.1099999999999994</v>
      </c>
      <c r="B1487" t="s">
        <v>1306</v>
      </c>
      <c r="C1487">
        <v>2017</v>
      </c>
    </row>
    <row r="1488" spans="1:3">
      <c r="A1488">
        <v>6.1199999999999992</v>
      </c>
      <c r="B1488" t="s">
        <v>1309</v>
      </c>
      <c r="C1488">
        <v>2017</v>
      </c>
    </row>
    <row r="1489" spans="1:3">
      <c r="A1489">
        <v>6.129999999999999</v>
      </c>
      <c r="B1489" t="s">
        <v>1310</v>
      </c>
      <c r="C1489">
        <v>2017</v>
      </c>
    </row>
    <row r="1490" spans="1:3">
      <c r="A1490">
        <v>6.1399999999999988</v>
      </c>
      <c r="B1490" t="s">
        <v>1312</v>
      </c>
      <c r="C1490">
        <v>2017</v>
      </c>
    </row>
    <row r="1491" spans="1:3">
      <c r="A1491">
        <v>6.1499999999999986</v>
      </c>
      <c r="B1491" t="s">
        <v>1314</v>
      </c>
      <c r="C1491">
        <v>2017</v>
      </c>
    </row>
    <row r="1492" spans="1:3">
      <c r="A1492">
        <v>6.16</v>
      </c>
      <c r="B1492" t="s">
        <v>78</v>
      </c>
      <c r="C1492">
        <v>2017</v>
      </c>
    </row>
    <row r="1493" spans="1:3">
      <c r="A1493">
        <v>6.17</v>
      </c>
      <c r="B1493" t="s">
        <v>884</v>
      </c>
      <c r="C1493">
        <v>2018</v>
      </c>
    </row>
    <row r="1494" spans="1:3">
      <c r="A1494">
        <v>6.18</v>
      </c>
      <c r="B1494" t="s">
        <v>349</v>
      </c>
      <c r="C1494">
        <v>2017</v>
      </c>
    </row>
    <row r="1495" spans="1:3">
      <c r="A1495">
        <v>6.1899999999999995</v>
      </c>
      <c r="B1495" t="s">
        <v>560</v>
      </c>
      <c r="C1495">
        <v>2017</v>
      </c>
    </row>
    <row r="1496" spans="1:3">
      <c r="A1496">
        <v>6.1999999999999993</v>
      </c>
      <c r="B1496" t="s">
        <v>558</v>
      </c>
      <c r="C1496">
        <v>2018</v>
      </c>
    </row>
    <row r="1497" spans="1:3">
      <c r="A1497">
        <v>6.2099999999999991</v>
      </c>
      <c r="B1497" t="s">
        <v>1321</v>
      </c>
      <c r="C1497">
        <v>2017</v>
      </c>
    </row>
    <row r="1498" spans="1:3">
      <c r="A1498">
        <v>6.2199999999999989</v>
      </c>
      <c r="B1498" t="s">
        <v>593</v>
      </c>
      <c r="C1498" t="s">
        <v>1336</v>
      </c>
    </row>
    <row r="1499" spans="1:3">
      <c r="A1499">
        <v>6.2299999999999986</v>
      </c>
      <c r="B1499" t="s">
        <v>1479</v>
      </c>
      <c r="C1499" t="s">
        <v>1336</v>
      </c>
    </row>
    <row r="1500" spans="1:3">
      <c r="A1500">
        <v>6.24</v>
      </c>
      <c r="B1500" t="s">
        <v>1480</v>
      </c>
      <c r="C1500" t="s">
        <v>1336</v>
      </c>
    </row>
    <row r="1501" spans="1:3">
      <c r="A1501">
        <v>6.25</v>
      </c>
      <c r="B1501" t="s">
        <v>368</v>
      </c>
      <c r="C1501">
        <v>2017</v>
      </c>
    </row>
    <row r="1502" spans="1:3">
      <c r="A1502">
        <v>7.01</v>
      </c>
      <c r="B1502" t="s">
        <v>0</v>
      </c>
      <c r="C1502">
        <v>2017</v>
      </c>
    </row>
    <row r="1503" spans="1:3">
      <c r="A1503">
        <v>7.02</v>
      </c>
      <c r="B1503" t="s">
        <v>831</v>
      </c>
      <c r="C1503">
        <v>2018</v>
      </c>
    </row>
    <row r="1504" spans="1:3">
      <c r="A1504">
        <v>7.03</v>
      </c>
      <c r="B1504" t="s">
        <v>1002</v>
      </c>
      <c r="C1504">
        <v>2018</v>
      </c>
    </row>
    <row r="1505" spans="1:3">
      <c r="A1505">
        <v>7.04</v>
      </c>
      <c r="B1505" t="s">
        <v>376</v>
      </c>
      <c r="C1505">
        <v>2017</v>
      </c>
    </row>
    <row r="1506" spans="1:3">
      <c r="A1506">
        <v>7.05</v>
      </c>
      <c r="B1506" t="s">
        <v>1</v>
      </c>
      <c r="C1506">
        <v>2017</v>
      </c>
    </row>
    <row r="1507" spans="1:3">
      <c r="A1507">
        <v>7.06</v>
      </c>
      <c r="B1507" t="s">
        <v>429</v>
      </c>
      <c r="C1507" t="s">
        <v>546</v>
      </c>
    </row>
    <row r="1508" spans="1:3">
      <c r="A1508">
        <v>7.07</v>
      </c>
      <c r="B1508" t="s">
        <v>1005</v>
      </c>
      <c r="C1508" t="s">
        <v>546</v>
      </c>
    </row>
    <row r="1509" spans="1:3">
      <c r="A1509">
        <v>7.08</v>
      </c>
      <c r="B1509" t="s">
        <v>623</v>
      </c>
      <c r="C1509" t="s">
        <v>546</v>
      </c>
    </row>
    <row r="1510" spans="1:3">
      <c r="A1510">
        <v>7.09</v>
      </c>
      <c r="B1510" t="s">
        <v>568</v>
      </c>
      <c r="C1510">
        <v>2017</v>
      </c>
    </row>
    <row r="1511" spans="1:3">
      <c r="A1511">
        <v>7.1</v>
      </c>
      <c r="B1511" t="s">
        <v>646</v>
      </c>
      <c r="C1511">
        <v>2017</v>
      </c>
    </row>
    <row r="1512" spans="1:3">
      <c r="A1512">
        <v>7.11</v>
      </c>
      <c r="B1512" t="s">
        <v>650</v>
      </c>
      <c r="C1512" t="s">
        <v>546</v>
      </c>
    </row>
    <row r="1513" spans="1:3">
      <c r="A1513">
        <v>7.12</v>
      </c>
      <c r="B1513" t="s">
        <v>1009</v>
      </c>
      <c r="C1513">
        <v>2018</v>
      </c>
    </row>
    <row r="1514" spans="1:3">
      <c r="A1514">
        <v>7.13</v>
      </c>
      <c r="B1514" t="s">
        <v>1024</v>
      </c>
      <c r="C1514">
        <v>2018</v>
      </c>
    </row>
    <row r="1515" spans="1:3">
      <c r="A1515">
        <v>7.14</v>
      </c>
      <c r="B1515" t="s">
        <v>1412</v>
      </c>
      <c r="C1515">
        <v>2017</v>
      </c>
    </row>
    <row r="1516" spans="1:3">
      <c r="A1516">
        <v>7.15</v>
      </c>
      <c r="B1516" t="s">
        <v>68</v>
      </c>
      <c r="C1516">
        <v>2017</v>
      </c>
    </row>
    <row r="1517" spans="1:3">
      <c r="A1517">
        <v>7.16</v>
      </c>
      <c r="B1517" t="s">
        <v>13</v>
      </c>
      <c r="C1517">
        <v>2017</v>
      </c>
    </row>
    <row r="1518" spans="1:3">
      <c r="A1518">
        <v>7.17</v>
      </c>
      <c r="B1518" t="s">
        <v>383</v>
      </c>
      <c r="C1518">
        <v>2017</v>
      </c>
    </row>
    <row r="1519" spans="1:3">
      <c r="A1519">
        <v>7.18</v>
      </c>
      <c r="B1519" t="s">
        <v>1415</v>
      </c>
      <c r="C1519">
        <v>2017</v>
      </c>
    </row>
    <row r="1520" spans="1:3">
      <c r="A1520">
        <v>7.19</v>
      </c>
      <c r="B1520" t="s">
        <v>17</v>
      </c>
      <c r="C1520" t="s">
        <v>546</v>
      </c>
    </row>
    <row r="1521" spans="1:3">
      <c r="A1521">
        <v>7.2</v>
      </c>
      <c r="B1521" t="s">
        <v>183</v>
      </c>
      <c r="C1521" t="s">
        <v>546</v>
      </c>
    </row>
    <row r="1522" spans="1:3">
      <c r="A1522">
        <v>7.21</v>
      </c>
      <c r="B1522" t="s">
        <v>599</v>
      </c>
      <c r="C1522" t="s">
        <v>546</v>
      </c>
    </row>
    <row r="1523" spans="1:3">
      <c r="A1523">
        <v>7.22</v>
      </c>
      <c r="B1523" t="s">
        <v>178</v>
      </c>
      <c r="C1523" t="s">
        <v>546</v>
      </c>
    </row>
    <row r="1524" spans="1:3">
      <c r="A1524">
        <v>7.23</v>
      </c>
      <c r="B1524" t="s">
        <v>1006</v>
      </c>
      <c r="C1524" t="s">
        <v>546</v>
      </c>
    </row>
    <row r="1525" spans="1:3">
      <c r="A1525">
        <v>7.24</v>
      </c>
      <c r="B1525" t="s">
        <v>2</v>
      </c>
      <c r="C1525" t="s">
        <v>546</v>
      </c>
    </row>
    <row r="1526" spans="1:3">
      <c r="A1526">
        <v>7.25</v>
      </c>
      <c r="B1526" t="s">
        <v>817</v>
      </c>
      <c r="C1526">
        <v>2018</v>
      </c>
    </row>
    <row r="1527" spans="1:3">
      <c r="A1527">
        <v>7.26</v>
      </c>
      <c r="B1527" t="s">
        <v>812</v>
      </c>
      <c r="C1527">
        <v>2018</v>
      </c>
    </row>
    <row r="1528" spans="1:3">
      <c r="A1528">
        <v>7.27</v>
      </c>
      <c r="B1528" t="s">
        <v>814</v>
      </c>
      <c r="C1528">
        <v>2018</v>
      </c>
    </row>
    <row r="1529" spans="1:3">
      <c r="A1529">
        <v>7.28</v>
      </c>
      <c r="B1529" t="s">
        <v>816</v>
      </c>
      <c r="C1529">
        <v>2018</v>
      </c>
    </row>
    <row r="1530" spans="1:3">
      <c r="A1530">
        <v>7.29</v>
      </c>
      <c r="B1530" t="s">
        <v>818</v>
      </c>
      <c r="C1530">
        <v>2018</v>
      </c>
    </row>
    <row r="1531" spans="1:3">
      <c r="A1531">
        <v>7.3</v>
      </c>
      <c r="B1531" t="s">
        <v>813</v>
      </c>
      <c r="C1531">
        <v>2018</v>
      </c>
    </row>
    <row r="1532" spans="1:3">
      <c r="A1532">
        <v>7.31</v>
      </c>
      <c r="B1532" t="s">
        <v>819</v>
      </c>
      <c r="C1532">
        <v>2018</v>
      </c>
    </row>
    <row r="1533" spans="1:3">
      <c r="A1533">
        <v>7.32</v>
      </c>
      <c r="B1533" t="s">
        <v>815</v>
      </c>
      <c r="C1533">
        <v>2018</v>
      </c>
    </row>
    <row r="1534" spans="1:3">
      <c r="A1534">
        <v>7.33</v>
      </c>
      <c r="B1534" t="s">
        <v>873</v>
      </c>
      <c r="C1534">
        <v>2018</v>
      </c>
    </row>
    <row r="1535" spans="1:3">
      <c r="A1535">
        <v>7.34</v>
      </c>
      <c r="B1535" t="s">
        <v>875</v>
      </c>
      <c r="C1535">
        <v>2018</v>
      </c>
    </row>
    <row r="1536" spans="1:3">
      <c r="A1536">
        <v>7.35</v>
      </c>
      <c r="B1536" t="s">
        <v>3</v>
      </c>
      <c r="C1536">
        <v>2017</v>
      </c>
    </row>
    <row r="1537" spans="1:3">
      <c r="A1537">
        <v>8.01</v>
      </c>
      <c r="B1537" t="s">
        <v>19</v>
      </c>
      <c r="C1537">
        <v>2018</v>
      </c>
    </row>
    <row r="1538" spans="1:3">
      <c r="A1538">
        <v>8.02</v>
      </c>
      <c r="B1538" t="s">
        <v>39</v>
      </c>
      <c r="C1538">
        <v>2018</v>
      </c>
    </row>
    <row r="1539" spans="1:3">
      <c r="A1539">
        <v>8.0299999999999994</v>
      </c>
      <c r="B1539" t="s">
        <v>338</v>
      </c>
      <c r="C1539">
        <v>2018</v>
      </c>
    </row>
    <row r="1540" spans="1:3">
      <c r="A1540">
        <v>8.0399999999999991</v>
      </c>
      <c r="B1540" t="s">
        <v>1012</v>
      </c>
      <c r="C1540">
        <v>2018</v>
      </c>
    </row>
    <row r="1541" spans="1:3">
      <c r="A1541">
        <v>8.0499999999999989</v>
      </c>
      <c r="B1541" t="s">
        <v>337</v>
      </c>
      <c r="C1541" t="s">
        <v>1336</v>
      </c>
    </row>
    <row r="1542" spans="1:3">
      <c r="A1542">
        <v>8.0599999999999987</v>
      </c>
      <c r="B1542" t="s">
        <v>1010</v>
      </c>
      <c r="C1542" t="s">
        <v>1336</v>
      </c>
    </row>
    <row r="1543" spans="1:3">
      <c r="A1543">
        <v>8.0699999999999985</v>
      </c>
      <c r="B1543" t="s">
        <v>1011</v>
      </c>
      <c r="C1543" t="s">
        <v>1336</v>
      </c>
    </row>
    <row r="1544" spans="1:3">
      <c r="A1544">
        <v>8.0799999999999983</v>
      </c>
      <c r="B1544" t="s">
        <v>665</v>
      </c>
      <c r="C1544" t="s">
        <v>1336</v>
      </c>
    </row>
    <row r="1545" spans="1:3">
      <c r="A1545">
        <v>8.0899999999999981</v>
      </c>
      <c r="B1545" t="s">
        <v>668</v>
      </c>
      <c r="C1545" t="s">
        <v>1336</v>
      </c>
    </row>
    <row r="1546" spans="1:3">
      <c r="A1546">
        <v>8.0999999999999979</v>
      </c>
      <c r="B1546" t="s">
        <v>669</v>
      </c>
      <c r="C1546" t="s">
        <v>1336</v>
      </c>
    </row>
    <row r="1547" spans="1:3">
      <c r="A1547">
        <v>8.1099999999999977</v>
      </c>
      <c r="B1547" t="s">
        <v>673</v>
      </c>
      <c r="C1547" t="s">
        <v>1336</v>
      </c>
    </row>
    <row r="1548" spans="1:3">
      <c r="A1548">
        <v>8.1199999999999974</v>
      </c>
      <c r="B1548" t="s">
        <v>1482</v>
      </c>
      <c r="C1548" t="s">
        <v>1336</v>
      </c>
    </row>
    <row r="1549" spans="1:3">
      <c r="A1549">
        <v>8.1299999999999972</v>
      </c>
      <c r="B1549" t="s">
        <v>1483</v>
      </c>
      <c r="C1549" t="s">
        <v>1336</v>
      </c>
    </row>
    <row r="1550" spans="1:3">
      <c r="A1550">
        <v>9.01</v>
      </c>
      <c r="B1550" t="s">
        <v>364</v>
      </c>
      <c r="C1550">
        <v>2017</v>
      </c>
    </row>
    <row r="1551" spans="1:3">
      <c r="A1551">
        <v>9.02</v>
      </c>
      <c r="B1551" t="s">
        <v>48</v>
      </c>
      <c r="C1551">
        <v>2018</v>
      </c>
    </row>
    <row r="1552" spans="1:3">
      <c r="A1552">
        <v>9.0299999999999994</v>
      </c>
      <c r="B1552" t="s">
        <v>438</v>
      </c>
      <c r="C1552">
        <v>2018</v>
      </c>
    </row>
    <row r="1553" spans="1:3">
      <c r="A1553">
        <v>9.0399999999999991</v>
      </c>
      <c r="B1553" t="s">
        <v>405</v>
      </c>
      <c r="C1553">
        <v>2018</v>
      </c>
    </row>
    <row r="1554" spans="1:3">
      <c r="A1554">
        <v>9.0499999999999989</v>
      </c>
      <c r="B1554" t="s">
        <v>312</v>
      </c>
      <c r="C1554">
        <v>2018</v>
      </c>
    </row>
    <row r="1555" spans="1:3">
      <c r="A1555">
        <v>9.0599999999999987</v>
      </c>
      <c r="B1555" t="s">
        <v>1427</v>
      </c>
      <c r="C1555" t="s">
        <v>546</v>
      </c>
    </row>
    <row r="1556" spans="1:3">
      <c r="A1556">
        <v>9.0699999999999985</v>
      </c>
      <c r="B1556" t="s">
        <v>1484</v>
      </c>
      <c r="C1556" t="s">
        <v>546</v>
      </c>
    </row>
    <row r="1557" spans="1:3">
      <c r="A1557">
        <v>9.0799999999999983</v>
      </c>
      <c r="B1557" t="s">
        <v>587</v>
      </c>
      <c r="C1557" t="s">
        <v>546</v>
      </c>
    </row>
    <row r="1558" spans="1:3">
      <c r="A1558">
        <v>9.0899999999999981</v>
      </c>
      <c r="B1558" t="s">
        <v>919</v>
      </c>
      <c r="C1558">
        <v>2018</v>
      </c>
    </row>
    <row r="1559" spans="1:3">
      <c r="A1559">
        <v>9.0999999999999979</v>
      </c>
      <c r="B1559" t="s">
        <v>369</v>
      </c>
      <c r="C1559" t="s">
        <v>546</v>
      </c>
    </row>
    <row r="1560" spans="1:3">
      <c r="A1560">
        <v>9.1099999999999977</v>
      </c>
      <c r="B1560" t="s">
        <v>370</v>
      </c>
      <c r="C1560" t="s">
        <v>546</v>
      </c>
    </row>
    <row r="1561" spans="1:3">
      <c r="A1561">
        <v>10.01</v>
      </c>
      <c r="B1561" t="s">
        <v>302</v>
      </c>
      <c r="C1561">
        <v>2018</v>
      </c>
    </row>
    <row r="1562" spans="1:3">
      <c r="A1562">
        <v>10.02</v>
      </c>
      <c r="B1562" t="s">
        <v>69</v>
      </c>
      <c r="C1562">
        <v>2018</v>
      </c>
    </row>
    <row r="1563" spans="1:3">
      <c r="A1563">
        <v>10.029999999999999</v>
      </c>
      <c r="B1563" t="s">
        <v>332</v>
      </c>
      <c r="C1563" t="s">
        <v>1336</v>
      </c>
    </row>
    <row r="1564" spans="1:3">
      <c r="A1564">
        <v>10.039999999999999</v>
      </c>
      <c r="B1564" t="s">
        <v>521</v>
      </c>
      <c r="C1564" t="s">
        <v>1336</v>
      </c>
    </row>
    <row r="1565" spans="1:3">
      <c r="A1565">
        <v>10.049999999999999</v>
      </c>
      <c r="B1565" t="s">
        <v>850</v>
      </c>
      <c r="C1565">
        <v>2018</v>
      </c>
    </row>
    <row r="1566" spans="1:3">
      <c r="A1566">
        <v>10.059999999999999</v>
      </c>
      <c r="B1566" t="s">
        <v>305</v>
      </c>
      <c r="C1566">
        <v>2018</v>
      </c>
    </row>
    <row r="1567" spans="1:3">
      <c r="A1567">
        <v>10.069999999999999</v>
      </c>
      <c r="B1567" t="s">
        <v>922</v>
      </c>
      <c r="C1567">
        <v>2018</v>
      </c>
    </row>
    <row r="1568" spans="1:3">
      <c r="A1568">
        <v>10.079999999999998</v>
      </c>
      <c r="B1568" t="s">
        <v>1434</v>
      </c>
      <c r="C1568">
        <v>2018</v>
      </c>
    </row>
    <row r="1569" spans="1:3">
      <c r="A1569">
        <v>10.089999999999998</v>
      </c>
      <c r="B1569" t="s">
        <v>367</v>
      </c>
      <c r="C1569" t="s">
        <v>1336</v>
      </c>
    </row>
    <row r="1570" spans="1:3">
      <c r="A1570">
        <v>10.099999999999998</v>
      </c>
      <c r="B1570" t="s">
        <v>190</v>
      </c>
      <c r="C1570">
        <v>2018</v>
      </c>
    </row>
    <row r="1571" spans="1:3">
      <c r="A1571">
        <v>10.109999999999998</v>
      </c>
      <c r="B1571" t="s">
        <v>493</v>
      </c>
      <c r="C1571" t="s">
        <v>1336</v>
      </c>
    </row>
    <row r="1572" spans="1:3">
      <c r="A1572">
        <v>11.01</v>
      </c>
      <c r="B1572" t="s">
        <v>875</v>
      </c>
      <c r="C1572">
        <v>2018</v>
      </c>
    </row>
    <row r="1573" spans="1:3">
      <c r="A1573">
        <v>11.02</v>
      </c>
      <c r="B1573" t="s">
        <v>873</v>
      </c>
      <c r="C1573">
        <v>2018</v>
      </c>
    </row>
    <row r="1574" spans="1:3">
      <c r="A1574">
        <v>11.03</v>
      </c>
      <c r="B1574" t="s">
        <v>1438</v>
      </c>
      <c r="C1574">
        <v>2018</v>
      </c>
    </row>
    <row r="1575" spans="1:3">
      <c r="A1575">
        <v>11.04</v>
      </c>
      <c r="B1575" t="s">
        <v>489</v>
      </c>
      <c r="C1575">
        <v>2018</v>
      </c>
    </row>
    <row r="1576" spans="1:3">
      <c r="A1576">
        <v>11.05</v>
      </c>
      <c r="B1576" t="s">
        <v>1022</v>
      </c>
      <c r="C1576">
        <v>2018</v>
      </c>
    </row>
    <row r="1577" spans="1:3">
      <c r="A1577">
        <v>11.06</v>
      </c>
      <c r="B1577" t="s">
        <v>511</v>
      </c>
      <c r="C1577">
        <v>2018</v>
      </c>
    </row>
    <row r="1578" spans="1:3">
      <c r="A1578">
        <v>11.07</v>
      </c>
      <c r="B1578" t="s">
        <v>523</v>
      </c>
      <c r="C1578" t="s">
        <v>1336</v>
      </c>
    </row>
    <row r="1579" spans="1:3">
      <c r="A1579">
        <v>11.08</v>
      </c>
      <c r="B1579" t="s">
        <v>552</v>
      </c>
      <c r="C1579" t="s">
        <v>1336</v>
      </c>
    </row>
  </sheetData>
  <autoFilter ref="G1:K556" xr:uid="{00000000-0009-0000-0000-00000B000000}"/>
  <customSheetViews>
    <customSheetView guid="{342038D5-E313-4A7C-9BAB-AA0E44EBACF9}" showAutoFilter="1" state="hidden" topLeftCell="C498">
      <selection activeCell="I556" sqref="I556"/>
      <pageMargins left="0.7" right="0.7" top="0.75" bottom="0.75" header="0.3" footer="0.3"/>
      <pageSetup orientation="portrait" r:id="rId1"/>
      <autoFilter ref="G1:K556" xr:uid="{00000000-0000-0000-0000-000000000000}"/>
    </customSheetView>
  </customSheetView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workbookViewId="0">
      <selection activeCell="D27" sqref="D27"/>
    </sheetView>
  </sheetViews>
  <sheetFormatPr defaultColWidth="9.140625" defaultRowHeight="15"/>
  <cols>
    <col min="1" max="1" width="18.85546875" style="82" bestFit="1" customWidth="1"/>
    <col min="2" max="2" width="13.85546875" style="82" bestFit="1" customWidth="1"/>
    <col min="3" max="3" width="13.85546875" style="82" customWidth="1"/>
    <col min="4" max="4" width="66.140625" style="82" customWidth="1"/>
    <col min="5" max="5" width="16.42578125" style="82" bestFit="1" customWidth="1"/>
    <col min="6" max="6" width="10.5703125" style="82" bestFit="1" customWidth="1"/>
    <col min="7" max="16384" width="9.140625" style="82"/>
  </cols>
  <sheetData>
    <row r="1" spans="1:7">
      <c r="A1" s="80" t="s">
        <v>949</v>
      </c>
      <c r="B1" s="80" t="s">
        <v>950</v>
      </c>
      <c r="C1" s="81" t="s">
        <v>951</v>
      </c>
      <c r="D1" s="80" t="s">
        <v>952</v>
      </c>
      <c r="E1" s="81" t="s">
        <v>953</v>
      </c>
      <c r="F1" s="81" t="s">
        <v>752</v>
      </c>
      <c r="G1" s="81" t="s">
        <v>954</v>
      </c>
    </row>
    <row r="2" spans="1:7">
      <c r="A2" s="82" t="s">
        <v>855</v>
      </c>
      <c r="B2" s="82" t="s">
        <v>955</v>
      </c>
      <c r="C2" s="82" t="s">
        <v>756</v>
      </c>
      <c r="D2" s="83" t="s">
        <v>956</v>
      </c>
      <c r="E2" s="82" t="s">
        <v>957</v>
      </c>
      <c r="F2" s="84">
        <v>42826</v>
      </c>
      <c r="G2" s="82" t="s">
        <v>958</v>
      </c>
    </row>
    <row r="3" spans="1:7">
      <c r="A3" s="82" t="s">
        <v>855</v>
      </c>
      <c r="B3" s="82" t="s">
        <v>959</v>
      </c>
      <c r="C3" s="82" t="s">
        <v>960</v>
      </c>
      <c r="D3" s="83" t="s">
        <v>956</v>
      </c>
      <c r="E3" s="82" t="s">
        <v>957</v>
      </c>
      <c r="F3" s="84">
        <v>42826</v>
      </c>
      <c r="G3" s="82" t="s">
        <v>958</v>
      </c>
    </row>
    <row r="4" spans="1:7" ht="30">
      <c r="A4" s="82" t="s">
        <v>859</v>
      </c>
      <c r="B4" s="82" t="s">
        <v>961</v>
      </c>
      <c r="C4" s="82" t="s">
        <v>962</v>
      </c>
      <c r="D4" s="83" t="s">
        <v>963</v>
      </c>
      <c r="E4" s="82" t="s">
        <v>957</v>
      </c>
      <c r="F4" s="84">
        <v>42826</v>
      </c>
      <c r="G4" s="82" t="s">
        <v>958</v>
      </c>
    </row>
    <row r="5" spans="1:7" ht="30">
      <c r="A5" s="82" t="s">
        <v>859</v>
      </c>
      <c r="B5" s="82" t="s">
        <v>964</v>
      </c>
      <c r="C5" s="82" t="s">
        <v>962</v>
      </c>
      <c r="D5" s="83" t="s">
        <v>965</v>
      </c>
      <c r="E5" s="82" t="s">
        <v>957</v>
      </c>
      <c r="F5" s="84">
        <v>42826</v>
      </c>
      <c r="G5" s="82" t="s">
        <v>958</v>
      </c>
    </row>
    <row r="6" spans="1:7" ht="30">
      <c r="A6" s="82" t="s">
        <v>859</v>
      </c>
      <c r="B6" s="82" t="s">
        <v>966</v>
      </c>
      <c r="C6" s="82" t="s">
        <v>962</v>
      </c>
      <c r="D6" s="83" t="s">
        <v>967</v>
      </c>
      <c r="E6" s="82" t="s">
        <v>957</v>
      </c>
      <c r="F6" s="84">
        <v>42826</v>
      </c>
      <c r="G6" s="82" t="s">
        <v>958</v>
      </c>
    </row>
    <row r="7" spans="1:7" ht="30">
      <c r="A7" s="82" t="s">
        <v>859</v>
      </c>
      <c r="B7" s="82" t="s">
        <v>968</v>
      </c>
      <c r="C7" s="82" t="s">
        <v>962</v>
      </c>
      <c r="D7" s="83" t="s">
        <v>969</v>
      </c>
      <c r="E7" s="82" t="s">
        <v>957</v>
      </c>
      <c r="F7" s="84">
        <v>42826</v>
      </c>
      <c r="G7" s="82" t="s">
        <v>958</v>
      </c>
    </row>
    <row r="8" spans="1:7">
      <c r="A8" s="82" t="s">
        <v>143</v>
      </c>
      <c r="B8" s="82" t="s">
        <v>970</v>
      </c>
      <c r="C8" s="82" t="s">
        <v>962</v>
      </c>
      <c r="D8" s="83" t="s">
        <v>971</v>
      </c>
      <c r="E8" s="82" t="s">
        <v>957</v>
      </c>
      <c r="F8" s="84">
        <v>42826</v>
      </c>
      <c r="G8" s="82" t="s">
        <v>958</v>
      </c>
    </row>
    <row r="9" spans="1:7">
      <c r="A9" s="82" t="s">
        <v>783</v>
      </c>
      <c r="B9" s="82" t="s">
        <v>972</v>
      </c>
      <c r="C9" s="82" t="s">
        <v>973</v>
      </c>
      <c r="D9" s="82" t="s">
        <v>974</v>
      </c>
      <c r="E9" s="82" t="s">
        <v>957</v>
      </c>
      <c r="F9" s="84">
        <v>42826</v>
      </c>
      <c r="G9" s="82" t="s">
        <v>975</v>
      </c>
    </row>
    <row r="10" spans="1:7">
      <c r="A10" s="82" t="s">
        <v>783</v>
      </c>
      <c r="B10" s="82" t="s">
        <v>972</v>
      </c>
      <c r="C10" s="82" t="s">
        <v>973</v>
      </c>
      <c r="D10" s="82" t="s">
        <v>974</v>
      </c>
      <c r="E10" s="82" t="s">
        <v>976</v>
      </c>
      <c r="F10" s="84">
        <v>42826</v>
      </c>
      <c r="G10" s="82" t="s">
        <v>975</v>
      </c>
    </row>
    <row r="11" spans="1:7">
      <c r="A11" s="82" t="s">
        <v>783</v>
      </c>
      <c r="B11" s="82" t="s">
        <v>977</v>
      </c>
      <c r="C11" s="82" t="s">
        <v>973</v>
      </c>
      <c r="D11" s="82" t="s">
        <v>978</v>
      </c>
      <c r="E11" s="82" t="s">
        <v>957</v>
      </c>
      <c r="F11" s="84">
        <v>42826</v>
      </c>
      <c r="G11" s="82" t="s">
        <v>979</v>
      </c>
    </row>
    <row r="12" spans="1:7">
      <c r="A12" s="82" t="s">
        <v>783</v>
      </c>
      <c r="B12" s="82" t="s">
        <v>977</v>
      </c>
      <c r="C12" s="82" t="s">
        <v>973</v>
      </c>
      <c r="D12" s="82" t="s">
        <v>978</v>
      </c>
      <c r="E12" s="82" t="s">
        <v>976</v>
      </c>
      <c r="F12" s="84">
        <v>42826</v>
      </c>
      <c r="G12" s="82" t="s">
        <v>979</v>
      </c>
    </row>
    <row r="13" spans="1:7">
      <c r="A13" s="82" t="s">
        <v>891</v>
      </c>
      <c r="B13" s="82" t="s">
        <v>980</v>
      </c>
      <c r="C13" s="82" t="s">
        <v>981</v>
      </c>
      <c r="D13" s="82" t="s">
        <v>982</v>
      </c>
      <c r="E13" s="82" t="s">
        <v>976</v>
      </c>
      <c r="F13" s="84">
        <v>42826</v>
      </c>
      <c r="G13" s="82" t="s">
        <v>983</v>
      </c>
    </row>
    <row r="14" spans="1:7">
      <c r="A14" s="82" t="s">
        <v>891</v>
      </c>
      <c r="B14" s="82" t="s">
        <v>980</v>
      </c>
      <c r="C14" s="82" t="s">
        <v>981</v>
      </c>
      <c r="D14" s="82" t="s">
        <v>982</v>
      </c>
      <c r="E14" s="82" t="s">
        <v>957</v>
      </c>
      <c r="F14" s="84">
        <v>42826</v>
      </c>
      <c r="G14" s="82" t="s">
        <v>983</v>
      </c>
    </row>
    <row r="15" spans="1:7">
      <c r="A15" s="82" t="s">
        <v>881</v>
      </c>
      <c r="B15" s="82" t="s">
        <v>984</v>
      </c>
      <c r="C15" s="82" t="s">
        <v>756</v>
      </c>
      <c r="D15" s="82" t="s">
        <v>985</v>
      </c>
      <c r="E15" s="82" t="s">
        <v>976</v>
      </c>
      <c r="F15" s="84">
        <v>42826</v>
      </c>
      <c r="G15" s="82" t="s">
        <v>986</v>
      </c>
    </row>
    <row r="16" spans="1:7">
      <c r="A16" s="82" t="s">
        <v>881</v>
      </c>
      <c r="B16" s="82" t="s">
        <v>987</v>
      </c>
      <c r="C16" s="82" t="s">
        <v>756</v>
      </c>
      <c r="D16" s="82" t="s">
        <v>985</v>
      </c>
      <c r="E16" s="82" t="s">
        <v>976</v>
      </c>
      <c r="F16" s="84">
        <v>42826</v>
      </c>
      <c r="G16" s="82" t="s">
        <v>988</v>
      </c>
    </row>
    <row r="17" spans="1:7">
      <c r="A17" s="82" t="s">
        <v>446</v>
      </c>
      <c r="B17" s="82" t="s">
        <v>989</v>
      </c>
      <c r="C17" s="82" t="s">
        <v>981</v>
      </c>
      <c r="D17" s="82" t="s">
        <v>990</v>
      </c>
      <c r="E17" s="82" t="s">
        <v>957</v>
      </c>
      <c r="F17" s="84">
        <v>42826</v>
      </c>
      <c r="G17" s="82" t="s">
        <v>983</v>
      </c>
    </row>
    <row r="18" spans="1:7">
      <c r="A18" s="82" t="s">
        <v>446</v>
      </c>
      <c r="B18" s="82" t="s">
        <v>989</v>
      </c>
      <c r="C18" s="82" t="s">
        <v>981</v>
      </c>
      <c r="D18" s="82" t="s">
        <v>990</v>
      </c>
      <c r="E18" s="82" t="s">
        <v>976</v>
      </c>
      <c r="F18" s="84">
        <v>42826</v>
      </c>
      <c r="G18" s="82" t="s">
        <v>983</v>
      </c>
    </row>
    <row r="19" spans="1:7">
      <c r="A19" s="82" t="s">
        <v>446</v>
      </c>
      <c r="B19" s="82" t="s">
        <v>991</v>
      </c>
      <c r="C19" s="82" t="s">
        <v>981</v>
      </c>
      <c r="D19" s="82" t="s">
        <v>992</v>
      </c>
      <c r="E19" s="82" t="s">
        <v>957</v>
      </c>
      <c r="F19" s="84">
        <v>42826</v>
      </c>
      <c r="G19" s="82" t="s">
        <v>983</v>
      </c>
    </row>
    <row r="20" spans="1:7">
      <c r="A20" s="82" t="s">
        <v>446</v>
      </c>
      <c r="B20" s="82" t="s">
        <v>991</v>
      </c>
      <c r="C20" s="82" t="s">
        <v>981</v>
      </c>
      <c r="D20" s="82" t="s">
        <v>992</v>
      </c>
      <c r="E20" s="82" t="s">
        <v>976</v>
      </c>
      <c r="F20" s="84">
        <v>42826</v>
      </c>
      <c r="G20" s="82" t="s">
        <v>983</v>
      </c>
    </row>
    <row r="21" spans="1:7">
      <c r="A21" s="82" t="s">
        <v>446</v>
      </c>
      <c r="B21" s="82" t="s">
        <v>993</v>
      </c>
      <c r="C21" s="82" t="s">
        <v>981</v>
      </c>
      <c r="D21" s="82" t="s">
        <v>994</v>
      </c>
      <c r="E21" s="82" t="s">
        <v>976</v>
      </c>
      <c r="F21" s="84">
        <v>42826</v>
      </c>
      <c r="G21" s="82" t="s">
        <v>995</v>
      </c>
    </row>
    <row r="22" spans="1:7">
      <c r="A22" s="82" t="s">
        <v>446</v>
      </c>
      <c r="B22" s="82" t="s">
        <v>993</v>
      </c>
      <c r="C22" s="82" t="s">
        <v>981</v>
      </c>
      <c r="D22" s="82" t="s">
        <v>994</v>
      </c>
      <c r="E22" s="82" t="s">
        <v>957</v>
      </c>
      <c r="F22" s="84">
        <v>42826</v>
      </c>
      <c r="G22" s="82" t="s">
        <v>995</v>
      </c>
    </row>
  </sheetData>
  <customSheetViews>
    <customSheetView guid="{342038D5-E313-4A7C-9BAB-AA0E44EBACF9}" state="hidden">
      <selection activeCell="D27" sqref="D27"/>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tint="0.79998168889431442"/>
    <pageSetUpPr autoPageBreaks="0" fitToPage="1"/>
  </sheetPr>
  <dimension ref="A1:Y442"/>
  <sheetViews>
    <sheetView zoomScaleNormal="100" workbookViewId="0">
      <pane ySplit="2" topLeftCell="A15" activePane="bottomLeft" state="frozen"/>
      <selection pane="bottomLeft" activeCell="N2" sqref="N1:R1048576"/>
    </sheetView>
  </sheetViews>
  <sheetFormatPr defaultColWidth="76.42578125" defaultRowHeight="12.75"/>
  <cols>
    <col min="1" max="1" width="13.5703125" style="10" customWidth="1"/>
    <col min="2" max="2" width="6.85546875" style="16" customWidth="1"/>
    <col min="3" max="3" width="9.85546875" style="16" customWidth="1"/>
    <col min="4" max="4" width="9.5703125" style="16" customWidth="1"/>
    <col min="5" max="5" width="11.42578125" style="16" customWidth="1"/>
    <col min="6" max="6" width="8.85546875" style="16" customWidth="1"/>
    <col min="7" max="7" width="7.5703125" style="16" customWidth="1"/>
    <col min="8" max="8" width="15.42578125" style="17" customWidth="1"/>
    <col min="9" max="9" width="8.42578125" style="31" bestFit="1" customWidth="1"/>
    <col min="10" max="10" width="12.5703125" style="16" customWidth="1"/>
    <col min="11" max="11" width="8.42578125" style="16" bestFit="1" customWidth="1"/>
    <col min="12" max="13" width="10.42578125" style="17" customWidth="1"/>
    <col min="14" max="14" width="49.140625" style="17" customWidth="1"/>
    <col min="15" max="15" width="14.140625" style="31" hidden="1" customWidth="1"/>
    <col min="16" max="16" width="31.5703125" style="31" hidden="1" customWidth="1"/>
    <col min="17" max="17" width="25.5703125" style="31" hidden="1" customWidth="1"/>
    <col min="18" max="18" width="18.85546875" style="31" bestFit="1" customWidth="1"/>
    <col min="19" max="19" width="14.5703125" style="23" bestFit="1" customWidth="1"/>
    <col min="20" max="20" width="21.5703125" style="10" customWidth="1"/>
    <col min="21" max="21" width="33" style="18" customWidth="1"/>
    <col min="22" max="22" width="13.85546875" style="19" customWidth="1"/>
    <col min="23" max="23" width="13.140625" style="10" customWidth="1"/>
    <col min="24" max="24" width="16.5703125" style="18" bestFit="1" customWidth="1"/>
    <col min="25" max="25" width="10.42578125" style="10" bestFit="1" customWidth="1"/>
    <col min="26" max="16384" width="76.42578125" style="10"/>
  </cols>
  <sheetData>
    <row r="1" spans="1:25" s="20" customFormat="1" ht="16.5" customHeight="1">
      <c r="A1" s="571" t="s">
        <v>410</v>
      </c>
      <c r="B1" s="571"/>
      <c r="C1" s="571"/>
      <c r="D1" s="571"/>
      <c r="E1" s="571"/>
      <c r="F1" s="571"/>
      <c r="G1" s="3"/>
      <c r="H1" s="572" t="s">
        <v>411</v>
      </c>
      <c r="I1" s="573"/>
      <c r="J1" s="573"/>
      <c r="K1" s="573"/>
      <c r="L1" s="573"/>
      <c r="M1" s="573"/>
      <c r="N1" s="573"/>
      <c r="O1" s="573"/>
      <c r="P1" s="573"/>
      <c r="Q1" s="573"/>
      <c r="R1" s="574"/>
      <c r="S1" s="46" t="s">
        <v>436</v>
      </c>
    </row>
    <row r="2" spans="1:25" s="25" customFormat="1" ht="46.5" customHeight="1">
      <c r="A2" s="4" t="s">
        <v>423</v>
      </c>
      <c r="B2" s="4" t="s">
        <v>176</v>
      </c>
      <c r="C2" s="4" t="s">
        <v>83</v>
      </c>
      <c r="D2" s="4" t="s">
        <v>170</v>
      </c>
      <c r="E2" s="4" t="s">
        <v>333</v>
      </c>
      <c r="F2" s="4" t="s">
        <v>351</v>
      </c>
      <c r="G2" s="5" t="s">
        <v>424</v>
      </c>
      <c r="H2" s="6" t="s">
        <v>422</v>
      </c>
      <c r="I2" s="6">
        <v>2017</v>
      </c>
      <c r="J2" s="7" t="s">
        <v>421</v>
      </c>
      <c r="K2" s="7">
        <v>2017</v>
      </c>
      <c r="L2" s="6" t="s">
        <v>441</v>
      </c>
      <c r="M2" s="6" t="s">
        <v>440</v>
      </c>
      <c r="N2" s="7" t="s">
        <v>328</v>
      </c>
      <c r="O2" s="51" t="s">
        <v>653</v>
      </c>
      <c r="P2" s="51" t="s">
        <v>663</v>
      </c>
      <c r="Q2" s="51" t="s">
        <v>664</v>
      </c>
      <c r="R2" s="7" t="s">
        <v>604</v>
      </c>
      <c r="S2" s="8" t="s">
        <v>437</v>
      </c>
    </row>
    <row r="3" spans="1:25" s="30" customFormat="1" ht="12.75" customHeight="1">
      <c r="A3" s="28" t="s">
        <v>166</v>
      </c>
      <c r="B3" s="28" t="s">
        <v>351</v>
      </c>
      <c r="C3" s="28"/>
      <c r="D3" s="28" t="s">
        <v>373</v>
      </c>
      <c r="E3" s="28"/>
      <c r="F3" s="28" t="s">
        <v>374</v>
      </c>
      <c r="G3" s="28"/>
      <c r="H3" s="29"/>
      <c r="I3" s="29" t="str">
        <f>IFERROR(MATCH(H3,#REF!,0),"no match")</f>
        <v>no match</v>
      </c>
      <c r="J3" s="29" t="s">
        <v>446</v>
      </c>
      <c r="K3" s="29" t="str">
        <f>IFERROR(MATCH(J3,#REF!,0),"no match")</f>
        <v>no match</v>
      </c>
      <c r="L3" s="29"/>
      <c r="M3" s="29" t="s">
        <v>168</v>
      </c>
      <c r="N3" s="12" t="s">
        <v>381</v>
      </c>
      <c r="O3" s="52"/>
      <c r="P3" s="52" t="s">
        <v>381</v>
      </c>
      <c r="Q3" s="52"/>
      <c r="R3" s="12" t="s">
        <v>606</v>
      </c>
      <c r="S3" s="21" t="s">
        <v>603</v>
      </c>
      <c r="V3" s="14"/>
      <c r="W3" s="14"/>
      <c r="X3" s="14"/>
      <c r="Y3" s="14"/>
    </row>
    <row r="4" spans="1:25" s="30" customFormat="1" ht="12.75" customHeight="1">
      <c r="A4" s="28" t="s">
        <v>167</v>
      </c>
      <c r="B4" s="28" t="s">
        <v>351</v>
      </c>
      <c r="C4" s="28"/>
      <c r="D4" s="28"/>
      <c r="E4" s="28"/>
      <c r="F4" s="28" t="s">
        <v>374</v>
      </c>
      <c r="G4" s="28"/>
      <c r="H4" s="28"/>
      <c r="I4" s="29" t="str">
        <f>IFERROR(MATCH(H4,#REF!,0),"no match")</f>
        <v>no match</v>
      </c>
      <c r="J4" s="29" t="s">
        <v>418</v>
      </c>
      <c r="K4" s="29" t="str">
        <f>IFERROR(MATCH(J4,#REF!,0),"no match")</f>
        <v>no match</v>
      </c>
      <c r="L4" s="11" t="s">
        <v>484</v>
      </c>
      <c r="M4" s="28" t="s">
        <v>357</v>
      </c>
      <c r="N4" s="11" t="s">
        <v>361</v>
      </c>
      <c r="O4" s="53" t="s">
        <v>654</v>
      </c>
      <c r="P4" s="53" t="s">
        <v>727</v>
      </c>
      <c r="Q4" s="53" t="s">
        <v>727</v>
      </c>
      <c r="R4" s="11" t="s">
        <v>614</v>
      </c>
      <c r="S4" s="34" t="s">
        <v>602</v>
      </c>
      <c r="V4" s="14"/>
      <c r="W4" s="14"/>
      <c r="X4" s="14"/>
      <c r="Y4" s="14"/>
    </row>
    <row r="5" spans="1:25" s="30" customFormat="1" ht="12.75" customHeight="1">
      <c r="A5" s="28" t="s">
        <v>166</v>
      </c>
      <c r="B5" s="28" t="s">
        <v>351</v>
      </c>
      <c r="C5" s="28"/>
      <c r="D5" s="28" t="s">
        <v>373</v>
      </c>
      <c r="E5" s="28"/>
      <c r="F5" s="28" t="s">
        <v>374</v>
      </c>
      <c r="G5" s="28"/>
      <c r="H5" s="28"/>
      <c r="I5" s="29" t="str">
        <f>IFERROR(MATCH(H5,#REF!,0),"no match")</f>
        <v>no match</v>
      </c>
      <c r="J5" s="28" t="s">
        <v>168</v>
      </c>
      <c r="K5" s="29" t="str">
        <f>IFERROR(MATCH(J5,#REF!,0),"no match")</f>
        <v>no match</v>
      </c>
      <c r="L5" s="11" t="s">
        <v>485</v>
      </c>
      <c r="M5" s="28" t="s">
        <v>358</v>
      </c>
      <c r="N5" s="11" t="s">
        <v>362</v>
      </c>
      <c r="O5" s="53" t="s">
        <v>654</v>
      </c>
      <c r="P5" s="53" t="s">
        <v>728</v>
      </c>
      <c r="Q5" s="53" t="s">
        <v>728</v>
      </c>
      <c r="R5" s="11" t="s">
        <v>614</v>
      </c>
      <c r="S5" s="34" t="s">
        <v>602</v>
      </c>
    </row>
    <row r="6" spans="1:25" s="14" customFormat="1" ht="12.75" customHeight="1">
      <c r="A6" s="28" t="s">
        <v>167</v>
      </c>
      <c r="B6" s="28" t="s">
        <v>351</v>
      </c>
      <c r="C6" s="28"/>
      <c r="D6" s="28"/>
      <c r="E6" s="28"/>
      <c r="F6" s="28" t="s">
        <v>374</v>
      </c>
      <c r="G6" s="28"/>
      <c r="H6" s="28"/>
      <c r="I6" s="29" t="str">
        <f>IFERROR(MATCH(H6,#REF!,0),"no match")</f>
        <v>no match</v>
      </c>
      <c r="J6" s="28"/>
      <c r="K6" s="29" t="str">
        <f>IFERROR(MATCH(J6,#REF!,0),"no match")</f>
        <v>no match</v>
      </c>
      <c r="L6" s="11" t="s">
        <v>486</v>
      </c>
      <c r="M6" s="28" t="s">
        <v>447</v>
      </c>
      <c r="N6" s="11" t="s">
        <v>364</v>
      </c>
      <c r="O6" s="53"/>
      <c r="P6" s="53" t="s">
        <v>364</v>
      </c>
      <c r="Q6" s="53"/>
      <c r="R6" s="11" t="s">
        <v>615</v>
      </c>
      <c r="S6" s="34" t="s">
        <v>603</v>
      </c>
      <c r="V6" s="30"/>
      <c r="W6" s="30"/>
      <c r="X6" s="30"/>
      <c r="Y6" s="30"/>
    </row>
    <row r="7" spans="1:25" s="14" customFormat="1" ht="12.75" customHeight="1">
      <c r="A7" s="28" t="s">
        <v>167</v>
      </c>
      <c r="B7" s="28" t="s">
        <v>351</v>
      </c>
      <c r="C7" s="28"/>
      <c r="D7" s="28"/>
      <c r="E7" s="28"/>
      <c r="F7" s="28" t="s">
        <v>374</v>
      </c>
      <c r="G7" s="21"/>
      <c r="H7" s="11"/>
      <c r="I7" s="29" t="str">
        <f>IFERROR(MATCH(H7,#REF!,0),"no match")</f>
        <v>no match</v>
      </c>
      <c r="J7" s="11"/>
      <c r="K7" s="29" t="str">
        <f>IFERROR(MATCH(J7,#REF!,0),"no match")</f>
        <v>no match</v>
      </c>
      <c r="L7" s="11"/>
      <c r="M7" s="11" t="s">
        <v>428</v>
      </c>
      <c r="N7" s="11" t="s">
        <v>429</v>
      </c>
      <c r="O7" s="53" t="s">
        <v>655</v>
      </c>
      <c r="P7" s="53" t="s">
        <v>656</v>
      </c>
      <c r="Q7" s="53"/>
      <c r="R7" s="11" t="s">
        <v>607</v>
      </c>
      <c r="S7" s="21" t="s">
        <v>603</v>
      </c>
    </row>
    <row r="8" spans="1:25" s="14" customFormat="1" ht="12.75" customHeight="1">
      <c r="A8" s="28" t="s">
        <v>166</v>
      </c>
      <c r="B8" s="28" t="s">
        <v>351</v>
      </c>
      <c r="C8" s="28"/>
      <c r="D8" s="28" t="s">
        <v>373</v>
      </c>
      <c r="E8" s="28"/>
      <c r="F8" s="28" t="s">
        <v>374</v>
      </c>
      <c r="G8" s="28"/>
      <c r="H8" s="28"/>
      <c r="I8" s="29" t="str">
        <f>IFERROR(MATCH(H8,#REF!,0),"no match")</f>
        <v>no match</v>
      </c>
      <c r="J8" s="28" t="s">
        <v>168</v>
      </c>
      <c r="K8" s="29" t="str">
        <f>IFERROR(MATCH(J8,#REF!,0),"no match")</f>
        <v>no match</v>
      </c>
      <c r="L8" s="11"/>
      <c r="M8" s="28" t="s">
        <v>359</v>
      </c>
      <c r="N8" s="11" t="s">
        <v>644</v>
      </c>
      <c r="O8" s="53" t="s">
        <v>654</v>
      </c>
      <c r="P8" s="53" t="s">
        <v>730</v>
      </c>
      <c r="Q8" s="53" t="s">
        <v>730</v>
      </c>
      <c r="R8" s="11" t="s">
        <v>614</v>
      </c>
      <c r="S8" s="34" t="s">
        <v>602</v>
      </c>
    </row>
    <row r="9" spans="1:25" s="30" customFormat="1" ht="12.75" customHeight="1">
      <c r="A9" s="28" t="s">
        <v>166</v>
      </c>
      <c r="B9" s="28" t="s">
        <v>351</v>
      </c>
      <c r="C9" s="28"/>
      <c r="D9" s="28" t="s">
        <v>373</v>
      </c>
      <c r="E9" s="28"/>
      <c r="F9" s="28" t="s">
        <v>374</v>
      </c>
      <c r="G9" s="28"/>
      <c r="H9" s="28"/>
      <c r="I9" s="29" t="str">
        <f>IFERROR(MATCH(H9,#REF!,0),"no match")</f>
        <v>no match</v>
      </c>
      <c r="J9" s="28" t="s">
        <v>168</v>
      </c>
      <c r="K9" s="29" t="str">
        <f>IFERROR(MATCH(J9,#REF!,0),"no match")</f>
        <v>no match</v>
      </c>
      <c r="L9" s="11"/>
      <c r="M9" s="28" t="s">
        <v>360</v>
      </c>
      <c r="N9" s="11" t="s">
        <v>363</v>
      </c>
      <c r="O9" s="11" t="s">
        <v>654</v>
      </c>
      <c r="P9" s="11"/>
      <c r="Q9" s="11"/>
      <c r="R9" s="11" t="s">
        <v>614</v>
      </c>
      <c r="S9" s="34" t="s">
        <v>602</v>
      </c>
    </row>
    <row r="10" spans="1:25" s="30" customFormat="1" ht="12.75" customHeight="1">
      <c r="A10" s="28" t="s">
        <v>167</v>
      </c>
      <c r="B10" s="28" t="s">
        <v>351</v>
      </c>
      <c r="C10" s="28"/>
      <c r="D10" s="28"/>
      <c r="E10" s="28"/>
      <c r="F10" s="28" t="s">
        <v>374</v>
      </c>
      <c r="G10" s="28"/>
      <c r="H10" s="28"/>
      <c r="I10" s="29" t="str">
        <f>IFERROR(MATCH(H10,#REF!,0),"no match")</f>
        <v>no match</v>
      </c>
      <c r="J10" s="28"/>
      <c r="K10" s="29" t="str">
        <f>IFERROR(MATCH(J10,#REF!,0),"no match")</f>
        <v>no match</v>
      </c>
      <c r="L10" s="28"/>
      <c r="M10" s="28"/>
      <c r="N10" s="11" t="s">
        <v>365</v>
      </c>
      <c r="O10" s="53"/>
      <c r="P10" s="53" t="s">
        <v>711</v>
      </c>
      <c r="Q10" s="53"/>
      <c r="R10" s="11" t="s">
        <v>609</v>
      </c>
      <c r="S10" s="34" t="s">
        <v>603</v>
      </c>
      <c r="V10" s="14"/>
      <c r="W10" s="14"/>
      <c r="X10" s="14"/>
      <c r="Y10" s="14"/>
    </row>
    <row r="11" spans="1:25" s="30" customFormat="1" ht="12.75" customHeight="1">
      <c r="A11" s="28" t="s">
        <v>167</v>
      </c>
      <c r="B11" s="28" t="s">
        <v>351</v>
      </c>
      <c r="C11" s="28"/>
      <c r="D11" s="28"/>
      <c r="E11" s="28"/>
      <c r="F11" s="28" t="s">
        <v>374</v>
      </c>
      <c r="G11" s="28"/>
      <c r="H11" s="28"/>
      <c r="I11" s="29" t="str">
        <f>IFERROR(MATCH(H11,#REF!,0),"no match")</f>
        <v>no match</v>
      </c>
      <c r="J11" s="28"/>
      <c r="K11" s="29" t="str">
        <f>IFERROR(MATCH(J11,#REF!,0),"no match")</f>
        <v>no match</v>
      </c>
      <c r="L11" s="28"/>
      <c r="M11" s="28"/>
      <c r="N11" s="11" t="s">
        <v>366</v>
      </c>
      <c r="O11" s="53"/>
      <c r="P11" s="53" t="s">
        <v>731</v>
      </c>
      <c r="Q11" s="53"/>
      <c r="R11" s="11" t="s">
        <v>614</v>
      </c>
      <c r="S11" s="34" t="s">
        <v>603</v>
      </c>
    </row>
    <row r="12" spans="1:25" s="30" customFormat="1" ht="12.75" customHeight="1">
      <c r="A12" s="28" t="s">
        <v>167</v>
      </c>
      <c r="B12" s="28" t="s">
        <v>351</v>
      </c>
      <c r="C12" s="28"/>
      <c r="D12" s="28"/>
      <c r="E12" s="28"/>
      <c r="F12" s="28" t="s">
        <v>374</v>
      </c>
      <c r="G12" s="28"/>
      <c r="H12" s="28"/>
      <c r="I12" s="29" t="str">
        <f>IFERROR(MATCH(H12,#REF!,0),"no match")</f>
        <v>no match</v>
      </c>
      <c r="J12" s="28"/>
      <c r="K12" s="29" t="str">
        <f>IFERROR(MATCH(J12,#REF!,0),"no match")</f>
        <v>no match</v>
      </c>
      <c r="L12" s="28"/>
      <c r="M12" s="28"/>
      <c r="N12" s="11" t="s">
        <v>368</v>
      </c>
      <c r="O12" s="53" t="s">
        <v>654</v>
      </c>
      <c r="P12" s="53" t="s">
        <v>706</v>
      </c>
      <c r="Q12" s="53" t="s">
        <v>706</v>
      </c>
      <c r="R12" s="11" t="s">
        <v>614</v>
      </c>
      <c r="S12" s="34" t="s">
        <v>603</v>
      </c>
    </row>
    <row r="13" spans="1:25" s="30" customFormat="1" ht="12.75" customHeight="1">
      <c r="A13" s="28" t="s">
        <v>167</v>
      </c>
      <c r="B13" s="28" t="s">
        <v>351</v>
      </c>
      <c r="C13" s="28"/>
      <c r="D13" s="28"/>
      <c r="E13" s="28"/>
      <c r="F13" s="28" t="s">
        <v>374</v>
      </c>
      <c r="G13" s="28"/>
      <c r="H13" s="28"/>
      <c r="I13" s="29" t="str">
        <f>IFERROR(MATCH(H13,#REF!,0),"no match")</f>
        <v>no match</v>
      </c>
      <c r="J13" s="28"/>
      <c r="K13" s="29" t="str">
        <f>IFERROR(MATCH(J13,#REF!,0),"no match")</f>
        <v>no match</v>
      </c>
      <c r="L13" s="28"/>
      <c r="M13" s="28"/>
      <c r="N13" s="11" t="s">
        <v>369</v>
      </c>
      <c r="O13" s="53"/>
      <c r="P13" s="53" t="s">
        <v>738</v>
      </c>
      <c r="Q13" s="53"/>
      <c r="R13" s="11" t="s">
        <v>615</v>
      </c>
      <c r="S13" s="34" t="s">
        <v>603</v>
      </c>
      <c r="V13" s="14"/>
      <c r="W13" s="14"/>
      <c r="X13" s="14"/>
      <c r="Y13" s="14"/>
    </row>
    <row r="14" spans="1:25" s="30" customFormat="1" ht="12.75" customHeight="1">
      <c r="A14" s="28" t="s">
        <v>167</v>
      </c>
      <c r="B14" s="28" t="s">
        <v>351</v>
      </c>
      <c r="C14" s="28"/>
      <c r="D14" s="28"/>
      <c r="E14" s="28"/>
      <c r="F14" s="28" t="s">
        <v>374</v>
      </c>
      <c r="G14" s="28"/>
      <c r="H14" s="28"/>
      <c r="I14" s="29" t="str">
        <f>IFERROR(MATCH(H14,#REF!,0),"no match")</f>
        <v>no match</v>
      </c>
      <c r="J14" s="28"/>
      <c r="K14" s="29" t="str">
        <f>IFERROR(MATCH(J14,#REF!,0),"no match")</f>
        <v>no match</v>
      </c>
      <c r="L14" s="28"/>
      <c r="M14" s="28"/>
      <c r="N14" s="11" t="s">
        <v>370</v>
      </c>
      <c r="O14" s="11"/>
      <c r="P14" s="11"/>
      <c r="Q14" s="11"/>
      <c r="R14" s="11" t="s">
        <v>615</v>
      </c>
      <c r="S14" s="34" t="s">
        <v>603</v>
      </c>
      <c r="W14" s="32"/>
    </row>
    <row r="15" spans="1:25" s="30" customFormat="1" ht="12.75" customHeight="1">
      <c r="A15" s="28" t="s">
        <v>167</v>
      </c>
      <c r="B15" s="28" t="s">
        <v>351</v>
      </c>
      <c r="C15" s="28"/>
      <c r="D15" s="28"/>
      <c r="E15" s="28"/>
      <c r="F15" s="28" t="s">
        <v>374</v>
      </c>
      <c r="G15" s="28"/>
      <c r="H15" s="28"/>
      <c r="I15" s="29" t="str">
        <f>IFERROR(MATCH(H15,#REF!,0),"no match")</f>
        <v>no match</v>
      </c>
      <c r="J15" s="28"/>
      <c r="K15" s="29" t="str">
        <f>IFERROR(MATCH(J15,#REF!,0),"no match")</f>
        <v>no match</v>
      </c>
      <c r="L15" s="28"/>
      <c r="M15" s="28"/>
      <c r="N15" s="11" t="s">
        <v>367</v>
      </c>
      <c r="O15" s="53"/>
      <c r="P15" s="53" t="s">
        <v>708</v>
      </c>
      <c r="Q15" s="53"/>
      <c r="R15" s="11" t="s">
        <v>610</v>
      </c>
      <c r="S15" s="34" t="s">
        <v>603</v>
      </c>
    </row>
    <row r="16" spans="1:25" s="30" customFormat="1" ht="12.75" customHeight="1">
      <c r="A16" s="28" t="s">
        <v>167</v>
      </c>
      <c r="B16" s="28" t="s">
        <v>351</v>
      </c>
      <c r="C16" s="28"/>
      <c r="D16" s="28"/>
      <c r="E16" s="28"/>
      <c r="F16" s="28" t="s">
        <v>374</v>
      </c>
      <c r="G16" s="28"/>
      <c r="H16" s="28"/>
      <c r="I16" s="29" t="str">
        <f>IFERROR(MATCH(H16,#REF!,0),"no match")</f>
        <v>no match</v>
      </c>
      <c r="J16" s="28"/>
      <c r="K16" s="29" t="str">
        <f>IFERROR(MATCH(J16,#REF!,0),"no match")</f>
        <v>no match</v>
      </c>
      <c r="L16" s="28"/>
      <c r="M16" s="28"/>
      <c r="N16" s="11" t="s">
        <v>371</v>
      </c>
      <c r="O16" s="53"/>
      <c r="P16" s="53" t="s">
        <v>735</v>
      </c>
      <c r="Q16" s="53" t="s">
        <v>703</v>
      </c>
      <c r="R16" s="12" t="s">
        <v>614</v>
      </c>
      <c r="S16" s="34" t="s">
        <v>603</v>
      </c>
    </row>
    <row r="17" spans="1:25" s="14" customFormat="1" ht="12.75" customHeight="1">
      <c r="A17" s="28" t="s">
        <v>166</v>
      </c>
      <c r="B17" s="28" t="s">
        <v>170</v>
      </c>
      <c r="C17" s="28"/>
      <c r="D17" s="28" t="s">
        <v>374</v>
      </c>
      <c r="E17" s="28"/>
      <c r="F17" s="28" t="s">
        <v>373</v>
      </c>
      <c r="G17" s="28"/>
      <c r="H17" s="28"/>
      <c r="I17" s="29" t="str">
        <f>IFERROR(MATCH(H17,#REF!,0),"no match")</f>
        <v>no match</v>
      </c>
      <c r="J17" s="29" t="s">
        <v>352</v>
      </c>
      <c r="K17" s="29" t="str">
        <f>IFERROR(MATCH(J17,#REF!,0),"no match")</f>
        <v>no match</v>
      </c>
      <c r="L17" s="28"/>
      <c r="M17" s="28"/>
      <c r="N17" s="12" t="s">
        <v>417</v>
      </c>
      <c r="O17" s="12" t="s">
        <v>654</v>
      </c>
      <c r="P17" s="12"/>
      <c r="Q17" s="12"/>
      <c r="R17" s="12" t="s">
        <v>614</v>
      </c>
      <c r="S17" s="22" t="s">
        <v>602</v>
      </c>
      <c r="V17" s="30"/>
      <c r="W17" s="30"/>
      <c r="X17" s="30"/>
      <c r="Y17" s="30"/>
    </row>
    <row r="18" spans="1:25" s="30" customFormat="1" ht="12.75" customHeight="1">
      <c r="A18" s="28" t="s">
        <v>166</v>
      </c>
      <c r="B18" s="28" t="s">
        <v>170</v>
      </c>
      <c r="C18" s="28" t="s">
        <v>373</v>
      </c>
      <c r="D18" s="28" t="s">
        <v>374</v>
      </c>
      <c r="E18" s="28"/>
      <c r="F18" s="28" t="s">
        <v>373</v>
      </c>
      <c r="G18" s="28"/>
      <c r="H18" s="12" t="s">
        <v>375</v>
      </c>
      <c r="I18" s="29" t="str">
        <f>IFERROR(MATCH(H18,#REF!,0),"no match")</f>
        <v>no match</v>
      </c>
      <c r="J18" s="11" t="s">
        <v>321</v>
      </c>
      <c r="K18" s="29" t="str">
        <f>IFERROR(MATCH(J18,#REF!,0),"no match")</f>
        <v>no match</v>
      </c>
      <c r="L18" s="11" t="s">
        <v>168</v>
      </c>
      <c r="M18" s="11"/>
      <c r="N18" s="11" t="s">
        <v>376</v>
      </c>
      <c r="O18" s="53" t="s">
        <v>655</v>
      </c>
      <c r="P18" s="53" t="s">
        <v>657</v>
      </c>
      <c r="Q18" s="53"/>
      <c r="R18" s="29" t="s">
        <v>607</v>
      </c>
      <c r="S18" s="21" t="s">
        <v>603</v>
      </c>
      <c r="V18" s="14"/>
      <c r="W18" s="14"/>
      <c r="X18" s="14"/>
      <c r="Y18" s="14"/>
    </row>
    <row r="19" spans="1:25" s="30" customFormat="1" ht="12.75" customHeight="1">
      <c r="A19" s="11" t="s">
        <v>166</v>
      </c>
      <c r="B19" s="11" t="s">
        <v>83</v>
      </c>
      <c r="C19" s="28" t="s">
        <v>374</v>
      </c>
      <c r="D19" s="28" t="s">
        <v>373</v>
      </c>
      <c r="E19" s="28"/>
      <c r="F19" s="28" t="s">
        <v>373</v>
      </c>
      <c r="G19" s="28"/>
      <c r="H19" s="28" t="s">
        <v>246</v>
      </c>
      <c r="I19" s="29" t="str">
        <f>IFERROR(MATCH(H19,#REF!,0),"no match")</f>
        <v>no match</v>
      </c>
      <c r="J19" s="11" t="s">
        <v>119</v>
      </c>
      <c r="K19" s="29" t="str">
        <f>IFERROR(MATCH(J19,#REF!,0),"no match")</f>
        <v>no match</v>
      </c>
      <c r="L19" s="28" t="s">
        <v>455</v>
      </c>
      <c r="M19" s="28"/>
      <c r="N19" s="29" t="s">
        <v>40</v>
      </c>
      <c r="O19" s="54"/>
      <c r="P19" s="54" t="s">
        <v>709</v>
      </c>
      <c r="Q19" s="54" t="s">
        <v>701</v>
      </c>
      <c r="R19" s="29" t="s">
        <v>609</v>
      </c>
      <c r="S19" s="21" t="s">
        <v>602</v>
      </c>
      <c r="V19" s="14"/>
      <c r="W19" s="14"/>
      <c r="X19" s="14"/>
      <c r="Y19" s="14"/>
    </row>
    <row r="20" spans="1:25" s="30" customFormat="1" ht="12.75" customHeight="1">
      <c r="A20" s="11" t="s">
        <v>167</v>
      </c>
      <c r="B20" s="11" t="s">
        <v>169</v>
      </c>
      <c r="C20" s="28" t="s">
        <v>169</v>
      </c>
      <c r="D20" s="28" t="s">
        <v>169</v>
      </c>
      <c r="E20" s="28"/>
      <c r="F20" s="28"/>
      <c r="G20" s="28"/>
      <c r="H20" s="28" t="s">
        <v>281</v>
      </c>
      <c r="I20" s="29" t="str">
        <f>IFERROR(MATCH(H20,#REF!,0),"no match")</f>
        <v>no match</v>
      </c>
      <c r="J20" s="29" t="s">
        <v>154</v>
      </c>
      <c r="K20" s="29" t="str">
        <f>IFERROR(MATCH(J20,#REF!,0),"no match")</f>
        <v>no match</v>
      </c>
      <c r="L20" s="28"/>
      <c r="M20" s="28"/>
      <c r="N20" s="24" t="s">
        <v>309</v>
      </c>
      <c r="O20" s="55"/>
      <c r="P20" s="55" t="s">
        <v>309</v>
      </c>
      <c r="Q20" s="55"/>
      <c r="R20" s="24" t="s">
        <v>612</v>
      </c>
      <c r="S20" s="38" t="s">
        <v>602</v>
      </c>
    </row>
    <row r="21" spans="1:25" s="30" customFormat="1" ht="12.75" customHeight="1">
      <c r="A21" s="11" t="s">
        <v>166</v>
      </c>
      <c r="B21" s="11" t="s">
        <v>170</v>
      </c>
      <c r="C21" s="28" t="s">
        <v>373</v>
      </c>
      <c r="D21" s="28" t="s">
        <v>374</v>
      </c>
      <c r="E21" s="28"/>
      <c r="F21" s="28"/>
      <c r="G21" s="28"/>
      <c r="H21" s="28" t="s">
        <v>299</v>
      </c>
      <c r="I21" s="29" t="str">
        <f>IFERROR(MATCH(H21,#REF!,0),"no match")</f>
        <v>no match</v>
      </c>
      <c r="J21" s="11" t="s">
        <v>148</v>
      </c>
      <c r="K21" s="29" t="str">
        <f>IFERROR(MATCH(J21,#REF!,0),"no match")</f>
        <v>no match</v>
      </c>
      <c r="L21" s="28" t="s">
        <v>481</v>
      </c>
      <c r="M21" s="28"/>
      <c r="N21" s="29" t="s">
        <v>79</v>
      </c>
      <c r="O21" s="54"/>
      <c r="P21" s="54" t="s">
        <v>79</v>
      </c>
      <c r="Q21" s="54"/>
      <c r="R21" s="29" t="s">
        <v>612</v>
      </c>
      <c r="S21" s="21" t="s">
        <v>602</v>
      </c>
    </row>
    <row r="22" spans="1:25" s="30" customFormat="1" ht="12.75" customHeight="1">
      <c r="A22" s="11" t="s">
        <v>166</v>
      </c>
      <c r="B22" s="11" t="s">
        <v>170</v>
      </c>
      <c r="C22" s="28" t="s">
        <v>373</v>
      </c>
      <c r="D22" s="28" t="s">
        <v>374</v>
      </c>
      <c r="E22" s="28"/>
      <c r="F22" s="28"/>
      <c r="G22" s="28"/>
      <c r="H22" s="28" t="s">
        <v>301</v>
      </c>
      <c r="I22" s="29" t="str">
        <f>IFERROR(MATCH(H22,#REF!,0),"no match")</f>
        <v>no match</v>
      </c>
      <c r="J22" s="11" t="s">
        <v>149</v>
      </c>
      <c r="K22" s="29" t="str">
        <f>IFERROR(MATCH(J22,#REF!,0),"no match")</f>
        <v>no match</v>
      </c>
      <c r="L22" s="28" t="s">
        <v>482</v>
      </c>
      <c r="M22" s="28"/>
      <c r="N22" s="29" t="s">
        <v>81</v>
      </c>
      <c r="O22" s="54"/>
      <c r="P22" s="54" t="s">
        <v>81</v>
      </c>
      <c r="Q22" s="54"/>
      <c r="R22" s="29" t="s">
        <v>612</v>
      </c>
      <c r="S22" s="21" t="s">
        <v>602</v>
      </c>
    </row>
    <row r="23" spans="1:25" s="30" customFormat="1" ht="12.75" customHeight="1">
      <c r="A23" s="28" t="s">
        <v>167</v>
      </c>
      <c r="B23" s="28" t="s">
        <v>170</v>
      </c>
      <c r="C23" s="28"/>
      <c r="D23" s="28" t="s">
        <v>374</v>
      </c>
      <c r="E23" s="28"/>
      <c r="F23" s="28"/>
      <c r="G23" s="28"/>
      <c r="H23" s="28" t="s">
        <v>406</v>
      </c>
      <c r="I23" s="29" t="str">
        <f>IFERROR(MATCH(H23,#REF!,0),"no match")</f>
        <v>no match</v>
      </c>
      <c r="J23" s="28" t="s">
        <v>147</v>
      </c>
      <c r="K23" s="29" t="str">
        <f>IFERROR(MATCH(J23,#REF!,0),"no match")</f>
        <v>no match</v>
      </c>
      <c r="L23" s="28"/>
      <c r="M23" s="28"/>
      <c r="N23" s="11" t="s">
        <v>325</v>
      </c>
      <c r="O23" s="53"/>
      <c r="P23" s="53" t="s">
        <v>325</v>
      </c>
      <c r="Q23" s="53"/>
      <c r="R23" s="11" t="s">
        <v>612</v>
      </c>
      <c r="S23" s="21" t="s">
        <v>602</v>
      </c>
      <c r="V23" s="33"/>
      <c r="X23" s="32"/>
    </row>
    <row r="24" spans="1:25" s="14" customFormat="1" ht="12.75" customHeight="1">
      <c r="A24" s="28" t="s">
        <v>167</v>
      </c>
      <c r="B24" s="28" t="s">
        <v>170</v>
      </c>
      <c r="C24" s="28"/>
      <c r="D24" s="28" t="s">
        <v>374</v>
      </c>
      <c r="E24" s="28"/>
      <c r="F24" s="28"/>
      <c r="G24" s="28"/>
      <c r="H24" s="28" t="s">
        <v>406</v>
      </c>
      <c r="I24" s="29" t="str">
        <f>IFERROR(MATCH(H24,#REF!,0),"no match")</f>
        <v>no match</v>
      </c>
      <c r="J24" s="29" t="s">
        <v>155</v>
      </c>
      <c r="K24" s="29" t="str">
        <f>IFERROR(MATCH(J24,#REF!,0),"no match")</f>
        <v>no match</v>
      </c>
      <c r="L24" s="28"/>
      <c r="M24" s="28"/>
      <c r="N24" s="11" t="s">
        <v>322</v>
      </c>
      <c r="O24" s="53"/>
      <c r="P24" s="53" t="s">
        <v>322</v>
      </c>
      <c r="Q24" s="53"/>
      <c r="R24" s="11" t="s">
        <v>612</v>
      </c>
      <c r="S24" s="21" t="s">
        <v>602</v>
      </c>
      <c r="V24" s="11"/>
      <c r="W24" s="11"/>
      <c r="X24" s="11"/>
      <c r="Y24" s="11"/>
    </row>
    <row r="25" spans="1:25" s="14" customFormat="1" ht="12.75" customHeight="1">
      <c r="A25" s="28" t="s">
        <v>167</v>
      </c>
      <c r="B25" s="28" t="s">
        <v>170</v>
      </c>
      <c r="C25" s="28"/>
      <c r="D25" s="28" t="s">
        <v>374</v>
      </c>
      <c r="E25" s="28"/>
      <c r="F25" s="28"/>
      <c r="G25" s="28"/>
      <c r="H25" s="28" t="s">
        <v>406</v>
      </c>
      <c r="I25" s="29" t="str">
        <f>IFERROR(MATCH(H25,#REF!,0),"no match")</f>
        <v>no match</v>
      </c>
      <c r="J25" s="29" t="s">
        <v>156</v>
      </c>
      <c r="K25" s="29" t="str">
        <f>IFERROR(MATCH(J25,#REF!,0),"no match")</f>
        <v>no match</v>
      </c>
      <c r="L25" s="28"/>
      <c r="M25" s="28"/>
      <c r="N25" s="11" t="s">
        <v>323</v>
      </c>
      <c r="O25" s="53"/>
      <c r="P25" s="53" t="s">
        <v>323</v>
      </c>
      <c r="Q25" s="53"/>
      <c r="R25" s="11" t="s">
        <v>612</v>
      </c>
      <c r="S25" s="21" t="s">
        <v>602</v>
      </c>
      <c r="V25" s="33"/>
      <c r="W25" s="30"/>
      <c r="X25" s="32"/>
      <c r="Y25" s="30"/>
    </row>
    <row r="26" spans="1:25" s="30" customFormat="1" ht="12.75" customHeight="1">
      <c r="A26" s="28" t="s">
        <v>167</v>
      </c>
      <c r="B26" s="28" t="s">
        <v>170</v>
      </c>
      <c r="C26" s="28"/>
      <c r="D26" s="28" t="s">
        <v>374</v>
      </c>
      <c r="E26" s="28"/>
      <c r="F26" s="28"/>
      <c r="G26" s="28"/>
      <c r="H26" s="28" t="s">
        <v>406</v>
      </c>
      <c r="I26" s="29" t="str">
        <f>IFERROR(MATCH(H26,#REF!,0),"no match")</f>
        <v>no match</v>
      </c>
      <c r="J26" s="29" t="s">
        <v>157</v>
      </c>
      <c r="K26" s="29" t="str">
        <f>IFERROR(MATCH(J26,#REF!,0),"no match")</f>
        <v>no match</v>
      </c>
      <c r="L26" s="28"/>
      <c r="M26" s="28"/>
      <c r="N26" s="11" t="s">
        <v>324</v>
      </c>
      <c r="O26" s="53"/>
      <c r="P26" s="53" t="s">
        <v>324</v>
      </c>
      <c r="Q26" s="53"/>
      <c r="R26" s="11" t="s">
        <v>612</v>
      </c>
      <c r="S26" s="21" t="s">
        <v>602</v>
      </c>
      <c r="V26" s="33"/>
      <c r="X26" s="32"/>
    </row>
    <row r="27" spans="1:25" s="30" customFormat="1" ht="12.75" customHeight="1">
      <c r="A27" s="28" t="s">
        <v>167</v>
      </c>
      <c r="B27" s="28" t="s">
        <v>170</v>
      </c>
      <c r="C27" s="28"/>
      <c r="D27" s="28" t="s">
        <v>374</v>
      </c>
      <c r="E27" s="28"/>
      <c r="F27" s="28"/>
      <c r="G27" s="28"/>
      <c r="H27" s="28" t="s">
        <v>406</v>
      </c>
      <c r="I27" s="29" t="str">
        <f>IFERROR(MATCH(H27,#REF!,0),"no match")</f>
        <v>no match</v>
      </c>
      <c r="J27" s="29" t="s">
        <v>158</v>
      </c>
      <c r="K27" s="29" t="str">
        <f>IFERROR(MATCH(J27,#REF!,0),"no match")</f>
        <v>no match</v>
      </c>
      <c r="L27" s="28"/>
      <c r="M27" s="28"/>
      <c r="N27" s="11" t="s">
        <v>326</v>
      </c>
      <c r="O27" s="11"/>
      <c r="P27" s="11"/>
      <c r="Q27" s="11"/>
      <c r="R27" s="11" t="s">
        <v>612</v>
      </c>
      <c r="S27" s="21" t="s">
        <v>602</v>
      </c>
      <c r="V27" s="33"/>
      <c r="X27" s="32"/>
    </row>
    <row r="28" spans="1:25" s="14" customFormat="1" ht="12.75" customHeight="1">
      <c r="A28" s="11" t="s">
        <v>166</v>
      </c>
      <c r="B28" s="11" t="s">
        <v>83</v>
      </c>
      <c r="C28" s="28" t="s">
        <v>374</v>
      </c>
      <c r="D28" s="28" t="s">
        <v>373</v>
      </c>
      <c r="E28" s="28" t="s">
        <v>373</v>
      </c>
      <c r="F28" s="28"/>
      <c r="G28" s="28"/>
      <c r="H28" s="28" t="s">
        <v>280</v>
      </c>
      <c r="I28" s="29" t="str">
        <f>IFERROR(MATCH(H28,#REF!,0),"no match")</f>
        <v>no match</v>
      </c>
      <c r="J28" s="29" t="s">
        <v>413</v>
      </c>
      <c r="K28" s="29" t="str">
        <f>IFERROR(MATCH(J28,#REF!,0),"no match")</f>
        <v>no match</v>
      </c>
      <c r="L28" s="28" t="s">
        <v>471</v>
      </c>
      <c r="M28" s="28"/>
      <c r="N28" s="24" t="s">
        <v>308</v>
      </c>
      <c r="O28" s="55"/>
      <c r="P28" s="55" t="s">
        <v>308</v>
      </c>
      <c r="Q28" s="55"/>
      <c r="R28" s="24" t="s">
        <v>612</v>
      </c>
      <c r="S28" s="38" t="s">
        <v>602</v>
      </c>
      <c r="V28" s="33"/>
      <c r="W28" s="30"/>
      <c r="X28" s="32"/>
      <c r="Y28" s="30"/>
    </row>
    <row r="29" spans="1:25" s="14" customFormat="1" ht="12.75" customHeight="1">
      <c r="A29" s="28" t="s">
        <v>166</v>
      </c>
      <c r="B29" s="28" t="s">
        <v>170</v>
      </c>
      <c r="C29" s="28" t="s">
        <v>373</v>
      </c>
      <c r="D29" s="28" t="s">
        <v>374</v>
      </c>
      <c r="E29" s="28"/>
      <c r="F29" s="28"/>
      <c r="G29" s="28"/>
      <c r="H29" s="28" t="s">
        <v>193</v>
      </c>
      <c r="I29" s="29" t="str">
        <f>IFERROR(MATCH(H29,#REF!,0),"no match")</f>
        <v>no match</v>
      </c>
      <c r="J29" s="28" t="s">
        <v>85</v>
      </c>
      <c r="K29" s="29" t="str">
        <f>IFERROR(MATCH(J29,#REF!,0),"no match")</f>
        <v>no match</v>
      </c>
      <c r="L29" s="28"/>
      <c r="M29" s="28"/>
      <c r="N29" s="29" t="s">
        <v>0</v>
      </c>
      <c r="O29" s="54" t="s">
        <v>654</v>
      </c>
      <c r="P29" s="54" t="s">
        <v>658</v>
      </c>
      <c r="Q29" s="54" t="s">
        <v>658</v>
      </c>
      <c r="R29" s="29" t="s">
        <v>607</v>
      </c>
      <c r="S29" s="21" t="s">
        <v>602</v>
      </c>
    </row>
    <row r="30" spans="1:25" s="30" customFormat="1" ht="12.75" customHeight="1">
      <c r="A30" s="28" t="s">
        <v>166</v>
      </c>
      <c r="B30" s="28" t="s">
        <v>170</v>
      </c>
      <c r="C30" s="28" t="s">
        <v>373</v>
      </c>
      <c r="D30" s="28" t="s">
        <v>374</v>
      </c>
      <c r="E30" s="28"/>
      <c r="F30" s="28"/>
      <c r="G30" s="28"/>
      <c r="H30" s="28" t="s">
        <v>194</v>
      </c>
      <c r="I30" s="29" t="str">
        <f>IFERROR(MATCH(H30,#REF!,0),"no match")</f>
        <v>no match</v>
      </c>
      <c r="J30" s="28" t="s">
        <v>311</v>
      </c>
      <c r="K30" s="29" t="str">
        <f>IFERROR(MATCH(J30,#REF!,0),"no match")</f>
        <v>no match</v>
      </c>
      <c r="L30" s="28"/>
      <c r="M30" s="11" t="s">
        <v>641</v>
      </c>
      <c r="N30" s="29" t="s">
        <v>1</v>
      </c>
      <c r="O30" s="54" t="s">
        <v>655</v>
      </c>
      <c r="P30" s="54" t="s">
        <v>659</v>
      </c>
      <c r="Q30" s="54"/>
      <c r="R30" s="29" t="s">
        <v>607</v>
      </c>
      <c r="S30" s="21" t="s">
        <v>602</v>
      </c>
      <c r="V30" s="14"/>
      <c r="W30" s="14"/>
      <c r="X30" s="14"/>
      <c r="Y30" s="14"/>
    </row>
    <row r="31" spans="1:25" s="30" customFormat="1" ht="12.75" customHeight="1">
      <c r="A31" s="28" t="s">
        <v>166</v>
      </c>
      <c r="B31" s="28" t="s">
        <v>170</v>
      </c>
      <c r="C31" s="28"/>
      <c r="D31" s="28" t="s">
        <v>374</v>
      </c>
      <c r="E31" s="28"/>
      <c r="F31" s="28"/>
      <c r="G31" s="28"/>
      <c r="H31" s="28"/>
      <c r="I31" s="29" t="str">
        <f>IFERROR(MATCH(H31,#REF!,0),"no match")</f>
        <v>no match</v>
      </c>
      <c r="J31" s="29" t="s">
        <v>339</v>
      </c>
      <c r="K31" s="29" t="str">
        <f>IFERROR(MATCH(J31,#REF!,0),"no match")</f>
        <v>no match</v>
      </c>
      <c r="L31" s="28"/>
      <c r="M31" s="28"/>
      <c r="N31" s="12" t="s">
        <v>340</v>
      </c>
      <c r="O31" s="52" t="s">
        <v>655</v>
      </c>
      <c r="P31" s="52" t="s">
        <v>660</v>
      </c>
      <c r="Q31" s="52" t="s">
        <v>660</v>
      </c>
      <c r="R31" s="12" t="s">
        <v>607</v>
      </c>
      <c r="S31" s="22" t="s">
        <v>603</v>
      </c>
      <c r="V31" s="14"/>
      <c r="W31" s="14"/>
      <c r="X31" s="14"/>
      <c r="Y31" s="14"/>
    </row>
    <row r="32" spans="1:25" s="14" customFormat="1" ht="12.75" customHeight="1">
      <c r="A32" s="11" t="s">
        <v>166</v>
      </c>
      <c r="B32" s="11" t="s">
        <v>83</v>
      </c>
      <c r="C32" s="28" t="s">
        <v>374</v>
      </c>
      <c r="D32" s="28" t="s">
        <v>373</v>
      </c>
      <c r="E32" s="28"/>
      <c r="F32" s="28"/>
      <c r="G32" s="28"/>
      <c r="H32" s="28" t="s">
        <v>195</v>
      </c>
      <c r="I32" s="29" t="str">
        <f>IFERROR(MATCH(H32,#REF!,0),"no match")</f>
        <v>no match</v>
      </c>
      <c r="J32" s="11" t="s">
        <v>87</v>
      </c>
      <c r="K32" s="29" t="str">
        <f>IFERROR(MATCH(J32,#REF!,0),"no match")</f>
        <v>no match</v>
      </c>
      <c r="L32" s="28"/>
      <c r="M32" s="28"/>
      <c r="N32" s="29" t="s">
        <v>2</v>
      </c>
      <c r="O32" s="54" t="s">
        <v>654</v>
      </c>
      <c r="P32" s="54" t="s">
        <v>13</v>
      </c>
      <c r="Q32" s="54"/>
      <c r="R32" s="29" t="s">
        <v>607</v>
      </c>
      <c r="S32" s="21" t="s">
        <v>602</v>
      </c>
      <c r="V32" s="30"/>
      <c r="W32" s="30"/>
      <c r="X32" s="30"/>
      <c r="Y32" s="30"/>
    </row>
    <row r="33" spans="1:25" s="14" customFormat="1" ht="12.75" customHeight="1">
      <c r="A33" s="11" t="s">
        <v>166</v>
      </c>
      <c r="B33" s="11" t="s">
        <v>83</v>
      </c>
      <c r="C33" s="28" t="s">
        <v>374</v>
      </c>
      <c r="D33" s="28" t="s">
        <v>373</v>
      </c>
      <c r="E33" s="28"/>
      <c r="F33" s="28"/>
      <c r="G33" s="28"/>
      <c r="H33" s="11" t="s">
        <v>196</v>
      </c>
      <c r="I33" s="29" t="str">
        <f>IFERROR(MATCH(H33,#REF!,0),"no match")</f>
        <v>no match</v>
      </c>
      <c r="J33" s="11" t="s">
        <v>88</v>
      </c>
      <c r="K33" s="29" t="str">
        <f>IFERROR(MATCH(J33,#REF!,0),"no match")</f>
        <v>no match</v>
      </c>
      <c r="L33" s="28"/>
      <c r="M33" s="28"/>
      <c r="N33" s="29" t="s">
        <v>3</v>
      </c>
      <c r="O33" s="54" t="s">
        <v>655</v>
      </c>
      <c r="P33" s="54" t="s">
        <v>15</v>
      </c>
      <c r="Q33" s="54" t="s">
        <v>666</v>
      </c>
      <c r="R33" s="29" t="s">
        <v>607</v>
      </c>
      <c r="S33" s="21" t="s">
        <v>602</v>
      </c>
    </row>
    <row r="34" spans="1:25" s="14" customFormat="1" ht="12.75" customHeight="1">
      <c r="A34" s="11" t="s">
        <v>166</v>
      </c>
      <c r="B34" s="11" t="s">
        <v>83</v>
      </c>
      <c r="C34" s="28" t="s">
        <v>374</v>
      </c>
      <c r="D34" s="28" t="s">
        <v>373</v>
      </c>
      <c r="E34" s="28" t="s">
        <v>373</v>
      </c>
      <c r="F34" s="28"/>
      <c r="G34" s="28"/>
      <c r="H34" s="11" t="s">
        <v>207</v>
      </c>
      <c r="I34" s="29" t="str">
        <f>IFERROR(MATCH(H34,#REF!,0),"no match")</f>
        <v>no match</v>
      </c>
      <c r="J34" s="11" t="s">
        <v>98</v>
      </c>
      <c r="K34" s="29" t="str">
        <f>IFERROR(MATCH(J34,#REF!,0),"no match")</f>
        <v>no match</v>
      </c>
      <c r="L34" s="28" t="s">
        <v>449</v>
      </c>
      <c r="M34" s="28"/>
      <c r="N34" s="29" t="s">
        <v>13</v>
      </c>
      <c r="O34" s="54" t="s">
        <v>655</v>
      </c>
      <c r="P34" s="54" t="s">
        <v>178</v>
      </c>
      <c r="Q34" s="54" t="s">
        <v>667</v>
      </c>
      <c r="R34" s="29" t="s">
        <v>607</v>
      </c>
      <c r="S34" s="21" t="s">
        <v>602</v>
      </c>
      <c r="V34" s="30"/>
      <c r="W34" s="30"/>
      <c r="X34" s="30"/>
      <c r="Y34" s="30"/>
    </row>
    <row r="35" spans="1:25" s="14" customFormat="1" ht="12.75" customHeight="1">
      <c r="A35" s="11" t="s">
        <v>166</v>
      </c>
      <c r="B35" s="11" t="s">
        <v>83</v>
      </c>
      <c r="C35" s="28" t="s">
        <v>374</v>
      </c>
      <c r="D35" s="28" t="s">
        <v>373</v>
      </c>
      <c r="E35" s="28"/>
      <c r="F35" s="28"/>
      <c r="G35" s="28"/>
      <c r="H35" s="28" t="s">
        <v>209</v>
      </c>
      <c r="I35" s="29" t="str">
        <f>IFERROR(MATCH(H35,#REF!,0),"no match")</f>
        <v>no match</v>
      </c>
      <c r="J35" s="11" t="s">
        <v>99</v>
      </c>
      <c r="K35" s="29" t="str">
        <f>IFERROR(MATCH(J35,#REF!,0),"no match")</f>
        <v>no match</v>
      </c>
      <c r="L35" s="28"/>
      <c r="M35" s="28"/>
      <c r="N35" s="29" t="s">
        <v>15</v>
      </c>
      <c r="O35" s="54" t="s">
        <v>655</v>
      </c>
      <c r="P35" s="54" t="s">
        <v>17</v>
      </c>
      <c r="Q35" s="54"/>
      <c r="R35" s="29" t="s">
        <v>607</v>
      </c>
      <c r="S35" s="21" t="s">
        <v>602</v>
      </c>
      <c r="V35" s="30"/>
      <c r="W35" s="30"/>
      <c r="X35" s="30"/>
      <c r="Y35" s="30"/>
    </row>
    <row r="36" spans="1:25" s="14" customFormat="1" ht="12.75" customHeight="1">
      <c r="A36" s="11" t="s">
        <v>167</v>
      </c>
      <c r="B36" s="11" t="s">
        <v>83</v>
      </c>
      <c r="C36" s="28" t="s">
        <v>374</v>
      </c>
      <c r="D36" s="28"/>
      <c r="E36" s="28"/>
      <c r="F36" s="28"/>
      <c r="G36" s="28"/>
      <c r="H36" s="11" t="s">
        <v>210</v>
      </c>
      <c r="I36" s="29" t="str">
        <f>IFERROR(MATCH(H36,#REF!,0),"no match")</f>
        <v>no match</v>
      </c>
      <c r="J36" s="29"/>
      <c r="K36" s="29" t="str">
        <f>IFERROR(MATCH(J36,#REF!,0),"no match")</f>
        <v>no match</v>
      </c>
      <c r="L36" s="28"/>
      <c r="M36" s="28"/>
      <c r="N36" s="29" t="s">
        <v>178</v>
      </c>
      <c r="O36" s="54" t="s">
        <v>655</v>
      </c>
      <c r="P36" s="54" t="s">
        <v>183</v>
      </c>
      <c r="Q36" s="54"/>
      <c r="R36" s="29" t="s">
        <v>607</v>
      </c>
      <c r="S36" s="21" t="s">
        <v>603</v>
      </c>
      <c r="V36" s="30"/>
      <c r="W36" s="30"/>
      <c r="X36" s="30"/>
      <c r="Y36" s="30"/>
    </row>
    <row r="37" spans="1:25" s="30" customFormat="1" ht="12.75" customHeight="1">
      <c r="A37" s="11" t="s">
        <v>167</v>
      </c>
      <c r="B37" s="11" t="s">
        <v>83</v>
      </c>
      <c r="C37" s="28" t="s">
        <v>374</v>
      </c>
      <c r="D37" s="28"/>
      <c r="E37" s="28"/>
      <c r="F37" s="28"/>
      <c r="G37" s="28"/>
      <c r="H37" s="28" t="s">
        <v>211</v>
      </c>
      <c r="I37" s="29" t="str">
        <f>IFERROR(MATCH(H37,#REF!,0),"no match")</f>
        <v>no match</v>
      </c>
      <c r="J37" s="29"/>
      <c r="K37" s="29" t="str">
        <f>IFERROR(MATCH(J37,#REF!,0),"no match")</f>
        <v>no match</v>
      </c>
      <c r="L37" s="28"/>
      <c r="M37" s="28"/>
      <c r="N37" s="29" t="s">
        <v>17</v>
      </c>
      <c r="O37" s="54" t="s">
        <v>655</v>
      </c>
      <c r="P37" s="55" t="s">
        <v>68</v>
      </c>
      <c r="Q37" s="55"/>
      <c r="R37" s="29" t="s">
        <v>607</v>
      </c>
      <c r="S37" s="21" t="s">
        <v>602</v>
      </c>
    </row>
    <row r="38" spans="1:25" s="14" customFormat="1" ht="12.75" customHeight="1">
      <c r="A38" s="11" t="s">
        <v>167</v>
      </c>
      <c r="B38" s="11" t="s">
        <v>83</v>
      </c>
      <c r="C38" s="28" t="s">
        <v>374</v>
      </c>
      <c r="D38" s="28"/>
      <c r="E38" s="28"/>
      <c r="F38" s="28"/>
      <c r="G38" s="28"/>
      <c r="H38" s="28" t="s">
        <v>212</v>
      </c>
      <c r="I38" s="29" t="str">
        <f>IFERROR(MATCH(H38,#REF!,0),"no match")</f>
        <v>no match</v>
      </c>
      <c r="J38" s="29"/>
      <c r="K38" s="29" t="str">
        <f>IFERROR(MATCH(J38,#REF!,0),"no match")</f>
        <v>no match</v>
      </c>
      <c r="L38" s="28"/>
      <c r="M38" s="28"/>
      <c r="N38" s="29" t="s">
        <v>183</v>
      </c>
      <c r="O38" s="54" t="s">
        <v>655</v>
      </c>
      <c r="P38" s="48" t="s">
        <v>662</v>
      </c>
      <c r="Q38" s="48"/>
      <c r="R38" s="29" t="s">
        <v>607</v>
      </c>
      <c r="S38" s="21" t="s">
        <v>602</v>
      </c>
      <c r="V38" s="30"/>
      <c r="W38" s="30"/>
      <c r="X38" s="30"/>
      <c r="Y38" s="30"/>
    </row>
    <row r="39" spans="1:25" s="14" customFormat="1" ht="12.75" customHeight="1">
      <c r="A39" s="11" t="s">
        <v>166</v>
      </c>
      <c r="B39" s="11" t="s">
        <v>83</v>
      </c>
      <c r="C39" s="28" t="s">
        <v>374</v>
      </c>
      <c r="D39" s="28" t="s">
        <v>373</v>
      </c>
      <c r="E39" s="28"/>
      <c r="F39" s="28"/>
      <c r="G39" s="28"/>
      <c r="H39" s="28" t="s">
        <v>279</v>
      </c>
      <c r="I39" s="29" t="str">
        <f>IFERROR(MATCH(H39,#REF!,0),"no match")</f>
        <v>no match</v>
      </c>
      <c r="J39" s="11" t="s">
        <v>100</v>
      </c>
      <c r="K39" s="29" t="str">
        <f>IFERROR(MATCH(J39,#REF!,0),"no match")</f>
        <v>no match</v>
      </c>
      <c r="L39" s="28" t="s">
        <v>470</v>
      </c>
      <c r="M39" s="28"/>
      <c r="N39" s="24" t="s">
        <v>68</v>
      </c>
      <c r="O39" s="55" t="s">
        <v>655</v>
      </c>
      <c r="P39" s="55" t="s">
        <v>661</v>
      </c>
      <c r="Q39" s="55"/>
      <c r="R39" s="24" t="s">
        <v>607</v>
      </c>
      <c r="S39" s="38" t="s">
        <v>602</v>
      </c>
      <c r="V39" s="30"/>
      <c r="W39" s="30"/>
      <c r="X39" s="30"/>
      <c r="Y39" s="30"/>
    </row>
    <row r="40" spans="1:25" s="14" customFormat="1" ht="12.75" customHeight="1">
      <c r="A40" s="28" t="s">
        <v>166</v>
      </c>
      <c r="B40" s="28" t="s">
        <v>333</v>
      </c>
      <c r="C40" s="28" t="s">
        <v>373</v>
      </c>
      <c r="D40" s="28" t="s">
        <v>373</v>
      </c>
      <c r="E40" s="28" t="s">
        <v>374</v>
      </c>
      <c r="F40" s="28"/>
      <c r="G40" s="28"/>
      <c r="H40" s="11" t="s">
        <v>382</v>
      </c>
      <c r="I40" s="29" t="str">
        <f>IFERROR(MATCH(H40,#REF!,0),"no match")</f>
        <v>no match</v>
      </c>
      <c r="J40" s="28"/>
      <c r="K40" s="29" t="str">
        <f>IFERROR(MATCH(J40,#REF!,0),"no match")</f>
        <v>no match</v>
      </c>
      <c r="L40" s="11" t="s">
        <v>382</v>
      </c>
      <c r="M40" s="11"/>
      <c r="N40" s="29" t="s">
        <v>383</v>
      </c>
      <c r="O40" s="54" t="s">
        <v>655</v>
      </c>
      <c r="P40" s="53" t="s">
        <v>650</v>
      </c>
      <c r="Q40" s="53"/>
      <c r="R40" s="29" t="s">
        <v>607</v>
      </c>
      <c r="S40" s="21" t="s">
        <v>603</v>
      </c>
      <c r="V40" s="30"/>
      <c r="W40" s="30"/>
      <c r="X40" s="30"/>
      <c r="Y40" s="30"/>
    </row>
    <row r="41" spans="1:25" s="14" customFormat="1" ht="12.75" customHeight="1">
      <c r="A41" s="28"/>
      <c r="B41" s="11" t="s">
        <v>333</v>
      </c>
      <c r="C41" s="28"/>
      <c r="D41" s="28"/>
      <c r="E41" s="28"/>
      <c r="F41" s="28"/>
      <c r="G41" s="28"/>
      <c r="H41" s="11"/>
      <c r="I41" s="29" t="str">
        <f>IFERROR(MATCH(H41,#REF!,0),"no match")</f>
        <v>no match</v>
      </c>
      <c r="J41" s="28"/>
      <c r="K41" s="29" t="str">
        <f>IFERROR(MATCH(J41,#REF!,0),"no match")</f>
        <v>no match</v>
      </c>
      <c r="L41" s="11" t="s">
        <v>567</v>
      </c>
      <c r="M41" s="11"/>
      <c r="N41" s="9" t="s">
        <v>568</v>
      </c>
      <c r="O41" s="9" t="s">
        <v>655</v>
      </c>
      <c r="P41" s="9"/>
      <c r="Q41" s="9"/>
      <c r="R41" s="9" t="s">
        <v>607</v>
      </c>
      <c r="S41" s="21" t="s">
        <v>602</v>
      </c>
      <c r="V41" s="30"/>
      <c r="W41" s="32"/>
      <c r="X41" s="30"/>
      <c r="Y41" s="30"/>
    </row>
    <row r="42" spans="1:25" s="14" customFormat="1" ht="12.75" customHeight="1">
      <c r="A42" s="28"/>
      <c r="B42" s="11" t="s">
        <v>333</v>
      </c>
      <c r="C42" s="28"/>
      <c r="D42" s="28"/>
      <c r="E42" s="28"/>
      <c r="F42" s="28"/>
      <c r="G42" s="28"/>
      <c r="H42" s="11"/>
      <c r="I42" s="29" t="str">
        <f>IFERROR(MATCH(H42,#REF!,0),"no match")</f>
        <v>no match</v>
      </c>
      <c r="J42" s="28"/>
      <c r="K42" s="29" t="str">
        <f>IFERROR(MATCH(J42,#REF!,0),"no match")</f>
        <v>no match</v>
      </c>
      <c r="L42" s="11" t="s">
        <v>598</v>
      </c>
      <c r="M42" s="28"/>
      <c r="N42" s="9" t="s">
        <v>599</v>
      </c>
      <c r="O42" s="9" t="s">
        <v>655</v>
      </c>
      <c r="P42" s="9"/>
      <c r="Q42" s="9"/>
      <c r="R42" s="9" t="s">
        <v>607</v>
      </c>
      <c r="S42" s="21" t="s">
        <v>602</v>
      </c>
      <c r="V42" s="30"/>
      <c r="W42" s="30"/>
      <c r="X42" s="30"/>
      <c r="Y42" s="30"/>
    </row>
    <row r="43" spans="1:25" s="14" customFormat="1" ht="12.75" customHeight="1">
      <c r="A43" s="28"/>
      <c r="B43" s="28"/>
      <c r="C43" s="28"/>
      <c r="D43" s="28"/>
      <c r="E43" s="28"/>
      <c r="F43" s="28"/>
      <c r="G43" s="28" t="s">
        <v>622</v>
      </c>
      <c r="H43" s="11"/>
      <c r="I43" s="29" t="str">
        <f>IFERROR(MATCH(H43,#REF!,0),"no match")</f>
        <v>no match</v>
      </c>
      <c r="J43" s="28"/>
      <c r="K43" s="29" t="str">
        <f>IFERROR(MATCH(J43,#REF!,0),"no match")</f>
        <v>no match</v>
      </c>
      <c r="L43" s="11"/>
      <c r="M43" s="11"/>
      <c r="N43" s="11" t="s">
        <v>623</v>
      </c>
      <c r="O43" s="11" t="s">
        <v>655</v>
      </c>
      <c r="P43" s="11"/>
      <c r="Q43" s="11"/>
      <c r="R43" s="11" t="s">
        <v>607</v>
      </c>
      <c r="S43" s="21" t="s">
        <v>603</v>
      </c>
    </row>
    <row r="44" spans="1:25" s="14" customFormat="1" ht="12.75" customHeight="1">
      <c r="A44" s="11" t="s">
        <v>167</v>
      </c>
      <c r="B44" s="11" t="s">
        <v>83</v>
      </c>
      <c r="C44" s="28" t="s">
        <v>374</v>
      </c>
      <c r="D44" s="28"/>
      <c r="E44" s="28"/>
      <c r="F44" s="28"/>
      <c r="G44" s="28"/>
      <c r="H44" s="28" t="s">
        <v>377</v>
      </c>
      <c r="I44" s="29" t="str">
        <f>IFERROR(MATCH(H44,#REF!,0),"no match")</f>
        <v>no match</v>
      </c>
      <c r="J44" s="29"/>
      <c r="K44" s="29" t="str">
        <f>IFERROR(MATCH(J44,#REF!,0),"no match")</f>
        <v>no match</v>
      </c>
      <c r="L44" s="28"/>
      <c r="M44" s="28"/>
      <c r="N44" s="12" t="s">
        <v>337</v>
      </c>
      <c r="O44" s="12" t="s">
        <v>671</v>
      </c>
      <c r="P44" s="12"/>
      <c r="Q44" s="12" t="s">
        <v>665</v>
      </c>
      <c r="R44" s="12" t="s">
        <v>605</v>
      </c>
      <c r="S44" s="21" t="s">
        <v>603</v>
      </c>
      <c r="V44" s="30"/>
      <c r="W44" s="30"/>
      <c r="X44" s="30"/>
      <c r="Y44" s="30"/>
    </row>
    <row r="45" spans="1:25" s="14" customFormat="1" ht="12.75" customHeight="1">
      <c r="A45" s="11" t="s">
        <v>167</v>
      </c>
      <c r="B45" s="11" t="s">
        <v>83</v>
      </c>
      <c r="C45" s="28" t="s">
        <v>374</v>
      </c>
      <c r="D45" s="28"/>
      <c r="E45" s="28"/>
      <c r="F45" s="28"/>
      <c r="G45" s="28"/>
      <c r="H45" s="28" t="s">
        <v>378</v>
      </c>
      <c r="I45" s="29" t="str">
        <f>IFERROR(MATCH(H45,#REF!,0),"no match")</f>
        <v>no match</v>
      </c>
      <c r="J45" s="29"/>
      <c r="K45" s="29" t="str">
        <f>IFERROR(MATCH(J45,#REF!,0),"no match")</f>
        <v>no match</v>
      </c>
      <c r="L45" s="28"/>
      <c r="M45" s="28"/>
      <c r="N45" s="12" t="s">
        <v>338</v>
      </c>
      <c r="O45" s="12" t="s">
        <v>655</v>
      </c>
      <c r="P45" s="12"/>
      <c r="Q45" s="12" t="s">
        <v>668</v>
      </c>
      <c r="R45" s="12" t="s">
        <v>605</v>
      </c>
      <c r="S45" s="21" t="s">
        <v>603</v>
      </c>
      <c r="V45" s="30"/>
      <c r="W45" s="30"/>
      <c r="X45" s="30"/>
      <c r="Y45" s="30"/>
    </row>
    <row r="46" spans="1:25" s="14" customFormat="1" ht="12.75" customHeight="1">
      <c r="A46" s="11" t="s">
        <v>166</v>
      </c>
      <c r="B46" s="28" t="s">
        <v>83</v>
      </c>
      <c r="C46" s="28" t="s">
        <v>374</v>
      </c>
      <c r="D46" s="28" t="s">
        <v>373</v>
      </c>
      <c r="E46" s="28"/>
      <c r="F46" s="28"/>
      <c r="G46" s="28"/>
      <c r="H46" s="28" t="s">
        <v>214</v>
      </c>
      <c r="I46" s="29" t="str">
        <f>IFERROR(MATCH(H46,#REF!,0),"no match")</f>
        <v>no match</v>
      </c>
      <c r="J46" s="28" t="s">
        <v>101</v>
      </c>
      <c r="K46" s="29" t="str">
        <f>IFERROR(MATCH(J46,#REF!,0),"no match")</f>
        <v>no match</v>
      </c>
      <c r="L46" s="28" t="s">
        <v>451</v>
      </c>
      <c r="M46" s="28"/>
      <c r="N46" s="29" t="s">
        <v>19</v>
      </c>
      <c r="O46" s="29" t="s">
        <v>671</v>
      </c>
      <c r="P46" s="29"/>
      <c r="Q46" s="29" t="s">
        <v>669</v>
      </c>
      <c r="R46" s="12" t="s">
        <v>605</v>
      </c>
      <c r="S46" s="21" t="s">
        <v>602</v>
      </c>
      <c r="T46" s="28"/>
      <c r="U46" s="30"/>
      <c r="V46" s="30"/>
      <c r="W46" s="30"/>
      <c r="X46" s="30"/>
      <c r="Y46" s="30"/>
    </row>
    <row r="47" spans="1:25" s="14" customFormat="1" ht="13.5" customHeight="1">
      <c r="A47" s="11" t="s">
        <v>167</v>
      </c>
      <c r="B47" s="11" t="s">
        <v>83</v>
      </c>
      <c r="C47" s="28" t="s">
        <v>374</v>
      </c>
      <c r="D47" s="28"/>
      <c r="E47" s="28"/>
      <c r="F47" s="28"/>
      <c r="G47" s="28"/>
      <c r="H47" s="28" t="s">
        <v>245</v>
      </c>
      <c r="I47" s="29" t="str">
        <f>IFERROR(MATCH(H47,#REF!,0),"no match")</f>
        <v>no match</v>
      </c>
      <c r="J47" s="29"/>
      <c r="K47" s="29" t="str">
        <f>IFERROR(MATCH(J47,#REF!,0),"no match")</f>
        <v>no match</v>
      </c>
      <c r="L47" s="28"/>
      <c r="M47" s="28"/>
      <c r="N47" s="29" t="s">
        <v>39</v>
      </c>
      <c r="O47" s="54" t="s">
        <v>671</v>
      </c>
      <c r="P47" s="54" t="s">
        <v>670</v>
      </c>
      <c r="Q47" s="54" t="s">
        <v>670</v>
      </c>
      <c r="R47" s="12" t="s">
        <v>605</v>
      </c>
      <c r="S47" s="21" t="s">
        <v>602</v>
      </c>
      <c r="T47" s="28"/>
      <c r="U47" s="32"/>
      <c r="V47" s="33"/>
      <c r="W47" s="30"/>
      <c r="X47" s="32"/>
      <c r="Y47" s="30"/>
    </row>
    <row r="48" spans="1:25" s="14" customFormat="1" ht="12.75" customHeight="1">
      <c r="A48" s="28" t="s">
        <v>166</v>
      </c>
      <c r="B48" s="28" t="s">
        <v>170</v>
      </c>
      <c r="C48" s="28" t="s">
        <v>373</v>
      </c>
      <c r="D48" s="28" t="s">
        <v>374</v>
      </c>
      <c r="E48" s="28"/>
      <c r="F48" s="28"/>
      <c r="G48" s="28"/>
      <c r="H48" s="28" t="s">
        <v>197</v>
      </c>
      <c r="I48" s="29" t="str">
        <f>IFERROR(MATCH(H48,#REF!,0),"no match")</f>
        <v>no match</v>
      </c>
      <c r="J48" s="28" t="s">
        <v>89</v>
      </c>
      <c r="K48" s="29" t="str">
        <f>IFERROR(MATCH(J48,#REF!,0),"no match")</f>
        <v>no match</v>
      </c>
      <c r="L48" s="28"/>
      <c r="M48" s="28"/>
      <c r="N48" s="29" t="s">
        <v>317</v>
      </c>
      <c r="O48" s="54"/>
      <c r="P48" s="54" t="s">
        <v>317</v>
      </c>
      <c r="Q48" s="54"/>
      <c r="R48" s="29" t="s">
        <v>606</v>
      </c>
      <c r="S48" s="21" t="s">
        <v>602</v>
      </c>
      <c r="T48" s="30"/>
      <c r="U48" s="32"/>
      <c r="V48" s="33"/>
      <c r="W48" s="30"/>
      <c r="X48" s="32"/>
      <c r="Y48" s="30"/>
    </row>
    <row r="49" spans="1:25" s="14" customFormat="1" ht="12.75" customHeight="1">
      <c r="A49" s="28" t="s">
        <v>166</v>
      </c>
      <c r="B49" s="28" t="s">
        <v>170</v>
      </c>
      <c r="C49" s="28" t="s">
        <v>373</v>
      </c>
      <c r="D49" s="28" t="s">
        <v>374</v>
      </c>
      <c r="E49" s="28"/>
      <c r="F49" s="28"/>
      <c r="G49" s="28"/>
      <c r="H49" s="28" t="s">
        <v>198</v>
      </c>
      <c r="I49" s="29" t="str">
        <f>IFERROR(MATCH(H49,#REF!,0),"no match")</f>
        <v>no match</v>
      </c>
      <c r="J49" s="28" t="s">
        <v>90</v>
      </c>
      <c r="K49" s="29" t="str">
        <f>IFERROR(MATCH(J49,#REF!,0),"no match")</f>
        <v>no match</v>
      </c>
      <c r="L49" s="28"/>
      <c r="M49" s="28"/>
      <c r="N49" s="29" t="s">
        <v>4</v>
      </c>
      <c r="O49" s="54"/>
      <c r="P49" s="54" t="s">
        <v>4</v>
      </c>
      <c r="Q49" s="54"/>
      <c r="R49" s="29" t="s">
        <v>606</v>
      </c>
      <c r="S49" s="21" t="s">
        <v>602</v>
      </c>
      <c r="T49" s="30"/>
      <c r="U49" s="32"/>
      <c r="V49" s="33"/>
      <c r="W49" s="30"/>
      <c r="X49" s="32"/>
      <c r="Y49" s="30"/>
    </row>
    <row r="50" spans="1:25" s="30" customFormat="1" ht="12.75" customHeight="1">
      <c r="A50" s="28" t="s">
        <v>166</v>
      </c>
      <c r="B50" s="28" t="s">
        <v>170</v>
      </c>
      <c r="C50" s="28" t="s">
        <v>373</v>
      </c>
      <c r="D50" s="28" t="s">
        <v>374</v>
      </c>
      <c r="E50" s="28"/>
      <c r="F50" s="28"/>
      <c r="G50" s="28"/>
      <c r="H50" s="28" t="s">
        <v>199</v>
      </c>
      <c r="I50" s="29" t="str">
        <f>IFERROR(MATCH(H50,#REF!,0),"no match")</f>
        <v>no match</v>
      </c>
      <c r="J50" s="28" t="s">
        <v>91</v>
      </c>
      <c r="K50" s="29" t="str">
        <f>IFERROR(MATCH(J50,#REF!,0),"no match")</f>
        <v>no match</v>
      </c>
      <c r="L50" s="28"/>
      <c r="M50" s="28"/>
      <c r="N50" s="29" t="s">
        <v>5</v>
      </c>
      <c r="O50" s="54"/>
      <c r="P50" s="54" t="s">
        <v>5</v>
      </c>
      <c r="Q50" s="54"/>
      <c r="R50" s="29" t="s">
        <v>606</v>
      </c>
      <c r="S50" s="21" t="s">
        <v>602</v>
      </c>
      <c r="U50" s="32"/>
      <c r="V50" s="33"/>
      <c r="X50" s="32"/>
    </row>
    <row r="51" spans="1:25" s="14" customFormat="1" ht="12.75" customHeight="1">
      <c r="A51" s="28" t="s">
        <v>166</v>
      </c>
      <c r="B51" s="28" t="s">
        <v>170</v>
      </c>
      <c r="C51" s="28" t="s">
        <v>373</v>
      </c>
      <c r="D51" s="28" t="s">
        <v>374</v>
      </c>
      <c r="E51" s="28"/>
      <c r="F51" s="28"/>
      <c r="G51" s="28"/>
      <c r="H51" s="28" t="s">
        <v>200</v>
      </c>
      <c r="I51" s="29" t="str">
        <f>IFERROR(MATCH(H51,#REF!,0),"no match")</f>
        <v>no match</v>
      </c>
      <c r="J51" s="28" t="s">
        <v>92</v>
      </c>
      <c r="K51" s="29" t="str">
        <f>IFERROR(MATCH(J51,#REF!,0),"no match")</f>
        <v>no match</v>
      </c>
      <c r="L51" s="28"/>
      <c r="M51" s="28"/>
      <c r="N51" s="29" t="s">
        <v>6</v>
      </c>
      <c r="O51" s="54"/>
      <c r="P51" s="54" t="s">
        <v>6</v>
      </c>
      <c r="Q51" s="54"/>
      <c r="R51" s="29" t="s">
        <v>606</v>
      </c>
      <c r="S51" s="21" t="s">
        <v>602</v>
      </c>
      <c r="T51" s="11"/>
    </row>
    <row r="52" spans="1:25" s="14" customFormat="1" ht="12.75" customHeight="1">
      <c r="A52" s="28" t="s">
        <v>166</v>
      </c>
      <c r="B52" s="28" t="s">
        <v>170</v>
      </c>
      <c r="C52" s="28" t="s">
        <v>373</v>
      </c>
      <c r="D52" s="28" t="s">
        <v>374</v>
      </c>
      <c r="E52" s="28"/>
      <c r="F52" s="28"/>
      <c r="G52" s="28"/>
      <c r="H52" s="28" t="s">
        <v>201</v>
      </c>
      <c r="I52" s="29" t="str">
        <f>IFERROR(MATCH(H52,#REF!,0),"no match")</f>
        <v>no match</v>
      </c>
      <c r="J52" s="28" t="s">
        <v>93</v>
      </c>
      <c r="K52" s="29" t="str">
        <f>IFERROR(MATCH(J52,#REF!,0),"no match")</f>
        <v>no match</v>
      </c>
      <c r="L52" s="28"/>
      <c r="M52" s="28"/>
      <c r="N52" s="29" t="s">
        <v>7</v>
      </c>
      <c r="O52" s="54"/>
      <c r="P52" s="54" t="s">
        <v>7</v>
      </c>
      <c r="Q52" s="54"/>
      <c r="R52" s="29" t="s">
        <v>606</v>
      </c>
      <c r="S52" s="21" t="s">
        <v>602</v>
      </c>
      <c r="T52" s="11"/>
    </row>
    <row r="53" spans="1:25" s="30" customFormat="1" ht="12.75" customHeight="1">
      <c r="A53" s="28" t="s">
        <v>166</v>
      </c>
      <c r="B53" s="28" t="s">
        <v>170</v>
      </c>
      <c r="C53" s="28" t="s">
        <v>373</v>
      </c>
      <c r="D53" s="28" t="s">
        <v>374</v>
      </c>
      <c r="E53" s="28"/>
      <c r="F53" s="28"/>
      <c r="G53" s="28"/>
      <c r="H53" s="28" t="s">
        <v>202</v>
      </c>
      <c r="I53" s="29" t="str">
        <f>IFERROR(MATCH(H53,#REF!,0),"no match")</f>
        <v>no match</v>
      </c>
      <c r="J53" s="28" t="s">
        <v>96</v>
      </c>
      <c r="K53" s="29" t="str">
        <f>IFERROR(MATCH(J53,#REF!,0),"no match")</f>
        <v>no match</v>
      </c>
      <c r="L53" s="28"/>
      <c r="M53" s="28"/>
      <c r="N53" s="29" t="s">
        <v>8</v>
      </c>
      <c r="O53" s="54"/>
      <c r="P53" s="54" t="s">
        <v>8</v>
      </c>
      <c r="Q53" s="54"/>
      <c r="R53" s="29" t="s">
        <v>606</v>
      </c>
      <c r="S53" s="21" t="s">
        <v>602</v>
      </c>
      <c r="T53" s="11"/>
      <c r="U53" s="14"/>
      <c r="V53" s="14"/>
      <c r="W53" s="14"/>
      <c r="X53" s="14"/>
      <c r="Y53" s="14"/>
    </row>
    <row r="54" spans="1:25" s="14" customFormat="1" ht="12.75" customHeight="1">
      <c r="A54" s="28" t="s">
        <v>166</v>
      </c>
      <c r="B54" s="28" t="s">
        <v>170</v>
      </c>
      <c r="C54" s="28" t="s">
        <v>373</v>
      </c>
      <c r="D54" s="28" t="s">
        <v>374</v>
      </c>
      <c r="E54" s="28"/>
      <c r="F54" s="28"/>
      <c r="G54" s="28"/>
      <c r="H54" s="28" t="s">
        <v>204</v>
      </c>
      <c r="I54" s="29" t="str">
        <f>IFERROR(MATCH(H54,#REF!,0),"no match")</f>
        <v>no match</v>
      </c>
      <c r="J54" s="28" t="s">
        <v>94</v>
      </c>
      <c r="K54" s="29" t="str">
        <f>IFERROR(MATCH(J54,#REF!,0),"no match")</f>
        <v>no match</v>
      </c>
      <c r="L54" s="28"/>
      <c r="M54" s="28"/>
      <c r="N54" s="29" t="s">
        <v>10</v>
      </c>
      <c r="O54" s="54"/>
      <c r="P54" s="54" t="s">
        <v>10</v>
      </c>
      <c r="Q54" s="54"/>
      <c r="R54" s="29" t="s">
        <v>606</v>
      </c>
      <c r="S54" s="21" t="s">
        <v>602</v>
      </c>
      <c r="T54" s="11"/>
    </row>
    <row r="55" spans="1:25" s="14" customFormat="1" ht="12.75" customHeight="1">
      <c r="A55" s="28" t="s">
        <v>167</v>
      </c>
      <c r="B55" s="28" t="s">
        <v>170</v>
      </c>
      <c r="C55" s="28"/>
      <c r="D55" s="28" t="s">
        <v>374</v>
      </c>
      <c r="E55" s="28"/>
      <c r="F55" s="28"/>
      <c r="G55" s="28"/>
      <c r="H55" s="28"/>
      <c r="I55" s="29" t="str">
        <f>IFERROR(MATCH(H55,#REF!,0),"no match")</f>
        <v>no match</v>
      </c>
      <c r="J55" s="29" t="s">
        <v>347</v>
      </c>
      <c r="K55" s="29" t="str">
        <f>IFERROR(MATCH(J55,#REF!,0),"no match")</f>
        <v>no match</v>
      </c>
      <c r="L55" s="28"/>
      <c r="M55" s="28"/>
      <c r="N55" s="12" t="s">
        <v>348</v>
      </c>
      <c r="O55" s="52"/>
      <c r="P55" s="52" t="s">
        <v>348</v>
      </c>
      <c r="Q55" s="52"/>
      <c r="R55" s="12" t="s">
        <v>606</v>
      </c>
      <c r="S55" s="22" t="s">
        <v>603</v>
      </c>
      <c r="T55" s="11"/>
    </row>
    <row r="56" spans="1:25" s="14" customFormat="1" ht="12.75" customHeight="1">
      <c r="A56" s="28" t="s">
        <v>167</v>
      </c>
      <c r="B56" s="28" t="s">
        <v>170</v>
      </c>
      <c r="C56" s="28"/>
      <c r="D56" s="28" t="s">
        <v>374</v>
      </c>
      <c r="E56" s="28"/>
      <c r="F56" s="28"/>
      <c r="G56" s="28"/>
      <c r="H56" s="28"/>
      <c r="I56" s="29" t="str">
        <f>IFERROR(MATCH(H56,#REF!,0),"no match")</f>
        <v>no match</v>
      </c>
      <c r="J56" s="29"/>
      <c r="K56" s="29" t="str">
        <f>IFERROR(MATCH(J56,#REF!,0),"no match")</f>
        <v>no match</v>
      </c>
      <c r="L56" s="28"/>
      <c r="M56" s="28"/>
      <c r="N56" s="12" t="s">
        <v>407</v>
      </c>
      <c r="O56" s="52"/>
      <c r="P56" s="52" t="s">
        <v>407</v>
      </c>
      <c r="Q56" s="52"/>
      <c r="R56" s="12" t="s">
        <v>606</v>
      </c>
      <c r="S56" s="22" t="s">
        <v>603</v>
      </c>
      <c r="T56" s="11"/>
    </row>
    <row r="57" spans="1:25" s="14" customFormat="1" ht="12.75" customHeight="1">
      <c r="A57" s="11" t="s">
        <v>166</v>
      </c>
      <c r="B57" s="11" t="s">
        <v>83</v>
      </c>
      <c r="C57" s="28" t="s">
        <v>374</v>
      </c>
      <c r="D57" s="28" t="s">
        <v>373</v>
      </c>
      <c r="E57" s="28"/>
      <c r="F57" s="28"/>
      <c r="G57" s="28"/>
      <c r="H57" s="28" t="s">
        <v>203</v>
      </c>
      <c r="I57" s="29" t="str">
        <f>IFERROR(MATCH(H57,#REF!,0),"no match")</f>
        <v>no match</v>
      </c>
      <c r="J57" s="11" t="s">
        <v>97</v>
      </c>
      <c r="K57" s="29" t="str">
        <f>IFERROR(MATCH(J57,#REF!,0),"no match")</f>
        <v>no match</v>
      </c>
      <c r="L57" s="28"/>
      <c r="M57" s="28"/>
      <c r="N57" s="29" t="s">
        <v>9</v>
      </c>
      <c r="O57" s="54"/>
      <c r="P57" s="54" t="s">
        <v>9</v>
      </c>
      <c r="Q57" s="54"/>
      <c r="R57" s="29" t="s">
        <v>606</v>
      </c>
      <c r="S57" s="21" t="s">
        <v>602</v>
      </c>
      <c r="T57" s="11"/>
    </row>
    <row r="58" spans="1:25" s="14" customFormat="1" ht="12.75" customHeight="1">
      <c r="A58" s="28" t="s">
        <v>166</v>
      </c>
      <c r="B58" s="28" t="s">
        <v>83</v>
      </c>
      <c r="C58" s="28" t="s">
        <v>374</v>
      </c>
      <c r="D58" s="28" t="s">
        <v>373</v>
      </c>
      <c r="E58" s="28"/>
      <c r="F58" s="28"/>
      <c r="G58" s="28"/>
      <c r="H58" s="28" t="s">
        <v>205</v>
      </c>
      <c r="I58" s="29" t="str">
        <f>IFERROR(MATCH(H58,#REF!,0),"no match")</f>
        <v>no match</v>
      </c>
      <c r="J58" s="28" t="s">
        <v>95</v>
      </c>
      <c r="K58" s="29" t="str">
        <f>IFERROR(MATCH(J58,#REF!,0),"no match")</f>
        <v>no match</v>
      </c>
      <c r="L58" s="28" t="s">
        <v>448</v>
      </c>
      <c r="M58" s="28"/>
      <c r="N58" s="29" t="s">
        <v>11</v>
      </c>
      <c r="O58" s="54"/>
      <c r="P58" s="54" t="s">
        <v>11</v>
      </c>
      <c r="Q58" s="54"/>
      <c r="R58" s="29" t="s">
        <v>606</v>
      </c>
      <c r="S58" s="21" t="s">
        <v>602</v>
      </c>
      <c r="T58" s="11"/>
    </row>
    <row r="59" spans="1:25" s="30" customFormat="1" ht="12.75" customHeight="1">
      <c r="A59" s="28" t="s">
        <v>166</v>
      </c>
      <c r="B59" s="28" t="s">
        <v>83</v>
      </c>
      <c r="C59" s="28" t="s">
        <v>374</v>
      </c>
      <c r="D59" s="28" t="s">
        <v>373</v>
      </c>
      <c r="E59" s="28"/>
      <c r="F59" s="28"/>
      <c r="G59" s="28"/>
      <c r="H59" s="28" t="s">
        <v>379</v>
      </c>
      <c r="I59" s="29" t="str">
        <f>IFERROR(MATCH(H59,#REF!,0),"no match")</f>
        <v>no match</v>
      </c>
      <c r="J59" s="29"/>
      <c r="K59" s="29" t="str">
        <f>IFERROR(MATCH(J59,#REF!,0),"no match")</f>
        <v>no match</v>
      </c>
      <c r="L59" s="28"/>
      <c r="M59" s="28"/>
      <c r="N59" s="29" t="s">
        <v>334</v>
      </c>
      <c r="O59" s="54"/>
      <c r="P59" s="54" t="s">
        <v>334</v>
      </c>
      <c r="Q59" s="54"/>
      <c r="R59" s="29" t="s">
        <v>606</v>
      </c>
      <c r="S59" s="21" t="s">
        <v>603</v>
      </c>
      <c r="T59" s="11"/>
      <c r="U59" s="14"/>
      <c r="V59" s="14"/>
      <c r="W59" s="14"/>
      <c r="X59" s="14"/>
      <c r="Y59" s="14"/>
    </row>
    <row r="60" spans="1:25" s="14" customFormat="1" ht="13.5" customHeight="1">
      <c r="A60" s="28" t="s">
        <v>166</v>
      </c>
      <c r="B60" s="28" t="s">
        <v>83</v>
      </c>
      <c r="C60" s="28" t="s">
        <v>374</v>
      </c>
      <c r="D60" s="28" t="s">
        <v>373</v>
      </c>
      <c r="E60" s="28"/>
      <c r="F60" s="28"/>
      <c r="G60" s="28"/>
      <c r="H60" s="28" t="s">
        <v>380</v>
      </c>
      <c r="I60" s="29" t="str">
        <f>IFERROR(MATCH(H60,#REF!,0),"no match")</f>
        <v>no match</v>
      </c>
      <c r="J60" s="29"/>
      <c r="K60" s="29" t="str">
        <f>IFERROR(MATCH(J60,#REF!,0),"no match")</f>
        <v>no match</v>
      </c>
      <c r="L60" s="28"/>
      <c r="M60" s="28"/>
      <c r="N60" s="29" t="s">
        <v>435</v>
      </c>
      <c r="O60" s="54"/>
      <c r="P60" s="54" t="s">
        <v>435</v>
      </c>
      <c r="Q60" s="54"/>
      <c r="R60" s="29" t="s">
        <v>606</v>
      </c>
      <c r="S60" s="21" t="s">
        <v>603</v>
      </c>
      <c r="T60" s="11"/>
    </row>
    <row r="61" spans="1:25" s="14" customFormat="1" ht="12.75" customHeight="1">
      <c r="A61" s="28" t="s">
        <v>166</v>
      </c>
      <c r="B61" s="28" t="s">
        <v>83</v>
      </c>
      <c r="C61" s="28" t="s">
        <v>374</v>
      </c>
      <c r="D61" s="28"/>
      <c r="E61" s="28" t="s">
        <v>373</v>
      </c>
      <c r="F61" s="28"/>
      <c r="G61" s="28"/>
      <c r="H61" s="28" t="s">
        <v>617</v>
      </c>
      <c r="I61" s="29" t="str">
        <f>IFERROR(MATCH(H61,#REF!,0),"no match")</f>
        <v>no match</v>
      </c>
      <c r="J61" s="29"/>
      <c r="K61" s="29" t="str">
        <f>IFERROR(MATCH(J61,#REF!,0),"no match")</f>
        <v>no match</v>
      </c>
      <c r="L61" s="28"/>
      <c r="M61" s="28"/>
      <c r="N61" s="29" t="s">
        <v>652</v>
      </c>
      <c r="O61" s="54"/>
      <c r="P61" s="54" t="s">
        <v>652</v>
      </c>
      <c r="Q61" s="54"/>
      <c r="R61" s="29" t="s">
        <v>606</v>
      </c>
      <c r="S61" s="21" t="s">
        <v>603</v>
      </c>
      <c r="T61" s="11"/>
    </row>
    <row r="62" spans="1:25" s="14" customFormat="1" ht="12.75" customHeight="1">
      <c r="A62" s="28"/>
      <c r="B62" s="11" t="s">
        <v>333</v>
      </c>
      <c r="C62" s="28"/>
      <c r="D62" s="28"/>
      <c r="E62" s="28"/>
      <c r="F62" s="11"/>
      <c r="G62" s="11"/>
      <c r="H62" s="11"/>
      <c r="I62" s="29" t="str">
        <f>IFERROR(MATCH(H62,#REF!,0),"no match")</f>
        <v>no match</v>
      </c>
      <c r="J62" s="28"/>
      <c r="K62" s="29" t="str">
        <f>IFERROR(MATCH(J62,#REF!,0),"no match")</f>
        <v>no match</v>
      </c>
      <c r="L62" s="11" t="s">
        <v>498</v>
      </c>
      <c r="M62" s="11"/>
      <c r="N62" s="29" t="s">
        <v>499</v>
      </c>
      <c r="O62" s="54"/>
      <c r="P62" s="54" t="s">
        <v>499</v>
      </c>
      <c r="Q62" s="54"/>
      <c r="R62" s="9" t="s">
        <v>606</v>
      </c>
      <c r="S62" s="21" t="s">
        <v>602</v>
      </c>
      <c r="T62" s="28"/>
      <c r="U62" s="30"/>
      <c r="V62" s="30"/>
      <c r="W62" s="30"/>
      <c r="X62" s="30"/>
      <c r="Y62" s="30"/>
    </row>
    <row r="63" spans="1:25" s="14" customFormat="1" ht="12.75" customHeight="1">
      <c r="A63" s="28"/>
      <c r="B63" s="11" t="s">
        <v>333</v>
      </c>
      <c r="C63" s="28"/>
      <c r="D63" s="28"/>
      <c r="E63" s="28"/>
      <c r="F63" s="11"/>
      <c r="G63" s="11"/>
      <c r="H63" s="11"/>
      <c r="I63" s="29" t="str">
        <f>IFERROR(MATCH(H63,#REF!,0),"no match")</f>
        <v>no match</v>
      </c>
      <c r="J63" s="28"/>
      <c r="K63" s="29" t="str">
        <f>IFERROR(MATCH(J63,#REF!,0),"no match")</f>
        <v>no match</v>
      </c>
      <c r="L63" s="11" t="s">
        <v>528</v>
      </c>
      <c r="M63" s="11"/>
      <c r="N63" s="9" t="s">
        <v>529</v>
      </c>
      <c r="O63" s="48"/>
      <c r="P63" s="48" t="s">
        <v>529</v>
      </c>
      <c r="Q63" s="48"/>
      <c r="R63" s="9" t="s">
        <v>606</v>
      </c>
      <c r="S63" s="21" t="s">
        <v>602</v>
      </c>
      <c r="T63" s="11"/>
    </row>
    <row r="64" spans="1:25" s="14" customFormat="1" ht="12.75" customHeight="1">
      <c r="A64" s="28"/>
      <c r="B64" s="11" t="s">
        <v>333</v>
      </c>
      <c r="C64" s="28"/>
      <c r="D64" s="28"/>
      <c r="E64" s="28"/>
      <c r="F64" s="28"/>
      <c r="G64" s="28"/>
      <c r="H64" s="11"/>
      <c r="I64" s="29" t="str">
        <f>IFERROR(MATCH(H64,#REF!,0),"no match")</f>
        <v>no match</v>
      </c>
      <c r="J64" s="28"/>
      <c r="K64" s="29" t="str">
        <f>IFERROR(MATCH(J64,#REF!,0),"no match")</f>
        <v>no match</v>
      </c>
      <c r="L64" s="11" t="s">
        <v>553</v>
      </c>
      <c r="M64" s="29" t="s">
        <v>639</v>
      </c>
      <c r="N64" s="9" t="s">
        <v>554</v>
      </c>
      <c r="O64" s="48"/>
      <c r="P64" s="48" t="s">
        <v>554</v>
      </c>
      <c r="Q64" s="48"/>
      <c r="R64" s="9" t="s">
        <v>606</v>
      </c>
      <c r="S64" s="21" t="s">
        <v>602</v>
      </c>
      <c r="T64" s="11"/>
    </row>
    <row r="65" spans="1:25" s="30" customFormat="1" ht="12.75" customHeight="1">
      <c r="A65" s="11" t="s">
        <v>329</v>
      </c>
      <c r="B65" s="11" t="s">
        <v>169</v>
      </c>
      <c r="C65" s="28" t="s">
        <v>384</v>
      </c>
      <c r="D65" s="28" t="s">
        <v>384</v>
      </c>
      <c r="E65" s="28"/>
      <c r="F65" s="28"/>
      <c r="G65" s="28"/>
      <c r="H65" s="11" t="s">
        <v>227</v>
      </c>
      <c r="I65" s="29" t="str">
        <f>IFERROR(MATCH(H65,#REF!,0),"no match")</f>
        <v>no match</v>
      </c>
      <c r="J65" s="11" t="s">
        <v>107</v>
      </c>
      <c r="K65" s="29" t="str">
        <f>IFERROR(MATCH(J65,#REF!,0),"no match")</f>
        <v>no match</v>
      </c>
      <c r="L65" s="28" t="s">
        <v>454</v>
      </c>
      <c r="M65" s="28"/>
      <c r="N65" s="29" t="s">
        <v>26</v>
      </c>
      <c r="O65" s="54"/>
      <c r="P65" s="54" t="s">
        <v>710</v>
      </c>
      <c r="Q65" s="54"/>
      <c r="R65" s="29" t="s">
        <v>609</v>
      </c>
      <c r="S65" s="21" t="s">
        <v>602</v>
      </c>
      <c r="T65" s="11"/>
      <c r="U65" s="14"/>
      <c r="V65" s="14"/>
      <c r="W65" s="14"/>
      <c r="X65" s="14"/>
      <c r="Y65" s="14"/>
    </row>
    <row r="66" spans="1:25" s="30" customFormat="1" ht="12.75" customHeight="1">
      <c r="A66" s="11" t="s">
        <v>166</v>
      </c>
      <c r="B66" s="11" t="s">
        <v>170</v>
      </c>
      <c r="C66" s="28" t="s">
        <v>373</v>
      </c>
      <c r="D66" s="28" t="s">
        <v>374</v>
      </c>
      <c r="E66" s="28"/>
      <c r="F66" s="28"/>
      <c r="G66" s="28"/>
      <c r="H66" s="11" t="s">
        <v>226</v>
      </c>
      <c r="I66" s="29" t="str">
        <f>IFERROR(MATCH(H66,#REF!,0),"no match")</f>
        <v>no match</v>
      </c>
      <c r="J66" s="11" t="s">
        <v>107</v>
      </c>
      <c r="K66" s="29" t="str">
        <f>IFERROR(MATCH(J66,#REF!,0),"no match")</f>
        <v>no match</v>
      </c>
      <c r="L66" s="28"/>
      <c r="M66" s="28"/>
      <c r="N66" s="29" t="s">
        <v>25</v>
      </c>
      <c r="O66" s="54" t="s">
        <v>654</v>
      </c>
      <c r="P66" s="54" t="s">
        <v>699</v>
      </c>
      <c r="Q66" s="54" t="s">
        <v>699</v>
      </c>
      <c r="R66" s="29" t="s">
        <v>609</v>
      </c>
      <c r="S66" s="21" t="s">
        <v>602</v>
      </c>
      <c r="T66" s="26"/>
      <c r="U66" s="33"/>
      <c r="W66" s="32"/>
    </row>
    <row r="67" spans="1:25" s="14" customFormat="1" ht="12.75" customHeight="1">
      <c r="A67" s="28" t="s">
        <v>166</v>
      </c>
      <c r="B67" s="28" t="s">
        <v>170</v>
      </c>
      <c r="C67" s="28" t="s">
        <v>373</v>
      </c>
      <c r="D67" s="28" t="s">
        <v>374</v>
      </c>
      <c r="E67" s="28"/>
      <c r="F67" s="11"/>
      <c r="G67" s="11"/>
      <c r="H67" s="28" t="s">
        <v>229</v>
      </c>
      <c r="I67" s="29" t="str">
        <f>IFERROR(MATCH(H67,#REF!,0),"no match")</f>
        <v>no match</v>
      </c>
      <c r="J67" s="28" t="s">
        <v>110</v>
      </c>
      <c r="K67" s="29" t="str">
        <f>IFERROR(MATCH(J67,#REF!,0),"no match")</f>
        <v>no match</v>
      </c>
      <c r="L67" s="28"/>
      <c r="M67" s="28"/>
      <c r="N67" s="29" t="s">
        <v>27</v>
      </c>
      <c r="O67" s="29" t="s">
        <v>654</v>
      </c>
      <c r="P67" s="29"/>
      <c r="Q67" s="29"/>
      <c r="R67" s="29" t="s">
        <v>609</v>
      </c>
      <c r="S67" s="21" t="s">
        <v>602</v>
      </c>
      <c r="T67" s="26"/>
      <c r="U67" s="33"/>
      <c r="V67" s="30"/>
      <c r="W67" s="32"/>
      <c r="X67" s="30"/>
      <c r="Y67" s="30"/>
    </row>
    <row r="68" spans="1:25" s="14" customFormat="1" ht="12.75" customHeight="1">
      <c r="A68" s="28" t="s">
        <v>166</v>
      </c>
      <c r="B68" s="28" t="s">
        <v>170</v>
      </c>
      <c r="C68" s="28" t="s">
        <v>373</v>
      </c>
      <c r="D68" s="28" t="s">
        <v>374</v>
      </c>
      <c r="E68" s="28"/>
      <c r="F68" s="11"/>
      <c r="G68" s="11"/>
      <c r="H68" s="28" t="s">
        <v>232</v>
      </c>
      <c r="I68" s="29" t="str">
        <f>IFERROR(MATCH(H68,#REF!,0),"no match")</f>
        <v>no match</v>
      </c>
      <c r="J68" s="28" t="s">
        <v>112</v>
      </c>
      <c r="K68" s="29" t="str">
        <f>IFERROR(MATCH(J68,#REF!,0),"no match")</f>
        <v>no match</v>
      </c>
      <c r="L68" s="28"/>
      <c r="M68" s="28"/>
      <c r="N68" s="29" t="s">
        <v>30</v>
      </c>
      <c r="O68" s="29" t="s">
        <v>654</v>
      </c>
      <c r="P68" s="29"/>
      <c r="Q68" s="29"/>
      <c r="R68" s="29" t="s">
        <v>609</v>
      </c>
      <c r="S68" s="21" t="s">
        <v>602</v>
      </c>
      <c r="T68" s="11"/>
    </row>
    <row r="69" spans="1:25" s="14" customFormat="1" ht="12.75" customHeight="1">
      <c r="A69" s="11" t="s">
        <v>166</v>
      </c>
      <c r="B69" s="11" t="s">
        <v>170</v>
      </c>
      <c r="C69" s="28" t="s">
        <v>373</v>
      </c>
      <c r="D69" s="28" t="s">
        <v>374</v>
      </c>
      <c r="E69" s="28"/>
      <c r="F69" s="28"/>
      <c r="G69" s="28"/>
      <c r="H69" s="11" t="s">
        <v>233</v>
      </c>
      <c r="I69" s="29" t="str">
        <f>IFERROR(MATCH(H69,#REF!,0),"no match")</f>
        <v>no match</v>
      </c>
      <c r="J69" s="11" t="s">
        <v>113</v>
      </c>
      <c r="K69" s="29" t="str">
        <f>IFERROR(MATCH(J69,#REF!,0),"no match")</f>
        <v>no match</v>
      </c>
      <c r="L69" s="28"/>
      <c r="M69" s="28"/>
      <c r="N69" s="29" t="s">
        <v>186</v>
      </c>
      <c r="O69" s="54" t="s">
        <v>654</v>
      </c>
      <c r="P69" s="54" t="s">
        <v>692</v>
      </c>
      <c r="Q69" s="54" t="s">
        <v>692</v>
      </c>
      <c r="R69" s="29" t="s">
        <v>609</v>
      </c>
      <c r="S69" s="21" t="s">
        <v>602</v>
      </c>
      <c r="T69" s="28"/>
      <c r="U69" s="30"/>
      <c r="V69" s="30"/>
      <c r="W69" s="30"/>
      <c r="X69" s="30"/>
      <c r="Y69" s="30"/>
    </row>
    <row r="70" spans="1:25" s="14" customFormat="1" ht="12.75" customHeight="1">
      <c r="A70" s="11" t="s">
        <v>166</v>
      </c>
      <c r="B70" s="11" t="s">
        <v>170</v>
      </c>
      <c r="C70" s="28" t="s">
        <v>373</v>
      </c>
      <c r="D70" s="28" t="s">
        <v>374</v>
      </c>
      <c r="E70" s="28"/>
      <c r="F70" s="28"/>
      <c r="G70" s="28"/>
      <c r="H70" s="29" t="s">
        <v>234</v>
      </c>
      <c r="I70" s="29" t="str">
        <f>IFERROR(MATCH(H70,#REF!,0),"no match")</f>
        <v>no match</v>
      </c>
      <c r="J70" s="11" t="s">
        <v>108</v>
      </c>
      <c r="K70" s="29" t="str">
        <f>IFERROR(MATCH(J70,#REF!,0),"no match")</f>
        <v>no match</v>
      </c>
      <c r="L70" s="11"/>
      <c r="M70" s="11"/>
      <c r="N70" s="29" t="s">
        <v>31</v>
      </c>
      <c r="O70" s="54"/>
      <c r="P70" s="54" t="s">
        <v>712</v>
      </c>
      <c r="Q70" s="54"/>
      <c r="R70" s="29" t="s">
        <v>609</v>
      </c>
      <c r="S70" s="21" t="s">
        <v>602</v>
      </c>
      <c r="T70" s="28"/>
      <c r="U70" s="30"/>
      <c r="V70" s="30"/>
      <c r="W70" s="30"/>
      <c r="X70" s="30"/>
      <c r="Y70" s="30"/>
    </row>
    <row r="71" spans="1:25" s="30" customFormat="1" ht="12.75" customHeight="1">
      <c r="A71" s="28" t="s">
        <v>166</v>
      </c>
      <c r="B71" s="28" t="s">
        <v>170</v>
      </c>
      <c r="C71" s="28" t="s">
        <v>373</v>
      </c>
      <c r="D71" s="28" t="s">
        <v>374</v>
      </c>
      <c r="E71" s="28"/>
      <c r="F71" s="28"/>
      <c r="G71" s="28"/>
      <c r="H71" s="28" t="s">
        <v>240</v>
      </c>
      <c r="I71" s="29" t="str">
        <f>IFERROR(MATCH(H71,#REF!,0),"no match")</f>
        <v>no match</v>
      </c>
      <c r="J71" s="28" t="s">
        <v>115</v>
      </c>
      <c r="K71" s="29" t="str">
        <f>IFERROR(MATCH(J71,#REF!,0),"no match")</f>
        <v>no match</v>
      </c>
      <c r="L71" s="28"/>
      <c r="M71" s="28"/>
      <c r="N71" s="29" t="s">
        <v>179</v>
      </c>
      <c r="O71" s="54"/>
      <c r="P71" s="54" t="s">
        <v>694</v>
      </c>
      <c r="Q71" s="54"/>
      <c r="R71" s="29" t="s">
        <v>609</v>
      </c>
      <c r="S71" s="21" t="s">
        <v>602</v>
      </c>
      <c r="T71" s="11"/>
      <c r="U71" s="14"/>
      <c r="V71" s="14"/>
      <c r="W71" s="14"/>
      <c r="X71" s="14"/>
      <c r="Y71" s="14"/>
    </row>
    <row r="72" spans="1:25" s="30" customFormat="1" ht="12.75" customHeight="1">
      <c r="A72" s="28" t="s">
        <v>166</v>
      </c>
      <c r="B72" s="28" t="s">
        <v>170</v>
      </c>
      <c r="C72" s="28" t="s">
        <v>373</v>
      </c>
      <c r="D72" s="28" t="s">
        <v>374</v>
      </c>
      <c r="E72" s="28"/>
      <c r="F72" s="28"/>
      <c r="G72" s="28"/>
      <c r="H72" s="28" t="s">
        <v>243</v>
      </c>
      <c r="I72" s="29" t="str">
        <f>IFERROR(MATCH(H72,#REF!,0),"no match")</f>
        <v>no match</v>
      </c>
      <c r="J72" s="28" t="s">
        <v>118</v>
      </c>
      <c r="K72" s="29" t="str">
        <f>IFERROR(MATCH(J72,#REF!,0),"no match")</f>
        <v>no match</v>
      </c>
      <c r="L72" s="28"/>
      <c r="M72" s="28"/>
      <c r="N72" s="29" t="s">
        <v>37</v>
      </c>
      <c r="O72" s="54" t="s">
        <v>654</v>
      </c>
      <c r="P72" s="54" t="s">
        <v>702</v>
      </c>
      <c r="Q72" s="54" t="s">
        <v>702</v>
      </c>
      <c r="R72" s="29" t="s">
        <v>609</v>
      </c>
      <c r="S72" s="21" t="s">
        <v>602</v>
      </c>
      <c r="T72" s="11"/>
      <c r="U72" s="14"/>
      <c r="V72" s="14"/>
      <c r="W72" s="14"/>
      <c r="X72" s="14"/>
      <c r="Y72" s="14"/>
    </row>
    <row r="73" spans="1:25" s="30" customFormat="1" ht="12.75" customHeight="1">
      <c r="A73" s="28" t="s">
        <v>166</v>
      </c>
      <c r="B73" s="28" t="s">
        <v>170</v>
      </c>
      <c r="C73" s="28" t="s">
        <v>373</v>
      </c>
      <c r="D73" s="28" t="s">
        <v>374</v>
      </c>
      <c r="E73" s="28"/>
      <c r="F73" s="28"/>
      <c r="G73" s="28"/>
      <c r="H73" s="28" t="s">
        <v>244</v>
      </c>
      <c r="I73" s="29" t="str">
        <f>IFERROR(MATCH(H73,#REF!,0),"no match")</f>
        <v>no match</v>
      </c>
      <c r="J73" s="28" t="s">
        <v>111</v>
      </c>
      <c r="K73" s="29" t="str">
        <f>IFERROR(MATCH(J73,#REF!,0),"no match")</f>
        <v>no match</v>
      </c>
      <c r="L73" s="28"/>
      <c r="M73" s="28"/>
      <c r="N73" s="29" t="s">
        <v>38</v>
      </c>
      <c r="O73" s="54" t="s">
        <v>654</v>
      </c>
      <c r="P73" s="54" t="s">
        <v>698</v>
      </c>
      <c r="Q73" s="54" t="s">
        <v>698</v>
      </c>
      <c r="R73" s="29" t="s">
        <v>609</v>
      </c>
      <c r="S73" s="21" t="s">
        <v>602</v>
      </c>
      <c r="T73" s="11"/>
      <c r="U73" s="14"/>
      <c r="V73" s="14"/>
      <c r="W73" s="14"/>
      <c r="X73" s="14"/>
      <c r="Y73" s="14"/>
    </row>
    <row r="74" spans="1:25" s="30" customFormat="1" ht="12.75" customHeight="1">
      <c r="A74" s="28" t="s">
        <v>166</v>
      </c>
      <c r="B74" s="28" t="s">
        <v>170</v>
      </c>
      <c r="C74" s="28" t="s">
        <v>373</v>
      </c>
      <c r="D74" s="28" t="s">
        <v>374</v>
      </c>
      <c r="E74" s="28"/>
      <c r="F74" s="28"/>
      <c r="G74" s="28"/>
      <c r="H74" s="29" t="s">
        <v>387</v>
      </c>
      <c r="I74" s="29" t="str">
        <f>IFERROR(MATCH(H74,#REF!,0),"no match")</f>
        <v>no match</v>
      </c>
      <c r="J74" s="28" t="s">
        <v>341</v>
      </c>
      <c r="K74" s="29" t="str">
        <f>IFERROR(MATCH(J74,#REF!,0),"no match")</f>
        <v>no match</v>
      </c>
      <c r="L74" s="28"/>
      <c r="M74" s="28"/>
      <c r="N74" s="29" t="s">
        <v>388</v>
      </c>
      <c r="O74" s="54"/>
      <c r="P74" s="54" t="s">
        <v>713</v>
      </c>
      <c r="Q74" s="54"/>
      <c r="R74" s="29" t="s">
        <v>609</v>
      </c>
      <c r="S74" s="21" t="s">
        <v>603</v>
      </c>
      <c r="T74" s="11"/>
      <c r="U74" s="14"/>
      <c r="V74" s="14"/>
      <c r="W74" s="14"/>
      <c r="X74" s="14"/>
      <c r="Y74" s="14"/>
    </row>
    <row r="75" spans="1:25" s="30" customFormat="1" ht="12.75" customHeight="1">
      <c r="A75" s="28" t="s">
        <v>166</v>
      </c>
      <c r="B75" s="28" t="s">
        <v>170</v>
      </c>
      <c r="C75" s="28" t="s">
        <v>373</v>
      </c>
      <c r="D75" s="28" t="s">
        <v>374</v>
      </c>
      <c r="E75" s="28"/>
      <c r="F75" s="28"/>
      <c r="G75" s="28"/>
      <c r="H75" s="28" t="s">
        <v>389</v>
      </c>
      <c r="I75" s="29" t="str">
        <f>IFERROR(MATCH(H75,#REF!,0),"no match")</f>
        <v>no match</v>
      </c>
      <c r="J75" s="28" t="s">
        <v>313</v>
      </c>
      <c r="K75" s="29" t="str">
        <f>IFERROR(MATCH(J75,#REF!,0),"no match")</f>
        <v>no match</v>
      </c>
      <c r="L75" s="28"/>
      <c r="M75" s="28"/>
      <c r="N75" s="29" t="s">
        <v>307</v>
      </c>
      <c r="O75" s="54"/>
      <c r="P75" s="54" t="s">
        <v>714</v>
      </c>
      <c r="Q75" s="54"/>
      <c r="R75" s="29" t="s">
        <v>609</v>
      </c>
      <c r="S75" s="21" t="s">
        <v>602</v>
      </c>
      <c r="T75" s="11"/>
      <c r="U75" s="14"/>
      <c r="V75" s="14"/>
      <c r="W75" s="14"/>
      <c r="X75" s="14"/>
      <c r="Y75" s="14"/>
    </row>
    <row r="76" spans="1:25" s="30" customFormat="1" ht="12.75" customHeight="1">
      <c r="A76" s="28" t="s">
        <v>166</v>
      </c>
      <c r="B76" s="28" t="s">
        <v>170</v>
      </c>
      <c r="C76" s="28" t="s">
        <v>373</v>
      </c>
      <c r="D76" s="28" t="s">
        <v>374</v>
      </c>
      <c r="E76" s="28"/>
      <c r="F76" s="28"/>
      <c r="G76" s="28"/>
      <c r="H76" s="28" t="s">
        <v>390</v>
      </c>
      <c r="I76" s="29" t="str">
        <f>IFERROR(MATCH(H76,#REF!,0),"no match")</f>
        <v>no match</v>
      </c>
      <c r="J76" s="28" t="s">
        <v>342</v>
      </c>
      <c r="K76" s="29" t="str">
        <f>IFERROR(MATCH(J76,#REF!,0),"no match")</f>
        <v>no match</v>
      </c>
      <c r="L76" s="28"/>
      <c r="M76" s="28"/>
      <c r="N76" s="15" t="s">
        <v>315</v>
      </c>
      <c r="O76" s="56"/>
      <c r="P76" s="56" t="s">
        <v>315</v>
      </c>
      <c r="Q76" s="56"/>
      <c r="R76" s="29" t="s">
        <v>609</v>
      </c>
      <c r="S76" s="21" t="s">
        <v>603</v>
      </c>
      <c r="T76" s="28"/>
    </row>
    <row r="77" spans="1:25" s="30" customFormat="1" ht="12.75" customHeight="1">
      <c r="A77" s="11" t="s">
        <v>166</v>
      </c>
      <c r="B77" s="11" t="s">
        <v>170</v>
      </c>
      <c r="C77" s="28" t="s">
        <v>373</v>
      </c>
      <c r="D77" s="28" t="s">
        <v>374</v>
      </c>
      <c r="E77" s="28"/>
      <c r="F77" s="28"/>
      <c r="G77" s="28"/>
      <c r="H77" s="28" t="s">
        <v>392</v>
      </c>
      <c r="I77" s="29" t="str">
        <f>IFERROR(MATCH(H77,#REF!,0),"no match")</f>
        <v>no match</v>
      </c>
      <c r="J77" s="29" t="s">
        <v>330</v>
      </c>
      <c r="K77" s="29" t="str">
        <f>IFERROR(MATCH(J77,#REF!,0),"no match")</f>
        <v>no match</v>
      </c>
      <c r="L77" s="28"/>
      <c r="M77" s="28"/>
      <c r="N77" s="12" t="s">
        <v>331</v>
      </c>
      <c r="O77" s="52"/>
      <c r="P77" s="52" t="s">
        <v>331</v>
      </c>
      <c r="Q77" s="52"/>
      <c r="R77" s="29" t="s">
        <v>609</v>
      </c>
      <c r="S77" s="21" t="s">
        <v>602</v>
      </c>
      <c r="T77" s="11"/>
      <c r="U77" s="14"/>
      <c r="V77" s="14"/>
      <c r="W77" s="14"/>
      <c r="X77" s="14"/>
      <c r="Y77" s="14"/>
    </row>
    <row r="78" spans="1:25" s="30" customFormat="1" ht="12.75" customHeight="1">
      <c r="A78" s="11" t="s">
        <v>166</v>
      </c>
      <c r="B78" s="11" t="s">
        <v>170</v>
      </c>
      <c r="C78" s="28" t="s">
        <v>373</v>
      </c>
      <c r="D78" s="28" t="s">
        <v>374</v>
      </c>
      <c r="E78" s="28"/>
      <c r="F78" s="28"/>
      <c r="G78" s="28"/>
      <c r="H78" s="28" t="s">
        <v>393</v>
      </c>
      <c r="I78" s="29" t="str">
        <f>IFERROR(MATCH(H78,#REF!,0),"no match")</f>
        <v>no match</v>
      </c>
      <c r="J78" s="29" t="s">
        <v>314</v>
      </c>
      <c r="K78" s="29" t="str">
        <f>IFERROR(MATCH(J78,#REF!,0),"no match")</f>
        <v>no match</v>
      </c>
      <c r="L78" s="28"/>
      <c r="M78" s="28"/>
      <c r="N78" s="12" t="s">
        <v>336</v>
      </c>
      <c r="O78" s="12" t="s">
        <v>654</v>
      </c>
      <c r="P78" s="12"/>
      <c r="Q78" s="12" t="s">
        <v>689</v>
      </c>
      <c r="R78" s="29" t="s">
        <v>609</v>
      </c>
      <c r="S78" s="21" t="s">
        <v>602</v>
      </c>
      <c r="T78" s="11"/>
      <c r="U78" s="14"/>
      <c r="V78" s="14"/>
      <c r="W78" s="14"/>
      <c r="X78" s="14"/>
      <c r="Y78" s="14"/>
    </row>
    <row r="79" spans="1:25" s="30" customFormat="1" ht="12.75" customHeight="1">
      <c r="A79" s="28" t="s">
        <v>167</v>
      </c>
      <c r="B79" s="28" t="s">
        <v>170</v>
      </c>
      <c r="C79" s="28"/>
      <c r="D79" s="28" t="s">
        <v>374</v>
      </c>
      <c r="E79" s="28"/>
      <c r="F79" s="28"/>
      <c r="G79" s="28"/>
      <c r="H79" s="28" t="s">
        <v>406</v>
      </c>
      <c r="I79" s="29" t="str">
        <f>IFERROR(MATCH(H79,#REF!,0),"no match")</f>
        <v>no match</v>
      </c>
      <c r="J79" s="28" t="s">
        <v>120</v>
      </c>
      <c r="K79" s="29" t="str">
        <f>IFERROR(MATCH(J79,#REF!,0),"no match")</f>
        <v>no match</v>
      </c>
      <c r="L79" s="28"/>
      <c r="M79" s="28"/>
      <c r="N79" s="28" t="s">
        <v>327</v>
      </c>
      <c r="O79" s="57"/>
      <c r="P79" s="57" t="s">
        <v>715</v>
      </c>
      <c r="Q79" s="57"/>
      <c r="R79" s="28" t="s">
        <v>609</v>
      </c>
      <c r="S79" s="21" t="s">
        <v>602</v>
      </c>
      <c r="T79" s="11"/>
      <c r="U79" s="14"/>
      <c r="V79" s="14"/>
      <c r="W79" s="14"/>
      <c r="X79" s="14"/>
      <c r="Y79" s="14"/>
    </row>
    <row r="80" spans="1:25" s="30" customFormat="1" ht="12.75" customHeight="1">
      <c r="A80" s="28" t="s">
        <v>167</v>
      </c>
      <c r="B80" s="28" t="s">
        <v>170</v>
      </c>
      <c r="C80" s="28"/>
      <c r="D80" s="28" t="s">
        <v>374</v>
      </c>
      <c r="E80" s="28"/>
      <c r="F80" s="28"/>
      <c r="G80" s="28"/>
      <c r="H80" s="28"/>
      <c r="I80" s="29" t="str">
        <f>IFERROR(MATCH(H80,#REF!,0),"no match")</f>
        <v>no match</v>
      </c>
      <c r="J80" s="29" t="s">
        <v>353</v>
      </c>
      <c r="K80" s="29" t="str">
        <f>IFERROR(MATCH(J80,#REF!,0),"no match")</f>
        <v>no match</v>
      </c>
      <c r="L80" s="28"/>
      <c r="M80" s="24" t="s">
        <v>640</v>
      </c>
      <c r="N80" s="12" t="s">
        <v>354</v>
      </c>
      <c r="O80" s="52" t="s">
        <v>654</v>
      </c>
      <c r="P80" s="52" t="s">
        <v>691</v>
      </c>
      <c r="Q80" s="52" t="s">
        <v>691</v>
      </c>
      <c r="R80" s="12" t="s">
        <v>609</v>
      </c>
      <c r="S80" s="22" t="s">
        <v>602</v>
      </c>
      <c r="T80" s="11"/>
      <c r="U80" s="14"/>
      <c r="V80" s="14"/>
      <c r="W80" s="14"/>
      <c r="X80" s="14"/>
      <c r="Y80" s="14"/>
    </row>
    <row r="81" spans="1:25" s="30" customFormat="1" ht="12.75" customHeight="1">
      <c r="A81" s="28" t="s">
        <v>167</v>
      </c>
      <c r="B81" s="28" t="s">
        <v>170</v>
      </c>
      <c r="C81" s="28"/>
      <c r="D81" s="28" t="s">
        <v>374</v>
      </c>
      <c r="E81" s="28"/>
      <c r="F81" s="28"/>
      <c r="G81" s="28"/>
      <c r="H81" s="28"/>
      <c r="I81" s="29" t="str">
        <f>IFERROR(MATCH(H81,#REF!,0),"no match")</f>
        <v>no match</v>
      </c>
      <c r="J81" s="29" t="s">
        <v>355</v>
      </c>
      <c r="K81" s="29" t="str">
        <f>IFERROR(MATCH(J81,#REF!,0),"no match")</f>
        <v>no match</v>
      </c>
      <c r="L81" s="28"/>
      <c r="M81" s="24" t="s">
        <v>640</v>
      </c>
      <c r="N81" s="12" t="s">
        <v>356</v>
      </c>
      <c r="O81" s="12"/>
      <c r="P81" s="12"/>
      <c r="Q81" s="12"/>
      <c r="R81" s="12" t="s">
        <v>609</v>
      </c>
      <c r="S81" s="22" t="s">
        <v>602</v>
      </c>
      <c r="T81" s="11"/>
      <c r="U81" s="14"/>
      <c r="V81" s="14"/>
      <c r="W81" s="14"/>
      <c r="X81" s="14"/>
      <c r="Y81" s="14"/>
    </row>
    <row r="82" spans="1:25" s="30" customFormat="1" ht="12.75" customHeight="1">
      <c r="A82" s="11" t="s">
        <v>167</v>
      </c>
      <c r="B82" s="11" t="s">
        <v>83</v>
      </c>
      <c r="C82" s="28" t="s">
        <v>374</v>
      </c>
      <c r="D82" s="28"/>
      <c r="E82" s="28"/>
      <c r="F82" s="28"/>
      <c r="G82" s="28"/>
      <c r="H82" s="28" t="s">
        <v>213</v>
      </c>
      <c r="I82" s="29" t="str">
        <f>IFERROR(MATCH(H82,#REF!,0),"no match")</f>
        <v>no match</v>
      </c>
      <c r="J82" s="29"/>
      <c r="K82" s="29" t="str">
        <f>IFERROR(MATCH(J82,#REF!,0),"no match")</f>
        <v>no match</v>
      </c>
      <c r="L82" s="28" t="s">
        <v>450</v>
      </c>
      <c r="M82" s="28"/>
      <c r="N82" s="29" t="s">
        <v>18</v>
      </c>
      <c r="O82" s="54"/>
      <c r="P82" s="54" t="s">
        <v>716</v>
      </c>
      <c r="Q82" s="54"/>
      <c r="R82" s="29" t="s">
        <v>609</v>
      </c>
      <c r="S82" s="21" t="s">
        <v>602</v>
      </c>
      <c r="T82" s="11"/>
      <c r="U82" s="14"/>
      <c r="V82" s="14"/>
      <c r="W82" s="14"/>
      <c r="X82" s="14"/>
      <c r="Y82" s="14"/>
    </row>
    <row r="83" spans="1:25" s="30" customFormat="1" ht="12.75" customHeight="1">
      <c r="A83" s="11" t="s">
        <v>167</v>
      </c>
      <c r="B83" s="11" t="s">
        <v>83</v>
      </c>
      <c r="C83" s="28" t="s">
        <v>374</v>
      </c>
      <c r="D83" s="28"/>
      <c r="E83" s="28"/>
      <c r="F83" s="28"/>
      <c r="G83" s="28"/>
      <c r="H83" s="28" t="s">
        <v>215</v>
      </c>
      <c r="I83" s="29" t="str">
        <f>IFERROR(MATCH(H83,#REF!,0),"no match")</f>
        <v>no match</v>
      </c>
      <c r="J83" s="11" t="s">
        <v>102</v>
      </c>
      <c r="K83" s="29" t="str">
        <f>IFERROR(MATCH(J83,#REF!,0),"no match")</f>
        <v>no match</v>
      </c>
      <c r="L83" s="28"/>
      <c r="M83" s="28"/>
      <c r="N83" s="29" t="s">
        <v>20</v>
      </c>
      <c r="O83" s="54" t="s">
        <v>654</v>
      </c>
      <c r="P83" s="54" t="s">
        <v>704</v>
      </c>
      <c r="Q83" s="54" t="s">
        <v>704</v>
      </c>
      <c r="R83" s="29" t="s">
        <v>609</v>
      </c>
      <c r="S83" s="21" t="s">
        <v>602</v>
      </c>
      <c r="T83" s="28"/>
    </row>
    <row r="84" spans="1:25" s="30" customFormat="1" ht="12.75" customHeight="1">
      <c r="A84" s="11" t="s">
        <v>166</v>
      </c>
      <c r="B84" s="11" t="s">
        <v>83</v>
      </c>
      <c r="C84" s="28" t="s">
        <v>374</v>
      </c>
      <c r="D84" s="28" t="s">
        <v>373</v>
      </c>
      <c r="E84" s="28"/>
      <c r="F84" s="28"/>
      <c r="G84" s="28"/>
      <c r="H84" s="28" t="s">
        <v>216</v>
      </c>
      <c r="I84" s="29" t="str">
        <f>IFERROR(MATCH(H84,#REF!,0),"no match")</f>
        <v>no match</v>
      </c>
      <c r="J84" s="11" t="s">
        <v>103</v>
      </c>
      <c r="K84" s="29" t="str">
        <f>IFERROR(MATCH(J84,#REF!,0),"no match")</f>
        <v>no match</v>
      </c>
      <c r="L84" s="28"/>
      <c r="M84" s="28"/>
      <c r="N84" s="29" t="s">
        <v>182</v>
      </c>
      <c r="O84" s="48" t="s">
        <v>654</v>
      </c>
      <c r="P84" s="54" t="s">
        <v>695</v>
      </c>
      <c r="Q84" s="54" t="s">
        <v>695</v>
      </c>
      <c r="R84" s="29" t="s">
        <v>609</v>
      </c>
      <c r="S84" s="21" t="s">
        <v>602</v>
      </c>
      <c r="T84" s="11"/>
      <c r="U84" s="14"/>
      <c r="V84" s="14"/>
      <c r="W84" s="14"/>
      <c r="X84" s="14"/>
      <c r="Y84" s="14"/>
    </row>
    <row r="85" spans="1:25" s="30" customFormat="1" ht="12.75" customHeight="1">
      <c r="A85" s="11" t="s">
        <v>167</v>
      </c>
      <c r="B85" s="11" t="s">
        <v>83</v>
      </c>
      <c r="C85" s="28" t="s">
        <v>374</v>
      </c>
      <c r="D85" s="28"/>
      <c r="E85" s="28"/>
      <c r="F85" s="28"/>
      <c r="G85" s="28"/>
      <c r="H85" s="28" t="s">
        <v>217</v>
      </c>
      <c r="I85" s="29" t="str">
        <f>IFERROR(MATCH(H85,#REF!,0),"no match")</f>
        <v>no match</v>
      </c>
      <c r="J85" s="29"/>
      <c r="K85" s="29" t="str">
        <f>IFERROR(MATCH(J85,#REF!,0),"no match")</f>
        <v>no match</v>
      </c>
      <c r="L85" s="28"/>
      <c r="M85" s="28"/>
      <c r="N85" s="29" t="s">
        <v>21</v>
      </c>
      <c r="O85" s="54"/>
      <c r="P85" s="54" t="s">
        <v>21</v>
      </c>
      <c r="Q85" s="54"/>
      <c r="R85" s="29" t="s">
        <v>609</v>
      </c>
      <c r="S85" s="21" t="s">
        <v>602</v>
      </c>
      <c r="T85" s="11"/>
      <c r="U85" s="14"/>
      <c r="V85" s="14"/>
      <c r="W85" s="14"/>
      <c r="X85" s="14"/>
      <c r="Y85" s="14"/>
    </row>
    <row r="86" spans="1:25" s="14" customFormat="1" ht="12.75" customHeight="1">
      <c r="A86" s="11" t="s">
        <v>166</v>
      </c>
      <c r="B86" s="11" t="s">
        <v>83</v>
      </c>
      <c r="C86" s="28" t="s">
        <v>374</v>
      </c>
      <c r="D86" s="28" t="s">
        <v>373</v>
      </c>
      <c r="E86" s="28" t="s">
        <v>373</v>
      </c>
      <c r="F86" s="28"/>
      <c r="G86" s="28"/>
      <c r="H86" s="28" t="s">
        <v>218</v>
      </c>
      <c r="I86" s="29" t="str">
        <f>IFERROR(MATCH(H86,#REF!,0),"no match")</f>
        <v>no match</v>
      </c>
      <c r="J86" s="11" t="s">
        <v>104</v>
      </c>
      <c r="K86" s="29" t="str">
        <f>IFERROR(MATCH(J86,#REF!,0),"no match")</f>
        <v>no match</v>
      </c>
      <c r="L86" s="28" t="s">
        <v>452</v>
      </c>
      <c r="M86" s="28"/>
      <c r="N86" s="29" t="s">
        <v>303</v>
      </c>
      <c r="O86" s="54" t="s">
        <v>654</v>
      </c>
      <c r="P86" s="54" t="s">
        <v>693</v>
      </c>
      <c r="Q86" s="54" t="s">
        <v>693</v>
      </c>
      <c r="R86" s="29" t="s">
        <v>609</v>
      </c>
      <c r="S86" s="21" t="s">
        <v>602</v>
      </c>
      <c r="T86" s="28"/>
      <c r="U86" s="30"/>
      <c r="V86" s="30"/>
      <c r="W86" s="30"/>
      <c r="X86" s="30"/>
      <c r="Y86" s="30"/>
    </row>
    <row r="87" spans="1:25" s="30" customFormat="1" ht="12.75" customHeight="1">
      <c r="A87" s="11" t="s">
        <v>166</v>
      </c>
      <c r="B87" s="11" t="s">
        <v>83</v>
      </c>
      <c r="C87" s="28" t="s">
        <v>374</v>
      </c>
      <c r="D87" s="28" t="s">
        <v>373</v>
      </c>
      <c r="E87" s="28"/>
      <c r="F87" s="28"/>
      <c r="G87" s="28"/>
      <c r="H87" s="28" t="s">
        <v>219</v>
      </c>
      <c r="I87" s="29" t="str">
        <f>IFERROR(MATCH(H87,#REF!,0),"no match")</f>
        <v>no match</v>
      </c>
      <c r="J87" s="11" t="s">
        <v>105</v>
      </c>
      <c r="K87" s="29" t="str">
        <f>IFERROR(MATCH(J87,#REF!,0),"no match")</f>
        <v>no match</v>
      </c>
      <c r="L87" s="28"/>
      <c r="M87" s="28"/>
      <c r="N87" s="29" t="s">
        <v>82</v>
      </c>
      <c r="O87" s="54" t="s">
        <v>654</v>
      </c>
      <c r="P87" s="54" t="s">
        <v>681</v>
      </c>
      <c r="Q87" s="54" t="s">
        <v>681</v>
      </c>
      <c r="R87" s="29" t="s">
        <v>609</v>
      </c>
      <c r="S87" s="21" t="s">
        <v>602</v>
      </c>
      <c r="T87" s="11"/>
      <c r="U87" s="14"/>
      <c r="V87" s="14"/>
      <c r="W87" s="14"/>
      <c r="X87" s="14"/>
      <c r="Y87" s="14"/>
    </row>
    <row r="88" spans="1:25" s="14" customFormat="1" ht="12.75" customHeight="1">
      <c r="A88" s="11" t="s">
        <v>166</v>
      </c>
      <c r="B88" s="11" t="s">
        <v>83</v>
      </c>
      <c r="C88" s="28" t="s">
        <v>374</v>
      </c>
      <c r="D88" s="28" t="s">
        <v>373</v>
      </c>
      <c r="E88" s="28"/>
      <c r="F88" s="28"/>
      <c r="G88" s="28"/>
      <c r="H88" s="28" t="s">
        <v>220</v>
      </c>
      <c r="I88" s="29" t="str">
        <f>IFERROR(MATCH(H88,#REF!,0),"no match")</f>
        <v>no match</v>
      </c>
      <c r="J88" s="11" t="s">
        <v>106</v>
      </c>
      <c r="K88" s="29" t="str">
        <f>IFERROR(MATCH(J88,#REF!,0),"no match")</f>
        <v>no match</v>
      </c>
      <c r="L88" s="28"/>
      <c r="M88" s="28"/>
      <c r="N88" s="29" t="s">
        <v>184</v>
      </c>
      <c r="O88" s="29" t="s">
        <v>654</v>
      </c>
      <c r="P88" s="29"/>
      <c r="Q88" s="29"/>
      <c r="R88" s="29" t="s">
        <v>609</v>
      </c>
      <c r="S88" s="21" t="s">
        <v>602</v>
      </c>
      <c r="T88" s="11"/>
    </row>
    <row r="89" spans="1:25" s="30" customFormat="1" ht="12.75" customHeight="1">
      <c r="A89" s="11" t="s">
        <v>329</v>
      </c>
      <c r="B89" s="11" t="s">
        <v>83</v>
      </c>
      <c r="C89" s="28" t="s">
        <v>384</v>
      </c>
      <c r="D89" s="28" t="s">
        <v>384</v>
      </c>
      <c r="E89" s="28"/>
      <c r="F89" s="28"/>
      <c r="G89" s="28"/>
      <c r="H89" s="11" t="s">
        <v>221</v>
      </c>
      <c r="I89" s="29" t="str">
        <f>IFERROR(MATCH(H89,#REF!,0),"no match")</f>
        <v>no match</v>
      </c>
      <c r="J89" s="29"/>
      <c r="K89" s="29" t="str">
        <f>IFERROR(MATCH(J89,#REF!,0),"no match")</f>
        <v>no match</v>
      </c>
      <c r="L89" s="28" t="s">
        <v>453</v>
      </c>
      <c r="M89" s="28"/>
      <c r="N89" s="29" t="s">
        <v>22</v>
      </c>
      <c r="O89" s="54"/>
      <c r="P89" s="54" t="s">
        <v>717</v>
      </c>
      <c r="Q89" s="54"/>
      <c r="R89" s="29" t="s">
        <v>609</v>
      </c>
      <c r="S89" s="21" t="s">
        <v>602</v>
      </c>
      <c r="T89" s="11"/>
      <c r="U89" s="14"/>
      <c r="V89" s="14"/>
      <c r="W89" s="14"/>
      <c r="X89" s="14"/>
      <c r="Y89" s="14"/>
    </row>
    <row r="90" spans="1:25" s="30" customFormat="1" ht="12.75" customHeight="1">
      <c r="A90" s="11" t="s">
        <v>166</v>
      </c>
      <c r="B90" s="11" t="s">
        <v>83</v>
      </c>
      <c r="C90" s="28" t="s">
        <v>374</v>
      </c>
      <c r="D90" s="28" t="s">
        <v>373</v>
      </c>
      <c r="E90" s="28"/>
      <c r="F90" s="28"/>
      <c r="G90" s="28"/>
      <c r="H90" s="28" t="s">
        <v>222</v>
      </c>
      <c r="I90" s="29" t="str">
        <f>IFERROR(MATCH(H90,#REF!,0),"no match")</f>
        <v>no match</v>
      </c>
      <c r="J90" s="28" t="s">
        <v>117</v>
      </c>
      <c r="K90" s="29" t="str">
        <f>IFERROR(MATCH(J90,#REF!,0),"no match")</f>
        <v>no match</v>
      </c>
      <c r="L90" s="28"/>
      <c r="M90" s="28"/>
      <c r="N90" s="29" t="s">
        <v>223</v>
      </c>
      <c r="O90" s="54"/>
      <c r="P90" s="54" t="s">
        <v>718</v>
      </c>
      <c r="Q90" s="54" t="s">
        <v>696</v>
      </c>
      <c r="R90" s="29" t="s">
        <v>609</v>
      </c>
      <c r="S90" s="21" t="s">
        <v>602</v>
      </c>
      <c r="T90" s="11"/>
      <c r="U90" s="14"/>
      <c r="V90" s="14"/>
      <c r="W90" s="14"/>
      <c r="X90" s="14"/>
      <c r="Y90" s="14"/>
    </row>
    <row r="91" spans="1:25" s="14" customFormat="1" ht="12.75" customHeight="1">
      <c r="A91" s="11" t="s">
        <v>167</v>
      </c>
      <c r="B91" s="11" t="s">
        <v>83</v>
      </c>
      <c r="C91" s="28" t="s">
        <v>374</v>
      </c>
      <c r="D91" s="28"/>
      <c r="E91" s="28"/>
      <c r="F91" s="28"/>
      <c r="G91" s="28"/>
      <c r="H91" s="28" t="s">
        <v>224</v>
      </c>
      <c r="I91" s="29" t="str">
        <f>IFERROR(MATCH(H91,#REF!,0),"no match")</f>
        <v>no match</v>
      </c>
      <c r="J91" s="29"/>
      <c r="K91" s="29" t="str">
        <f>IFERROR(MATCH(J91,#REF!,0),"no match")</f>
        <v>no match</v>
      </c>
      <c r="L91" s="28"/>
      <c r="M91" s="28"/>
      <c r="N91" s="29" t="s">
        <v>23</v>
      </c>
      <c r="O91" s="29" t="s">
        <v>654</v>
      </c>
      <c r="P91" s="29"/>
      <c r="Q91" s="29"/>
      <c r="R91" s="29" t="s">
        <v>609</v>
      </c>
      <c r="S91" s="21" t="s">
        <v>602</v>
      </c>
      <c r="T91" s="28"/>
      <c r="U91" s="30"/>
      <c r="V91" s="30"/>
      <c r="W91" s="30"/>
      <c r="X91" s="30"/>
      <c r="Y91" s="30"/>
    </row>
    <row r="92" spans="1:25" s="14" customFormat="1" ht="12.75" customHeight="1">
      <c r="A92" s="11" t="s">
        <v>167</v>
      </c>
      <c r="B92" s="11" t="s">
        <v>83</v>
      </c>
      <c r="C92" s="28" t="s">
        <v>374</v>
      </c>
      <c r="D92" s="28"/>
      <c r="E92" s="28"/>
      <c r="F92" s="28"/>
      <c r="G92" s="28"/>
      <c r="H92" s="28" t="s">
        <v>225</v>
      </c>
      <c r="I92" s="29" t="str">
        <f>IFERROR(MATCH(H92,#REF!,0),"no match")</f>
        <v>no match</v>
      </c>
      <c r="J92" s="29"/>
      <c r="K92" s="29" t="str">
        <f>IFERROR(MATCH(J92,#REF!,0),"no match")</f>
        <v>no match</v>
      </c>
      <c r="L92" s="28"/>
      <c r="M92" s="28"/>
      <c r="N92" s="29" t="s">
        <v>24</v>
      </c>
      <c r="O92" s="29"/>
      <c r="P92" s="29"/>
      <c r="Q92" s="29"/>
      <c r="R92" s="29" t="s">
        <v>609</v>
      </c>
      <c r="S92" s="21" t="s">
        <v>602</v>
      </c>
      <c r="T92" s="28"/>
      <c r="U92" s="32"/>
      <c r="V92" s="33"/>
      <c r="W92" s="30"/>
      <c r="X92" s="32"/>
      <c r="Y92" s="30"/>
    </row>
    <row r="93" spans="1:25" s="30" customFormat="1" ht="12.75" customHeight="1">
      <c r="A93" s="11" t="s">
        <v>166</v>
      </c>
      <c r="B93" s="11" t="s">
        <v>83</v>
      </c>
      <c r="C93" s="28" t="s">
        <v>374</v>
      </c>
      <c r="D93" s="28" t="s">
        <v>373</v>
      </c>
      <c r="E93" s="28"/>
      <c r="F93" s="28"/>
      <c r="G93" s="28"/>
      <c r="H93" s="28" t="s">
        <v>228</v>
      </c>
      <c r="I93" s="29" t="str">
        <f>IFERROR(MATCH(H93,#REF!,0),"no match")</f>
        <v>no match</v>
      </c>
      <c r="J93" s="11" t="s">
        <v>109</v>
      </c>
      <c r="K93" s="29" t="str">
        <f>IFERROR(MATCH(J93,#REF!,0),"no match")</f>
        <v>no match</v>
      </c>
      <c r="L93" s="28"/>
      <c r="M93" s="28"/>
      <c r="N93" s="29" t="s">
        <v>185</v>
      </c>
      <c r="O93" s="54" t="s">
        <v>654</v>
      </c>
      <c r="P93" s="54" t="s">
        <v>686</v>
      </c>
      <c r="Q93" s="54" t="s">
        <v>686</v>
      </c>
      <c r="R93" s="29" t="s">
        <v>609</v>
      </c>
      <c r="S93" s="21" t="s">
        <v>602</v>
      </c>
      <c r="T93" s="28"/>
      <c r="U93" s="32"/>
      <c r="V93" s="33"/>
      <c r="X93" s="32"/>
    </row>
    <row r="94" spans="1:25" s="14" customFormat="1" ht="12.75" customHeight="1">
      <c r="A94" s="11" t="s">
        <v>166</v>
      </c>
      <c r="B94" s="11" t="s">
        <v>83</v>
      </c>
      <c r="C94" s="28" t="s">
        <v>374</v>
      </c>
      <c r="D94" s="28" t="s">
        <v>373</v>
      </c>
      <c r="E94" s="28"/>
      <c r="F94" s="28"/>
      <c r="G94" s="28"/>
      <c r="H94" s="28" t="s">
        <v>230</v>
      </c>
      <c r="I94" s="29" t="str">
        <f>IFERROR(MATCH(H94,#REF!,0),"no match")</f>
        <v>no match</v>
      </c>
      <c r="J94" s="29"/>
      <c r="K94" s="29" t="str">
        <f>IFERROR(MATCH(J94,#REF!,0),"no match")</f>
        <v>no match</v>
      </c>
      <c r="L94" s="28"/>
      <c r="M94" s="28"/>
      <c r="N94" s="29" t="s">
        <v>28</v>
      </c>
      <c r="O94" s="54"/>
      <c r="P94" s="54" t="s">
        <v>719</v>
      </c>
      <c r="Q94" s="54"/>
      <c r="R94" s="29" t="s">
        <v>609</v>
      </c>
      <c r="S94" s="21" t="s">
        <v>602</v>
      </c>
      <c r="T94" s="30"/>
      <c r="U94" s="32"/>
      <c r="V94" s="33"/>
      <c r="W94" s="30"/>
      <c r="X94" s="32"/>
      <c r="Y94" s="30"/>
    </row>
    <row r="95" spans="1:25" s="30" customFormat="1" ht="12.75" customHeight="1">
      <c r="A95" s="11" t="s">
        <v>166</v>
      </c>
      <c r="B95" s="11" t="s">
        <v>83</v>
      </c>
      <c r="C95" s="28" t="s">
        <v>374</v>
      </c>
      <c r="D95" s="28" t="s">
        <v>373</v>
      </c>
      <c r="E95" s="28"/>
      <c r="F95" s="28"/>
      <c r="G95" s="28"/>
      <c r="H95" s="28" t="s">
        <v>231</v>
      </c>
      <c r="I95" s="29" t="str">
        <f>IFERROR(MATCH(H95,#REF!,0),"no match")</f>
        <v>no match</v>
      </c>
      <c r="J95" s="29"/>
      <c r="K95" s="29" t="str">
        <f>IFERROR(MATCH(J95,#REF!,0),"no match")</f>
        <v>no match</v>
      </c>
      <c r="L95" s="28"/>
      <c r="M95" s="28"/>
      <c r="N95" s="29" t="s">
        <v>29</v>
      </c>
      <c r="O95" s="29"/>
      <c r="P95" s="29"/>
      <c r="Q95" s="29"/>
      <c r="R95" s="29" t="s">
        <v>609</v>
      </c>
      <c r="S95" s="21" t="s">
        <v>602</v>
      </c>
      <c r="U95" s="32"/>
      <c r="V95" s="33"/>
      <c r="X95" s="32"/>
    </row>
    <row r="96" spans="1:25" s="14" customFormat="1" ht="12.75" customHeight="1">
      <c r="A96" s="11" t="s">
        <v>167</v>
      </c>
      <c r="B96" s="11" t="s">
        <v>83</v>
      </c>
      <c r="C96" s="28" t="s">
        <v>374</v>
      </c>
      <c r="D96" s="28"/>
      <c r="E96" s="28"/>
      <c r="F96" s="28"/>
      <c r="G96" s="28"/>
      <c r="H96" s="11" t="s">
        <v>235</v>
      </c>
      <c r="I96" s="29" t="str">
        <f>IFERROR(MATCH(H96,#REF!,0),"no match")</f>
        <v>no match</v>
      </c>
      <c r="J96" s="29"/>
      <c r="K96" s="29" t="str">
        <f>IFERROR(MATCH(J96,#REF!,0),"no match")</f>
        <v>no match</v>
      </c>
      <c r="L96" s="28"/>
      <c r="M96" s="28"/>
      <c r="N96" s="29" t="s">
        <v>32</v>
      </c>
      <c r="O96" s="54"/>
      <c r="P96" s="54" t="s">
        <v>720</v>
      </c>
      <c r="Q96" s="54"/>
      <c r="R96" s="29" t="s">
        <v>609</v>
      </c>
      <c r="S96" s="21" t="s">
        <v>602</v>
      </c>
      <c r="T96" s="30"/>
      <c r="U96" s="32"/>
      <c r="V96" s="33"/>
      <c r="W96" s="30"/>
      <c r="X96" s="32"/>
      <c r="Y96" s="30"/>
    </row>
    <row r="97" spans="1:25" s="14" customFormat="1" ht="12.75" customHeight="1">
      <c r="A97" s="11" t="s">
        <v>167</v>
      </c>
      <c r="B97" s="11" t="s">
        <v>83</v>
      </c>
      <c r="C97" s="28" t="s">
        <v>374</v>
      </c>
      <c r="D97" s="28"/>
      <c r="E97" s="28"/>
      <c r="F97" s="28"/>
      <c r="G97" s="28"/>
      <c r="H97" s="28" t="s">
        <v>236</v>
      </c>
      <c r="I97" s="29" t="str">
        <f>IFERROR(MATCH(H97,#REF!,0),"no match")</f>
        <v>no match</v>
      </c>
      <c r="J97" s="29"/>
      <c r="K97" s="29" t="str">
        <f>IFERROR(MATCH(J97,#REF!,0),"no match")</f>
        <v>no match</v>
      </c>
      <c r="L97" s="28"/>
      <c r="M97" s="28"/>
      <c r="N97" s="29" t="s">
        <v>33</v>
      </c>
      <c r="O97" s="54" t="s">
        <v>654</v>
      </c>
      <c r="P97" s="54" t="s">
        <v>697</v>
      </c>
      <c r="Q97" s="54" t="s">
        <v>690</v>
      </c>
      <c r="R97" s="29" t="s">
        <v>609</v>
      </c>
      <c r="S97" s="21" t="s">
        <v>602</v>
      </c>
      <c r="T97" s="30"/>
      <c r="U97" s="32"/>
      <c r="V97" s="33"/>
      <c r="W97" s="30"/>
      <c r="X97" s="32"/>
      <c r="Y97" s="30"/>
    </row>
    <row r="98" spans="1:25" s="14" customFormat="1" ht="12.75" customHeight="1">
      <c r="A98" s="11" t="s">
        <v>166</v>
      </c>
      <c r="B98" s="11" t="s">
        <v>83</v>
      </c>
      <c r="C98" s="28" t="s">
        <v>374</v>
      </c>
      <c r="D98" s="28" t="s">
        <v>373</v>
      </c>
      <c r="E98" s="28"/>
      <c r="F98" s="28"/>
      <c r="G98" s="28"/>
      <c r="H98" s="28" t="s">
        <v>237</v>
      </c>
      <c r="I98" s="29" t="str">
        <f>IFERROR(MATCH(H98,#REF!,0),"no match")</f>
        <v>no match</v>
      </c>
      <c r="J98" s="11" t="s">
        <v>114</v>
      </c>
      <c r="K98" s="29" t="str">
        <f>IFERROR(MATCH(J98,#REF!,0),"no match")</f>
        <v>no match</v>
      </c>
      <c r="L98" s="28"/>
      <c r="M98" s="28"/>
      <c r="N98" s="29" t="s">
        <v>34</v>
      </c>
      <c r="O98" s="54"/>
      <c r="P98" s="54" t="s">
        <v>721</v>
      </c>
      <c r="Q98" s="54"/>
      <c r="R98" s="29" t="s">
        <v>609</v>
      </c>
      <c r="S98" s="21" t="s">
        <v>602</v>
      </c>
      <c r="T98" s="30"/>
      <c r="U98" s="32"/>
      <c r="V98" s="33"/>
      <c r="W98" s="30"/>
      <c r="X98" s="32"/>
      <c r="Y98" s="30"/>
    </row>
    <row r="99" spans="1:25" s="14" customFormat="1" ht="12.75" customHeight="1">
      <c r="A99" s="11" t="s">
        <v>167</v>
      </c>
      <c r="B99" s="28" t="s">
        <v>83</v>
      </c>
      <c r="C99" s="28" t="s">
        <v>374</v>
      </c>
      <c r="D99" s="28"/>
      <c r="E99" s="28"/>
      <c r="F99" s="28"/>
      <c r="G99" s="28"/>
      <c r="H99" s="28" t="s">
        <v>238</v>
      </c>
      <c r="I99" s="29" t="str">
        <f>IFERROR(MATCH(H99,#REF!,0),"no match")</f>
        <v>no match</v>
      </c>
      <c r="J99" s="29" t="s">
        <v>151</v>
      </c>
      <c r="K99" s="29" t="str">
        <f>IFERROR(MATCH(J99,#REF!,0),"no match")</f>
        <v>no match</v>
      </c>
      <c r="L99" s="28"/>
      <c r="M99" s="28"/>
      <c r="N99" s="29" t="s">
        <v>152</v>
      </c>
      <c r="O99" s="54" t="s">
        <v>654</v>
      </c>
      <c r="P99" s="54" t="s">
        <v>685</v>
      </c>
      <c r="Q99" s="54" t="s">
        <v>685</v>
      </c>
      <c r="R99" s="29" t="s">
        <v>609</v>
      </c>
      <c r="S99" s="21" t="s">
        <v>602</v>
      </c>
      <c r="T99" s="30"/>
      <c r="U99" s="32"/>
      <c r="V99" s="33"/>
      <c r="W99" s="30"/>
      <c r="X99" s="32"/>
      <c r="Y99" s="30"/>
    </row>
    <row r="100" spans="1:25" s="14" customFormat="1" ht="12.75" customHeight="1">
      <c r="A100" s="11" t="s">
        <v>166</v>
      </c>
      <c r="B100" s="11" t="s">
        <v>83</v>
      </c>
      <c r="C100" s="28" t="s">
        <v>374</v>
      </c>
      <c r="D100" s="28" t="s">
        <v>373</v>
      </c>
      <c r="E100" s="28"/>
      <c r="F100" s="28"/>
      <c r="G100" s="28"/>
      <c r="H100" s="11" t="s">
        <v>239</v>
      </c>
      <c r="I100" s="29" t="str">
        <f>IFERROR(MATCH(H100,#REF!,0),"no match")</f>
        <v>no match</v>
      </c>
      <c r="J100" s="11" t="s">
        <v>121</v>
      </c>
      <c r="K100" s="29" t="str">
        <f>IFERROR(MATCH(J100,#REF!,0),"no match")</f>
        <v>no match</v>
      </c>
      <c r="L100" s="28"/>
      <c r="M100" s="28"/>
      <c r="N100" s="29" t="s">
        <v>35</v>
      </c>
      <c r="O100" s="54" t="s">
        <v>654</v>
      </c>
      <c r="P100" s="54" t="s">
        <v>682</v>
      </c>
      <c r="Q100" s="54" t="s">
        <v>682</v>
      </c>
      <c r="R100" s="29" t="s">
        <v>609</v>
      </c>
      <c r="S100" s="21" t="s">
        <v>602</v>
      </c>
      <c r="T100" s="30"/>
      <c r="U100" s="32"/>
      <c r="V100" s="33"/>
      <c r="W100" s="30"/>
      <c r="X100" s="32"/>
      <c r="Y100" s="30"/>
    </row>
    <row r="101" spans="1:25" s="14" customFormat="1" ht="12.75" customHeight="1">
      <c r="A101" s="11" t="s">
        <v>167</v>
      </c>
      <c r="B101" s="11" t="s">
        <v>83</v>
      </c>
      <c r="C101" s="28" t="s">
        <v>374</v>
      </c>
      <c r="D101" s="28"/>
      <c r="E101" s="28"/>
      <c r="F101" s="28"/>
      <c r="G101" s="28"/>
      <c r="H101" s="11" t="s">
        <v>241</v>
      </c>
      <c r="I101" s="29" t="str">
        <f>IFERROR(MATCH(H101,#REF!,0),"no match")</f>
        <v>no match</v>
      </c>
      <c r="J101" s="29"/>
      <c r="K101" s="29" t="str">
        <f>IFERROR(MATCH(J101,#REF!,0),"no match")</f>
        <v>no match</v>
      </c>
      <c r="L101" s="28"/>
      <c r="M101" s="28"/>
      <c r="N101" s="29" t="s">
        <v>36</v>
      </c>
      <c r="O101" s="54" t="s">
        <v>654</v>
      </c>
      <c r="P101" s="54" t="s">
        <v>705</v>
      </c>
      <c r="Q101" s="54" t="s">
        <v>705</v>
      </c>
      <c r="R101" s="29" t="s">
        <v>609</v>
      </c>
      <c r="S101" s="21" t="s">
        <v>602</v>
      </c>
      <c r="T101" s="30"/>
      <c r="U101" s="32"/>
      <c r="V101" s="33"/>
      <c r="W101" s="30"/>
      <c r="X101" s="32"/>
      <c r="Y101" s="30"/>
    </row>
    <row r="102" spans="1:25" s="14" customFormat="1" ht="12.75" customHeight="1">
      <c r="A102" s="11" t="s">
        <v>166</v>
      </c>
      <c r="B102" s="11" t="s">
        <v>83</v>
      </c>
      <c r="C102" s="28" t="s">
        <v>374</v>
      </c>
      <c r="D102" s="28" t="s">
        <v>373</v>
      </c>
      <c r="E102" s="28"/>
      <c r="F102" s="28"/>
      <c r="G102" s="28"/>
      <c r="H102" s="28" t="s">
        <v>242</v>
      </c>
      <c r="I102" s="29" t="str">
        <f>IFERROR(MATCH(H102,#REF!,0),"no match")</f>
        <v>no match</v>
      </c>
      <c r="J102" s="29" t="s">
        <v>116</v>
      </c>
      <c r="K102" s="29" t="str">
        <f>IFERROR(MATCH(J102,#REF!,0),"no match")</f>
        <v>no match</v>
      </c>
      <c r="L102" s="28"/>
      <c r="M102" s="28"/>
      <c r="N102" s="29" t="s">
        <v>191</v>
      </c>
      <c r="O102" s="54" t="s">
        <v>654</v>
      </c>
      <c r="P102" s="54" t="s">
        <v>722</v>
      </c>
      <c r="Q102" s="54" t="s">
        <v>722</v>
      </c>
      <c r="R102" s="29" t="s">
        <v>609</v>
      </c>
      <c r="S102" s="21" t="s">
        <v>602</v>
      </c>
      <c r="T102" s="30"/>
      <c r="U102" s="32"/>
      <c r="V102" s="33"/>
      <c r="W102" s="30"/>
      <c r="X102" s="32"/>
      <c r="Y102" s="30"/>
    </row>
    <row r="103" spans="1:25" s="14" customFormat="1" ht="12.75" customHeight="1">
      <c r="A103" s="28" t="s">
        <v>166</v>
      </c>
      <c r="B103" s="28" t="s">
        <v>83</v>
      </c>
      <c r="C103" s="28" t="s">
        <v>374</v>
      </c>
      <c r="D103" s="28" t="s">
        <v>373</v>
      </c>
      <c r="E103" s="28"/>
      <c r="F103" s="28"/>
      <c r="G103" s="28"/>
      <c r="H103" s="28" t="s">
        <v>385</v>
      </c>
      <c r="I103" s="29" t="str">
        <f>IFERROR(MATCH(H103,#REF!,0),"no match")</f>
        <v>no match</v>
      </c>
      <c r="J103" s="28" t="s">
        <v>172</v>
      </c>
      <c r="K103" s="29" t="str">
        <f>IFERROR(MATCH(J103,#REF!,0),"no match")</f>
        <v>no match</v>
      </c>
      <c r="L103" s="28"/>
      <c r="M103" s="28"/>
      <c r="N103" s="29" t="s">
        <v>171</v>
      </c>
      <c r="O103" s="54"/>
      <c r="P103" s="54" t="s">
        <v>171</v>
      </c>
      <c r="Q103" s="54"/>
      <c r="R103" s="29" t="s">
        <v>609</v>
      </c>
      <c r="S103" s="21" t="s">
        <v>603</v>
      </c>
      <c r="T103" s="30"/>
      <c r="U103" s="32"/>
      <c r="V103" s="33"/>
      <c r="W103" s="30"/>
      <c r="X103" s="32"/>
      <c r="Y103" s="30"/>
    </row>
    <row r="104" spans="1:25" s="30" customFormat="1">
      <c r="A104" s="11" t="s">
        <v>167</v>
      </c>
      <c r="B104" s="11" t="s">
        <v>83</v>
      </c>
      <c r="C104" s="28" t="s">
        <v>374</v>
      </c>
      <c r="D104" s="28"/>
      <c r="E104" s="28"/>
      <c r="F104" s="28"/>
      <c r="G104" s="28"/>
      <c r="H104" s="28" t="s">
        <v>391</v>
      </c>
      <c r="I104" s="29" t="str">
        <f>IFERROR(MATCH(H104,#REF!,0),"no match")</f>
        <v>no match</v>
      </c>
      <c r="J104" s="11"/>
      <c r="K104" s="29" t="str">
        <f>IFERROR(MATCH(J104,#REF!,0),"no match")</f>
        <v>no match</v>
      </c>
      <c r="L104" s="28"/>
      <c r="M104" s="28"/>
      <c r="N104" s="29" t="s">
        <v>16</v>
      </c>
      <c r="O104" s="54"/>
      <c r="P104" s="54" t="s">
        <v>16</v>
      </c>
      <c r="Q104" s="54"/>
      <c r="R104" s="29" t="s">
        <v>609</v>
      </c>
      <c r="S104" s="21" t="s">
        <v>602</v>
      </c>
      <c r="U104" s="32"/>
      <c r="V104" s="33"/>
      <c r="X104" s="32"/>
    </row>
    <row r="105" spans="1:25" s="14" customFormat="1" ht="12.75" customHeight="1">
      <c r="A105" s="28" t="s">
        <v>167</v>
      </c>
      <c r="B105" s="28" t="s">
        <v>333</v>
      </c>
      <c r="C105" s="28"/>
      <c r="D105" s="28"/>
      <c r="E105" s="28" t="s">
        <v>374</v>
      </c>
      <c r="F105" s="28"/>
      <c r="G105" s="28"/>
      <c r="H105" s="28"/>
      <c r="I105" s="29" t="str">
        <f>IFERROR(MATCH(H105,#REF!,0),"no match")</f>
        <v>no match</v>
      </c>
      <c r="J105" s="28"/>
      <c r="K105" s="29" t="str">
        <f>IFERROR(MATCH(J105,#REF!,0),"no match")</f>
        <v>no match</v>
      </c>
      <c r="L105" s="28" t="s">
        <v>487</v>
      </c>
      <c r="M105" s="11" t="s">
        <v>637</v>
      </c>
      <c r="N105" s="11" t="s">
        <v>372</v>
      </c>
      <c r="O105" s="53"/>
      <c r="P105" s="53" t="s">
        <v>372</v>
      </c>
      <c r="Q105" s="53"/>
      <c r="R105" s="11" t="s">
        <v>609</v>
      </c>
      <c r="S105" s="34" t="s">
        <v>483</v>
      </c>
      <c r="T105" s="30"/>
      <c r="U105" s="32"/>
      <c r="V105" s="33"/>
      <c r="W105" s="30"/>
      <c r="X105" s="32"/>
      <c r="Y105" s="30"/>
    </row>
    <row r="106" spans="1:25" s="14" customFormat="1" ht="12.75" customHeight="1">
      <c r="A106" s="28"/>
      <c r="B106" s="11" t="s">
        <v>333</v>
      </c>
      <c r="C106" s="28"/>
      <c r="D106" s="28"/>
      <c r="E106" s="28"/>
      <c r="F106" s="28"/>
      <c r="G106" s="28"/>
      <c r="H106" s="11"/>
      <c r="I106" s="29" t="str">
        <f>IFERROR(MATCH(H106,#REF!,0),"no match")</f>
        <v>no match</v>
      </c>
      <c r="J106" s="28"/>
      <c r="K106" s="29" t="str">
        <f>IFERROR(MATCH(J106,#REF!,0),"no match")</f>
        <v>no match</v>
      </c>
      <c r="L106" s="11" t="s">
        <v>490</v>
      </c>
      <c r="M106" s="11"/>
      <c r="N106" s="9" t="s">
        <v>491</v>
      </c>
      <c r="O106" s="48"/>
      <c r="P106" s="48" t="s">
        <v>491</v>
      </c>
      <c r="Q106" s="48"/>
      <c r="R106" s="9" t="s">
        <v>609</v>
      </c>
      <c r="S106" s="21" t="s">
        <v>602</v>
      </c>
      <c r="T106" s="30"/>
      <c r="U106" s="32"/>
      <c r="V106" s="33"/>
      <c r="W106" s="30"/>
      <c r="X106" s="32"/>
      <c r="Y106" s="30"/>
    </row>
    <row r="107" spans="1:25" s="14" customFormat="1" ht="12.75" customHeight="1">
      <c r="A107" s="28"/>
      <c r="B107" s="11" t="s">
        <v>333</v>
      </c>
      <c r="C107" s="28"/>
      <c r="D107" s="28"/>
      <c r="E107" s="28"/>
      <c r="F107" s="28"/>
      <c r="G107" s="28"/>
      <c r="H107" s="11"/>
      <c r="I107" s="29" t="str">
        <f>IFERROR(MATCH(H107,#REF!,0),"no match")</f>
        <v>no match</v>
      </c>
      <c r="J107" s="28"/>
      <c r="K107" s="29" t="str">
        <f>IFERROR(MATCH(J107,#REF!,0),"no match")</f>
        <v>no match</v>
      </c>
      <c r="L107" s="11" t="s">
        <v>494</v>
      </c>
      <c r="M107" s="11"/>
      <c r="N107" s="9" t="s">
        <v>495</v>
      </c>
      <c r="O107" s="9" t="s">
        <v>654</v>
      </c>
      <c r="P107" s="9"/>
      <c r="Q107" s="9"/>
      <c r="R107" s="9" t="s">
        <v>609</v>
      </c>
      <c r="S107" s="21" t="s">
        <v>602</v>
      </c>
      <c r="T107" s="30"/>
      <c r="U107" s="32"/>
      <c r="V107" s="33"/>
      <c r="W107" s="30"/>
      <c r="X107" s="32"/>
      <c r="Y107" s="30"/>
    </row>
    <row r="108" spans="1:25" s="14" customFormat="1" ht="12.75" customHeight="1">
      <c r="A108" s="28"/>
      <c r="B108" s="11" t="s">
        <v>333</v>
      </c>
      <c r="C108" s="28"/>
      <c r="D108" s="28"/>
      <c r="E108" s="28"/>
      <c r="F108" s="28"/>
      <c r="G108" s="28"/>
      <c r="H108" s="11"/>
      <c r="I108" s="29" t="str">
        <f>IFERROR(MATCH(H108,#REF!,0),"no match")</f>
        <v>no match</v>
      </c>
      <c r="J108" s="28"/>
      <c r="K108" s="29" t="str">
        <f>IFERROR(MATCH(J108,#REF!,0),"no match")</f>
        <v>no match</v>
      </c>
      <c r="L108" s="11" t="s">
        <v>500</v>
      </c>
      <c r="M108" s="11"/>
      <c r="N108" s="9" t="s">
        <v>501</v>
      </c>
      <c r="O108" s="48"/>
      <c r="P108" s="48" t="s">
        <v>723</v>
      </c>
      <c r="Q108" s="48"/>
      <c r="R108" s="9" t="s">
        <v>609</v>
      </c>
      <c r="S108" s="21" t="s">
        <v>602</v>
      </c>
      <c r="T108" s="11"/>
    </row>
    <row r="109" spans="1:25" s="30" customFormat="1" ht="12.75" customHeight="1">
      <c r="A109" s="28"/>
      <c r="B109" s="11" t="s">
        <v>333</v>
      </c>
      <c r="C109" s="28"/>
      <c r="D109" s="28"/>
      <c r="E109" s="28"/>
      <c r="F109" s="28"/>
      <c r="G109" s="28"/>
      <c r="H109" s="11"/>
      <c r="I109" s="29" t="str">
        <f>IFERROR(MATCH(H109,#REF!,0),"no match")</f>
        <v>no match</v>
      </c>
      <c r="J109" s="28"/>
      <c r="K109" s="29" t="str">
        <f>IFERROR(MATCH(J109,#REF!,0),"no match")</f>
        <v>no match</v>
      </c>
      <c r="L109" s="11" t="s">
        <v>502</v>
      </c>
      <c r="M109" s="11"/>
      <c r="N109" s="9" t="s">
        <v>503</v>
      </c>
      <c r="O109" s="9"/>
      <c r="P109" s="9"/>
      <c r="Q109" s="9"/>
      <c r="R109" s="9" t="s">
        <v>609</v>
      </c>
      <c r="S109" s="21" t="s">
        <v>602</v>
      </c>
      <c r="T109" s="11"/>
      <c r="U109" s="14"/>
      <c r="V109" s="14"/>
      <c r="W109" s="14"/>
      <c r="X109" s="14"/>
      <c r="Y109" s="14"/>
    </row>
    <row r="110" spans="1:25" s="30" customFormat="1" ht="12.75" customHeight="1">
      <c r="A110" s="28"/>
      <c r="B110" s="11" t="s">
        <v>333</v>
      </c>
      <c r="C110" s="28"/>
      <c r="D110" s="28"/>
      <c r="E110" s="28"/>
      <c r="F110" s="28"/>
      <c r="G110" s="28"/>
      <c r="H110" s="11"/>
      <c r="I110" s="29" t="str">
        <f>IFERROR(MATCH(H110,#REF!,0),"no match")</f>
        <v>no match</v>
      </c>
      <c r="J110" s="28"/>
      <c r="K110" s="29" t="str">
        <f>IFERROR(MATCH(J110,#REF!,0),"no match")</f>
        <v>no match</v>
      </c>
      <c r="L110" s="11" t="s">
        <v>504</v>
      </c>
      <c r="M110" s="11"/>
      <c r="N110" s="9" t="s">
        <v>505</v>
      </c>
      <c r="O110" s="9"/>
      <c r="P110" s="9"/>
      <c r="Q110" s="9"/>
      <c r="R110" s="9" t="s">
        <v>609</v>
      </c>
      <c r="S110" s="21" t="s">
        <v>602</v>
      </c>
      <c r="T110" s="28"/>
    </row>
    <row r="111" spans="1:25" s="14" customFormat="1" ht="12.75" customHeight="1">
      <c r="A111" s="28"/>
      <c r="B111" s="11" t="s">
        <v>333</v>
      </c>
      <c r="C111" s="28"/>
      <c r="D111" s="28"/>
      <c r="E111" s="28"/>
      <c r="F111" s="28"/>
      <c r="G111" s="28"/>
      <c r="H111" s="11"/>
      <c r="I111" s="29" t="str">
        <f>IFERROR(MATCH(H111,#REF!,0),"no match")</f>
        <v>no match</v>
      </c>
      <c r="J111" s="28"/>
      <c r="K111" s="29" t="str">
        <f>IFERROR(MATCH(J111,#REF!,0),"no match")</f>
        <v>no match</v>
      </c>
      <c r="L111" s="11" t="s">
        <v>516</v>
      </c>
      <c r="M111" s="11"/>
      <c r="N111" s="9" t="s">
        <v>517</v>
      </c>
      <c r="O111" s="29" t="s">
        <v>654</v>
      </c>
      <c r="P111" s="9"/>
      <c r="Q111" s="9"/>
      <c r="R111" s="9" t="s">
        <v>609</v>
      </c>
      <c r="S111" s="21" t="s">
        <v>602</v>
      </c>
      <c r="T111" s="28"/>
      <c r="U111" s="30"/>
      <c r="V111" s="30"/>
      <c r="W111" s="30"/>
      <c r="X111" s="30"/>
      <c r="Y111" s="30"/>
    </row>
    <row r="112" spans="1:25" s="14" customFormat="1" ht="12.75" customHeight="1">
      <c r="A112" s="28"/>
      <c r="B112" s="11" t="s">
        <v>333</v>
      </c>
      <c r="C112" s="28"/>
      <c r="D112" s="28"/>
      <c r="E112" s="28"/>
      <c r="F112" s="28"/>
      <c r="G112" s="28"/>
      <c r="H112" s="11"/>
      <c r="I112" s="29" t="str">
        <f>IFERROR(MATCH(H112,#REF!,0),"no match")</f>
        <v>no match</v>
      </c>
      <c r="J112" s="28"/>
      <c r="K112" s="29" t="str">
        <f>IFERROR(MATCH(J112,#REF!,0),"no match")</f>
        <v>no match</v>
      </c>
      <c r="L112" s="11" t="s">
        <v>518</v>
      </c>
      <c r="M112" s="11"/>
      <c r="N112" s="9" t="s">
        <v>519</v>
      </c>
      <c r="O112" s="29" t="s">
        <v>654</v>
      </c>
      <c r="P112" s="9"/>
      <c r="Q112" s="9"/>
      <c r="R112" s="9" t="s">
        <v>609</v>
      </c>
      <c r="S112" s="21" t="s">
        <v>602</v>
      </c>
      <c r="T112" s="28"/>
      <c r="U112" s="30"/>
      <c r="V112" s="30"/>
      <c r="W112" s="30"/>
      <c r="X112" s="30"/>
      <c r="Y112" s="30"/>
    </row>
    <row r="113" spans="1:25" s="14" customFormat="1" ht="12.75" customHeight="1">
      <c r="A113" s="28"/>
      <c r="B113" s="11" t="s">
        <v>333</v>
      </c>
      <c r="C113" s="28"/>
      <c r="D113" s="28"/>
      <c r="E113" s="28"/>
      <c r="F113" s="28"/>
      <c r="G113" s="28"/>
      <c r="H113" s="11"/>
      <c r="I113" s="29" t="str">
        <f>IFERROR(MATCH(H113,#REF!,0),"no match")</f>
        <v>no match</v>
      </c>
      <c r="J113" s="28"/>
      <c r="K113" s="29" t="str">
        <f>IFERROR(MATCH(J113,#REF!,0),"no match")</f>
        <v>no match</v>
      </c>
      <c r="L113" s="11" t="s">
        <v>530</v>
      </c>
      <c r="M113" s="11"/>
      <c r="N113" s="9" t="s">
        <v>531</v>
      </c>
      <c r="O113" s="48"/>
      <c r="P113" s="48" t="s">
        <v>531</v>
      </c>
      <c r="Q113" s="48"/>
      <c r="R113" s="9" t="s">
        <v>609</v>
      </c>
      <c r="S113" s="21" t="s">
        <v>602</v>
      </c>
      <c r="T113" s="28"/>
      <c r="U113" s="30"/>
      <c r="V113" s="30"/>
      <c r="W113" s="30"/>
      <c r="X113" s="30"/>
      <c r="Y113" s="30"/>
    </row>
    <row r="114" spans="1:25" s="14" customFormat="1" ht="12.75" customHeight="1">
      <c r="A114" s="28"/>
      <c r="B114" s="11" t="s">
        <v>333</v>
      </c>
      <c r="C114" s="28"/>
      <c r="D114" s="28"/>
      <c r="E114" s="28"/>
      <c r="F114" s="28"/>
      <c r="G114" s="28"/>
      <c r="H114" s="11"/>
      <c r="I114" s="29" t="str">
        <f>IFERROR(MATCH(H114,#REF!,0),"no match")</f>
        <v>no match</v>
      </c>
      <c r="J114" s="28"/>
      <c r="K114" s="29" t="str">
        <f>IFERROR(MATCH(J114,#REF!,0),"no match")</f>
        <v>no match</v>
      </c>
      <c r="L114" s="11" t="s">
        <v>575</v>
      </c>
      <c r="M114" s="28"/>
      <c r="N114" s="9" t="s">
        <v>576</v>
      </c>
      <c r="O114" s="9" t="s">
        <v>654</v>
      </c>
      <c r="P114" s="9"/>
      <c r="Q114" s="9"/>
      <c r="R114" s="9" t="s">
        <v>609</v>
      </c>
      <c r="S114" s="21" t="s">
        <v>602</v>
      </c>
      <c r="T114" s="28"/>
      <c r="U114" s="30"/>
      <c r="V114" s="30"/>
      <c r="W114" s="30"/>
      <c r="X114" s="30"/>
      <c r="Y114" s="30"/>
    </row>
    <row r="115" spans="1:25" s="14" customFormat="1" ht="12.75" customHeight="1">
      <c r="A115" s="28"/>
      <c r="B115" s="11" t="s">
        <v>333</v>
      </c>
      <c r="C115" s="28"/>
      <c r="D115" s="28"/>
      <c r="E115" s="28"/>
      <c r="F115" s="28"/>
      <c r="G115" s="28"/>
      <c r="H115" s="11"/>
      <c r="I115" s="29" t="str">
        <f>IFERROR(MATCH(H115,#REF!,0),"no match")</f>
        <v>no match</v>
      </c>
      <c r="J115" s="28"/>
      <c r="K115" s="29" t="str">
        <f>IFERROR(MATCH(J115,#REF!,0),"no match")</f>
        <v>no match</v>
      </c>
      <c r="L115" s="11" t="s">
        <v>577</v>
      </c>
      <c r="M115" s="28"/>
      <c r="N115" s="9" t="s">
        <v>578</v>
      </c>
      <c r="O115" s="9" t="s">
        <v>654</v>
      </c>
      <c r="P115" s="9"/>
      <c r="Q115" s="9"/>
      <c r="R115" s="9" t="s">
        <v>609</v>
      </c>
      <c r="S115" s="21" t="s">
        <v>602</v>
      </c>
      <c r="T115" s="28"/>
      <c r="U115" s="30"/>
      <c r="V115" s="30"/>
      <c r="W115" s="30"/>
      <c r="X115" s="30"/>
      <c r="Y115" s="30"/>
    </row>
    <row r="116" spans="1:25" s="14" customFormat="1" ht="12.75" customHeight="1">
      <c r="A116" s="28"/>
      <c r="B116" s="11" t="s">
        <v>333</v>
      </c>
      <c r="C116" s="28"/>
      <c r="D116" s="28"/>
      <c r="E116" s="28"/>
      <c r="F116" s="28"/>
      <c r="G116" s="28"/>
      <c r="H116" s="11"/>
      <c r="I116" s="29" t="str">
        <f>IFERROR(MATCH(H116,#REF!,0),"no match")</f>
        <v>no match</v>
      </c>
      <c r="J116" s="28"/>
      <c r="K116" s="29" t="str">
        <f>IFERROR(MATCH(J116,#REF!,0),"no match")</f>
        <v>no match</v>
      </c>
      <c r="L116" s="11" t="s">
        <v>579</v>
      </c>
      <c r="M116" s="28"/>
      <c r="N116" s="9" t="s">
        <v>580</v>
      </c>
      <c r="O116" s="9" t="s">
        <v>654</v>
      </c>
      <c r="P116" s="9"/>
      <c r="Q116" s="9"/>
      <c r="R116" s="9" t="s">
        <v>609</v>
      </c>
      <c r="S116" s="21" t="s">
        <v>602</v>
      </c>
      <c r="T116" s="28"/>
      <c r="U116" s="30"/>
      <c r="V116" s="30"/>
      <c r="W116" s="30"/>
      <c r="X116" s="30"/>
      <c r="Y116" s="30"/>
    </row>
    <row r="117" spans="1:25" s="14" customFormat="1" ht="12.75" customHeight="1">
      <c r="A117" s="28"/>
      <c r="B117" s="11" t="s">
        <v>333</v>
      </c>
      <c r="C117" s="28"/>
      <c r="D117" s="28"/>
      <c r="E117" s="28"/>
      <c r="F117" s="28"/>
      <c r="G117" s="28"/>
      <c r="H117" s="11"/>
      <c r="I117" s="29" t="str">
        <f>IFERROR(MATCH(H117,#REF!,0),"no match")</f>
        <v>no match</v>
      </c>
      <c r="J117" s="28"/>
      <c r="K117" s="29" t="str">
        <f>IFERROR(MATCH(J117,#REF!,0),"no match")</f>
        <v>no match</v>
      </c>
      <c r="L117" s="11" t="s">
        <v>546</v>
      </c>
      <c r="M117" s="24" t="s">
        <v>640</v>
      </c>
      <c r="N117" s="9" t="s">
        <v>581</v>
      </c>
      <c r="O117" s="9" t="s">
        <v>654</v>
      </c>
      <c r="P117" s="9"/>
      <c r="Q117" s="9"/>
      <c r="R117" s="9" t="s">
        <v>609</v>
      </c>
      <c r="S117" s="21" t="s">
        <v>602</v>
      </c>
      <c r="T117" s="28"/>
      <c r="U117" s="30"/>
      <c r="V117" s="30"/>
      <c r="W117" s="30"/>
      <c r="X117" s="30"/>
      <c r="Y117" s="30"/>
    </row>
    <row r="118" spans="1:25" s="30" customFormat="1" ht="12.75" customHeight="1">
      <c r="A118" s="28"/>
      <c r="B118" s="11" t="s">
        <v>333</v>
      </c>
      <c r="C118" s="28"/>
      <c r="D118" s="28"/>
      <c r="E118" s="28"/>
      <c r="F118" s="28"/>
      <c r="G118" s="28"/>
      <c r="H118" s="11"/>
      <c r="I118" s="29" t="str">
        <f>IFERROR(MATCH(H118,#REF!,0),"no match")</f>
        <v>no match</v>
      </c>
      <c r="J118" s="28"/>
      <c r="K118" s="29" t="str">
        <f>IFERROR(MATCH(J118,#REF!,0),"no match")</f>
        <v>no match</v>
      </c>
      <c r="L118" s="11" t="s">
        <v>584</v>
      </c>
      <c r="M118" s="28"/>
      <c r="N118" s="9" t="s">
        <v>585</v>
      </c>
      <c r="O118" s="48"/>
      <c r="P118" s="48" t="s">
        <v>724</v>
      </c>
      <c r="Q118" s="48"/>
      <c r="R118" s="9" t="s">
        <v>609</v>
      </c>
      <c r="S118" s="21" t="s">
        <v>602</v>
      </c>
      <c r="T118" s="28"/>
    </row>
    <row r="119" spans="1:25" s="14" customFormat="1" ht="12.75" customHeight="1">
      <c r="A119" s="28"/>
      <c r="B119" s="11" t="s">
        <v>333</v>
      </c>
      <c r="C119" s="28"/>
      <c r="D119" s="28"/>
      <c r="E119" s="28"/>
      <c r="F119" s="28"/>
      <c r="G119" s="28"/>
      <c r="H119" s="11"/>
      <c r="I119" s="29" t="str">
        <f>IFERROR(MATCH(H119,#REF!,0),"no match")</f>
        <v>no match</v>
      </c>
      <c r="J119" s="28"/>
      <c r="K119" s="29" t="str">
        <f>IFERROR(MATCH(J119,#REF!,0),"no match")</f>
        <v>no match</v>
      </c>
      <c r="L119" s="11" t="s">
        <v>588</v>
      </c>
      <c r="M119" s="11" t="s">
        <v>632</v>
      </c>
      <c r="N119" s="9" t="s">
        <v>589</v>
      </c>
      <c r="O119" s="48" t="s">
        <v>654</v>
      </c>
      <c r="P119" s="48" t="s">
        <v>683</v>
      </c>
      <c r="Q119" s="48" t="s">
        <v>683</v>
      </c>
      <c r="R119" s="9" t="s">
        <v>609</v>
      </c>
      <c r="S119" s="21" t="s">
        <v>602</v>
      </c>
      <c r="T119" s="11"/>
    </row>
    <row r="120" spans="1:25" s="14" customFormat="1" ht="12.75" customHeight="1">
      <c r="A120" s="11" t="s">
        <v>167</v>
      </c>
      <c r="B120" s="11" t="s">
        <v>169</v>
      </c>
      <c r="C120" s="28" t="s">
        <v>169</v>
      </c>
      <c r="D120" s="28" t="s">
        <v>169</v>
      </c>
      <c r="E120" s="28"/>
      <c r="F120" s="28"/>
      <c r="G120" s="28"/>
      <c r="H120" s="11" t="s">
        <v>247</v>
      </c>
      <c r="I120" s="29" t="str">
        <f>IFERROR(MATCH(H120,#REF!,0),"no match")</f>
        <v>no match</v>
      </c>
      <c r="J120" s="11" t="s">
        <v>124</v>
      </c>
      <c r="K120" s="29" t="str">
        <f>IFERROR(MATCH(J120,#REF!,0),"no match")</f>
        <v>no match</v>
      </c>
      <c r="L120" s="28"/>
      <c r="M120" s="28"/>
      <c r="N120" s="29" t="s">
        <v>41</v>
      </c>
      <c r="O120" s="54" t="s">
        <v>654</v>
      </c>
      <c r="P120" s="54" t="s">
        <v>739</v>
      </c>
      <c r="Q120" s="54" t="s">
        <v>739</v>
      </c>
      <c r="R120" s="29" t="s">
        <v>608</v>
      </c>
      <c r="S120" s="21" t="s">
        <v>602</v>
      </c>
      <c r="T120" s="28"/>
      <c r="U120" s="30"/>
      <c r="V120" s="30"/>
      <c r="W120" s="30"/>
      <c r="X120" s="30"/>
      <c r="Y120" s="30"/>
    </row>
    <row r="121" spans="1:25" s="14" customFormat="1" ht="12.75" customHeight="1">
      <c r="A121" s="11" t="s">
        <v>167</v>
      </c>
      <c r="B121" s="11" t="s">
        <v>169</v>
      </c>
      <c r="C121" s="28" t="s">
        <v>169</v>
      </c>
      <c r="D121" s="28" t="s">
        <v>169</v>
      </c>
      <c r="E121" s="28"/>
      <c r="F121" s="28"/>
      <c r="G121" s="28"/>
      <c r="H121" s="28" t="s">
        <v>248</v>
      </c>
      <c r="I121" s="29" t="str">
        <f>IFERROR(MATCH(H121,#REF!,0),"no match")</f>
        <v>no match</v>
      </c>
      <c r="J121" s="11" t="s">
        <v>129</v>
      </c>
      <c r="K121" s="29" t="str">
        <f>IFERROR(MATCH(J121,#REF!,0),"no match")</f>
        <v>no match</v>
      </c>
      <c r="L121" s="28"/>
      <c r="M121" s="28"/>
      <c r="N121" s="29" t="s">
        <v>42</v>
      </c>
      <c r="O121" s="29" t="s">
        <v>654</v>
      </c>
      <c r="P121" s="29"/>
      <c r="Q121" s="29"/>
      <c r="R121" s="29" t="s">
        <v>608</v>
      </c>
      <c r="S121" s="21" t="s">
        <v>602</v>
      </c>
      <c r="T121" s="28"/>
      <c r="U121" s="30"/>
      <c r="V121" s="30"/>
      <c r="W121" s="30"/>
      <c r="X121" s="30"/>
      <c r="Y121" s="30"/>
    </row>
    <row r="122" spans="1:25" s="14" customFormat="1" ht="12.75" customHeight="1">
      <c r="A122" s="28" t="s">
        <v>167</v>
      </c>
      <c r="B122" s="28" t="s">
        <v>169</v>
      </c>
      <c r="C122" s="28" t="s">
        <v>169</v>
      </c>
      <c r="D122" s="28" t="s">
        <v>169</v>
      </c>
      <c r="E122" s="28"/>
      <c r="F122" s="28"/>
      <c r="G122" s="28"/>
      <c r="H122" s="28" t="s">
        <v>249</v>
      </c>
      <c r="I122" s="29" t="str">
        <f>IFERROR(MATCH(H122,#REF!,0),"no match")</f>
        <v>no match</v>
      </c>
      <c r="J122" s="28" t="s">
        <v>122</v>
      </c>
      <c r="K122" s="29" t="str">
        <f>IFERROR(MATCH(J122,#REF!,0),"no match")</f>
        <v>no match</v>
      </c>
      <c r="L122" s="28"/>
      <c r="M122" s="28"/>
      <c r="N122" s="29" t="s">
        <v>43</v>
      </c>
      <c r="O122" s="54" t="s">
        <v>654</v>
      </c>
      <c r="P122" s="54" t="s">
        <v>740</v>
      </c>
      <c r="Q122" s="54" t="s">
        <v>740</v>
      </c>
      <c r="R122" s="29" t="s">
        <v>608</v>
      </c>
      <c r="S122" s="21" t="s">
        <v>602</v>
      </c>
      <c r="T122" s="11"/>
    </row>
    <row r="123" spans="1:25" s="14" customFormat="1" ht="12.75" customHeight="1">
      <c r="A123" s="11" t="s">
        <v>167</v>
      </c>
      <c r="B123" s="11" t="s">
        <v>169</v>
      </c>
      <c r="C123" s="28" t="s">
        <v>169</v>
      </c>
      <c r="D123" s="28" t="s">
        <v>169</v>
      </c>
      <c r="E123" s="28"/>
      <c r="F123" s="28"/>
      <c r="G123" s="28"/>
      <c r="H123" s="28" t="s">
        <v>253</v>
      </c>
      <c r="I123" s="29" t="str">
        <f>IFERROR(MATCH(H123,#REF!,0),"no match")</f>
        <v>no match</v>
      </c>
      <c r="J123" s="29" t="s">
        <v>153</v>
      </c>
      <c r="K123" s="29" t="str">
        <f>IFERROR(MATCH(J123,#REF!,0),"no match")</f>
        <v>no match</v>
      </c>
      <c r="L123" s="28"/>
      <c r="M123" s="28"/>
      <c r="N123" s="29" t="s">
        <v>46</v>
      </c>
      <c r="O123" s="29"/>
      <c r="P123" s="29"/>
      <c r="Q123" s="29"/>
      <c r="R123" s="29" t="s">
        <v>608</v>
      </c>
      <c r="S123" s="21" t="s">
        <v>602</v>
      </c>
      <c r="T123" s="11"/>
    </row>
    <row r="124" spans="1:25" s="14" customFormat="1" ht="12.75" customHeight="1">
      <c r="A124" s="11" t="s">
        <v>167</v>
      </c>
      <c r="B124" s="11" t="s">
        <v>169</v>
      </c>
      <c r="C124" s="28" t="s">
        <v>169</v>
      </c>
      <c r="D124" s="28" t="s">
        <v>169</v>
      </c>
      <c r="E124" s="28"/>
      <c r="F124" s="28"/>
      <c r="G124" s="28"/>
      <c r="H124" s="28" t="s">
        <v>255</v>
      </c>
      <c r="I124" s="29" t="str">
        <f>IFERROR(MATCH(H124,#REF!,0),"no match")</f>
        <v>no match</v>
      </c>
      <c r="J124" s="11" t="s">
        <v>131</v>
      </c>
      <c r="K124" s="29" t="str">
        <f>IFERROR(MATCH(J124,#REF!,0),"no match")</f>
        <v>no match</v>
      </c>
      <c r="L124" s="28"/>
      <c r="M124" s="28"/>
      <c r="N124" s="29" t="s">
        <v>192</v>
      </c>
      <c r="O124" s="54"/>
      <c r="P124" s="54" t="s">
        <v>743</v>
      </c>
      <c r="Q124" s="54"/>
      <c r="R124" s="29" t="s">
        <v>608</v>
      </c>
      <c r="S124" s="21" t="s">
        <v>602</v>
      </c>
      <c r="T124" s="28"/>
      <c r="U124" s="30"/>
      <c r="V124" s="30"/>
      <c r="W124" s="30"/>
      <c r="X124" s="30"/>
      <c r="Y124" s="30"/>
    </row>
    <row r="125" spans="1:25" s="30" customFormat="1" ht="12.75" customHeight="1">
      <c r="A125" s="28" t="s">
        <v>167</v>
      </c>
      <c r="B125" s="28" t="s">
        <v>169</v>
      </c>
      <c r="C125" s="28" t="s">
        <v>169</v>
      </c>
      <c r="D125" s="28" t="s">
        <v>169</v>
      </c>
      <c r="E125" s="28"/>
      <c r="F125" s="28"/>
      <c r="G125" s="28"/>
      <c r="H125" s="28" t="s">
        <v>257</v>
      </c>
      <c r="I125" s="29" t="str">
        <f>IFERROR(MATCH(H125,#REF!,0),"no match")</f>
        <v>no match</v>
      </c>
      <c r="J125" s="28" t="s">
        <v>126</v>
      </c>
      <c r="K125" s="29" t="str">
        <f>IFERROR(MATCH(J125,#REF!,0),"no match")</f>
        <v>no match</v>
      </c>
      <c r="L125" s="28"/>
      <c r="M125" s="28"/>
      <c r="N125" s="29" t="s">
        <v>49</v>
      </c>
      <c r="O125" s="29" t="s">
        <v>654</v>
      </c>
      <c r="P125" s="29"/>
      <c r="Q125" s="29"/>
      <c r="R125" s="29" t="s">
        <v>608</v>
      </c>
      <c r="S125" s="21" t="s">
        <v>602</v>
      </c>
      <c r="T125" s="11"/>
      <c r="U125" s="14"/>
      <c r="V125" s="14"/>
      <c r="W125" s="14"/>
      <c r="X125" s="14"/>
      <c r="Y125" s="14"/>
    </row>
    <row r="126" spans="1:25" s="30" customFormat="1" ht="12.75" customHeight="1">
      <c r="A126" s="28" t="s">
        <v>167</v>
      </c>
      <c r="B126" s="28" t="s">
        <v>169</v>
      </c>
      <c r="C126" s="28" t="s">
        <v>169</v>
      </c>
      <c r="D126" s="28" t="s">
        <v>169</v>
      </c>
      <c r="E126" s="28"/>
      <c r="F126" s="28"/>
      <c r="G126" s="28"/>
      <c r="H126" s="28" t="s">
        <v>258</v>
      </c>
      <c r="I126" s="29" t="str">
        <f>IFERROR(MATCH(H126,#REF!,0),"no match")</f>
        <v>no match</v>
      </c>
      <c r="J126" s="28" t="s">
        <v>128</v>
      </c>
      <c r="K126" s="29" t="str">
        <f>IFERROR(MATCH(J126,#REF!,0),"no match")</f>
        <v>no match</v>
      </c>
      <c r="L126" s="28"/>
      <c r="M126" s="28"/>
      <c r="N126" s="29" t="s">
        <v>50</v>
      </c>
      <c r="O126" s="29" t="s">
        <v>654</v>
      </c>
      <c r="P126" s="29"/>
      <c r="Q126" s="29"/>
      <c r="R126" s="29" t="s">
        <v>608</v>
      </c>
      <c r="S126" s="21" t="s">
        <v>602</v>
      </c>
      <c r="T126" s="28"/>
    </row>
    <row r="127" spans="1:25" s="14" customFormat="1" ht="12.75" customHeight="1">
      <c r="A127" s="28" t="s">
        <v>167</v>
      </c>
      <c r="B127" s="28" t="s">
        <v>169</v>
      </c>
      <c r="C127" s="28" t="s">
        <v>169</v>
      </c>
      <c r="D127" s="28" t="s">
        <v>169</v>
      </c>
      <c r="E127" s="28"/>
      <c r="F127" s="28"/>
      <c r="G127" s="28"/>
      <c r="H127" s="28" t="s">
        <v>259</v>
      </c>
      <c r="I127" s="29" t="str">
        <f>IFERROR(MATCH(H127,#REF!,0),"no match")</f>
        <v>no match</v>
      </c>
      <c r="J127" s="28" t="s">
        <v>123</v>
      </c>
      <c r="K127" s="29" t="str">
        <f>IFERROR(MATCH(J127,#REF!,0),"no match")</f>
        <v>no match</v>
      </c>
      <c r="L127" s="28"/>
      <c r="M127" s="28"/>
      <c r="N127" s="29" t="s">
        <v>51</v>
      </c>
      <c r="O127" s="29" t="s">
        <v>654</v>
      </c>
      <c r="P127" s="29"/>
      <c r="Q127" s="29" t="s">
        <v>741</v>
      </c>
      <c r="R127" s="29" t="s">
        <v>608</v>
      </c>
      <c r="S127" s="21" t="s">
        <v>602</v>
      </c>
      <c r="T127" s="11"/>
    </row>
    <row r="128" spans="1:25" s="14" customFormat="1" ht="12.75" customHeight="1">
      <c r="A128" s="11" t="s">
        <v>167</v>
      </c>
      <c r="B128" s="11" t="s">
        <v>169</v>
      </c>
      <c r="C128" s="28" t="s">
        <v>169</v>
      </c>
      <c r="D128" s="28" t="s">
        <v>169</v>
      </c>
      <c r="E128" s="28"/>
      <c r="F128" s="28"/>
      <c r="G128" s="28"/>
      <c r="H128" s="28" t="s">
        <v>261</v>
      </c>
      <c r="I128" s="29" t="str">
        <f>IFERROR(MATCH(H128,#REF!,0),"no match")</f>
        <v>no match</v>
      </c>
      <c r="J128" s="11" t="s">
        <v>125</v>
      </c>
      <c r="K128" s="29" t="str">
        <f>IFERROR(MATCH(J128,#REF!,0),"no match")</f>
        <v>no match</v>
      </c>
      <c r="L128" s="28" t="s">
        <v>458</v>
      </c>
      <c r="M128" s="28"/>
      <c r="N128" s="29" t="s">
        <v>53</v>
      </c>
      <c r="O128" s="29" t="s">
        <v>654</v>
      </c>
      <c r="P128" s="29"/>
      <c r="Q128" s="29"/>
      <c r="R128" s="29" t="s">
        <v>608</v>
      </c>
      <c r="S128" s="21" t="s">
        <v>602</v>
      </c>
      <c r="T128" s="11"/>
    </row>
    <row r="129" spans="1:25" s="14" customFormat="1" ht="12.75" customHeight="1">
      <c r="A129" s="11" t="s">
        <v>167</v>
      </c>
      <c r="B129" s="11" t="s">
        <v>169</v>
      </c>
      <c r="C129" s="28" t="s">
        <v>169</v>
      </c>
      <c r="D129" s="28" t="s">
        <v>169</v>
      </c>
      <c r="E129" s="28"/>
      <c r="F129" s="28"/>
      <c r="G129" s="28"/>
      <c r="H129" s="11" t="s">
        <v>263</v>
      </c>
      <c r="I129" s="29" t="str">
        <f>IFERROR(MATCH(H129,#REF!,0),"no match")</f>
        <v>no match</v>
      </c>
      <c r="J129" s="11" t="s">
        <v>130</v>
      </c>
      <c r="K129" s="29" t="str">
        <f>IFERROR(MATCH(J129,#REF!,0),"no match")</f>
        <v>no match</v>
      </c>
      <c r="L129" s="28"/>
      <c r="M129" s="28"/>
      <c r="N129" s="29" t="s">
        <v>55</v>
      </c>
      <c r="O129" s="29" t="s">
        <v>654</v>
      </c>
      <c r="P129" s="29"/>
      <c r="Q129" s="29"/>
      <c r="R129" s="29" t="s">
        <v>608</v>
      </c>
      <c r="S129" s="21" t="s">
        <v>602</v>
      </c>
      <c r="T129" s="26"/>
      <c r="U129" s="33"/>
      <c r="V129" s="30"/>
      <c r="W129" s="32"/>
      <c r="X129" s="30"/>
      <c r="Y129" s="30"/>
    </row>
    <row r="130" spans="1:25" s="14" customFormat="1" ht="12.75" customHeight="1">
      <c r="A130" s="11" t="s">
        <v>167</v>
      </c>
      <c r="B130" s="11" t="s">
        <v>169</v>
      </c>
      <c r="C130" s="28" t="s">
        <v>169</v>
      </c>
      <c r="D130" s="28" t="s">
        <v>169</v>
      </c>
      <c r="E130" s="28"/>
      <c r="F130" s="28"/>
      <c r="G130" s="28"/>
      <c r="H130" s="28" t="s">
        <v>265</v>
      </c>
      <c r="I130" s="29" t="str">
        <f>IFERROR(MATCH(H130,#REF!,0),"no match")</f>
        <v>no match</v>
      </c>
      <c r="J130" s="11" t="s">
        <v>163</v>
      </c>
      <c r="K130" s="29" t="str">
        <f>IFERROR(MATCH(J130,#REF!,0),"no match")</f>
        <v>no match</v>
      </c>
      <c r="L130" s="28" t="s">
        <v>461</v>
      </c>
      <c r="M130" s="28"/>
      <c r="N130" s="29" t="s">
        <v>57</v>
      </c>
      <c r="O130" s="54" t="s">
        <v>654</v>
      </c>
      <c r="P130" s="54" t="s">
        <v>57</v>
      </c>
      <c r="Q130" s="54" t="s">
        <v>57</v>
      </c>
      <c r="R130" s="29" t="s">
        <v>608</v>
      </c>
      <c r="S130" s="21" t="s">
        <v>602</v>
      </c>
      <c r="T130" s="26"/>
      <c r="U130" s="33"/>
      <c r="V130" s="30"/>
      <c r="W130" s="32"/>
      <c r="X130" s="30"/>
      <c r="Y130" s="30"/>
    </row>
    <row r="131" spans="1:25" s="14" customFormat="1" ht="12.75" customHeight="1">
      <c r="A131" s="11" t="s">
        <v>166</v>
      </c>
      <c r="B131" s="11" t="s">
        <v>169</v>
      </c>
      <c r="C131" s="28" t="s">
        <v>374</v>
      </c>
      <c r="D131" s="28" t="s">
        <v>373</v>
      </c>
      <c r="E131" s="28"/>
      <c r="F131" s="28"/>
      <c r="G131" s="28"/>
      <c r="H131" s="28" t="s">
        <v>266</v>
      </c>
      <c r="I131" s="29" t="str">
        <f>IFERROR(MATCH(H131,#REF!,0),"no match")</f>
        <v>no match</v>
      </c>
      <c r="J131" s="11" t="s">
        <v>164</v>
      </c>
      <c r="K131" s="29" t="str">
        <f>IFERROR(MATCH(J131,#REF!,0),"no match")</f>
        <v>no match</v>
      </c>
      <c r="L131" s="28" t="s">
        <v>462</v>
      </c>
      <c r="M131" s="28"/>
      <c r="N131" s="29" t="s">
        <v>58</v>
      </c>
      <c r="O131" s="54" t="s">
        <v>654</v>
      </c>
      <c r="P131" s="54" t="s">
        <v>747</v>
      </c>
      <c r="Q131" s="54" t="s">
        <v>747</v>
      </c>
      <c r="R131" s="29" t="s">
        <v>608</v>
      </c>
      <c r="S131" s="21" t="s">
        <v>602</v>
      </c>
      <c r="T131" s="28"/>
      <c r="U131" s="32"/>
      <c r="V131" s="33"/>
      <c r="W131" s="30"/>
      <c r="X131" s="32"/>
      <c r="Y131" s="30"/>
    </row>
    <row r="132" spans="1:25" s="30" customFormat="1" ht="12.75" customHeight="1">
      <c r="A132" s="11" t="s">
        <v>167</v>
      </c>
      <c r="B132" s="11" t="s">
        <v>169</v>
      </c>
      <c r="C132" s="28" t="s">
        <v>169</v>
      </c>
      <c r="D132" s="28" t="s">
        <v>169</v>
      </c>
      <c r="E132" s="28"/>
      <c r="F132" s="28"/>
      <c r="G132" s="28"/>
      <c r="H132" s="28" t="s">
        <v>267</v>
      </c>
      <c r="I132" s="29" t="str">
        <f>IFERROR(MATCH(H132,#REF!,0),"no match")</f>
        <v>no match</v>
      </c>
      <c r="J132" s="11" t="s">
        <v>132</v>
      </c>
      <c r="K132" s="29" t="str">
        <f>IFERROR(MATCH(J132,#REF!,0),"no match")</f>
        <v>no match</v>
      </c>
      <c r="L132" s="28" t="s">
        <v>463</v>
      </c>
      <c r="M132" s="28"/>
      <c r="N132" s="29" t="s">
        <v>59</v>
      </c>
      <c r="O132" s="54"/>
      <c r="P132" s="54" t="s">
        <v>59</v>
      </c>
      <c r="Q132" s="54"/>
      <c r="R132" s="29" t="s">
        <v>608</v>
      </c>
      <c r="S132" s="21" t="s">
        <v>602</v>
      </c>
      <c r="T132" s="28"/>
    </row>
    <row r="133" spans="1:25" s="30" customFormat="1" ht="12.75" customHeight="1">
      <c r="A133" s="11" t="s">
        <v>167</v>
      </c>
      <c r="B133" s="11" t="s">
        <v>169</v>
      </c>
      <c r="C133" s="28" t="s">
        <v>169</v>
      </c>
      <c r="D133" s="28" t="s">
        <v>169</v>
      </c>
      <c r="E133" s="28"/>
      <c r="F133" s="28"/>
      <c r="G133" s="28"/>
      <c r="H133" s="28" t="s">
        <v>268</v>
      </c>
      <c r="I133" s="29" t="str">
        <f>IFERROR(MATCH(H133,#REF!,0),"no match")</f>
        <v>no match</v>
      </c>
      <c r="J133" s="11" t="s">
        <v>135</v>
      </c>
      <c r="K133" s="29" t="str">
        <f>IFERROR(MATCH(J133,#REF!,0),"no match")</f>
        <v>no match</v>
      </c>
      <c r="L133" s="28" t="s">
        <v>464</v>
      </c>
      <c r="M133" s="28"/>
      <c r="N133" s="29" t="s">
        <v>177</v>
      </c>
      <c r="O133" s="54"/>
      <c r="P133" s="54" t="s">
        <v>177</v>
      </c>
      <c r="Q133" s="54"/>
      <c r="R133" s="29" t="s">
        <v>608</v>
      </c>
      <c r="S133" s="21" t="s">
        <v>602</v>
      </c>
      <c r="T133" s="28"/>
    </row>
    <row r="134" spans="1:25" s="30" customFormat="1">
      <c r="A134" s="11" t="s">
        <v>167</v>
      </c>
      <c r="B134" s="11" t="s">
        <v>169</v>
      </c>
      <c r="C134" s="28" t="s">
        <v>169</v>
      </c>
      <c r="D134" s="28" t="s">
        <v>169</v>
      </c>
      <c r="E134" s="28"/>
      <c r="F134" s="28"/>
      <c r="G134" s="28"/>
      <c r="H134" s="28" t="s">
        <v>269</v>
      </c>
      <c r="I134" s="29" t="str">
        <f>IFERROR(MATCH(H134,#REF!,0),"no match")</f>
        <v>no match</v>
      </c>
      <c r="J134" s="11" t="s">
        <v>133</v>
      </c>
      <c r="K134" s="29" t="str">
        <f>IFERROR(MATCH(J134,#REF!,0),"no match")</f>
        <v>no match</v>
      </c>
      <c r="L134" s="28" t="s">
        <v>465</v>
      </c>
      <c r="M134" s="28"/>
      <c r="N134" s="29" t="s">
        <v>60</v>
      </c>
      <c r="O134" s="54"/>
      <c r="P134" s="54" t="s">
        <v>742</v>
      </c>
      <c r="Q134" s="54"/>
      <c r="R134" s="29" t="s">
        <v>608</v>
      </c>
      <c r="S134" s="21" t="s">
        <v>602</v>
      </c>
      <c r="T134" s="28"/>
    </row>
    <row r="135" spans="1:25" s="30" customFormat="1">
      <c r="A135" s="28" t="s">
        <v>167</v>
      </c>
      <c r="B135" s="28" t="s">
        <v>169</v>
      </c>
      <c r="C135" s="28" t="s">
        <v>169</v>
      </c>
      <c r="D135" s="28" t="s">
        <v>169</v>
      </c>
      <c r="E135" s="28"/>
      <c r="F135" s="28"/>
      <c r="G135" s="28"/>
      <c r="H135" s="28" t="s">
        <v>270</v>
      </c>
      <c r="I135" s="29" t="str">
        <f>IFERROR(MATCH(H135,#REF!,0),"no match")</f>
        <v>no match</v>
      </c>
      <c r="J135" s="28" t="s">
        <v>127</v>
      </c>
      <c r="K135" s="29" t="str">
        <f>IFERROR(MATCH(J135,#REF!,0),"no match")</f>
        <v>no match</v>
      </c>
      <c r="L135" s="28"/>
      <c r="M135" s="28"/>
      <c r="N135" s="29" t="s">
        <v>61</v>
      </c>
      <c r="O135" s="29" t="s">
        <v>654</v>
      </c>
      <c r="P135" s="29"/>
      <c r="Q135" s="29"/>
      <c r="R135" s="29" t="s">
        <v>608</v>
      </c>
      <c r="S135" s="21" t="s">
        <v>602</v>
      </c>
      <c r="T135" s="28"/>
    </row>
    <row r="136" spans="1:25" s="30" customFormat="1" ht="12.75" customHeight="1">
      <c r="A136" s="11" t="s">
        <v>167</v>
      </c>
      <c r="B136" s="11" t="s">
        <v>169</v>
      </c>
      <c r="C136" s="28" t="s">
        <v>169</v>
      </c>
      <c r="D136" s="28" t="s">
        <v>169</v>
      </c>
      <c r="E136" s="28"/>
      <c r="F136" s="28"/>
      <c r="G136" s="28"/>
      <c r="H136" s="28" t="s">
        <v>271</v>
      </c>
      <c r="I136" s="29" t="str">
        <f>IFERROR(MATCH(H136,#REF!,0),"no match")</f>
        <v>no match</v>
      </c>
      <c r="J136" s="11" t="s">
        <v>165</v>
      </c>
      <c r="K136" s="29" t="str">
        <f>IFERROR(MATCH(J136,#REF!,0),"no match")</f>
        <v>no match</v>
      </c>
      <c r="L136" s="28" t="s">
        <v>466</v>
      </c>
      <c r="M136" s="28"/>
      <c r="N136" s="29" t="s">
        <v>62</v>
      </c>
      <c r="O136" s="29" t="s">
        <v>654</v>
      </c>
      <c r="P136" s="29"/>
      <c r="Q136" s="29"/>
      <c r="R136" s="29" t="s">
        <v>608</v>
      </c>
      <c r="S136" s="21" t="s">
        <v>602</v>
      </c>
      <c r="T136" s="28"/>
    </row>
    <row r="137" spans="1:25" s="14" customFormat="1" ht="12.75" customHeight="1">
      <c r="A137" s="11" t="s">
        <v>167</v>
      </c>
      <c r="B137" s="11" t="s">
        <v>169</v>
      </c>
      <c r="C137" s="28" t="s">
        <v>169</v>
      </c>
      <c r="D137" s="28" t="s">
        <v>169</v>
      </c>
      <c r="E137" s="28"/>
      <c r="F137" s="28"/>
      <c r="G137" s="28"/>
      <c r="H137" s="28" t="s">
        <v>272</v>
      </c>
      <c r="I137" s="29" t="str">
        <f>IFERROR(MATCH(H137,#REF!,0),"no match")</f>
        <v>no match</v>
      </c>
      <c r="J137" s="11" t="s">
        <v>136</v>
      </c>
      <c r="K137" s="29" t="str">
        <f>IFERROR(MATCH(J137,#REF!,0),"no match")</f>
        <v>no match</v>
      </c>
      <c r="L137" s="28" t="s">
        <v>467</v>
      </c>
      <c r="M137" s="28"/>
      <c r="N137" s="29" t="s">
        <v>63</v>
      </c>
      <c r="O137" s="54"/>
      <c r="P137" s="54" t="s">
        <v>744</v>
      </c>
      <c r="Q137" s="54"/>
      <c r="R137" s="29" t="s">
        <v>608</v>
      </c>
      <c r="S137" s="21" t="s">
        <v>602</v>
      </c>
      <c r="T137" s="28"/>
      <c r="U137" s="30"/>
      <c r="V137" s="30"/>
      <c r="W137" s="30"/>
      <c r="X137" s="30"/>
      <c r="Y137" s="30"/>
    </row>
    <row r="138" spans="1:25" s="14" customFormat="1" ht="12.75" customHeight="1">
      <c r="A138" s="11" t="s">
        <v>167</v>
      </c>
      <c r="B138" s="11" t="s">
        <v>169</v>
      </c>
      <c r="C138" s="28" t="s">
        <v>169</v>
      </c>
      <c r="D138" s="28" t="s">
        <v>169</v>
      </c>
      <c r="E138" s="28"/>
      <c r="F138" s="28"/>
      <c r="G138" s="28"/>
      <c r="H138" s="11" t="s">
        <v>273</v>
      </c>
      <c r="I138" s="29" t="str">
        <f>IFERROR(MATCH(H138,#REF!,0),"no match")</f>
        <v>no match</v>
      </c>
      <c r="J138" s="29"/>
      <c r="K138" s="29" t="str">
        <f>IFERROR(MATCH(J138,#REF!,0),"no match")</f>
        <v>no match</v>
      </c>
      <c r="L138" s="28"/>
      <c r="M138" s="28"/>
      <c r="N138" s="29" t="s">
        <v>64</v>
      </c>
      <c r="O138" s="54"/>
      <c r="P138" s="54" t="s">
        <v>64</v>
      </c>
      <c r="Q138" s="54"/>
      <c r="R138" s="29" t="s">
        <v>608</v>
      </c>
      <c r="S138" s="21" t="s">
        <v>602</v>
      </c>
      <c r="T138" s="28"/>
      <c r="U138" s="30"/>
      <c r="V138" s="30"/>
      <c r="W138" s="30"/>
      <c r="X138" s="30"/>
      <c r="Y138" s="30"/>
    </row>
    <row r="139" spans="1:25" s="14" customFormat="1" ht="12.75" customHeight="1">
      <c r="A139" s="28" t="s">
        <v>166</v>
      </c>
      <c r="B139" s="28" t="s">
        <v>170</v>
      </c>
      <c r="C139" s="28" t="s">
        <v>373</v>
      </c>
      <c r="D139" s="28" t="s">
        <v>374</v>
      </c>
      <c r="E139" s="28"/>
      <c r="F139" s="28"/>
      <c r="G139" s="28"/>
      <c r="H139" s="28" t="s">
        <v>394</v>
      </c>
      <c r="I139" s="29" t="str">
        <f>IFERROR(MATCH(H139,#REF!,0),"no match")</f>
        <v>no match</v>
      </c>
      <c r="J139" s="28" t="s">
        <v>173</v>
      </c>
      <c r="K139" s="29" t="str">
        <f>IFERROR(MATCH(J139,#REF!,0),"no match")</f>
        <v>no match</v>
      </c>
      <c r="L139" s="28" t="s">
        <v>468</v>
      </c>
      <c r="M139" s="28"/>
      <c r="N139" s="29" t="s">
        <v>181</v>
      </c>
      <c r="O139" s="54"/>
      <c r="P139" s="54" t="s">
        <v>181</v>
      </c>
      <c r="Q139" s="54"/>
      <c r="R139" s="29" t="s">
        <v>608</v>
      </c>
      <c r="S139" s="21" t="s">
        <v>602</v>
      </c>
      <c r="T139" s="28"/>
      <c r="U139" s="30"/>
      <c r="V139" s="30"/>
      <c r="W139" s="30"/>
      <c r="X139" s="30"/>
      <c r="Y139" s="30"/>
    </row>
    <row r="140" spans="1:25" s="30" customFormat="1" ht="12.75" customHeight="1">
      <c r="A140" s="28" t="s">
        <v>166</v>
      </c>
      <c r="B140" s="28" t="s">
        <v>170</v>
      </c>
      <c r="C140" s="28" t="s">
        <v>373</v>
      </c>
      <c r="D140" s="28" t="s">
        <v>374</v>
      </c>
      <c r="E140" s="28"/>
      <c r="F140" s="28"/>
      <c r="G140" s="28"/>
      <c r="H140" s="28" t="s">
        <v>395</v>
      </c>
      <c r="I140" s="29" t="str">
        <f>IFERROR(MATCH(H140,#REF!,0),"no match")</f>
        <v>no match</v>
      </c>
      <c r="J140" s="28" t="s">
        <v>174</v>
      </c>
      <c r="K140" s="29" t="str">
        <f>IFERROR(MATCH(J140,#REF!,0),"no match")</f>
        <v>no match</v>
      </c>
      <c r="L140" s="28"/>
      <c r="M140" s="28"/>
      <c r="N140" s="29" t="s">
        <v>175</v>
      </c>
      <c r="O140" s="54"/>
      <c r="P140" s="54" t="s">
        <v>175</v>
      </c>
      <c r="Q140" s="54"/>
      <c r="R140" s="29" t="s">
        <v>608</v>
      </c>
      <c r="S140" s="21" t="s">
        <v>603</v>
      </c>
      <c r="T140" s="11"/>
      <c r="U140" s="14"/>
      <c r="V140" s="14"/>
      <c r="W140" s="14"/>
      <c r="X140" s="14"/>
      <c r="Y140" s="14"/>
    </row>
    <row r="141" spans="1:25" s="30" customFormat="1" ht="12.75" customHeight="1">
      <c r="A141" s="28" t="s">
        <v>167</v>
      </c>
      <c r="B141" s="28" t="s">
        <v>170</v>
      </c>
      <c r="C141" s="28"/>
      <c r="D141" s="28" t="s">
        <v>374</v>
      </c>
      <c r="E141" s="28"/>
      <c r="F141" s="28"/>
      <c r="G141" s="28"/>
      <c r="H141" s="28"/>
      <c r="I141" s="29" t="str">
        <f>IFERROR(MATCH(H141,#REF!,0),"no match")</f>
        <v>no match</v>
      </c>
      <c r="J141" s="29"/>
      <c r="K141" s="29" t="str">
        <f>IFERROR(MATCH(J141,#REF!,0),"no match")</f>
        <v>no match</v>
      </c>
      <c r="L141" s="28"/>
      <c r="M141" s="28"/>
      <c r="N141" s="12" t="s">
        <v>408</v>
      </c>
      <c r="O141" s="52"/>
      <c r="P141" s="52" t="s">
        <v>408</v>
      </c>
      <c r="Q141" s="52"/>
      <c r="R141" s="12" t="s">
        <v>608</v>
      </c>
      <c r="S141" s="22" t="s">
        <v>603</v>
      </c>
      <c r="T141" s="11"/>
      <c r="U141" s="14"/>
      <c r="V141" s="14"/>
      <c r="W141" s="14"/>
      <c r="X141" s="14"/>
      <c r="Y141" s="14"/>
    </row>
    <row r="142" spans="1:25" s="30" customFormat="1" ht="12.75" customHeight="1">
      <c r="A142" s="28" t="s">
        <v>167</v>
      </c>
      <c r="B142" s="28" t="s">
        <v>170</v>
      </c>
      <c r="C142" s="28"/>
      <c r="D142" s="28" t="s">
        <v>374</v>
      </c>
      <c r="E142" s="28"/>
      <c r="F142" s="28"/>
      <c r="G142" s="28"/>
      <c r="H142" s="29"/>
      <c r="I142" s="29" t="str">
        <f>IFERROR(MATCH(H142,#REF!,0),"no match")</f>
        <v>no match</v>
      </c>
      <c r="J142" s="28" t="s">
        <v>168</v>
      </c>
      <c r="K142" s="29" t="str">
        <f>IFERROR(MATCH(J142,#REF!,0),"no match")</f>
        <v>no match</v>
      </c>
      <c r="L142" s="28"/>
      <c r="M142" s="28"/>
      <c r="N142" s="12" t="s">
        <v>402</v>
      </c>
      <c r="O142" s="52"/>
      <c r="P142" s="52" t="s">
        <v>402</v>
      </c>
      <c r="Q142" s="52"/>
      <c r="R142" s="12" t="s">
        <v>608</v>
      </c>
      <c r="S142" s="21" t="s">
        <v>603</v>
      </c>
      <c r="T142" s="11"/>
      <c r="U142" s="14"/>
      <c r="V142" s="14"/>
      <c r="W142" s="14"/>
      <c r="X142" s="14"/>
      <c r="Y142" s="14"/>
    </row>
    <row r="143" spans="1:25" s="30" customFormat="1" ht="15" customHeight="1">
      <c r="A143" s="28" t="s">
        <v>167</v>
      </c>
      <c r="B143" s="28" t="s">
        <v>83</v>
      </c>
      <c r="C143" s="28" t="s">
        <v>374</v>
      </c>
      <c r="D143" s="28"/>
      <c r="E143" s="28"/>
      <c r="F143" s="28"/>
      <c r="G143" s="28"/>
      <c r="H143" s="28" t="s">
        <v>208</v>
      </c>
      <c r="I143" s="29" t="str">
        <f>IFERROR(MATCH(H143,#REF!,0),"no match")</f>
        <v>no match</v>
      </c>
      <c r="J143" s="28"/>
      <c r="K143" s="29" t="str">
        <f>IFERROR(MATCH(J143,#REF!,0),"no match")</f>
        <v>no match</v>
      </c>
      <c r="L143" s="28"/>
      <c r="M143" s="28"/>
      <c r="N143" s="29" t="s">
        <v>14</v>
      </c>
      <c r="O143" s="54"/>
      <c r="P143" s="54" t="s">
        <v>14</v>
      </c>
      <c r="Q143" s="54"/>
      <c r="R143" s="29" t="s">
        <v>608</v>
      </c>
      <c r="S143" s="21" t="s">
        <v>602</v>
      </c>
      <c r="T143" s="11"/>
      <c r="U143" s="14"/>
      <c r="V143" s="14"/>
      <c r="W143" s="14"/>
      <c r="X143" s="14"/>
      <c r="Y143" s="14"/>
    </row>
    <row r="144" spans="1:25" s="30" customFormat="1" ht="12.75" customHeight="1">
      <c r="A144" s="11" t="s">
        <v>167</v>
      </c>
      <c r="B144" s="11" t="s">
        <v>83</v>
      </c>
      <c r="C144" s="28" t="s">
        <v>374</v>
      </c>
      <c r="D144" s="28"/>
      <c r="E144" s="28"/>
      <c r="F144" s="28"/>
      <c r="G144" s="28"/>
      <c r="H144" s="28" t="s">
        <v>250</v>
      </c>
      <c r="I144" s="29" t="str">
        <f>IFERROR(MATCH(H144,#REF!,0),"no match")</f>
        <v>no match</v>
      </c>
      <c r="J144" s="29"/>
      <c r="K144" s="29" t="str">
        <f>IFERROR(MATCH(J144,#REF!,0),"no match")</f>
        <v>no match</v>
      </c>
      <c r="L144" s="28"/>
      <c r="M144" s="28"/>
      <c r="N144" s="29" t="s">
        <v>44</v>
      </c>
      <c r="O144" s="29" t="s">
        <v>654</v>
      </c>
      <c r="P144" s="29"/>
      <c r="Q144" s="29"/>
      <c r="R144" s="29" t="s">
        <v>608</v>
      </c>
      <c r="S144" s="21" t="s">
        <v>602</v>
      </c>
      <c r="T144" s="11"/>
      <c r="U144" s="14"/>
      <c r="V144" s="14"/>
      <c r="W144" s="14"/>
      <c r="X144" s="14"/>
      <c r="Y144" s="14"/>
    </row>
    <row r="145" spans="1:25" s="30" customFormat="1" ht="12.75" customHeight="1">
      <c r="A145" s="11" t="s">
        <v>167</v>
      </c>
      <c r="B145" s="28" t="s">
        <v>83</v>
      </c>
      <c r="C145" s="28" t="s">
        <v>374</v>
      </c>
      <c r="D145" s="28"/>
      <c r="E145" s="28"/>
      <c r="F145" s="28"/>
      <c r="G145" s="28"/>
      <c r="H145" s="28" t="s">
        <v>251</v>
      </c>
      <c r="I145" s="29" t="str">
        <f>IFERROR(MATCH(H145,#REF!,0),"no match")</f>
        <v>no match</v>
      </c>
      <c r="J145" s="28" t="s">
        <v>134</v>
      </c>
      <c r="K145" s="29" t="str">
        <f>IFERROR(MATCH(J145,#REF!,0),"no match")</f>
        <v>no match</v>
      </c>
      <c r="L145" s="28"/>
      <c r="M145" s="28"/>
      <c r="N145" s="29" t="s">
        <v>180</v>
      </c>
      <c r="O145" s="29" t="s">
        <v>654</v>
      </c>
      <c r="P145" s="29"/>
      <c r="Q145" s="29"/>
      <c r="R145" s="29" t="s">
        <v>608</v>
      </c>
      <c r="S145" s="21" t="s">
        <v>602</v>
      </c>
      <c r="T145" s="11"/>
      <c r="U145" s="14"/>
      <c r="V145" s="14"/>
      <c r="W145" s="14"/>
      <c r="X145" s="14"/>
      <c r="Y145" s="14"/>
    </row>
    <row r="146" spans="1:25" s="30" customFormat="1" ht="12.75" customHeight="1">
      <c r="A146" s="11" t="s">
        <v>167</v>
      </c>
      <c r="B146" s="11" t="s">
        <v>83</v>
      </c>
      <c r="C146" s="28" t="s">
        <v>374</v>
      </c>
      <c r="D146" s="28"/>
      <c r="E146" s="28"/>
      <c r="F146" s="28"/>
      <c r="G146" s="28"/>
      <c r="H146" s="28" t="s">
        <v>252</v>
      </c>
      <c r="I146" s="29" t="str">
        <f>IFERROR(MATCH(H146,#REF!,0),"no match")</f>
        <v>no match</v>
      </c>
      <c r="J146" s="11" t="s">
        <v>160</v>
      </c>
      <c r="K146" s="29" t="str">
        <f>IFERROR(MATCH(J146,#REF!,0),"no match")</f>
        <v>no match</v>
      </c>
      <c r="L146" s="28" t="s">
        <v>456</v>
      </c>
      <c r="M146" s="28"/>
      <c r="N146" s="29" t="s">
        <v>45</v>
      </c>
      <c r="O146" s="54" t="s">
        <v>654</v>
      </c>
      <c r="P146" s="54" t="s">
        <v>746</v>
      </c>
      <c r="Q146" s="54" t="s">
        <v>746</v>
      </c>
      <c r="R146" s="29" t="s">
        <v>608</v>
      </c>
      <c r="S146" s="21" t="s">
        <v>602</v>
      </c>
      <c r="T146" s="28"/>
      <c r="U146" s="32"/>
      <c r="V146" s="33"/>
      <c r="X146" s="32"/>
    </row>
    <row r="147" spans="1:25" s="30" customFormat="1" ht="12.75" customHeight="1">
      <c r="A147" s="11" t="s">
        <v>167</v>
      </c>
      <c r="B147" s="28" t="s">
        <v>83</v>
      </c>
      <c r="C147" s="28" t="s">
        <v>374</v>
      </c>
      <c r="D147" s="28"/>
      <c r="E147" s="28"/>
      <c r="F147" s="28"/>
      <c r="G147" s="28"/>
      <c r="H147" s="28" t="s">
        <v>254</v>
      </c>
      <c r="I147" s="29" t="str">
        <f>IFERROR(MATCH(H147,#REF!,0),"no match")</f>
        <v>no match</v>
      </c>
      <c r="J147" s="29"/>
      <c r="K147" s="29" t="str">
        <f>IFERROR(MATCH(J147,#REF!,0),"no match")</f>
        <v>no match</v>
      </c>
      <c r="L147" s="28"/>
      <c r="M147" s="28"/>
      <c r="N147" s="29" t="s">
        <v>47</v>
      </c>
      <c r="O147" s="54" t="s">
        <v>654</v>
      </c>
      <c r="P147" s="54" t="s">
        <v>745</v>
      </c>
      <c r="Q147" s="54" t="s">
        <v>745</v>
      </c>
      <c r="R147" s="29" t="s">
        <v>608</v>
      </c>
      <c r="S147" s="21" t="s">
        <v>602</v>
      </c>
      <c r="T147" s="11"/>
      <c r="U147" s="14"/>
      <c r="V147" s="14"/>
      <c r="W147" s="14"/>
      <c r="X147" s="14"/>
      <c r="Y147" s="14"/>
    </row>
    <row r="148" spans="1:25" s="30" customFormat="1" ht="12.75" customHeight="1">
      <c r="A148" s="11" t="s">
        <v>167</v>
      </c>
      <c r="B148" s="11" t="s">
        <v>83</v>
      </c>
      <c r="C148" s="28" t="s">
        <v>374</v>
      </c>
      <c r="D148" s="28"/>
      <c r="E148" s="28"/>
      <c r="F148" s="28"/>
      <c r="G148" s="28"/>
      <c r="H148" s="28" t="s">
        <v>256</v>
      </c>
      <c r="I148" s="29" t="str">
        <f>IFERROR(MATCH(H148,#REF!,0),"no match")</f>
        <v>no match</v>
      </c>
      <c r="J148" s="29"/>
      <c r="K148" s="29" t="str">
        <f>IFERROR(MATCH(J148,#REF!,0),"no match")</f>
        <v>no match</v>
      </c>
      <c r="L148" s="28" t="s">
        <v>457</v>
      </c>
      <c r="M148" s="28"/>
      <c r="N148" s="29" t="s">
        <v>48</v>
      </c>
      <c r="O148" s="54"/>
      <c r="P148" s="54" t="s">
        <v>48</v>
      </c>
      <c r="Q148" s="54"/>
      <c r="R148" s="29" t="s">
        <v>608</v>
      </c>
      <c r="S148" s="21" t="s">
        <v>602</v>
      </c>
      <c r="T148" s="11"/>
      <c r="U148" s="14"/>
      <c r="V148" s="14"/>
      <c r="W148" s="14"/>
      <c r="X148" s="14"/>
      <c r="Y148" s="14"/>
    </row>
    <row r="149" spans="1:25" s="30" customFormat="1" ht="12.75" customHeight="1">
      <c r="A149" s="11" t="s">
        <v>167</v>
      </c>
      <c r="B149" s="11" t="s">
        <v>83</v>
      </c>
      <c r="C149" s="28" t="s">
        <v>374</v>
      </c>
      <c r="D149" s="28"/>
      <c r="E149" s="28"/>
      <c r="F149" s="28"/>
      <c r="G149" s="28"/>
      <c r="H149" s="11" t="s">
        <v>260</v>
      </c>
      <c r="I149" s="29" t="str">
        <f>IFERROR(MATCH(H149,#REF!,0),"no match")</f>
        <v>no match</v>
      </c>
      <c r="J149" s="29"/>
      <c r="K149" s="29" t="str">
        <f>IFERROR(MATCH(J149,#REF!,0),"no match")</f>
        <v>no match</v>
      </c>
      <c r="L149" s="28"/>
      <c r="M149" s="28"/>
      <c r="N149" s="29" t="s">
        <v>52</v>
      </c>
      <c r="O149" s="29" t="s">
        <v>654</v>
      </c>
      <c r="P149" s="29"/>
      <c r="Q149" s="29"/>
      <c r="R149" s="29" t="s">
        <v>608</v>
      </c>
      <c r="S149" s="21" t="s">
        <v>602</v>
      </c>
      <c r="T149" s="11"/>
      <c r="U149" s="14"/>
      <c r="V149" s="14"/>
      <c r="W149" s="14"/>
      <c r="X149" s="14"/>
      <c r="Y149" s="14"/>
    </row>
    <row r="150" spans="1:25" s="30" customFormat="1">
      <c r="A150" s="11" t="s">
        <v>167</v>
      </c>
      <c r="B150" s="11" t="s">
        <v>83</v>
      </c>
      <c r="C150" s="28" t="s">
        <v>374</v>
      </c>
      <c r="D150" s="28"/>
      <c r="E150" s="28"/>
      <c r="F150" s="28"/>
      <c r="G150" s="28"/>
      <c r="H150" s="28" t="s">
        <v>262</v>
      </c>
      <c r="I150" s="29" t="str">
        <f>IFERROR(MATCH(H150,#REF!,0),"no match")</f>
        <v>no match</v>
      </c>
      <c r="J150" s="11" t="s">
        <v>161</v>
      </c>
      <c r="K150" s="29" t="str">
        <f>IFERROR(MATCH(J150,#REF!,0),"no match")</f>
        <v>no match</v>
      </c>
      <c r="L150" s="28" t="s">
        <v>459</v>
      </c>
      <c r="M150" s="28"/>
      <c r="N150" s="29" t="s">
        <v>54</v>
      </c>
      <c r="O150" s="29" t="s">
        <v>654</v>
      </c>
      <c r="P150" s="29"/>
      <c r="Q150" s="29"/>
      <c r="R150" s="29" t="s">
        <v>608</v>
      </c>
      <c r="S150" s="21" t="s">
        <v>602</v>
      </c>
      <c r="U150" s="32"/>
      <c r="V150" s="33"/>
      <c r="X150" s="32"/>
    </row>
    <row r="151" spans="1:25" s="30" customFormat="1">
      <c r="A151" s="11" t="s">
        <v>167</v>
      </c>
      <c r="B151" s="11" t="s">
        <v>83</v>
      </c>
      <c r="C151" s="28" t="s">
        <v>374</v>
      </c>
      <c r="D151" s="28"/>
      <c r="E151" s="28"/>
      <c r="F151" s="28"/>
      <c r="G151" s="28"/>
      <c r="H151" s="28" t="s">
        <v>264</v>
      </c>
      <c r="I151" s="29" t="str">
        <f>IFERROR(MATCH(H151,#REF!,0),"no match")</f>
        <v>no match</v>
      </c>
      <c r="J151" s="11" t="s">
        <v>162</v>
      </c>
      <c r="K151" s="29" t="str">
        <f>IFERROR(MATCH(J151,#REF!,0),"no match")</f>
        <v>no match</v>
      </c>
      <c r="L151" s="11" t="s">
        <v>460</v>
      </c>
      <c r="M151" s="28"/>
      <c r="N151" s="29" t="s">
        <v>56</v>
      </c>
      <c r="O151" s="54"/>
      <c r="P151" s="54" t="s">
        <v>56</v>
      </c>
      <c r="Q151" s="54"/>
      <c r="R151" s="29" t="s">
        <v>608</v>
      </c>
      <c r="S151" s="21" t="s">
        <v>602</v>
      </c>
      <c r="U151" s="32"/>
      <c r="V151" s="33"/>
      <c r="X151" s="32"/>
    </row>
    <row r="152" spans="1:25" s="30" customFormat="1">
      <c r="A152" s="11" t="s">
        <v>167</v>
      </c>
      <c r="B152" s="11" t="s">
        <v>83</v>
      </c>
      <c r="C152" s="28" t="s">
        <v>374</v>
      </c>
      <c r="D152" s="28"/>
      <c r="E152" s="28"/>
      <c r="F152" s="28"/>
      <c r="G152" s="28"/>
      <c r="H152" s="28" t="s">
        <v>274</v>
      </c>
      <c r="I152" s="29" t="str">
        <f>IFERROR(MATCH(H152,#REF!,0),"no match")</f>
        <v>no match</v>
      </c>
      <c r="J152" s="11" t="s">
        <v>159</v>
      </c>
      <c r="K152" s="29" t="str">
        <f>IFERROR(MATCH(J152,#REF!,0),"no match")</f>
        <v>no match</v>
      </c>
      <c r="L152" s="28"/>
      <c r="M152" s="28"/>
      <c r="N152" s="29" t="s">
        <v>188</v>
      </c>
      <c r="O152" s="54"/>
      <c r="P152" s="54" t="s">
        <v>188</v>
      </c>
      <c r="Q152" s="54"/>
      <c r="R152" s="29" t="s">
        <v>608</v>
      </c>
      <c r="S152" s="21" t="s">
        <v>602</v>
      </c>
      <c r="U152" s="32"/>
      <c r="V152" s="33"/>
      <c r="X152" s="32"/>
    </row>
    <row r="153" spans="1:25" s="30" customFormat="1">
      <c r="A153" s="11" t="s">
        <v>167</v>
      </c>
      <c r="B153" s="11" t="s">
        <v>83</v>
      </c>
      <c r="C153" s="28" t="s">
        <v>374</v>
      </c>
      <c r="D153" s="28"/>
      <c r="E153" s="28"/>
      <c r="F153" s="28"/>
      <c r="G153" s="28"/>
      <c r="H153" s="28" t="s">
        <v>275</v>
      </c>
      <c r="I153" s="29" t="str">
        <f>IFERROR(MATCH(H153,#REF!,0),"no match")</f>
        <v>no match</v>
      </c>
      <c r="J153" s="29"/>
      <c r="K153" s="29" t="str">
        <f>IFERROR(MATCH(J153,#REF!,0),"no match")</f>
        <v>no match</v>
      </c>
      <c r="L153" s="28"/>
      <c r="M153" s="28"/>
      <c r="N153" s="29" t="s">
        <v>319</v>
      </c>
      <c r="O153" s="54"/>
      <c r="P153" s="54" t="s">
        <v>748</v>
      </c>
      <c r="Q153" s="54"/>
      <c r="R153" s="29" t="s">
        <v>608</v>
      </c>
      <c r="S153" s="21" t="s">
        <v>602</v>
      </c>
      <c r="U153" s="32"/>
      <c r="V153" s="33"/>
      <c r="X153" s="32"/>
    </row>
    <row r="154" spans="1:25" s="30" customFormat="1">
      <c r="A154" s="11" t="s">
        <v>167</v>
      </c>
      <c r="B154" s="11" t="s">
        <v>83</v>
      </c>
      <c r="C154" s="28" t="s">
        <v>374</v>
      </c>
      <c r="D154" s="28"/>
      <c r="E154" s="28"/>
      <c r="F154" s="28"/>
      <c r="G154" s="28"/>
      <c r="H154" s="28" t="s">
        <v>276</v>
      </c>
      <c r="I154" s="29" t="str">
        <f>IFERROR(MATCH(H154,#REF!,0),"no match")</f>
        <v>no match</v>
      </c>
      <c r="J154" s="29"/>
      <c r="K154" s="29" t="str">
        <f>IFERROR(MATCH(J154,#REF!,0),"no match")</f>
        <v>no match</v>
      </c>
      <c r="L154" s="28"/>
      <c r="M154" s="28"/>
      <c r="N154" s="29" t="s">
        <v>65</v>
      </c>
      <c r="O154" s="29"/>
      <c r="P154" s="29"/>
      <c r="Q154" s="29"/>
      <c r="R154" s="29" t="s">
        <v>608</v>
      </c>
      <c r="S154" s="21" t="s">
        <v>602</v>
      </c>
      <c r="U154" s="32"/>
      <c r="V154" s="33"/>
      <c r="X154" s="32"/>
    </row>
    <row r="155" spans="1:25" s="30" customFormat="1">
      <c r="A155" s="28" t="s">
        <v>167</v>
      </c>
      <c r="B155" s="28" t="s">
        <v>83</v>
      </c>
      <c r="C155" s="28" t="s">
        <v>374</v>
      </c>
      <c r="D155" s="28"/>
      <c r="E155" s="28"/>
      <c r="F155" s="28"/>
      <c r="G155" s="28"/>
      <c r="H155" s="28" t="s">
        <v>396</v>
      </c>
      <c r="I155" s="29" t="str">
        <f>IFERROR(MATCH(H155,#REF!,0),"no match")</f>
        <v>no match</v>
      </c>
      <c r="J155" s="28"/>
      <c r="K155" s="29" t="str">
        <f>IFERROR(MATCH(J155,#REF!,0),"no match")</f>
        <v>no match</v>
      </c>
      <c r="L155" s="28"/>
      <c r="M155" s="28"/>
      <c r="N155" s="29" t="s">
        <v>189</v>
      </c>
      <c r="O155" s="54"/>
      <c r="P155" s="54" t="s">
        <v>189</v>
      </c>
      <c r="Q155" s="54"/>
      <c r="R155" s="29" t="s">
        <v>608</v>
      </c>
      <c r="S155" s="21" t="s">
        <v>603</v>
      </c>
      <c r="U155" s="32"/>
      <c r="V155" s="33"/>
      <c r="X155" s="32"/>
    </row>
    <row r="156" spans="1:25" s="30" customFormat="1">
      <c r="A156" s="28" t="s">
        <v>167</v>
      </c>
      <c r="B156" s="28" t="s">
        <v>83</v>
      </c>
      <c r="C156" s="28" t="s">
        <v>374</v>
      </c>
      <c r="D156" s="28"/>
      <c r="E156" s="28"/>
      <c r="F156" s="28"/>
      <c r="G156" s="28"/>
      <c r="H156" s="28" t="s">
        <v>397</v>
      </c>
      <c r="I156" s="29" t="str">
        <f>IFERROR(MATCH(H156,#REF!,0),"no match")</f>
        <v>no match</v>
      </c>
      <c r="J156" s="28"/>
      <c r="K156" s="29" t="str">
        <f>IFERROR(MATCH(J156,#REF!,0),"no match")</f>
        <v>no match</v>
      </c>
      <c r="L156" s="28"/>
      <c r="M156" s="28"/>
      <c r="N156" s="12" t="s">
        <v>320</v>
      </c>
      <c r="O156" s="12"/>
      <c r="P156" s="12"/>
      <c r="Q156" s="12"/>
      <c r="R156" s="29" t="s">
        <v>608</v>
      </c>
      <c r="S156" s="21" t="s">
        <v>603</v>
      </c>
      <c r="U156" s="32"/>
      <c r="V156" s="33"/>
      <c r="X156" s="32"/>
    </row>
    <row r="157" spans="1:25" s="30" customFormat="1">
      <c r="A157" s="28" t="s">
        <v>167</v>
      </c>
      <c r="B157" s="28" t="s">
        <v>83</v>
      </c>
      <c r="C157" s="28" t="s">
        <v>374</v>
      </c>
      <c r="D157" s="28"/>
      <c r="E157" s="28"/>
      <c r="F157" s="28"/>
      <c r="G157" s="28"/>
      <c r="H157" s="28" t="s">
        <v>398</v>
      </c>
      <c r="I157" s="29" t="str">
        <f>IFERROR(MATCH(H157,#REF!,0),"no match")</f>
        <v>no match</v>
      </c>
      <c r="J157" s="28"/>
      <c r="K157" s="29" t="str">
        <f>IFERROR(MATCH(J157,#REF!,0),"no match")</f>
        <v>no match</v>
      </c>
      <c r="L157" s="28"/>
      <c r="M157" s="28"/>
      <c r="N157" s="12" t="s">
        <v>420</v>
      </c>
      <c r="O157" s="52"/>
      <c r="P157" s="52" t="s">
        <v>420</v>
      </c>
      <c r="Q157" s="52"/>
      <c r="R157" s="29" t="s">
        <v>608</v>
      </c>
      <c r="S157" s="21" t="s">
        <v>603</v>
      </c>
      <c r="U157" s="32"/>
      <c r="V157" s="33"/>
      <c r="X157" s="32"/>
    </row>
    <row r="158" spans="1:25" s="30" customFormat="1">
      <c r="A158" s="28" t="s">
        <v>167</v>
      </c>
      <c r="B158" s="28" t="s">
        <v>83</v>
      </c>
      <c r="C158" s="28" t="s">
        <v>374</v>
      </c>
      <c r="D158" s="28"/>
      <c r="E158" s="28"/>
      <c r="F158" s="28"/>
      <c r="G158" s="28"/>
      <c r="H158" s="29" t="s">
        <v>399</v>
      </c>
      <c r="I158" s="29" t="str">
        <f>IFERROR(MATCH(H158,#REF!,0),"no match")</f>
        <v>no match</v>
      </c>
      <c r="J158" s="28"/>
      <c r="K158" s="29" t="str">
        <f>IFERROR(MATCH(J158,#REF!,0),"no match")</f>
        <v>no match</v>
      </c>
      <c r="L158" s="28"/>
      <c r="M158" s="28"/>
      <c r="N158" s="12" t="s">
        <v>400</v>
      </c>
      <c r="O158" s="52"/>
      <c r="P158" s="52" t="s">
        <v>400</v>
      </c>
      <c r="Q158" s="52"/>
      <c r="R158" s="29" t="s">
        <v>608</v>
      </c>
      <c r="S158" s="21" t="s">
        <v>603</v>
      </c>
      <c r="U158" s="32"/>
      <c r="V158" s="33"/>
      <c r="X158" s="32"/>
    </row>
    <row r="159" spans="1:25" s="30" customFormat="1">
      <c r="A159" s="11" t="s">
        <v>167</v>
      </c>
      <c r="B159" s="28" t="s">
        <v>83</v>
      </c>
      <c r="C159" s="28" t="s">
        <v>374</v>
      </c>
      <c r="D159" s="28"/>
      <c r="E159" s="28"/>
      <c r="F159" s="28"/>
      <c r="G159" s="28"/>
      <c r="H159" s="28" t="s">
        <v>618</v>
      </c>
      <c r="I159" s="29" t="str">
        <f>IFERROR(MATCH(H159,#REF!,0),"no match")</f>
        <v>no match</v>
      </c>
      <c r="J159" s="28"/>
      <c r="K159" s="29" t="str">
        <f>IFERROR(MATCH(J159,#REF!,0),"no match")</f>
        <v>no match</v>
      </c>
      <c r="L159" s="28"/>
      <c r="M159" s="28"/>
      <c r="N159" s="12" t="s">
        <v>620</v>
      </c>
      <c r="O159" s="12"/>
      <c r="P159" s="12"/>
      <c r="Q159" s="12"/>
      <c r="R159" s="29" t="s">
        <v>608</v>
      </c>
      <c r="S159" s="21" t="s">
        <v>603</v>
      </c>
      <c r="U159" s="32"/>
      <c r="V159" s="33"/>
      <c r="X159" s="32"/>
    </row>
    <row r="160" spans="1:25" s="30" customFormat="1">
      <c r="A160" s="11" t="s">
        <v>167</v>
      </c>
      <c r="B160" s="28" t="s">
        <v>83</v>
      </c>
      <c r="C160" s="28" t="s">
        <v>374</v>
      </c>
      <c r="D160" s="28"/>
      <c r="E160" s="28"/>
      <c r="F160" s="28"/>
      <c r="G160" s="28"/>
      <c r="H160" s="28" t="s">
        <v>619</v>
      </c>
      <c r="I160" s="29" t="str">
        <f>IFERROR(MATCH(H160,#REF!,0),"no match")</f>
        <v>no match</v>
      </c>
      <c r="J160" s="28"/>
      <c r="K160" s="29" t="str">
        <f>IFERROR(MATCH(J160,#REF!,0),"no match")</f>
        <v>no match</v>
      </c>
      <c r="L160" s="28"/>
      <c r="M160" s="28"/>
      <c r="N160" s="12" t="s">
        <v>621</v>
      </c>
      <c r="O160" s="12"/>
      <c r="P160" s="12"/>
      <c r="Q160" s="12"/>
      <c r="R160" s="29" t="s">
        <v>608</v>
      </c>
      <c r="S160" s="21" t="s">
        <v>603</v>
      </c>
      <c r="U160" s="32"/>
      <c r="V160" s="33"/>
      <c r="X160" s="32"/>
    </row>
    <row r="161" spans="1:25" s="30" customFormat="1">
      <c r="A161" s="11" t="s">
        <v>166</v>
      </c>
      <c r="B161" s="28" t="s">
        <v>333</v>
      </c>
      <c r="C161" s="28" t="s">
        <v>373</v>
      </c>
      <c r="D161" s="28" t="s">
        <v>373</v>
      </c>
      <c r="E161" s="28" t="s">
        <v>374</v>
      </c>
      <c r="F161" s="28"/>
      <c r="G161" s="28"/>
      <c r="H161" s="28" t="s">
        <v>401</v>
      </c>
      <c r="I161" s="29" t="str">
        <f>IFERROR(MATCH(H161,#REF!,0),"no match")</f>
        <v>no match</v>
      </c>
      <c r="J161" s="28"/>
      <c r="K161" s="29" t="str">
        <f>IFERROR(MATCH(J161,#REF!,0),"no match")</f>
        <v>no match</v>
      </c>
      <c r="L161" s="28" t="s">
        <v>168</v>
      </c>
      <c r="M161" s="28"/>
      <c r="N161" s="12" t="s">
        <v>335</v>
      </c>
      <c r="O161" s="12"/>
      <c r="P161" s="12"/>
      <c r="Q161" s="12"/>
      <c r="R161" s="29" t="s">
        <v>608</v>
      </c>
      <c r="S161" s="21" t="s">
        <v>603</v>
      </c>
      <c r="U161" s="32"/>
      <c r="V161" s="33"/>
      <c r="X161" s="32"/>
    </row>
    <row r="162" spans="1:25" s="30" customFormat="1">
      <c r="A162" s="28"/>
      <c r="B162" s="11" t="s">
        <v>333</v>
      </c>
      <c r="C162" s="28"/>
      <c r="D162" s="28"/>
      <c r="E162" s="28"/>
      <c r="F162" s="28"/>
      <c r="G162" s="28"/>
      <c r="H162" s="11"/>
      <c r="I162" s="29" t="str">
        <f>IFERROR(MATCH(H162,#REF!,0),"no match")</f>
        <v>no match</v>
      </c>
      <c r="J162" s="28"/>
      <c r="K162" s="29" t="str">
        <f>IFERROR(MATCH(J162,#REF!,0),"no match")</f>
        <v>no match</v>
      </c>
      <c r="L162" s="11" t="s">
        <v>496</v>
      </c>
      <c r="M162" s="11"/>
      <c r="N162" s="9" t="s">
        <v>497</v>
      </c>
      <c r="O162" s="48"/>
      <c r="P162" s="48" t="s">
        <v>497</v>
      </c>
      <c r="Q162" s="48"/>
      <c r="R162" s="9" t="s">
        <v>608</v>
      </c>
      <c r="S162" s="21" t="s">
        <v>602</v>
      </c>
      <c r="U162" s="32"/>
      <c r="V162" s="33"/>
      <c r="X162" s="32"/>
    </row>
    <row r="163" spans="1:25" s="30" customFormat="1">
      <c r="A163" s="28"/>
      <c r="B163" s="11" t="s">
        <v>333</v>
      </c>
      <c r="C163" s="28"/>
      <c r="D163" s="28"/>
      <c r="E163" s="28"/>
      <c r="F163" s="28"/>
      <c r="G163" s="28"/>
      <c r="H163" s="11"/>
      <c r="I163" s="29" t="str">
        <f>IFERROR(MATCH(H163,#REF!,0),"no match")</f>
        <v>no match</v>
      </c>
      <c r="J163" s="28"/>
      <c r="K163" s="29" t="str">
        <f>IFERROR(MATCH(J163,#REF!,0),"no match")</f>
        <v>no match</v>
      </c>
      <c r="L163" s="11" t="s">
        <v>512</v>
      </c>
      <c r="M163" s="11"/>
      <c r="N163" s="9" t="s">
        <v>513</v>
      </c>
      <c r="O163" s="48"/>
      <c r="P163" s="48" t="s">
        <v>513</v>
      </c>
      <c r="Q163" s="48"/>
      <c r="R163" s="9" t="s">
        <v>608</v>
      </c>
      <c r="S163" s="21" t="s">
        <v>602</v>
      </c>
      <c r="U163" s="32"/>
      <c r="V163" s="33"/>
      <c r="X163" s="32"/>
    </row>
    <row r="164" spans="1:25" s="30" customFormat="1">
      <c r="A164" s="28"/>
      <c r="B164" s="11" t="s">
        <v>333</v>
      </c>
      <c r="C164" s="28"/>
      <c r="D164" s="28"/>
      <c r="E164" s="28"/>
      <c r="F164" s="28"/>
      <c r="G164" s="28"/>
      <c r="H164" s="11"/>
      <c r="I164" s="29" t="str">
        <f>IFERROR(MATCH(H164,#REF!,0),"no match")</f>
        <v>no match</v>
      </c>
      <c r="J164" s="28"/>
      <c r="K164" s="29" t="str">
        <f>IFERROR(MATCH(J164,#REF!,0),"no match")</f>
        <v>no match</v>
      </c>
      <c r="L164" s="11" t="s">
        <v>524</v>
      </c>
      <c r="M164" s="11"/>
      <c r="N164" s="9" t="s">
        <v>525</v>
      </c>
      <c r="O164" s="9"/>
      <c r="P164" s="9"/>
      <c r="Q164" s="9"/>
      <c r="R164" s="9" t="s">
        <v>608</v>
      </c>
      <c r="S164" s="21" t="s">
        <v>602</v>
      </c>
      <c r="U164" s="32"/>
      <c r="V164" s="33"/>
      <c r="X164" s="32"/>
    </row>
    <row r="165" spans="1:25" s="30" customFormat="1">
      <c r="A165" s="28"/>
      <c r="B165" s="11" t="s">
        <v>333</v>
      </c>
      <c r="C165" s="28"/>
      <c r="D165" s="28"/>
      <c r="E165" s="28"/>
      <c r="F165" s="28"/>
      <c r="G165" s="28"/>
      <c r="H165" s="11"/>
      <c r="I165" s="29" t="str">
        <f>IFERROR(MATCH(H165,#REF!,0),"no match")</f>
        <v>no match</v>
      </c>
      <c r="J165" s="28"/>
      <c r="K165" s="29" t="str">
        <f>IFERROR(MATCH(J165,#REF!,0),"no match")</f>
        <v>no match</v>
      </c>
      <c r="L165" s="11" t="s">
        <v>534</v>
      </c>
      <c r="M165" s="11"/>
      <c r="N165" s="9" t="s">
        <v>535</v>
      </c>
      <c r="O165" s="29" t="s">
        <v>654</v>
      </c>
      <c r="P165" s="9"/>
      <c r="Q165" s="9"/>
      <c r="R165" s="9" t="s">
        <v>608</v>
      </c>
      <c r="S165" s="21" t="s">
        <v>602</v>
      </c>
      <c r="U165" s="32"/>
      <c r="V165" s="33"/>
      <c r="X165" s="32"/>
    </row>
    <row r="166" spans="1:25" s="30" customFormat="1">
      <c r="A166" s="28"/>
      <c r="B166" s="11" t="s">
        <v>333</v>
      </c>
      <c r="C166" s="28"/>
      <c r="D166" s="28"/>
      <c r="E166" s="28"/>
      <c r="F166" s="28"/>
      <c r="G166" s="28"/>
      <c r="H166" s="11"/>
      <c r="I166" s="29" t="str">
        <f>IFERROR(MATCH(H166,#REF!,0),"no match")</f>
        <v>no match</v>
      </c>
      <c r="J166" s="28"/>
      <c r="K166" s="29" t="str">
        <f>IFERROR(MATCH(J166,#REF!,0),"no match")</f>
        <v>no match</v>
      </c>
      <c r="L166" s="11" t="s">
        <v>538</v>
      </c>
      <c r="M166" s="11"/>
      <c r="N166" s="9" t="s">
        <v>539</v>
      </c>
      <c r="O166" s="29" t="s">
        <v>654</v>
      </c>
      <c r="P166" s="9"/>
      <c r="Q166" s="9" t="s">
        <v>749</v>
      </c>
      <c r="R166" s="9" t="s">
        <v>608</v>
      </c>
      <c r="S166" s="21" t="s">
        <v>602</v>
      </c>
      <c r="T166" s="28"/>
    </row>
    <row r="167" spans="1:25" s="30" customFormat="1">
      <c r="A167" s="28"/>
      <c r="B167" s="11" t="s">
        <v>333</v>
      </c>
      <c r="C167" s="28"/>
      <c r="D167" s="28"/>
      <c r="E167" s="28"/>
      <c r="F167" s="28"/>
      <c r="G167" s="28"/>
      <c r="H167" s="11"/>
      <c r="I167" s="29" t="str">
        <f>IFERROR(MATCH(H167,#REF!,0),"no match")</f>
        <v>no match</v>
      </c>
      <c r="J167" s="28"/>
      <c r="K167" s="29" t="str">
        <f>IFERROR(MATCH(J167,#REF!,0),"no match")</f>
        <v>no match</v>
      </c>
      <c r="L167" s="11" t="s">
        <v>540</v>
      </c>
      <c r="M167" s="11"/>
      <c r="N167" s="9" t="s">
        <v>541</v>
      </c>
      <c r="O167" s="9"/>
      <c r="P167" s="9"/>
      <c r="Q167" s="9"/>
      <c r="R167" s="9" t="s">
        <v>608</v>
      </c>
      <c r="S167" s="21" t="s">
        <v>602</v>
      </c>
      <c r="T167" s="11"/>
      <c r="U167" s="14"/>
      <c r="V167" s="14"/>
      <c r="W167" s="14"/>
      <c r="X167" s="14"/>
      <c r="Y167" s="14"/>
    </row>
    <row r="168" spans="1:25" s="30" customFormat="1">
      <c r="A168" s="28"/>
      <c r="B168" s="11" t="s">
        <v>333</v>
      </c>
      <c r="C168" s="28"/>
      <c r="D168" s="28"/>
      <c r="E168" s="28"/>
      <c r="F168" s="28"/>
      <c r="G168" s="28"/>
      <c r="H168" s="11"/>
      <c r="I168" s="29" t="str">
        <f>IFERROR(MATCH(H168,#REF!,0),"no match")</f>
        <v>no match</v>
      </c>
      <c r="J168" s="28"/>
      <c r="K168" s="29" t="str">
        <f>IFERROR(MATCH(J168,#REF!,0),"no match")</f>
        <v>no match</v>
      </c>
      <c r="L168" s="11" t="s">
        <v>542</v>
      </c>
      <c r="M168" s="11"/>
      <c r="N168" s="9" t="s">
        <v>543</v>
      </c>
      <c r="O168" s="29" t="s">
        <v>654</v>
      </c>
      <c r="P168" s="9"/>
      <c r="Q168" s="9"/>
      <c r="R168" s="9" t="s">
        <v>608</v>
      </c>
      <c r="S168" s="21" t="s">
        <v>602</v>
      </c>
      <c r="T168" s="28"/>
    </row>
    <row r="169" spans="1:25" s="30" customFormat="1">
      <c r="A169" s="28"/>
      <c r="B169" s="11" t="s">
        <v>333</v>
      </c>
      <c r="C169" s="28"/>
      <c r="D169" s="28"/>
      <c r="E169" s="28"/>
      <c r="F169" s="28"/>
      <c r="G169" s="28"/>
      <c r="H169" s="11"/>
      <c r="I169" s="29" t="str">
        <f>IFERROR(MATCH(H169,#REF!,0),"no match")</f>
        <v>no match</v>
      </c>
      <c r="J169" s="28"/>
      <c r="K169" s="29" t="str">
        <f>IFERROR(MATCH(J169,#REF!,0),"no match")</f>
        <v>no match</v>
      </c>
      <c r="L169" s="11" t="s">
        <v>544</v>
      </c>
      <c r="M169" s="11"/>
      <c r="N169" s="9" t="s">
        <v>545</v>
      </c>
      <c r="O169" s="48"/>
      <c r="P169" s="48" t="s">
        <v>545</v>
      </c>
      <c r="Q169" s="48"/>
      <c r="R169" s="9" t="s">
        <v>608</v>
      </c>
      <c r="S169" s="21" t="s">
        <v>602</v>
      </c>
      <c r="T169" s="28"/>
      <c r="U169" s="32"/>
      <c r="V169" s="33"/>
      <c r="X169" s="32"/>
    </row>
    <row r="170" spans="1:25" s="30" customFormat="1">
      <c r="A170" s="28"/>
      <c r="B170" s="11" t="s">
        <v>333</v>
      </c>
      <c r="C170" s="28"/>
      <c r="D170" s="28"/>
      <c r="E170" s="28"/>
      <c r="F170" s="28"/>
      <c r="G170" s="28"/>
      <c r="H170" s="11"/>
      <c r="I170" s="29" t="str">
        <f>IFERROR(MATCH(H170,#REF!,0),"no match")</f>
        <v>no match</v>
      </c>
      <c r="J170" s="28"/>
      <c r="K170" s="29" t="str">
        <f>IFERROR(MATCH(J170,#REF!,0),"no match")</f>
        <v>no match</v>
      </c>
      <c r="L170" s="11" t="s">
        <v>546</v>
      </c>
      <c r="M170" s="11"/>
      <c r="N170" s="9" t="s">
        <v>547</v>
      </c>
      <c r="O170" s="48"/>
      <c r="P170" s="48" t="s">
        <v>547</v>
      </c>
      <c r="Q170" s="48"/>
      <c r="R170" s="9" t="s">
        <v>608</v>
      </c>
      <c r="S170" s="21" t="s">
        <v>602</v>
      </c>
      <c r="T170" s="28"/>
      <c r="U170" s="32"/>
      <c r="V170" s="33"/>
      <c r="X170" s="32"/>
    </row>
    <row r="171" spans="1:25" s="30" customFormat="1">
      <c r="A171" s="28"/>
      <c r="B171" s="11" t="s">
        <v>333</v>
      </c>
      <c r="C171" s="28"/>
      <c r="D171" s="28"/>
      <c r="E171" s="28"/>
      <c r="F171" s="28"/>
      <c r="G171" s="28"/>
      <c r="H171" s="11"/>
      <c r="I171" s="29" t="str">
        <f>IFERROR(MATCH(H171,#REF!,0),"no match")</f>
        <v>no match</v>
      </c>
      <c r="J171" s="28"/>
      <c r="K171" s="29" t="str">
        <f>IFERROR(MATCH(J171,#REF!,0),"no match")</f>
        <v>no match</v>
      </c>
      <c r="L171" s="11" t="s">
        <v>548</v>
      </c>
      <c r="M171" s="11"/>
      <c r="N171" s="9" t="s">
        <v>549</v>
      </c>
      <c r="O171" s="9"/>
      <c r="P171" s="9"/>
      <c r="Q171" s="9"/>
      <c r="R171" s="9" t="s">
        <v>608</v>
      </c>
      <c r="S171" s="21" t="s">
        <v>602</v>
      </c>
      <c r="T171" s="28"/>
      <c r="U171" s="32"/>
      <c r="V171" s="33"/>
      <c r="X171" s="32"/>
    </row>
    <row r="172" spans="1:25" s="27" customFormat="1">
      <c r="A172" s="28"/>
      <c r="B172" s="27" t="s">
        <v>333</v>
      </c>
      <c r="C172" s="2"/>
      <c r="D172" s="2"/>
      <c r="E172" s="2"/>
      <c r="F172" s="2"/>
      <c r="G172" s="2"/>
      <c r="I172" s="29" t="str">
        <f>IFERROR(MATCH(H172,#REF!,0),"no match")</f>
        <v>no match</v>
      </c>
      <c r="J172" s="2"/>
      <c r="K172" s="29" t="str">
        <f>IFERROR(MATCH(J172,#REF!,0),"no match")</f>
        <v>no match</v>
      </c>
      <c r="L172" s="27" t="s">
        <v>550</v>
      </c>
      <c r="N172" s="41" t="s">
        <v>551</v>
      </c>
      <c r="O172" s="41"/>
      <c r="P172" s="41"/>
      <c r="Q172" s="41"/>
      <c r="R172" s="41" t="s">
        <v>608</v>
      </c>
      <c r="S172" s="35" t="s">
        <v>602</v>
      </c>
      <c r="T172" s="43"/>
      <c r="U172" s="44"/>
      <c r="V172" s="45"/>
      <c r="W172" s="43"/>
      <c r="X172" s="44"/>
      <c r="Y172" s="43"/>
    </row>
    <row r="173" spans="1:25" s="30" customFormat="1">
      <c r="A173" s="39"/>
      <c r="B173" s="40" t="s">
        <v>333</v>
      </c>
      <c r="C173" s="39"/>
      <c r="D173" s="39"/>
      <c r="E173" s="39"/>
      <c r="F173" s="39"/>
      <c r="G173" s="39"/>
      <c r="H173" s="40"/>
      <c r="I173" s="29" t="str">
        <f>IFERROR(MATCH(H173,#REF!,0),"no match")</f>
        <v>no match</v>
      </c>
      <c r="J173" s="28"/>
      <c r="K173" s="29" t="str">
        <f>IFERROR(MATCH(J173,#REF!,0),"no match")</f>
        <v>no match</v>
      </c>
      <c r="L173" s="40" t="s">
        <v>561</v>
      </c>
      <c r="M173" s="40"/>
      <c r="N173" s="9" t="s">
        <v>562</v>
      </c>
      <c r="O173" s="9"/>
      <c r="P173" s="9"/>
      <c r="Q173" s="9"/>
      <c r="R173" s="9" t="s">
        <v>608</v>
      </c>
      <c r="S173" s="21" t="s">
        <v>602</v>
      </c>
      <c r="U173" s="32"/>
      <c r="V173" s="33"/>
      <c r="X173" s="32"/>
    </row>
    <row r="174" spans="1:25" s="30" customFormat="1">
      <c r="A174" s="28"/>
      <c r="B174" s="11" t="s">
        <v>333</v>
      </c>
      <c r="C174" s="28"/>
      <c r="D174" s="28"/>
      <c r="E174" s="28"/>
      <c r="F174" s="28"/>
      <c r="G174" s="28"/>
      <c r="H174" s="11"/>
      <c r="I174" s="29" t="str">
        <f>IFERROR(MATCH(H174,#REF!,0),"no match")</f>
        <v>no match</v>
      </c>
      <c r="J174" s="28"/>
      <c r="K174" s="29" t="str">
        <f>IFERROR(MATCH(J174,#REF!,0),"no match")</f>
        <v>no match</v>
      </c>
      <c r="L174" s="11" t="s">
        <v>565</v>
      </c>
      <c r="M174" s="11"/>
      <c r="N174" s="9" t="s">
        <v>566</v>
      </c>
      <c r="O174" s="48"/>
      <c r="P174" s="48" t="s">
        <v>566</v>
      </c>
      <c r="Q174" s="48"/>
      <c r="R174" s="9" t="s">
        <v>608</v>
      </c>
      <c r="S174" s="21" t="s">
        <v>602</v>
      </c>
      <c r="U174" s="32"/>
      <c r="V174" s="33"/>
      <c r="X174" s="32"/>
    </row>
    <row r="175" spans="1:25" s="30" customFormat="1">
      <c r="A175" s="28"/>
      <c r="B175" s="11" t="s">
        <v>333</v>
      </c>
      <c r="C175" s="28"/>
      <c r="D175" s="28"/>
      <c r="E175" s="28"/>
      <c r="F175" s="28"/>
      <c r="G175" s="28"/>
      <c r="H175" s="11"/>
      <c r="I175" s="29" t="str">
        <f>IFERROR(MATCH(H175,#REF!,0),"no match")</f>
        <v>no match</v>
      </c>
      <c r="J175" s="28"/>
      <c r="K175" s="29" t="str">
        <f>IFERROR(MATCH(J175,#REF!,0),"no match")</f>
        <v>no match</v>
      </c>
      <c r="L175" s="11" t="s">
        <v>569</v>
      </c>
      <c r="M175" s="28"/>
      <c r="N175" s="9" t="s">
        <v>570</v>
      </c>
      <c r="O175" s="9"/>
      <c r="P175" s="9"/>
      <c r="Q175" s="9"/>
      <c r="R175" s="9" t="s">
        <v>608</v>
      </c>
      <c r="S175" s="21" t="s">
        <v>602</v>
      </c>
      <c r="U175" s="32"/>
      <c r="V175" s="33"/>
      <c r="X175" s="32"/>
    </row>
    <row r="176" spans="1:25" s="30" customFormat="1">
      <c r="A176" s="28"/>
      <c r="B176" s="11" t="s">
        <v>333</v>
      </c>
      <c r="C176" s="28"/>
      <c r="D176" s="28"/>
      <c r="E176" s="28"/>
      <c r="F176" s="28"/>
      <c r="G176" s="28"/>
      <c r="H176" s="11"/>
      <c r="I176" s="29" t="str">
        <f>IFERROR(MATCH(H176,#REF!,0),"no match")</f>
        <v>no match</v>
      </c>
      <c r="J176" s="28"/>
      <c r="K176" s="29" t="str">
        <f>IFERROR(MATCH(J176,#REF!,0),"no match")</f>
        <v>no match</v>
      </c>
      <c r="L176" s="11" t="s">
        <v>582</v>
      </c>
      <c r="M176" s="28"/>
      <c r="N176" s="9" t="s">
        <v>583</v>
      </c>
      <c r="O176" s="9"/>
      <c r="P176" s="9"/>
      <c r="Q176" s="9"/>
      <c r="R176" s="9" t="s">
        <v>608</v>
      </c>
      <c r="S176" s="21" t="s">
        <v>602</v>
      </c>
      <c r="U176" s="32"/>
      <c r="V176" s="33"/>
      <c r="X176" s="32"/>
    </row>
    <row r="177" spans="1:25" s="30" customFormat="1">
      <c r="A177" s="28"/>
      <c r="B177" s="11" t="s">
        <v>333</v>
      </c>
      <c r="C177" s="28"/>
      <c r="D177" s="28"/>
      <c r="E177" s="28"/>
      <c r="F177" s="28"/>
      <c r="G177" s="28"/>
      <c r="H177" s="11"/>
      <c r="I177" s="29" t="str">
        <f>IFERROR(MATCH(H177,#REF!,0),"no match")</f>
        <v>no match</v>
      </c>
      <c r="J177" s="28"/>
      <c r="K177" s="29" t="str">
        <f>IFERROR(MATCH(J177,#REF!,0),"no match")</f>
        <v>no match</v>
      </c>
      <c r="L177" s="11" t="s">
        <v>590</v>
      </c>
      <c r="M177" s="28"/>
      <c r="N177" s="9" t="s">
        <v>591</v>
      </c>
      <c r="O177" s="29" t="s">
        <v>654</v>
      </c>
      <c r="P177" s="9"/>
      <c r="Q177" s="9"/>
      <c r="R177" s="9" t="s">
        <v>608</v>
      </c>
      <c r="S177" s="21" t="s">
        <v>602</v>
      </c>
      <c r="U177" s="32"/>
      <c r="V177" s="33"/>
      <c r="X177" s="32"/>
    </row>
    <row r="178" spans="1:25" s="30" customFormat="1">
      <c r="A178" s="11" t="s">
        <v>167</v>
      </c>
      <c r="B178" s="11" t="s">
        <v>169</v>
      </c>
      <c r="C178" s="28" t="s">
        <v>169</v>
      </c>
      <c r="D178" s="28" t="s">
        <v>169</v>
      </c>
      <c r="E178" s="28"/>
      <c r="F178" s="28"/>
      <c r="G178" s="28"/>
      <c r="H178" s="28" t="s">
        <v>206</v>
      </c>
      <c r="I178" s="29" t="str">
        <f>IFERROR(MATCH(H178,#REF!,0),"no match")</f>
        <v>no match</v>
      </c>
      <c r="J178" s="29" t="s">
        <v>150</v>
      </c>
      <c r="K178" s="29" t="str">
        <f>IFERROR(MATCH(J178,#REF!,0),"no match")</f>
        <v>no match</v>
      </c>
      <c r="L178" s="28"/>
      <c r="M178" s="28"/>
      <c r="N178" s="29" t="s">
        <v>12</v>
      </c>
      <c r="O178" s="29"/>
      <c r="P178" s="29"/>
      <c r="Q178" s="29"/>
      <c r="R178" s="29" t="s">
        <v>611</v>
      </c>
      <c r="S178" s="21" t="s">
        <v>602</v>
      </c>
      <c r="U178" s="32"/>
      <c r="V178" s="33"/>
      <c r="X178" s="32"/>
    </row>
    <row r="179" spans="1:25" s="30" customFormat="1">
      <c r="A179" s="28" t="s">
        <v>167</v>
      </c>
      <c r="B179" s="11" t="s">
        <v>83</v>
      </c>
      <c r="C179" s="28" t="s">
        <v>374</v>
      </c>
      <c r="D179" s="28"/>
      <c r="E179" s="28"/>
      <c r="F179" s="28"/>
      <c r="G179" s="28"/>
      <c r="H179" s="28" t="s">
        <v>277</v>
      </c>
      <c r="I179" s="29" t="str">
        <f>IFERROR(MATCH(H179,#REF!,0),"no match")</f>
        <v>no match</v>
      </c>
      <c r="J179" s="29"/>
      <c r="K179" s="29" t="str">
        <f>IFERROR(MATCH(J179,#REF!,0),"no match")</f>
        <v>no match</v>
      </c>
      <c r="L179" s="28"/>
      <c r="M179" s="28"/>
      <c r="N179" s="29" t="s">
        <v>66</v>
      </c>
      <c r="O179" s="29"/>
      <c r="P179" s="29"/>
      <c r="Q179" s="29"/>
      <c r="R179" s="29" t="s">
        <v>611</v>
      </c>
      <c r="S179" s="21" t="s">
        <v>602</v>
      </c>
      <c r="T179" s="11"/>
      <c r="U179" s="14"/>
      <c r="V179" s="14"/>
      <c r="W179" s="14"/>
      <c r="X179" s="14"/>
      <c r="Y179" s="14"/>
    </row>
    <row r="180" spans="1:25" s="30" customFormat="1">
      <c r="A180" s="11" t="s">
        <v>166</v>
      </c>
      <c r="B180" s="11" t="s">
        <v>83</v>
      </c>
      <c r="C180" s="28" t="s">
        <v>374</v>
      </c>
      <c r="D180" s="28" t="s">
        <v>373</v>
      </c>
      <c r="E180" s="28"/>
      <c r="F180" s="28"/>
      <c r="G180" s="28"/>
      <c r="H180" s="11" t="s">
        <v>278</v>
      </c>
      <c r="I180" s="29" t="str">
        <f>IFERROR(MATCH(H180,#REF!,0),"no match")</f>
        <v>no match</v>
      </c>
      <c r="J180" s="11" t="s">
        <v>318</v>
      </c>
      <c r="K180" s="29" t="str">
        <f>IFERROR(MATCH(J180,#REF!,0),"no match")</f>
        <v>no match</v>
      </c>
      <c r="L180" s="28" t="s">
        <v>469</v>
      </c>
      <c r="M180" s="28"/>
      <c r="N180" s="29" t="s">
        <v>67</v>
      </c>
      <c r="O180" s="29"/>
      <c r="P180" s="29"/>
      <c r="Q180" s="29"/>
      <c r="R180" s="29" t="s">
        <v>611</v>
      </c>
      <c r="S180" s="21" t="s">
        <v>602</v>
      </c>
      <c r="T180" s="26"/>
      <c r="U180" s="33"/>
      <c r="W180" s="32"/>
    </row>
    <row r="181" spans="1:25" s="30" customFormat="1">
      <c r="A181" s="28"/>
      <c r="B181" s="11" t="s">
        <v>333</v>
      </c>
      <c r="C181" s="28"/>
      <c r="D181" s="28"/>
      <c r="E181" s="28"/>
      <c r="F181" s="28"/>
      <c r="G181" s="28"/>
      <c r="H181" s="11"/>
      <c r="I181" s="29" t="str">
        <f>IFERROR(MATCH(H181,#REF!,0),"no match")</f>
        <v>no match</v>
      </c>
      <c r="J181" s="28"/>
      <c r="K181" s="29" t="str">
        <f>IFERROR(MATCH(J181,#REF!,0),"no match")</f>
        <v>no match</v>
      </c>
      <c r="L181" s="11" t="s">
        <v>488</v>
      </c>
      <c r="M181" s="11"/>
      <c r="N181" s="9" t="s">
        <v>489</v>
      </c>
      <c r="O181" s="9"/>
      <c r="P181" s="9"/>
      <c r="Q181" s="9"/>
      <c r="R181" s="9" t="s">
        <v>611</v>
      </c>
      <c r="S181" s="21" t="s">
        <v>602</v>
      </c>
      <c r="T181" s="28"/>
      <c r="U181" s="32"/>
      <c r="V181" s="33"/>
      <c r="X181" s="32"/>
    </row>
    <row r="182" spans="1:25" s="30" customFormat="1">
      <c r="A182" s="28"/>
      <c r="B182" s="11" t="s">
        <v>333</v>
      </c>
      <c r="C182" s="28"/>
      <c r="D182" s="28"/>
      <c r="E182" s="28"/>
      <c r="F182" s="28"/>
      <c r="G182" s="28"/>
      <c r="H182" s="11"/>
      <c r="I182" s="29" t="str">
        <f>IFERROR(MATCH(H182,#REF!,0),"no match")</f>
        <v>no match</v>
      </c>
      <c r="J182" s="28"/>
      <c r="K182" s="29" t="str">
        <f>IFERROR(MATCH(J182,#REF!,0),"no match")</f>
        <v>no match</v>
      </c>
      <c r="L182" s="11" t="s">
        <v>510</v>
      </c>
      <c r="M182" s="11"/>
      <c r="N182" s="9" t="s">
        <v>511</v>
      </c>
      <c r="O182" s="9"/>
      <c r="P182" s="9"/>
      <c r="Q182" s="9"/>
      <c r="R182" s="9" t="s">
        <v>611</v>
      </c>
      <c r="S182" s="21" t="s">
        <v>602</v>
      </c>
      <c r="T182" s="28"/>
      <c r="U182" s="32"/>
      <c r="V182" s="33"/>
      <c r="X182" s="32"/>
    </row>
    <row r="183" spans="1:25" s="30" customFormat="1">
      <c r="A183" s="28"/>
      <c r="B183" s="11" t="s">
        <v>333</v>
      </c>
      <c r="C183" s="28"/>
      <c r="D183" s="28"/>
      <c r="E183" s="28"/>
      <c r="F183" s="28"/>
      <c r="G183" s="28"/>
      <c r="H183" s="11"/>
      <c r="I183" s="29" t="str">
        <f>IFERROR(MATCH(H183,#REF!,0),"no match")</f>
        <v>no match</v>
      </c>
      <c r="J183" s="28"/>
      <c r="K183" s="29" t="str">
        <f>IFERROR(MATCH(J183,#REF!,0),"no match")</f>
        <v>no match</v>
      </c>
      <c r="L183" s="11" t="s">
        <v>522</v>
      </c>
      <c r="M183" s="11"/>
      <c r="N183" s="9" t="s">
        <v>523</v>
      </c>
      <c r="O183" s="9"/>
      <c r="P183" s="9"/>
      <c r="Q183" s="9"/>
      <c r="R183" s="9" t="s">
        <v>611</v>
      </c>
      <c r="S183" s="21" t="s">
        <v>602</v>
      </c>
      <c r="T183" s="28"/>
      <c r="U183" s="32"/>
      <c r="V183" s="33"/>
      <c r="X183" s="32"/>
    </row>
    <row r="184" spans="1:25" s="30" customFormat="1">
      <c r="A184" s="28"/>
      <c r="B184" s="11" t="s">
        <v>333</v>
      </c>
      <c r="C184" s="28"/>
      <c r="D184" s="28"/>
      <c r="E184" s="28"/>
      <c r="F184" s="28"/>
      <c r="G184" s="28"/>
      <c r="H184" s="11"/>
      <c r="I184" s="29" t="str">
        <f>IFERROR(MATCH(H184,#REF!,0),"no match")</f>
        <v>no match</v>
      </c>
      <c r="J184" s="28"/>
      <c r="K184" s="29" t="str">
        <f>IFERROR(MATCH(J184,#REF!,0),"no match")</f>
        <v>no match</v>
      </c>
      <c r="L184" s="11" t="s">
        <v>532</v>
      </c>
      <c r="M184" s="11"/>
      <c r="N184" s="9" t="s">
        <v>533</v>
      </c>
      <c r="O184" s="48"/>
      <c r="P184" s="48" t="s">
        <v>533</v>
      </c>
      <c r="Q184" s="48"/>
      <c r="R184" s="9" t="s">
        <v>611</v>
      </c>
      <c r="S184" s="21" t="s">
        <v>602</v>
      </c>
      <c r="T184" s="28"/>
      <c r="U184" s="32"/>
      <c r="V184" s="33"/>
      <c r="X184" s="32"/>
    </row>
    <row r="185" spans="1:25" s="30" customFormat="1">
      <c r="A185" s="28"/>
      <c r="B185" s="11" t="s">
        <v>333</v>
      </c>
      <c r="C185" s="28"/>
      <c r="D185" s="28"/>
      <c r="E185" s="28"/>
      <c r="F185" s="28"/>
      <c r="G185" s="28"/>
      <c r="H185" s="11"/>
      <c r="I185" s="29" t="str">
        <f>IFERROR(MATCH(H185,#REF!,0),"no match")</f>
        <v>no match</v>
      </c>
      <c r="J185" s="28"/>
      <c r="K185" s="29" t="str">
        <f>IFERROR(MATCH(J185,#REF!,0),"no match")</f>
        <v>no match</v>
      </c>
      <c r="L185" s="11" t="s">
        <v>546</v>
      </c>
      <c r="M185" s="11"/>
      <c r="N185" s="9" t="s">
        <v>552</v>
      </c>
      <c r="O185" s="9"/>
      <c r="P185" s="9"/>
      <c r="Q185" s="9"/>
      <c r="R185" s="9" t="s">
        <v>611</v>
      </c>
      <c r="S185" s="21" t="s">
        <v>602</v>
      </c>
      <c r="U185" s="32"/>
      <c r="V185" s="33"/>
      <c r="X185" s="32"/>
    </row>
    <row r="186" spans="1:25" s="30" customFormat="1">
      <c r="A186" s="28"/>
      <c r="B186" s="11" t="s">
        <v>333</v>
      </c>
      <c r="C186" s="28"/>
      <c r="D186" s="28"/>
      <c r="E186" s="28"/>
      <c r="F186" s="28"/>
      <c r="G186" s="28"/>
      <c r="H186" s="11"/>
      <c r="I186" s="29" t="str">
        <f>IFERROR(MATCH(H186,#REF!,0),"no match")</f>
        <v>no match</v>
      </c>
      <c r="J186" s="28"/>
      <c r="K186" s="29" t="str">
        <f>IFERROR(MATCH(J186,#REF!,0),"no match")</f>
        <v>no match</v>
      </c>
      <c r="L186" s="11" t="s">
        <v>600</v>
      </c>
      <c r="M186" s="28"/>
      <c r="N186" s="9" t="s">
        <v>601</v>
      </c>
      <c r="O186" s="48"/>
      <c r="P186" s="48" t="s">
        <v>601</v>
      </c>
      <c r="Q186" s="48"/>
      <c r="R186" s="9" t="s">
        <v>611</v>
      </c>
      <c r="S186" s="21" t="s">
        <v>602</v>
      </c>
      <c r="T186" s="11"/>
      <c r="U186" s="14"/>
      <c r="V186" s="14"/>
      <c r="W186" s="14"/>
      <c r="X186" s="14"/>
      <c r="Y186" s="14"/>
    </row>
    <row r="187" spans="1:25" s="30" customFormat="1">
      <c r="A187" s="11"/>
      <c r="B187" s="11" t="s">
        <v>170</v>
      </c>
      <c r="C187" s="11"/>
      <c r="D187" s="11"/>
      <c r="E187" s="11"/>
      <c r="F187" s="11"/>
      <c r="G187" s="11"/>
      <c r="H187" s="11"/>
      <c r="I187" s="29" t="str">
        <f>IFERROR(MATCH(H187,#REF!,0),"no match")</f>
        <v>no match</v>
      </c>
      <c r="J187" s="28" t="s">
        <v>444</v>
      </c>
      <c r="K187" s="29" t="str">
        <f>IFERROR(MATCH(J187,#REF!,0),"no match")</f>
        <v>no match</v>
      </c>
      <c r="L187" s="11"/>
      <c r="M187" s="11"/>
      <c r="N187" s="11" t="s">
        <v>445</v>
      </c>
      <c r="O187" s="11"/>
      <c r="P187" s="11"/>
      <c r="Q187" s="11"/>
      <c r="R187" s="11" t="s">
        <v>616</v>
      </c>
      <c r="S187" s="34" t="s">
        <v>603</v>
      </c>
      <c r="T187" s="11"/>
      <c r="U187" s="14"/>
      <c r="V187" s="14"/>
      <c r="W187" s="14"/>
      <c r="X187" s="14"/>
      <c r="Y187" s="14"/>
    </row>
    <row r="188" spans="1:25" s="30" customFormat="1">
      <c r="A188" s="11" t="s">
        <v>167</v>
      </c>
      <c r="B188" s="11" t="s">
        <v>169</v>
      </c>
      <c r="C188" s="28" t="s">
        <v>169</v>
      </c>
      <c r="D188" s="28" t="s">
        <v>169</v>
      </c>
      <c r="E188" s="28"/>
      <c r="F188" s="28"/>
      <c r="G188" s="28"/>
      <c r="H188" s="28" t="s">
        <v>297</v>
      </c>
      <c r="I188" s="29" t="str">
        <f>IFERROR(MATCH(H188,#REF!,0),"no match")</f>
        <v>no match</v>
      </c>
      <c r="J188" s="11" t="s">
        <v>137</v>
      </c>
      <c r="K188" s="29" t="str">
        <f>IFERROR(MATCH(J188,#REF!,0),"no match")</f>
        <v>no match</v>
      </c>
      <c r="L188" s="28" t="s">
        <v>480</v>
      </c>
      <c r="M188" s="28"/>
      <c r="N188" s="29" t="s">
        <v>312</v>
      </c>
      <c r="O188" s="54"/>
      <c r="P188" s="54" t="s">
        <v>312</v>
      </c>
      <c r="Q188" s="54"/>
      <c r="R188" s="11" t="s">
        <v>615</v>
      </c>
      <c r="S188" s="21" t="s">
        <v>602</v>
      </c>
      <c r="T188" s="11"/>
      <c r="U188" s="14"/>
      <c r="V188" s="14"/>
      <c r="W188" s="14"/>
      <c r="X188" s="14"/>
      <c r="Y188" s="14"/>
    </row>
    <row r="189" spans="1:25" s="30" customFormat="1">
      <c r="A189" s="28" t="s">
        <v>167</v>
      </c>
      <c r="B189" s="28" t="s">
        <v>170</v>
      </c>
      <c r="C189" s="28"/>
      <c r="D189" s="28" t="s">
        <v>374</v>
      </c>
      <c r="E189" s="28"/>
      <c r="F189" s="28"/>
      <c r="G189" s="28"/>
      <c r="H189" s="28"/>
      <c r="I189" s="29" t="str">
        <f>IFERROR(MATCH(H189,#REF!,0),"no match")</f>
        <v>no match</v>
      </c>
      <c r="J189" s="29"/>
      <c r="K189" s="29" t="str">
        <f>IFERROR(MATCH(J189,#REF!,0),"no match")</f>
        <v>no match</v>
      </c>
      <c r="L189" s="28"/>
      <c r="M189" s="28"/>
      <c r="N189" s="12" t="s">
        <v>409</v>
      </c>
      <c r="O189" s="52"/>
      <c r="P189" s="52" t="s">
        <v>409</v>
      </c>
      <c r="Q189" s="52"/>
      <c r="R189" s="11" t="s">
        <v>615</v>
      </c>
      <c r="S189" s="22" t="s">
        <v>603</v>
      </c>
      <c r="T189" s="11"/>
      <c r="U189" s="14"/>
      <c r="V189" s="14"/>
      <c r="W189" s="14"/>
      <c r="X189" s="14"/>
      <c r="Y189" s="14"/>
    </row>
    <row r="190" spans="1:25" s="30" customFormat="1">
      <c r="A190" s="28" t="s">
        <v>167</v>
      </c>
      <c r="B190" s="28" t="s">
        <v>83</v>
      </c>
      <c r="C190" s="28" t="s">
        <v>374</v>
      </c>
      <c r="D190" s="28"/>
      <c r="E190" s="28"/>
      <c r="F190" s="28"/>
      <c r="G190" s="28"/>
      <c r="H190" s="29" t="s">
        <v>404</v>
      </c>
      <c r="I190" s="29" t="str">
        <f>IFERROR(MATCH(H190,#REF!,0),"no match")</f>
        <v>no match</v>
      </c>
      <c r="J190" s="28"/>
      <c r="K190" s="29" t="str">
        <f>IFERROR(MATCH(J190,#REF!,0),"no match")</f>
        <v>no match</v>
      </c>
      <c r="L190" s="28"/>
      <c r="M190" s="28"/>
      <c r="N190" s="29" t="s">
        <v>405</v>
      </c>
      <c r="O190" s="54"/>
      <c r="P190" s="54" t="s">
        <v>405</v>
      </c>
      <c r="Q190" s="54"/>
      <c r="R190" s="11" t="s">
        <v>615</v>
      </c>
      <c r="S190" s="21" t="s">
        <v>603</v>
      </c>
      <c r="T190" s="11"/>
      <c r="U190" s="14"/>
      <c r="V190" s="14"/>
      <c r="W190" s="14"/>
      <c r="X190" s="14"/>
      <c r="Y190" s="14"/>
    </row>
    <row r="191" spans="1:25" s="30" customFormat="1">
      <c r="A191" s="28" t="s">
        <v>166</v>
      </c>
      <c r="B191" s="28" t="s">
        <v>333</v>
      </c>
      <c r="C191" s="28" t="s">
        <v>373</v>
      </c>
      <c r="D191" s="28" t="s">
        <v>373</v>
      </c>
      <c r="E191" s="28" t="s">
        <v>374</v>
      </c>
      <c r="F191" s="28"/>
      <c r="G191" s="28"/>
      <c r="H191" s="29" t="s">
        <v>439</v>
      </c>
      <c r="I191" s="29" t="str">
        <f>IFERROR(MATCH(H191,#REF!,0),"no match")</f>
        <v>no match</v>
      </c>
      <c r="J191" s="28"/>
      <c r="K191" s="29" t="str">
        <f>IFERROR(MATCH(J191,#REF!,0),"no match")</f>
        <v>no match</v>
      </c>
      <c r="L191" s="29" t="s">
        <v>439</v>
      </c>
      <c r="M191" s="29"/>
      <c r="N191" s="11" t="s">
        <v>438</v>
      </c>
      <c r="O191" s="53"/>
      <c r="P191" s="53" t="s">
        <v>438</v>
      </c>
      <c r="Q191" s="53"/>
      <c r="R191" s="11" t="s">
        <v>615</v>
      </c>
      <c r="S191" s="21" t="s">
        <v>483</v>
      </c>
      <c r="T191" s="11"/>
      <c r="U191" s="14"/>
      <c r="V191" s="14"/>
      <c r="W191" s="14"/>
      <c r="X191" s="14"/>
      <c r="Y191" s="14"/>
    </row>
    <row r="192" spans="1:25" s="30" customFormat="1">
      <c r="A192" s="28"/>
      <c r="B192" s="11" t="s">
        <v>333</v>
      </c>
      <c r="C192" s="28"/>
      <c r="D192" s="28"/>
      <c r="E192" s="28"/>
      <c r="F192" s="28"/>
      <c r="G192" s="28"/>
      <c r="H192" s="11"/>
      <c r="I192" s="29" t="str">
        <f>IFERROR(MATCH(H192,#REF!,0),"no match")</f>
        <v>no match</v>
      </c>
      <c r="J192" s="28"/>
      <c r="K192" s="29" t="str">
        <f>IFERROR(MATCH(J192,#REF!,0),"no match")</f>
        <v>no match</v>
      </c>
      <c r="L192" s="11" t="s">
        <v>586</v>
      </c>
      <c r="M192" s="28"/>
      <c r="N192" s="9" t="s">
        <v>587</v>
      </c>
      <c r="O192" s="48"/>
      <c r="P192" s="48" t="s">
        <v>587</v>
      </c>
      <c r="Q192" s="48"/>
      <c r="R192" s="9" t="s">
        <v>615</v>
      </c>
      <c r="S192" s="21" t="s">
        <v>603</v>
      </c>
      <c r="T192" s="28"/>
    </row>
    <row r="193" spans="1:25" s="30" customFormat="1">
      <c r="A193" s="11" t="s">
        <v>167</v>
      </c>
      <c r="B193" s="28" t="s">
        <v>83</v>
      </c>
      <c r="C193" s="28" t="s">
        <v>374</v>
      </c>
      <c r="D193" s="28"/>
      <c r="E193" s="28"/>
      <c r="F193" s="28"/>
      <c r="G193" s="28"/>
      <c r="H193" s="28" t="s">
        <v>386</v>
      </c>
      <c r="I193" s="29" t="str">
        <f>IFERROR(MATCH(H193,#REF!,0),"no match")</f>
        <v>no match</v>
      </c>
      <c r="J193" s="28"/>
      <c r="K193" s="29" t="str">
        <f>IFERROR(MATCH(J193,#REF!,0),"no match")</f>
        <v>no match</v>
      </c>
      <c r="L193" s="28"/>
      <c r="M193" s="28"/>
      <c r="N193" s="29" t="s">
        <v>190</v>
      </c>
      <c r="O193" s="54"/>
      <c r="P193" s="54" t="s">
        <v>190</v>
      </c>
      <c r="Q193" s="54"/>
      <c r="R193" s="29" t="s">
        <v>610</v>
      </c>
      <c r="S193" s="21" t="s">
        <v>603</v>
      </c>
      <c r="T193" s="26"/>
      <c r="U193" s="33"/>
      <c r="W193" s="32"/>
    </row>
    <row r="194" spans="1:25" s="30" customFormat="1">
      <c r="A194" s="11" t="s">
        <v>166</v>
      </c>
      <c r="B194" s="11" t="s">
        <v>83</v>
      </c>
      <c r="C194" s="28" t="s">
        <v>374</v>
      </c>
      <c r="D194" s="28" t="s">
        <v>373</v>
      </c>
      <c r="E194" s="28" t="s">
        <v>373</v>
      </c>
      <c r="F194" s="28"/>
      <c r="G194" s="28"/>
      <c r="H194" s="28" t="s">
        <v>282</v>
      </c>
      <c r="I194" s="29" t="str">
        <f>IFERROR(MATCH(H194,#REF!,0),"no match")</f>
        <v>no match</v>
      </c>
      <c r="J194" s="29" t="s">
        <v>414</v>
      </c>
      <c r="K194" s="29" t="str">
        <f>IFERROR(MATCH(J194,#REF!,0),"no match")</f>
        <v>no match</v>
      </c>
      <c r="L194" s="28" t="s">
        <v>472</v>
      </c>
      <c r="M194" s="28"/>
      <c r="N194" s="29" t="s">
        <v>69</v>
      </c>
      <c r="O194" s="54"/>
      <c r="P194" s="54" t="s">
        <v>69</v>
      </c>
      <c r="Q194" s="54"/>
      <c r="R194" s="29" t="s">
        <v>610</v>
      </c>
      <c r="S194" s="21" t="s">
        <v>603</v>
      </c>
      <c r="T194" s="28"/>
      <c r="U194" s="32"/>
      <c r="V194" s="33"/>
      <c r="X194" s="32"/>
    </row>
    <row r="195" spans="1:25" s="30" customFormat="1">
      <c r="A195" s="11" t="s">
        <v>166</v>
      </c>
      <c r="B195" s="11" t="s">
        <v>83</v>
      </c>
      <c r="C195" s="28" t="s">
        <v>374</v>
      </c>
      <c r="D195" s="28" t="s">
        <v>373</v>
      </c>
      <c r="E195" s="28"/>
      <c r="F195" s="28"/>
      <c r="G195" s="28"/>
      <c r="H195" s="28" t="s">
        <v>283</v>
      </c>
      <c r="I195" s="29" t="str">
        <f>IFERROR(MATCH(H195,#REF!,0),"no match")</f>
        <v>no match</v>
      </c>
      <c r="J195" s="29" t="s">
        <v>415</v>
      </c>
      <c r="K195" s="29" t="str">
        <f>IFERROR(MATCH(J195,#REF!,0),"no match")</f>
        <v>no match</v>
      </c>
      <c r="L195" s="28"/>
      <c r="M195" s="28"/>
      <c r="N195" s="29" t="s">
        <v>302</v>
      </c>
      <c r="O195" s="29"/>
      <c r="P195" s="29"/>
      <c r="Q195" s="29"/>
      <c r="R195" s="29" t="s">
        <v>610</v>
      </c>
      <c r="S195" s="21" t="s">
        <v>603</v>
      </c>
      <c r="U195" s="32"/>
      <c r="V195" s="33"/>
      <c r="X195" s="32"/>
    </row>
    <row r="196" spans="1:25" s="30" customFormat="1">
      <c r="A196" s="28" t="s">
        <v>167</v>
      </c>
      <c r="B196" s="11" t="s">
        <v>83</v>
      </c>
      <c r="C196" s="28" t="s">
        <v>374</v>
      </c>
      <c r="D196" s="28"/>
      <c r="E196" s="28"/>
      <c r="F196" s="28"/>
      <c r="G196" s="28"/>
      <c r="H196" s="11" t="s">
        <v>284</v>
      </c>
      <c r="I196" s="29" t="str">
        <f>IFERROR(MATCH(H196,#REF!,0),"no match")</f>
        <v>no match</v>
      </c>
      <c r="J196" s="29"/>
      <c r="K196" s="29" t="str">
        <f>IFERROR(MATCH(J196,#REF!,0),"no match")</f>
        <v>no match</v>
      </c>
      <c r="L196" s="28"/>
      <c r="M196" s="28"/>
      <c r="N196" s="29" t="s">
        <v>332</v>
      </c>
      <c r="O196" s="54"/>
      <c r="P196" s="54" t="s">
        <v>332</v>
      </c>
      <c r="Q196" s="54"/>
      <c r="R196" s="29" t="s">
        <v>610</v>
      </c>
      <c r="S196" s="21" t="s">
        <v>602</v>
      </c>
      <c r="U196" s="32"/>
      <c r="V196" s="33"/>
      <c r="X196" s="32"/>
    </row>
    <row r="197" spans="1:25" s="30" customFormat="1">
      <c r="A197" s="11" t="s">
        <v>166</v>
      </c>
      <c r="B197" s="11" t="s">
        <v>83</v>
      </c>
      <c r="C197" s="28" t="s">
        <v>374</v>
      </c>
      <c r="D197" s="28" t="s">
        <v>373</v>
      </c>
      <c r="E197" s="28"/>
      <c r="F197" s="28"/>
      <c r="G197" s="28"/>
      <c r="H197" s="28" t="s">
        <v>285</v>
      </c>
      <c r="I197" s="29" t="str">
        <f>IFERROR(MATCH(H197,#REF!,0),"no match")</f>
        <v>no match</v>
      </c>
      <c r="J197" s="29" t="s">
        <v>416</v>
      </c>
      <c r="K197" s="29" t="str">
        <f>IFERROR(MATCH(J197,#REF!,0),"no match")</f>
        <v>no match</v>
      </c>
      <c r="L197" s="28"/>
      <c r="M197" s="28"/>
      <c r="N197" s="29" t="s">
        <v>305</v>
      </c>
      <c r="O197" s="54"/>
      <c r="P197" s="54" t="s">
        <v>305</v>
      </c>
      <c r="Q197" s="54"/>
      <c r="R197" s="29" t="s">
        <v>610</v>
      </c>
      <c r="S197" s="21" t="s">
        <v>603</v>
      </c>
      <c r="U197" s="32"/>
      <c r="V197" s="33"/>
      <c r="X197" s="32"/>
    </row>
    <row r="198" spans="1:25" s="30" customFormat="1">
      <c r="A198" s="28" t="s">
        <v>167</v>
      </c>
      <c r="B198" s="11" t="s">
        <v>83</v>
      </c>
      <c r="C198" s="28" t="s">
        <v>374</v>
      </c>
      <c r="D198" s="28"/>
      <c r="E198" s="28"/>
      <c r="F198" s="28"/>
      <c r="G198" s="28"/>
      <c r="H198" s="28" t="s">
        <v>286</v>
      </c>
      <c r="I198" s="29" t="str">
        <f>IFERROR(MATCH(H198,#REF!,0),"no match")</f>
        <v>no match</v>
      </c>
      <c r="J198" s="29"/>
      <c r="K198" s="29" t="str">
        <f>IFERROR(MATCH(J198,#REF!,0),"no match")</f>
        <v>no match</v>
      </c>
      <c r="L198" s="28"/>
      <c r="M198" s="28"/>
      <c r="N198" s="29" t="s">
        <v>71</v>
      </c>
      <c r="O198" s="54"/>
      <c r="P198" s="54" t="s">
        <v>71</v>
      </c>
      <c r="Q198" s="54"/>
      <c r="R198" s="29" t="s">
        <v>610</v>
      </c>
      <c r="S198" s="21" t="s">
        <v>602</v>
      </c>
      <c r="U198" s="32"/>
      <c r="V198" s="33"/>
      <c r="X198" s="32"/>
    </row>
    <row r="199" spans="1:25" s="30" customFormat="1">
      <c r="A199" s="28" t="s">
        <v>166</v>
      </c>
      <c r="B199" s="28" t="s">
        <v>83</v>
      </c>
      <c r="C199" s="28" t="s">
        <v>374</v>
      </c>
      <c r="D199" s="28"/>
      <c r="E199" s="28" t="s">
        <v>373</v>
      </c>
      <c r="F199" s="28"/>
      <c r="G199" s="28"/>
      <c r="H199" s="37" t="s">
        <v>282</v>
      </c>
      <c r="I199" s="29" t="str">
        <f>IFERROR(MATCH(H199,#REF!,0),"no match")</f>
        <v>no match</v>
      </c>
      <c r="J199" s="29"/>
      <c r="K199" s="29" t="str">
        <f>IFERROR(MATCH(J199,#REF!,0),"no match")</f>
        <v>no match</v>
      </c>
      <c r="L199" s="28"/>
      <c r="M199" s="28"/>
      <c r="N199" s="12" t="s">
        <v>350</v>
      </c>
      <c r="O199" s="52"/>
      <c r="P199" s="52" t="s">
        <v>350</v>
      </c>
      <c r="Q199" s="52"/>
      <c r="R199" s="12" t="s">
        <v>610</v>
      </c>
      <c r="S199" s="21" t="s">
        <v>602</v>
      </c>
      <c r="U199" s="32"/>
      <c r="V199" s="33"/>
      <c r="X199" s="32"/>
    </row>
    <row r="200" spans="1:25" s="30" customFormat="1">
      <c r="A200" s="28" t="s">
        <v>166</v>
      </c>
      <c r="B200" s="28" t="s">
        <v>83</v>
      </c>
      <c r="C200" s="28" t="s">
        <v>374</v>
      </c>
      <c r="D200" s="28" t="s">
        <v>373</v>
      </c>
      <c r="E200" s="28"/>
      <c r="F200" s="28"/>
      <c r="G200" s="28"/>
      <c r="H200" s="37" t="s">
        <v>283</v>
      </c>
      <c r="I200" s="29" t="str">
        <f>IFERROR(MATCH(H200,#REF!,0),"no match")</f>
        <v>no match</v>
      </c>
      <c r="J200" s="29"/>
      <c r="K200" s="29" t="str">
        <f>IFERROR(MATCH(J200,#REF!,0),"no match")</f>
        <v>no match</v>
      </c>
      <c r="L200" s="28"/>
      <c r="M200" s="28"/>
      <c r="N200" s="12" t="s">
        <v>70</v>
      </c>
      <c r="O200" s="52"/>
      <c r="P200" s="52" t="s">
        <v>70</v>
      </c>
      <c r="Q200" s="48" t="s">
        <v>688</v>
      </c>
      <c r="R200" s="12" t="s">
        <v>610</v>
      </c>
      <c r="S200" s="22" t="s">
        <v>603</v>
      </c>
      <c r="U200" s="32"/>
      <c r="V200" s="33"/>
      <c r="X200" s="32"/>
    </row>
    <row r="201" spans="1:25" s="30" customFormat="1">
      <c r="A201" s="28"/>
      <c r="B201" s="11" t="s">
        <v>333</v>
      </c>
      <c r="C201" s="28"/>
      <c r="D201" s="28"/>
      <c r="E201" s="28"/>
      <c r="F201" s="28"/>
      <c r="G201" s="28"/>
      <c r="H201" s="11"/>
      <c r="I201" s="29" t="str">
        <f>IFERROR(MATCH(H201,#REF!,0),"no match")</f>
        <v>no match</v>
      </c>
      <c r="J201" s="28"/>
      <c r="K201" s="29" t="str">
        <f>IFERROR(MATCH(J201,#REF!,0),"no match")</f>
        <v>no match</v>
      </c>
      <c r="L201" s="11" t="s">
        <v>492</v>
      </c>
      <c r="M201" s="11"/>
      <c r="N201" s="9" t="s">
        <v>493</v>
      </c>
      <c r="O201" s="48"/>
      <c r="P201" s="48" t="s">
        <v>493</v>
      </c>
      <c r="Q201" s="48" t="s">
        <v>687</v>
      </c>
      <c r="R201" s="9" t="s">
        <v>610</v>
      </c>
      <c r="S201" s="21" t="s">
        <v>602</v>
      </c>
      <c r="U201" s="32"/>
      <c r="V201" s="33"/>
      <c r="X201" s="32"/>
    </row>
    <row r="202" spans="1:25" s="30" customFormat="1">
      <c r="A202" s="28"/>
      <c r="B202" s="11" t="s">
        <v>333</v>
      </c>
      <c r="C202" s="28"/>
      <c r="D202" s="28"/>
      <c r="E202" s="28"/>
      <c r="F202" s="28"/>
      <c r="G202" s="28"/>
      <c r="H202" s="11"/>
      <c r="I202" s="29" t="str">
        <f>IFERROR(MATCH(H202,#REF!,0),"no match")</f>
        <v>no match</v>
      </c>
      <c r="J202" s="28"/>
      <c r="K202" s="29" t="str">
        <f>IFERROR(MATCH(J202,#REF!,0),"no match")</f>
        <v>no match</v>
      </c>
      <c r="L202" s="11" t="s">
        <v>506</v>
      </c>
      <c r="M202" s="11" t="s">
        <v>635</v>
      </c>
      <c r="N202" s="9" t="s">
        <v>507</v>
      </c>
      <c r="O202" s="54" t="s">
        <v>654</v>
      </c>
      <c r="P202" s="48" t="s">
        <v>725</v>
      </c>
      <c r="Q202" s="48" t="s">
        <v>725</v>
      </c>
      <c r="R202" s="9" t="s">
        <v>610</v>
      </c>
      <c r="S202" s="21" t="s">
        <v>602</v>
      </c>
      <c r="T202" s="11"/>
      <c r="U202" s="14"/>
      <c r="V202" s="14"/>
      <c r="W202" s="14"/>
      <c r="X202" s="14"/>
      <c r="Y202" s="14"/>
    </row>
    <row r="203" spans="1:25" s="30" customFormat="1">
      <c r="A203" s="28"/>
      <c r="B203" s="11" t="s">
        <v>333</v>
      </c>
      <c r="C203" s="28"/>
      <c r="D203" s="28"/>
      <c r="E203" s="28"/>
      <c r="F203" s="28"/>
      <c r="G203" s="28"/>
      <c r="H203" s="11"/>
      <c r="I203" s="29" t="str">
        <f>IFERROR(MATCH(H203,#REF!,0),"no match")</f>
        <v>no match</v>
      </c>
      <c r="J203" s="28"/>
      <c r="K203" s="29" t="str">
        <f>IFERROR(MATCH(J203,#REF!,0),"no match")</f>
        <v>no match</v>
      </c>
      <c r="L203" s="11" t="s">
        <v>508</v>
      </c>
      <c r="M203" s="11" t="s">
        <v>629</v>
      </c>
      <c r="N203" s="9" t="s">
        <v>509</v>
      </c>
      <c r="O203" s="9"/>
      <c r="P203" s="9"/>
      <c r="Q203" s="9"/>
      <c r="R203" s="9" t="s">
        <v>610</v>
      </c>
      <c r="S203" s="21" t="s">
        <v>602</v>
      </c>
      <c r="T203" s="11"/>
      <c r="U203" s="14"/>
      <c r="V203" s="14"/>
      <c r="W203" s="14"/>
      <c r="X203" s="14"/>
      <c r="Y203" s="14"/>
    </row>
    <row r="204" spans="1:25" s="30" customFormat="1">
      <c r="A204" s="28"/>
      <c r="B204" s="11" t="s">
        <v>333</v>
      </c>
      <c r="C204" s="28"/>
      <c r="D204" s="28"/>
      <c r="E204" s="28"/>
      <c r="F204" s="28"/>
      <c r="G204" s="28"/>
      <c r="H204" s="11"/>
      <c r="I204" s="29" t="str">
        <f>IFERROR(MATCH(H204,#REF!,0),"no match")</f>
        <v>no match</v>
      </c>
      <c r="J204" s="28"/>
      <c r="K204" s="29" t="str">
        <f>IFERROR(MATCH(J204,#REF!,0),"no match")</f>
        <v>no match</v>
      </c>
      <c r="L204" s="11" t="s">
        <v>520</v>
      </c>
      <c r="M204" s="11"/>
      <c r="N204" s="9" t="s">
        <v>521</v>
      </c>
      <c r="O204" s="48"/>
      <c r="P204" s="48" t="s">
        <v>521</v>
      </c>
      <c r="Q204" s="48"/>
      <c r="R204" s="9" t="s">
        <v>610</v>
      </c>
      <c r="S204" s="21" t="s">
        <v>602</v>
      </c>
      <c r="T204" s="11"/>
      <c r="U204" s="14"/>
      <c r="V204" s="14"/>
      <c r="W204" s="14"/>
      <c r="X204" s="14"/>
      <c r="Y204" s="14"/>
    </row>
    <row r="205" spans="1:25" s="30" customFormat="1">
      <c r="A205" s="28"/>
      <c r="B205" s="11" t="s">
        <v>333</v>
      </c>
      <c r="C205" s="28"/>
      <c r="D205" s="28"/>
      <c r="E205" s="28"/>
      <c r="F205" s="28"/>
      <c r="G205" s="28"/>
      <c r="H205" s="11"/>
      <c r="I205" s="29" t="str">
        <f>IFERROR(MATCH(H205,#REF!,0),"no match")</f>
        <v>no match</v>
      </c>
      <c r="J205" s="28"/>
      <c r="K205" s="29" t="str">
        <f>IFERROR(MATCH(J205,#REF!,0),"no match")</f>
        <v>no match</v>
      </c>
      <c r="L205" s="11" t="s">
        <v>571</v>
      </c>
      <c r="M205" s="11" t="s">
        <v>631</v>
      </c>
      <c r="N205" s="9" t="s">
        <v>572</v>
      </c>
      <c r="O205" s="48"/>
      <c r="P205" s="48" t="s">
        <v>572</v>
      </c>
      <c r="Q205" s="48"/>
      <c r="R205" s="9" t="s">
        <v>610</v>
      </c>
      <c r="S205" s="21" t="s">
        <v>602</v>
      </c>
      <c r="T205" s="26"/>
      <c r="U205" s="33"/>
      <c r="W205" s="32"/>
    </row>
    <row r="206" spans="1:25" s="30" customFormat="1">
      <c r="A206" s="28"/>
      <c r="B206" s="11" t="s">
        <v>333</v>
      </c>
      <c r="C206" s="28"/>
      <c r="D206" s="28"/>
      <c r="E206" s="28"/>
      <c r="F206" s="28"/>
      <c r="G206" s="28"/>
      <c r="H206" s="11"/>
      <c r="I206" s="29" t="str">
        <f>IFERROR(MATCH(H206,#REF!,0),"no match")</f>
        <v>no match</v>
      </c>
      <c r="J206" s="28"/>
      <c r="K206" s="29" t="str">
        <f>IFERROR(MATCH(J206,#REF!,0),"no match")</f>
        <v>no match</v>
      </c>
      <c r="L206" s="11" t="s">
        <v>573</v>
      </c>
      <c r="M206" s="11" t="s">
        <v>634</v>
      </c>
      <c r="N206" s="9" t="s">
        <v>574</v>
      </c>
      <c r="O206" s="9" t="s">
        <v>654</v>
      </c>
      <c r="P206" s="9"/>
      <c r="Q206" s="9"/>
      <c r="R206" s="9" t="s">
        <v>610</v>
      </c>
      <c r="S206" s="21" t="s">
        <v>602</v>
      </c>
      <c r="T206" s="28"/>
    </row>
    <row r="207" spans="1:25" s="30" customFormat="1">
      <c r="A207" s="28"/>
      <c r="B207" s="11" t="s">
        <v>333</v>
      </c>
      <c r="C207" s="28"/>
      <c r="D207" s="28"/>
      <c r="E207" s="28"/>
      <c r="F207" s="28"/>
      <c r="G207" s="28"/>
      <c r="H207" s="11"/>
      <c r="I207" s="29" t="str">
        <f>IFERROR(MATCH(H207,#REF!,0),"no match")</f>
        <v>no match</v>
      </c>
      <c r="J207" s="28"/>
      <c r="K207" s="29" t="str">
        <f>IFERROR(MATCH(J207,#REF!,0),"no match")</f>
        <v>no match</v>
      </c>
      <c r="L207" s="11" t="s">
        <v>592</v>
      </c>
      <c r="M207" s="11" t="s">
        <v>633</v>
      </c>
      <c r="N207" s="9" t="s">
        <v>593</v>
      </c>
      <c r="O207" s="48"/>
      <c r="P207" s="48" t="s">
        <v>593</v>
      </c>
      <c r="Q207" s="48"/>
      <c r="R207" s="9" t="s">
        <v>610</v>
      </c>
      <c r="S207" s="21" t="s">
        <v>602</v>
      </c>
      <c r="T207" s="11"/>
      <c r="U207" s="14"/>
      <c r="V207" s="14"/>
      <c r="W207" s="14"/>
      <c r="X207" s="14"/>
      <c r="Y207" s="14"/>
    </row>
    <row r="208" spans="1:25" s="30" customFormat="1">
      <c r="A208" s="28" t="s">
        <v>166</v>
      </c>
      <c r="B208" s="28" t="s">
        <v>170</v>
      </c>
      <c r="C208" s="28" t="s">
        <v>373</v>
      </c>
      <c r="D208" s="28" t="s">
        <v>374</v>
      </c>
      <c r="E208" s="28"/>
      <c r="F208" s="28"/>
      <c r="G208" s="28"/>
      <c r="H208" s="28" t="s">
        <v>289</v>
      </c>
      <c r="I208" s="29" t="str">
        <f>IFERROR(MATCH(H208,#REF!,0),"no match")</f>
        <v>no match</v>
      </c>
      <c r="J208" s="28" t="s">
        <v>140</v>
      </c>
      <c r="K208" s="29" t="str">
        <f>IFERROR(MATCH(J208,#REF!,0),"no match")</f>
        <v>no match</v>
      </c>
      <c r="L208" s="28" t="s">
        <v>475</v>
      </c>
      <c r="M208" s="28"/>
      <c r="N208" s="29" t="s">
        <v>73</v>
      </c>
      <c r="O208" s="54" t="s">
        <v>654</v>
      </c>
      <c r="P208" s="54" t="s">
        <v>676</v>
      </c>
      <c r="Q208" s="54" t="s">
        <v>676</v>
      </c>
      <c r="R208" s="29" t="s">
        <v>613</v>
      </c>
      <c r="S208" s="21" t="s">
        <v>602</v>
      </c>
      <c r="T208" s="11"/>
      <c r="U208" s="14"/>
      <c r="V208" s="14"/>
      <c r="W208" s="14"/>
      <c r="X208" s="14"/>
      <c r="Y208" s="14"/>
    </row>
    <row r="209" spans="1:25" s="30" customFormat="1">
      <c r="A209" s="28" t="s">
        <v>167</v>
      </c>
      <c r="B209" s="28" t="s">
        <v>170</v>
      </c>
      <c r="C209" s="28"/>
      <c r="D209" s="28" t="s">
        <v>374</v>
      </c>
      <c r="E209" s="28"/>
      <c r="F209" s="28"/>
      <c r="G209" s="28"/>
      <c r="H209" s="28"/>
      <c r="I209" s="29" t="str">
        <f>IFERROR(MATCH(H209,#REF!,0),"no match")</f>
        <v>no match</v>
      </c>
      <c r="J209" s="28" t="s">
        <v>304</v>
      </c>
      <c r="K209" s="29" t="str">
        <f>IFERROR(MATCH(J209,#REF!,0),"no match")</f>
        <v>no match</v>
      </c>
      <c r="L209" s="28" t="s">
        <v>478</v>
      </c>
      <c r="M209" s="28"/>
      <c r="N209" s="29" t="s">
        <v>306</v>
      </c>
      <c r="O209" s="54" t="s">
        <v>655</v>
      </c>
      <c r="P209" s="54" t="s">
        <v>680</v>
      </c>
      <c r="Q209" s="54"/>
      <c r="R209" s="29" t="s">
        <v>613</v>
      </c>
      <c r="S209" s="21" t="s">
        <v>602</v>
      </c>
      <c r="T209" s="11"/>
      <c r="U209" s="14"/>
      <c r="V209" s="14"/>
      <c r="W209" s="14"/>
      <c r="X209" s="14"/>
      <c r="Y209" s="14"/>
    </row>
    <row r="210" spans="1:25" s="30" customFormat="1">
      <c r="A210" s="28" t="s">
        <v>166</v>
      </c>
      <c r="B210" s="28" t="s">
        <v>170</v>
      </c>
      <c r="C210" s="28" t="s">
        <v>373</v>
      </c>
      <c r="D210" s="28" t="s">
        <v>374</v>
      </c>
      <c r="E210" s="28"/>
      <c r="F210" s="28"/>
      <c r="G210" s="28"/>
      <c r="H210" s="28" t="s">
        <v>403</v>
      </c>
      <c r="I210" s="29" t="str">
        <f>IFERROR(MATCH(H210,#REF!,0),"no match")</f>
        <v>no match</v>
      </c>
      <c r="J210" s="28" t="s">
        <v>139</v>
      </c>
      <c r="K210" s="29" t="str">
        <f>IFERROR(MATCH(J210,#REF!,0),"no match")</f>
        <v>no match</v>
      </c>
      <c r="L210" s="28"/>
      <c r="M210" s="28"/>
      <c r="N210" s="12" t="s">
        <v>316</v>
      </c>
      <c r="O210" s="29" t="s">
        <v>654</v>
      </c>
      <c r="P210" s="12"/>
      <c r="Q210" s="12"/>
      <c r="R210" s="29" t="s">
        <v>613</v>
      </c>
      <c r="S210" s="21" t="s">
        <v>602</v>
      </c>
      <c r="T210" s="11"/>
      <c r="U210" s="14"/>
      <c r="V210" s="14"/>
      <c r="W210" s="14"/>
      <c r="X210" s="14"/>
      <c r="Y210" s="14"/>
    </row>
    <row r="211" spans="1:25" s="30" customFormat="1">
      <c r="A211" s="28" t="s">
        <v>167</v>
      </c>
      <c r="B211" s="28" t="s">
        <v>170</v>
      </c>
      <c r="C211" s="28"/>
      <c r="D211" s="28" t="s">
        <v>374</v>
      </c>
      <c r="E211" s="28"/>
      <c r="F211" s="28"/>
      <c r="G211" s="28"/>
      <c r="H211" s="28"/>
      <c r="I211" s="29" t="str">
        <f>IFERROR(MATCH(H211,#REF!,0),"no match")</f>
        <v>no match</v>
      </c>
      <c r="J211" s="29" t="s">
        <v>343</v>
      </c>
      <c r="K211" s="29" t="str">
        <f>IFERROR(MATCH(J211,#REF!,0),"no match")</f>
        <v>no match</v>
      </c>
      <c r="L211" s="28"/>
      <c r="M211" s="28"/>
      <c r="N211" s="12" t="s">
        <v>344</v>
      </c>
      <c r="O211" s="52" t="s">
        <v>655</v>
      </c>
      <c r="P211" s="52" t="s">
        <v>678</v>
      </c>
      <c r="Q211" s="52"/>
      <c r="R211" s="12" t="s">
        <v>613</v>
      </c>
      <c r="S211" s="22" t="s">
        <v>603</v>
      </c>
      <c r="T211" s="11"/>
      <c r="U211" s="14"/>
      <c r="V211" s="14"/>
      <c r="W211" s="14"/>
      <c r="X211" s="14"/>
      <c r="Y211" s="14"/>
    </row>
    <row r="212" spans="1:25" s="30" customFormat="1">
      <c r="A212" s="28" t="s">
        <v>167</v>
      </c>
      <c r="B212" s="11" t="s">
        <v>83</v>
      </c>
      <c r="C212" s="28" t="s">
        <v>374</v>
      </c>
      <c r="D212" s="28"/>
      <c r="E212" s="28"/>
      <c r="F212" s="28"/>
      <c r="G212" s="28"/>
      <c r="H212" s="28" t="s">
        <v>287</v>
      </c>
      <c r="I212" s="29" t="str">
        <f>IFERROR(MATCH(H212,#REF!,0),"no match")</f>
        <v>no match</v>
      </c>
      <c r="J212" s="29"/>
      <c r="K212" s="29" t="str">
        <f>IFERROR(MATCH(J212,#REF!,0),"no match")</f>
        <v>no match</v>
      </c>
      <c r="L212" s="28" t="s">
        <v>473</v>
      </c>
      <c r="M212" s="28"/>
      <c r="N212" s="29" t="s">
        <v>72</v>
      </c>
      <c r="O212" s="52" t="s">
        <v>655</v>
      </c>
      <c r="P212" s="54" t="s">
        <v>679</v>
      </c>
      <c r="Q212" s="54"/>
      <c r="R212" s="29" t="s">
        <v>613</v>
      </c>
      <c r="S212" s="21" t="s">
        <v>602</v>
      </c>
      <c r="T212" s="28"/>
    </row>
    <row r="213" spans="1:25" s="30" customFormat="1">
      <c r="A213" s="11" t="s">
        <v>166</v>
      </c>
      <c r="B213" s="11" t="s">
        <v>83</v>
      </c>
      <c r="C213" s="28" t="s">
        <v>374</v>
      </c>
      <c r="D213" s="28" t="s">
        <v>373</v>
      </c>
      <c r="E213" s="28"/>
      <c r="F213" s="28"/>
      <c r="G213" s="28"/>
      <c r="H213" s="28" t="s">
        <v>288</v>
      </c>
      <c r="I213" s="29" t="str">
        <f>IFERROR(MATCH(H213,#REF!,0),"no match")</f>
        <v>no match</v>
      </c>
      <c r="J213" s="11" t="s">
        <v>138</v>
      </c>
      <c r="K213" s="29" t="str">
        <f>IFERROR(MATCH(J213,#REF!,0),"no match")</f>
        <v>no match</v>
      </c>
      <c r="L213" s="28" t="s">
        <v>474</v>
      </c>
      <c r="M213" s="28"/>
      <c r="N213" s="29" t="s">
        <v>187</v>
      </c>
      <c r="O213" s="54" t="s">
        <v>654</v>
      </c>
      <c r="P213" s="54" t="s">
        <v>675</v>
      </c>
      <c r="Q213" s="54" t="s">
        <v>675</v>
      </c>
      <c r="R213" s="29" t="s">
        <v>613</v>
      </c>
      <c r="S213" s="21" t="s">
        <v>602</v>
      </c>
      <c r="T213" s="28"/>
    </row>
    <row r="214" spans="1:25" s="30" customFormat="1">
      <c r="A214" s="11" t="s">
        <v>166</v>
      </c>
      <c r="B214" s="11" t="s">
        <v>83</v>
      </c>
      <c r="C214" s="28" t="s">
        <v>374</v>
      </c>
      <c r="D214" s="28" t="s">
        <v>373</v>
      </c>
      <c r="E214" s="28"/>
      <c r="F214" s="28"/>
      <c r="G214" s="28"/>
      <c r="H214" s="28" t="s">
        <v>290</v>
      </c>
      <c r="I214" s="29" t="str">
        <f>IFERROR(MATCH(H214,#REF!,0),"no match")</f>
        <v>no match</v>
      </c>
      <c r="J214" s="11" t="s">
        <v>142</v>
      </c>
      <c r="K214" s="29" t="str">
        <f>IFERROR(MATCH(J214,#REF!,0),"no match")</f>
        <v>no match</v>
      </c>
      <c r="L214" s="28" t="s">
        <v>476</v>
      </c>
      <c r="M214" s="28"/>
      <c r="N214" s="29" t="s">
        <v>74</v>
      </c>
      <c r="O214" s="54" t="s">
        <v>655</v>
      </c>
      <c r="P214" s="54" t="s">
        <v>74</v>
      </c>
      <c r="Q214" s="54"/>
      <c r="R214" s="29" t="s">
        <v>613</v>
      </c>
      <c r="S214" s="21" t="s">
        <v>602</v>
      </c>
      <c r="T214" s="28"/>
    </row>
    <row r="215" spans="1:25" s="30" customFormat="1">
      <c r="A215" s="11" t="s">
        <v>166</v>
      </c>
      <c r="B215" s="11" t="s">
        <v>83</v>
      </c>
      <c r="C215" s="28" t="s">
        <v>374</v>
      </c>
      <c r="D215" s="28" t="s">
        <v>373</v>
      </c>
      <c r="E215" s="28"/>
      <c r="F215" s="28"/>
      <c r="G215" s="28"/>
      <c r="H215" s="28" t="s">
        <v>291</v>
      </c>
      <c r="I215" s="29" t="str">
        <f>IFERROR(MATCH(H215,#REF!,0),"no match")</f>
        <v>no match</v>
      </c>
      <c r="J215" s="28" t="s">
        <v>146</v>
      </c>
      <c r="K215" s="29" t="str">
        <f>IFERROR(MATCH(J215,#REF!,0),"no match")</f>
        <v>no match</v>
      </c>
      <c r="L215" s="28"/>
      <c r="M215" s="28"/>
      <c r="N215" s="29" t="s">
        <v>75</v>
      </c>
      <c r="O215" s="54"/>
      <c r="P215" s="54" t="s">
        <v>677</v>
      </c>
      <c r="Q215" s="54"/>
      <c r="R215" s="29" t="s">
        <v>613</v>
      </c>
      <c r="S215" s="21" t="s">
        <v>602</v>
      </c>
      <c r="T215" s="28"/>
    </row>
    <row r="216" spans="1:25" s="30" customFormat="1">
      <c r="A216" s="11" t="s">
        <v>166</v>
      </c>
      <c r="B216" s="11" t="s">
        <v>83</v>
      </c>
      <c r="C216" s="28" t="s">
        <v>374</v>
      </c>
      <c r="D216" s="28" t="s">
        <v>373</v>
      </c>
      <c r="E216" s="28"/>
      <c r="F216" s="28"/>
      <c r="G216" s="28"/>
      <c r="H216" s="28" t="s">
        <v>292</v>
      </c>
      <c r="I216" s="29" t="str">
        <f>IFERROR(MATCH(H216,#REF!,0),"no match")</f>
        <v>no match</v>
      </c>
      <c r="J216" s="28" t="s">
        <v>141</v>
      </c>
      <c r="K216" s="29" t="str">
        <f>IFERROR(MATCH(J216,#REF!,0),"no match")</f>
        <v>no match</v>
      </c>
      <c r="L216" s="28"/>
      <c r="M216" s="28"/>
      <c r="N216" s="29" t="s">
        <v>84</v>
      </c>
      <c r="O216" s="54"/>
      <c r="P216" s="54" t="s">
        <v>726</v>
      </c>
      <c r="Q216" s="54" t="s">
        <v>707</v>
      </c>
      <c r="R216" s="29" t="s">
        <v>613</v>
      </c>
      <c r="S216" s="21" t="s">
        <v>602</v>
      </c>
      <c r="T216" s="26"/>
      <c r="U216" s="33"/>
      <c r="W216" s="32"/>
    </row>
    <row r="217" spans="1:25" s="30" customFormat="1">
      <c r="A217" s="11" t="s">
        <v>166</v>
      </c>
      <c r="B217" s="11" t="s">
        <v>83</v>
      </c>
      <c r="C217" s="28" t="s">
        <v>374</v>
      </c>
      <c r="D217" s="28" t="s">
        <v>373</v>
      </c>
      <c r="E217" s="28"/>
      <c r="F217" s="28"/>
      <c r="G217" s="28"/>
      <c r="H217" s="28" t="s">
        <v>293</v>
      </c>
      <c r="I217" s="29" t="str">
        <f>IFERROR(MATCH(H217,#REF!,0),"no match")</f>
        <v>no match</v>
      </c>
      <c r="J217" s="11" t="s">
        <v>143</v>
      </c>
      <c r="K217" s="29" t="str">
        <f>IFERROR(MATCH(J217,#REF!,0),"no match")</f>
        <v>no match</v>
      </c>
      <c r="L217" s="28"/>
      <c r="M217" s="28"/>
      <c r="N217" s="29" t="s">
        <v>76</v>
      </c>
      <c r="O217" s="54" t="s">
        <v>654</v>
      </c>
      <c r="P217" s="54" t="s">
        <v>674</v>
      </c>
      <c r="Q217" s="54" t="s">
        <v>674</v>
      </c>
      <c r="R217" s="29" t="s">
        <v>613</v>
      </c>
      <c r="S217" s="21" t="s">
        <v>602</v>
      </c>
      <c r="T217" s="26"/>
      <c r="U217" s="33"/>
      <c r="W217" s="32"/>
    </row>
    <row r="218" spans="1:25" s="30" customFormat="1">
      <c r="A218" s="11" t="s">
        <v>166</v>
      </c>
      <c r="B218" s="11" t="s">
        <v>83</v>
      </c>
      <c r="C218" s="28" t="s">
        <v>374</v>
      </c>
      <c r="D218" s="28" t="s">
        <v>373</v>
      </c>
      <c r="E218" s="28"/>
      <c r="F218" s="28"/>
      <c r="G218" s="28"/>
      <c r="H218" s="28" t="s">
        <v>294</v>
      </c>
      <c r="I218" s="29" t="str">
        <f>IFERROR(MATCH(H218,#REF!,0),"no match")</f>
        <v>no match</v>
      </c>
      <c r="J218" s="11" t="s">
        <v>144</v>
      </c>
      <c r="K218" s="29" t="str">
        <f>IFERROR(MATCH(J218,#REF!,0),"no match")</f>
        <v>no match</v>
      </c>
      <c r="L218" s="28" t="s">
        <v>477</v>
      </c>
      <c r="M218" s="28"/>
      <c r="N218" s="29" t="s">
        <v>77</v>
      </c>
      <c r="O218" s="54"/>
      <c r="P218" s="54" t="s">
        <v>77</v>
      </c>
      <c r="Q218" s="54"/>
      <c r="R218" s="29" t="s">
        <v>613</v>
      </c>
      <c r="S218" s="21" t="s">
        <v>602</v>
      </c>
      <c r="T218" s="11"/>
      <c r="U218" s="14"/>
      <c r="V218" s="14"/>
      <c r="W218" s="14"/>
      <c r="X218" s="14"/>
      <c r="Y218" s="14"/>
    </row>
    <row r="219" spans="1:25" s="30" customFormat="1">
      <c r="A219" s="28" t="s">
        <v>166</v>
      </c>
      <c r="B219" s="28" t="s">
        <v>83</v>
      </c>
      <c r="C219" s="28" t="s">
        <v>374</v>
      </c>
      <c r="D219" s="28" t="s">
        <v>373</v>
      </c>
      <c r="E219" s="28"/>
      <c r="F219" s="28"/>
      <c r="G219" s="28"/>
      <c r="H219" s="28" t="s">
        <v>295</v>
      </c>
      <c r="I219" s="29" t="str">
        <f>IFERROR(MATCH(H219,#REF!,0),"no match")</f>
        <v>no match</v>
      </c>
      <c r="J219" s="28" t="s">
        <v>145</v>
      </c>
      <c r="K219" s="29" t="str">
        <f>IFERROR(MATCH(J219,#REF!,0),"no match")</f>
        <v>no match</v>
      </c>
      <c r="L219" s="28"/>
      <c r="M219" s="28"/>
      <c r="N219" s="29" t="s">
        <v>310</v>
      </c>
      <c r="O219" s="54"/>
      <c r="P219" s="54" t="s">
        <v>310</v>
      </c>
      <c r="Q219" s="54"/>
      <c r="R219" s="29" t="s">
        <v>613</v>
      </c>
      <c r="S219" s="21" t="s">
        <v>602</v>
      </c>
      <c r="T219" s="28"/>
      <c r="U219" s="32"/>
      <c r="V219" s="33"/>
      <c r="X219" s="32"/>
    </row>
    <row r="220" spans="1:25" s="30" customFormat="1">
      <c r="A220" s="11" t="s">
        <v>167</v>
      </c>
      <c r="B220" s="11" t="s">
        <v>169</v>
      </c>
      <c r="C220" s="28" t="s">
        <v>169</v>
      </c>
      <c r="D220" s="28" t="s">
        <v>169</v>
      </c>
      <c r="E220" s="28"/>
      <c r="F220" s="28"/>
      <c r="G220" s="28"/>
      <c r="H220" s="28" t="s">
        <v>300</v>
      </c>
      <c r="I220" s="29" t="str">
        <f>IFERROR(MATCH(H220,#REF!,0),"no match")</f>
        <v>no match</v>
      </c>
      <c r="J220" s="11" t="s">
        <v>419</v>
      </c>
      <c r="K220" s="29" t="str">
        <f>IFERROR(MATCH(J220,#REF!,0),"no match")</f>
        <v>no match</v>
      </c>
      <c r="L220" s="28"/>
      <c r="M220" s="28"/>
      <c r="N220" s="29" t="s">
        <v>80</v>
      </c>
      <c r="O220" s="54"/>
      <c r="P220" s="54" t="s">
        <v>732</v>
      </c>
      <c r="Q220" s="54"/>
      <c r="R220" s="29" t="s">
        <v>614</v>
      </c>
      <c r="S220" s="21" t="s">
        <v>602</v>
      </c>
      <c r="T220" s="28"/>
      <c r="U220" s="32"/>
      <c r="V220" s="33"/>
      <c r="X220" s="32"/>
    </row>
    <row r="221" spans="1:25" s="30" customFormat="1">
      <c r="A221" s="28" t="s">
        <v>167</v>
      </c>
      <c r="B221" s="28" t="s">
        <v>170</v>
      </c>
      <c r="C221" s="28"/>
      <c r="D221" s="28" t="s">
        <v>374</v>
      </c>
      <c r="E221" s="28"/>
      <c r="F221" s="28"/>
      <c r="G221" s="28"/>
      <c r="H221" s="28" t="s">
        <v>298</v>
      </c>
      <c r="I221" s="29" t="str">
        <f>IFERROR(MATCH(H221,#REF!,0),"no match")</f>
        <v>no match</v>
      </c>
      <c r="J221" s="29"/>
      <c r="K221" s="29" t="str">
        <f>IFERROR(MATCH(J221,#REF!,0),"no match")</f>
        <v>no match</v>
      </c>
      <c r="L221" s="28"/>
      <c r="M221" s="28"/>
      <c r="N221" s="11" t="s">
        <v>349</v>
      </c>
      <c r="O221" s="11"/>
      <c r="P221" s="11"/>
      <c r="Q221" s="11"/>
      <c r="R221" s="11" t="s">
        <v>614</v>
      </c>
      <c r="S221" s="21" t="s">
        <v>603</v>
      </c>
      <c r="T221" s="28"/>
      <c r="U221" s="32"/>
      <c r="V221" s="33"/>
      <c r="X221" s="32"/>
    </row>
    <row r="222" spans="1:25" s="30" customFormat="1">
      <c r="A222" s="28" t="s">
        <v>167</v>
      </c>
      <c r="B222" s="28" t="s">
        <v>170</v>
      </c>
      <c r="C222" s="28"/>
      <c r="D222" s="28" t="s">
        <v>374</v>
      </c>
      <c r="E222" s="28"/>
      <c r="F222" s="28"/>
      <c r="G222" s="28"/>
      <c r="H222" s="28"/>
      <c r="I222" s="29" t="str">
        <f>IFERROR(MATCH(H222,#REF!,0),"no match")</f>
        <v>no match</v>
      </c>
      <c r="J222" s="29" t="s">
        <v>345</v>
      </c>
      <c r="K222" s="29" t="str">
        <f>IFERROR(MATCH(J222,#REF!,0),"no match")</f>
        <v>no match</v>
      </c>
      <c r="L222" s="28"/>
      <c r="M222" s="28"/>
      <c r="N222" s="12" t="s">
        <v>346</v>
      </c>
      <c r="O222" s="48" t="s">
        <v>654</v>
      </c>
      <c r="P222" s="52" t="s">
        <v>684</v>
      </c>
      <c r="Q222" s="52" t="s">
        <v>684</v>
      </c>
      <c r="R222" s="12" t="s">
        <v>614</v>
      </c>
      <c r="S222" s="22" t="s">
        <v>602</v>
      </c>
      <c r="T222" s="28"/>
      <c r="U222" s="32"/>
      <c r="V222" s="33"/>
      <c r="X222" s="32"/>
    </row>
    <row r="223" spans="1:25" s="30" customFormat="1">
      <c r="A223" s="28" t="s">
        <v>166</v>
      </c>
      <c r="B223" s="28" t="s">
        <v>83</v>
      </c>
      <c r="C223" s="28" t="s">
        <v>374</v>
      </c>
      <c r="D223" s="28" t="s">
        <v>373</v>
      </c>
      <c r="E223" s="28"/>
      <c r="F223" s="28"/>
      <c r="G223" s="28"/>
      <c r="H223" s="28" t="s">
        <v>296</v>
      </c>
      <c r="I223" s="29" t="str">
        <f>IFERROR(MATCH(H223,#REF!,0),"no match")</f>
        <v>no match</v>
      </c>
      <c r="J223" s="28" t="s">
        <v>86</v>
      </c>
      <c r="K223" s="29" t="str">
        <f>IFERROR(MATCH(J223,#REF!,0),"no match")</f>
        <v>no match</v>
      </c>
      <c r="L223" s="28" t="s">
        <v>479</v>
      </c>
      <c r="M223" s="28"/>
      <c r="N223" s="29" t="s">
        <v>78</v>
      </c>
      <c r="O223" s="48" t="s">
        <v>654</v>
      </c>
      <c r="P223" s="54" t="s">
        <v>78</v>
      </c>
      <c r="Q223" s="54" t="s">
        <v>78</v>
      </c>
      <c r="R223" s="29" t="s">
        <v>614</v>
      </c>
      <c r="S223" s="21" t="s">
        <v>602</v>
      </c>
      <c r="U223" s="32"/>
      <c r="V223" s="33"/>
      <c r="X223" s="32"/>
    </row>
    <row r="224" spans="1:25" s="30" customFormat="1">
      <c r="A224" s="28"/>
      <c r="B224" s="11" t="s">
        <v>333</v>
      </c>
      <c r="C224" s="28"/>
      <c r="D224" s="28"/>
      <c r="E224" s="28"/>
      <c r="F224" s="28"/>
      <c r="G224" s="28"/>
      <c r="H224" s="11"/>
      <c r="I224" s="29" t="str">
        <f>IFERROR(MATCH(H224,#REF!,0),"no match")</f>
        <v>no match</v>
      </c>
      <c r="J224" s="28"/>
      <c r="K224" s="29" t="str">
        <f>IFERROR(MATCH(J224,#REF!,0),"no match")</f>
        <v>no match</v>
      </c>
      <c r="L224" s="11" t="s">
        <v>514</v>
      </c>
      <c r="M224" s="11"/>
      <c r="N224" s="9" t="s">
        <v>515</v>
      </c>
      <c r="O224" s="48"/>
      <c r="P224" s="48" t="s">
        <v>515</v>
      </c>
      <c r="Q224" s="48"/>
      <c r="R224" s="9" t="s">
        <v>614</v>
      </c>
      <c r="S224" s="21" t="s">
        <v>602</v>
      </c>
      <c r="U224" s="32"/>
      <c r="V224" s="33"/>
      <c r="X224" s="32"/>
    </row>
    <row r="225" spans="1:24" s="30" customFormat="1">
      <c r="A225" s="28"/>
      <c r="B225" s="11" t="s">
        <v>333</v>
      </c>
      <c r="C225" s="28"/>
      <c r="D225" s="28"/>
      <c r="E225" s="28"/>
      <c r="F225" s="28"/>
      <c r="G225" s="28"/>
      <c r="H225" s="11"/>
      <c r="I225" s="29" t="str">
        <f>IFERROR(MATCH(H225,#REF!,0),"no match")</f>
        <v>no match</v>
      </c>
      <c r="J225" s="28"/>
      <c r="K225" s="29" t="str">
        <f>IFERROR(MATCH(J225,#REF!,0),"no match")</f>
        <v>no match</v>
      </c>
      <c r="L225" s="11" t="s">
        <v>526</v>
      </c>
      <c r="M225" s="12" t="s">
        <v>638</v>
      </c>
      <c r="N225" s="9" t="s">
        <v>527</v>
      </c>
      <c r="O225" s="9"/>
      <c r="P225" s="9"/>
      <c r="Q225" s="9"/>
      <c r="R225" s="9" t="s">
        <v>614</v>
      </c>
      <c r="S225" s="21" t="s">
        <v>602</v>
      </c>
      <c r="U225" s="32"/>
      <c r="V225" s="33"/>
      <c r="X225" s="32"/>
    </row>
    <row r="226" spans="1:24" s="30" customFormat="1">
      <c r="A226" s="28"/>
      <c r="B226" s="11" t="s">
        <v>333</v>
      </c>
      <c r="C226" s="28"/>
      <c r="D226" s="28"/>
      <c r="E226" s="28"/>
      <c r="F226" s="28"/>
      <c r="G226" s="28"/>
      <c r="H226" s="11"/>
      <c r="I226" s="29" t="str">
        <f>IFERROR(MATCH(H226,#REF!,0),"no match")</f>
        <v>no match</v>
      </c>
      <c r="J226" s="28"/>
      <c r="K226" s="29" t="str">
        <f>IFERROR(MATCH(J226,#REF!,0),"no match")</f>
        <v>no match</v>
      </c>
      <c r="L226" s="11" t="s">
        <v>536</v>
      </c>
      <c r="M226" s="11"/>
      <c r="N226" s="9" t="s">
        <v>537</v>
      </c>
      <c r="O226" s="9"/>
      <c r="P226" s="9"/>
      <c r="Q226" s="9" t="s">
        <v>700</v>
      </c>
      <c r="R226" s="9" t="s">
        <v>614</v>
      </c>
      <c r="S226" s="21" t="s">
        <v>602</v>
      </c>
      <c r="U226" s="32"/>
      <c r="V226" s="33"/>
      <c r="X226" s="32"/>
    </row>
    <row r="227" spans="1:24" s="30" customFormat="1">
      <c r="A227" s="28"/>
      <c r="B227" s="11" t="s">
        <v>333</v>
      </c>
      <c r="C227" s="28"/>
      <c r="D227" s="28"/>
      <c r="E227" s="28"/>
      <c r="F227" s="28"/>
      <c r="G227" s="28"/>
      <c r="H227" s="11"/>
      <c r="I227" s="29" t="str">
        <f>IFERROR(MATCH(H227,#REF!,0),"no match")</f>
        <v>no match</v>
      </c>
      <c r="J227" s="28"/>
      <c r="K227" s="29" t="str">
        <f>IFERROR(MATCH(J227,#REF!,0),"no match")</f>
        <v>no match</v>
      </c>
      <c r="L227" s="11" t="s">
        <v>555</v>
      </c>
      <c r="M227" s="12" t="s">
        <v>626</v>
      </c>
      <c r="N227" s="9" t="s">
        <v>556</v>
      </c>
      <c r="O227" s="48"/>
      <c r="P227" s="48" t="s">
        <v>733</v>
      </c>
      <c r="Q227" s="48"/>
      <c r="R227" s="9" t="s">
        <v>614</v>
      </c>
      <c r="S227" s="21" t="s">
        <v>602</v>
      </c>
      <c r="U227" s="32"/>
      <c r="V227" s="33"/>
      <c r="X227" s="32"/>
    </row>
    <row r="228" spans="1:24" s="30" customFormat="1">
      <c r="A228" s="28"/>
      <c r="B228" s="11" t="s">
        <v>333</v>
      </c>
      <c r="C228" s="28"/>
      <c r="D228" s="28"/>
      <c r="E228" s="28"/>
      <c r="F228" s="28"/>
      <c r="G228" s="28"/>
      <c r="H228" s="11"/>
      <c r="I228" s="29" t="str">
        <f>IFERROR(MATCH(H228,#REF!,0),"no match")</f>
        <v>no match</v>
      </c>
      <c r="J228" s="28"/>
      <c r="K228" s="29" t="str">
        <f>IFERROR(MATCH(J228,#REF!,0),"no match")</f>
        <v>no match</v>
      </c>
      <c r="L228" s="11" t="s">
        <v>557</v>
      </c>
      <c r="M228" s="11"/>
      <c r="N228" s="9" t="s">
        <v>558</v>
      </c>
      <c r="O228" s="48"/>
      <c r="P228" s="48" t="s">
        <v>734</v>
      </c>
      <c r="Q228" s="48"/>
      <c r="R228" s="9" t="s">
        <v>614</v>
      </c>
      <c r="S228" s="21" t="s">
        <v>602</v>
      </c>
      <c r="U228" s="32"/>
      <c r="V228" s="33"/>
      <c r="X228" s="32"/>
    </row>
    <row r="229" spans="1:24" s="30" customFormat="1">
      <c r="A229" s="28"/>
      <c r="B229" s="11" t="s">
        <v>333</v>
      </c>
      <c r="C229" s="28"/>
      <c r="D229" s="28"/>
      <c r="E229" s="28"/>
      <c r="F229" s="28"/>
      <c r="G229" s="28"/>
      <c r="H229" s="11"/>
      <c r="I229" s="29" t="str">
        <f>IFERROR(MATCH(H229,#REF!,0),"no match")</f>
        <v>no match</v>
      </c>
      <c r="J229" s="28"/>
      <c r="K229" s="29" t="str">
        <f>IFERROR(MATCH(J229,#REF!,0),"no match")</f>
        <v>no match</v>
      </c>
      <c r="L229" s="11" t="s">
        <v>559</v>
      </c>
      <c r="M229" s="11" t="s">
        <v>630</v>
      </c>
      <c r="N229" s="9" t="s">
        <v>560</v>
      </c>
      <c r="O229" s="48"/>
      <c r="P229" s="48" t="s">
        <v>736</v>
      </c>
      <c r="Q229" s="48"/>
      <c r="R229" s="9" t="s">
        <v>614</v>
      </c>
      <c r="S229" s="21" t="s">
        <v>602</v>
      </c>
      <c r="U229" s="32"/>
      <c r="V229" s="33"/>
      <c r="X229" s="32"/>
    </row>
    <row r="230" spans="1:24" s="30" customFormat="1">
      <c r="A230" s="28"/>
      <c r="B230" s="11" t="s">
        <v>333</v>
      </c>
      <c r="C230" s="28"/>
      <c r="D230" s="28"/>
      <c r="E230" s="28"/>
      <c r="F230" s="28"/>
      <c r="G230" s="28"/>
      <c r="H230" s="11"/>
      <c r="I230" s="29" t="str">
        <f>IFERROR(MATCH(H230,#REF!,0),"no match")</f>
        <v>no match</v>
      </c>
      <c r="J230" s="28"/>
      <c r="K230" s="29" t="str">
        <f>IFERROR(MATCH(J230,#REF!,0),"no match")</f>
        <v>no match</v>
      </c>
      <c r="L230" s="11" t="s">
        <v>563</v>
      </c>
      <c r="M230" s="11" t="s">
        <v>636</v>
      </c>
      <c r="N230" s="9" t="s">
        <v>564</v>
      </c>
      <c r="O230" s="9"/>
      <c r="P230" s="9"/>
      <c r="Q230" s="9"/>
      <c r="R230" s="9" t="s">
        <v>614</v>
      </c>
      <c r="S230" s="21" t="s">
        <v>602</v>
      </c>
      <c r="U230" s="32"/>
      <c r="V230" s="33"/>
      <c r="X230" s="32"/>
    </row>
    <row r="231" spans="1:24" s="30" customFormat="1">
      <c r="A231" s="28"/>
      <c r="B231" s="11" t="s">
        <v>333</v>
      </c>
      <c r="C231" s="28"/>
      <c r="D231" s="28"/>
      <c r="E231" s="28"/>
      <c r="F231" s="28"/>
      <c r="G231" s="28"/>
      <c r="H231" s="11"/>
      <c r="I231" s="29" t="str">
        <f>IFERROR(MATCH(H231,#REF!,0),"no match")</f>
        <v>no match</v>
      </c>
      <c r="J231" s="28"/>
      <c r="K231" s="29" t="str">
        <f>IFERROR(MATCH(J231,#REF!,0),"no match")</f>
        <v>no match</v>
      </c>
      <c r="L231" s="11" t="s">
        <v>594</v>
      </c>
      <c r="M231" s="11" t="s">
        <v>627</v>
      </c>
      <c r="N231" s="9" t="s">
        <v>595</v>
      </c>
      <c r="O231" s="9"/>
      <c r="P231" s="9"/>
      <c r="Q231" s="9"/>
      <c r="R231" s="9" t="s">
        <v>614</v>
      </c>
      <c r="S231" s="21" t="s">
        <v>602</v>
      </c>
      <c r="T231" s="13"/>
      <c r="U231" s="32"/>
      <c r="V231" s="33"/>
      <c r="X231" s="32"/>
    </row>
    <row r="232" spans="1:24" s="30" customFormat="1">
      <c r="A232" s="28"/>
      <c r="B232" s="11" t="s">
        <v>333</v>
      </c>
      <c r="C232" s="28"/>
      <c r="D232" s="28"/>
      <c r="E232" s="28"/>
      <c r="F232" s="28"/>
      <c r="G232" s="28"/>
      <c r="H232" s="11"/>
      <c r="I232" s="29" t="str">
        <f>IFERROR(MATCH(H232,#REF!,0),"no match")</f>
        <v>no match</v>
      </c>
      <c r="J232" s="28"/>
      <c r="K232" s="29" t="str">
        <f>IFERROR(MATCH(J232,#REF!,0),"no match")</f>
        <v>no match</v>
      </c>
      <c r="L232" s="11" t="s">
        <v>596</v>
      </c>
      <c r="M232" s="11" t="s">
        <v>628</v>
      </c>
      <c r="N232" s="9" t="s">
        <v>597</v>
      </c>
      <c r="O232" s="9"/>
      <c r="P232" s="9"/>
      <c r="Q232" s="9"/>
      <c r="R232" s="9" t="s">
        <v>614</v>
      </c>
      <c r="S232" s="21" t="s">
        <v>602</v>
      </c>
      <c r="T232" s="28"/>
      <c r="U232" s="32"/>
      <c r="V232" s="33"/>
      <c r="X232" s="32"/>
    </row>
    <row r="233" spans="1:24" s="30" customFormat="1">
      <c r="A233" s="28" t="s">
        <v>167</v>
      </c>
      <c r="B233" s="28" t="s">
        <v>351</v>
      </c>
      <c r="C233" s="28"/>
      <c r="D233" s="28"/>
      <c r="E233" s="28"/>
      <c r="F233" s="28" t="s">
        <v>374</v>
      </c>
      <c r="G233" s="28"/>
      <c r="H233" s="11"/>
      <c r="I233" s="29" t="str">
        <f>IFERROR(MATCH(H233,#REF!,0),"no match")</f>
        <v>no match</v>
      </c>
      <c r="J233" s="28"/>
      <c r="K233" s="29" t="str">
        <f>IFERROR(MATCH(J233,#REF!,0),"no match")</f>
        <v>no match</v>
      </c>
      <c r="L233" s="11"/>
      <c r="M233" s="11" t="s">
        <v>642</v>
      </c>
      <c r="N233" s="11" t="s">
        <v>624</v>
      </c>
      <c r="O233" s="53"/>
      <c r="P233" s="53" t="s">
        <v>737</v>
      </c>
      <c r="Q233" s="53"/>
      <c r="R233" s="11" t="s">
        <v>614</v>
      </c>
      <c r="S233" s="21" t="s">
        <v>602</v>
      </c>
      <c r="U233" s="32"/>
      <c r="V233" s="33"/>
      <c r="X233" s="32"/>
    </row>
    <row r="234" spans="1:24" s="30" customFormat="1">
      <c r="A234" s="28" t="s">
        <v>167</v>
      </c>
      <c r="B234" s="28" t="s">
        <v>351</v>
      </c>
      <c r="C234" s="28"/>
      <c r="D234" s="28"/>
      <c r="E234" s="28"/>
      <c r="F234" s="28" t="s">
        <v>374</v>
      </c>
      <c r="G234" s="28"/>
      <c r="H234" s="11"/>
      <c r="I234" s="29" t="str">
        <f>IFERROR(MATCH(H234,#REF!,0),"no match")</f>
        <v>no match</v>
      </c>
      <c r="J234" s="28"/>
      <c r="K234" s="29" t="str">
        <f>IFERROR(MATCH(J234,#REF!,0),"no match")</f>
        <v>no match</v>
      </c>
      <c r="L234" s="11"/>
      <c r="M234" s="11" t="s">
        <v>643</v>
      </c>
      <c r="N234" s="11" t="s">
        <v>625</v>
      </c>
      <c r="O234" s="53" t="s">
        <v>654</v>
      </c>
      <c r="P234" s="53" t="s">
        <v>729</v>
      </c>
      <c r="Q234" s="53" t="s">
        <v>729</v>
      </c>
      <c r="R234" s="11" t="s">
        <v>614</v>
      </c>
      <c r="S234" s="21" t="s">
        <v>602</v>
      </c>
      <c r="U234" s="32"/>
      <c r="V234" s="33"/>
      <c r="X234" s="32"/>
    </row>
    <row r="235" spans="1:24" s="30" customFormat="1">
      <c r="A235" s="28" t="s">
        <v>167</v>
      </c>
      <c r="B235" s="28" t="s">
        <v>351</v>
      </c>
      <c r="C235" s="28"/>
      <c r="D235" s="28"/>
      <c r="E235" s="28"/>
      <c r="F235" s="28" t="s">
        <v>374</v>
      </c>
      <c r="G235" s="28"/>
      <c r="H235" s="9"/>
      <c r="I235" s="29" t="str">
        <f>IFERROR(MATCH(H235,#REF!,0),"no match")</f>
        <v>no match</v>
      </c>
      <c r="J235" s="28"/>
      <c r="K235" s="29" t="str">
        <f>IFERROR(MATCH(J235,#REF!,0),"no match")</f>
        <v>no match</v>
      </c>
      <c r="L235" s="9"/>
      <c r="M235" s="9"/>
      <c r="N235" s="9" t="s">
        <v>651</v>
      </c>
      <c r="O235" s="9"/>
      <c r="P235" s="9"/>
      <c r="Q235" s="9"/>
      <c r="R235" s="9" t="s">
        <v>609</v>
      </c>
      <c r="S235" s="21" t="s">
        <v>603</v>
      </c>
      <c r="U235" s="36"/>
      <c r="V235" s="33"/>
      <c r="X235" s="36"/>
    </row>
    <row r="236" spans="1:24" s="30" customFormat="1">
      <c r="A236" s="28" t="s">
        <v>167</v>
      </c>
      <c r="B236" s="28" t="s">
        <v>351</v>
      </c>
      <c r="C236" s="28"/>
      <c r="D236" s="28"/>
      <c r="E236" s="28"/>
      <c r="F236" s="28" t="s">
        <v>374</v>
      </c>
      <c r="G236" s="28"/>
      <c r="H236" s="11"/>
      <c r="I236" s="29" t="str">
        <f>IFERROR(MATCH(H236,#REF!,0),"no match")</f>
        <v>no match</v>
      </c>
      <c r="J236" s="28"/>
      <c r="K236" s="29" t="str">
        <f>IFERROR(MATCH(J236,#REF!,0),"no match")</f>
        <v>no match</v>
      </c>
      <c r="L236" s="11"/>
      <c r="M236" s="11"/>
      <c r="N236" s="11" t="s">
        <v>650</v>
      </c>
      <c r="O236" s="11" t="s">
        <v>655</v>
      </c>
      <c r="P236" s="11"/>
      <c r="Q236" s="11"/>
      <c r="R236" s="11" t="s">
        <v>607</v>
      </c>
      <c r="S236" s="21" t="s">
        <v>603</v>
      </c>
      <c r="U236" s="32"/>
      <c r="V236" s="33"/>
      <c r="X236" s="32"/>
    </row>
    <row r="237" spans="1:24" s="30" customFormat="1">
      <c r="A237" s="28" t="s">
        <v>167</v>
      </c>
      <c r="B237" s="28" t="s">
        <v>351</v>
      </c>
      <c r="C237" s="28"/>
      <c r="D237" s="28"/>
      <c r="E237" s="28"/>
      <c r="F237" s="28" t="s">
        <v>374</v>
      </c>
      <c r="G237" s="28"/>
      <c r="H237" s="9"/>
      <c r="I237" s="29" t="str">
        <f>IFERROR(MATCH(H237,#REF!,0),"no match")</f>
        <v>no match</v>
      </c>
      <c r="J237" s="28"/>
      <c r="K237" s="29" t="str">
        <f>IFERROR(MATCH(J237,#REF!,0),"no match")</f>
        <v>no match</v>
      </c>
      <c r="L237" s="9"/>
      <c r="M237" s="9"/>
      <c r="N237" s="9" t="s">
        <v>645</v>
      </c>
      <c r="O237" s="9"/>
      <c r="P237" s="9"/>
      <c r="Q237" s="9"/>
      <c r="R237" s="9" t="s">
        <v>614</v>
      </c>
      <c r="S237" s="21" t="s">
        <v>603</v>
      </c>
      <c r="U237" s="36"/>
      <c r="V237" s="33"/>
      <c r="X237" s="36"/>
    </row>
    <row r="238" spans="1:24" s="30" customFormat="1">
      <c r="A238" s="28" t="s">
        <v>167</v>
      </c>
      <c r="B238" s="28" t="s">
        <v>351</v>
      </c>
      <c r="C238" s="28"/>
      <c r="D238" s="28"/>
      <c r="E238" s="28"/>
      <c r="F238" s="28" t="s">
        <v>374</v>
      </c>
      <c r="G238" s="28"/>
      <c r="H238" s="11"/>
      <c r="I238" s="29" t="str">
        <f>IFERROR(MATCH(H238,#REF!,0),"no match")</f>
        <v>no match</v>
      </c>
      <c r="J238" s="28"/>
      <c r="K238" s="29" t="str">
        <f>IFERROR(MATCH(J238,#REF!,0),"no match")</f>
        <v>no match</v>
      </c>
      <c r="L238" s="11"/>
      <c r="M238" s="11"/>
      <c r="N238" s="11" t="s">
        <v>646</v>
      </c>
      <c r="O238" s="11" t="s">
        <v>655</v>
      </c>
      <c r="P238" s="11"/>
      <c r="Q238" s="11"/>
      <c r="R238" s="11" t="s">
        <v>607</v>
      </c>
      <c r="S238" s="21" t="s">
        <v>603</v>
      </c>
      <c r="U238" s="32"/>
      <c r="V238" s="33"/>
      <c r="X238" s="32"/>
    </row>
    <row r="239" spans="1:24" s="30" customFormat="1">
      <c r="A239" s="28" t="s">
        <v>167</v>
      </c>
      <c r="B239" s="28" t="s">
        <v>351</v>
      </c>
      <c r="C239" s="28"/>
      <c r="D239" s="28"/>
      <c r="E239" s="28"/>
      <c r="F239" s="28" t="s">
        <v>374</v>
      </c>
      <c r="G239" s="28"/>
      <c r="H239" s="9"/>
      <c r="I239" s="29" t="str">
        <f>IFERROR(MATCH(H239,#REF!,0),"no match")</f>
        <v>no match</v>
      </c>
      <c r="J239" s="28"/>
      <c r="K239" s="29" t="str">
        <f>IFERROR(MATCH(J239,#REF!,0),"no match")</f>
        <v>no match</v>
      </c>
      <c r="L239" s="9"/>
      <c r="M239" s="9"/>
      <c r="N239" s="9" t="s">
        <v>647</v>
      </c>
      <c r="O239" s="48"/>
      <c r="P239" s="48" t="s">
        <v>647</v>
      </c>
      <c r="Q239" s="48"/>
      <c r="R239" s="9" t="s">
        <v>606</v>
      </c>
      <c r="S239" s="21" t="s">
        <v>603</v>
      </c>
      <c r="U239" s="36"/>
      <c r="V239" s="33"/>
      <c r="X239" s="36"/>
    </row>
    <row r="240" spans="1:24" s="30" customFormat="1">
      <c r="A240" s="28" t="s">
        <v>167</v>
      </c>
      <c r="B240" s="28" t="s">
        <v>351</v>
      </c>
      <c r="C240" s="28"/>
      <c r="D240" s="28"/>
      <c r="E240" s="28"/>
      <c r="F240" s="28" t="s">
        <v>374</v>
      </c>
      <c r="G240" s="28"/>
      <c r="H240" s="9"/>
      <c r="I240" s="29" t="str">
        <f>IFERROR(MATCH(H240,#REF!,0),"no match")</f>
        <v>no match</v>
      </c>
      <c r="J240" s="28"/>
      <c r="K240" s="29" t="str">
        <f>IFERROR(MATCH(J240,#REF!,0),"no match")</f>
        <v>no match</v>
      </c>
      <c r="L240" s="9"/>
      <c r="M240" s="9"/>
      <c r="N240" s="9" t="s">
        <v>648</v>
      </c>
      <c r="O240" s="9"/>
      <c r="P240" s="9"/>
      <c r="Q240" s="9"/>
      <c r="R240" s="9" t="s">
        <v>614</v>
      </c>
      <c r="S240" s="21" t="s">
        <v>603</v>
      </c>
      <c r="U240" s="36"/>
      <c r="V240" s="33"/>
      <c r="X240" s="36"/>
    </row>
    <row r="241" spans="1:24" s="30" customFormat="1">
      <c r="A241" s="28" t="s">
        <v>167</v>
      </c>
      <c r="B241" s="28" t="s">
        <v>351</v>
      </c>
      <c r="C241" s="28"/>
      <c r="D241" s="28"/>
      <c r="E241" s="28"/>
      <c r="F241" s="28" t="s">
        <v>374</v>
      </c>
      <c r="G241" s="28"/>
      <c r="H241" s="9"/>
      <c r="I241" s="29" t="str">
        <f>IFERROR(MATCH(H241,#REF!,0),"no match")</f>
        <v>no match</v>
      </c>
      <c r="J241" s="28"/>
      <c r="K241" s="29" t="str">
        <f>IFERROR(MATCH(J241,#REF!,0),"no match")</f>
        <v>no match</v>
      </c>
      <c r="L241" s="9"/>
      <c r="M241" s="9"/>
      <c r="N241" s="9" t="s">
        <v>649</v>
      </c>
      <c r="O241" s="9" t="s">
        <v>655</v>
      </c>
      <c r="P241" s="9"/>
      <c r="Q241" s="9"/>
      <c r="R241" s="9" t="s">
        <v>607</v>
      </c>
      <c r="S241" s="21" t="s">
        <v>603</v>
      </c>
      <c r="U241" s="36"/>
      <c r="V241" s="33"/>
      <c r="X241" s="36"/>
    </row>
    <row r="242" spans="1:24" s="30" customFormat="1">
      <c r="H242" s="32"/>
      <c r="I242" s="32"/>
      <c r="K242" s="29"/>
      <c r="L242" s="32"/>
      <c r="M242" s="28"/>
      <c r="N242" s="11"/>
      <c r="O242" s="11"/>
      <c r="P242" s="11"/>
      <c r="Q242" s="11" t="s">
        <v>672</v>
      </c>
      <c r="R242" s="32"/>
      <c r="S242" s="47"/>
      <c r="U242" s="32"/>
      <c r="V242" s="33"/>
      <c r="X242" s="32"/>
    </row>
    <row r="243" spans="1:24">
      <c r="N243" s="29"/>
      <c r="O243" s="29"/>
      <c r="P243" s="29"/>
      <c r="Q243" s="29" t="s">
        <v>673</v>
      </c>
    </row>
    <row r="244" spans="1:24">
      <c r="N244" s="29"/>
      <c r="O244" s="29"/>
      <c r="P244" s="29"/>
      <c r="Q244" s="29"/>
    </row>
    <row r="245" spans="1:24" ht="15">
      <c r="H245" s="71" t="s">
        <v>121</v>
      </c>
      <c r="N245" s="67" t="s">
        <v>821</v>
      </c>
      <c r="O245" s="29"/>
      <c r="P245" s="29"/>
      <c r="Q245" s="29"/>
      <c r="R245" s="9" t="s">
        <v>609</v>
      </c>
      <c r="S245" s="73">
        <v>2017</v>
      </c>
    </row>
    <row r="246" spans="1:24" ht="15">
      <c r="H246" s="71" t="s">
        <v>835</v>
      </c>
      <c r="N246" s="67" t="s">
        <v>822</v>
      </c>
      <c r="O246" s="29"/>
      <c r="P246" s="29"/>
      <c r="Q246" s="29"/>
      <c r="R246" s="9" t="s">
        <v>609</v>
      </c>
      <c r="S246" s="73">
        <v>2017</v>
      </c>
    </row>
    <row r="247" spans="1:24" ht="15">
      <c r="H247" s="71" t="s">
        <v>837</v>
      </c>
      <c r="N247" s="67" t="s">
        <v>823</v>
      </c>
      <c r="O247" s="29"/>
      <c r="P247" s="29"/>
      <c r="Q247" s="29"/>
      <c r="R247" s="9" t="s">
        <v>609</v>
      </c>
      <c r="S247" s="73">
        <v>2017</v>
      </c>
    </row>
    <row r="248" spans="1:24" ht="15">
      <c r="H248" s="71" t="s">
        <v>839</v>
      </c>
      <c r="N248" s="67" t="s">
        <v>824</v>
      </c>
      <c r="O248" s="24"/>
      <c r="P248" s="24"/>
      <c r="Q248" s="24"/>
      <c r="R248" s="9" t="s">
        <v>609</v>
      </c>
      <c r="S248" s="73">
        <v>2017</v>
      </c>
    </row>
    <row r="249" spans="1:24" ht="15">
      <c r="H249" s="71" t="s">
        <v>841</v>
      </c>
      <c r="N249" s="67" t="s">
        <v>825</v>
      </c>
      <c r="O249" s="29"/>
      <c r="P249" s="29"/>
      <c r="Q249" s="29"/>
      <c r="R249" s="9" t="s">
        <v>609</v>
      </c>
      <c r="S249" s="73">
        <v>2017</v>
      </c>
    </row>
    <row r="250" spans="1:24" ht="15">
      <c r="H250" s="71" t="s">
        <v>845</v>
      </c>
      <c r="N250" s="67" t="s">
        <v>826</v>
      </c>
      <c r="O250" s="9"/>
      <c r="P250" s="9"/>
      <c r="Q250" s="9"/>
      <c r="R250" s="9" t="s">
        <v>609</v>
      </c>
      <c r="S250" s="73">
        <v>2017</v>
      </c>
    </row>
    <row r="251" spans="1:24">
      <c r="H251" t="s">
        <v>783</v>
      </c>
      <c r="N251" t="s">
        <v>808</v>
      </c>
      <c r="O251" s="9"/>
      <c r="P251" s="9"/>
      <c r="Q251" s="9"/>
      <c r="R251" s="9" t="s">
        <v>612</v>
      </c>
      <c r="S251" s="73">
        <v>2017</v>
      </c>
    </row>
    <row r="252" spans="1:24" ht="15">
      <c r="H252" s="71" t="s">
        <v>783</v>
      </c>
      <c r="N252" s="67" t="s">
        <v>827</v>
      </c>
      <c r="O252" s="26"/>
      <c r="P252" s="26"/>
      <c r="Q252" s="26"/>
      <c r="R252" s="9" t="s">
        <v>612</v>
      </c>
      <c r="S252" s="73">
        <v>2017</v>
      </c>
    </row>
    <row r="253" spans="1:24" ht="15">
      <c r="H253" s="68" t="s">
        <v>924</v>
      </c>
      <c r="N253" s="67" t="s">
        <v>828</v>
      </c>
      <c r="O253" s="12"/>
      <c r="P253" s="12"/>
      <c r="Q253" s="12"/>
      <c r="R253" s="9" t="s">
        <v>608</v>
      </c>
      <c r="S253" s="73">
        <v>2017</v>
      </c>
    </row>
    <row r="254" spans="1:24">
      <c r="H254" s="72" t="s">
        <v>925</v>
      </c>
      <c r="N254" t="s">
        <v>811</v>
      </c>
      <c r="O254" s="12"/>
      <c r="P254" s="12"/>
      <c r="Q254" s="12"/>
      <c r="R254" s="9" t="s">
        <v>609</v>
      </c>
      <c r="S254" s="73">
        <v>2017</v>
      </c>
    </row>
    <row r="255" spans="1:24" ht="15">
      <c r="H255" s="68" t="s">
        <v>926</v>
      </c>
      <c r="N255" s="67" t="s">
        <v>829</v>
      </c>
      <c r="O255" s="29"/>
      <c r="P255" s="29"/>
      <c r="Q255" s="29"/>
      <c r="R255" s="9" t="s">
        <v>609</v>
      </c>
      <c r="S255" s="73">
        <v>2017</v>
      </c>
    </row>
    <row r="256" spans="1:24" ht="15">
      <c r="H256" s="69" t="s">
        <v>927</v>
      </c>
      <c r="N256" s="67" t="s">
        <v>830</v>
      </c>
      <c r="O256" s="29"/>
      <c r="P256" s="29"/>
      <c r="Q256" s="29"/>
      <c r="R256" s="9" t="s">
        <v>615</v>
      </c>
      <c r="S256" s="73">
        <v>2017</v>
      </c>
    </row>
    <row r="257" spans="8:19">
      <c r="H257" s="72" t="s">
        <v>784</v>
      </c>
      <c r="N257" t="s">
        <v>812</v>
      </c>
      <c r="O257" s="29"/>
      <c r="P257" s="29"/>
      <c r="Q257" s="29"/>
      <c r="R257" s="9" t="s">
        <v>607</v>
      </c>
      <c r="S257" s="73">
        <v>2017</v>
      </c>
    </row>
    <row r="258" spans="8:19">
      <c r="H258" s="72" t="s">
        <v>928</v>
      </c>
      <c r="N258" t="s">
        <v>800</v>
      </c>
      <c r="O258" s="29"/>
      <c r="P258" s="29"/>
      <c r="Q258" s="29"/>
      <c r="R258" s="9" t="s">
        <v>607</v>
      </c>
      <c r="S258" s="73">
        <v>2017</v>
      </c>
    </row>
    <row r="259" spans="8:19" ht="15">
      <c r="H259" s="68" t="s">
        <v>928</v>
      </c>
      <c r="N259" s="67" t="s">
        <v>831</v>
      </c>
      <c r="O259" s="29"/>
      <c r="P259" s="29"/>
      <c r="Q259" s="29"/>
      <c r="R259" s="9" t="s">
        <v>607</v>
      </c>
      <c r="S259" s="73">
        <v>2017</v>
      </c>
    </row>
    <row r="260" spans="8:19">
      <c r="H260" s="72" t="s">
        <v>786</v>
      </c>
      <c r="N260" t="s">
        <v>814</v>
      </c>
      <c r="O260" s="29"/>
      <c r="P260" s="29"/>
      <c r="Q260" s="29"/>
      <c r="R260" s="9" t="s">
        <v>607</v>
      </c>
      <c r="S260" s="73">
        <v>2017</v>
      </c>
    </row>
    <row r="261" spans="8:19">
      <c r="H261" s="72" t="s">
        <v>787</v>
      </c>
      <c r="N261" t="s">
        <v>815</v>
      </c>
      <c r="O261" s="29"/>
      <c r="P261" s="29"/>
      <c r="Q261" s="29"/>
      <c r="R261" s="9" t="s">
        <v>607</v>
      </c>
      <c r="S261" s="73">
        <v>2017</v>
      </c>
    </row>
    <row r="262" spans="8:19">
      <c r="H262" s="72" t="s">
        <v>785</v>
      </c>
      <c r="N262" t="s">
        <v>813</v>
      </c>
      <c r="O262" s="29"/>
      <c r="P262" s="29"/>
      <c r="Q262" s="29"/>
      <c r="R262" s="9" t="s">
        <v>607</v>
      </c>
      <c r="S262" s="73">
        <v>2017</v>
      </c>
    </row>
    <row r="263" spans="8:19">
      <c r="H263" s="72" t="s">
        <v>789</v>
      </c>
      <c r="N263" t="s">
        <v>817</v>
      </c>
      <c r="O263" s="29"/>
      <c r="P263" s="29"/>
      <c r="Q263" s="29"/>
      <c r="R263" s="9" t="s">
        <v>607</v>
      </c>
      <c r="S263" s="73">
        <v>2017</v>
      </c>
    </row>
    <row r="264" spans="8:19">
      <c r="H264" s="72" t="s">
        <v>791</v>
      </c>
      <c r="N264" t="s">
        <v>819</v>
      </c>
      <c r="O264" s="12"/>
      <c r="P264" s="12"/>
      <c r="Q264" s="12"/>
      <c r="R264" s="9" t="s">
        <v>607</v>
      </c>
      <c r="S264" s="73">
        <v>2017</v>
      </c>
    </row>
    <row r="265" spans="8:19" ht="15">
      <c r="H265" s="68" t="s">
        <v>791</v>
      </c>
      <c r="N265" s="67" t="s">
        <v>819</v>
      </c>
      <c r="O265" s="12"/>
      <c r="P265" s="12"/>
      <c r="Q265" s="12"/>
      <c r="R265" s="9" t="s">
        <v>607</v>
      </c>
      <c r="S265" s="73">
        <v>2017</v>
      </c>
    </row>
    <row r="266" spans="8:19">
      <c r="H266" s="72" t="s">
        <v>790</v>
      </c>
      <c r="N266" t="s">
        <v>818</v>
      </c>
      <c r="O266" s="29"/>
      <c r="P266" s="29"/>
      <c r="Q266" s="29"/>
      <c r="R266" s="9" t="s">
        <v>607</v>
      </c>
      <c r="S266" s="73">
        <v>2017</v>
      </c>
    </row>
    <row r="267" spans="8:19">
      <c r="H267" s="72" t="s">
        <v>788</v>
      </c>
      <c r="N267" t="s">
        <v>816</v>
      </c>
      <c r="O267" s="29"/>
      <c r="P267" s="29"/>
      <c r="Q267" s="29"/>
      <c r="R267" s="9" t="s">
        <v>607</v>
      </c>
      <c r="S267" s="73">
        <v>2017</v>
      </c>
    </row>
    <row r="268" spans="8:19">
      <c r="H268" s="72" t="s">
        <v>929</v>
      </c>
      <c r="N268" t="s">
        <v>798</v>
      </c>
      <c r="O268" s="12"/>
      <c r="P268" s="12"/>
      <c r="Q268" s="12"/>
      <c r="R268" s="9" t="s">
        <v>609</v>
      </c>
      <c r="S268" s="73">
        <v>2017</v>
      </c>
    </row>
    <row r="269" spans="8:19">
      <c r="H269" s="72" t="s">
        <v>930</v>
      </c>
      <c r="N269" t="s">
        <v>797</v>
      </c>
      <c r="O269" s="12"/>
      <c r="P269" s="12"/>
      <c r="Q269" s="12"/>
      <c r="R269" s="9" t="s">
        <v>609</v>
      </c>
      <c r="S269" s="73">
        <v>2017</v>
      </c>
    </row>
    <row r="270" spans="8:19">
      <c r="H270" s="72" t="s">
        <v>931</v>
      </c>
      <c r="N270" t="s">
        <v>810</v>
      </c>
      <c r="O270" s="12"/>
      <c r="P270" s="12"/>
      <c r="Q270" s="12"/>
      <c r="R270" s="9" t="s">
        <v>609</v>
      </c>
      <c r="S270" s="73">
        <v>2017</v>
      </c>
    </row>
    <row r="271" spans="8:19" ht="15">
      <c r="H271" s="68" t="s">
        <v>932</v>
      </c>
      <c r="N271" s="67" t="s">
        <v>832</v>
      </c>
      <c r="O271" s="9"/>
      <c r="P271" s="9"/>
      <c r="Q271" s="9"/>
      <c r="R271" s="9" t="s">
        <v>609</v>
      </c>
      <c r="S271" s="73">
        <v>2017</v>
      </c>
    </row>
    <row r="272" spans="8:19">
      <c r="H272" s="72" t="s">
        <v>933</v>
      </c>
      <c r="N272" t="s">
        <v>793</v>
      </c>
      <c r="O272" s="9"/>
      <c r="P272" s="9"/>
      <c r="Q272" s="9"/>
      <c r="R272" s="9" t="s">
        <v>608</v>
      </c>
      <c r="S272" s="73">
        <v>2017</v>
      </c>
    </row>
    <row r="273" spans="8:19">
      <c r="H273" s="72" t="s">
        <v>934</v>
      </c>
      <c r="N273" t="s">
        <v>795</v>
      </c>
      <c r="O273" s="9"/>
      <c r="P273" s="9"/>
      <c r="Q273" s="9"/>
      <c r="R273" s="9" t="s">
        <v>608</v>
      </c>
      <c r="S273" s="73">
        <v>2017</v>
      </c>
    </row>
    <row r="274" spans="8:19">
      <c r="H274" s="72" t="s">
        <v>935</v>
      </c>
      <c r="N274" t="s">
        <v>806</v>
      </c>
      <c r="O274" s="29"/>
      <c r="P274" s="29"/>
      <c r="Q274" s="29"/>
      <c r="R274" s="9" t="s">
        <v>608</v>
      </c>
      <c r="S274" s="73">
        <v>2017</v>
      </c>
    </row>
    <row r="275" spans="8:19">
      <c r="H275" s="72" t="s">
        <v>936</v>
      </c>
      <c r="N275" t="s">
        <v>809</v>
      </c>
      <c r="O275" s="29"/>
      <c r="P275" s="29"/>
      <c r="Q275" s="29"/>
      <c r="R275" s="9" t="s">
        <v>608</v>
      </c>
      <c r="S275" s="73">
        <v>2017</v>
      </c>
    </row>
    <row r="276" spans="8:19">
      <c r="H276" s="72" t="s">
        <v>937</v>
      </c>
      <c r="N276" t="s">
        <v>807</v>
      </c>
      <c r="O276" s="29"/>
      <c r="P276" s="29"/>
      <c r="Q276" s="29"/>
      <c r="R276" s="9" t="s">
        <v>608</v>
      </c>
      <c r="S276" s="73">
        <v>2017</v>
      </c>
    </row>
    <row r="277" spans="8:19">
      <c r="H277" s="72" t="s">
        <v>938</v>
      </c>
      <c r="N277" t="s">
        <v>801</v>
      </c>
      <c r="O277" s="29"/>
      <c r="P277" s="29"/>
      <c r="Q277" s="29"/>
      <c r="R277" s="9" t="s">
        <v>608</v>
      </c>
      <c r="S277" s="73">
        <v>2017</v>
      </c>
    </row>
    <row r="278" spans="8:19">
      <c r="H278" s="72" t="s">
        <v>939</v>
      </c>
      <c r="N278" t="s">
        <v>802</v>
      </c>
      <c r="O278" s="29"/>
      <c r="P278" s="29"/>
      <c r="Q278" s="29"/>
      <c r="R278" s="9" t="s">
        <v>608</v>
      </c>
      <c r="S278" s="73">
        <v>2017</v>
      </c>
    </row>
    <row r="279" spans="8:19">
      <c r="H279" s="72" t="s">
        <v>940</v>
      </c>
      <c r="N279" t="s">
        <v>803</v>
      </c>
      <c r="O279" s="29"/>
      <c r="P279" s="29"/>
      <c r="Q279" s="29"/>
      <c r="R279" s="9" t="s">
        <v>608</v>
      </c>
      <c r="S279" s="73">
        <v>2017</v>
      </c>
    </row>
    <row r="280" spans="8:19">
      <c r="H280" s="72" t="s">
        <v>941</v>
      </c>
      <c r="N280" t="s">
        <v>804</v>
      </c>
      <c r="O280" s="29"/>
      <c r="P280" s="29"/>
      <c r="Q280" s="29"/>
      <c r="R280" s="9" t="s">
        <v>608</v>
      </c>
      <c r="S280" s="73">
        <v>2017</v>
      </c>
    </row>
    <row r="281" spans="8:19">
      <c r="H281" s="72" t="s">
        <v>942</v>
      </c>
      <c r="N281" t="s">
        <v>805</v>
      </c>
      <c r="O281" s="29"/>
      <c r="P281" s="29"/>
      <c r="Q281" s="29"/>
      <c r="R281" s="9" t="s">
        <v>608</v>
      </c>
      <c r="S281" s="73">
        <v>2017</v>
      </c>
    </row>
    <row r="282" spans="8:19">
      <c r="H282" s="72" t="s">
        <v>792</v>
      </c>
      <c r="N282" t="s">
        <v>820</v>
      </c>
      <c r="O282" s="29"/>
      <c r="P282" s="29"/>
      <c r="Q282" s="29"/>
      <c r="R282" s="9" t="s">
        <v>608</v>
      </c>
      <c r="S282" s="73">
        <v>2017</v>
      </c>
    </row>
    <row r="283" spans="8:19">
      <c r="H283" s="72" t="s">
        <v>943</v>
      </c>
      <c r="N283" t="s">
        <v>799</v>
      </c>
      <c r="O283" s="29"/>
      <c r="P283" s="29"/>
      <c r="Q283" s="29"/>
      <c r="R283" s="9" t="s">
        <v>608</v>
      </c>
      <c r="S283" s="73">
        <v>2017</v>
      </c>
    </row>
    <row r="284" spans="8:19">
      <c r="H284" s="72" t="s">
        <v>944</v>
      </c>
      <c r="N284" t="s">
        <v>796</v>
      </c>
      <c r="O284" s="29"/>
      <c r="P284" s="29"/>
      <c r="Q284" s="29"/>
      <c r="R284" s="9" t="s">
        <v>610</v>
      </c>
      <c r="S284" s="73">
        <v>2017</v>
      </c>
    </row>
    <row r="285" spans="8:19">
      <c r="H285" s="72" t="s">
        <v>945</v>
      </c>
      <c r="N285" t="s">
        <v>794</v>
      </c>
      <c r="O285" s="15"/>
      <c r="P285" s="15"/>
      <c r="Q285" s="15"/>
      <c r="R285" s="9" t="s">
        <v>609</v>
      </c>
      <c r="S285" s="73">
        <v>2017</v>
      </c>
    </row>
    <row r="286" spans="8:19" ht="15">
      <c r="H286" s="68" t="s">
        <v>946</v>
      </c>
      <c r="N286" s="67" t="s">
        <v>833</v>
      </c>
      <c r="O286" s="12"/>
      <c r="P286" s="12"/>
      <c r="Q286" s="12"/>
      <c r="R286" s="9" t="s">
        <v>615</v>
      </c>
      <c r="S286" s="73">
        <v>2017</v>
      </c>
    </row>
    <row r="287" spans="8:19" ht="15">
      <c r="H287" s="68" t="s">
        <v>947</v>
      </c>
      <c r="N287" s="67" t="s">
        <v>834</v>
      </c>
      <c r="O287" s="12"/>
      <c r="P287" s="12"/>
      <c r="Q287" s="12"/>
      <c r="R287" s="9" t="s">
        <v>607</v>
      </c>
      <c r="S287" s="73">
        <v>2017</v>
      </c>
    </row>
    <row r="288" spans="8:19" ht="15">
      <c r="J288" s="70" t="s">
        <v>835</v>
      </c>
      <c r="N288" s="28" t="s">
        <v>836</v>
      </c>
      <c r="O288" s="28"/>
      <c r="P288" s="28"/>
      <c r="Q288" s="28"/>
      <c r="R288" s="9" t="s">
        <v>609</v>
      </c>
      <c r="S288" s="73">
        <v>2017</v>
      </c>
    </row>
    <row r="289" spans="10:19" ht="15">
      <c r="J289" s="70" t="s">
        <v>837</v>
      </c>
      <c r="N289" s="74" t="s">
        <v>838</v>
      </c>
      <c r="O289" s="12"/>
      <c r="P289" s="12"/>
      <c r="Q289" s="12"/>
      <c r="R289" s="9" t="s">
        <v>609</v>
      </c>
      <c r="S289" s="73">
        <v>2017</v>
      </c>
    </row>
    <row r="290" spans="10:19" ht="15">
      <c r="J290" s="70" t="s">
        <v>839</v>
      </c>
      <c r="N290" s="74" t="s">
        <v>840</v>
      </c>
      <c r="O290" s="12"/>
      <c r="P290" s="12"/>
      <c r="Q290" s="12"/>
      <c r="R290" s="9" t="s">
        <v>609</v>
      </c>
      <c r="S290" s="73">
        <v>2017</v>
      </c>
    </row>
    <row r="291" spans="10:19" ht="15">
      <c r="J291" s="70" t="s">
        <v>841</v>
      </c>
      <c r="N291" s="29" t="s">
        <v>842</v>
      </c>
      <c r="O291" s="29"/>
      <c r="P291" s="29"/>
      <c r="Q291" s="29"/>
      <c r="R291" s="9" t="s">
        <v>609</v>
      </c>
      <c r="S291" s="73">
        <v>2017</v>
      </c>
    </row>
    <row r="292" spans="10:19" ht="15">
      <c r="J292" s="70" t="s">
        <v>843</v>
      </c>
      <c r="N292" s="29" t="s">
        <v>844</v>
      </c>
      <c r="O292" s="29"/>
      <c r="P292" s="29"/>
      <c r="Q292" s="29"/>
      <c r="R292" s="9" t="s">
        <v>609</v>
      </c>
      <c r="S292" s="73">
        <v>2017</v>
      </c>
    </row>
    <row r="293" spans="10:19" ht="15">
      <c r="J293" s="70" t="s">
        <v>845</v>
      </c>
      <c r="N293" s="29" t="s">
        <v>846</v>
      </c>
      <c r="O293" s="29"/>
      <c r="P293" s="29"/>
      <c r="Q293" s="29"/>
      <c r="R293" s="9" t="s">
        <v>609</v>
      </c>
      <c r="S293" s="73">
        <v>2017</v>
      </c>
    </row>
    <row r="294" spans="10:19" ht="15">
      <c r="J294" s="70" t="s">
        <v>847</v>
      </c>
      <c r="N294" s="29" t="s">
        <v>848</v>
      </c>
      <c r="O294" s="29"/>
      <c r="P294" s="29"/>
      <c r="Q294" s="29"/>
      <c r="R294" s="75" t="s">
        <v>609</v>
      </c>
      <c r="S294" s="73">
        <v>2017</v>
      </c>
    </row>
    <row r="295" spans="10:19" ht="15">
      <c r="J295" s="70" t="s">
        <v>849</v>
      </c>
      <c r="N295" s="29" t="s">
        <v>850</v>
      </c>
      <c r="O295" s="29"/>
      <c r="P295" s="29"/>
      <c r="Q295" s="29"/>
      <c r="R295" s="9" t="s">
        <v>610</v>
      </c>
      <c r="S295" s="73">
        <v>2017</v>
      </c>
    </row>
    <row r="296" spans="10:19" ht="15">
      <c r="J296" s="70" t="s">
        <v>851</v>
      </c>
      <c r="N296" s="29" t="s">
        <v>852</v>
      </c>
      <c r="O296" s="29"/>
      <c r="P296" s="29"/>
      <c r="Q296" s="29"/>
      <c r="R296" s="9" t="s">
        <v>615</v>
      </c>
      <c r="S296" s="73">
        <v>2017</v>
      </c>
    </row>
    <row r="297" spans="10:19" ht="15">
      <c r="J297" s="70" t="s">
        <v>853</v>
      </c>
      <c r="N297" s="29" t="s">
        <v>854</v>
      </c>
      <c r="O297" s="29"/>
      <c r="P297" s="29"/>
      <c r="Q297" s="29"/>
      <c r="R297" s="9" t="s">
        <v>613</v>
      </c>
      <c r="S297" s="73">
        <v>2017</v>
      </c>
    </row>
    <row r="298" spans="10:19" ht="15">
      <c r="J298" s="70" t="s">
        <v>855</v>
      </c>
      <c r="N298" s="29" t="s">
        <v>856</v>
      </c>
      <c r="O298" s="29"/>
      <c r="P298" s="29"/>
      <c r="Q298" s="29"/>
      <c r="R298" s="9" t="s">
        <v>613</v>
      </c>
      <c r="S298" s="73">
        <v>2017</v>
      </c>
    </row>
    <row r="299" spans="10:19" ht="15">
      <c r="J299" s="70" t="s">
        <v>857</v>
      </c>
      <c r="N299" s="29" t="s">
        <v>858</v>
      </c>
      <c r="O299" s="29"/>
      <c r="P299" s="29"/>
      <c r="Q299" s="29"/>
      <c r="R299" s="9" t="s">
        <v>613</v>
      </c>
      <c r="S299" s="73">
        <v>2017</v>
      </c>
    </row>
    <row r="300" spans="10:19" ht="15">
      <c r="J300" s="70" t="s">
        <v>859</v>
      </c>
      <c r="N300" s="29" t="s">
        <v>860</v>
      </c>
      <c r="O300" s="29"/>
      <c r="P300" s="29"/>
      <c r="Q300" s="29"/>
      <c r="R300" s="9" t="s">
        <v>613</v>
      </c>
      <c r="S300" s="73">
        <v>2017</v>
      </c>
    </row>
    <row r="301" spans="10:19" ht="15">
      <c r="J301" s="70" t="s">
        <v>861</v>
      </c>
      <c r="N301" s="29" t="s">
        <v>862</v>
      </c>
      <c r="O301" s="29"/>
      <c r="P301" s="29"/>
      <c r="Q301" s="29"/>
      <c r="R301" s="9" t="s">
        <v>613</v>
      </c>
      <c r="S301" s="73">
        <v>2017</v>
      </c>
    </row>
    <row r="302" spans="10:19" ht="15">
      <c r="J302" s="70" t="s">
        <v>863</v>
      </c>
      <c r="N302" s="29" t="s">
        <v>864</v>
      </c>
      <c r="O302" s="29"/>
      <c r="P302" s="29"/>
      <c r="Q302" s="29"/>
      <c r="R302" s="9" t="s">
        <v>613</v>
      </c>
      <c r="S302" s="73">
        <v>2017</v>
      </c>
    </row>
    <row r="303" spans="10:19" ht="15">
      <c r="J303" s="70" t="s">
        <v>865</v>
      </c>
      <c r="N303" s="29" t="s">
        <v>866</v>
      </c>
      <c r="O303" s="29"/>
      <c r="P303" s="29"/>
      <c r="Q303" s="29"/>
      <c r="R303" s="9" t="s">
        <v>613</v>
      </c>
      <c r="S303" s="73">
        <v>2017</v>
      </c>
    </row>
    <row r="304" spans="10:19" ht="15">
      <c r="J304" s="70" t="s">
        <v>867</v>
      </c>
      <c r="N304" s="29" t="s">
        <v>868</v>
      </c>
      <c r="O304" s="29"/>
      <c r="P304" s="29"/>
      <c r="Q304" s="29"/>
      <c r="R304" s="9" t="s">
        <v>613</v>
      </c>
      <c r="S304" s="73">
        <v>2017</v>
      </c>
    </row>
    <row r="305" spans="10:19" ht="15">
      <c r="J305" s="70" t="s">
        <v>869</v>
      </c>
      <c r="N305" s="29" t="s">
        <v>870</v>
      </c>
      <c r="O305" s="29"/>
      <c r="P305" s="29"/>
      <c r="Q305" s="29"/>
      <c r="R305" s="9" t="s">
        <v>613</v>
      </c>
      <c r="S305" s="73">
        <v>2017</v>
      </c>
    </row>
    <row r="306" spans="10:19" ht="15">
      <c r="J306" s="70" t="s">
        <v>783</v>
      </c>
      <c r="N306" s="29" t="s">
        <v>871</v>
      </c>
      <c r="O306" s="29"/>
      <c r="P306" s="29"/>
      <c r="Q306" s="29"/>
      <c r="R306" s="9" t="s">
        <v>612</v>
      </c>
      <c r="S306" s="73">
        <v>2017</v>
      </c>
    </row>
    <row r="307" spans="10:19" ht="15">
      <c r="J307" s="70" t="s">
        <v>872</v>
      </c>
      <c r="N307" s="29" t="s">
        <v>873</v>
      </c>
      <c r="O307" s="29"/>
      <c r="P307" s="29"/>
      <c r="Q307" s="29"/>
      <c r="R307" s="9" t="s">
        <v>607</v>
      </c>
      <c r="S307" s="73">
        <v>2017</v>
      </c>
    </row>
    <row r="308" spans="10:19" ht="15">
      <c r="J308" s="70" t="s">
        <v>874</v>
      </c>
      <c r="N308" s="29" t="s">
        <v>875</v>
      </c>
      <c r="O308" s="29"/>
      <c r="P308" s="29"/>
      <c r="Q308" s="29"/>
      <c r="R308" s="9" t="s">
        <v>607</v>
      </c>
      <c r="S308" s="73">
        <v>2017</v>
      </c>
    </row>
    <row r="309" spans="10:19" ht="15">
      <c r="J309" s="70" t="s">
        <v>876</v>
      </c>
      <c r="N309" s="29" t="s">
        <v>877</v>
      </c>
      <c r="O309" s="29"/>
      <c r="P309" s="29"/>
      <c r="Q309" s="29"/>
      <c r="R309" s="9" t="s">
        <v>607</v>
      </c>
      <c r="S309" s="73">
        <v>2017</v>
      </c>
    </row>
    <row r="310" spans="10:19" ht="15">
      <c r="J310" s="70" t="s">
        <v>878</v>
      </c>
      <c r="N310" s="29" t="s">
        <v>568</v>
      </c>
      <c r="O310" s="29"/>
      <c r="P310" s="29"/>
      <c r="Q310" s="29"/>
      <c r="R310" s="9" t="s">
        <v>610</v>
      </c>
      <c r="S310" s="73">
        <v>2017</v>
      </c>
    </row>
    <row r="311" spans="10:19" ht="15">
      <c r="J311" s="70" t="s">
        <v>879</v>
      </c>
      <c r="N311" s="29" t="s">
        <v>880</v>
      </c>
      <c r="O311" s="29"/>
      <c r="P311" s="29"/>
      <c r="Q311" s="29"/>
      <c r="R311" s="9" t="s">
        <v>614</v>
      </c>
      <c r="S311" s="73">
        <v>2017</v>
      </c>
    </row>
    <row r="312" spans="10:19" ht="15">
      <c r="J312" s="70" t="s">
        <v>881</v>
      </c>
      <c r="N312" s="29" t="s">
        <v>882</v>
      </c>
      <c r="O312" s="29"/>
      <c r="P312" s="29"/>
      <c r="Q312" s="29"/>
      <c r="R312" s="9" t="s">
        <v>614</v>
      </c>
      <c r="S312" s="73">
        <v>2017</v>
      </c>
    </row>
    <row r="313" spans="10:19" ht="15">
      <c r="J313" s="70" t="s">
        <v>883</v>
      </c>
      <c r="N313" s="29" t="s">
        <v>884</v>
      </c>
      <c r="O313" s="29"/>
      <c r="P313" s="29"/>
      <c r="Q313" s="29"/>
      <c r="R313" s="9" t="s">
        <v>614</v>
      </c>
      <c r="S313" s="73">
        <v>2017</v>
      </c>
    </row>
    <row r="314" spans="10:19" ht="15">
      <c r="J314" s="70" t="s">
        <v>885</v>
      </c>
      <c r="N314" s="11" t="s">
        <v>886</v>
      </c>
      <c r="O314" s="11"/>
      <c r="P314" s="11"/>
      <c r="Q314" s="11"/>
      <c r="R314" s="9" t="s">
        <v>614</v>
      </c>
      <c r="S314" s="73">
        <v>2017</v>
      </c>
    </row>
    <row r="315" spans="10:19" ht="15">
      <c r="J315" s="70" t="s">
        <v>887</v>
      </c>
      <c r="N315" s="9" t="s">
        <v>888</v>
      </c>
      <c r="O315" s="9"/>
      <c r="P315" s="9"/>
      <c r="Q315" s="9"/>
      <c r="R315" s="9" t="s">
        <v>614</v>
      </c>
      <c r="S315" s="73">
        <v>2017</v>
      </c>
    </row>
    <row r="316" spans="10:19" ht="15">
      <c r="J316" s="70" t="s">
        <v>889</v>
      </c>
      <c r="N316" s="9" t="s">
        <v>890</v>
      </c>
      <c r="O316" s="9"/>
      <c r="P316" s="9"/>
      <c r="Q316" s="9"/>
      <c r="R316" s="9" t="s">
        <v>606</v>
      </c>
      <c r="S316" s="73">
        <v>2017</v>
      </c>
    </row>
    <row r="317" spans="10:19" ht="15">
      <c r="J317" s="70" t="s">
        <v>891</v>
      </c>
      <c r="N317" s="9" t="s">
        <v>892</v>
      </c>
      <c r="O317" s="9"/>
      <c r="P317" s="9"/>
      <c r="Q317" s="9"/>
      <c r="R317" s="9" t="s">
        <v>606</v>
      </c>
      <c r="S317" s="73">
        <v>2017</v>
      </c>
    </row>
    <row r="318" spans="10:19" ht="15">
      <c r="J318" s="70" t="s">
        <v>893</v>
      </c>
      <c r="N318" s="9" t="s">
        <v>589</v>
      </c>
      <c r="O318" s="9"/>
      <c r="P318" s="9"/>
      <c r="Q318" s="9"/>
      <c r="R318" s="9" t="s">
        <v>609</v>
      </c>
      <c r="S318" s="73">
        <v>2017</v>
      </c>
    </row>
    <row r="319" spans="10:19" ht="15">
      <c r="J319" s="70" t="s">
        <v>894</v>
      </c>
      <c r="N319" s="9" t="s">
        <v>895</v>
      </c>
      <c r="O319" s="9"/>
      <c r="P319" s="9"/>
      <c r="Q319" s="9"/>
      <c r="R319" s="9" t="s">
        <v>609</v>
      </c>
      <c r="S319" s="73">
        <v>2017</v>
      </c>
    </row>
    <row r="320" spans="10:19" ht="15">
      <c r="J320" s="70" t="s">
        <v>896</v>
      </c>
      <c r="N320" s="9" t="s">
        <v>897</v>
      </c>
      <c r="O320" s="9"/>
      <c r="P320" s="9"/>
      <c r="Q320" s="9"/>
      <c r="R320" s="9" t="s">
        <v>609</v>
      </c>
      <c r="S320" s="73">
        <v>2017</v>
      </c>
    </row>
    <row r="321" spans="10:19" ht="15">
      <c r="J321" s="70" t="s">
        <v>898</v>
      </c>
      <c r="N321" s="9" t="s">
        <v>899</v>
      </c>
      <c r="O321" s="9"/>
      <c r="P321" s="9"/>
      <c r="Q321" s="9"/>
      <c r="R321" s="9" t="s">
        <v>609</v>
      </c>
      <c r="S321" s="73">
        <v>2017</v>
      </c>
    </row>
    <row r="322" spans="10:19" ht="15">
      <c r="J322" s="70" t="s">
        <v>900</v>
      </c>
      <c r="N322" s="9" t="s">
        <v>901</v>
      </c>
      <c r="O322" s="9"/>
      <c r="P322" s="9"/>
      <c r="Q322" s="9"/>
      <c r="R322" s="9" t="s">
        <v>609</v>
      </c>
      <c r="S322" s="73">
        <v>2017</v>
      </c>
    </row>
    <row r="323" spans="10:19" ht="15">
      <c r="J323" s="70" t="s">
        <v>902</v>
      </c>
      <c r="N323" s="9" t="s">
        <v>903</v>
      </c>
      <c r="O323" s="9"/>
      <c r="P323" s="9"/>
      <c r="Q323" s="9"/>
      <c r="R323" s="9" t="s">
        <v>608</v>
      </c>
      <c r="S323" s="73">
        <v>2017</v>
      </c>
    </row>
    <row r="324" spans="10:19" ht="15">
      <c r="J324" s="70" t="s">
        <v>904</v>
      </c>
      <c r="N324" s="9" t="s">
        <v>905</v>
      </c>
      <c r="O324" s="9"/>
      <c r="P324" s="9"/>
      <c r="Q324" s="9"/>
      <c r="R324" s="9" t="s">
        <v>608</v>
      </c>
      <c r="S324" s="73">
        <v>2017</v>
      </c>
    </row>
    <row r="325" spans="10:19" ht="15">
      <c r="J325" s="70" t="s">
        <v>906</v>
      </c>
      <c r="N325" s="9" t="s">
        <v>907</v>
      </c>
      <c r="O325" s="9"/>
      <c r="P325" s="9"/>
      <c r="Q325" s="9"/>
      <c r="R325" s="9" t="s">
        <v>608</v>
      </c>
      <c r="S325" s="73">
        <v>2017</v>
      </c>
    </row>
    <row r="326" spans="10:19" ht="15">
      <c r="J326" s="70" t="s">
        <v>908</v>
      </c>
      <c r="N326" s="9" t="s">
        <v>909</v>
      </c>
      <c r="O326" s="9"/>
      <c r="P326" s="9"/>
      <c r="Q326" s="9"/>
      <c r="R326" s="9" t="s">
        <v>608</v>
      </c>
      <c r="S326" s="73">
        <v>2017</v>
      </c>
    </row>
    <row r="327" spans="10:19" ht="15">
      <c r="J327" s="70" t="s">
        <v>910</v>
      </c>
      <c r="N327" s="9" t="s">
        <v>551</v>
      </c>
      <c r="O327" s="9"/>
      <c r="P327" s="9"/>
      <c r="Q327" s="9"/>
      <c r="R327" s="9" t="s">
        <v>608</v>
      </c>
      <c r="S327" s="73">
        <v>2017</v>
      </c>
    </row>
    <row r="328" spans="10:19" ht="15">
      <c r="J328" s="70" t="s">
        <v>911</v>
      </c>
      <c r="N328" s="9" t="s">
        <v>912</v>
      </c>
      <c r="O328" s="9"/>
      <c r="P328" s="9"/>
      <c r="Q328" s="9"/>
      <c r="R328" s="9" t="s">
        <v>608</v>
      </c>
      <c r="S328" s="73">
        <v>2017</v>
      </c>
    </row>
    <row r="329" spans="10:19" ht="15">
      <c r="J329" s="70" t="s">
        <v>913</v>
      </c>
      <c r="N329" s="29" t="s">
        <v>914</v>
      </c>
      <c r="O329" s="29"/>
      <c r="P329" s="29"/>
      <c r="Q329" s="29"/>
      <c r="R329" s="9" t="s">
        <v>608</v>
      </c>
      <c r="S329" s="73">
        <v>2017</v>
      </c>
    </row>
    <row r="330" spans="10:19" ht="15">
      <c r="J330" s="70" t="s">
        <v>915</v>
      </c>
      <c r="N330" s="29" t="s">
        <v>916</v>
      </c>
      <c r="O330" s="29"/>
      <c r="P330" s="29"/>
      <c r="Q330" s="29"/>
      <c r="R330" s="9" t="s">
        <v>610</v>
      </c>
      <c r="S330" s="73">
        <v>2017</v>
      </c>
    </row>
    <row r="331" spans="10:19" ht="15">
      <c r="J331" s="70" t="s">
        <v>917</v>
      </c>
      <c r="N331" s="29" t="s">
        <v>593</v>
      </c>
      <c r="O331" s="29"/>
      <c r="P331" s="29"/>
      <c r="Q331" s="29"/>
      <c r="R331" s="9" t="s">
        <v>610</v>
      </c>
      <c r="S331" s="73">
        <v>2017</v>
      </c>
    </row>
    <row r="332" spans="10:19" ht="15">
      <c r="J332" s="70" t="s">
        <v>918</v>
      </c>
      <c r="N332" s="29" t="s">
        <v>919</v>
      </c>
      <c r="O332" s="29"/>
      <c r="P332" s="29"/>
      <c r="Q332" s="29"/>
      <c r="R332" s="9" t="s">
        <v>615</v>
      </c>
      <c r="S332" s="73">
        <v>2017</v>
      </c>
    </row>
    <row r="333" spans="10:19" ht="15">
      <c r="J333" s="70" t="s">
        <v>920</v>
      </c>
      <c r="N333" s="29" t="s">
        <v>515</v>
      </c>
      <c r="O333" s="29"/>
      <c r="P333" s="29"/>
      <c r="Q333" s="29"/>
      <c r="R333" s="9" t="s">
        <v>614</v>
      </c>
      <c r="S333" s="73">
        <v>2017</v>
      </c>
    </row>
    <row r="334" spans="10:19" ht="15">
      <c r="J334" s="70" t="s">
        <v>921</v>
      </c>
      <c r="N334" s="29" t="s">
        <v>922</v>
      </c>
      <c r="O334" s="29"/>
      <c r="P334" s="29"/>
      <c r="Q334" s="29"/>
      <c r="R334" s="9" t="s">
        <v>610</v>
      </c>
      <c r="S334" s="73">
        <v>2017</v>
      </c>
    </row>
    <row r="335" spans="10:19" ht="15">
      <c r="J335" s="70" t="s">
        <v>923</v>
      </c>
      <c r="N335" s="29" t="s">
        <v>601</v>
      </c>
      <c r="O335" s="29"/>
      <c r="P335" s="29"/>
      <c r="Q335" s="29"/>
      <c r="R335" s="9" t="s">
        <v>607</v>
      </c>
      <c r="S335" s="73">
        <v>2017</v>
      </c>
    </row>
    <row r="336" spans="10:19">
      <c r="N336" s="29"/>
      <c r="O336" s="29"/>
      <c r="P336" s="29"/>
      <c r="Q336" s="29"/>
    </row>
    <row r="337" spans="14:17">
      <c r="N337" s="29"/>
      <c r="O337" s="29"/>
      <c r="P337" s="29"/>
      <c r="Q337" s="29"/>
    </row>
    <row r="338" spans="14:17">
      <c r="N338" s="29"/>
      <c r="O338" s="29"/>
      <c r="P338" s="29"/>
      <c r="Q338" s="29"/>
    </row>
    <row r="339" spans="14:17">
      <c r="N339" s="29"/>
      <c r="O339" s="29"/>
      <c r="P339" s="29"/>
      <c r="Q339" s="29"/>
    </row>
    <row r="340" spans="14:17">
      <c r="N340" s="29"/>
      <c r="O340" s="29"/>
      <c r="P340" s="29"/>
      <c r="Q340" s="29"/>
    </row>
    <row r="341" spans="14:17">
      <c r="N341" s="29"/>
      <c r="O341" s="29"/>
      <c r="P341" s="29"/>
      <c r="Q341" s="29"/>
    </row>
    <row r="342" spans="14:17">
      <c r="N342" s="29"/>
      <c r="O342" s="29"/>
      <c r="P342" s="29"/>
      <c r="Q342" s="29"/>
    </row>
    <row r="343" spans="14:17">
      <c r="N343" s="29"/>
      <c r="O343" s="29"/>
      <c r="P343" s="29"/>
      <c r="Q343" s="29"/>
    </row>
    <row r="344" spans="14:17">
      <c r="N344" s="29"/>
      <c r="O344" s="29"/>
      <c r="P344" s="29"/>
      <c r="Q344" s="29"/>
    </row>
    <row r="345" spans="14:17">
      <c r="N345" s="29"/>
      <c r="O345" s="29"/>
      <c r="P345" s="29"/>
      <c r="Q345" s="29"/>
    </row>
    <row r="346" spans="14:17">
      <c r="N346" s="29"/>
      <c r="O346" s="29"/>
      <c r="P346" s="29"/>
      <c r="Q346" s="29"/>
    </row>
    <row r="347" spans="14:17">
      <c r="N347" s="29"/>
      <c r="O347" s="29"/>
      <c r="P347" s="29"/>
      <c r="Q347" s="29"/>
    </row>
    <row r="348" spans="14:17">
      <c r="N348" s="29"/>
      <c r="O348" s="29"/>
      <c r="P348" s="29"/>
      <c r="Q348" s="29"/>
    </row>
    <row r="349" spans="14:17">
      <c r="N349" s="29"/>
      <c r="O349" s="29"/>
      <c r="P349" s="29"/>
      <c r="Q349" s="29"/>
    </row>
    <row r="350" spans="14:17">
      <c r="N350" s="12"/>
      <c r="O350" s="12"/>
      <c r="P350" s="12"/>
      <c r="Q350" s="12"/>
    </row>
    <row r="351" spans="14:17">
      <c r="N351" s="12"/>
      <c r="O351" s="12"/>
      <c r="P351" s="12"/>
      <c r="Q351" s="12"/>
    </row>
    <row r="352" spans="14:17">
      <c r="N352" s="12"/>
      <c r="O352" s="12"/>
      <c r="P352" s="12"/>
      <c r="Q352" s="12"/>
    </row>
    <row r="353" spans="14:17">
      <c r="N353" s="29"/>
      <c r="O353" s="29"/>
      <c r="P353" s="29"/>
      <c r="Q353" s="29"/>
    </row>
    <row r="354" spans="14:17">
      <c r="N354" s="29"/>
      <c r="O354" s="29"/>
      <c r="P354" s="29"/>
      <c r="Q354" s="29"/>
    </row>
    <row r="355" spans="14:17">
      <c r="N355" s="29"/>
      <c r="O355" s="29"/>
      <c r="P355" s="29"/>
      <c r="Q355" s="29"/>
    </row>
    <row r="356" spans="14:17">
      <c r="N356" s="29"/>
      <c r="O356" s="29"/>
      <c r="P356" s="29"/>
      <c r="Q356" s="29"/>
    </row>
    <row r="357" spans="14:17">
      <c r="N357" s="29"/>
      <c r="O357" s="29"/>
      <c r="P357" s="29"/>
      <c r="Q357" s="29"/>
    </row>
    <row r="358" spans="14:17">
      <c r="N358" s="29"/>
      <c r="O358" s="29"/>
      <c r="P358" s="29"/>
      <c r="Q358" s="29"/>
    </row>
    <row r="359" spans="14:17">
      <c r="N359" s="29"/>
      <c r="O359" s="29"/>
      <c r="P359" s="29"/>
      <c r="Q359" s="29"/>
    </row>
    <row r="360" spans="14:17">
      <c r="N360" s="29"/>
      <c r="O360" s="29"/>
      <c r="P360" s="29"/>
      <c r="Q360" s="29"/>
    </row>
    <row r="361" spans="14:17">
      <c r="N361" s="29"/>
      <c r="O361" s="29"/>
      <c r="P361" s="29"/>
      <c r="Q361" s="29"/>
    </row>
    <row r="362" spans="14:17">
      <c r="N362" s="29"/>
      <c r="O362" s="29"/>
      <c r="P362" s="29"/>
      <c r="Q362" s="29"/>
    </row>
    <row r="363" spans="14:17">
      <c r="N363" s="29"/>
      <c r="O363" s="29"/>
      <c r="P363" s="29"/>
      <c r="Q363" s="29"/>
    </row>
    <row r="364" spans="14:17">
      <c r="N364" s="29"/>
      <c r="O364" s="29"/>
      <c r="P364" s="29"/>
      <c r="Q364" s="29"/>
    </row>
    <row r="365" spans="14:17">
      <c r="N365" s="29"/>
      <c r="O365" s="29"/>
      <c r="P365" s="29"/>
      <c r="Q365" s="29"/>
    </row>
    <row r="366" spans="14:17">
      <c r="N366" s="12"/>
      <c r="O366" s="12"/>
      <c r="P366" s="12"/>
      <c r="Q366" s="12"/>
    </row>
    <row r="367" spans="14:17">
      <c r="N367" s="12"/>
      <c r="O367" s="12"/>
      <c r="P367" s="12"/>
      <c r="Q367" s="12"/>
    </row>
    <row r="368" spans="14:17">
      <c r="N368" s="12"/>
      <c r="O368" s="12"/>
      <c r="P368" s="12"/>
      <c r="Q368" s="12"/>
    </row>
    <row r="369" spans="7:17">
      <c r="N369" s="12"/>
      <c r="O369" s="12"/>
      <c r="P369" s="12"/>
      <c r="Q369" s="12"/>
    </row>
    <row r="370" spans="7:17">
      <c r="N370" s="12"/>
      <c r="O370" s="12"/>
      <c r="P370" s="12"/>
      <c r="Q370" s="12"/>
    </row>
    <row r="371" spans="7:17">
      <c r="N371" s="12"/>
      <c r="O371" s="12"/>
      <c r="P371" s="12"/>
      <c r="Q371" s="12"/>
    </row>
    <row r="372" spans="7:17">
      <c r="N372" s="9"/>
      <c r="O372" s="9"/>
      <c r="P372" s="9"/>
      <c r="Q372" s="9"/>
    </row>
    <row r="373" spans="7:17">
      <c r="N373" s="9"/>
      <c r="O373" s="9"/>
      <c r="P373" s="9"/>
      <c r="Q373" s="9"/>
    </row>
    <row r="374" spans="7:17">
      <c r="N374" s="9"/>
      <c r="O374" s="9"/>
      <c r="P374" s="9"/>
      <c r="Q374" s="9"/>
    </row>
    <row r="375" spans="7:17">
      <c r="N375" s="9"/>
      <c r="O375" s="9"/>
      <c r="P375" s="9"/>
      <c r="Q375" s="9"/>
    </row>
    <row r="376" spans="7:17">
      <c r="N376" s="9"/>
      <c r="O376" s="9"/>
      <c r="P376" s="9"/>
      <c r="Q376" s="9"/>
    </row>
    <row r="377" spans="7:17">
      <c r="N377" s="9"/>
      <c r="O377" s="9"/>
      <c r="P377" s="9"/>
      <c r="Q377" s="9"/>
    </row>
    <row r="378" spans="7:17">
      <c r="N378" s="9"/>
      <c r="O378" s="9"/>
      <c r="P378" s="9"/>
      <c r="Q378" s="9"/>
    </row>
    <row r="379" spans="7:17">
      <c r="N379" s="9"/>
      <c r="O379" s="9"/>
      <c r="P379" s="9"/>
      <c r="Q379" s="9"/>
    </row>
    <row r="380" spans="7:17">
      <c r="N380" s="9"/>
      <c r="O380" s="9"/>
      <c r="P380" s="9"/>
      <c r="Q380" s="9"/>
    </row>
    <row r="381" spans="7:17">
      <c r="N381" s="9"/>
      <c r="O381" s="9"/>
      <c r="P381" s="9"/>
      <c r="Q381" s="9"/>
    </row>
    <row r="382" spans="7:17">
      <c r="G382" s="16" t="s">
        <v>948</v>
      </c>
      <c r="H382" s="17">
        <f>COUNTIF(H3:H241,"&lt;&gt;"&amp;"")</f>
        <v>143</v>
      </c>
      <c r="I382" s="31">
        <f>COUNTIF(I3:I241,"&lt;&gt;"&amp;"no match")</f>
        <v>0</v>
      </c>
      <c r="J382" s="31">
        <f>COUNTIF(J3:J241,"&lt;&gt;"&amp;"")</f>
        <v>112</v>
      </c>
      <c r="K382" s="31">
        <f>COUNTIF(K3:K241,"&lt;&gt;"&amp;"no match")</f>
        <v>0</v>
      </c>
      <c r="N382" s="41"/>
      <c r="O382" s="42"/>
      <c r="P382" s="42"/>
      <c r="Q382" s="42"/>
    </row>
    <row r="383" spans="7:17">
      <c r="N383" s="9"/>
      <c r="O383" s="9"/>
      <c r="P383" s="9"/>
      <c r="Q383" s="9"/>
    </row>
    <row r="384" spans="7:17">
      <c r="N384" s="9"/>
      <c r="O384" s="9"/>
      <c r="P384" s="9"/>
      <c r="Q384" s="9"/>
    </row>
    <row r="385" spans="14:17">
      <c r="N385" s="9"/>
      <c r="O385" s="9"/>
      <c r="P385" s="9"/>
      <c r="Q385" s="9"/>
    </row>
    <row r="386" spans="14:17">
      <c r="N386" s="9"/>
      <c r="O386" s="9"/>
      <c r="P386" s="9"/>
      <c r="Q386" s="9"/>
    </row>
    <row r="387" spans="14:17">
      <c r="N387" s="9"/>
      <c r="O387" s="9"/>
      <c r="P387" s="9"/>
      <c r="Q387" s="9"/>
    </row>
    <row r="388" spans="14:17">
      <c r="N388" s="29"/>
      <c r="O388" s="29"/>
      <c r="P388" s="29"/>
      <c r="Q388" s="29"/>
    </row>
    <row r="389" spans="14:17">
      <c r="N389" s="29"/>
      <c r="O389" s="29"/>
      <c r="P389" s="29"/>
      <c r="Q389" s="29"/>
    </row>
    <row r="390" spans="14:17">
      <c r="N390" s="29"/>
      <c r="O390" s="29"/>
      <c r="P390" s="29"/>
      <c r="Q390" s="29"/>
    </row>
    <row r="391" spans="14:17">
      <c r="N391" s="9"/>
      <c r="O391" s="9"/>
      <c r="P391" s="9"/>
      <c r="Q391" s="9"/>
    </row>
    <row r="392" spans="14:17">
      <c r="N392" s="9"/>
      <c r="O392" s="9"/>
      <c r="P392" s="9"/>
      <c r="Q392" s="9"/>
    </row>
    <row r="393" spans="14:17">
      <c r="N393" s="9"/>
      <c r="O393" s="9"/>
      <c r="P393" s="9"/>
      <c r="Q393" s="9"/>
    </row>
    <row r="394" spans="14:17">
      <c r="N394" s="9"/>
      <c r="O394" s="9"/>
      <c r="P394" s="9"/>
      <c r="Q394" s="9"/>
    </row>
    <row r="395" spans="14:17">
      <c r="N395" s="9"/>
      <c r="O395" s="9"/>
      <c r="P395" s="9"/>
      <c r="Q395" s="9"/>
    </row>
    <row r="396" spans="14:17">
      <c r="N396" s="9"/>
      <c r="O396" s="9"/>
      <c r="P396" s="9"/>
      <c r="Q396" s="9"/>
    </row>
    <row r="397" spans="14:17">
      <c r="N397" s="11"/>
      <c r="O397" s="11"/>
      <c r="P397" s="11"/>
      <c r="Q397" s="11"/>
    </row>
    <row r="398" spans="14:17">
      <c r="N398" s="29"/>
      <c r="O398" s="29"/>
      <c r="P398" s="29"/>
      <c r="Q398" s="29"/>
    </row>
    <row r="399" spans="14:17">
      <c r="N399" s="12"/>
      <c r="O399" s="12"/>
      <c r="P399" s="12"/>
      <c r="Q399" s="12"/>
    </row>
    <row r="400" spans="14:17">
      <c r="N400" s="29"/>
      <c r="O400" s="29"/>
      <c r="P400" s="29"/>
      <c r="Q400" s="29"/>
    </row>
    <row r="401" spans="14:17">
      <c r="N401" s="11"/>
      <c r="O401" s="11"/>
      <c r="P401" s="11"/>
      <c r="Q401" s="11"/>
    </row>
    <row r="402" spans="14:17">
      <c r="N402" s="9"/>
      <c r="O402" s="9"/>
      <c r="P402" s="9"/>
      <c r="Q402" s="9"/>
    </row>
    <row r="403" spans="14:17">
      <c r="N403" s="29"/>
      <c r="O403" s="29"/>
      <c r="P403" s="29"/>
      <c r="Q403" s="29"/>
    </row>
    <row r="404" spans="14:17">
      <c r="N404" s="29"/>
      <c r="O404" s="29"/>
      <c r="P404" s="29"/>
      <c r="Q404" s="29"/>
    </row>
    <row r="405" spans="14:17">
      <c r="N405" s="29"/>
      <c r="O405" s="29"/>
      <c r="P405" s="29"/>
      <c r="Q405" s="29"/>
    </row>
    <row r="406" spans="14:17">
      <c r="N406" s="29"/>
      <c r="O406" s="29"/>
      <c r="P406" s="29"/>
      <c r="Q406" s="29"/>
    </row>
    <row r="407" spans="14:17">
      <c r="N407" s="29"/>
      <c r="O407" s="29"/>
      <c r="P407" s="29"/>
      <c r="Q407" s="29"/>
    </row>
    <row r="408" spans="14:17">
      <c r="N408" s="29"/>
      <c r="O408" s="29"/>
      <c r="P408" s="29"/>
      <c r="Q408" s="29"/>
    </row>
    <row r="409" spans="14:17">
      <c r="N409" s="12"/>
      <c r="O409" s="12"/>
      <c r="P409" s="12"/>
      <c r="Q409" s="12"/>
    </row>
    <row r="410" spans="14:17">
      <c r="N410" s="12"/>
      <c r="O410" s="12"/>
      <c r="P410" s="12"/>
      <c r="Q410" s="12"/>
    </row>
    <row r="411" spans="14:17">
      <c r="N411" s="9"/>
      <c r="O411" s="9"/>
      <c r="P411" s="9"/>
      <c r="Q411" s="9"/>
    </row>
    <row r="412" spans="14:17">
      <c r="N412" s="9"/>
      <c r="O412" s="9"/>
      <c r="P412" s="9"/>
      <c r="Q412" s="9"/>
    </row>
    <row r="413" spans="14:17">
      <c r="N413" s="9"/>
      <c r="O413" s="9"/>
      <c r="P413" s="9"/>
      <c r="Q413" s="9"/>
    </row>
    <row r="414" spans="14:17">
      <c r="N414" s="9"/>
      <c r="O414" s="9"/>
      <c r="P414" s="9"/>
      <c r="Q414" s="9"/>
    </row>
    <row r="415" spans="14:17">
      <c r="N415" s="9"/>
      <c r="O415" s="9"/>
      <c r="P415" s="9"/>
      <c r="Q415" s="9"/>
    </row>
    <row r="416" spans="14:17">
      <c r="N416" s="9"/>
      <c r="O416" s="9"/>
      <c r="P416" s="9"/>
      <c r="Q416" s="9"/>
    </row>
    <row r="417" spans="14:17">
      <c r="N417" s="9"/>
      <c r="O417" s="9"/>
      <c r="P417" s="9"/>
      <c r="Q417" s="9"/>
    </row>
    <row r="418" spans="14:17">
      <c r="N418" s="29"/>
      <c r="O418" s="29"/>
      <c r="P418" s="29"/>
      <c r="Q418" s="29"/>
    </row>
    <row r="419" spans="14:17">
      <c r="N419" s="29"/>
      <c r="O419" s="29"/>
      <c r="P419" s="29"/>
      <c r="Q419" s="29"/>
    </row>
    <row r="420" spans="14:17">
      <c r="N420" s="12"/>
      <c r="O420" s="12"/>
      <c r="P420" s="12"/>
      <c r="Q420" s="12"/>
    </row>
    <row r="421" spans="14:17">
      <c r="N421" s="12"/>
      <c r="O421" s="12"/>
      <c r="P421" s="12"/>
      <c r="Q421" s="12"/>
    </row>
    <row r="422" spans="14:17">
      <c r="N422" s="29"/>
      <c r="O422" s="29"/>
      <c r="P422" s="29"/>
      <c r="Q422" s="29"/>
    </row>
    <row r="423" spans="14:17">
      <c r="N423" s="29"/>
      <c r="O423" s="29"/>
      <c r="P423" s="29"/>
      <c r="Q423" s="29"/>
    </row>
    <row r="424" spans="14:17">
      <c r="N424" s="29"/>
      <c r="O424" s="29"/>
      <c r="P424" s="29"/>
      <c r="Q424" s="29"/>
    </row>
    <row r="425" spans="14:17">
      <c r="N425" s="29"/>
      <c r="O425" s="29"/>
      <c r="P425" s="29"/>
      <c r="Q425" s="29"/>
    </row>
    <row r="426" spans="14:17">
      <c r="N426" s="29"/>
      <c r="O426" s="29"/>
      <c r="P426" s="29"/>
      <c r="Q426" s="29"/>
    </row>
    <row r="427" spans="14:17">
      <c r="N427" s="29"/>
      <c r="O427" s="29"/>
      <c r="P427" s="29"/>
      <c r="Q427" s="29"/>
    </row>
    <row r="428" spans="14:17">
      <c r="N428" s="29"/>
      <c r="O428" s="29"/>
      <c r="P428" s="29"/>
      <c r="Q428" s="29"/>
    </row>
    <row r="429" spans="14:17">
      <c r="N429" s="29"/>
      <c r="O429" s="29"/>
      <c r="P429" s="29"/>
      <c r="Q429" s="29"/>
    </row>
    <row r="430" spans="14:17">
      <c r="N430" s="29"/>
      <c r="O430" s="29"/>
      <c r="P430" s="29"/>
      <c r="Q430" s="29"/>
    </row>
    <row r="431" spans="14:17">
      <c r="N431" s="11"/>
      <c r="O431" s="11"/>
      <c r="P431" s="11"/>
      <c r="Q431" s="11"/>
    </row>
    <row r="432" spans="14:17">
      <c r="N432" s="12"/>
      <c r="O432" s="12"/>
      <c r="P432" s="12"/>
      <c r="Q432" s="12"/>
    </row>
    <row r="433" spans="14:17">
      <c r="N433" s="29"/>
      <c r="O433" s="29"/>
      <c r="P433" s="29"/>
      <c r="Q433" s="29"/>
    </row>
    <row r="434" spans="14:17">
      <c r="N434" s="9"/>
      <c r="O434" s="9"/>
      <c r="P434" s="9"/>
      <c r="Q434" s="9"/>
    </row>
    <row r="435" spans="14:17">
      <c r="N435" s="9"/>
      <c r="O435" s="9"/>
      <c r="P435" s="9"/>
      <c r="Q435" s="9"/>
    </row>
    <row r="436" spans="14:17">
      <c r="N436" s="9"/>
      <c r="O436" s="9"/>
      <c r="P436" s="9"/>
      <c r="Q436" s="9"/>
    </row>
    <row r="437" spans="14:17">
      <c r="N437" s="9"/>
      <c r="O437" s="9"/>
      <c r="P437" s="9"/>
      <c r="Q437" s="9"/>
    </row>
    <row r="438" spans="14:17">
      <c r="N438" s="9"/>
      <c r="O438" s="9"/>
      <c r="P438" s="9"/>
      <c r="Q438" s="9"/>
    </row>
    <row r="439" spans="14:17">
      <c r="N439" s="9"/>
      <c r="O439" s="9"/>
      <c r="P439" s="9"/>
      <c r="Q439" s="9"/>
    </row>
    <row r="440" spans="14:17">
      <c r="N440" s="9"/>
      <c r="O440" s="9"/>
      <c r="P440" s="9"/>
      <c r="Q440" s="9"/>
    </row>
    <row r="441" spans="14:17">
      <c r="N441" s="9"/>
      <c r="O441" s="9"/>
      <c r="P441" s="9"/>
      <c r="Q441" s="9"/>
    </row>
    <row r="442" spans="14:17">
      <c r="N442" s="9"/>
      <c r="O442" s="9"/>
      <c r="P442" s="9"/>
      <c r="Q442" s="9"/>
    </row>
  </sheetData>
  <autoFilter ref="A2:S243" xr:uid="{00000000-0009-0000-0000-000002000000}"/>
  <sortState ref="A3:AK236">
    <sortCondition ref="R3:R236"/>
    <sortCondition ref="B3:B236"/>
  </sortState>
  <customSheetViews>
    <customSheetView guid="{342038D5-E313-4A7C-9BAB-AA0E44EBACF9}" fitToPage="1" showAutoFilter="1" hiddenColumns="1" state="hidden">
      <pane ySplit="2" topLeftCell="A15" activePane="bottomLeft" state="frozen"/>
      <selection pane="bottomLeft" activeCell="N2" sqref="N1:R1048576"/>
      <pageMargins left="0.7" right="0.7" top="0.75" bottom="0.75" header="0.3" footer="0.3"/>
      <pageSetup scale="75" fitToHeight="0" orientation="landscape" verticalDpi="1200" r:id="rId1"/>
      <autoFilter ref="A2:S243" xr:uid="{00000000-0000-0000-0000-000000000000}"/>
    </customSheetView>
  </customSheetViews>
  <mergeCells count="2">
    <mergeCell ref="A1:F1"/>
    <mergeCell ref="H1:R1"/>
  </mergeCells>
  <conditionalFormatting sqref="S145 S173 S147:S168 S242:S293 S336:S1048576">
    <cfRule type="cellIs" dxfId="69" priority="16" operator="equal">
      <formula>"Cancelled"</formula>
    </cfRule>
    <cfRule type="containsText" dxfId="68" priority="72" operator="containsText" text="Hold">
      <formula>NOT(ISERROR(SEARCH("Hold",S145)))</formula>
    </cfRule>
  </conditionalFormatting>
  <pageMargins left="0.7" right="0.7" top="0.75" bottom="0.75" header="0.3" footer="0.3"/>
  <pageSetup scale="75" fitToHeight="0" orientation="landscape" verticalDpi="1200" r:id="rId2"/>
  <legacyDrawing r:id="rId3"/>
  <extLst>
    <ext xmlns:x14="http://schemas.microsoft.com/office/spreadsheetml/2009/9/main" uri="{78C0D931-6437-407d-A8EE-F0AAD7539E65}">
      <x14:conditionalFormattings>
        <x14:conditionalFormatting xmlns:xm="http://schemas.microsoft.com/office/excel/2006/main">
          <x14:cfRule type="containsText" priority="71" operator="containsText" id="{6F8BCE10-6D89-4486-8106-90CF8FE7FE72}">
            <xm:f>NOT(ISERROR(SEARCH("Standard Priority",S145)))</xm:f>
            <xm:f>"Standard Priority"</xm:f>
            <x14:dxf>
              <font>
                <color theme="3" tint="-0.24994659260841701"/>
              </font>
              <fill>
                <patternFill>
                  <bgColor theme="8" tint="0.59996337778862885"/>
                </patternFill>
              </fill>
            </x14:dxf>
          </x14:cfRule>
          <x14:cfRule type="containsText" priority="73" operator="containsText" id="{06005294-719F-48DA-893B-E3C95A92636B}">
            <xm:f>NOT(ISERROR(SEARCH("Low Priority",S145)))</xm:f>
            <xm:f>"Low Priority"</xm:f>
            <x14:dxf>
              <font>
                <color rgb="FF9C6500"/>
              </font>
              <fill>
                <patternFill>
                  <bgColor rgb="FFFFEB9C"/>
                </patternFill>
              </fill>
            </x14:dxf>
          </x14:cfRule>
          <x14:cfRule type="containsText" priority="75" operator="containsText" id="{EF044929-EBD5-407C-AEDD-89B69FECF2C4}">
            <xm:f>NOT(ISERROR(SEARCH("High Priority",S145)))</xm:f>
            <xm:f>"High Priority"</xm:f>
            <x14:dxf>
              <font>
                <color rgb="FF006100"/>
              </font>
              <fill>
                <patternFill>
                  <bgColor rgb="FFC6EFCE"/>
                </patternFill>
              </fill>
            </x14:dxf>
          </x14:cfRule>
          <xm:sqref>S145 S173 S147:S168 S242:S293 S336:S1048576</xm:sqref>
        </x14:conditionalFormatting>
        <x14:conditionalFormatting xmlns:xm="http://schemas.microsoft.com/office/excel/2006/main">
          <x14:cfRule type="containsText" priority="2" operator="containsText" id="{6113FC17-02EE-410F-9D8B-62E48498EBC4}">
            <xm:f>NOT(ISERROR(SEARCH("Standard Priority",S294)))</xm:f>
            <xm:f>"Standard Priority"</xm:f>
            <x14:dxf>
              <font>
                <color theme="3" tint="-0.24994659260841701"/>
              </font>
              <fill>
                <patternFill>
                  <bgColor theme="8" tint="0.59996337778862885"/>
                </patternFill>
              </fill>
            </x14:dxf>
          </x14:cfRule>
          <x14:cfRule type="containsText" priority="4" operator="containsText" id="{0D8C6CF4-58C7-4224-A608-4FDB37B7D574}">
            <xm:f>NOT(ISERROR(SEARCH("Low Priority",S294)))</xm:f>
            <xm:f>"Low Priority"</xm:f>
            <x14:dxf>
              <font>
                <color rgb="FF9C6500"/>
              </font>
              <fill>
                <patternFill>
                  <bgColor rgb="FFFFEB9C"/>
                </patternFill>
              </fill>
            </x14:dxf>
          </x14:cfRule>
          <x14:cfRule type="containsText" priority="5" operator="containsText" id="{731D7A91-6C58-49E8-8BCD-159848F46304}">
            <xm:f>NOT(ISERROR(SEARCH("High Priority",S294)))</xm:f>
            <xm:f>"High Priority"</xm:f>
            <x14:dxf>
              <font>
                <color rgb="FF006100"/>
              </font>
              <fill>
                <patternFill>
                  <bgColor rgb="FFC6EFCE"/>
                </patternFill>
              </fill>
            </x14:dxf>
          </x14:cfRule>
          <xm:sqref>S294:S335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G192"/>
  <sheetViews>
    <sheetView zoomScaleNormal="100" workbookViewId="0">
      <selection activeCell="C6" sqref="C6"/>
    </sheetView>
  </sheetViews>
  <sheetFormatPr defaultRowHeight="12.75"/>
  <cols>
    <col min="1" max="1" width="50.140625" customWidth="1"/>
    <col min="2" max="2" width="22.5703125" customWidth="1"/>
    <col min="3" max="3" width="15.5703125" style="50" customWidth="1"/>
    <col min="4" max="5" width="9.140625" style="50"/>
    <col min="6" max="6" width="13.42578125" bestFit="1" customWidth="1"/>
  </cols>
  <sheetData>
    <row r="1" spans="1:6" s="64" customFormat="1" ht="15.75">
      <c r="A1" s="64" t="s">
        <v>778</v>
      </c>
      <c r="C1" s="65"/>
      <c r="D1" s="65"/>
      <c r="E1" s="65"/>
    </row>
    <row r="2" spans="1:6" s="64" customFormat="1" ht="15.75">
      <c r="A2" s="66" t="s">
        <v>779</v>
      </c>
      <c r="C2" s="65"/>
      <c r="D2" s="65"/>
      <c r="E2" s="65"/>
    </row>
    <row r="3" spans="1:6">
      <c r="C3" s="62"/>
      <c r="D3" s="62"/>
      <c r="E3" s="62"/>
    </row>
    <row r="4" spans="1:6">
      <c r="A4" s="59" t="s">
        <v>777</v>
      </c>
      <c r="B4" s="63">
        <f>COUNTA(A6:A192)</f>
        <v>187</v>
      </c>
      <c r="C4" s="60"/>
      <c r="D4" s="60"/>
      <c r="E4" s="60"/>
    </row>
    <row r="5" spans="1:6" s="58" customFormat="1" ht="21.75" customHeight="1">
      <c r="A5" s="61" t="s">
        <v>771</v>
      </c>
      <c r="B5" s="61" t="s">
        <v>772</v>
      </c>
      <c r="C5" s="61" t="s">
        <v>775</v>
      </c>
      <c r="D5" s="61" t="s">
        <v>753</v>
      </c>
      <c r="E5" s="61" t="s">
        <v>770</v>
      </c>
    </row>
    <row r="6" spans="1:6">
      <c r="A6" s="1" t="s">
        <v>660</v>
      </c>
      <c r="B6" s="1" t="s">
        <v>607</v>
      </c>
      <c r="C6" s="50" t="s">
        <v>776</v>
      </c>
      <c r="D6" s="50" t="s">
        <v>776</v>
      </c>
      <c r="E6" s="50" t="s">
        <v>776</v>
      </c>
      <c r="F6" s="62" t="s">
        <v>780</v>
      </c>
    </row>
    <row r="7" spans="1:6">
      <c r="A7" s="1" t="s">
        <v>658</v>
      </c>
      <c r="B7" s="1" t="s">
        <v>607</v>
      </c>
      <c r="C7" s="50" t="s">
        <v>776</v>
      </c>
      <c r="D7" s="50" t="s">
        <v>776</v>
      </c>
      <c r="E7" s="50" t="s">
        <v>776</v>
      </c>
      <c r="F7" s="62" t="s">
        <v>780</v>
      </c>
    </row>
    <row r="8" spans="1:6">
      <c r="A8" s="1" t="s">
        <v>681</v>
      </c>
      <c r="B8" s="1" t="s">
        <v>609</v>
      </c>
      <c r="C8" s="50" t="s">
        <v>776</v>
      </c>
      <c r="D8" s="50" t="s">
        <v>776</v>
      </c>
      <c r="E8" s="50" t="s">
        <v>776</v>
      </c>
      <c r="F8" s="62" t="s">
        <v>780</v>
      </c>
    </row>
    <row r="9" spans="1:6">
      <c r="A9" s="1" t="s">
        <v>691</v>
      </c>
      <c r="B9" s="1" t="s">
        <v>609</v>
      </c>
      <c r="C9" s="50" t="s">
        <v>776</v>
      </c>
      <c r="D9" s="50" t="s">
        <v>776</v>
      </c>
      <c r="E9" s="50" t="s">
        <v>776</v>
      </c>
      <c r="F9" s="62" t="s">
        <v>780</v>
      </c>
    </row>
    <row r="10" spans="1:6">
      <c r="A10" s="1" t="s">
        <v>693</v>
      </c>
      <c r="B10" s="1" t="s">
        <v>609</v>
      </c>
      <c r="C10" s="50" t="s">
        <v>776</v>
      </c>
      <c r="D10" s="50" t="s">
        <v>776</v>
      </c>
      <c r="E10" s="50" t="s">
        <v>776</v>
      </c>
      <c r="F10" s="62" t="s">
        <v>780</v>
      </c>
    </row>
    <row r="11" spans="1:6">
      <c r="A11" s="1" t="s">
        <v>704</v>
      </c>
      <c r="B11" s="1" t="s">
        <v>609</v>
      </c>
      <c r="C11" s="50" t="s">
        <v>776</v>
      </c>
      <c r="D11" s="50" t="s">
        <v>776</v>
      </c>
      <c r="E11" s="50" t="s">
        <v>776</v>
      </c>
      <c r="F11" s="62" t="s">
        <v>780</v>
      </c>
    </row>
    <row r="12" spans="1:6">
      <c r="A12" s="1" t="s">
        <v>725</v>
      </c>
      <c r="B12" s="1" t="s">
        <v>610</v>
      </c>
      <c r="C12" s="50" t="s">
        <v>776</v>
      </c>
      <c r="D12" s="50" t="s">
        <v>776</v>
      </c>
      <c r="E12" s="50" t="s">
        <v>776</v>
      </c>
      <c r="F12" s="62" t="s">
        <v>780</v>
      </c>
    </row>
    <row r="13" spans="1:6">
      <c r="A13" s="1" t="s">
        <v>676</v>
      </c>
      <c r="B13" s="1" t="s">
        <v>613</v>
      </c>
      <c r="C13" s="50" t="s">
        <v>776</v>
      </c>
      <c r="D13" s="50" t="s">
        <v>776</v>
      </c>
      <c r="E13" s="50" t="s">
        <v>776</v>
      </c>
      <c r="F13" s="62" t="s">
        <v>780</v>
      </c>
    </row>
    <row r="14" spans="1:6">
      <c r="A14" s="1" t="s">
        <v>688</v>
      </c>
      <c r="B14" s="1" t="s">
        <v>609</v>
      </c>
      <c r="D14" s="50" t="s">
        <v>776</v>
      </c>
      <c r="E14" s="50" t="s">
        <v>776</v>
      </c>
      <c r="F14" s="62" t="s">
        <v>780</v>
      </c>
    </row>
    <row r="15" spans="1:6">
      <c r="A15" s="1" t="s">
        <v>656</v>
      </c>
      <c r="B15" s="1" t="s">
        <v>607</v>
      </c>
      <c r="C15" s="50" t="s">
        <v>776</v>
      </c>
      <c r="E15" s="50" t="s">
        <v>776</v>
      </c>
      <c r="F15" s="62" t="s">
        <v>782</v>
      </c>
    </row>
    <row r="16" spans="1:6">
      <c r="A16" s="1" t="s">
        <v>10</v>
      </c>
      <c r="B16" s="1" t="s">
        <v>606</v>
      </c>
      <c r="C16" s="50" t="s">
        <v>776</v>
      </c>
      <c r="E16" s="50" t="s">
        <v>776</v>
      </c>
      <c r="F16" s="62" t="s">
        <v>782</v>
      </c>
    </row>
    <row r="17" spans="1:6">
      <c r="A17" s="1" t="s">
        <v>381</v>
      </c>
      <c r="B17" s="1" t="s">
        <v>606</v>
      </c>
      <c r="C17" s="50" t="s">
        <v>776</v>
      </c>
      <c r="E17" s="50" t="s">
        <v>776</v>
      </c>
      <c r="F17" s="62" t="s">
        <v>782</v>
      </c>
    </row>
    <row r="18" spans="1:6">
      <c r="A18" s="1" t="s">
        <v>7</v>
      </c>
      <c r="B18" s="1" t="s">
        <v>606</v>
      </c>
      <c r="C18" s="50" t="s">
        <v>776</v>
      </c>
      <c r="E18" s="50" t="s">
        <v>776</v>
      </c>
      <c r="F18" s="62" t="s">
        <v>782</v>
      </c>
    </row>
    <row r="19" spans="1:6">
      <c r="A19" s="1" t="s">
        <v>6</v>
      </c>
      <c r="B19" s="1" t="s">
        <v>606</v>
      </c>
      <c r="C19" s="50" t="s">
        <v>776</v>
      </c>
      <c r="E19" s="50" t="s">
        <v>776</v>
      </c>
      <c r="F19" s="62" t="s">
        <v>782</v>
      </c>
    </row>
    <row r="20" spans="1:6">
      <c r="A20" s="1" t="s">
        <v>317</v>
      </c>
      <c r="B20" s="1" t="s">
        <v>606</v>
      </c>
      <c r="C20" s="50" t="s">
        <v>776</v>
      </c>
      <c r="E20" s="50" t="s">
        <v>776</v>
      </c>
      <c r="F20" s="62" t="s">
        <v>782</v>
      </c>
    </row>
    <row r="21" spans="1:6">
      <c r="A21" s="1" t="s">
        <v>8</v>
      </c>
      <c r="B21" s="1" t="s">
        <v>606</v>
      </c>
      <c r="C21" s="50" t="s">
        <v>776</v>
      </c>
      <c r="E21" s="50" t="s">
        <v>776</v>
      </c>
      <c r="F21" s="62" t="s">
        <v>782</v>
      </c>
    </row>
    <row r="22" spans="1:6">
      <c r="A22" s="1" t="s">
        <v>334</v>
      </c>
      <c r="B22" s="1" t="s">
        <v>606</v>
      </c>
      <c r="C22" s="50" t="s">
        <v>776</v>
      </c>
      <c r="E22" s="50" t="s">
        <v>776</v>
      </c>
      <c r="F22" s="62" t="s">
        <v>782</v>
      </c>
    </row>
    <row r="23" spans="1:6">
      <c r="A23" s="1" t="s">
        <v>4</v>
      </c>
      <c r="B23" s="1" t="s">
        <v>606</v>
      </c>
      <c r="C23" s="50" t="s">
        <v>776</v>
      </c>
      <c r="E23" s="50" t="s">
        <v>776</v>
      </c>
      <c r="F23" s="62" t="s">
        <v>782</v>
      </c>
    </row>
    <row r="24" spans="1:6">
      <c r="A24" s="1" t="s">
        <v>719</v>
      </c>
      <c r="B24" s="1" t="s">
        <v>609</v>
      </c>
      <c r="C24" s="50" t="s">
        <v>776</v>
      </c>
      <c r="E24" s="50" t="s">
        <v>776</v>
      </c>
      <c r="F24" s="62" t="s">
        <v>782</v>
      </c>
    </row>
    <row r="25" spans="1:6">
      <c r="A25" s="1" t="s">
        <v>716</v>
      </c>
      <c r="B25" s="1" t="s">
        <v>609</v>
      </c>
      <c r="C25" s="50" t="s">
        <v>776</v>
      </c>
      <c r="E25" s="50" t="s">
        <v>776</v>
      </c>
      <c r="F25" s="62" t="s">
        <v>782</v>
      </c>
    </row>
    <row r="26" spans="1:6">
      <c r="A26" s="1" t="s">
        <v>744</v>
      </c>
      <c r="B26" s="1" t="s">
        <v>608</v>
      </c>
      <c r="C26" s="50" t="s">
        <v>776</v>
      </c>
      <c r="E26" s="50" t="s">
        <v>776</v>
      </c>
      <c r="F26" s="62" t="s">
        <v>782</v>
      </c>
    </row>
    <row r="27" spans="1:6">
      <c r="A27" s="1" t="s">
        <v>188</v>
      </c>
      <c r="B27" s="1" t="s">
        <v>608</v>
      </c>
      <c r="C27" s="50" t="s">
        <v>776</v>
      </c>
      <c r="E27" s="50" t="s">
        <v>776</v>
      </c>
      <c r="F27" s="62" t="s">
        <v>782</v>
      </c>
    </row>
    <row r="28" spans="1:6">
      <c r="A28" s="1" t="s">
        <v>601</v>
      </c>
      <c r="B28" s="1" t="s">
        <v>611</v>
      </c>
      <c r="C28" s="50" t="s">
        <v>776</v>
      </c>
      <c r="E28" s="50" t="s">
        <v>776</v>
      </c>
      <c r="F28" s="62" t="s">
        <v>782</v>
      </c>
    </row>
    <row r="29" spans="1:6">
      <c r="A29" s="1" t="s">
        <v>312</v>
      </c>
      <c r="B29" s="1" t="s">
        <v>615</v>
      </c>
      <c r="C29" s="50" t="s">
        <v>776</v>
      </c>
      <c r="E29" s="50" t="s">
        <v>776</v>
      </c>
      <c r="F29" s="62" t="s">
        <v>782</v>
      </c>
    </row>
    <row r="30" spans="1:6">
      <c r="A30" s="1" t="s">
        <v>74</v>
      </c>
      <c r="B30" s="1" t="s">
        <v>613</v>
      </c>
      <c r="C30" s="50" t="s">
        <v>776</v>
      </c>
      <c r="E30" s="50" t="s">
        <v>776</v>
      </c>
      <c r="F30" s="62" t="s">
        <v>782</v>
      </c>
    </row>
    <row r="31" spans="1:6">
      <c r="A31" s="1" t="s">
        <v>726</v>
      </c>
      <c r="B31" s="1" t="s">
        <v>613</v>
      </c>
      <c r="C31" s="50" t="s">
        <v>776</v>
      </c>
      <c r="E31" s="50" t="s">
        <v>776</v>
      </c>
      <c r="F31" s="62" t="s">
        <v>782</v>
      </c>
    </row>
    <row r="32" spans="1:6">
      <c r="A32" s="1" t="s">
        <v>75</v>
      </c>
      <c r="B32" s="1" t="s">
        <v>613</v>
      </c>
      <c r="C32" s="50" t="s">
        <v>776</v>
      </c>
      <c r="E32" s="50" t="s">
        <v>776</v>
      </c>
      <c r="F32" s="62" t="s">
        <v>782</v>
      </c>
    </row>
    <row r="33" spans="1:6">
      <c r="A33" s="1" t="s">
        <v>77</v>
      </c>
      <c r="B33" s="1" t="s">
        <v>613</v>
      </c>
      <c r="C33" s="50" t="s">
        <v>776</v>
      </c>
      <c r="E33" s="50" t="s">
        <v>776</v>
      </c>
      <c r="F33" s="62" t="s">
        <v>782</v>
      </c>
    </row>
    <row r="34" spans="1:6">
      <c r="A34" s="1" t="s">
        <v>310</v>
      </c>
      <c r="B34" s="1" t="s">
        <v>613</v>
      </c>
      <c r="C34" s="50" t="s">
        <v>776</v>
      </c>
      <c r="E34" s="50" t="s">
        <v>776</v>
      </c>
      <c r="F34" s="62" t="s">
        <v>782</v>
      </c>
    </row>
    <row r="35" spans="1:6">
      <c r="A35" s="1" t="s">
        <v>761</v>
      </c>
      <c r="B35" s="1" t="s">
        <v>609</v>
      </c>
      <c r="E35" s="50" t="s">
        <v>776</v>
      </c>
      <c r="F35" s="62" t="s">
        <v>781</v>
      </c>
    </row>
    <row r="36" spans="1:6">
      <c r="A36" s="1" t="s">
        <v>767</v>
      </c>
      <c r="B36" s="1" t="s">
        <v>608</v>
      </c>
      <c r="E36" s="50" t="s">
        <v>776</v>
      </c>
      <c r="F36" s="62" t="s">
        <v>781</v>
      </c>
    </row>
    <row r="37" spans="1:6">
      <c r="A37" s="1" t="s">
        <v>765</v>
      </c>
      <c r="B37" s="1" t="s">
        <v>608</v>
      </c>
      <c r="E37" s="50" t="s">
        <v>776</v>
      </c>
      <c r="F37" s="62" t="s">
        <v>781</v>
      </c>
    </row>
    <row r="38" spans="1:6">
      <c r="A38" s="1" t="s">
        <v>766</v>
      </c>
      <c r="B38" s="1" t="s">
        <v>608</v>
      </c>
      <c r="E38" s="50" t="s">
        <v>776</v>
      </c>
      <c r="F38" s="62" t="s">
        <v>781</v>
      </c>
    </row>
    <row r="39" spans="1:6">
      <c r="A39" s="1" t="s">
        <v>764</v>
      </c>
      <c r="B39" s="1" t="s">
        <v>608</v>
      </c>
      <c r="E39" s="50" t="s">
        <v>776</v>
      </c>
      <c r="F39" s="62" t="s">
        <v>781</v>
      </c>
    </row>
    <row r="40" spans="1:6">
      <c r="A40" s="1" t="s">
        <v>762</v>
      </c>
      <c r="B40" s="1" t="s">
        <v>608</v>
      </c>
      <c r="E40" s="50" t="s">
        <v>776</v>
      </c>
      <c r="F40" s="62" t="s">
        <v>781</v>
      </c>
    </row>
    <row r="41" spans="1:6">
      <c r="A41" s="1" t="s">
        <v>763</v>
      </c>
      <c r="B41" s="1" t="s">
        <v>608</v>
      </c>
      <c r="E41" s="50" t="s">
        <v>776</v>
      </c>
      <c r="F41" s="62" t="s">
        <v>781</v>
      </c>
    </row>
    <row r="42" spans="1:6">
      <c r="A42" s="1" t="s">
        <v>760</v>
      </c>
      <c r="B42" s="1" t="s">
        <v>610</v>
      </c>
      <c r="E42" s="50" t="s">
        <v>776</v>
      </c>
      <c r="F42" s="62" t="s">
        <v>781</v>
      </c>
    </row>
    <row r="43" spans="1:6">
      <c r="A43" s="1" t="s">
        <v>768</v>
      </c>
      <c r="B43" s="1" t="s">
        <v>613</v>
      </c>
      <c r="E43" s="50" t="s">
        <v>776</v>
      </c>
      <c r="F43" s="62" t="s">
        <v>781</v>
      </c>
    </row>
    <row r="44" spans="1:6">
      <c r="A44" s="1" t="s">
        <v>670</v>
      </c>
      <c r="B44" s="1" t="s">
        <v>605</v>
      </c>
      <c r="C44" s="50" t="s">
        <v>776</v>
      </c>
      <c r="D44" s="50" t="s">
        <v>776</v>
      </c>
      <c r="F44" s="62" t="s">
        <v>780</v>
      </c>
    </row>
    <row r="45" spans="1:6">
      <c r="A45" s="1" t="s">
        <v>686</v>
      </c>
      <c r="B45" s="1" t="s">
        <v>609</v>
      </c>
      <c r="C45" s="50" t="s">
        <v>776</v>
      </c>
      <c r="D45" s="50" t="s">
        <v>776</v>
      </c>
      <c r="F45" s="62" t="s">
        <v>780</v>
      </c>
    </row>
    <row r="46" spans="1:6">
      <c r="A46" s="1" t="s">
        <v>705</v>
      </c>
      <c r="B46" s="1" t="s">
        <v>609</v>
      </c>
      <c r="C46" s="50" t="s">
        <v>776</v>
      </c>
      <c r="D46" s="50" t="s">
        <v>776</v>
      </c>
      <c r="F46" s="62" t="s">
        <v>780</v>
      </c>
    </row>
    <row r="47" spans="1:6">
      <c r="A47" s="1" t="s">
        <v>682</v>
      </c>
      <c r="B47" s="1" t="s">
        <v>609</v>
      </c>
      <c r="C47" s="50" t="s">
        <v>776</v>
      </c>
      <c r="D47" s="50" t="s">
        <v>776</v>
      </c>
      <c r="F47" s="62" t="s">
        <v>780</v>
      </c>
    </row>
    <row r="48" spans="1:6">
      <c r="A48" s="1" t="s">
        <v>692</v>
      </c>
      <c r="B48" s="1" t="s">
        <v>609</v>
      </c>
      <c r="C48" s="50" t="s">
        <v>776</v>
      </c>
      <c r="D48" s="50" t="s">
        <v>776</v>
      </c>
      <c r="F48" s="62" t="s">
        <v>780</v>
      </c>
    </row>
    <row r="49" spans="1:6">
      <c r="A49" s="1" t="s">
        <v>699</v>
      </c>
      <c r="B49" s="1" t="s">
        <v>609</v>
      </c>
      <c r="C49" s="50" t="s">
        <v>776</v>
      </c>
      <c r="D49" s="50" t="s">
        <v>776</v>
      </c>
      <c r="F49" s="62" t="s">
        <v>780</v>
      </c>
    </row>
    <row r="50" spans="1:6">
      <c r="A50" s="1" t="s">
        <v>698</v>
      </c>
      <c r="B50" s="1" t="s">
        <v>609</v>
      </c>
      <c r="C50" s="50" t="s">
        <v>776</v>
      </c>
      <c r="D50" s="50" t="s">
        <v>776</v>
      </c>
      <c r="F50" s="62" t="s">
        <v>780</v>
      </c>
    </row>
    <row r="51" spans="1:6">
      <c r="A51" s="1" t="s">
        <v>695</v>
      </c>
      <c r="B51" s="1" t="s">
        <v>609</v>
      </c>
      <c r="C51" s="50" t="s">
        <v>776</v>
      </c>
      <c r="D51" s="50" t="s">
        <v>776</v>
      </c>
      <c r="F51" s="62" t="s">
        <v>780</v>
      </c>
    </row>
    <row r="52" spans="1:6">
      <c r="A52" s="1" t="s">
        <v>702</v>
      </c>
      <c r="B52" s="1" t="s">
        <v>609</v>
      </c>
      <c r="C52" s="50" t="s">
        <v>776</v>
      </c>
      <c r="D52" s="50" t="s">
        <v>776</v>
      </c>
      <c r="F52" s="62" t="s">
        <v>780</v>
      </c>
    </row>
    <row r="53" spans="1:6">
      <c r="A53" s="1" t="s">
        <v>683</v>
      </c>
      <c r="B53" s="1" t="s">
        <v>609</v>
      </c>
      <c r="C53" s="50" t="s">
        <v>776</v>
      </c>
      <c r="D53" s="50" t="s">
        <v>776</v>
      </c>
      <c r="F53" s="62" t="s">
        <v>780</v>
      </c>
    </row>
    <row r="54" spans="1:6">
      <c r="A54" s="1" t="s">
        <v>685</v>
      </c>
      <c r="B54" s="1" t="s">
        <v>609</v>
      </c>
      <c r="C54" s="50" t="s">
        <v>776</v>
      </c>
      <c r="D54" s="50" t="s">
        <v>776</v>
      </c>
      <c r="F54" s="62" t="s">
        <v>780</v>
      </c>
    </row>
    <row r="55" spans="1:6">
      <c r="A55" s="1" t="s">
        <v>722</v>
      </c>
      <c r="B55" s="1" t="s">
        <v>609</v>
      </c>
      <c r="C55" s="50" t="s">
        <v>776</v>
      </c>
      <c r="D55" s="50" t="s">
        <v>776</v>
      </c>
      <c r="F55" s="62" t="s">
        <v>780</v>
      </c>
    </row>
    <row r="56" spans="1:6">
      <c r="A56" s="1" t="s">
        <v>745</v>
      </c>
      <c r="B56" s="1" t="s">
        <v>608</v>
      </c>
      <c r="C56" s="50" t="s">
        <v>776</v>
      </c>
      <c r="D56" s="50" t="s">
        <v>776</v>
      </c>
      <c r="F56" s="62" t="s">
        <v>780</v>
      </c>
    </row>
    <row r="57" spans="1:6">
      <c r="A57" s="1" t="s">
        <v>739</v>
      </c>
      <c r="B57" s="1" t="s">
        <v>608</v>
      </c>
      <c r="C57" s="50" t="s">
        <v>776</v>
      </c>
      <c r="D57" s="50" t="s">
        <v>776</v>
      </c>
      <c r="F57" s="62" t="s">
        <v>780</v>
      </c>
    </row>
    <row r="58" spans="1:6">
      <c r="A58" s="1" t="s">
        <v>62</v>
      </c>
      <c r="B58" s="1" t="s">
        <v>608</v>
      </c>
      <c r="C58" s="50" t="s">
        <v>776</v>
      </c>
      <c r="D58" s="50" t="s">
        <v>776</v>
      </c>
      <c r="F58" s="62" t="s">
        <v>780</v>
      </c>
    </row>
    <row r="59" spans="1:6">
      <c r="A59" s="1" t="s">
        <v>747</v>
      </c>
      <c r="B59" s="1" t="s">
        <v>608</v>
      </c>
      <c r="C59" s="50" t="s">
        <v>776</v>
      </c>
      <c r="D59" s="50" t="s">
        <v>776</v>
      </c>
      <c r="F59" s="62" t="s">
        <v>780</v>
      </c>
    </row>
    <row r="60" spans="1:6">
      <c r="A60" s="1" t="s">
        <v>740</v>
      </c>
      <c r="B60" s="1" t="s">
        <v>608</v>
      </c>
      <c r="C60" s="50" t="s">
        <v>776</v>
      </c>
      <c r="D60" s="50" t="s">
        <v>776</v>
      </c>
      <c r="F60" s="62" t="s">
        <v>780</v>
      </c>
    </row>
    <row r="61" spans="1:6">
      <c r="A61" s="1" t="s">
        <v>57</v>
      </c>
      <c r="B61" s="1" t="s">
        <v>608</v>
      </c>
      <c r="C61" s="50" t="s">
        <v>776</v>
      </c>
      <c r="D61" s="50" t="s">
        <v>776</v>
      </c>
      <c r="F61" s="62" t="s">
        <v>780</v>
      </c>
    </row>
    <row r="62" spans="1:6">
      <c r="A62" s="1" t="s">
        <v>746</v>
      </c>
      <c r="B62" s="1" t="s">
        <v>608</v>
      </c>
      <c r="C62" s="50" t="s">
        <v>776</v>
      </c>
      <c r="D62" s="50" t="s">
        <v>776</v>
      </c>
      <c r="F62" s="62" t="s">
        <v>780</v>
      </c>
    </row>
    <row r="63" spans="1:6">
      <c r="A63" s="1" t="s">
        <v>674</v>
      </c>
      <c r="B63" s="1" t="s">
        <v>613</v>
      </c>
      <c r="C63" s="50" t="s">
        <v>776</v>
      </c>
      <c r="D63" s="50" t="s">
        <v>776</v>
      </c>
      <c r="F63" s="62" t="s">
        <v>780</v>
      </c>
    </row>
    <row r="64" spans="1:6">
      <c r="A64" s="1" t="s">
        <v>675</v>
      </c>
      <c r="B64" s="1" t="s">
        <v>613</v>
      </c>
      <c r="C64" s="50" t="s">
        <v>776</v>
      </c>
      <c r="D64" s="50" t="s">
        <v>776</v>
      </c>
      <c r="F64" s="62" t="s">
        <v>780</v>
      </c>
    </row>
    <row r="65" spans="1:6">
      <c r="A65" s="1" t="s">
        <v>727</v>
      </c>
      <c r="B65" s="1" t="s">
        <v>614</v>
      </c>
      <c r="C65" s="50" t="s">
        <v>776</v>
      </c>
      <c r="D65" s="50" t="s">
        <v>776</v>
      </c>
      <c r="F65" s="62" t="s">
        <v>780</v>
      </c>
    </row>
    <row r="66" spans="1:6">
      <c r="A66" s="1" t="s">
        <v>728</v>
      </c>
      <c r="B66" s="1" t="s">
        <v>614</v>
      </c>
      <c r="C66" s="50" t="s">
        <v>776</v>
      </c>
      <c r="D66" s="50" t="s">
        <v>776</v>
      </c>
      <c r="F66" s="62" t="s">
        <v>780</v>
      </c>
    </row>
    <row r="67" spans="1:6">
      <c r="A67" s="1" t="s">
        <v>78</v>
      </c>
      <c r="B67" s="1" t="s">
        <v>614</v>
      </c>
      <c r="C67" s="50" t="s">
        <v>776</v>
      </c>
      <c r="D67" s="50" t="s">
        <v>776</v>
      </c>
      <c r="F67" s="62" t="s">
        <v>780</v>
      </c>
    </row>
    <row r="68" spans="1:6">
      <c r="A68" s="1" t="s">
        <v>706</v>
      </c>
      <c r="B68" s="1" t="s">
        <v>614</v>
      </c>
      <c r="C68" s="50" t="s">
        <v>776</v>
      </c>
      <c r="D68" s="50" t="s">
        <v>776</v>
      </c>
      <c r="F68" s="62" t="s">
        <v>780</v>
      </c>
    </row>
    <row r="69" spans="1:6">
      <c r="A69" s="1" t="s">
        <v>729</v>
      </c>
      <c r="B69" s="1" t="s">
        <v>614</v>
      </c>
      <c r="C69" s="50" t="s">
        <v>776</v>
      </c>
      <c r="D69" s="50" t="s">
        <v>776</v>
      </c>
      <c r="F69" s="62" t="s">
        <v>780</v>
      </c>
    </row>
    <row r="70" spans="1:6">
      <c r="A70" s="1" t="s">
        <v>730</v>
      </c>
      <c r="B70" s="1" t="s">
        <v>614</v>
      </c>
      <c r="C70" s="50" t="s">
        <v>776</v>
      </c>
      <c r="D70" s="50" t="s">
        <v>776</v>
      </c>
      <c r="F70" s="62" t="s">
        <v>780</v>
      </c>
    </row>
    <row r="71" spans="1:6">
      <c r="A71" s="1" t="s">
        <v>667</v>
      </c>
      <c r="B71" s="1" t="s">
        <v>607</v>
      </c>
      <c r="D71" s="50" t="s">
        <v>776</v>
      </c>
      <c r="F71" s="62" t="s">
        <v>753</v>
      </c>
    </row>
    <row r="72" spans="1:6">
      <c r="A72" s="1" t="s">
        <v>666</v>
      </c>
      <c r="B72" s="1" t="s">
        <v>607</v>
      </c>
      <c r="D72" s="50" t="s">
        <v>776</v>
      </c>
      <c r="F72" s="62" t="s">
        <v>753</v>
      </c>
    </row>
    <row r="73" spans="1:6">
      <c r="A73" s="1" t="s">
        <v>665</v>
      </c>
      <c r="B73" s="1" t="s">
        <v>605</v>
      </c>
      <c r="D73" s="50" t="s">
        <v>776</v>
      </c>
      <c r="F73" s="62" t="s">
        <v>753</v>
      </c>
    </row>
    <row r="74" spans="1:6">
      <c r="A74" s="1" t="s">
        <v>668</v>
      </c>
      <c r="B74" s="1" t="s">
        <v>605</v>
      </c>
      <c r="D74" s="50" t="s">
        <v>776</v>
      </c>
      <c r="F74" s="62" t="s">
        <v>753</v>
      </c>
    </row>
    <row r="75" spans="1:6">
      <c r="A75" s="1" t="s">
        <v>669</v>
      </c>
      <c r="B75" s="1" t="s">
        <v>605</v>
      </c>
      <c r="D75" s="50" t="s">
        <v>776</v>
      </c>
      <c r="F75" s="62" t="s">
        <v>753</v>
      </c>
    </row>
    <row r="76" spans="1:6">
      <c r="A76" s="1" t="s">
        <v>672</v>
      </c>
      <c r="B76" s="1" t="s">
        <v>605</v>
      </c>
      <c r="D76" s="50" t="s">
        <v>776</v>
      </c>
      <c r="F76" s="62" t="s">
        <v>753</v>
      </c>
    </row>
    <row r="77" spans="1:6">
      <c r="A77" s="1" t="s">
        <v>673</v>
      </c>
      <c r="B77" s="1" t="s">
        <v>605</v>
      </c>
      <c r="D77" s="50" t="s">
        <v>776</v>
      </c>
      <c r="F77" s="62" t="s">
        <v>753</v>
      </c>
    </row>
    <row r="78" spans="1:6">
      <c r="A78" s="1" t="s">
        <v>690</v>
      </c>
      <c r="B78" s="1" t="s">
        <v>609</v>
      </c>
      <c r="D78" s="50" t="s">
        <v>776</v>
      </c>
      <c r="F78" s="62" t="s">
        <v>753</v>
      </c>
    </row>
    <row r="79" spans="1:6">
      <c r="A79" s="1" t="s">
        <v>696</v>
      </c>
      <c r="B79" s="1" t="s">
        <v>609</v>
      </c>
      <c r="D79" s="50" t="s">
        <v>776</v>
      </c>
      <c r="F79" s="62" t="s">
        <v>753</v>
      </c>
    </row>
    <row r="80" spans="1:6">
      <c r="A80" s="1" t="s">
        <v>700</v>
      </c>
      <c r="B80" s="1" t="s">
        <v>609</v>
      </c>
      <c r="D80" s="50" t="s">
        <v>776</v>
      </c>
      <c r="F80" s="62" t="s">
        <v>753</v>
      </c>
    </row>
    <row r="81" spans="1:7">
      <c r="A81" s="1" t="s">
        <v>703</v>
      </c>
      <c r="B81" s="1" t="s">
        <v>609</v>
      </c>
      <c r="D81" s="50" t="s">
        <v>776</v>
      </c>
      <c r="F81" s="62" t="s">
        <v>753</v>
      </c>
    </row>
    <row r="82" spans="1:7">
      <c r="A82" s="1" t="s">
        <v>689</v>
      </c>
      <c r="B82" s="1" t="s">
        <v>609</v>
      </c>
      <c r="D82" s="50" t="s">
        <v>776</v>
      </c>
      <c r="F82" s="62" t="s">
        <v>753</v>
      </c>
    </row>
    <row r="83" spans="1:7">
      <c r="A83" s="1" t="s">
        <v>687</v>
      </c>
      <c r="B83" s="1" t="s">
        <v>609</v>
      </c>
      <c r="D83" s="50" t="s">
        <v>776</v>
      </c>
      <c r="F83" s="62" t="s">
        <v>753</v>
      </c>
    </row>
    <row r="84" spans="1:7">
      <c r="A84" s="1" t="s">
        <v>701</v>
      </c>
      <c r="B84" s="1" t="s">
        <v>609</v>
      </c>
      <c r="D84" s="50" t="s">
        <v>776</v>
      </c>
      <c r="F84" s="62" t="s">
        <v>753</v>
      </c>
    </row>
    <row r="85" spans="1:7">
      <c r="A85" s="1" t="s">
        <v>741</v>
      </c>
      <c r="B85" s="1" t="s">
        <v>608</v>
      </c>
      <c r="D85" s="50" t="s">
        <v>776</v>
      </c>
      <c r="F85" s="62" t="s">
        <v>753</v>
      </c>
    </row>
    <row r="86" spans="1:7">
      <c r="A86" s="1" t="s">
        <v>749</v>
      </c>
      <c r="B86" s="1" t="s">
        <v>608</v>
      </c>
      <c r="D86" s="50" t="s">
        <v>776</v>
      </c>
      <c r="F86" s="62" t="s">
        <v>753</v>
      </c>
    </row>
    <row r="87" spans="1:7">
      <c r="A87" s="1" t="s">
        <v>707</v>
      </c>
      <c r="B87" s="1" t="s">
        <v>613</v>
      </c>
      <c r="D87" s="50" t="s">
        <v>776</v>
      </c>
      <c r="F87" s="62" t="s">
        <v>753</v>
      </c>
    </row>
    <row r="88" spans="1:7">
      <c r="A88" s="1" t="s">
        <v>309</v>
      </c>
      <c r="B88" s="1" t="s">
        <v>612</v>
      </c>
      <c r="C88" s="50" t="s">
        <v>776</v>
      </c>
      <c r="F88" s="62" t="s">
        <v>782</v>
      </c>
      <c r="G88" t="s">
        <v>776</v>
      </c>
    </row>
    <row r="89" spans="1:7">
      <c r="A89" s="1" t="s">
        <v>308</v>
      </c>
      <c r="B89" s="1" t="s">
        <v>612</v>
      </c>
      <c r="C89" s="50" t="s">
        <v>776</v>
      </c>
      <c r="F89" s="62" t="s">
        <v>782</v>
      </c>
    </row>
    <row r="90" spans="1:7">
      <c r="A90" s="1" t="s">
        <v>325</v>
      </c>
      <c r="B90" s="1" t="s">
        <v>612</v>
      </c>
      <c r="C90" s="50" t="s">
        <v>776</v>
      </c>
      <c r="F90" s="62" t="s">
        <v>782</v>
      </c>
    </row>
    <row r="91" spans="1:7">
      <c r="A91" s="1" t="s">
        <v>324</v>
      </c>
      <c r="B91" s="1" t="s">
        <v>612</v>
      </c>
      <c r="C91" s="50" t="s">
        <v>776</v>
      </c>
      <c r="F91" s="62" t="s">
        <v>782</v>
      </c>
    </row>
    <row r="92" spans="1:7">
      <c r="A92" s="1" t="s">
        <v>79</v>
      </c>
      <c r="B92" s="1" t="s">
        <v>612</v>
      </c>
      <c r="C92" s="50" t="s">
        <v>776</v>
      </c>
      <c r="F92" s="62" t="s">
        <v>782</v>
      </c>
    </row>
    <row r="93" spans="1:7">
      <c r="A93" s="1" t="s">
        <v>81</v>
      </c>
      <c r="B93" s="1" t="s">
        <v>612</v>
      </c>
      <c r="C93" s="50" t="s">
        <v>776</v>
      </c>
      <c r="F93" s="62" t="s">
        <v>782</v>
      </c>
    </row>
    <row r="94" spans="1:7">
      <c r="A94" s="1" t="s">
        <v>322</v>
      </c>
      <c r="B94" s="1" t="s">
        <v>612</v>
      </c>
      <c r="C94" s="50" t="s">
        <v>776</v>
      </c>
      <c r="F94" s="62" t="s">
        <v>782</v>
      </c>
    </row>
    <row r="95" spans="1:7">
      <c r="A95" s="1" t="s">
        <v>323</v>
      </c>
      <c r="B95" s="1" t="s">
        <v>612</v>
      </c>
      <c r="C95" s="50" t="s">
        <v>776</v>
      </c>
      <c r="F95" s="62" t="s">
        <v>782</v>
      </c>
    </row>
    <row r="96" spans="1:7">
      <c r="A96" s="1" t="s">
        <v>17</v>
      </c>
      <c r="B96" s="1" t="s">
        <v>607</v>
      </c>
      <c r="C96" s="50" t="s">
        <v>776</v>
      </c>
      <c r="F96" s="62" t="s">
        <v>782</v>
      </c>
    </row>
    <row r="97" spans="1:6">
      <c r="A97" s="1" t="s">
        <v>15</v>
      </c>
      <c r="B97" s="1" t="s">
        <v>607</v>
      </c>
      <c r="C97" s="50" t="s">
        <v>776</v>
      </c>
      <c r="F97" s="62" t="s">
        <v>782</v>
      </c>
    </row>
    <row r="98" spans="1:6">
      <c r="A98" s="1" t="s">
        <v>183</v>
      </c>
      <c r="B98" s="1" t="s">
        <v>607</v>
      </c>
      <c r="C98" s="50" t="s">
        <v>776</v>
      </c>
      <c r="F98" s="62" t="s">
        <v>782</v>
      </c>
    </row>
    <row r="99" spans="1:6">
      <c r="A99" s="1" t="s">
        <v>657</v>
      </c>
      <c r="B99" s="1" t="s">
        <v>607</v>
      </c>
      <c r="C99" s="50" t="s">
        <v>776</v>
      </c>
      <c r="F99" s="62" t="s">
        <v>782</v>
      </c>
    </row>
    <row r="100" spans="1:6">
      <c r="A100" s="1" t="s">
        <v>661</v>
      </c>
      <c r="B100" s="1" t="s">
        <v>607</v>
      </c>
      <c r="C100" s="50" t="s">
        <v>776</v>
      </c>
      <c r="F100" s="62" t="s">
        <v>782</v>
      </c>
    </row>
    <row r="101" spans="1:6">
      <c r="A101" s="1" t="s">
        <v>650</v>
      </c>
      <c r="B101" s="1" t="s">
        <v>607</v>
      </c>
      <c r="C101" s="50" t="s">
        <v>776</v>
      </c>
      <c r="F101" s="62" t="s">
        <v>782</v>
      </c>
    </row>
    <row r="102" spans="1:6">
      <c r="A102" s="1" t="s">
        <v>662</v>
      </c>
      <c r="B102" s="1" t="s">
        <v>607</v>
      </c>
      <c r="C102" s="50" t="s">
        <v>776</v>
      </c>
      <c r="F102" s="62" t="s">
        <v>782</v>
      </c>
    </row>
    <row r="103" spans="1:6">
      <c r="A103" s="1" t="s">
        <v>659</v>
      </c>
      <c r="B103" s="1" t="s">
        <v>607</v>
      </c>
      <c r="C103" s="50" t="s">
        <v>776</v>
      </c>
      <c r="F103" s="62" t="s">
        <v>782</v>
      </c>
    </row>
    <row r="104" spans="1:6">
      <c r="A104" s="1" t="s">
        <v>68</v>
      </c>
      <c r="B104" s="1" t="s">
        <v>607</v>
      </c>
      <c r="C104" s="50" t="s">
        <v>776</v>
      </c>
      <c r="F104" s="62" t="s">
        <v>782</v>
      </c>
    </row>
    <row r="105" spans="1:6">
      <c r="A105" s="1" t="s">
        <v>178</v>
      </c>
      <c r="B105" s="1" t="s">
        <v>607</v>
      </c>
      <c r="C105" s="50" t="s">
        <v>776</v>
      </c>
      <c r="F105" s="62" t="s">
        <v>782</v>
      </c>
    </row>
    <row r="106" spans="1:6">
      <c r="A106" s="1" t="s">
        <v>13</v>
      </c>
      <c r="B106" s="1" t="s">
        <v>607</v>
      </c>
      <c r="C106" s="50" t="s">
        <v>776</v>
      </c>
      <c r="F106" s="62" t="s">
        <v>782</v>
      </c>
    </row>
    <row r="107" spans="1:6">
      <c r="A107" s="1" t="s">
        <v>338</v>
      </c>
      <c r="B107" s="1" t="s">
        <v>605</v>
      </c>
      <c r="C107" s="50" t="s">
        <v>776</v>
      </c>
      <c r="F107" s="62" t="s">
        <v>782</v>
      </c>
    </row>
    <row r="108" spans="1:6">
      <c r="A108" s="1" t="s">
        <v>499</v>
      </c>
      <c r="B108" s="1" t="s">
        <v>606</v>
      </c>
      <c r="C108" s="50" t="s">
        <v>776</v>
      </c>
      <c r="F108" s="62" t="s">
        <v>782</v>
      </c>
    </row>
    <row r="109" spans="1:6">
      <c r="A109" s="1" t="s">
        <v>11</v>
      </c>
      <c r="B109" s="1" t="s">
        <v>606</v>
      </c>
      <c r="C109" s="50" t="s">
        <v>776</v>
      </c>
      <c r="F109" s="62" t="s">
        <v>782</v>
      </c>
    </row>
    <row r="110" spans="1:6">
      <c r="A110" s="1" t="s">
        <v>435</v>
      </c>
      <c r="B110" s="1" t="s">
        <v>606</v>
      </c>
      <c r="C110" s="50" t="s">
        <v>776</v>
      </c>
      <c r="F110" s="62" t="s">
        <v>782</v>
      </c>
    </row>
    <row r="111" spans="1:6">
      <c r="A111" s="1" t="s">
        <v>652</v>
      </c>
      <c r="B111" s="1" t="s">
        <v>606</v>
      </c>
      <c r="C111" s="50" t="s">
        <v>776</v>
      </c>
      <c r="F111" s="62" t="s">
        <v>782</v>
      </c>
    </row>
    <row r="112" spans="1:6">
      <c r="A112" s="1" t="s">
        <v>348</v>
      </c>
      <c r="B112" s="1" t="s">
        <v>606</v>
      </c>
      <c r="C112" s="50" t="s">
        <v>776</v>
      </c>
      <c r="F112" s="62" t="s">
        <v>782</v>
      </c>
    </row>
    <row r="113" spans="1:6">
      <c r="A113" s="1" t="s">
        <v>647</v>
      </c>
      <c r="B113" s="1" t="s">
        <v>606</v>
      </c>
      <c r="C113" s="50" t="s">
        <v>776</v>
      </c>
      <c r="F113" s="62" t="s">
        <v>782</v>
      </c>
    </row>
    <row r="114" spans="1:6">
      <c r="A114" s="1" t="s">
        <v>5</v>
      </c>
      <c r="B114" s="1" t="s">
        <v>606</v>
      </c>
      <c r="C114" s="50" t="s">
        <v>776</v>
      </c>
      <c r="F114" s="62" t="s">
        <v>782</v>
      </c>
    </row>
    <row r="115" spans="1:6">
      <c r="A115" s="1" t="s">
        <v>9</v>
      </c>
      <c r="B115" s="1" t="s">
        <v>606</v>
      </c>
      <c r="C115" s="50" t="s">
        <v>776</v>
      </c>
      <c r="F115" s="62" t="s">
        <v>782</v>
      </c>
    </row>
    <row r="116" spans="1:6">
      <c r="A116" s="1" t="s">
        <v>529</v>
      </c>
      <c r="B116" s="1" t="s">
        <v>606</v>
      </c>
      <c r="C116" s="50" t="s">
        <v>776</v>
      </c>
      <c r="F116" s="62" t="s">
        <v>782</v>
      </c>
    </row>
    <row r="117" spans="1:6">
      <c r="A117" s="1" t="s">
        <v>407</v>
      </c>
      <c r="B117" s="1" t="s">
        <v>606</v>
      </c>
      <c r="C117" s="50" t="s">
        <v>776</v>
      </c>
      <c r="F117" s="62" t="s">
        <v>782</v>
      </c>
    </row>
    <row r="118" spans="1:6">
      <c r="A118" s="1" t="s">
        <v>554</v>
      </c>
      <c r="B118" s="1" t="s">
        <v>606</v>
      </c>
      <c r="C118" s="50" t="s">
        <v>776</v>
      </c>
      <c r="F118" s="62" t="s">
        <v>782</v>
      </c>
    </row>
    <row r="119" spans="1:6">
      <c r="A119" s="1" t="s">
        <v>21</v>
      </c>
      <c r="B119" s="1" t="s">
        <v>609</v>
      </c>
      <c r="C119" s="50" t="s">
        <v>776</v>
      </c>
      <c r="F119" s="62" t="s">
        <v>782</v>
      </c>
    </row>
    <row r="120" spans="1:6">
      <c r="A120" s="1" t="s">
        <v>491</v>
      </c>
      <c r="B120" s="1" t="s">
        <v>609</v>
      </c>
      <c r="C120" s="50" t="s">
        <v>776</v>
      </c>
      <c r="F120" s="62" t="s">
        <v>782</v>
      </c>
    </row>
    <row r="121" spans="1:6">
      <c r="A121" s="1" t="s">
        <v>697</v>
      </c>
      <c r="B121" s="1" t="s">
        <v>609</v>
      </c>
      <c r="C121" s="50" t="s">
        <v>776</v>
      </c>
      <c r="F121" s="62" t="s">
        <v>782</v>
      </c>
    </row>
    <row r="122" spans="1:6">
      <c r="A122" s="1" t="s">
        <v>16</v>
      </c>
      <c r="B122" s="1" t="s">
        <v>609</v>
      </c>
      <c r="C122" s="50" t="s">
        <v>776</v>
      </c>
      <c r="F122" s="62" t="s">
        <v>782</v>
      </c>
    </row>
    <row r="123" spans="1:6">
      <c r="A123" s="1" t="s">
        <v>723</v>
      </c>
      <c r="B123" s="1" t="s">
        <v>609</v>
      </c>
      <c r="C123" s="50" t="s">
        <v>776</v>
      </c>
      <c r="F123" s="62" t="s">
        <v>782</v>
      </c>
    </row>
    <row r="124" spans="1:6">
      <c r="A124" s="1" t="s">
        <v>721</v>
      </c>
      <c r="B124" s="1" t="s">
        <v>609</v>
      </c>
      <c r="C124" s="50" t="s">
        <v>776</v>
      </c>
      <c r="F124" s="62" t="s">
        <v>782</v>
      </c>
    </row>
    <row r="125" spans="1:6">
      <c r="A125" s="1" t="s">
        <v>709</v>
      </c>
      <c r="B125" s="1" t="s">
        <v>609</v>
      </c>
      <c r="C125" s="50" t="s">
        <v>776</v>
      </c>
      <c r="F125" s="62" t="s">
        <v>782</v>
      </c>
    </row>
    <row r="126" spans="1:6">
      <c r="A126" s="1" t="s">
        <v>712</v>
      </c>
      <c r="B126" s="1" t="s">
        <v>609</v>
      </c>
      <c r="C126" s="50" t="s">
        <v>776</v>
      </c>
      <c r="F126" s="62" t="s">
        <v>782</v>
      </c>
    </row>
    <row r="127" spans="1:6">
      <c r="A127" s="1" t="s">
        <v>713</v>
      </c>
      <c r="B127" s="1" t="s">
        <v>609</v>
      </c>
      <c r="C127" s="50" t="s">
        <v>776</v>
      </c>
      <c r="F127" s="62" t="s">
        <v>782</v>
      </c>
    </row>
    <row r="128" spans="1:6">
      <c r="A128" s="1" t="s">
        <v>331</v>
      </c>
      <c r="B128" s="1" t="s">
        <v>609</v>
      </c>
      <c r="C128" s="50" t="s">
        <v>776</v>
      </c>
      <c r="F128" s="62" t="s">
        <v>782</v>
      </c>
    </row>
    <row r="129" spans="1:6">
      <c r="A129" s="1" t="s">
        <v>718</v>
      </c>
      <c r="B129" s="1" t="s">
        <v>609</v>
      </c>
      <c r="C129" s="50" t="s">
        <v>776</v>
      </c>
      <c r="F129" s="62" t="s">
        <v>782</v>
      </c>
    </row>
    <row r="130" spans="1:6">
      <c r="A130" s="1" t="s">
        <v>372</v>
      </c>
      <c r="B130" s="1" t="s">
        <v>609</v>
      </c>
      <c r="C130" s="50" t="s">
        <v>776</v>
      </c>
      <c r="F130" s="62" t="s">
        <v>782</v>
      </c>
    </row>
    <row r="131" spans="1:6">
      <c r="A131" s="1" t="s">
        <v>531</v>
      </c>
      <c r="B131" s="1" t="s">
        <v>609</v>
      </c>
      <c r="C131" s="50" t="s">
        <v>776</v>
      </c>
      <c r="F131" s="62" t="s">
        <v>782</v>
      </c>
    </row>
    <row r="132" spans="1:6">
      <c r="A132" s="1" t="s">
        <v>315</v>
      </c>
      <c r="B132" s="1" t="s">
        <v>609</v>
      </c>
      <c r="C132" s="50" t="s">
        <v>776</v>
      </c>
      <c r="F132" s="62" t="s">
        <v>782</v>
      </c>
    </row>
    <row r="133" spans="1:6">
      <c r="A133" s="1" t="s">
        <v>694</v>
      </c>
      <c r="B133" s="1" t="s">
        <v>609</v>
      </c>
      <c r="C133" s="50" t="s">
        <v>776</v>
      </c>
      <c r="F133" s="62" t="s">
        <v>782</v>
      </c>
    </row>
    <row r="134" spans="1:6">
      <c r="A134" s="1" t="s">
        <v>720</v>
      </c>
      <c r="B134" s="1" t="s">
        <v>609</v>
      </c>
      <c r="C134" s="50" t="s">
        <v>776</v>
      </c>
      <c r="F134" s="62" t="s">
        <v>782</v>
      </c>
    </row>
    <row r="135" spans="1:6">
      <c r="A135" s="1" t="s">
        <v>715</v>
      </c>
      <c r="B135" s="1" t="s">
        <v>609</v>
      </c>
      <c r="C135" s="50" t="s">
        <v>776</v>
      </c>
      <c r="F135" s="62" t="s">
        <v>782</v>
      </c>
    </row>
    <row r="136" spans="1:6">
      <c r="A136" s="1" t="s">
        <v>717</v>
      </c>
      <c r="B136" s="1" t="s">
        <v>609</v>
      </c>
      <c r="C136" s="50" t="s">
        <v>776</v>
      </c>
      <c r="F136" s="62" t="s">
        <v>782</v>
      </c>
    </row>
    <row r="137" spans="1:6">
      <c r="A137" s="1" t="s">
        <v>710</v>
      </c>
      <c r="B137" s="1" t="s">
        <v>609</v>
      </c>
      <c r="C137" s="50" t="s">
        <v>776</v>
      </c>
      <c r="F137" s="62" t="s">
        <v>782</v>
      </c>
    </row>
    <row r="138" spans="1:6">
      <c r="A138" s="1" t="s">
        <v>714</v>
      </c>
      <c r="B138" s="1" t="s">
        <v>609</v>
      </c>
      <c r="C138" s="50" t="s">
        <v>776</v>
      </c>
      <c r="F138" s="62" t="s">
        <v>782</v>
      </c>
    </row>
    <row r="139" spans="1:6">
      <c r="A139" s="1" t="s">
        <v>724</v>
      </c>
      <c r="B139" s="1" t="s">
        <v>609</v>
      </c>
      <c r="C139" s="50" t="s">
        <v>776</v>
      </c>
      <c r="F139" s="62" t="s">
        <v>782</v>
      </c>
    </row>
    <row r="140" spans="1:6">
      <c r="A140" s="1" t="s">
        <v>711</v>
      </c>
      <c r="B140" s="1" t="s">
        <v>609</v>
      </c>
      <c r="C140" s="50" t="s">
        <v>776</v>
      </c>
      <c r="F140" s="62" t="s">
        <v>782</v>
      </c>
    </row>
    <row r="141" spans="1:6">
      <c r="A141" s="1" t="s">
        <v>171</v>
      </c>
      <c r="B141" s="1" t="s">
        <v>609</v>
      </c>
      <c r="C141" s="50" t="s">
        <v>776</v>
      </c>
      <c r="F141" s="62" t="s">
        <v>782</v>
      </c>
    </row>
    <row r="142" spans="1:6">
      <c r="A142" s="1" t="s">
        <v>497</v>
      </c>
      <c r="B142" s="1" t="s">
        <v>608</v>
      </c>
      <c r="C142" s="50" t="s">
        <v>776</v>
      </c>
      <c r="F142" s="62" t="s">
        <v>782</v>
      </c>
    </row>
    <row r="143" spans="1:6">
      <c r="A143" s="1" t="s">
        <v>513</v>
      </c>
      <c r="B143" s="1" t="s">
        <v>608</v>
      </c>
      <c r="C143" s="50" t="s">
        <v>776</v>
      </c>
      <c r="F143" s="62" t="s">
        <v>782</v>
      </c>
    </row>
    <row r="144" spans="1:6">
      <c r="A144" s="1" t="s">
        <v>742</v>
      </c>
      <c r="B144" s="1" t="s">
        <v>608</v>
      </c>
      <c r="C144" s="50" t="s">
        <v>776</v>
      </c>
      <c r="F144" s="62" t="s">
        <v>782</v>
      </c>
    </row>
    <row r="145" spans="1:6">
      <c r="A145" s="1" t="s">
        <v>748</v>
      </c>
      <c r="B145" s="1" t="s">
        <v>608</v>
      </c>
      <c r="C145" s="50" t="s">
        <v>776</v>
      </c>
      <c r="F145" s="62" t="s">
        <v>782</v>
      </c>
    </row>
    <row r="146" spans="1:6">
      <c r="A146" s="1" t="s">
        <v>59</v>
      </c>
      <c r="B146" s="1" t="s">
        <v>608</v>
      </c>
      <c r="C146" s="50" t="s">
        <v>776</v>
      </c>
      <c r="F146" s="62" t="s">
        <v>782</v>
      </c>
    </row>
    <row r="147" spans="1:6">
      <c r="A147" s="1" t="s">
        <v>56</v>
      </c>
      <c r="B147" s="1" t="s">
        <v>608</v>
      </c>
      <c r="C147" s="50" t="s">
        <v>776</v>
      </c>
      <c r="F147" s="62" t="s">
        <v>782</v>
      </c>
    </row>
    <row r="148" spans="1:6">
      <c r="A148" s="1" t="s">
        <v>545</v>
      </c>
      <c r="B148" s="1" t="s">
        <v>608</v>
      </c>
      <c r="C148" s="50" t="s">
        <v>776</v>
      </c>
      <c r="F148" s="62" t="s">
        <v>782</v>
      </c>
    </row>
    <row r="149" spans="1:6">
      <c r="A149" s="1" t="s">
        <v>64</v>
      </c>
      <c r="B149" s="1" t="s">
        <v>608</v>
      </c>
      <c r="C149" s="50" t="s">
        <v>776</v>
      </c>
      <c r="F149" s="62" t="s">
        <v>782</v>
      </c>
    </row>
    <row r="150" spans="1:6">
      <c r="A150" s="1" t="s">
        <v>400</v>
      </c>
      <c r="B150" s="1" t="s">
        <v>608</v>
      </c>
      <c r="C150" s="50" t="s">
        <v>776</v>
      </c>
      <c r="F150" s="62" t="s">
        <v>782</v>
      </c>
    </row>
    <row r="151" spans="1:6">
      <c r="A151" s="1" t="s">
        <v>181</v>
      </c>
      <c r="B151" s="1" t="s">
        <v>608</v>
      </c>
      <c r="C151" s="50" t="s">
        <v>776</v>
      </c>
      <c r="F151" s="62" t="s">
        <v>782</v>
      </c>
    </row>
    <row r="152" spans="1:6">
      <c r="A152" s="1" t="s">
        <v>402</v>
      </c>
      <c r="B152" s="1" t="s">
        <v>608</v>
      </c>
      <c r="C152" s="50" t="s">
        <v>776</v>
      </c>
      <c r="F152" s="62" t="s">
        <v>782</v>
      </c>
    </row>
    <row r="153" spans="1:6">
      <c r="A153" s="1" t="s">
        <v>189</v>
      </c>
      <c r="B153" s="1" t="s">
        <v>608</v>
      </c>
      <c r="C153" s="50" t="s">
        <v>776</v>
      </c>
      <c r="F153" s="62" t="s">
        <v>782</v>
      </c>
    </row>
    <row r="154" spans="1:6">
      <c r="A154" s="1" t="s">
        <v>547</v>
      </c>
      <c r="B154" s="1" t="s">
        <v>608</v>
      </c>
      <c r="C154" s="50" t="s">
        <v>776</v>
      </c>
      <c r="F154" s="62" t="s">
        <v>782</v>
      </c>
    </row>
    <row r="155" spans="1:6">
      <c r="A155" s="1" t="s">
        <v>743</v>
      </c>
      <c r="B155" s="1" t="s">
        <v>608</v>
      </c>
      <c r="C155" s="50" t="s">
        <v>776</v>
      </c>
      <c r="F155" s="62" t="s">
        <v>782</v>
      </c>
    </row>
    <row r="156" spans="1:6">
      <c r="A156" s="1" t="s">
        <v>48</v>
      </c>
      <c r="B156" s="1" t="s">
        <v>608</v>
      </c>
      <c r="C156" s="50" t="s">
        <v>776</v>
      </c>
      <c r="F156" s="62" t="s">
        <v>782</v>
      </c>
    </row>
    <row r="157" spans="1:6">
      <c r="A157" s="1" t="s">
        <v>175</v>
      </c>
      <c r="B157" s="1" t="s">
        <v>608</v>
      </c>
      <c r="C157" s="50" t="s">
        <v>776</v>
      </c>
      <c r="F157" s="62" t="s">
        <v>782</v>
      </c>
    </row>
    <row r="158" spans="1:6">
      <c r="A158" s="1" t="s">
        <v>177</v>
      </c>
      <c r="B158" s="1" t="s">
        <v>608</v>
      </c>
      <c r="C158" s="50" t="s">
        <v>776</v>
      </c>
      <c r="F158" s="62" t="s">
        <v>782</v>
      </c>
    </row>
    <row r="159" spans="1:6">
      <c r="A159" s="1" t="s">
        <v>408</v>
      </c>
      <c r="B159" s="1" t="s">
        <v>608</v>
      </c>
      <c r="C159" s="50" t="s">
        <v>776</v>
      </c>
      <c r="F159" s="62" t="s">
        <v>782</v>
      </c>
    </row>
    <row r="160" spans="1:6">
      <c r="A160" s="1" t="s">
        <v>769</v>
      </c>
      <c r="B160" s="1" t="s">
        <v>608</v>
      </c>
      <c r="C160" s="50" t="s">
        <v>776</v>
      </c>
      <c r="F160" s="62" t="s">
        <v>782</v>
      </c>
    </row>
    <row r="161" spans="1:6">
      <c r="A161" s="1" t="s">
        <v>566</v>
      </c>
      <c r="B161" s="1" t="s">
        <v>608</v>
      </c>
      <c r="C161" s="50" t="s">
        <v>776</v>
      </c>
      <c r="F161" s="62" t="s">
        <v>782</v>
      </c>
    </row>
    <row r="162" spans="1:6">
      <c r="A162" s="1" t="s">
        <v>14</v>
      </c>
      <c r="B162" s="1" t="s">
        <v>608</v>
      </c>
      <c r="C162" s="50" t="s">
        <v>776</v>
      </c>
      <c r="F162" s="62" t="s">
        <v>782</v>
      </c>
    </row>
    <row r="163" spans="1:6">
      <c r="A163" s="1" t="s">
        <v>533</v>
      </c>
      <c r="B163" s="1" t="s">
        <v>611</v>
      </c>
      <c r="C163" s="50" t="s">
        <v>776</v>
      </c>
      <c r="F163" s="62" t="s">
        <v>782</v>
      </c>
    </row>
    <row r="164" spans="1:6">
      <c r="A164" s="1" t="s">
        <v>364</v>
      </c>
      <c r="B164" s="1" t="s">
        <v>615</v>
      </c>
      <c r="C164" s="50" t="s">
        <v>776</v>
      </c>
      <c r="F164" s="62" t="s">
        <v>782</v>
      </c>
    </row>
    <row r="165" spans="1:6">
      <c r="A165" s="1" t="s">
        <v>438</v>
      </c>
      <c r="B165" s="1" t="s">
        <v>615</v>
      </c>
      <c r="C165" s="50" t="s">
        <v>776</v>
      </c>
      <c r="F165" s="62" t="s">
        <v>782</v>
      </c>
    </row>
    <row r="166" spans="1:6">
      <c r="A166" s="1" t="s">
        <v>405</v>
      </c>
      <c r="B166" s="1" t="s">
        <v>615</v>
      </c>
      <c r="C166" s="50" t="s">
        <v>776</v>
      </c>
      <c r="F166" s="62" t="s">
        <v>782</v>
      </c>
    </row>
    <row r="167" spans="1:6">
      <c r="A167" s="1" t="s">
        <v>587</v>
      </c>
      <c r="B167" s="1" t="s">
        <v>615</v>
      </c>
      <c r="C167" s="50" t="s">
        <v>776</v>
      </c>
      <c r="F167" s="62" t="s">
        <v>782</v>
      </c>
    </row>
    <row r="168" spans="1:6">
      <c r="A168" s="1" t="s">
        <v>738</v>
      </c>
      <c r="B168" s="1" t="s">
        <v>615</v>
      </c>
      <c r="C168" s="50" t="s">
        <v>776</v>
      </c>
      <c r="F168" s="62" t="s">
        <v>782</v>
      </c>
    </row>
    <row r="169" spans="1:6">
      <c r="A169" s="1" t="s">
        <v>409</v>
      </c>
      <c r="B169" s="1" t="s">
        <v>615</v>
      </c>
      <c r="C169" s="50" t="s">
        <v>776</v>
      </c>
      <c r="F169" s="62" t="s">
        <v>782</v>
      </c>
    </row>
    <row r="170" spans="1:6">
      <c r="A170" s="1" t="s">
        <v>350</v>
      </c>
      <c r="B170" s="1" t="s">
        <v>610</v>
      </c>
      <c r="C170" s="50" t="s">
        <v>776</v>
      </c>
      <c r="F170" s="62" t="s">
        <v>782</v>
      </c>
    </row>
    <row r="171" spans="1:6">
      <c r="A171" s="1" t="s">
        <v>69</v>
      </c>
      <c r="B171" s="1" t="s">
        <v>610</v>
      </c>
      <c r="C171" s="50" t="s">
        <v>776</v>
      </c>
      <c r="F171" s="62" t="s">
        <v>782</v>
      </c>
    </row>
    <row r="172" spans="1:6">
      <c r="A172" s="1" t="s">
        <v>493</v>
      </c>
      <c r="B172" s="1" t="s">
        <v>610</v>
      </c>
      <c r="C172" s="50" t="s">
        <v>776</v>
      </c>
      <c r="F172" s="62" t="s">
        <v>782</v>
      </c>
    </row>
    <row r="173" spans="1:6">
      <c r="A173" s="1" t="s">
        <v>190</v>
      </c>
      <c r="B173" s="1" t="s">
        <v>610</v>
      </c>
      <c r="C173" s="50" t="s">
        <v>776</v>
      </c>
      <c r="F173" s="62" t="s">
        <v>782</v>
      </c>
    </row>
    <row r="174" spans="1:6">
      <c r="A174" s="1" t="s">
        <v>332</v>
      </c>
      <c r="B174" s="1" t="s">
        <v>610</v>
      </c>
      <c r="C174" s="50" t="s">
        <v>776</v>
      </c>
      <c r="F174" s="62" t="s">
        <v>782</v>
      </c>
    </row>
    <row r="175" spans="1:6">
      <c r="A175" s="1" t="s">
        <v>521</v>
      </c>
      <c r="B175" s="1" t="s">
        <v>610</v>
      </c>
      <c r="C175" s="50" t="s">
        <v>776</v>
      </c>
      <c r="F175" s="62" t="s">
        <v>782</v>
      </c>
    </row>
    <row r="176" spans="1:6">
      <c r="A176" s="1" t="s">
        <v>70</v>
      </c>
      <c r="B176" s="1" t="s">
        <v>610</v>
      </c>
      <c r="C176" s="50" t="s">
        <v>776</v>
      </c>
      <c r="F176" s="62" t="s">
        <v>782</v>
      </c>
    </row>
    <row r="177" spans="1:6">
      <c r="A177" s="1" t="s">
        <v>572</v>
      </c>
      <c r="B177" s="1" t="s">
        <v>610</v>
      </c>
      <c r="C177" s="50" t="s">
        <v>776</v>
      </c>
      <c r="F177" s="62" t="s">
        <v>782</v>
      </c>
    </row>
    <row r="178" spans="1:6">
      <c r="A178" s="1" t="s">
        <v>305</v>
      </c>
      <c r="B178" s="1" t="s">
        <v>610</v>
      </c>
      <c r="C178" s="50" t="s">
        <v>776</v>
      </c>
      <c r="F178" s="62" t="s">
        <v>782</v>
      </c>
    </row>
    <row r="179" spans="1:6">
      <c r="A179" s="1" t="s">
        <v>708</v>
      </c>
      <c r="B179" s="1" t="s">
        <v>610</v>
      </c>
      <c r="C179" s="50" t="s">
        <v>776</v>
      </c>
      <c r="F179" s="62" t="s">
        <v>782</v>
      </c>
    </row>
    <row r="180" spans="1:6">
      <c r="A180" s="1" t="s">
        <v>593</v>
      </c>
      <c r="B180" s="1" t="s">
        <v>610</v>
      </c>
      <c r="C180" s="50" t="s">
        <v>776</v>
      </c>
      <c r="F180" s="62" t="s">
        <v>782</v>
      </c>
    </row>
    <row r="181" spans="1:6">
      <c r="A181" s="1" t="s">
        <v>71</v>
      </c>
      <c r="B181" s="1" t="s">
        <v>610</v>
      </c>
      <c r="C181" s="50" t="s">
        <v>776</v>
      </c>
      <c r="F181" s="62" t="s">
        <v>782</v>
      </c>
    </row>
    <row r="182" spans="1:6">
      <c r="A182" s="1" t="s">
        <v>679</v>
      </c>
      <c r="B182" s="1" t="s">
        <v>613</v>
      </c>
      <c r="C182" s="50" t="s">
        <v>776</v>
      </c>
      <c r="F182" s="62" t="s">
        <v>782</v>
      </c>
    </row>
    <row r="183" spans="1:6">
      <c r="A183" s="1" t="s">
        <v>680</v>
      </c>
      <c r="B183" s="1" t="s">
        <v>613</v>
      </c>
      <c r="C183" s="50" t="s">
        <v>776</v>
      </c>
      <c r="F183" s="62" t="s">
        <v>782</v>
      </c>
    </row>
    <row r="184" spans="1:6">
      <c r="A184" s="1" t="s">
        <v>678</v>
      </c>
      <c r="B184" s="1" t="s">
        <v>613</v>
      </c>
      <c r="C184" s="50" t="s">
        <v>776</v>
      </c>
      <c r="F184" s="62" t="s">
        <v>782</v>
      </c>
    </row>
    <row r="185" spans="1:6">
      <c r="A185" s="1" t="s">
        <v>736</v>
      </c>
      <c r="B185" s="1" t="s">
        <v>614</v>
      </c>
      <c r="C185" s="50" t="s">
        <v>776</v>
      </c>
      <c r="F185" s="62" t="s">
        <v>782</v>
      </c>
    </row>
    <row r="186" spans="1:6">
      <c r="A186" s="1" t="s">
        <v>737</v>
      </c>
      <c r="B186" s="1" t="s">
        <v>614</v>
      </c>
      <c r="C186" s="50" t="s">
        <v>776</v>
      </c>
      <c r="F186" s="62" t="s">
        <v>782</v>
      </c>
    </row>
    <row r="187" spans="1:6">
      <c r="A187" s="1" t="s">
        <v>735</v>
      </c>
      <c r="B187" s="1" t="s">
        <v>614</v>
      </c>
      <c r="C187" s="50" t="s">
        <v>776</v>
      </c>
      <c r="F187" s="62" t="s">
        <v>782</v>
      </c>
    </row>
    <row r="188" spans="1:6">
      <c r="A188" s="1" t="s">
        <v>515</v>
      </c>
      <c r="B188" s="1" t="s">
        <v>614</v>
      </c>
      <c r="C188" s="50" t="s">
        <v>776</v>
      </c>
      <c r="F188" s="62" t="s">
        <v>782</v>
      </c>
    </row>
    <row r="189" spans="1:6">
      <c r="A189" s="1" t="s">
        <v>732</v>
      </c>
      <c r="B189" s="1" t="s">
        <v>614</v>
      </c>
      <c r="C189" s="50" t="s">
        <v>776</v>
      </c>
      <c r="F189" s="62" t="s">
        <v>782</v>
      </c>
    </row>
    <row r="190" spans="1:6">
      <c r="A190" s="1" t="s">
        <v>734</v>
      </c>
      <c r="B190" s="1" t="s">
        <v>614</v>
      </c>
      <c r="C190" s="50" t="s">
        <v>776</v>
      </c>
      <c r="F190" s="62" t="s">
        <v>782</v>
      </c>
    </row>
    <row r="191" spans="1:6">
      <c r="A191" s="1" t="s">
        <v>731</v>
      </c>
      <c r="B191" s="1" t="s">
        <v>614</v>
      </c>
      <c r="C191" s="50" t="s">
        <v>776</v>
      </c>
      <c r="F191" s="62" t="s">
        <v>782</v>
      </c>
    </row>
    <row r="192" spans="1:6">
      <c r="A192" s="1" t="s">
        <v>733</v>
      </c>
      <c r="B192" s="1" t="s">
        <v>614</v>
      </c>
      <c r="C192" s="50" t="s">
        <v>776</v>
      </c>
      <c r="F192" s="62" t="s">
        <v>782</v>
      </c>
    </row>
  </sheetData>
  <autoFilter ref="A5:F192" xr:uid="{00000000-0009-0000-0000-000003000000}"/>
  <sortState ref="A12:G198">
    <sortCondition ref="E12:E198"/>
    <sortCondition ref="D12:D198"/>
    <sortCondition ref="C12:C198"/>
  </sortState>
  <customSheetViews>
    <customSheetView guid="{342038D5-E313-4A7C-9BAB-AA0E44EBACF9}" showAutoFilter="1" state="hidden" topLeftCell="A70">
      <selection activeCell="D87" sqref="D72:D87"/>
      <pageMargins left="0.7" right="0.7" top="0.75" bottom="0.75" header="0.3" footer="0.3"/>
      <pageSetup orientation="portrait" horizontalDpi="0" verticalDpi="0" r:id="rId1"/>
      <autoFilter ref="A5:F192" xr:uid="{00000000-0000-0000-0000-000000000000}"/>
    </customSheetView>
  </customSheetViews>
  <pageMargins left="0.7" right="0.7" top="0.75" bottom="0.75" header="0.3" footer="0.3"/>
  <pageSetup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B191"/>
  <sheetViews>
    <sheetView workbookViewId="0">
      <selection activeCell="F23" sqref="F23"/>
    </sheetView>
  </sheetViews>
  <sheetFormatPr defaultRowHeight="12.75"/>
  <cols>
    <col min="1" max="1" width="63.42578125" customWidth="1"/>
    <col min="2" max="2" width="6.5703125" customWidth="1"/>
    <col min="3" max="3" width="5" customWidth="1"/>
    <col min="4" max="4" width="4.140625" customWidth="1"/>
    <col min="5" max="5" width="11.5703125" customWidth="1"/>
    <col min="6" max="6" width="6.140625" customWidth="1"/>
    <col min="7" max="7" width="8.42578125" customWidth="1"/>
    <col min="8" max="8" width="14" bestFit="1" customWidth="1"/>
    <col min="9" max="9" width="6" customWidth="1"/>
    <col min="10" max="10" width="8" customWidth="1"/>
    <col min="11" max="11" width="12.85546875" bestFit="1" customWidth="1"/>
    <col min="12" max="12" width="14.140625" bestFit="1" customWidth="1"/>
    <col min="13" max="13" width="11.5703125" bestFit="1" customWidth="1"/>
  </cols>
  <sheetData>
    <row r="1" spans="1:2">
      <c r="A1" s="49" t="s">
        <v>773</v>
      </c>
      <c r="B1" t="s">
        <v>774</v>
      </c>
    </row>
    <row r="3" spans="1:2">
      <c r="A3" s="49" t="s">
        <v>750</v>
      </c>
    </row>
    <row r="4" spans="1:2">
      <c r="A4" s="1" t="s">
        <v>309</v>
      </c>
    </row>
    <row r="5" spans="1:2">
      <c r="A5" s="1" t="s">
        <v>308</v>
      </c>
    </row>
    <row r="6" spans="1:2">
      <c r="A6" s="1" t="s">
        <v>325</v>
      </c>
    </row>
    <row r="7" spans="1:2">
      <c r="A7" s="1" t="s">
        <v>350</v>
      </c>
    </row>
    <row r="8" spans="1:2">
      <c r="A8" s="1" t="s">
        <v>69</v>
      </c>
    </row>
    <row r="9" spans="1:2">
      <c r="A9" s="1" t="s">
        <v>686</v>
      </c>
    </row>
    <row r="10" spans="1:2">
      <c r="A10" s="1" t="s">
        <v>21</v>
      </c>
    </row>
    <row r="11" spans="1:2">
      <c r="A11" s="1" t="s">
        <v>491</v>
      </c>
    </row>
    <row r="12" spans="1:2">
      <c r="A12" s="1" t="s">
        <v>74</v>
      </c>
    </row>
    <row r="13" spans="1:2">
      <c r="A13" s="1" t="s">
        <v>726</v>
      </c>
    </row>
    <row r="14" spans="1:2">
      <c r="A14" s="1" t="s">
        <v>660</v>
      </c>
    </row>
    <row r="15" spans="1:2">
      <c r="A15" s="1" t="s">
        <v>17</v>
      </c>
    </row>
    <row r="16" spans="1:2">
      <c r="A16" s="1" t="s">
        <v>679</v>
      </c>
    </row>
    <row r="17" spans="1:1">
      <c r="A17" s="1" t="s">
        <v>15</v>
      </c>
    </row>
    <row r="18" spans="1:1">
      <c r="A18" s="1" t="s">
        <v>183</v>
      </c>
    </row>
    <row r="19" spans="1:1">
      <c r="A19" s="1" t="s">
        <v>493</v>
      </c>
    </row>
    <row r="20" spans="1:1">
      <c r="A20" s="1" t="s">
        <v>736</v>
      </c>
    </row>
    <row r="21" spans="1:1">
      <c r="A21" s="1" t="s">
        <v>761</v>
      </c>
    </row>
    <row r="22" spans="1:1">
      <c r="A22" s="1" t="s">
        <v>665</v>
      </c>
    </row>
    <row r="23" spans="1:1">
      <c r="A23" s="1" t="s">
        <v>737</v>
      </c>
    </row>
    <row r="24" spans="1:1">
      <c r="A24" s="1" t="s">
        <v>690</v>
      </c>
    </row>
    <row r="25" spans="1:1">
      <c r="A25" s="1" t="s">
        <v>696</v>
      </c>
    </row>
    <row r="26" spans="1:1">
      <c r="A26" s="1" t="s">
        <v>697</v>
      </c>
    </row>
    <row r="27" spans="1:1">
      <c r="A27" s="1" t="s">
        <v>745</v>
      </c>
    </row>
    <row r="28" spans="1:1">
      <c r="A28" s="1" t="s">
        <v>700</v>
      </c>
    </row>
    <row r="29" spans="1:1">
      <c r="A29" s="1" t="s">
        <v>324</v>
      </c>
    </row>
    <row r="30" spans="1:1">
      <c r="A30" s="1" t="s">
        <v>190</v>
      </c>
    </row>
    <row r="31" spans="1:1">
      <c r="A31" s="1" t="s">
        <v>16</v>
      </c>
    </row>
    <row r="32" spans="1:1">
      <c r="A32" s="1" t="s">
        <v>657</v>
      </c>
    </row>
    <row r="33" spans="1:1">
      <c r="A33" s="1" t="s">
        <v>656</v>
      </c>
    </row>
    <row r="34" spans="1:1">
      <c r="A34" s="1" t="s">
        <v>497</v>
      </c>
    </row>
    <row r="35" spans="1:1">
      <c r="A35" s="1" t="s">
        <v>499</v>
      </c>
    </row>
    <row r="36" spans="1:1">
      <c r="A36" s="1" t="s">
        <v>723</v>
      </c>
    </row>
    <row r="37" spans="1:1">
      <c r="A37" s="1" t="s">
        <v>10</v>
      </c>
    </row>
    <row r="38" spans="1:1">
      <c r="A38" s="1" t="s">
        <v>381</v>
      </c>
    </row>
    <row r="39" spans="1:1">
      <c r="A39" s="1" t="s">
        <v>7</v>
      </c>
    </row>
    <row r="40" spans="1:1">
      <c r="A40" s="1" t="s">
        <v>11</v>
      </c>
    </row>
    <row r="41" spans="1:1">
      <c r="A41" s="1" t="s">
        <v>6</v>
      </c>
    </row>
    <row r="42" spans="1:1">
      <c r="A42" s="1" t="s">
        <v>317</v>
      </c>
    </row>
    <row r="43" spans="1:1">
      <c r="A43" s="1" t="s">
        <v>435</v>
      </c>
    </row>
    <row r="44" spans="1:1">
      <c r="A44" s="1" t="s">
        <v>652</v>
      </c>
    </row>
    <row r="45" spans="1:1">
      <c r="A45" s="1" t="s">
        <v>721</v>
      </c>
    </row>
    <row r="46" spans="1:1">
      <c r="A46" s="1" t="s">
        <v>709</v>
      </c>
    </row>
    <row r="47" spans="1:1">
      <c r="A47" s="1" t="s">
        <v>712</v>
      </c>
    </row>
    <row r="48" spans="1:1">
      <c r="A48" s="1" t="s">
        <v>8</v>
      </c>
    </row>
    <row r="49" spans="1:1">
      <c r="A49" s="1" t="s">
        <v>364</v>
      </c>
    </row>
    <row r="50" spans="1:1">
      <c r="A50" s="1" t="s">
        <v>334</v>
      </c>
    </row>
    <row r="51" spans="1:1">
      <c r="A51" s="1" t="s">
        <v>727</v>
      </c>
    </row>
    <row r="52" spans="1:1">
      <c r="A52" s="1" t="s">
        <v>728</v>
      </c>
    </row>
    <row r="53" spans="1:1">
      <c r="A53" s="1" t="s">
        <v>668</v>
      </c>
    </row>
    <row r="54" spans="1:1">
      <c r="A54" s="1" t="s">
        <v>703</v>
      </c>
    </row>
    <row r="55" spans="1:1">
      <c r="A55" s="1" t="s">
        <v>332</v>
      </c>
    </row>
    <row r="56" spans="1:1">
      <c r="A56" s="1" t="s">
        <v>689</v>
      </c>
    </row>
    <row r="57" spans="1:1">
      <c r="A57" s="1" t="s">
        <v>438</v>
      </c>
    </row>
    <row r="58" spans="1:1">
      <c r="A58" s="1" t="s">
        <v>348</v>
      </c>
    </row>
    <row r="59" spans="1:1">
      <c r="A59" s="1" t="s">
        <v>713</v>
      </c>
    </row>
    <row r="60" spans="1:1">
      <c r="A60" s="1" t="s">
        <v>331</v>
      </c>
    </row>
    <row r="61" spans="1:1">
      <c r="A61" s="1" t="s">
        <v>735</v>
      </c>
    </row>
    <row r="62" spans="1:1">
      <c r="A62" s="1" t="s">
        <v>513</v>
      </c>
    </row>
    <row r="63" spans="1:1">
      <c r="A63" s="1" t="s">
        <v>515</v>
      </c>
    </row>
    <row r="64" spans="1:1">
      <c r="A64" s="1" t="s">
        <v>742</v>
      </c>
    </row>
    <row r="65" spans="1:1">
      <c r="A65" s="1" t="s">
        <v>647</v>
      </c>
    </row>
    <row r="66" spans="1:1">
      <c r="A66" s="1" t="s">
        <v>687</v>
      </c>
    </row>
    <row r="67" spans="1:1">
      <c r="A67" s="1" t="s">
        <v>688</v>
      </c>
    </row>
    <row r="68" spans="1:1">
      <c r="A68" s="1" t="s">
        <v>719</v>
      </c>
    </row>
    <row r="69" spans="1:1">
      <c r="A69" s="1" t="s">
        <v>705</v>
      </c>
    </row>
    <row r="70" spans="1:1">
      <c r="A70" s="1" t="s">
        <v>682</v>
      </c>
    </row>
    <row r="71" spans="1:1">
      <c r="A71" s="1" t="s">
        <v>667</v>
      </c>
    </row>
    <row r="72" spans="1:1">
      <c r="A72" s="1" t="s">
        <v>666</v>
      </c>
    </row>
    <row r="73" spans="1:1">
      <c r="A73" s="1" t="s">
        <v>658</v>
      </c>
    </row>
    <row r="74" spans="1:1">
      <c r="A74" s="1" t="s">
        <v>661</v>
      </c>
    </row>
    <row r="75" spans="1:1">
      <c r="A75" s="1" t="s">
        <v>5</v>
      </c>
    </row>
    <row r="76" spans="1:1">
      <c r="A76" s="1" t="s">
        <v>521</v>
      </c>
    </row>
    <row r="77" spans="1:1">
      <c r="A77" s="1" t="s">
        <v>760</v>
      </c>
    </row>
    <row r="78" spans="1:1">
      <c r="A78" s="1" t="s">
        <v>718</v>
      </c>
    </row>
    <row r="79" spans="1:1">
      <c r="A79" s="1" t="s">
        <v>681</v>
      </c>
    </row>
    <row r="80" spans="1:1">
      <c r="A80" s="1" t="s">
        <v>75</v>
      </c>
    </row>
    <row r="81" spans="1:1">
      <c r="A81" s="1" t="s">
        <v>9</v>
      </c>
    </row>
    <row r="82" spans="1:1">
      <c r="A82" s="1" t="s">
        <v>739</v>
      </c>
    </row>
    <row r="83" spans="1:1">
      <c r="A83" s="1" t="s">
        <v>62</v>
      </c>
    </row>
    <row r="84" spans="1:1">
      <c r="A84" s="1" t="s">
        <v>748</v>
      </c>
    </row>
    <row r="85" spans="1:1">
      <c r="A85" s="1" t="s">
        <v>767</v>
      </c>
    </row>
    <row r="86" spans="1:1">
      <c r="A86" s="1" t="s">
        <v>79</v>
      </c>
    </row>
    <row r="87" spans="1:1">
      <c r="A87" s="1" t="s">
        <v>732</v>
      </c>
    </row>
    <row r="88" spans="1:1">
      <c r="A88" s="1" t="s">
        <v>670</v>
      </c>
    </row>
    <row r="89" spans="1:1">
      <c r="A89" s="1" t="s">
        <v>529</v>
      </c>
    </row>
    <row r="90" spans="1:1">
      <c r="A90" s="1" t="s">
        <v>669</v>
      </c>
    </row>
    <row r="91" spans="1:1">
      <c r="A91" s="1" t="s">
        <v>59</v>
      </c>
    </row>
    <row r="92" spans="1:1">
      <c r="A92" s="1" t="s">
        <v>747</v>
      </c>
    </row>
    <row r="93" spans="1:1">
      <c r="A93" s="1" t="s">
        <v>691</v>
      </c>
    </row>
    <row r="94" spans="1:1">
      <c r="A94" s="1" t="s">
        <v>407</v>
      </c>
    </row>
    <row r="95" spans="1:1">
      <c r="A95" s="1" t="s">
        <v>372</v>
      </c>
    </row>
    <row r="96" spans="1:1">
      <c r="A96" s="1" t="s">
        <v>672</v>
      </c>
    </row>
    <row r="97" spans="1:1">
      <c r="A97" s="1" t="s">
        <v>531</v>
      </c>
    </row>
    <row r="98" spans="1:1">
      <c r="A98" s="1" t="s">
        <v>78</v>
      </c>
    </row>
    <row r="99" spans="1:1">
      <c r="A99" s="1" t="s">
        <v>692</v>
      </c>
    </row>
    <row r="100" spans="1:1">
      <c r="A100" s="1" t="s">
        <v>533</v>
      </c>
    </row>
    <row r="101" spans="1:1">
      <c r="A101" s="1" t="s">
        <v>315</v>
      </c>
    </row>
    <row r="102" spans="1:1">
      <c r="A102" s="1" t="s">
        <v>725</v>
      </c>
    </row>
    <row r="103" spans="1:1">
      <c r="A103" s="1" t="s">
        <v>734</v>
      </c>
    </row>
    <row r="104" spans="1:1">
      <c r="A104" s="1" t="s">
        <v>699</v>
      </c>
    </row>
    <row r="105" spans="1:1">
      <c r="A105" s="1" t="s">
        <v>698</v>
      </c>
    </row>
    <row r="106" spans="1:1">
      <c r="A106" s="1" t="s">
        <v>70</v>
      </c>
    </row>
    <row r="107" spans="1:1">
      <c r="A107" s="1" t="s">
        <v>650</v>
      </c>
    </row>
    <row r="108" spans="1:1">
      <c r="A108" s="1" t="s">
        <v>4</v>
      </c>
    </row>
    <row r="109" spans="1:1">
      <c r="A109" s="1" t="s">
        <v>56</v>
      </c>
    </row>
    <row r="110" spans="1:1">
      <c r="A110" s="1" t="s">
        <v>740</v>
      </c>
    </row>
    <row r="111" spans="1:1">
      <c r="A111" s="1" t="s">
        <v>57</v>
      </c>
    </row>
    <row r="112" spans="1:1">
      <c r="A112" s="1" t="s">
        <v>744</v>
      </c>
    </row>
    <row r="113" spans="1:1">
      <c r="A113" s="1" t="s">
        <v>731</v>
      </c>
    </row>
    <row r="114" spans="1:1">
      <c r="A114" s="1" t="s">
        <v>545</v>
      </c>
    </row>
    <row r="115" spans="1:1">
      <c r="A115" s="1" t="s">
        <v>741</v>
      </c>
    </row>
    <row r="116" spans="1:1">
      <c r="A116" s="1" t="s">
        <v>64</v>
      </c>
    </row>
    <row r="117" spans="1:1">
      <c r="A117" s="1" t="s">
        <v>765</v>
      </c>
    </row>
    <row r="118" spans="1:1">
      <c r="A118" s="1" t="s">
        <v>400</v>
      </c>
    </row>
    <row r="119" spans="1:1">
      <c r="A119" s="1" t="s">
        <v>181</v>
      </c>
    </row>
    <row r="120" spans="1:1">
      <c r="A120" s="1" t="s">
        <v>402</v>
      </c>
    </row>
    <row r="121" spans="1:1">
      <c r="A121" s="1" t="s">
        <v>189</v>
      </c>
    </row>
    <row r="122" spans="1:1">
      <c r="A122" s="1" t="s">
        <v>547</v>
      </c>
    </row>
    <row r="123" spans="1:1">
      <c r="A123" s="1" t="s">
        <v>743</v>
      </c>
    </row>
    <row r="124" spans="1:1">
      <c r="A124" s="1" t="s">
        <v>766</v>
      </c>
    </row>
    <row r="125" spans="1:1">
      <c r="A125" s="1" t="s">
        <v>764</v>
      </c>
    </row>
    <row r="126" spans="1:1">
      <c r="A126" s="1" t="s">
        <v>762</v>
      </c>
    </row>
    <row r="127" spans="1:1">
      <c r="A127" s="1" t="s">
        <v>48</v>
      </c>
    </row>
    <row r="128" spans="1:1">
      <c r="A128" s="1" t="s">
        <v>175</v>
      </c>
    </row>
    <row r="129" spans="1:1">
      <c r="A129" s="1" t="s">
        <v>177</v>
      </c>
    </row>
    <row r="130" spans="1:1">
      <c r="A130" s="1" t="s">
        <v>408</v>
      </c>
    </row>
    <row r="131" spans="1:1">
      <c r="A131" s="1" t="s">
        <v>769</v>
      </c>
    </row>
    <row r="132" spans="1:1">
      <c r="A132" s="1" t="s">
        <v>763</v>
      </c>
    </row>
    <row r="133" spans="1:1">
      <c r="A133" s="1" t="s">
        <v>749</v>
      </c>
    </row>
    <row r="134" spans="1:1">
      <c r="A134" s="1" t="s">
        <v>733</v>
      </c>
    </row>
    <row r="135" spans="1:1">
      <c r="A135" s="1" t="s">
        <v>81</v>
      </c>
    </row>
    <row r="136" spans="1:1">
      <c r="A136" s="1" t="s">
        <v>554</v>
      </c>
    </row>
    <row r="137" spans="1:1">
      <c r="A137" s="1" t="s">
        <v>322</v>
      </c>
    </row>
    <row r="138" spans="1:1">
      <c r="A138" s="1" t="s">
        <v>323</v>
      </c>
    </row>
    <row r="139" spans="1:1">
      <c r="A139" s="1" t="s">
        <v>746</v>
      </c>
    </row>
    <row r="140" spans="1:1">
      <c r="A140" s="1" t="s">
        <v>566</v>
      </c>
    </row>
    <row r="141" spans="1:1">
      <c r="A141" s="1" t="s">
        <v>662</v>
      </c>
    </row>
    <row r="142" spans="1:1">
      <c r="A142" s="1" t="s">
        <v>694</v>
      </c>
    </row>
    <row r="143" spans="1:1">
      <c r="A143" s="1" t="s">
        <v>695</v>
      </c>
    </row>
    <row r="144" spans="1:1">
      <c r="A144" s="1" t="s">
        <v>720</v>
      </c>
    </row>
    <row r="145" spans="1:1">
      <c r="A145" s="1" t="s">
        <v>572</v>
      </c>
    </row>
    <row r="146" spans="1:1">
      <c r="A146" s="1" t="s">
        <v>659</v>
      </c>
    </row>
    <row r="147" spans="1:1">
      <c r="A147" s="1" t="s">
        <v>68</v>
      </c>
    </row>
    <row r="148" spans="1:1">
      <c r="A148" s="1" t="s">
        <v>305</v>
      </c>
    </row>
    <row r="149" spans="1:1">
      <c r="A149" s="1" t="s">
        <v>702</v>
      </c>
    </row>
    <row r="150" spans="1:1">
      <c r="A150" s="1" t="s">
        <v>715</v>
      </c>
    </row>
    <row r="151" spans="1:1">
      <c r="A151" s="1" t="s">
        <v>706</v>
      </c>
    </row>
    <row r="152" spans="1:1">
      <c r="A152" s="1" t="s">
        <v>14</v>
      </c>
    </row>
    <row r="153" spans="1:1">
      <c r="A153" s="1" t="s">
        <v>77</v>
      </c>
    </row>
    <row r="154" spans="1:1">
      <c r="A154" s="1" t="s">
        <v>707</v>
      </c>
    </row>
    <row r="155" spans="1:1">
      <c r="A155" s="1" t="s">
        <v>680</v>
      </c>
    </row>
    <row r="156" spans="1:1">
      <c r="A156" s="1" t="s">
        <v>676</v>
      </c>
    </row>
    <row r="157" spans="1:1">
      <c r="A157" s="1" t="s">
        <v>674</v>
      </c>
    </row>
    <row r="158" spans="1:1">
      <c r="A158" s="1" t="s">
        <v>675</v>
      </c>
    </row>
    <row r="159" spans="1:1">
      <c r="A159" s="1" t="s">
        <v>768</v>
      </c>
    </row>
    <row r="160" spans="1:1">
      <c r="A160" s="1" t="s">
        <v>717</v>
      </c>
    </row>
    <row r="161" spans="1:1">
      <c r="A161" s="1" t="s">
        <v>710</v>
      </c>
    </row>
    <row r="162" spans="1:1">
      <c r="A162" s="1" t="s">
        <v>714</v>
      </c>
    </row>
    <row r="163" spans="1:1">
      <c r="A163" s="1" t="s">
        <v>724</v>
      </c>
    </row>
    <row r="164" spans="1:1">
      <c r="A164" s="1" t="s">
        <v>711</v>
      </c>
    </row>
    <row r="165" spans="1:1">
      <c r="A165" s="1" t="s">
        <v>729</v>
      </c>
    </row>
    <row r="166" spans="1:1">
      <c r="A166" s="1" t="s">
        <v>730</v>
      </c>
    </row>
    <row r="167" spans="1:1">
      <c r="A167" s="1" t="s">
        <v>405</v>
      </c>
    </row>
    <row r="168" spans="1:1">
      <c r="A168" s="1" t="s">
        <v>312</v>
      </c>
    </row>
    <row r="169" spans="1:1">
      <c r="A169" s="1" t="s">
        <v>188</v>
      </c>
    </row>
    <row r="170" spans="1:1">
      <c r="A170" s="1" t="s">
        <v>587</v>
      </c>
    </row>
    <row r="171" spans="1:1">
      <c r="A171" s="1" t="s">
        <v>716</v>
      </c>
    </row>
    <row r="172" spans="1:1">
      <c r="A172" s="1" t="s">
        <v>178</v>
      </c>
    </row>
    <row r="173" spans="1:1">
      <c r="A173" s="1" t="s">
        <v>13</v>
      </c>
    </row>
    <row r="174" spans="1:1">
      <c r="A174" s="1" t="s">
        <v>171</v>
      </c>
    </row>
    <row r="175" spans="1:1">
      <c r="A175" s="1" t="s">
        <v>738</v>
      </c>
    </row>
    <row r="176" spans="1:1">
      <c r="A176" s="1" t="s">
        <v>693</v>
      </c>
    </row>
    <row r="177" spans="1:1">
      <c r="A177" s="1" t="s">
        <v>683</v>
      </c>
    </row>
    <row r="178" spans="1:1">
      <c r="A178" s="1" t="s">
        <v>708</v>
      </c>
    </row>
    <row r="179" spans="1:1">
      <c r="A179" s="1" t="s">
        <v>701</v>
      </c>
    </row>
    <row r="180" spans="1:1">
      <c r="A180" s="1" t="s">
        <v>593</v>
      </c>
    </row>
    <row r="181" spans="1:1">
      <c r="A181" s="1" t="s">
        <v>678</v>
      </c>
    </row>
    <row r="182" spans="1:1">
      <c r="A182" s="1" t="s">
        <v>409</v>
      </c>
    </row>
    <row r="183" spans="1:1">
      <c r="A183" s="1" t="s">
        <v>601</v>
      </c>
    </row>
    <row r="184" spans="1:1">
      <c r="A184" s="1" t="s">
        <v>310</v>
      </c>
    </row>
    <row r="185" spans="1:1">
      <c r="A185" s="1" t="s">
        <v>673</v>
      </c>
    </row>
    <row r="186" spans="1:1">
      <c r="A186" s="1" t="s">
        <v>685</v>
      </c>
    </row>
    <row r="187" spans="1:1">
      <c r="A187" s="1" t="s">
        <v>722</v>
      </c>
    </row>
    <row r="188" spans="1:1">
      <c r="A188" s="1" t="s">
        <v>338</v>
      </c>
    </row>
    <row r="189" spans="1:1">
      <c r="A189" s="1" t="s">
        <v>704</v>
      </c>
    </row>
    <row r="190" spans="1:1">
      <c r="A190" s="1" t="s">
        <v>71</v>
      </c>
    </row>
    <row r="191" spans="1:1">
      <c r="A191" s="1" t="s">
        <v>751</v>
      </c>
    </row>
  </sheetData>
  <customSheetViews>
    <customSheetView guid="{342038D5-E313-4A7C-9BAB-AA0E44EBACF9}" state="hidden">
      <selection activeCell="F23" sqref="F23"/>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3:A11"/>
  <sheetViews>
    <sheetView workbookViewId="0">
      <selection activeCell="F14" sqref="F14"/>
    </sheetView>
  </sheetViews>
  <sheetFormatPr defaultRowHeight="12.75"/>
  <cols>
    <col min="1" max="1" width="13.85546875" customWidth="1"/>
  </cols>
  <sheetData>
    <row r="3" spans="1:1">
      <c r="A3" s="49" t="s">
        <v>750</v>
      </c>
    </row>
    <row r="4" spans="1:1">
      <c r="A4" s="1" t="s">
        <v>754</v>
      </c>
    </row>
    <row r="5" spans="1:1">
      <c r="A5" s="1" t="s">
        <v>755</v>
      </c>
    </row>
    <row r="6" spans="1:1">
      <c r="A6" s="1" t="s">
        <v>758</v>
      </c>
    </row>
    <row r="7" spans="1:1">
      <c r="A7" s="1" t="s">
        <v>609</v>
      </c>
    </row>
    <row r="8" spans="1:1">
      <c r="A8" s="1" t="s">
        <v>608</v>
      </c>
    </row>
    <row r="9" spans="1:1">
      <c r="A9" s="1" t="s">
        <v>759</v>
      </c>
    </row>
    <row r="10" spans="1:1">
      <c r="A10" s="1" t="s">
        <v>757</v>
      </c>
    </row>
    <row r="11" spans="1:1">
      <c r="A11" s="1" t="s">
        <v>751</v>
      </c>
    </row>
  </sheetData>
  <customSheetViews>
    <customSheetView guid="{342038D5-E313-4A7C-9BAB-AA0E44EBACF9}" state="hidden">
      <selection activeCell="F14" sqref="F14"/>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autoPageBreaks="0"/>
  </sheetPr>
  <dimension ref="A1:BA496"/>
  <sheetViews>
    <sheetView tabSelected="1" zoomScale="82" zoomScaleNormal="82" workbookViewId="0">
      <pane xSplit="2" ySplit="9" topLeftCell="C16" activePane="bottomRight" state="frozen"/>
      <selection pane="topRight" activeCell="C1" sqref="C1"/>
      <selection pane="bottomLeft" activeCell="A10" sqref="A10"/>
      <selection pane="bottomRight" activeCell="J15" sqref="J15"/>
    </sheetView>
  </sheetViews>
  <sheetFormatPr defaultColWidth="76.42578125" defaultRowHeight="12.75" outlineLevelCol="1"/>
  <cols>
    <col min="1" max="1" width="38" style="455" customWidth="1"/>
    <col min="2" max="2" width="10.85546875" style="456" customWidth="1"/>
    <col min="3" max="3" width="8.140625" style="457" customWidth="1"/>
    <col min="4" max="4" width="13.42578125" style="457" customWidth="1"/>
    <col min="5" max="5" width="7.5703125" style="477" customWidth="1"/>
    <col min="6" max="6" width="36.5703125" style="477" hidden="1" customWidth="1"/>
    <col min="7" max="7" width="36.5703125" style="457" hidden="1" customWidth="1"/>
    <col min="8" max="8" width="37.5703125" style="457" hidden="1" customWidth="1"/>
    <col min="9" max="9" width="31" style="457" hidden="1" customWidth="1"/>
    <col min="10" max="10" width="36.28515625" style="457" customWidth="1"/>
    <col min="11" max="11" width="69.85546875" style="457" customWidth="1"/>
    <col min="12" max="12" width="12" style="458" customWidth="1"/>
    <col min="13" max="13" width="3.5703125" style="458" customWidth="1"/>
    <col min="14" max="14" width="6.140625" style="458" hidden="1" customWidth="1"/>
    <col min="15" max="15" width="17.140625" style="459" customWidth="1"/>
    <col min="16" max="16" width="3.85546875" style="458" customWidth="1"/>
    <col min="17" max="17" width="7.140625" style="459" hidden="1" customWidth="1"/>
    <col min="18" max="18" width="18" style="409" customWidth="1"/>
    <col min="19" max="19" width="3.85546875" style="458" customWidth="1"/>
    <col min="20" max="20" width="6.140625" style="409" hidden="1" customWidth="1"/>
    <col min="21" max="21" width="18.140625" style="409" customWidth="1"/>
    <col min="22" max="22" width="6.140625" style="458" customWidth="1"/>
    <col min="23" max="23" width="5.5703125" style="409" hidden="1" customWidth="1"/>
    <col min="24" max="24" width="6.140625" style="409" hidden="1" customWidth="1"/>
    <col min="25" max="25" width="7.42578125" style="414" customWidth="1"/>
    <col min="26" max="26" width="10.140625" style="409" hidden="1" customWidth="1" outlineLevel="1"/>
    <col min="27" max="27" width="8.42578125" style="409" hidden="1" customWidth="1" outlineLevel="1"/>
    <col min="28" max="28" width="5.5703125" style="409" hidden="1" customWidth="1" outlineLevel="1"/>
    <col min="29" max="29" width="5.140625" style="409" hidden="1" customWidth="1" outlineLevel="1"/>
    <col min="30" max="31" width="6.140625" style="409" hidden="1" customWidth="1" outlineLevel="1"/>
    <col min="32" max="32" width="6.42578125" style="460" hidden="1" customWidth="1" outlineLevel="1"/>
    <col min="33" max="33" width="1" style="460" hidden="1" customWidth="1" outlineLevel="1"/>
    <col min="34" max="34" width="2.5703125" style="308" customWidth="1" collapsed="1"/>
    <col min="35" max="35" width="7" style="460" hidden="1" customWidth="1" outlineLevel="1"/>
    <col min="36" max="36" width="7.5703125" style="460" hidden="1" customWidth="1" outlineLevel="1"/>
    <col min="37" max="37" width="7.42578125" style="460" hidden="1" customWidth="1" outlineLevel="1"/>
    <col min="38" max="38" width="6.5703125" style="460" hidden="1" customWidth="1" outlineLevel="1"/>
    <col min="39" max="39" width="7.140625" style="460" hidden="1" customWidth="1" outlineLevel="1"/>
    <col min="40" max="40" width="9" style="460" hidden="1" customWidth="1" outlineLevel="1"/>
    <col min="41" max="41" width="7.42578125" style="460" hidden="1" customWidth="1" outlineLevel="1"/>
    <col min="42" max="42" width="8.140625" style="460" hidden="1" customWidth="1" outlineLevel="1"/>
    <col min="43" max="43" width="5.140625" style="460" hidden="1" customWidth="1" outlineLevel="1"/>
    <col min="44" max="44" width="19" style="409" bestFit="1" customWidth="1" collapsed="1"/>
    <col min="45" max="45" width="11.42578125" style="208" hidden="1" customWidth="1" outlineLevel="1"/>
    <col min="46" max="46" width="10.42578125" style="208" hidden="1" customWidth="1" outlineLevel="1"/>
    <col min="47" max="47" width="9.5703125" style="208" hidden="1" customWidth="1" outlineLevel="1"/>
    <col min="48" max="48" width="10.42578125" style="461" customWidth="1" collapsed="1"/>
    <col min="49" max="50" width="7" style="209" hidden="1" customWidth="1"/>
    <col min="51" max="52" width="7" style="210" hidden="1" customWidth="1"/>
    <col min="53" max="53" width="76.42578125" style="195"/>
    <col min="54" max="16384" width="76.42578125" style="209"/>
  </cols>
  <sheetData>
    <row r="1" spans="1:53" s="200" customFormat="1">
      <c r="A1" s="545" t="s">
        <v>12</v>
      </c>
      <c r="B1" s="578" t="s">
        <v>1346</v>
      </c>
      <c r="C1" s="578"/>
      <c r="D1" s="462"/>
      <c r="E1" s="191"/>
      <c r="F1" s="479"/>
      <c r="G1" s="191"/>
      <c r="H1" s="479"/>
      <c r="I1" s="500"/>
      <c r="J1" s="537"/>
      <c r="K1" s="546"/>
      <c r="L1" s="192"/>
      <c r="M1" s="192"/>
      <c r="N1" s="193"/>
      <c r="O1" s="193"/>
      <c r="P1" s="192"/>
      <c r="Q1" s="194"/>
      <c r="R1" s="194"/>
      <c r="S1" s="192"/>
      <c r="T1" s="195"/>
      <c r="U1" s="195"/>
      <c r="V1" s="192"/>
      <c r="W1" s="195"/>
      <c r="X1" s="195"/>
      <c r="Y1" s="195"/>
      <c r="Z1" s="196"/>
      <c r="AA1" s="195"/>
      <c r="AB1" s="195"/>
      <c r="AC1" s="195"/>
      <c r="AD1" s="195"/>
      <c r="AE1" s="195"/>
      <c r="AF1" s="195"/>
      <c r="AG1" s="197"/>
      <c r="AH1" s="197"/>
      <c r="AI1" s="197"/>
      <c r="AJ1" s="197"/>
      <c r="AK1" s="197"/>
      <c r="AL1" s="197"/>
      <c r="AM1" s="197"/>
      <c r="AN1" s="197"/>
      <c r="AO1" s="197"/>
      <c r="AP1" s="197"/>
      <c r="AQ1" s="197"/>
      <c r="AR1" s="197"/>
      <c r="AS1" s="195"/>
      <c r="AT1" s="198"/>
      <c r="AU1" s="198"/>
      <c r="AV1" s="199" t="s">
        <v>1049</v>
      </c>
      <c r="AY1" s="201"/>
      <c r="AZ1" s="201"/>
      <c r="BA1" s="195"/>
    </row>
    <row r="2" spans="1:53" s="200" customFormat="1">
      <c r="A2" s="202" t="s">
        <v>170</v>
      </c>
      <c r="B2" s="579">
        <v>43021</v>
      </c>
      <c r="C2" s="579"/>
      <c r="D2" s="463"/>
      <c r="E2" s="203"/>
      <c r="F2" s="203"/>
      <c r="G2" s="203"/>
      <c r="H2" s="203"/>
      <c r="I2" s="203"/>
      <c r="J2" s="203"/>
      <c r="K2" s="203"/>
      <c r="L2" s="192"/>
      <c r="M2" s="192"/>
      <c r="N2" s="193"/>
      <c r="O2" s="193"/>
      <c r="P2" s="192"/>
      <c r="Q2" s="194"/>
      <c r="R2" s="194"/>
      <c r="S2" s="192"/>
      <c r="T2" s="195"/>
      <c r="U2" s="195"/>
      <c r="V2" s="192"/>
      <c r="W2" s="195"/>
      <c r="X2" s="195"/>
      <c r="Y2" s="195"/>
      <c r="Z2" s="196"/>
      <c r="AA2" s="195"/>
      <c r="AB2" s="195"/>
      <c r="AC2" s="195"/>
      <c r="AD2" s="195"/>
      <c r="AE2" s="195"/>
      <c r="AF2" s="195"/>
      <c r="AG2" s="197"/>
      <c r="AH2" s="197"/>
      <c r="AI2" s="197"/>
      <c r="AJ2" s="197"/>
      <c r="AK2" s="197"/>
      <c r="AL2" s="197"/>
      <c r="AM2" s="197"/>
      <c r="AN2" s="197"/>
      <c r="AO2" s="197"/>
      <c r="AP2" s="197"/>
      <c r="AQ2" s="197"/>
      <c r="AR2" s="197"/>
      <c r="AS2" s="195"/>
      <c r="AT2" s="198"/>
      <c r="AU2" s="198"/>
      <c r="AV2" s="204" t="s">
        <v>1057</v>
      </c>
      <c r="AY2" s="201"/>
      <c r="AZ2" s="201"/>
      <c r="BA2" s="195"/>
    </row>
    <row r="3" spans="1:53" s="200" customFormat="1">
      <c r="A3" s="202" t="s">
        <v>83</v>
      </c>
      <c r="B3" s="579">
        <v>43014</v>
      </c>
      <c r="C3" s="579"/>
      <c r="D3" s="463"/>
      <c r="E3" s="203"/>
      <c r="F3" s="203"/>
      <c r="G3" s="203"/>
      <c r="H3" s="203"/>
      <c r="I3" s="203"/>
      <c r="J3" s="203"/>
      <c r="K3" s="203"/>
      <c r="L3" s="192"/>
      <c r="M3" s="192"/>
      <c r="N3" s="193"/>
      <c r="O3" s="193"/>
      <c r="P3" s="192"/>
      <c r="Q3" s="194"/>
      <c r="R3" s="194"/>
      <c r="S3" s="192"/>
      <c r="T3" s="195"/>
      <c r="U3" s="195"/>
      <c r="V3" s="192"/>
      <c r="W3" s="195"/>
      <c r="X3" s="195"/>
      <c r="Y3" s="195"/>
      <c r="Z3" s="196"/>
      <c r="AA3" s="195"/>
      <c r="AB3" s="195"/>
      <c r="AC3" s="195"/>
      <c r="AD3" s="195"/>
      <c r="AE3" s="195"/>
      <c r="AF3" s="195"/>
      <c r="AG3" s="197"/>
      <c r="AH3" s="197"/>
      <c r="AI3" s="197"/>
      <c r="AJ3" s="197"/>
      <c r="AK3" s="197"/>
      <c r="AL3" s="197"/>
      <c r="AM3" s="197"/>
      <c r="AN3" s="197"/>
      <c r="AO3" s="197"/>
      <c r="AP3" s="197"/>
      <c r="AQ3" s="197"/>
      <c r="AR3" s="197"/>
      <c r="AS3" s="195"/>
      <c r="AT3" s="198"/>
      <c r="AU3" s="198"/>
      <c r="AV3" s="205" t="s">
        <v>1456</v>
      </c>
      <c r="AY3" s="201"/>
      <c r="AZ3" s="201"/>
      <c r="BA3" s="195"/>
    </row>
    <row r="4" spans="1:53" s="200" customFormat="1">
      <c r="A4" s="202" t="s">
        <v>333</v>
      </c>
      <c r="B4" s="579">
        <v>43020</v>
      </c>
      <c r="C4" s="579"/>
      <c r="D4" s="463"/>
      <c r="E4" s="203"/>
      <c r="F4" s="203"/>
      <c r="G4" s="203"/>
      <c r="H4" s="203"/>
      <c r="I4" s="203"/>
      <c r="J4" s="203"/>
      <c r="K4" s="203"/>
      <c r="L4" s="192"/>
      <c r="M4" s="192"/>
      <c r="N4" s="193"/>
      <c r="O4" s="193"/>
      <c r="P4" s="192"/>
      <c r="Q4" s="194"/>
      <c r="R4" s="194"/>
      <c r="S4" s="192"/>
      <c r="T4" s="195"/>
      <c r="U4" s="195"/>
      <c r="V4" s="192"/>
      <c r="W4" s="195"/>
      <c r="X4" s="195"/>
      <c r="Y4" s="195"/>
      <c r="Z4" s="196"/>
      <c r="AA4" s="195"/>
      <c r="AB4" s="195"/>
      <c r="AC4" s="195"/>
      <c r="AD4" s="195"/>
      <c r="AE4" s="195"/>
      <c r="AF4" s="195"/>
      <c r="AG4" s="197"/>
      <c r="AH4" s="197"/>
      <c r="AI4" s="197"/>
      <c r="AJ4" s="197"/>
      <c r="AK4" s="197"/>
      <c r="AL4" s="197"/>
      <c r="AM4" s="197"/>
      <c r="AN4" s="197"/>
      <c r="AO4" s="197"/>
      <c r="AP4" s="197"/>
      <c r="AQ4" s="197"/>
      <c r="AR4" s="197"/>
      <c r="AS4" s="195"/>
      <c r="AT4" s="198"/>
      <c r="AU4" s="198"/>
      <c r="AV4" s="206"/>
      <c r="AY4" s="201"/>
      <c r="AZ4" s="201"/>
      <c r="BA4" s="195"/>
    </row>
    <row r="5" spans="1:53" s="200" customFormat="1">
      <c r="A5" s="202" t="s">
        <v>351</v>
      </c>
      <c r="B5" s="580">
        <v>43021</v>
      </c>
      <c r="C5" s="580"/>
      <c r="D5" s="463"/>
      <c r="E5" s="203"/>
      <c r="F5" s="203"/>
      <c r="G5" s="203"/>
      <c r="H5" s="203"/>
      <c r="I5" s="203"/>
      <c r="J5" s="203"/>
      <c r="K5" s="203"/>
      <c r="L5" s="207"/>
      <c r="M5" s="207"/>
      <c r="N5" s="193"/>
      <c r="O5" s="193"/>
      <c r="P5" s="207"/>
      <c r="Q5" s="194"/>
      <c r="R5" s="194"/>
      <c r="S5" s="207"/>
      <c r="T5" s="195"/>
      <c r="U5" s="195"/>
      <c r="V5" s="207"/>
      <c r="W5" s="195"/>
      <c r="X5" s="195"/>
      <c r="Y5" s="195"/>
      <c r="Z5" s="196"/>
      <c r="AA5" s="195"/>
      <c r="AB5" s="195"/>
      <c r="AC5" s="195"/>
      <c r="AD5" s="195"/>
      <c r="AE5" s="195"/>
      <c r="AF5" s="195"/>
      <c r="AG5" s="197"/>
      <c r="AH5" s="197"/>
      <c r="AI5" s="197"/>
      <c r="AJ5" s="197"/>
      <c r="AK5" s="197"/>
      <c r="AL5" s="197"/>
      <c r="AM5" s="197"/>
      <c r="AN5" s="197"/>
      <c r="AO5" s="197"/>
      <c r="AP5" s="197"/>
      <c r="AQ5" s="197"/>
      <c r="AR5" s="197"/>
      <c r="AS5" s="195"/>
      <c r="AT5" s="198"/>
      <c r="AU5" s="198"/>
      <c r="AV5" s="206"/>
      <c r="AY5" s="201"/>
      <c r="AZ5" s="201"/>
      <c r="BA5" s="195"/>
    </row>
    <row r="6" spans="1:53" ht="16.5" customHeight="1" thickBot="1">
      <c r="A6" s="491" t="s">
        <v>411</v>
      </c>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3"/>
      <c r="AK6" s="493"/>
      <c r="AL6" s="493"/>
      <c r="AM6" s="493"/>
      <c r="AN6" s="492"/>
      <c r="AO6" s="492"/>
      <c r="AP6" s="492"/>
      <c r="AQ6" s="492"/>
      <c r="AR6" s="494"/>
      <c r="AV6" s="206"/>
    </row>
    <row r="7" spans="1:53" ht="60" customHeight="1">
      <c r="A7" s="481" t="s">
        <v>771</v>
      </c>
      <c r="B7" s="482" t="s">
        <v>1354</v>
      </c>
      <c r="C7" s="482" t="s">
        <v>1348</v>
      </c>
      <c r="D7" s="483" t="s">
        <v>436</v>
      </c>
      <c r="E7" s="482" t="s">
        <v>1503</v>
      </c>
      <c r="F7" s="482" t="s">
        <v>1350</v>
      </c>
      <c r="G7" s="484" t="s">
        <v>1350</v>
      </c>
      <c r="H7" s="484" t="s">
        <v>1350</v>
      </c>
      <c r="I7" s="484" t="s">
        <v>1350</v>
      </c>
      <c r="J7" s="484" t="s">
        <v>1350</v>
      </c>
      <c r="K7" s="484" t="s">
        <v>1350</v>
      </c>
      <c r="L7" s="482" t="s">
        <v>422</v>
      </c>
      <c r="M7" s="482" t="s">
        <v>1358</v>
      </c>
      <c r="N7" s="485"/>
      <c r="O7" s="486" t="s">
        <v>421</v>
      </c>
      <c r="P7" s="482" t="s">
        <v>1358</v>
      </c>
      <c r="Q7" s="485"/>
      <c r="R7" s="482" t="s">
        <v>441</v>
      </c>
      <c r="S7" s="482" t="s">
        <v>1358</v>
      </c>
      <c r="T7" s="485"/>
      <c r="U7" s="482" t="s">
        <v>440</v>
      </c>
      <c r="V7" s="482" t="s">
        <v>1358</v>
      </c>
      <c r="W7" s="482"/>
      <c r="X7" s="485"/>
      <c r="Y7" s="487" t="s">
        <v>781</v>
      </c>
      <c r="Z7" s="488" t="s">
        <v>1000</v>
      </c>
      <c r="AA7" s="488" t="s">
        <v>999</v>
      </c>
      <c r="AB7" s="575" t="s">
        <v>1001</v>
      </c>
      <c r="AC7" s="575"/>
      <c r="AD7" s="575"/>
      <c r="AE7" s="575"/>
      <c r="AF7" s="575"/>
      <c r="AG7" s="489" t="s">
        <v>1070</v>
      </c>
      <c r="AH7" s="490"/>
      <c r="AI7" s="576" t="s">
        <v>1017</v>
      </c>
      <c r="AJ7" s="575"/>
      <c r="AK7" s="575"/>
      <c r="AL7" s="577"/>
      <c r="AM7" s="576" t="s">
        <v>1018</v>
      </c>
      <c r="AN7" s="575"/>
      <c r="AO7" s="575"/>
      <c r="AP7" s="577"/>
      <c r="AQ7" s="490" t="s">
        <v>1073</v>
      </c>
      <c r="AR7" s="486" t="s">
        <v>604</v>
      </c>
      <c r="AS7" s="211" t="s">
        <v>1045</v>
      </c>
      <c r="AT7" s="211" t="s">
        <v>1046</v>
      </c>
      <c r="AU7" s="211" t="s">
        <v>1066</v>
      </c>
      <c r="AV7" s="212" t="s">
        <v>1453</v>
      </c>
      <c r="AW7" s="213" t="s">
        <v>1039</v>
      </c>
      <c r="AX7" s="214" t="s">
        <v>1040</v>
      </c>
      <c r="AY7" s="215" t="s">
        <v>1041</v>
      </c>
      <c r="AZ7" s="216">
        <v>2018</v>
      </c>
    </row>
    <row r="8" spans="1:53" ht="14.25" customHeight="1" thickBot="1">
      <c r="A8" s="217"/>
      <c r="B8" s="218"/>
      <c r="C8" s="219"/>
      <c r="D8" s="464"/>
      <c r="E8" s="219"/>
      <c r="F8" s="478">
        <v>42856</v>
      </c>
      <c r="G8" s="478">
        <v>42887</v>
      </c>
      <c r="H8" s="478">
        <v>42917</v>
      </c>
      <c r="I8" s="478">
        <v>42948</v>
      </c>
      <c r="J8" s="547">
        <v>42979</v>
      </c>
      <c r="K8" s="553">
        <v>43009</v>
      </c>
      <c r="L8" s="552"/>
      <c r="M8" s="219"/>
      <c r="N8" s="220"/>
      <c r="O8" s="221"/>
      <c r="P8" s="219"/>
      <c r="Q8" s="220"/>
      <c r="R8" s="219"/>
      <c r="S8" s="219"/>
      <c r="T8" s="220"/>
      <c r="U8" s="219"/>
      <c r="V8" s="219"/>
      <c r="W8" s="219"/>
      <c r="X8" s="220"/>
      <c r="Y8" s="222"/>
      <c r="Z8" s="223"/>
      <c r="AA8" s="223"/>
      <c r="AB8" s="224" t="s">
        <v>83</v>
      </c>
      <c r="AC8" s="224" t="s">
        <v>170</v>
      </c>
      <c r="AD8" s="225" t="s">
        <v>333</v>
      </c>
      <c r="AE8" s="225" t="s">
        <v>351</v>
      </c>
      <c r="AF8" s="225" t="s">
        <v>1042</v>
      </c>
      <c r="AG8" s="225" t="s">
        <v>1071</v>
      </c>
      <c r="AH8" s="226"/>
      <c r="AI8" s="227" t="s">
        <v>83</v>
      </c>
      <c r="AJ8" s="227" t="s">
        <v>170</v>
      </c>
      <c r="AK8" s="227" t="s">
        <v>333</v>
      </c>
      <c r="AL8" s="227" t="s">
        <v>351</v>
      </c>
      <c r="AM8" s="227" t="s">
        <v>83</v>
      </c>
      <c r="AN8" s="227" t="s">
        <v>170</v>
      </c>
      <c r="AO8" s="227" t="s">
        <v>333</v>
      </c>
      <c r="AP8" s="227" t="s">
        <v>351</v>
      </c>
      <c r="AQ8" s="228" t="s">
        <v>1072</v>
      </c>
      <c r="AR8" s="221"/>
      <c r="AS8" s="229"/>
      <c r="AT8" s="229"/>
      <c r="AU8" s="229"/>
      <c r="AV8" s="230"/>
      <c r="AW8" s="213"/>
      <c r="AX8" s="213"/>
      <c r="AY8" s="216"/>
      <c r="AZ8" s="216"/>
    </row>
    <row r="9" spans="1:53">
      <c r="A9" s="231" t="s">
        <v>1343</v>
      </c>
      <c r="B9" s="232">
        <f t="shared" ref="B9:B72" si="0">IF(N9="",IF(Q9="",IF(T9="",IF(X9="","none",X9),T9),Q9),N9)</f>
        <v>3.09</v>
      </c>
      <c r="C9" s="232"/>
      <c r="D9" s="465" t="s">
        <v>1051</v>
      </c>
      <c r="E9" s="469" t="s">
        <v>1497</v>
      </c>
      <c r="F9" s="495"/>
      <c r="G9" s="495"/>
      <c r="H9" s="495"/>
      <c r="I9" s="495"/>
      <c r="J9" s="548"/>
      <c r="K9" s="495"/>
      <c r="L9" s="233"/>
      <c r="M9" s="233" t="s">
        <v>406</v>
      </c>
      <c r="N9" s="234" t="str">
        <f>IFERROR(VLOOKUP(L9,CategoryLog!$A$2:$D$550,3,FALSE),"")</f>
        <v/>
      </c>
      <c r="O9" s="235" t="s">
        <v>154</v>
      </c>
      <c r="P9" s="233" t="s">
        <v>1101</v>
      </c>
      <c r="Q9" s="234">
        <f>IFERROR(VLOOKUP(O9,CategoryLog!$A$2:$D$550,3,FALSE),"")</f>
        <v>3.09</v>
      </c>
      <c r="R9" s="236"/>
      <c r="S9" s="233" t="s">
        <v>406</v>
      </c>
      <c r="T9" s="234" t="str">
        <f>IFERROR(VLOOKUP(R9,CategoryLog!$A$2:$D$550,3,FALSE),"")</f>
        <v/>
      </c>
      <c r="U9" s="237"/>
      <c r="V9" s="233" t="s">
        <v>406</v>
      </c>
      <c r="W9" s="233"/>
      <c r="X9" s="234" t="str">
        <f>IFERROR(VLOOKUP(U9,CategoryLog!$A$2:$D$550,3,FALSE),"")</f>
        <v/>
      </c>
      <c r="Y9" s="238"/>
      <c r="Z9" s="239"/>
      <c r="AA9" s="240">
        <v>1</v>
      </c>
      <c r="AB9" s="241"/>
      <c r="AC9" s="241" t="s">
        <v>1019</v>
      </c>
      <c r="AD9" s="242"/>
      <c r="AE9" s="242"/>
      <c r="AF9" s="241"/>
      <c r="AG9" s="243">
        <v>0</v>
      </c>
      <c r="AH9" s="244"/>
      <c r="AI9" s="245"/>
      <c r="AJ9" s="245" t="s">
        <v>1019</v>
      </c>
      <c r="AK9" s="235"/>
      <c r="AL9" s="246"/>
      <c r="AM9" s="245"/>
      <c r="AN9" s="245" t="s">
        <v>1019</v>
      </c>
      <c r="AO9" s="235"/>
      <c r="AP9" s="245"/>
      <c r="AQ9" s="245"/>
      <c r="AR9" s="235" t="s">
        <v>612</v>
      </c>
      <c r="AS9" s="247"/>
      <c r="AT9" s="247"/>
      <c r="AU9" s="247"/>
      <c r="AV9" s="248" t="str">
        <f>IF(Z9="",IF(AG9&gt;0,"2018","n/a"),"2017")</f>
        <v>n/a</v>
      </c>
      <c r="AW9" s="209">
        <v>1</v>
      </c>
      <c r="AX9" s="209">
        <v>4</v>
      </c>
      <c r="AY9" s="210" t="e">
        <f>MATCH(A9,'Original Order'!$A$2:$A$317,0)</f>
        <v>#N/A</v>
      </c>
      <c r="AZ9" s="210" t="s">
        <v>1336</v>
      </c>
      <c r="BA9" s="249"/>
    </row>
    <row r="10" spans="1:53" ht="24">
      <c r="A10" s="250" t="s">
        <v>308</v>
      </c>
      <c r="B10" s="251">
        <f t="shared" si="0"/>
        <v>3.01</v>
      </c>
      <c r="C10" s="251"/>
      <c r="D10" s="466" t="s">
        <v>1506</v>
      </c>
      <c r="E10" s="470" t="s">
        <v>1496</v>
      </c>
      <c r="F10" s="495"/>
      <c r="G10" s="495"/>
      <c r="H10" s="495"/>
      <c r="I10" s="495"/>
      <c r="J10" s="548"/>
      <c r="K10" s="495"/>
      <c r="L10" s="252" t="s">
        <v>280</v>
      </c>
      <c r="M10" s="252">
        <v>2</v>
      </c>
      <c r="N10" s="253">
        <f>IFERROR(VLOOKUP(L10,CategoryLog!$A$2:$D$550,3,FALSE),"")</f>
        <v>3.01</v>
      </c>
      <c r="O10" s="254" t="s">
        <v>413</v>
      </c>
      <c r="P10" s="252" t="s">
        <v>1099</v>
      </c>
      <c r="Q10" s="253">
        <f>IFERROR(VLOOKUP(O10,CategoryLog!$A$2:$D$550,3,FALSE),"")</f>
        <v>3.01</v>
      </c>
      <c r="R10" s="255" t="s">
        <v>471</v>
      </c>
      <c r="S10" s="252">
        <v>0</v>
      </c>
      <c r="T10" s="253">
        <f>IFERROR(VLOOKUP(R10,CategoryLog!$A$2:$D$550,3,FALSE),"")</f>
        <v>3.01</v>
      </c>
      <c r="U10" s="256"/>
      <c r="V10" s="252" t="s">
        <v>406</v>
      </c>
      <c r="W10" s="252"/>
      <c r="X10" s="253" t="str">
        <f>IFERROR(VLOOKUP(U10,CategoryLog!$A$2:$D$550,3,FALSE),"")</f>
        <v/>
      </c>
      <c r="Y10" s="257"/>
      <c r="Z10" s="258">
        <v>1</v>
      </c>
      <c r="AA10" s="259"/>
      <c r="AB10" s="260"/>
      <c r="AC10" s="260" t="s">
        <v>996</v>
      </c>
      <c r="AD10" s="260" t="s">
        <v>1019</v>
      </c>
      <c r="AE10" s="261"/>
      <c r="AF10" s="260"/>
      <c r="AG10" s="262">
        <v>1</v>
      </c>
      <c r="AH10" s="263"/>
      <c r="AI10" s="264" t="s">
        <v>996</v>
      </c>
      <c r="AJ10" s="264" t="s">
        <v>1019</v>
      </c>
      <c r="AK10" s="264"/>
      <c r="AL10" s="265"/>
      <c r="AM10" s="264"/>
      <c r="AN10" s="264" t="s">
        <v>1019</v>
      </c>
      <c r="AO10" s="264"/>
      <c r="AP10" s="264"/>
      <c r="AQ10" s="264" t="s">
        <v>1074</v>
      </c>
      <c r="AR10" s="254" t="s">
        <v>612</v>
      </c>
      <c r="AS10" s="266"/>
      <c r="AT10" s="266"/>
      <c r="AU10" s="266"/>
      <c r="AV10" s="267" t="str">
        <f t="shared" ref="AV10:AV73" si="1">IF(Z10="",IF(AG10&gt;0,"2018","n/a"),"2017")</f>
        <v>2017</v>
      </c>
      <c r="AW10" s="209">
        <v>2</v>
      </c>
      <c r="AX10" s="209">
        <v>69</v>
      </c>
      <c r="AY10" s="210">
        <f>MATCH(A10,'Original Order'!$A$2:$A$317,0)</f>
        <v>2</v>
      </c>
      <c r="AZ10" s="210" t="s">
        <v>1336</v>
      </c>
      <c r="BA10" s="249"/>
    </row>
    <row r="11" spans="1:53">
      <c r="A11" s="268" t="s">
        <v>325</v>
      </c>
      <c r="B11" s="251">
        <f t="shared" si="0"/>
        <v>3.02</v>
      </c>
      <c r="C11" s="251"/>
      <c r="D11" s="466" t="s">
        <v>1506</v>
      </c>
      <c r="E11" s="470" t="s">
        <v>1496</v>
      </c>
      <c r="F11" s="495"/>
      <c r="G11" s="495"/>
      <c r="H11" s="495"/>
      <c r="I11" s="497" t="s">
        <v>1554</v>
      </c>
      <c r="J11" s="549"/>
      <c r="K11" s="497"/>
      <c r="L11" s="252" t="s">
        <v>406</v>
      </c>
      <c r="M11" s="252" t="s">
        <v>406</v>
      </c>
      <c r="N11" s="253" t="str">
        <f>IFERROR(VLOOKUP(L11,CategoryLog!$A$2:$D$550,3,FALSE),"")</f>
        <v/>
      </c>
      <c r="O11" s="256" t="s">
        <v>147</v>
      </c>
      <c r="P11" s="252" t="s">
        <v>1089</v>
      </c>
      <c r="Q11" s="253">
        <f>IFERROR(VLOOKUP(O11,CategoryLog!$A$2:$D$550,3,FALSE),"")</f>
        <v>3.02</v>
      </c>
      <c r="R11" s="255"/>
      <c r="S11" s="252" t="s">
        <v>406</v>
      </c>
      <c r="T11" s="253" t="str">
        <f>IFERROR(VLOOKUP(R11,CategoryLog!$A$2:$D$550,3,FALSE),"")</f>
        <v/>
      </c>
      <c r="U11" s="256"/>
      <c r="V11" s="252" t="s">
        <v>406</v>
      </c>
      <c r="W11" s="252"/>
      <c r="X11" s="253" t="str">
        <f>IFERROR(VLOOKUP(U11,CategoryLog!$A$2:$D$550,3,FALSE),"")</f>
        <v/>
      </c>
      <c r="Y11" s="257"/>
      <c r="Z11" s="258">
        <v>1</v>
      </c>
      <c r="AA11" s="259"/>
      <c r="AB11" s="269"/>
      <c r="AC11" s="269" t="s">
        <v>996</v>
      </c>
      <c r="AD11" s="270"/>
      <c r="AE11" s="270"/>
      <c r="AF11" s="269"/>
      <c r="AG11" s="271">
        <v>1</v>
      </c>
      <c r="AH11" s="272"/>
      <c r="AI11" s="273"/>
      <c r="AJ11" s="264" t="s">
        <v>1019</v>
      </c>
      <c r="AK11" s="274"/>
      <c r="AL11" s="275"/>
      <c r="AM11" s="273"/>
      <c r="AN11" s="273" t="s">
        <v>1019</v>
      </c>
      <c r="AO11" s="274"/>
      <c r="AP11" s="273"/>
      <c r="AQ11" s="273"/>
      <c r="AR11" s="276" t="s">
        <v>612</v>
      </c>
      <c r="AS11" s="266"/>
      <c r="AT11" s="266"/>
      <c r="AU11" s="266"/>
      <c r="AV11" s="267" t="str">
        <f t="shared" si="1"/>
        <v>2017</v>
      </c>
      <c r="AW11" s="209">
        <v>3</v>
      </c>
      <c r="AX11" s="209">
        <v>5</v>
      </c>
      <c r="AY11" s="210">
        <f>MATCH(A11,'Original Order'!$A$2:$A$317,0)</f>
        <v>3</v>
      </c>
      <c r="AZ11" s="210" t="s">
        <v>1336</v>
      </c>
      <c r="BA11" s="193"/>
    </row>
    <row r="12" spans="1:53">
      <c r="A12" s="268" t="s">
        <v>324</v>
      </c>
      <c r="B12" s="251">
        <f t="shared" si="0"/>
        <v>3.08</v>
      </c>
      <c r="C12" s="251"/>
      <c r="D12" s="466" t="s">
        <v>1051</v>
      </c>
      <c r="E12" s="470" t="s">
        <v>1497</v>
      </c>
      <c r="F12" s="495"/>
      <c r="G12" s="495"/>
      <c r="H12" s="495"/>
      <c r="I12" s="495"/>
      <c r="J12" s="548"/>
      <c r="K12" s="495"/>
      <c r="L12" s="252" t="s">
        <v>406</v>
      </c>
      <c r="M12" s="252" t="s">
        <v>406</v>
      </c>
      <c r="N12" s="253" t="str">
        <f>IFERROR(VLOOKUP(L12,CategoryLog!$A$2:$D$550,3,FALSE),"")</f>
        <v/>
      </c>
      <c r="O12" s="254" t="s">
        <v>157</v>
      </c>
      <c r="P12" s="252" t="s">
        <v>1101</v>
      </c>
      <c r="Q12" s="253">
        <f>IFERROR(VLOOKUP(O12,CategoryLog!$A$2:$D$550,3,FALSE),"")</f>
        <v>3.08</v>
      </c>
      <c r="R12" s="255"/>
      <c r="S12" s="252" t="s">
        <v>406</v>
      </c>
      <c r="T12" s="253" t="str">
        <f>IFERROR(VLOOKUP(R12,CategoryLog!$A$2:$D$550,3,FALSE),"")</f>
        <v/>
      </c>
      <c r="U12" s="256"/>
      <c r="V12" s="252" t="s">
        <v>406</v>
      </c>
      <c r="W12" s="252"/>
      <c r="X12" s="253" t="str">
        <f>IFERROR(VLOOKUP(U12,CategoryLog!$A$2:$D$550,3,FALSE),"")</f>
        <v/>
      </c>
      <c r="Y12" s="257"/>
      <c r="Z12" s="259"/>
      <c r="AA12" s="277">
        <v>1</v>
      </c>
      <c r="AB12" s="269"/>
      <c r="AC12" s="269" t="s">
        <v>1019</v>
      </c>
      <c r="AD12" s="270"/>
      <c r="AE12" s="270"/>
      <c r="AF12" s="269"/>
      <c r="AG12" s="271">
        <v>0</v>
      </c>
      <c r="AH12" s="272"/>
      <c r="AI12" s="273"/>
      <c r="AJ12" s="264" t="s">
        <v>1019</v>
      </c>
      <c r="AK12" s="274"/>
      <c r="AL12" s="275"/>
      <c r="AM12" s="273"/>
      <c r="AN12" s="273" t="s">
        <v>1019</v>
      </c>
      <c r="AO12" s="274"/>
      <c r="AP12" s="273"/>
      <c r="AQ12" s="273"/>
      <c r="AR12" s="276" t="s">
        <v>612</v>
      </c>
      <c r="AS12" s="266"/>
      <c r="AT12" s="266"/>
      <c r="AU12" s="266"/>
      <c r="AV12" s="267" t="str">
        <f t="shared" si="1"/>
        <v>n/a</v>
      </c>
      <c r="AW12" s="209">
        <v>4</v>
      </c>
      <c r="AX12" s="209">
        <v>3</v>
      </c>
      <c r="AY12" s="210">
        <f>MATCH(A12,'Original Order'!$A$2:$A$317,0)</f>
        <v>4</v>
      </c>
      <c r="AZ12" s="210" t="s">
        <v>1336</v>
      </c>
      <c r="BA12" s="193"/>
    </row>
    <row r="13" spans="1:53">
      <c r="A13" s="250" t="s">
        <v>79</v>
      </c>
      <c r="B13" s="251">
        <f t="shared" si="0"/>
        <v>3.03</v>
      </c>
      <c r="C13" s="251"/>
      <c r="D13" s="466" t="s">
        <v>1506</v>
      </c>
      <c r="E13" s="470" t="s">
        <v>1496</v>
      </c>
      <c r="F13" s="495"/>
      <c r="G13" s="495"/>
      <c r="H13" s="495"/>
      <c r="I13" s="495"/>
      <c r="J13" s="548"/>
      <c r="K13" s="495"/>
      <c r="L13" s="252" t="s">
        <v>299</v>
      </c>
      <c r="M13" s="252">
        <v>1</v>
      </c>
      <c r="N13" s="253">
        <f>IFERROR(VLOOKUP(L13,CategoryLog!$A$2:$D$550,3,FALSE),"")</f>
        <v>3.03</v>
      </c>
      <c r="O13" s="276" t="s">
        <v>148</v>
      </c>
      <c r="P13" s="252" t="s">
        <v>1085</v>
      </c>
      <c r="Q13" s="253">
        <f>IFERROR(VLOOKUP(O13,CategoryLog!$A$2:$D$550,3,FALSE),"")</f>
        <v>3.03</v>
      </c>
      <c r="R13" s="255" t="s">
        <v>481</v>
      </c>
      <c r="S13" s="252">
        <v>1</v>
      </c>
      <c r="T13" s="253">
        <f>IFERROR(VLOOKUP(R13,CategoryLog!$A$2:$D$550,3,FALSE),"")</f>
        <v>3.03</v>
      </c>
      <c r="U13" s="256"/>
      <c r="V13" s="252" t="s">
        <v>406</v>
      </c>
      <c r="W13" s="252"/>
      <c r="X13" s="253" t="str">
        <f>IFERROR(VLOOKUP(U13,CategoryLog!$A$2:$D$550,3,FALSE),"")</f>
        <v/>
      </c>
      <c r="Y13" s="257"/>
      <c r="Z13" s="258">
        <v>1</v>
      </c>
      <c r="AA13" s="259"/>
      <c r="AB13" s="278"/>
      <c r="AC13" s="278" t="s">
        <v>996</v>
      </c>
      <c r="AD13" s="278" t="s">
        <v>996</v>
      </c>
      <c r="AE13" s="279"/>
      <c r="AF13" s="278"/>
      <c r="AG13" s="280">
        <v>1</v>
      </c>
      <c r="AH13" s="281"/>
      <c r="AI13" s="282"/>
      <c r="AJ13" s="264" t="s">
        <v>1019</v>
      </c>
      <c r="AK13" s="282"/>
      <c r="AL13" s="283"/>
      <c r="AM13" s="282" t="s">
        <v>1044</v>
      </c>
      <c r="AN13" s="273" t="s">
        <v>1019</v>
      </c>
      <c r="AO13" s="282"/>
      <c r="AP13" s="282"/>
      <c r="AQ13" s="282" t="s">
        <v>1075</v>
      </c>
      <c r="AR13" s="254" t="s">
        <v>612</v>
      </c>
      <c r="AS13" s="266"/>
      <c r="AT13" s="266" t="s">
        <v>1047</v>
      </c>
      <c r="AU13" s="266"/>
      <c r="AV13" s="284" t="str">
        <f t="shared" si="1"/>
        <v>2017</v>
      </c>
      <c r="AW13" s="209">
        <v>5</v>
      </c>
      <c r="AX13" s="209">
        <v>64</v>
      </c>
      <c r="AY13" s="210">
        <f>MATCH(A13,'Original Order'!$A$2:$A$317,0)</f>
        <v>5</v>
      </c>
      <c r="AZ13" s="210" t="s">
        <v>1336</v>
      </c>
      <c r="BA13" s="285"/>
    </row>
    <row r="14" spans="1:53">
      <c r="A14" s="250" t="s">
        <v>81</v>
      </c>
      <c r="B14" s="251">
        <f t="shared" si="0"/>
        <v>3.04</v>
      </c>
      <c r="C14" s="251"/>
      <c r="D14" s="466" t="s">
        <v>1506</v>
      </c>
      <c r="E14" s="470" t="s">
        <v>1496</v>
      </c>
      <c r="F14" s="495"/>
      <c r="G14" s="495"/>
      <c r="H14" s="495"/>
      <c r="I14" s="495"/>
      <c r="J14" s="548"/>
      <c r="K14" s="495"/>
      <c r="L14" s="252" t="s">
        <v>301</v>
      </c>
      <c r="M14" s="252">
        <v>0</v>
      </c>
      <c r="N14" s="253">
        <f>IFERROR(VLOOKUP(L14,CategoryLog!$A$2:$D$550,3,FALSE),"")</f>
        <v>3.04</v>
      </c>
      <c r="O14" s="276" t="s">
        <v>149</v>
      </c>
      <c r="P14" s="252" t="s">
        <v>1085</v>
      </c>
      <c r="Q14" s="253">
        <f>IFERROR(VLOOKUP(O14,CategoryLog!$A$2:$D$550,3,FALSE),"")</f>
        <v>3.04</v>
      </c>
      <c r="R14" s="255" t="s">
        <v>482</v>
      </c>
      <c r="S14" s="252" t="s">
        <v>406</v>
      </c>
      <c r="T14" s="253" t="str">
        <f>IFERROR(VLOOKUP(R14,CategoryLog!$A$2:$D$550,3,FALSE),"")</f>
        <v/>
      </c>
      <c r="U14" s="256"/>
      <c r="V14" s="252" t="s">
        <v>406</v>
      </c>
      <c r="W14" s="252"/>
      <c r="X14" s="253" t="str">
        <f>IFERROR(VLOOKUP(U14,CategoryLog!$A$2:$D$550,3,FALSE),"")</f>
        <v/>
      </c>
      <c r="Y14" s="257"/>
      <c r="Z14" s="286">
        <v>2</v>
      </c>
      <c r="AA14" s="277">
        <v>1</v>
      </c>
      <c r="AB14" s="278"/>
      <c r="AC14" s="278" t="s">
        <v>1019</v>
      </c>
      <c r="AD14" s="278" t="s">
        <v>996</v>
      </c>
      <c r="AE14" s="279"/>
      <c r="AF14" s="278"/>
      <c r="AG14" s="280">
        <v>0</v>
      </c>
      <c r="AH14" s="281"/>
      <c r="AI14" s="282"/>
      <c r="AJ14" s="264" t="s">
        <v>1019</v>
      </c>
      <c r="AK14" s="282"/>
      <c r="AL14" s="283"/>
      <c r="AM14" s="282" t="s">
        <v>1044</v>
      </c>
      <c r="AN14" s="273" t="s">
        <v>1019</v>
      </c>
      <c r="AO14" s="282"/>
      <c r="AP14" s="282"/>
      <c r="AQ14" s="282" t="s">
        <v>1075</v>
      </c>
      <c r="AR14" s="254" t="s">
        <v>612</v>
      </c>
      <c r="AS14" s="266"/>
      <c r="AT14" s="266" t="s">
        <v>1047</v>
      </c>
      <c r="AU14" s="266"/>
      <c r="AV14" s="284" t="str">
        <f t="shared" si="1"/>
        <v>2017</v>
      </c>
      <c r="AW14" s="209">
        <v>6</v>
      </c>
      <c r="AX14" s="209">
        <v>65</v>
      </c>
      <c r="AY14" s="210">
        <f>MATCH(A14,'Original Order'!$A$2:$A$317,0)</f>
        <v>6</v>
      </c>
      <c r="AZ14" s="210" t="s">
        <v>1336</v>
      </c>
      <c r="BA14" s="285"/>
    </row>
    <row r="15" spans="1:53">
      <c r="A15" s="268" t="s">
        <v>322</v>
      </c>
      <c r="B15" s="251">
        <f t="shared" si="0"/>
        <v>3.06</v>
      </c>
      <c r="C15" s="251"/>
      <c r="D15" s="466" t="s">
        <v>1051</v>
      </c>
      <c r="E15" s="470" t="s">
        <v>1497</v>
      </c>
      <c r="F15" s="495"/>
      <c r="G15" s="495"/>
      <c r="H15" s="495"/>
      <c r="I15" s="495"/>
      <c r="J15" s="548"/>
      <c r="K15" s="495"/>
      <c r="L15" s="252" t="s">
        <v>406</v>
      </c>
      <c r="M15" s="252" t="s">
        <v>406</v>
      </c>
      <c r="N15" s="253" t="str">
        <f>IFERROR(VLOOKUP(L15,CategoryLog!$A$2:$D$550,3,FALSE),"")</f>
        <v/>
      </c>
      <c r="O15" s="254" t="s">
        <v>155</v>
      </c>
      <c r="P15" s="252">
        <v>3</v>
      </c>
      <c r="Q15" s="253">
        <f>IFERROR(VLOOKUP(O15,CategoryLog!$A$2:$D$550,3,FALSE),"")</f>
        <v>3.06</v>
      </c>
      <c r="R15" s="255"/>
      <c r="S15" s="252" t="s">
        <v>406</v>
      </c>
      <c r="T15" s="253" t="str">
        <f>IFERROR(VLOOKUP(R15,CategoryLog!$A$2:$D$550,3,FALSE),"")</f>
        <v/>
      </c>
      <c r="U15" s="256"/>
      <c r="V15" s="252" t="s">
        <v>406</v>
      </c>
      <c r="W15" s="252"/>
      <c r="X15" s="253" t="str">
        <f>IFERROR(VLOOKUP(U15,CategoryLog!$A$2:$D$550,3,FALSE),"")</f>
        <v/>
      </c>
      <c r="Y15" s="257"/>
      <c r="Z15" s="259"/>
      <c r="AA15" s="277">
        <v>1</v>
      </c>
      <c r="AB15" s="269"/>
      <c r="AC15" s="269" t="s">
        <v>996</v>
      </c>
      <c r="AD15" s="270"/>
      <c r="AE15" s="270"/>
      <c r="AF15" s="269"/>
      <c r="AG15" s="271">
        <v>1</v>
      </c>
      <c r="AH15" s="272"/>
      <c r="AI15" s="273"/>
      <c r="AJ15" s="264" t="s">
        <v>1019</v>
      </c>
      <c r="AK15" s="274"/>
      <c r="AL15" s="275"/>
      <c r="AM15" s="273"/>
      <c r="AN15" s="273" t="s">
        <v>1019</v>
      </c>
      <c r="AO15" s="274"/>
      <c r="AP15" s="273"/>
      <c r="AQ15" s="273"/>
      <c r="AR15" s="276" t="s">
        <v>612</v>
      </c>
      <c r="AS15" s="266"/>
      <c r="AT15" s="266"/>
      <c r="AU15" s="266"/>
      <c r="AV15" s="287" t="str">
        <f t="shared" si="1"/>
        <v>2018</v>
      </c>
      <c r="AW15" s="209">
        <v>7</v>
      </c>
      <c r="AX15" s="209">
        <v>1</v>
      </c>
      <c r="AY15" s="210">
        <f>MATCH(A15,'Original Order'!$A$2:$A$317,0)</f>
        <v>7</v>
      </c>
      <c r="AZ15" s="210">
        <v>1</v>
      </c>
      <c r="BA15" s="193"/>
    </row>
    <row r="16" spans="1:53">
      <c r="A16" s="268" t="s">
        <v>323</v>
      </c>
      <c r="B16" s="251">
        <f t="shared" si="0"/>
        <v>3.13</v>
      </c>
      <c r="C16" s="251"/>
      <c r="D16" s="466" t="s">
        <v>1051</v>
      </c>
      <c r="E16" s="470" t="s">
        <v>1497</v>
      </c>
      <c r="F16" s="495"/>
      <c r="G16" s="495"/>
      <c r="H16" s="495"/>
      <c r="I16" s="495"/>
      <c r="J16" s="548"/>
      <c r="K16" s="495"/>
      <c r="L16" s="252" t="s">
        <v>406</v>
      </c>
      <c r="M16" s="252" t="s">
        <v>406</v>
      </c>
      <c r="N16" s="253" t="str">
        <f>IFERROR(VLOOKUP(L16,CategoryLog!$A$2:$D$550,3,FALSE),"")</f>
        <v/>
      </c>
      <c r="O16" s="254" t="s">
        <v>156</v>
      </c>
      <c r="P16" s="252" t="s">
        <v>1101</v>
      </c>
      <c r="Q16" s="253">
        <f>IFERROR(VLOOKUP(O16,CategoryLog!$A$2:$D$550,3,FALSE),"")</f>
        <v>3.13</v>
      </c>
      <c r="R16" s="255"/>
      <c r="S16" s="252" t="s">
        <v>406</v>
      </c>
      <c r="T16" s="253" t="str">
        <f>IFERROR(VLOOKUP(R16,CategoryLog!$A$2:$D$550,3,FALSE),"")</f>
        <v/>
      </c>
      <c r="U16" s="256"/>
      <c r="V16" s="252" t="s">
        <v>406</v>
      </c>
      <c r="W16" s="252"/>
      <c r="X16" s="253" t="str">
        <f>IFERROR(VLOOKUP(U16,CategoryLog!$A$2:$D$550,3,FALSE),"")</f>
        <v/>
      </c>
      <c r="Y16" s="257"/>
      <c r="Z16" s="259"/>
      <c r="AA16" s="277">
        <v>1</v>
      </c>
      <c r="AB16" s="269"/>
      <c r="AC16" s="269" t="s">
        <v>1019</v>
      </c>
      <c r="AD16" s="270"/>
      <c r="AE16" s="270"/>
      <c r="AF16" s="269"/>
      <c r="AG16" s="271">
        <v>0</v>
      </c>
      <c r="AH16" s="272"/>
      <c r="AI16" s="273"/>
      <c r="AJ16" s="264" t="s">
        <v>1019</v>
      </c>
      <c r="AK16" s="274"/>
      <c r="AL16" s="275"/>
      <c r="AM16" s="273"/>
      <c r="AN16" s="273" t="s">
        <v>1019</v>
      </c>
      <c r="AO16" s="274"/>
      <c r="AP16" s="273"/>
      <c r="AQ16" s="273"/>
      <c r="AR16" s="276" t="s">
        <v>612</v>
      </c>
      <c r="AS16" s="266"/>
      <c r="AT16" s="266"/>
      <c r="AU16" s="266"/>
      <c r="AV16" s="267" t="str">
        <f t="shared" si="1"/>
        <v>n/a</v>
      </c>
      <c r="AW16" s="209">
        <v>8</v>
      </c>
      <c r="AX16" s="209">
        <v>2</v>
      </c>
      <c r="AY16" s="210">
        <f>MATCH(A16,'Original Order'!$A$2:$A$317,0)</f>
        <v>8</v>
      </c>
      <c r="AZ16" s="210" t="s">
        <v>1336</v>
      </c>
      <c r="BA16" s="193"/>
    </row>
    <row r="17" spans="1:53">
      <c r="A17" s="268" t="s">
        <v>326</v>
      </c>
      <c r="B17" s="251" t="str">
        <f t="shared" si="0"/>
        <v>3.10</v>
      </c>
      <c r="C17" s="251"/>
      <c r="D17" s="466" t="s">
        <v>1051</v>
      </c>
      <c r="E17" s="470" t="s">
        <v>1497</v>
      </c>
      <c r="F17" s="495"/>
      <c r="G17" s="495"/>
      <c r="H17" s="495"/>
      <c r="I17" s="495"/>
      <c r="J17" s="548"/>
      <c r="K17" s="495"/>
      <c r="L17" s="252" t="s">
        <v>281</v>
      </c>
      <c r="M17" s="252">
        <v>2</v>
      </c>
      <c r="N17" s="253" t="str">
        <f>IFERROR(VLOOKUP(L17,CategoryLog!$A$2:$D$550,3,FALSE),"")</f>
        <v>3.10</v>
      </c>
      <c r="O17" s="254" t="s">
        <v>158</v>
      </c>
      <c r="P17" s="252" t="s">
        <v>1099</v>
      </c>
      <c r="Q17" s="253" t="str">
        <f>IFERROR(VLOOKUP(O17,CategoryLog!$A$2:$D$550,3,FALSE),"")</f>
        <v>3.10</v>
      </c>
      <c r="R17" s="255"/>
      <c r="S17" s="252" t="s">
        <v>406</v>
      </c>
      <c r="T17" s="253" t="str">
        <f>IFERROR(VLOOKUP(R17,CategoryLog!$A$2:$D$550,3,FALSE),"")</f>
        <v/>
      </c>
      <c r="U17" s="256"/>
      <c r="V17" s="252" t="s">
        <v>406</v>
      </c>
      <c r="W17" s="252"/>
      <c r="X17" s="253" t="str">
        <f>IFERROR(VLOOKUP(U17,CategoryLog!$A$2:$D$550,3,FALSE),"")</f>
        <v/>
      </c>
      <c r="Y17" s="257"/>
      <c r="Z17" s="259"/>
      <c r="AA17" s="277">
        <v>1</v>
      </c>
      <c r="AB17" s="269"/>
      <c r="AC17" s="269" t="s">
        <v>1019</v>
      </c>
      <c r="AD17" s="270"/>
      <c r="AE17" s="270"/>
      <c r="AF17" s="269"/>
      <c r="AG17" s="271">
        <v>0</v>
      </c>
      <c r="AH17" s="272"/>
      <c r="AI17" s="273"/>
      <c r="AJ17" s="264" t="s">
        <v>1019</v>
      </c>
      <c r="AK17" s="274"/>
      <c r="AL17" s="275"/>
      <c r="AM17" s="273"/>
      <c r="AN17" s="273" t="s">
        <v>1019</v>
      </c>
      <c r="AO17" s="274"/>
      <c r="AP17" s="273"/>
      <c r="AQ17" s="273"/>
      <c r="AR17" s="276" t="s">
        <v>612</v>
      </c>
      <c r="AS17" s="266"/>
      <c r="AT17" s="266"/>
      <c r="AU17" s="266"/>
      <c r="AV17" s="267" t="str">
        <f t="shared" si="1"/>
        <v>n/a</v>
      </c>
      <c r="AW17" s="209">
        <v>9</v>
      </c>
      <c r="AX17" s="209">
        <v>6</v>
      </c>
      <c r="AY17" s="210">
        <f>MATCH(A17,'Original Order'!$A$2:$A$317,0)</f>
        <v>9</v>
      </c>
      <c r="AZ17" s="210" t="s">
        <v>1336</v>
      </c>
      <c r="BA17" s="193"/>
    </row>
    <row r="18" spans="1:53" ht="24">
      <c r="A18" s="268" t="s">
        <v>808</v>
      </c>
      <c r="B18" s="251">
        <f t="shared" si="0"/>
        <v>3.05</v>
      </c>
      <c r="C18" s="251"/>
      <c r="D18" s="466" t="s">
        <v>1506</v>
      </c>
      <c r="E18" s="470" t="s">
        <v>1496</v>
      </c>
      <c r="F18" s="495" t="s">
        <v>1515</v>
      </c>
      <c r="G18" s="495" t="s">
        <v>1510</v>
      </c>
      <c r="H18" s="495"/>
      <c r="I18" s="495"/>
      <c r="J18" s="548"/>
      <c r="K18" s="495"/>
      <c r="L18" s="288" t="s">
        <v>783</v>
      </c>
      <c r="M18" s="252" t="s">
        <v>1097</v>
      </c>
      <c r="N18" s="253">
        <f>IFERROR(VLOOKUP(L18,CategoryLog!$A$2:$D$550,3,FALSE),"")</f>
        <v>3.05</v>
      </c>
      <c r="O18" s="289" t="s">
        <v>783</v>
      </c>
      <c r="P18" s="252" t="s">
        <v>1097</v>
      </c>
      <c r="Q18" s="253">
        <f>IFERROR(VLOOKUP(O18,CategoryLog!$A$2:$D$550,3,FALSE),"")</f>
        <v>3.05</v>
      </c>
      <c r="R18" s="289" t="s">
        <v>1078</v>
      </c>
      <c r="S18" s="252" t="s">
        <v>406</v>
      </c>
      <c r="T18" s="253" t="str">
        <f>IFERROR(VLOOKUP(R18,CategoryLog!$A$2:$D$550,3,FALSE),"")</f>
        <v/>
      </c>
      <c r="U18" s="290"/>
      <c r="V18" s="252" t="s">
        <v>406</v>
      </c>
      <c r="W18" s="291"/>
      <c r="X18" s="253" t="str">
        <f>IFERROR(VLOOKUP(U18,CategoryLog!$A$2:$D$550,3,FALSE),"")</f>
        <v/>
      </c>
      <c r="Y18" s="257"/>
      <c r="Z18" s="258">
        <v>1</v>
      </c>
      <c r="AA18" s="292"/>
      <c r="AB18" s="269"/>
      <c r="AC18" s="269" t="s">
        <v>996</v>
      </c>
      <c r="AD18" s="293" t="s">
        <v>996</v>
      </c>
      <c r="AE18" s="293"/>
      <c r="AF18" s="269"/>
      <c r="AG18" s="271">
        <v>1</v>
      </c>
      <c r="AH18" s="272"/>
      <c r="AI18" s="273"/>
      <c r="AJ18" s="264" t="s">
        <v>1019</v>
      </c>
      <c r="AK18" s="294"/>
      <c r="AL18" s="275"/>
      <c r="AM18" s="273"/>
      <c r="AN18" s="273" t="s">
        <v>1019</v>
      </c>
      <c r="AO18" s="294"/>
      <c r="AP18" s="273"/>
      <c r="AQ18" s="273"/>
      <c r="AR18" s="295" t="s">
        <v>612</v>
      </c>
      <c r="AS18" s="266"/>
      <c r="AT18" s="266"/>
      <c r="AU18" s="266"/>
      <c r="AV18" s="267" t="str">
        <f t="shared" si="1"/>
        <v>2017</v>
      </c>
      <c r="AW18" s="209">
        <v>10</v>
      </c>
      <c r="AX18" s="209">
        <v>66</v>
      </c>
      <c r="AY18" s="210">
        <f>MATCH(A18,'Original Order'!$A$2:$A$317,0)</f>
        <v>10</v>
      </c>
      <c r="AZ18" s="210" t="s">
        <v>1336</v>
      </c>
      <c r="BA18" s="296"/>
    </row>
    <row r="19" spans="1:53">
      <c r="A19" s="555" t="s">
        <v>1495</v>
      </c>
      <c r="B19" s="251" t="str">
        <f t="shared" si="0"/>
        <v>none</v>
      </c>
      <c r="C19" s="251"/>
      <c r="D19" s="466"/>
      <c r="E19" s="470"/>
      <c r="F19" s="495"/>
      <c r="G19" s="495"/>
      <c r="H19" s="495"/>
      <c r="I19" s="495"/>
      <c r="J19" s="548"/>
      <c r="K19" s="495"/>
      <c r="L19" s="297"/>
      <c r="M19" s="252" t="s">
        <v>406</v>
      </c>
      <c r="N19" s="253" t="str">
        <f>IFERROR(VLOOKUP(L19,CategoryLog!$A$2:$D$550,3,FALSE),"")</f>
        <v/>
      </c>
      <c r="O19" s="256"/>
      <c r="P19" s="252" t="s">
        <v>406</v>
      </c>
      <c r="Q19" s="253" t="str">
        <f>IFERROR(VLOOKUP(O19,CategoryLog!$A$2:$D$550,3,FALSE),"")</f>
        <v/>
      </c>
      <c r="R19" s="298"/>
      <c r="S19" s="252" t="s">
        <v>406</v>
      </c>
      <c r="T19" s="253" t="str">
        <f>IFERROR(VLOOKUP(R19,CategoryLog!$A$2:$D$550,3,FALSE),"")</f>
        <v/>
      </c>
      <c r="U19" s="295"/>
      <c r="V19" s="252" t="s">
        <v>406</v>
      </c>
      <c r="W19" s="297"/>
      <c r="X19" s="253" t="str">
        <f>IFERROR(VLOOKUP(U19,CategoryLog!$A$2:$D$550,3,FALSE),"")</f>
        <v/>
      </c>
      <c r="Y19" s="257"/>
      <c r="Z19" s="294"/>
      <c r="AA19" s="277">
        <v>1</v>
      </c>
      <c r="AB19" s="269"/>
      <c r="AC19" s="269"/>
      <c r="AD19" s="293"/>
      <c r="AE19" s="299" t="s">
        <v>1019</v>
      </c>
      <c r="AF19" s="269"/>
      <c r="AG19" s="271">
        <v>0</v>
      </c>
      <c r="AH19" s="272"/>
      <c r="AI19" s="273"/>
      <c r="AJ19" s="294"/>
      <c r="AK19" s="294"/>
      <c r="AL19" s="275" t="s">
        <v>1019</v>
      </c>
      <c r="AM19" s="273"/>
      <c r="AN19" s="273"/>
      <c r="AO19" s="294"/>
      <c r="AP19" s="273" t="s">
        <v>1019</v>
      </c>
      <c r="AQ19" s="273"/>
      <c r="AR19" s="295" t="s">
        <v>607</v>
      </c>
      <c r="AS19" s="266"/>
      <c r="AT19" s="266"/>
      <c r="AU19" s="266"/>
      <c r="AV19" s="267" t="str">
        <f t="shared" si="1"/>
        <v>n/a</v>
      </c>
      <c r="AW19" s="209">
        <v>11</v>
      </c>
      <c r="AX19" s="209">
        <v>11</v>
      </c>
      <c r="AY19" s="210" t="e">
        <f>MATCH(A19,'Original Order'!$A$2:$A$317,0)</f>
        <v>#N/A</v>
      </c>
      <c r="AZ19" s="210" t="s">
        <v>1336</v>
      </c>
      <c r="BA19" s="300"/>
    </row>
    <row r="20" spans="1:53">
      <c r="A20" s="250" t="s">
        <v>17</v>
      </c>
      <c r="B20" s="251">
        <f t="shared" si="0"/>
        <v>7.19</v>
      </c>
      <c r="C20" s="533" t="s">
        <v>83</v>
      </c>
      <c r="D20" s="466"/>
      <c r="E20" s="470"/>
      <c r="F20" s="495"/>
      <c r="G20" s="495"/>
      <c r="H20" s="495"/>
      <c r="I20" s="495"/>
      <c r="J20" s="548"/>
      <c r="K20" s="495"/>
      <c r="L20" s="252" t="s">
        <v>211</v>
      </c>
      <c r="M20" s="252">
        <v>2</v>
      </c>
      <c r="N20" s="253">
        <f>IFERROR(VLOOKUP(L20,CategoryLog!$A$2:$D$550,3,FALSE),"")</f>
        <v>7.19</v>
      </c>
      <c r="O20" s="254"/>
      <c r="P20" s="252" t="s">
        <v>406</v>
      </c>
      <c r="Q20" s="253" t="str">
        <f>IFERROR(VLOOKUP(O20,CategoryLog!$A$2:$D$550,3,FALSE),"")</f>
        <v/>
      </c>
      <c r="R20" s="255"/>
      <c r="S20" s="252" t="s">
        <v>406</v>
      </c>
      <c r="T20" s="253" t="str">
        <f>IFERROR(VLOOKUP(R20,CategoryLog!$A$2:$D$550,3,FALSE),"")</f>
        <v/>
      </c>
      <c r="U20" s="256"/>
      <c r="V20" s="252" t="s">
        <v>406</v>
      </c>
      <c r="W20" s="252"/>
      <c r="X20" s="253" t="str">
        <f>IFERROR(VLOOKUP(U20,CategoryLog!$A$2:$D$550,3,FALSE),"")</f>
        <v/>
      </c>
      <c r="Y20" s="257"/>
      <c r="Z20" s="259"/>
      <c r="AA20" s="277">
        <v>1</v>
      </c>
      <c r="AB20" s="278"/>
      <c r="AC20" s="278"/>
      <c r="AD20" s="279"/>
      <c r="AE20" s="279"/>
      <c r="AF20" s="278"/>
      <c r="AG20" s="280">
        <v>0</v>
      </c>
      <c r="AH20" s="281"/>
      <c r="AI20" s="282"/>
      <c r="AJ20" s="301"/>
      <c r="AK20" s="301"/>
      <c r="AL20" s="283"/>
      <c r="AM20" s="282"/>
      <c r="AN20" s="282"/>
      <c r="AO20" s="301"/>
      <c r="AP20" s="282"/>
      <c r="AQ20" s="282"/>
      <c r="AR20" s="254" t="s">
        <v>607</v>
      </c>
      <c r="AS20" s="266"/>
      <c r="AT20" s="266"/>
      <c r="AU20" s="266"/>
      <c r="AV20" s="267" t="str">
        <f t="shared" si="1"/>
        <v>n/a</v>
      </c>
      <c r="AW20" s="209">
        <v>12</v>
      </c>
      <c r="AX20" s="209">
        <v>12</v>
      </c>
      <c r="AY20" s="210">
        <f>MATCH(A20,'Original Order'!$A$2:$A$317,0)</f>
        <v>12</v>
      </c>
      <c r="AZ20" s="210" t="s">
        <v>1336</v>
      </c>
      <c r="BA20" s="285"/>
    </row>
    <row r="21" spans="1:53">
      <c r="A21" s="250" t="s">
        <v>15</v>
      </c>
      <c r="B21" s="251">
        <f t="shared" si="0"/>
        <v>7.18</v>
      </c>
      <c r="C21" s="533" t="s">
        <v>83</v>
      </c>
      <c r="D21" s="466"/>
      <c r="E21" s="470"/>
      <c r="F21" s="495"/>
      <c r="G21" s="495"/>
      <c r="H21" s="495"/>
      <c r="I21" s="495"/>
      <c r="J21" s="549" t="s">
        <v>1575</v>
      </c>
      <c r="K21" s="497"/>
      <c r="L21" s="252" t="s">
        <v>209</v>
      </c>
      <c r="M21" s="252" t="s">
        <v>406</v>
      </c>
      <c r="N21" s="253">
        <f>IFERROR(VLOOKUP(L21,CategoryLog!$A$2:$D$550,3,FALSE),"")</f>
        <v>7.18</v>
      </c>
      <c r="O21" s="276" t="s">
        <v>99</v>
      </c>
      <c r="P21" s="252">
        <v>1</v>
      </c>
      <c r="Q21" s="253" t="str">
        <f>IFERROR(VLOOKUP(O21,CategoryLog!$A$2:$D$550,3,FALSE),"")</f>
        <v/>
      </c>
      <c r="R21" s="255"/>
      <c r="S21" s="252" t="s">
        <v>406</v>
      </c>
      <c r="T21" s="253" t="str">
        <f>IFERROR(VLOOKUP(R21,CategoryLog!$A$2:$D$550,3,FALSE),"")</f>
        <v/>
      </c>
      <c r="U21" s="256"/>
      <c r="V21" s="252" t="s">
        <v>406</v>
      </c>
      <c r="W21" s="252"/>
      <c r="X21" s="253" t="str">
        <f>IFERROR(VLOOKUP(U21,CategoryLog!$A$2:$D$550,3,FALSE),"")</f>
        <v/>
      </c>
      <c r="Y21" s="257"/>
      <c r="Z21" s="258">
        <v>1</v>
      </c>
      <c r="AA21" s="259"/>
      <c r="AB21" s="278"/>
      <c r="AC21" s="278" t="s">
        <v>1019</v>
      </c>
      <c r="AD21" s="279"/>
      <c r="AE21" s="279"/>
      <c r="AF21" s="278"/>
      <c r="AG21" s="280">
        <v>0</v>
      </c>
      <c r="AH21" s="281"/>
      <c r="AI21" s="282"/>
      <c r="AJ21" s="264" t="s">
        <v>1019</v>
      </c>
      <c r="AK21" s="301"/>
      <c r="AL21" s="283"/>
      <c r="AM21" s="282"/>
      <c r="AN21" s="282" t="s">
        <v>1019</v>
      </c>
      <c r="AO21" s="301"/>
      <c r="AP21" s="282"/>
      <c r="AQ21" s="282"/>
      <c r="AR21" s="254" t="s">
        <v>607</v>
      </c>
      <c r="AS21" s="302" t="s">
        <v>1020</v>
      </c>
      <c r="AT21" s="266"/>
      <c r="AU21" s="266"/>
      <c r="AV21" s="267" t="str">
        <f t="shared" si="1"/>
        <v>2017</v>
      </c>
      <c r="AW21" s="209">
        <v>13</v>
      </c>
      <c r="AX21" s="209">
        <v>25</v>
      </c>
      <c r="AY21" s="210">
        <f>MATCH(A21,'Original Order'!$A$2:$A$317,0)</f>
        <v>13</v>
      </c>
      <c r="AZ21" s="210" t="s">
        <v>1336</v>
      </c>
      <c r="BA21" s="285"/>
    </row>
    <row r="22" spans="1:53">
      <c r="A22" s="268" t="s">
        <v>601</v>
      </c>
      <c r="B22" s="251">
        <f t="shared" si="0"/>
        <v>7.18</v>
      </c>
      <c r="C22" s="533"/>
      <c r="D22" s="466"/>
      <c r="E22" s="470"/>
      <c r="F22" s="495"/>
      <c r="G22" s="495"/>
      <c r="H22" s="495"/>
      <c r="I22" s="495"/>
      <c r="J22" s="548"/>
      <c r="K22" s="495"/>
      <c r="L22" s="288"/>
      <c r="M22" s="252" t="s">
        <v>406</v>
      </c>
      <c r="N22" s="253" t="str">
        <f>IFERROR(VLOOKUP(L22,CategoryLog!$A$2:$D$550,3,FALSE),"")</f>
        <v/>
      </c>
      <c r="O22" s="289" t="s">
        <v>923</v>
      </c>
      <c r="P22" s="252">
        <v>5</v>
      </c>
      <c r="Q22" s="253">
        <f>IFERROR(VLOOKUP(O22,CategoryLog!$A$2:$D$550,3,FALSE),"")</f>
        <v>7.18</v>
      </c>
      <c r="R22" s="298" t="s">
        <v>600</v>
      </c>
      <c r="S22" s="252" t="s">
        <v>406</v>
      </c>
      <c r="T22" s="253" t="str">
        <f>IFERROR(VLOOKUP(R22,CategoryLog!$A$2:$D$550,3,FALSE),"")</f>
        <v/>
      </c>
      <c r="U22" s="256"/>
      <c r="V22" s="252" t="s">
        <v>406</v>
      </c>
      <c r="W22" s="252"/>
      <c r="X22" s="253" t="str">
        <f>IFERROR(VLOOKUP(U22,CategoryLog!$A$2:$D$550,3,FALSE),"")</f>
        <v/>
      </c>
      <c r="Y22" s="257" t="s">
        <v>996</v>
      </c>
      <c r="Z22" s="258">
        <v>1</v>
      </c>
      <c r="AA22" s="259"/>
      <c r="AB22" s="269"/>
      <c r="AC22" s="269" t="s">
        <v>996</v>
      </c>
      <c r="AD22" s="269" t="s">
        <v>996</v>
      </c>
      <c r="AE22" s="293"/>
      <c r="AF22" s="269"/>
      <c r="AG22" s="271">
        <v>1</v>
      </c>
      <c r="AH22" s="272"/>
      <c r="AI22" s="273"/>
      <c r="AJ22" s="264" t="s">
        <v>1019</v>
      </c>
      <c r="AK22" s="273"/>
      <c r="AL22" s="275"/>
      <c r="AM22" s="273"/>
      <c r="AN22" s="273" t="s">
        <v>1019</v>
      </c>
      <c r="AO22" s="273"/>
      <c r="AP22" s="273"/>
      <c r="AQ22" s="273"/>
      <c r="AR22" s="295" t="s">
        <v>607</v>
      </c>
      <c r="AS22" s="266"/>
      <c r="AT22" s="266"/>
      <c r="AU22" s="266"/>
      <c r="AV22" s="267" t="str">
        <f t="shared" si="1"/>
        <v>2017</v>
      </c>
      <c r="AW22" s="209">
        <v>14</v>
      </c>
      <c r="AX22" s="209">
        <v>297</v>
      </c>
      <c r="AY22" s="210">
        <f>MATCH(A22,'Original Order'!$A$2:$A$317,0)</f>
        <v>14</v>
      </c>
      <c r="AZ22" s="210" t="s">
        <v>1336</v>
      </c>
      <c r="BA22" s="300"/>
    </row>
    <row r="23" spans="1:53">
      <c r="A23" s="250" t="s">
        <v>183</v>
      </c>
      <c r="B23" s="251" t="str">
        <f t="shared" si="0"/>
        <v>7.20</v>
      </c>
      <c r="C23" s="533" t="s">
        <v>83</v>
      </c>
      <c r="D23" s="466"/>
      <c r="E23" s="470"/>
      <c r="F23" s="495"/>
      <c r="G23" s="495"/>
      <c r="H23" s="495"/>
      <c r="I23" s="495"/>
      <c r="J23" s="548"/>
      <c r="K23" s="495"/>
      <c r="L23" s="252" t="s">
        <v>212</v>
      </c>
      <c r="M23" s="252">
        <v>2</v>
      </c>
      <c r="N23" s="253" t="str">
        <f>IFERROR(VLOOKUP(L23,CategoryLog!$A$2:$D$550,3,FALSE),"")</f>
        <v>7.20</v>
      </c>
      <c r="O23" s="254"/>
      <c r="P23" s="252" t="s">
        <v>406</v>
      </c>
      <c r="Q23" s="253" t="str">
        <f>IFERROR(VLOOKUP(O23,CategoryLog!$A$2:$D$550,3,FALSE),"")</f>
        <v/>
      </c>
      <c r="R23" s="255"/>
      <c r="S23" s="252" t="s">
        <v>406</v>
      </c>
      <c r="T23" s="253" t="str">
        <f>IFERROR(VLOOKUP(R23,CategoryLog!$A$2:$D$550,3,FALSE),"")</f>
        <v/>
      </c>
      <c r="U23" s="256"/>
      <c r="V23" s="252" t="s">
        <v>406</v>
      </c>
      <c r="W23" s="252"/>
      <c r="X23" s="253" t="str">
        <f>IFERROR(VLOOKUP(U23,CategoryLog!$A$2:$D$550,3,FALSE),"")</f>
        <v/>
      </c>
      <c r="Y23" s="257"/>
      <c r="Z23" s="259"/>
      <c r="AA23" s="277">
        <v>1</v>
      </c>
      <c r="AB23" s="278"/>
      <c r="AC23" s="278"/>
      <c r="AD23" s="279"/>
      <c r="AE23" s="279"/>
      <c r="AF23" s="278"/>
      <c r="AG23" s="280">
        <v>0</v>
      </c>
      <c r="AH23" s="281"/>
      <c r="AI23" s="282"/>
      <c r="AJ23" s="301"/>
      <c r="AK23" s="301"/>
      <c r="AL23" s="283"/>
      <c r="AM23" s="282"/>
      <c r="AN23" s="282"/>
      <c r="AO23" s="301"/>
      <c r="AP23" s="282"/>
      <c r="AQ23" s="282"/>
      <c r="AR23" s="254" t="s">
        <v>607</v>
      </c>
      <c r="AS23" s="266"/>
      <c r="AT23" s="266"/>
      <c r="AU23" s="266"/>
      <c r="AV23" s="267" t="str">
        <f t="shared" si="1"/>
        <v>n/a</v>
      </c>
      <c r="AW23" s="209">
        <v>15</v>
      </c>
      <c r="AX23" s="209">
        <v>15</v>
      </c>
      <c r="AY23" s="210">
        <f>MATCH(A23,'Original Order'!$A$2:$A$317,0)</f>
        <v>15</v>
      </c>
      <c r="AZ23" s="210" t="s">
        <v>1336</v>
      </c>
      <c r="BA23" s="285"/>
    </row>
    <row r="24" spans="1:53">
      <c r="A24" s="268" t="s">
        <v>623</v>
      </c>
      <c r="B24" s="251">
        <f t="shared" si="0"/>
        <v>7.08</v>
      </c>
      <c r="C24" s="533" t="s">
        <v>351</v>
      </c>
      <c r="D24" s="466"/>
      <c r="E24" s="502" t="s">
        <v>1497</v>
      </c>
      <c r="F24" s="495"/>
      <c r="G24" s="495"/>
      <c r="H24" s="495"/>
      <c r="I24" s="495"/>
      <c r="J24" s="548"/>
      <c r="K24" s="495"/>
      <c r="L24" s="288"/>
      <c r="M24" s="252" t="s">
        <v>406</v>
      </c>
      <c r="N24" s="253" t="str">
        <f>IFERROR(VLOOKUP(L24,CategoryLog!$A$2:$D$550,3,FALSE),"")</f>
        <v/>
      </c>
      <c r="O24" s="256"/>
      <c r="P24" s="252" t="s">
        <v>406</v>
      </c>
      <c r="Q24" s="253" t="str">
        <f>IFERROR(VLOOKUP(O24,CategoryLog!$A$2:$D$550,3,FALSE),"")</f>
        <v/>
      </c>
      <c r="R24" s="298"/>
      <c r="S24" s="252" t="s">
        <v>406</v>
      </c>
      <c r="T24" s="253" t="str">
        <f>IFERROR(VLOOKUP(R24,CategoryLog!$A$2:$D$550,3,FALSE),"")</f>
        <v/>
      </c>
      <c r="U24" s="298" t="s">
        <v>1410</v>
      </c>
      <c r="V24" s="252">
        <v>2</v>
      </c>
      <c r="W24" s="303" t="s">
        <v>1292</v>
      </c>
      <c r="X24" s="253">
        <f>IFERROR(VLOOKUP(U24,CategoryLog!$A$2:$D$550,3,FALSE),"")</f>
        <v>7.08</v>
      </c>
      <c r="Y24" s="257"/>
      <c r="Z24" s="304"/>
      <c r="AA24" s="277">
        <v>1</v>
      </c>
      <c r="AB24" s="269"/>
      <c r="AC24" s="269"/>
      <c r="AD24" s="270"/>
      <c r="AE24" s="299" t="s">
        <v>1019</v>
      </c>
      <c r="AF24" s="269"/>
      <c r="AG24" s="271">
        <v>0</v>
      </c>
      <c r="AH24" s="272"/>
      <c r="AI24" s="273"/>
      <c r="AJ24" s="274"/>
      <c r="AK24" s="274"/>
      <c r="AL24" s="275" t="s">
        <v>1019</v>
      </c>
      <c r="AM24" s="273"/>
      <c r="AN24" s="273"/>
      <c r="AO24" s="274"/>
      <c r="AP24" s="273" t="s">
        <v>1019</v>
      </c>
      <c r="AQ24" s="273"/>
      <c r="AR24" s="276" t="s">
        <v>607</v>
      </c>
      <c r="AS24" s="266"/>
      <c r="AT24" s="266"/>
      <c r="AU24" s="266" t="s">
        <v>1067</v>
      </c>
      <c r="AV24" s="267" t="str">
        <f t="shared" si="1"/>
        <v>n/a</v>
      </c>
      <c r="AW24" s="209">
        <v>16</v>
      </c>
      <c r="AX24" s="209">
        <v>16</v>
      </c>
      <c r="AY24" s="210">
        <f>MATCH(A24,'Original Order'!$A$2:$A$317,0)</f>
        <v>16</v>
      </c>
      <c r="AZ24" s="210" t="s">
        <v>1336</v>
      </c>
      <c r="BA24" s="193"/>
    </row>
    <row r="25" spans="1:53">
      <c r="A25" s="268" t="s">
        <v>429</v>
      </c>
      <c r="B25" s="251" t="str">
        <f t="shared" si="0"/>
        <v>none</v>
      </c>
      <c r="C25" s="533" t="s">
        <v>351</v>
      </c>
      <c r="D25" s="466"/>
      <c r="E25" s="502" t="s">
        <v>1497</v>
      </c>
      <c r="F25" s="495"/>
      <c r="G25" s="495"/>
      <c r="H25" s="495"/>
      <c r="I25" s="497" t="s">
        <v>1557</v>
      </c>
      <c r="J25" s="549"/>
      <c r="K25" s="497"/>
      <c r="L25" s="288"/>
      <c r="M25" s="252" t="s">
        <v>406</v>
      </c>
      <c r="N25" s="253" t="str">
        <f>IFERROR(VLOOKUP(L25,CategoryLog!$A$2:$D$550,3,FALSE),"")</f>
        <v/>
      </c>
      <c r="O25" s="276"/>
      <c r="P25" s="252" t="s">
        <v>406</v>
      </c>
      <c r="Q25" s="253" t="str">
        <f>IFERROR(VLOOKUP(O25,CategoryLog!$A$2:$D$550,3,FALSE),"")</f>
        <v/>
      </c>
      <c r="R25" s="298"/>
      <c r="S25" s="252" t="s">
        <v>406</v>
      </c>
      <c r="T25" s="253" t="str">
        <f>IFERROR(VLOOKUP(R25,CategoryLog!$A$2:$D$550,3,FALSE),"")</f>
        <v/>
      </c>
      <c r="U25" s="298" t="s">
        <v>1452</v>
      </c>
      <c r="V25" s="252" t="s">
        <v>406</v>
      </c>
      <c r="W25" s="303" t="s">
        <v>1284</v>
      </c>
      <c r="X25" s="253" t="str">
        <f>IFERROR(VLOOKUP(U25,CategoryLog!$A$2:$D$550,3,FALSE),"")</f>
        <v/>
      </c>
      <c r="Y25" s="257"/>
      <c r="Z25" s="274"/>
      <c r="AA25" s="274"/>
      <c r="AB25" s="275"/>
      <c r="AC25" s="275"/>
      <c r="AD25" s="305"/>
      <c r="AE25" s="306" t="s">
        <v>1019</v>
      </c>
      <c r="AF25" s="275"/>
      <c r="AG25" s="307">
        <v>0</v>
      </c>
      <c r="AH25" s="272"/>
      <c r="AI25" s="308"/>
      <c r="AJ25" s="309"/>
      <c r="AK25" s="309"/>
      <c r="AL25" s="275" t="s">
        <v>1019</v>
      </c>
      <c r="AM25" s="308"/>
      <c r="AN25" s="308"/>
      <c r="AO25" s="309"/>
      <c r="AP25" s="273" t="s">
        <v>1019</v>
      </c>
      <c r="AQ25" s="273"/>
      <c r="AR25" s="276" t="s">
        <v>607</v>
      </c>
      <c r="AS25" s="266"/>
      <c r="AT25" s="266"/>
      <c r="AU25" s="266" t="s">
        <v>1067</v>
      </c>
      <c r="AV25" s="267" t="str">
        <f t="shared" si="1"/>
        <v>n/a</v>
      </c>
      <c r="AW25" s="209">
        <v>17</v>
      </c>
      <c r="AX25" s="209">
        <v>17</v>
      </c>
      <c r="AY25" s="210">
        <f>MATCH(A25,'Original Order'!$A$2:$A$317,0)</f>
        <v>17</v>
      </c>
      <c r="AZ25" s="210">
        <f>AG25</f>
        <v>0</v>
      </c>
      <c r="BA25" s="193"/>
    </row>
    <row r="26" spans="1:53" ht="24">
      <c r="A26" s="250" t="s">
        <v>3</v>
      </c>
      <c r="B26" s="251">
        <f t="shared" si="0"/>
        <v>1.22</v>
      </c>
      <c r="C26" s="533" t="s">
        <v>83</v>
      </c>
      <c r="D26" s="466"/>
      <c r="E26" s="470"/>
      <c r="F26" s="495"/>
      <c r="G26" s="495"/>
      <c r="H26" s="495"/>
      <c r="I26" s="495"/>
      <c r="J26" s="548"/>
      <c r="K26" s="495"/>
      <c r="L26" s="288" t="s">
        <v>196</v>
      </c>
      <c r="M26" s="252">
        <v>3</v>
      </c>
      <c r="N26" s="253">
        <f>IFERROR(VLOOKUP(L26,CategoryLog!$A$2:$D$550,3,FALSE),"")</f>
        <v>1.22</v>
      </c>
      <c r="O26" s="276" t="s">
        <v>88</v>
      </c>
      <c r="P26" s="252">
        <v>3</v>
      </c>
      <c r="Q26" s="253">
        <f>IFERROR(VLOOKUP(O26,CategoryLog!$A$2:$D$550,3,FALSE),"")</f>
        <v>1.22</v>
      </c>
      <c r="R26" s="255"/>
      <c r="S26" s="252" t="s">
        <v>406</v>
      </c>
      <c r="T26" s="253" t="str">
        <f>IFERROR(VLOOKUP(R26,CategoryLog!$A$2:$D$550,3,FALSE),"")</f>
        <v/>
      </c>
      <c r="U26" s="256"/>
      <c r="V26" s="252" t="s">
        <v>406</v>
      </c>
      <c r="W26" s="252"/>
      <c r="X26" s="253" t="str">
        <f>IFERROR(VLOOKUP(U26,CategoryLog!$A$2:$D$550,3,FALSE),"")</f>
        <v/>
      </c>
      <c r="Y26" s="257"/>
      <c r="Z26" s="258">
        <v>1</v>
      </c>
      <c r="AA26" s="259"/>
      <c r="AB26" s="269"/>
      <c r="AC26" s="269" t="s">
        <v>996</v>
      </c>
      <c r="AD26" s="270"/>
      <c r="AE26" s="270"/>
      <c r="AF26" s="269"/>
      <c r="AG26" s="271">
        <v>1</v>
      </c>
      <c r="AH26" s="272"/>
      <c r="AI26" s="308"/>
      <c r="AJ26" s="264" t="s">
        <v>1019</v>
      </c>
      <c r="AK26" s="309"/>
      <c r="AL26" s="275"/>
      <c r="AM26" s="275" t="s">
        <v>996</v>
      </c>
      <c r="AN26" s="275" t="s">
        <v>1019</v>
      </c>
      <c r="AO26" s="309"/>
      <c r="AP26" s="308"/>
      <c r="AQ26" s="282" t="s">
        <v>1075</v>
      </c>
      <c r="AR26" s="254" t="s">
        <v>613</v>
      </c>
      <c r="AS26" s="266"/>
      <c r="AT26" s="266" t="s">
        <v>1048</v>
      </c>
      <c r="AU26" s="266"/>
      <c r="AV26" s="284" t="str">
        <f t="shared" si="1"/>
        <v>2017</v>
      </c>
      <c r="AW26" s="209">
        <v>18</v>
      </c>
      <c r="AX26" s="209">
        <v>136</v>
      </c>
      <c r="AY26" s="210">
        <f>MATCH(A26,'Original Order'!$A$2:$A$317,0)</f>
        <v>18</v>
      </c>
      <c r="AZ26" s="210" t="s">
        <v>1336</v>
      </c>
      <c r="BA26" s="285"/>
    </row>
    <row r="27" spans="1:53">
      <c r="A27" s="268" t="s">
        <v>817</v>
      </c>
      <c r="B27" s="251">
        <f t="shared" si="0"/>
        <v>7.25</v>
      </c>
      <c r="C27" s="533" t="s">
        <v>83</v>
      </c>
      <c r="D27" s="466"/>
      <c r="E27" s="470"/>
      <c r="F27" s="495"/>
      <c r="G27" s="495"/>
      <c r="H27" s="495"/>
      <c r="I27" s="495"/>
      <c r="J27" s="548"/>
      <c r="K27" s="495"/>
      <c r="L27" s="288" t="s">
        <v>789</v>
      </c>
      <c r="M27" s="252" t="s">
        <v>406</v>
      </c>
      <c r="N27" s="253">
        <f>IFERROR(VLOOKUP(L27,CategoryLog!$A$2:$D$550,3,FALSE),"")</f>
        <v>7.25</v>
      </c>
      <c r="O27" s="256"/>
      <c r="P27" s="252" t="s">
        <v>406</v>
      </c>
      <c r="Q27" s="253" t="str">
        <f>IFERROR(VLOOKUP(O27,CategoryLog!$A$2:$D$550,3,FALSE),"")</f>
        <v/>
      </c>
      <c r="R27" s="310"/>
      <c r="S27" s="252" t="s">
        <v>406</v>
      </c>
      <c r="T27" s="253" t="str">
        <f>IFERROR(VLOOKUP(R27,CategoryLog!$A$2:$D$550,3,FALSE),"")</f>
        <v/>
      </c>
      <c r="U27" s="290"/>
      <c r="V27" s="252" t="s">
        <v>406</v>
      </c>
      <c r="W27" s="291"/>
      <c r="X27" s="253" t="str">
        <f>IFERROR(VLOOKUP(U27,CategoryLog!$A$2:$D$550,3,FALSE),"")</f>
        <v/>
      </c>
      <c r="Y27" s="257"/>
      <c r="Z27" s="311"/>
      <c r="AA27" s="292"/>
      <c r="AB27" s="275"/>
      <c r="AC27" s="283"/>
      <c r="AD27" s="312"/>
      <c r="AE27" s="312"/>
      <c r="AF27" s="283" t="s">
        <v>996</v>
      </c>
      <c r="AG27" s="281">
        <v>1</v>
      </c>
      <c r="AH27" s="281"/>
      <c r="AI27" s="282"/>
      <c r="AJ27" s="301"/>
      <c r="AK27" s="301"/>
      <c r="AL27" s="283"/>
      <c r="AM27" s="282"/>
      <c r="AN27" s="282"/>
      <c r="AO27" s="301"/>
      <c r="AP27" s="282"/>
      <c r="AQ27" s="282"/>
      <c r="AR27" s="295" t="s">
        <v>607</v>
      </c>
      <c r="AS27" s="266"/>
      <c r="AT27" s="266" t="s">
        <v>1049</v>
      </c>
      <c r="AU27" s="266"/>
      <c r="AV27" s="313" t="str">
        <f t="shared" si="1"/>
        <v>2018</v>
      </c>
      <c r="AW27" s="209">
        <v>19</v>
      </c>
      <c r="AX27" s="209">
        <v>19</v>
      </c>
      <c r="AY27" s="210">
        <f>MATCH(A27,'Original Order'!$A$2:$A$317,0)</f>
        <v>19</v>
      </c>
      <c r="AZ27" s="210">
        <f>AG27</f>
        <v>1</v>
      </c>
      <c r="BA27" s="296"/>
    </row>
    <row r="28" spans="1:53">
      <c r="A28" s="268" t="s">
        <v>599</v>
      </c>
      <c r="B28" s="251" t="str">
        <f t="shared" si="0"/>
        <v>none</v>
      </c>
      <c r="C28" s="533" t="s">
        <v>333</v>
      </c>
      <c r="D28" s="466"/>
      <c r="E28" s="470"/>
      <c r="F28" s="495"/>
      <c r="G28" s="495"/>
      <c r="H28" s="495"/>
      <c r="I28" s="495"/>
      <c r="J28" s="548"/>
      <c r="K28" s="495"/>
      <c r="L28" s="288"/>
      <c r="M28" s="252" t="s">
        <v>406</v>
      </c>
      <c r="N28" s="253" t="str">
        <f>IFERROR(VLOOKUP(L28,CategoryLog!$A$2:$D$550,3,FALSE),"")</f>
        <v/>
      </c>
      <c r="O28" s="256"/>
      <c r="P28" s="252" t="s">
        <v>406</v>
      </c>
      <c r="Q28" s="253" t="str">
        <f>IFERROR(VLOOKUP(O28,CategoryLog!$A$2:$D$550,3,FALSE),"")</f>
        <v/>
      </c>
      <c r="R28" s="298" t="s">
        <v>598</v>
      </c>
      <c r="S28" s="252" t="s">
        <v>406</v>
      </c>
      <c r="T28" s="253" t="str">
        <f>IFERROR(VLOOKUP(R28,CategoryLog!$A$2:$D$550,3,FALSE),"")</f>
        <v/>
      </c>
      <c r="U28" s="256"/>
      <c r="V28" s="252" t="s">
        <v>406</v>
      </c>
      <c r="W28" s="252"/>
      <c r="X28" s="253" t="str">
        <f>IFERROR(VLOOKUP(U28,CategoryLog!$A$2:$D$550,3,FALSE),"")</f>
        <v/>
      </c>
      <c r="Y28" s="257"/>
      <c r="Z28" s="259"/>
      <c r="AA28" s="277">
        <v>1</v>
      </c>
      <c r="AB28" s="260"/>
      <c r="AC28" s="260"/>
      <c r="AD28" s="260" t="s">
        <v>1019</v>
      </c>
      <c r="AE28" s="261"/>
      <c r="AF28" s="260"/>
      <c r="AG28" s="262">
        <v>0</v>
      </c>
      <c r="AH28" s="263"/>
      <c r="AI28" s="264"/>
      <c r="AJ28" s="254"/>
      <c r="AK28" s="264"/>
      <c r="AL28" s="265"/>
      <c r="AM28" s="264"/>
      <c r="AN28" s="264"/>
      <c r="AO28" s="264"/>
      <c r="AP28" s="264"/>
      <c r="AQ28" s="264"/>
      <c r="AR28" s="295" t="s">
        <v>607</v>
      </c>
      <c r="AS28" s="266"/>
      <c r="AT28" s="266"/>
      <c r="AU28" s="266"/>
      <c r="AV28" s="267" t="str">
        <f t="shared" si="1"/>
        <v>n/a</v>
      </c>
      <c r="AW28" s="209">
        <v>20</v>
      </c>
      <c r="AX28" s="209">
        <v>20</v>
      </c>
      <c r="AY28" s="210">
        <f>MATCH(A28,'Original Order'!$A$2:$A$317,0)</f>
        <v>20</v>
      </c>
      <c r="AZ28" s="210" t="s">
        <v>1336</v>
      </c>
      <c r="BA28" s="300"/>
    </row>
    <row r="29" spans="1:53">
      <c r="A29" s="268" t="s">
        <v>376</v>
      </c>
      <c r="B29" s="251">
        <f t="shared" si="0"/>
        <v>7.04</v>
      </c>
      <c r="C29" s="533" t="s">
        <v>83</v>
      </c>
      <c r="D29" s="466"/>
      <c r="E29" s="470"/>
      <c r="F29" s="495"/>
      <c r="G29" s="495"/>
      <c r="H29" s="495"/>
      <c r="I29" s="495"/>
      <c r="J29" s="548"/>
      <c r="K29" s="495"/>
      <c r="L29" s="314" t="s">
        <v>375</v>
      </c>
      <c r="M29" s="252" t="s">
        <v>406</v>
      </c>
      <c r="N29" s="253">
        <f>IFERROR(VLOOKUP(L29,CategoryLog!$A$2:$D$550,3,FALSE),"")</f>
        <v>7.04</v>
      </c>
      <c r="O29" s="276" t="s">
        <v>321</v>
      </c>
      <c r="P29" s="252">
        <v>1</v>
      </c>
      <c r="Q29" s="253">
        <f>IFERROR(VLOOKUP(O29,CategoryLog!$A$2:$D$550,3,FALSE),"")</f>
        <v>7.04</v>
      </c>
      <c r="R29" s="298" t="s">
        <v>168</v>
      </c>
      <c r="S29" s="252" t="s">
        <v>406</v>
      </c>
      <c r="T29" s="253" t="str">
        <f>IFERROR(VLOOKUP(R29,CategoryLog!$A$2:$D$550,3,FALSE),"")</f>
        <v/>
      </c>
      <c r="U29" s="276"/>
      <c r="V29" s="252" t="s">
        <v>406</v>
      </c>
      <c r="W29" s="288"/>
      <c r="X29" s="253" t="str">
        <f>IFERROR(VLOOKUP(U29,CategoryLog!$A$2:$D$550,3,FALSE),"")</f>
        <v/>
      </c>
      <c r="Y29" s="257"/>
      <c r="Z29" s="258">
        <v>1</v>
      </c>
      <c r="AA29" s="274"/>
      <c r="AB29" s="269"/>
      <c r="AC29" s="269" t="s">
        <v>1019</v>
      </c>
      <c r="AD29" s="270"/>
      <c r="AE29" s="299" t="s">
        <v>996</v>
      </c>
      <c r="AF29" s="269"/>
      <c r="AG29" s="271">
        <v>1</v>
      </c>
      <c r="AH29" s="272"/>
      <c r="AI29" s="273"/>
      <c r="AJ29" s="264" t="s">
        <v>1019</v>
      </c>
      <c r="AK29" s="274"/>
      <c r="AL29" s="275" t="s">
        <v>1019</v>
      </c>
      <c r="AM29" s="273"/>
      <c r="AN29" s="273" t="s">
        <v>1019</v>
      </c>
      <c r="AO29" s="274"/>
      <c r="AP29" s="273" t="s">
        <v>1019</v>
      </c>
      <c r="AQ29" s="273"/>
      <c r="AR29" s="254" t="s">
        <v>607</v>
      </c>
      <c r="AS29" s="266"/>
      <c r="AT29" s="266"/>
      <c r="AU29" s="266"/>
      <c r="AV29" s="267" t="str">
        <f t="shared" si="1"/>
        <v>2017</v>
      </c>
      <c r="AW29" s="209">
        <v>21</v>
      </c>
      <c r="AX29" s="209">
        <v>94</v>
      </c>
      <c r="AY29" s="210">
        <f>MATCH(A29,'Original Order'!$A$2:$A$317,0)</f>
        <v>21</v>
      </c>
      <c r="AZ29" s="210" t="s">
        <v>1336</v>
      </c>
      <c r="BA29" s="193"/>
    </row>
    <row r="30" spans="1:53">
      <c r="A30" s="250" t="s">
        <v>1</v>
      </c>
      <c r="B30" s="251">
        <f t="shared" si="0"/>
        <v>7.05</v>
      </c>
      <c r="C30" s="533" t="s">
        <v>170</v>
      </c>
      <c r="D30" s="466"/>
      <c r="E30" s="470"/>
      <c r="F30" s="495"/>
      <c r="G30" s="495"/>
      <c r="H30" s="495"/>
      <c r="I30" s="495"/>
      <c r="J30" s="548"/>
      <c r="K30" s="495"/>
      <c r="L30" s="252" t="s">
        <v>194</v>
      </c>
      <c r="M30" s="252">
        <v>1</v>
      </c>
      <c r="N30" s="253">
        <f>IFERROR(VLOOKUP(L30,CategoryLog!$A$2:$D$550,3,FALSE),"")</f>
        <v>7.05</v>
      </c>
      <c r="O30" s="256" t="s">
        <v>311</v>
      </c>
      <c r="P30" s="252">
        <v>3</v>
      </c>
      <c r="Q30" s="253">
        <f>IFERROR(VLOOKUP(O30,CategoryLog!$A$2:$D$550,3,FALSE),"")</f>
        <v>7.05</v>
      </c>
      <c r="R30" s="255"/>
      <c r="S30" s="252" t="s">
        <v>406</v>
      </c>
      <c r="T30" s="253" t="str">
        <f>IFERROR(VLOOKUP(R30,CategoryLog!$A$2:$D$550,3,FALSE),"")</f>
        <v/>
      </c>
      <c r="U30" s="298" t="s">
        <v>1406</v>
      </c>
      <c r="V30" s="252">
        <v>0</v>
      </c>
      <c r="W30" s="303" t="s">
        <v>1308</v>
      </c>
      <c r="X30" s="253">
        <f>IFERROR(VLOOKUP(U30,CategoryLog!$A$2:$D$550,3,FALSE),"")</f>
        <v>7.05</v>
      </c>
      <c r="Y30" s="257" t="s">
        <v>996</v>
      </c>
      <c r="Z30" s="258">
        <v>1</v>
      </c>
      <c r="AA30" s="274"/>
      <c r="AB30" s="269"/>
      <c r="AC30" s="269" t="s">
        <v>996</v>
      </c>
      <c r="AD30" s="270"/>
      <c r="AE30" s="299" t="s">
        <v>996</v>
      </c>
      <c r="AF30" s="269"/>
      <c r="AG30" s="271">
        <v>2</v>
      </c>
      <c r="AH30" s="272"/>
      <c r="AI30" s="308"/>
      <c r="AJ30" s="264" t="s">
        <v>1019</v>
      </c>
      <c r="AK30" s="309"/>
      <c r="AL30" s="275" t="s">
        <v>1019</v>
      </c>
      <c r="AM30" s="308"/>
      <c r="AN30" s="273" t="s">
        <v>1019</v>
      </c>
      <c r="AO30" s="309"/>
      <c r="AP30" s="273" t="s">
        <v>1019</v>
      </c>
      <c r="AQ30" s="273"/>
      <c r="AR30" s="254" t="s">
        <v>607</v>
      </c>
      <c r="AS30" s="266"/>
      <c r="AT30" s="266"/>
      <c r="AU30" s="266"/>
      <c r="AV30" s="267" t="str">
        <f t="shared" si="1"/>
        <v>2017</v>
      </c>
      <c r="AW30" s="209">
        <v>22</v>
      </c>
      <c r="AX30" s="209">
        <v>92</v>
      </c>
      <c r="AY30" s="210">
        <f>MATCH(A30,'Original Order'!$A$2:$A$317,0)</f>
        <v>22</v>
      </c>
      <c r="AZ30" s="210" t="s">
        <v>1336</v>
      </c>
      <c r="BA30" s="285"/>
    </row>
    <row r="31" spans="1:53">
      <c r="A31" s="250" t="s">
        <v>0</v>
      </c>
      <c r="B31" s="251">
        <f t="shared" si="0"/>
        <v>7.01</v>
      </c>
      <c r="C31" s="533" t="s">
        <v>170</v>
      </c>
      <c r="D31" s="466"/>
      <c r="E31" s="470"/>
      <c r="F31" s="495"/>
      <c r="G31" s="495"/>
      <c r="H31" s="495"/>
      <c r="I31" s="495"/>
      <c r="J31" s="548"/>
      <c r="K31" s="495"/>
      <c r="L31" s="252" t="s">
        <v>193</v>
      </c>
      <c r="M31" s="252">
        <v>3</v>
      </c>
      <c r="N31" s="253">
        <f>IFERROR(VLOOKUP(L31,CategoryLog!$A$2:$D$550,3,FALSE),"")</f>
        <v>7.01</v>
      </c>
      <c r="O31" s="256" t="s">
        <v>85</v>
      </c>
      <c r="P31" s="252">
        <v>2</v>
      </c>
      <c r="Q31" s="253">
        <f>IFERROR(VLOOKUP(O31,CategoryLog!$A$2:$D$550,3,FALSE),"")</f>
        <v>7.01</v>
      </c>
      <c r="R31" s="255"/>
      <c r="S31" s="252" t="s">
        <v>406</v>
      </c>
      <c r="T31" s="253" t="str">
        <f>IFERROR(VLOOKUP(R31,CategoryLog!$A$2:$D$550,3,FALSE),"")</f>
        <v/>
      </c>
      <c r="U31" s="256"/>
      <c r="V31" s="252" t="s">
        <v>406</v>
      </c>
      <c r="W31" s="252"/>
      <c r="X31" s="253" t="str">
        <f>IFERROR(VLOOKUP(U31,CategoryLog!$A$2:$D$550,3,FALSE),"")</f>
        <v/>
      </c>
      <c r="Y31" s="257" t="s">
        <v>996</v>
      </c>
      <c r="Z31" s="258">
        <v>1</v>
      </c>
      <c r="AA31" s="259"/>
      <c r="AB31" s="278"/>
      <c r="AC31" s="278" t="s">
        <v>1019</v>
      </c>
      <c r="AD31" s="279"/>
      <c r="AE31" s="279"/>
      <c r="AF31" s="278"/>
      <c r="AG31" s="280">
        <v>0</v>
      </c>
      <c r="AH31" s="281"/>
      <c r="AI31" s="282"/>
      <c r="AJ31" s="264" t="s">
        <v>1019</v>
      </c>
      <c r="AK31" s="301"/>
      <c r="AL31" s="282"/>
      <c r="AM31" s="282"/>
      <c r="AN31" s="273" t="s">
        <v>1019</v>
      </c>
      <c r="AO31" s="301"/>
      <c r="AP31" s="282"/>
      <c r="AQ31" s="282"/>
      <c r="AR31" s="254" t="s">
        <v>607</v>
      </c>
      <c r="AS31" s="266"/>
      <c r="AT31" s="266"/>
      <c r="AU31" s="266"/>
      <c r="AV31" s="267" t="str">
        <f t="shared" si="1"/>
        <v>2017</v>
      </c>
      <c r="AW31" s="209">
        <v>23</v>
      </c>
      <c r="AX31" s="209">
        <v>90</v>
      </c>
      <c r="AY31" s="210">
        <f>MATCH(A31,'Original Order'!$A$2:$A$317,0)</f>
        <v>23</v>
      </c>
      <c r="AZ31" s="210" t="s">
        <v>1336</v>
      </c>
      <c r="BA31" s="285"/>
    </row>
    <row r="32" spans="1:53">
      <c r="A32" s="250" t="s">
        <v>873</v>
      </c>
      <c r="B32" s="251">
        <f t="shared" si="0"/>
        <v>7.33</v>
      </c>
      <c r="C32" s="533" t="s">
        <v>170</v>
      </c>
      <c r="D32" s="466"/>
      <c r="E32" s="470"/>
      <c r="F32" s="495"/>
      <c r="G32" s="495"/>
      <c r="H32" s="495"/>
      <c r="I32" s="495"/>
      <c r="J32" s="548"/>
      <c r="K32" s="495"/>
      <c r="L32" s="288"/>
      <c r="M32" s="252" t="s">
        <v>406</v>
      </c>
      <c r="N32" s="253" t="str">
        <f>IFERROR(VLOOKUP(L32,CategoryLog!$A$2:$D$550,3,FALSE),"")</f>
        <v/>
      </c>
      <c r="O32" s="289" t="s">
        <v>872</v>
      </c>
      <c r="P32" s="252">
        <v>0</v>
      </c>
      <c r="Q32" s="253">
        <f>IFERROR(VLOOKUP(O32,CategoryLog!$A$2:$D$550,3,FALSE),"")</f>
        <v>7.33</v>
      </c>
      <c r="R32" s="310"/>
      <c r="S32" s="252" t="s">
        <v>406</v>
      </c>
      <c r="T32" s="253" t="str">
        <f>IFERROR(VLOOKUP(R32,CategoryLog!$A$2:$D$550,3,FALSE),"")</f>
        <v/>
      </c>
      <c r="U32" s="290"/>
      <c r="V32" s="252" t="s">
        <v>406</v>
      </c>
      <c r="W32" s="291"/>
      <c r="X32" s="253" t="str">
        <f>IFERROR(VLOOKUP(U32,CategoryLog!$A$2:$D$550,3,FALSE),"")</f>
        <v/>
      </c>
      <c r="Y32" s="257"/>
      <c r="Z32" s="311"/>
      <c r="AA32" s="292"/>
      <c r="AB32" s="275"/>
      <c r="AC32" s="283" t="s">
        <v>996</v>
      </c>
      <c r="AD32" s="312"/>
      <c r="AE32" s="312"/>
      <c r="AF32" s="283"/>
      <c r="AG32" s="281">
        <v>1</v>
      </c>
      <c r="AH32" s="281"/>
      <c r="AI32" s="282"/>
      <c r="AJ32" s="264" t="s">
        <v>1019</v>
      </c>
      <c r="AK32" s="301"/>
      <c r="AL32" s="282"/>
      <c r="AM32" s="282"/>
      <c r="AN32" s="273" t="s">
        <v>1019</v>
      </c>
      <c r="AO32" s="301"/>
      <c r="AP32" s="282"/>
      <c r="AQ32" s="282"/>
      <c r="AR32" s="295" t="s">
        <v>607</v>
      </c>
      <c r="AS32" s="266"/>
      <c r="AT32" s="266"/>
      <c r="AU32" s="266"/>
      <c r="AV32" s="287" t="str">
        <f t="shared" si="1"/>
        <v>2018</v>
      </c>
      <c r="AW32" s="209">
        <v>24</v>
      </c>
      <c r="AX32" s="209">
        <v>78</v>
      </c>
      <c r="AY32" s="210">
        <f>MATCH(A32,'Original Order'!$A$2:$A$317,0)</f>
        <v>24</v>
      </c>
      <c r="AZ32" s="210">
        <f>AG32</f>
        <v>1</v>
      </c>
      <c r="BA32" s="315"/>
    </row>
    <row r="33" spans="1:53">
      <c r="A33" s="250" t="s">
        <v>875</v>
      </c>
      <c r="B33" s="251">
        <f t="shared" si="0"/>
        <v>7.34</v>
      </c>
      <c r="C33" s="533" t="s">
        <v>170</v>
      </c>
      <c r="D33" s="466"/>
      <c r="E33" s="470"/>
      <c r="F33" s="495"/>
      <c r="G33" s="495"/>
      <c r="H33" s="495"/>
      <c r="I33" s="495"/>
      <c r="J33" s="548"/>
      <c r="K33" s="495"/>
      <c r="L33" s="288"/>
      <c r="M33" s="252" t="s">
        <v>406</v>
      </c>
      <c r="N33" s="253" t="str">
        <f>IFERROR(VLOOKUP(L33,CategoryLog!$A$2:$D$550,3,FALSE),"")</f>
        <v/>
      </c>
      <c r="O33" s="289" t="s">
        <v>874</v>
      </c>
      <c r="P33" s="252">
        <v>0</v>
      </c>
      <c r="Q33" s="253">
        <f>IFERROR(VLOOKUP(O33,CategoryLog!$A$2:$D$550,3,FALSE),"")</f>
        <v>7.34</v>
      </c>
      <c r="R33" s="310"/>
      <c r="S33" s="252" t="s">
        <v>406</v>
      </c>
      <c r="T33" s="253" t="str">
        <f>IFERROR(VLOOKUP(R33,CategoryLog!$A$2:$D$550,3,FALSE),"")</f>
        <v/>
      </c>
      <c r="U33" s="290"/>
      <c r="V33" s="252" t="s">
        <v>406</v>
      </c>
      <c r="W33" s="291"/>
      <c r="X33" s="253" t="str">
        <f>IFERROR(VLOOKUP(U33,CategoryLog!$A$2:$D$550,3,FALSE),"")</f>
        <v/>
      </c>
      <c r="Y33" s="257"/>
      <c r="Z33" s="311"/>
      <c r="AA33" s="292"/>
      <c r="AB33" s="275"/>
      <c r="AC33" s="283" t="s">
        <v>996</v>
      </c>
      <c r="AD33" s="312"/>
      <c r="AE33" s="312"/>
      <c r="AF33" s="283"/>
      <c r="AG33" s="281">
        <v>1</v>
      </c>
      <c r="AH33" s="281"/>
      <c r="AI33" s="282"/>
      <c r="AJ33" s="264" t="s">
        <v>1019</v>
      </c>
      <c r="AK33" s="301"/>
      <c r="AL33" s="282"/>
      <c r="AM33" s="282"/>
      <c r="AN33" s="273" t="s">
        <v>1019</v>
      </c>
      <c r="AO33" s="301"/>
      <c r="AP33" s="282"/>
      <c r="AQ33" s="282"/>
      <c r="AR33" s="295" t="s">
        <v>607</v>
      </c>
      <c r="AS33" s="266"/>
      <c r="AT33" s="266" t="s">
        <v>1050</v>
      </c>
      <c r="AU33" s="266"/>
      <c r="AV33" s="287" t="str">
        <f t="shared" si="1"/>
        <v>2018</v>
      </c>
      <c r="AW33" s="209">
        <v>25</v>
      </c>
      <c r="AX33" s="209">
        <v>79</v>
      </c>
      <c r="AY33" s="210">
        <f>MATCH(A33,'Original Order'!$A$2:$A$317,0)</f>
        <v>25</v>
      </c>
      <c r="AZ33" s="210">
        <f>AG33</f>
        <v>1</v>
      </c>
      <c r="BA33" s="315"/>
    </row>
    <row r="34" spans="1:53">
      <c r="A34" s="268" t="s">
        <v>650</v>
      </c>
      <c r="B34" s="251" t="str">
        <f t="shared" si="0"/>
        <v>none</v>
      </c>
      <c r="C34" s="533"/>
      <c r="D34" s="466" t="s">
        <v>1504</v>
      </c>
      <c r="E34" s="470" t="s">
        <v>1497</v>
      </c>
      <c r="F34" s="495"/>
      <c r="G34" s="495"/>
      <c r="H34" s="495"/>
      <c r="I34" s="495"/>
      <c r="J34" s="548"/>
      <c r="K34" s="495"/>
      <c r="L34" s="288"/>
      <c r="M34" s="252" t="s">
        <v>406</v>
      </c>
      <c r="N34" s="253" t="str">
        <f>IFERROR(VLOOKUP(L34,CategoryLog!$A$2:$D$550,3,FALSE),"")</f>
        <v/>
      </c>
      <c r="O34" s="256"/>
      <c r="P34" s="252" t="s">
        <v>406</v>
      </c>
      <c r="Q34" s="253" t="str">
        <f>IFERROR(VLOOKUP(O34,CategoryLog!$A$2:$D$550,3,FALSE),"")</f>
        <v/>
      </c>
      <c r="R34" s="298"/>
      <c r="S34" s="252" t="s">
        <v>406</v>
      </c>
      <c r="T34" s="253" t="str">
        <f>IFERROR(VLOOKUP(R34,CategoryLog!$A$2:$D$550,3,FALSE),"")</f>
        <v/>
      </c>
      <c r="U34" s="276"/>
      <c r="V34" s="252" t="s">
        <v>406</v>
      </c>
      <c r="W34" s="288"/>
      <c r="X34" s="253" t="str">
        <f>IFERROR(VLOOKUP(U34,CategoryLog!$A$2:$D$550,3,FALSE),"")</f>
        <v/>
      </c>
      <c r="Y34" s="257"/>
      <c r="Z34" s="274"/>
      <c r="AA34" s="277">
        <v>1</v>
      </c>
      <c r="AB34" s="269"/>
      <c r="AC34" s="269"/>
      <c r="AD34" s="270"/>
      <c r="AE34" s="270"/>
      <c r="AF34" s="269"/>
      <c r="AG34" s="271">
        <v>0</v>
      </c>
      <c r="AH34" s="272"/>
      <c r="AI34" s="273"/>
      <c r="AJ34" s="274"/>
      <c r="AK34" s="274"/>
      <c r="AL34" s="273"/>
      <c r="AM34" s="273"/>
      <c r="AN34" s="273"/>
      <c r="AO34" s="274"/>
      <c r="AP34" s="273"/>
      <c r="AQ34" s="273"/>
      <c r="AR34" s="276" t="s">
        <v>607</v>
      </c>
      <c r="AS34" s="266"/>
      <c r="AT34" s="266"/>
      <c r="AU34" s="266"/>
      <c r="AV34" s="267" t="str">
        <f t="shared" si="1"/>
        <v>n/a</v>
      </c>
      <c r="AW34" s="209">
        <v>26</v>
      </c>
      <c r="AX34" s="209">
        <v>26</v>
      </c>
      <c r="AY34" s="210">
        <f>MATCH(A34,'Original Order'!$A$2:$A$317,0)</f>
        <v>26</v>
      </c>
      <c r="AZ34" s="210" t="s">
        <v>1336</v>
      </c>
      <c r="BA34" s="193"/>
    </row>
    <row r="35" spans="1:53">
      <c r="A35" s="268" t="s">
        <v>816</v>
      </c>
      <c r="B35" s="251">
        <f t="shared" si="0"/>
        <v>7.28</v>
      </c>
      <c r="C35" s="533" t="s">
        <v>83</v>
      </c>
      <c r="D35" s="466"/>
      <c r="E35" s="470"/>
      <c r="F35" s="495"/>
      <c r="G35" s="495"/>
      <c r="H35" s="495"/>
      <c r="I35" s="495"/>
      <c r="J35" s="548"/>
      <c r="K35" s="495"/>
      <c r="L35" s="288" t="s">
        <v>788</v>
      </c>
      <c r="M35" s="252" t="s">
        <v>406</v>
      </c>
      <c r="N35" s="253">
        <f>IFERROR(VLOOKUP(L35,CategoryLog!$A$2:$D$550,3,FALSE),"")</f>
        <v>7.28</v>
      </c>
      <c r="O35" s="256"/>
      <c r="P35" s="252" t="s">
        <v>406</v>
      </c>
      <c r="Q35" s="253" t="str">
        <f>IFERROR(VLOOKUP(O35,CategoryLog!$A$2:$D$550,3,FALSE),"")</f>
        <v/>
      </c>
      <c r="R35" s="310"/>
      <c r="S35" s="252" t="s">
        <v>406</v>
      </c>
      <c r="T35" s="253" t="str">
        <f>IFERROR(VLOOKUP(R35,CategoryLog!$A$2:$D$550,3,FALSE),"")</f>
        <v/>
      </c>
      <c r="U35" s="290"/>
      <c r="V35" s="252" t="s">
        <v>406</v>
      </c>
      <c r="W35" s="291"/>
      <c r="X35" s="253" t="str">
        <f>IFERROR(VLOOKUP(U35,CategoryLog!$A$2:$D$550,3,FALSE),"")</f>
        <v/>
      </c>
      <c r="Y35" s="257"/>
      <c r="Z35" s="311"/>
      <c r="AA35" s="292"/>
      <c r="AB35" s="275"/>
      <c r="AC35" s="283"/>
      <c r="AD35" s="312"/>
      <c r="AE35" s="312"/>
      <c r="AF35" s="283" t="s">
        <v>996</v>
      </c>
      <c r="AG35" s="281">
        <v>1</v>
      </c>
      <c r="AH35" s="281"/>
      <c r="AI35" s="282"/>
      <c r="AJ35" s="301"/>
      <c r="AK35" s="301"/>
      <c r="AL35" s="282"/>
      <c r="AM35" s="282"/>
      <c r="AN35" s="282"/>
      <c r="AO35" s="301"/>
      <c r="AP35" s="282"/>
      <c r="AQ35" s="282"/>
      <c r="AR35" s="295" t="s">
        <v>607</v>
      </c>
      <c r="AS35" s="266"/>
      <c r="AT35" s="266" t="s">
        <v>1049</v>
      </c>
      <c r="AU35" s="266"/>
      <c r="AV35" s="313" t="str">
        <f t="shared" si="1"/>
        <v>2018</v>
      </c>
      <c r="AW35" s="209">
        <v>27</v>
      </c>
      <c r="AX35" s="209">
        <v>27</v>
      </c>
      <c r="AY35" s="210">
        <f>MATCH(A35,'Original Order'!$A$2:$A$317,0)</f>
        <v>27</v>
      </c>
      <c r="AZ35" s="210">
        <f>AG35</f>
        <v>1</v>
      </c>
      <c r="BA35" s="296"/>
    </row>
    <row r="36" spans="1:53">
      <c r="A36" s="268" t="s">
        <v>818</v>
      </c>
      <c r="B36" s="251">
        <f t="shared" si="0"/>
        <v>7.29</v>
      </c>
      <c r="C36" s="533" t="s">
        <v>83</v>
      </c>
      <c r="D36" s="466"/>
      <c r="E36" s="470"/>
      <c r="F36" s="495"/>
      <c r="G36" s="495"/>
      <c r="H36" s="495"/>
      <c r="I36" s="495"/>
      <c r="J36" s="548"/>
      <c r="K36" s="495"/>
      <c r="L36" s="288" t="s">
        <v>790</v>
      </c>
      <c r="M36" s="252" t="s">
        <v>406</v>
      </c>
      <c r="N36" s="253">
        <f>IFERROR(VLOOKUP(L36,CategoryLog!$A$2:$D$550,3,FALSE),"")</f>
        <v>7.29</v>
      </c>
      <c r="O36" s="256"/>
      <c r="P36" s="252" t="s">
        <v>406</v>
      </c>
      <c r="Q36" s="253" t="str">
        <f>IFERROR(VLOOKUP(O36,CategoryLog!$A$2:$D$550,3,FALSE),"")</f>
        <v/>
      </c>
      <c r="R36" s="310"/>
      <c r="S36" s="252" t="s">
        <v>406</v>
      </c>
      <c r="T36" s="253" t="str">
        <f>IFERROR(VLOOKUP(R36,CategoryLog!$A$2:$D$550,3,FALSE),"")</f>
        <v/>
      </c>
      <c r="U36" s="290"/>
      <c r="V36" s="252" t="s">
        <v>406</v>
      </c>
      <c r="W36" s="291"/>
      <c r="X36" s="253" t="str">
        <f>IFERROR(VLOOKUP(U36,CategoryLog!$A$2:$D$550,3,FALSE),"")</f>
        <v/>
      </c>
      <c r="Y36" s="257"/>
      <c r="Z36" s="311"/>
      <c r="AA36" s="292"/>
      <c r="AB36" s="275"/>
      <c r="AC36" s="283"/>
      <c r="AD36" s="312"/>
      <c r="AE36" s="312"/>
      <c r="AF36" s="283" t="s">
        <v>996</v>
      </c>
      <c r="AG36" s="281">
        <v>1</v>
      </c>
      <c r="AH36" s="281"/>
      <c r="AI36" s="282"/>
      <c r="AJ36" s="301"/>
      <c r="AK36" s="301"/>
      <c r="AL36" s="282"/>
      <c r="AM36" s="282"/>
      <c r="AN36" s="282"/>
      <c r="AO36" s="301"/>
      <c r="AP36" s="282"/>
      <c r="AQ36" s="282"/>
      <c r="AR36" s="295" t="s">
        <v>607</v>
      </c>
      <c r="AS36" s="266"/>
      <c r="AT36" s="266" t="s">
        <v>1049</v>
      </c>
      <c r="AU36" s="266"/>
      <c r="AV36" s="313" t="str">
        <f t="shared" si="1"/>
        <v>2018</v>
      </c>
      <c r="AW36" s="209">
        <v>28</v>
      </c>
      <c r="AX36" s="209">
        <v>28</v>
      </c>
      <c r="AY36" s="210">
        <f>MATCH(A36,'Original Order'!$A$2:$A$317,0)</f>
        <v>28</v>
      </c>
      <c r="AZ36" s="210">
        <f>AG36</f>
        <v>1</v>
      </c>
      <c r="BA36" s="296"/>
    </row>
    <row r="37" spans="1:53">
      <c r="A37" s="268" t="s">
        <v>568</v>
      </c>
      <c r="B37" s="251">
        <f t="shared" si="0"/>
        <v>7.09</v>
      </c>
      <c r="C37" s="533"/>
      <c r="D37" s="466"/>
      <c r="E37" s="470"/>
      <c r="F37" s="495"/>
      <c r="G37" s="496" t="s">
        <v>1524</v>
      </c>
      <c r="H37" s="496" t="s">
        <v>1527</v>
      </c>
      <c r="I37" s="497" t="s">
        <v>1550</v>
      </c>
      <c r="J37" s="549"/>
      <c r="K37" s="497"/>
      <c r="L37" s="288"/>
      <c r="M37" s="252" t="s">
        <v>406</v>
      </c>
      <c r="N37" s="253" t="str">
        <f>IFERROR(VLOOKUP(L37,CategoryLog!$A$2:$D$550,3,FALSE),"")</f>
        <v/>
      </c>
      <c r="O37" s="289" t="s">
        <v>878</v>
      </c>
      <c r="P37" s="252">
        <v>5</v>
      </c>
      <c r="Q37" s="253">
        <f>IFERROR(VLOOKUP(O37,CategoryLog!$A$2:$D$550,3,FALSE),"")</f>
        <v>7.09</v>
      </c>
      <c r="R37" s="298" t="s">
        <v>567</v>
      </c>
      <c r="S37" s="252" t="s">
        <v>406</v>
      </c>
      <c r="T37" s="253" t="str">
        <f>IFERROR(VLOOKUP(R37,CategoryLog!$A$2:$D$550,3,FALSE),"")</f>
        <v/>
      </c>
      <c r="U37" s="276"/>
      <c r="V37" s="252" t="s">
        <v>406</v>
      </c>
      <c r="W37" s="288"/>
      <c r="X37" s="253" t="str">
        <f>IFERROR(VLOOKUP(U37,CategoryLog!$A$2:$D$550,3,FALSE),"")</f>
        <v/>
      </c>
      <c r="Y37" s="257" t="s">
        <v>996</v>
      </c>
      <c r="Z37" s="258">
        <v>1</v>
      </c>
      <c r="AA37" s="273"/>
      <c r="AB37" s="269"/>
      <c r="AC37" s="269" t="s">
        <v>996</v>
      </c>
      <c r="AD37" s="269" t="s">
        <v>996</v>
      </c>
      <c r="AE37" s="299" t="s">
        <v>996</v>
      </c>
      <c r="AF37" s="269"/>
      <c r="AG37" s="271">
        <v>2</v>
      </c>
      <c r="AH37" s="272"/>
      <c r="AI37" s="273"/>
      <c r="AJ37" s="264" t="s">
        <v>1019</v>
      </c>
      <c r="AK37" s="273"/>
      <c r="AL37" s="273" t="s">
        <v>1019</v>
      </c>
      <c r="AM37" s="273"/>
      <c r="AN37" s="273" t="s">
        <v>1019</v>
      </c>
      <c r="AO37" s="273"/>
      <c r="AP37" s="273" t="s">
        <v>1019</v>
      </c>
      <c r="AQ37" s="273"/>
      <c r="AR37" s="295" t="s">
        <v>607</v>
      </c>
      <c r="AS37" s="266"/>
      <c r="AT37" s="266"/>
      <c r="AU37" s="266"/>
      <c r="AV37" s="267" t="str">
        <f t="shared" si="1"/>
        <v>2017</v>
      </c>
      <c r="AW37" s="209">
        <v>29</v>
      </c>
      <c r="AX37" s="209">
        <v>88</v>
      </c>
      <c r="AY37" s="210">
        <f>MATCH(A37,'Original Order'!$A$2:$A$317,0)</f>
        <v>29</v>
      </c>
      <c r="AZ37" s="210" t="s">
        <v>1336</v>
      </c>
      <c r="BA37" s="300"/>
    </row>
    <row r="38" spans="1:53" ht="24">
      <c r="A38" s="250" t="s">
        <v>68</v>
      </c>
      <c r="B38" s="251">
        <f t="shared" si="0"/>
        <v>7.15</v>
      </c>
      <c r="C38" s="533" t="s">
        <v>83</v>
      </c>
      <c r="D38" s="466"/>
      <c r="E38" s="470"/>
      <c r="F38" s="495"/>
      <c r="G38" s="495"/>
      <c r="H38" s="495"/>
      <c r="I38" s="495"/>
      <c r="J38" s="536" t="s">
        <v>1577</v>
      </c>
      <c r="K38" s="554"/>
      <c r="L38" s="252" t="s">
        <v>279</v>
      </c>
      <c r="M38" s="252">
        <v>0</v>
      </c>
      <c r="N38" s="253">
        <f>IFERROR(VLOOKUP(L38,CategoryLog!$A$2:$D$550,3,FALSE),"")</f>
        <v>7.15</v>
      </c>
      <c r="O38" s="276" t="s">
        <v>100</v>
      </c>
      <c r="P38" s="252">
        <v>5</v>
      </c>
      <c r="Q38" s="253">
        <f>IFERROR(VLOOKUP(O38,CategoryLog!$A$2:$D$550,3,FALSE),"")</f>
        <v>7.15</v>
      </c>
      <c r="R38" s="255" t="s">
        <v>470</v>
      </c>
      <c r="S38" s="252">
        <v>1</v>
      </c>
      <c r="T38" s="253">
        <f>IFERROR(VLOOKUP(R38,CategoryLog!$A$2:$D$550,3,FALSE),"")</f>
        <v>7.15</v>
      </c>
      <c r="U38" s="256"/>
      <c r="V38" s="252" t="s">
        <v>406</v>
      </c>
      <c r="W38" s="252"/>
      <c r="X38" s="253" t="str">
        <f>IFERROR(VLOOKUP(U38,CategoryLog!$A$2:$D$550,3,FALSE),"")</f>
        <v/>
      </c>
      <c r="Y38" s="257"/>
      <c r="Z38" s="258">
        <v>1</v>
      </c>
      <c r="AA38" s="259"/>
      <c r="AB38" s="260"/>
      <c r="AC38" s="260" t="s">
        <v>1019</v>
      </c>
      <c r="AD38" s="260"/>
      <c r="AE38" s="261"/>
      <c r="AF38" s="260"/>
      <c r="AG38" s="262">
        <v>0</v>
      </c>
      <c r="AH38" s="263"/>
      <c r="AI38" s="264"/>
      <c r="AJ38" s="264" t="s">
        <v>1019</v>
      </c>
      <c r="AK38" s="264"/>
      <c r="AL38" s="264"/>
      <c r="AM38" s="264"/>
      <c r="AN38" s="273" t="s">
        <v>1019</v>
      </c>
      <c r="AO38" s="264"/>
      <c r="AP38" s="264"/>
      <c r="AQ38" s="264"/>
      <c r="AR38" s="254" t="s">
        <v>607</v>
      </c>
      <c r="AS38" s="266"/>
      <c r="AT38" s="266"/>
      <c r="AU38" s="266"/>
      <c r="AV38" s="267" t="str">
        <f t="shared" si="1"/>
        <v>2017</v>
      </c>
      <c r="AW38" s="209">
        <v>30</v>
      </c>
      <c r="AX38" s="209">
        <v>97</v>
      </c>
      <c r="AY38" s="210">
        <f>MATCH(A38,'Original Order'!$A$2:$A$317,0)</f>
        <v>30</v>
      </c>
      <c r="AZ38" s="210" t="s">
        <v>1336</v>
      </c>
      <c r="BA38" s="249"/>
    </row>
    <row r="39" spans="1:53" ht="24">
      <c r="A39" s="250" t="s">
        <v>2</v>
      </c>
      <c r="B39" s="251">
        <f t="shared" si="0"/>
        <v>7.03</v>
      </c>
      <c r="C39" s="533" t="s">
        <v>170</v>
      </c>
      <c r="D39" s="466"/>
      <c r="E39" s="470"/>
      <c r="F39" s="495"/>
      <c r="G39" s="495"/>
      <c r="H39" s="495"/>
      <c r="I39" s="495"/>
      <c r="J39" s="548"/>
      <c r="K39" s="495"/>
      <c r="L39" s="252" t="s">
        <v>195</v>
      </c>
      <c r="M39" s="252">
        <v>1</v>
      </c>
      <c r="N39" s="253">
        <f>IFERROR(VLOOKUP(L39,CategoryLog!$A$2:$D$550,3,FALSE),"")</f>
        <v>7.03</v>
      </c>
      <c r="O39" s="276" t="s">
        <v>87</v>
      </c>
      <c r="P39" s="252">
        <v>6</v>
      </c>
      <c r="Q39" s="253">
        <f>IFERROR(VLOOKUP(O39,CategoryLog!$A$2:$D$550,3,FALSE),"")</f>
        <v>7.03</v>
      </c>
      <c r="R39" s="255"/>
      <c r="S39" s="252" t="s">
        <v>406</v>
      </c>
      <c r="T39" s="253" t="str">
        <f>IFERROR(VLOOKUP(R39,CategoryLog!$A$2:$D$550,3,FALSE),"")</f>
        <v/>
      </c>
      <c r="U39" s="256"/>
      <c r="V39" s="252" t="s">
        <v>406</v>
      </c>
      <c r="W39" s="252"/>
      <c r="X39" s="253" t="str">
        <f>IFERROR(VLOOKUP(U39,CategoryLog!$A$2:$D$550,3,FALSE),"")</f>
        <v/>
      </c>
      <c r="Y39" s="257"/>
      <c r="Z39" s="259"/>
      <c r="AA39" s="277">
        <v>1</v>
      </c>
      <c r="AB39" s="316"/>
      <c r="AC39" s="316" t="s">
        <v>1019</v>
      </c>
      <c r="AD39" s="317"/>
      <c r="AE39" s="317"/>
      <c r="AF39" s="316"/>
      <c r="AG39" s="318">
        <v>0</v>
      </c>
      <c r="AH39" s="319"/>
      <c r="AI39" s="320"/>
      <c r="AJ39" s="264" t="s">
        <v>1019</v>
      </c>
      <c r="AK39" s="321"/>
      <c r="AL39" s="320"/>
      <c r="AM39" s="320"/>
      <c r="AN39" s="273" t="s">
        <v>1019</v>
      </c>
      <c r="AO39" s="321"/>
      <c r="AP39" s="320"/>
      <c r="AQ39" s="320"/>
      <c r="AR39" s="254" t="s">
        <v>607</v>
      </c>
      <c r="AS39" s="266"/>
      <c r="AT39" s="266" t="s">
        <v>1051</v>
      </c>
      <c r="AU39" s="266"/>
      <c r="AV39" s="267" t="str">
        <f t="shared" si="1"/>
        <v>n/a</v>
      </c>
      <c r="AW39" s="209">
        <v>31</v>
      </c>
      <c r="AX39" s="209">
        <v>85</v>
      </c>
      <c r="AY39" s="210">
        <f>MATCH(A39,'Original Order'!$A$2:$A$317,0)</f>
        <v>31</v>
      </c>
      <c r="AZ39" s="210" t="s">
        <v>1336</v>
      </c>
      <c r="BA39" s="285"/>
    </row>
    <row r="40" spans="1:53">
      <c r="A40" s="268" t="s">
        <v>646</v>
      </c>
      <c r="B40" s="251" t="str">
        <f t="shared" si="0"/>
        <v>none</v>
      </c>
      <c r="C40" s="533"/>
      <c r="D40" s="466"/>
      <c r="E40" s="470"/>
      <c r="F40" s="495"/>
      <c r="G40" s="495"/>
      <c r="H40" s="495"/>
      <c r="I40" s="495"/>
      <c r="J40" s="548"/>
      <c r="K40" s="495"/>
      <c r="L40" s="288"/>
      <c r="M40" s="252" t="s">
        <v>406</v>
      </c>
      <c r="N40" s="253" t="str">
        <f>IFERROR(VLOOKUP(L40,CategoryLog!$A$2:$D$550,3,FALSE),"")</f>
        <v/>
      </c>
      <c r="O40" s="256"/>
      <c r="P40" s="252" t="s">
        <v>406</v>
      </c>
      <c r="Q40" s="253" t="str">
        <f>IFERROR(VLOOKUP(O40,CategoryLog!$A$2:$D$550,3,FALSE),"")</f>
        <v/>
      </c>
      <c r="R40" s="298"/>
      <c r="S40" s="252" t="s">
        <v>406</v>
      </c>
      <c r="T40" s="253" t="str">
        <f>IFERROR(VLOOKUP(R40,CategoryLog!$A$2:$D$550,3,FALSE),"")</f>
        <v/>
      </c>
      <c r="U40" s="276"/>
      <c r="V40" s="252" t="s">
        <v>406</v>
      </c>
      <c r="W40" s="288"/>
      <c r="X40" s="253" t="str">
        <f>IFERROR(VLOOKUP(U40,CategoryLog!$A$2:$D$550,3,FALSE),"")</f>
        <v/>
      </c>
      <c r="Y40" s="257"/>
      <c r="Z40" s="258">
        <v>1</v>
      </c>
      <c r="AA40" s="273"/>
      <c r="AB40" s="269"/>
      <c r="AC40" s="269"/>
      <c r="AD40" s="270"/>
      <c r="AE40" s="270"/>
      <c r="AF40" s="269"/>
      <c r="AG40" s="271">
        <v>0</v>
      </c>
      <c r="AH40" s="272"/>
      <c r="AI40" s="273"/>
      <c r="AJ40" s="274"/>
      <c r="AK40" s="274"/>
      <c r="AL40" s="273"/>
      <c r="AM40" s="273"/>
      <c r="AN40" s="273"/>
      <c r="AO40" s="274"/>
      <c r="AP40" s="273"/>
      <c r="AQ40" s="273"/>
      <c r="AR40" s="276" t="s">
        <v>607</v>
      </c>
      <c r="AS40" s="266"/>
      <c r="AT40" s="266"/>
      <c r="AU40" s="266"/>
      <c r="AV40" s="287" t="str">
        <f t="shared" si="1"/>
        <v>2017</v>
      </c>
      <c r="AW40" s="209">
        <v>32</v>
      </c>
      <c r="AX40" s="209">
        <v>32</v>
      </c>
      <c r="AY40" s="210">
        <f>MATCH(A40,'Original Order'!$A$2:$A$317,0)</f>
        <v>32</v>
      </c>
      <c r="AZ40" s="210" t="s">
        <v>1336</v>
      </c>
      <c r="BA40" s="193" t="s">
        <v>1455</v>
      </c>
    </row>
    <row r="41" spans="1:53">
      <c r="A41" s="322" t="s">
        <v>340</v>
      </c>
      <c r="B41" s="251">
        <f t="shared" si="0"/>
        <v>7.14</v>
      </c>
      <c r="C41" s="533" t="s">
        <v>170</v>
      </c>
      <c r="D41" s="466"/>
      <c r="E41" s="470"/>
      <c r="F41" s="495"/>
      <c r="G41" s="495"/>
      <c r="H41" s="495"/>
      <c r="I41" s="495"/>
      <c r="J41" s="548"/>
      <c r="K41" s="563" t="s">
        <v>1619</v>
      </c>
      <c r="L41" s="252"/>
      <c r="M41" s="252" t="s">
        <v>406</v>
      </c>
      <c r="N41" s="253" t="str">
        <f>IFERROR(VLOOKUP(L41,CategoryLog!$A$2:$D$550,3,FALSE),"")</f>
        <v/>
      </c>
      <c r="O41" s="254" t="s">
        <v>339</v>
      </c>
      <c r="P41" s="252">
        <v>0</v>
      </c>
      <c r="Q41" s="253">
        <f>IFERROR(VLOOKUP(O41,CategoryLog!$A$2:$D$550,3,FALSE),"")</f>
        <v>7.14</v>
      </c>
      <c r="R41" s="255"/>
      <c r="S41" s="252" t="s">
        <v>406</v>
      </c>
      <c r="T41" s="253" t="str">
        <f>IFERROR(VLOOKUP(R41,CategoryLog!$A$2:$D$550,3,FALSE),"")</f>
        <v/>
      </c>
      <c r="U41" s="256"/>
      <c r="V41" s="252" t="s">
        <v>406</v>
      </c>
      <c r="W41" s="252"/>
      <c r="X41" s="253" t="str">
        <f>IFERROR(VLOOKUP(U41,CategoryLog!$A$2:$D$550,3,FALSE),"")</f>
        <v/>
      </c>
      <c r="Y41" s="257"/>
      <c r="Z41" s="258">
        <v>1</v>
      </c>
      <c r="AA41" s="259"/>
      <c r="AB41" s="278"/>
      <c r="AC41" s="278" t="s">
        <v>996</v>
      </c>
      <c r="AD41" s="279"/>
      <c r="AE41" s="279"/>
      <c r="AF41" s="278"/>
      <c r="AG41" s="280">
        <v>1</v>
      </c>
      <c r="AH41" s="281"/>
      <c r="AI41" s="282"/>
      <c r="AJ41" s="264" t="s">
        <v>1019</v>
      </c>
      <c r="AK41" s="301"/>
      <c r="AL41" s="282"/>
      <c r="AM41" s="282"/>
      <c r="AN41" s="282" t="s">
        <v>1019</v>
      </c>
      <c r="AO41" s="301"/>
      <c r="AP41" s="282"/>
      <c r="AQ41" s="282"/>
      <c r="AR41" s="323" t="s">
        <v>607</v>
      </c>
      <c r="AS41" s="266"/>
      <c r="AT41" s="266"/>
      <c r="AU41" s="266"/>
      <c r="AV41" s="267" t="str">
        <f t="shared" si="1"/>
        <v>2017</v>
      </c>
      <c r="AW41" s="209">
        <v>33</v>
      </c>
      <c r="AX41" s="209">
        <v>93</v>
      </c>
      <c r="AY41" s="210">
        <f>MATCH(A41,'Original Order'!$A$2:$A$317,0)</f>
        <v>33</v>
      </c>
      <c r="AZ41" s="210" t="s">
        <v>1336</v>
      </c>
      <c r="BA41" s="324"/>
    </row>
    <row r="42" spans="1:53">
      <c r="A42" s="250" t="s">
        <v>178</v>
      </c>
      <c r="B42" s="251">
        <f t="shared" si="0"/>
        <v>7.22</v>
      </c>
      <c r="C42" s="533" t="s">
        <v>83</v>
      </c>
      <c r="D42" s="466"/>
      <c r="E42" s="470"/>
      <c r="F42" s="495"/>
      <c r="G42" s="495"/>
      <c r="H42" s="495"/>
      <c r="I42" s="495"/>
      <c r="J42" s="548"/>
      <c r="K42" s="495"/>
      <c r="L42" s="288" t="s">
        <v>210</v>
      </c>
      <c r="M42" s="252" t="s">
        <v>406</v>
      </c>
      <c r="N42" s="253">
        <f>IFERROR(VLOOKUP(L42,CategoryLog!$A$2:$D$550,3,FALSE),"")</f>
        <v>7.22</v>
      </c>
      <c r="O42" s="254"/>
      <c r="P42" s="252" t="s">
        <v>406</v>
      </c>
      <c r="Q42" s="253" t="str">
        <f>IFERROR(VLOOKUP(O42,CategoryLog!$A$2:$D$550,3,FALSE),"")</f>
        <v/>
      </c>
      <c r="R42" s="255"/>
      <c r="S42" s="252" t="s">
        <v>406</v>
      </c>
      <c r="T42" s="253" t="str">
        <f>IFERROR(VLOOKUP(R42,CategoryLog!$A$2:$D$550,3,FALSE),"")</f>
        <v/>
      </c>
      <c r="U42" s="256"/>
      <c r="V42" s="252" t="s">
        <v>406</v>
      </c>
      <c r="W42" s="252"/>
      <c r="X42" s="253" t="str">
        <f>IFERROR(VLOOKUP(U42,CategoryLog!$A$2:$D$550,3,FALSE),"")</f>
        <v/>
      </c>
      <c r="Y42" s="257"/>
      <c r="Z42" s="259"/>
      <c r="AA42" s="277">
        <v>1</v>
      </c>
      <c r="AB42" s="278"/>
      <c r="AC42" s="278"/>
      <c r="AD42" s="279"/>
      <c r="AE42" s="279"/>
      <c r="AF42" s="278"/>
      <c r="AG42" s="280">
        <v>0</v>
      </c>
      <c r="AH42" s="281"/>
      <c r="AI42" s="282"/>
      <c r="AJ42" s="301"/>
      <c r="AK42" s="301"/>
      <c r="AL42" s="282"/>
      <c r="AM42" s="282"/>
      <c r="AN42" s="282"/>
      <c r="AO42" s="301"/>
      <c r="AP42" s="282"/>
      <c r="AQ42" s="282"/>
      <c r="AR42" s="254" t="s">
        <v>607</v>
      </c>
      <c r="AS42" s="266"/>
      <c r="AT42" s="266"/>
      <c r="AU42" s="266"/>
      <c r="AV42" s="267" t="str">
        <f t="shared" si="1"/>
        <v>n/a</v>
      </c>
      <c r="AW42" s="209">
        <v>34</v>
      </c>
      <c r="AX42" s="209">
        <v>34</v>
      </c>
      <c r="AY42" s="210">
        <f>MATCH(A42,'Original Order'!$A$2:$A$317,0)</f>
        <v>34</v>
      </c>
      <c r="AZ42" s="210" t="s">
        <v>1336</v>
      </c>
      <c r="BA42" s="285"/>
    </row>
    <row r="43" spans="1:53">
      <c r="A43" s="250" t="s">
        <v>13</v>
      </c>
      <c r="B43" s="251">
        <f t="shared" si="0"/>
        <v>7.16</v>
      </c>
      <c r="C43" s="533" t="s">
        <v>83</v>
      </c>
      <c r="D43" s="466"/>
      <c r="E43" s="470"/>
      <c r="F43" s="495"/>
      <c r="G43" s="495"/>
      <c r="H43" s="495"/>
      <c r="I43" s="495"/>
      <c r="J43" s="548"/>
      <c r="K43" s="495"/>
      <c r="L43" s="288" t="s">
        <v>207</v>
      </c>
      <c r="M43" s="252">
        <v>3</v>
      </c>
      <c r="N43" s="253">
        <f>IFERROR(VLOOKUP(L43,CategoryLog!$A$2:$D$550,3,FALSE),"")</f>
        <v>7.16</v>
      </c>
      <c r="O43" s="276" t="s">
        <v>98</v>
      </c>
      <c r="P43" s="252">
        <v>6</v>
      </c>
      <c r="Q43" s="253">
        <f>IFERROR(VLOOKUP(O43,CategoryLog!$A$2:$D$550,3,FALSE),"")</f>
        <v>7.16</v>
      </c>
      <c r="R43" s="255" t="s">
        <v>449</v>
      </c>
      <c r="S43" s="252">
        <v>0</v>
      </c>
      <c r="T43" s="253">
        <f>IFERROR(VLOOKUP(R43,CategoryLog!$A$2:$D$550,3,FALSE),"")</f>
        <v>7.16</v>
      </c>
      <c r="U43" s="256"/>
      <c r="V43" s="252" t="s">
        <v>406</v>
      </c>
      <c r="W43" s="252"/>
      <c r="X43" s="253" t="str">
        <f>IFERROR(VLOOKUP(U43,CategoryLog!$A$2:$D$550,3,FALSE),"")</f>
        <v/>
      </c>
      <c r="Y43" s="257" t="s">
        <v>996</v>
      </c>
      <c r="Z43" s="258">
        <v>1</v>
      </c>
      <c r="AA43" s="259"/>
      <c r="AB43" s="278"/>
      <c r="AC43" s="278" t="s">
        <v>996</v>
      </c>
      <c r="AD43" s="278" t="s">
        <v>1019</v>
      </c>
      <c r="AE43" s="279"/>
      <c r="AF43" s="278"/>
      <c r="AG43" s="280">
        <v>1</v>
      </c>
      <c r="AH43" s="281"/>
      <c r="AI43" s="282"/>
      <c r="AJ43" s="264" t="s">
        <v>1019</v>
      </c>
      <c r="AK43" s="282"/>
      <c r="AL43" s="282"/>
      <c r="AM43" s="282"/>
      <c r="AN43" s="282" t="s">
        <v>1019</v>
      </c>
      <c r="AO43" s="282"/>
      <c r="AP43" s="282"/>
      <c r="AQ43" s="282"/>
      <c r="AR43" s="254" t="s">
        <v>607</v>
      </c>
      <c r="AS43" s="266"/>
      <c r="AT43" s="266"/>
      <c r="AU43" s="266"/>
      <c r="AV43" s="267" t="str">
        <f t="shared" si="1"/>
        <v>2017</v>
      </c>
      <c r="AW43" s="209">
        <v>35</v>
      </c>
      <c r="AX43" s="209">
        <v>74</v>
      </c>
      <c r="AY43" s="210">
        <f>MATCH(A43,'Original Order'!$A$2:$A$317,0)</f>
        <v>35</v>
      </c>
      <c r="AZ43" s="210" t="s">
        <v>1336</v>
      </c>
      <c r="BA43" s="285"/>
    </row>
    <row r="44" spans="1:53">
      <c r="A44" s="268" t="s">
        <v>813</v>
      </c>
      <c r="B44" s="251" t="str">
        <f t="shared" si="0"/>
        <v>7.30</v>
      </c>
      <c r="C44" s="533" t="s">
        <v>83</v>
      </c>
      <c r="D44" s="466"/>
      <c r="E44" s="470"/>
      <c r="F44" s="495"/>
      <c r="G44" s="495"/>
      <c r="H44" s="495"/>
      <c r="I44" s="495"/>
      <c r="J44" s="548"/>
      <c r="K44" s="495"/>
      <c r="L44" s="288" t="s">
        <v>785</v>
      </c>
      <c r="M44" s="252" t="s">
        <v>406</v>
      </c>
      <c r="N44" s="253" t="str">
        <f>IFERROR(VLOOKUP(L44,CategoryLog!$A$2:$D$550,3,FALSE),"")</f>
        <v>7.30</v>
      </c>
      <c r="O44" s="256"/>
      <c r="P44" s="252" t="s">
        <v>406</v>
      </c>
      <c r="Q44" s="253" t="str">
        <f>IFERROR(VLOOKUP(O44,CategoryLog!$A$2:$D$550,3,FALSE),"")</f>
        <v/>
      </c>
      <c r="R44" s="310"/>
      <c r="S44" s="252" t="s">
        <v>406</v>
      </c>
      <c r="T44" s="253" t="str">
        <f>IFERROR(VLOOKUP(R44,CategoryLog!$A$2:$D$550,3,FALSE),"")</f>
        <v/>
      </c>
      <c r="U44" s="290"/>
      <c r="V44" s="252" t="s">
        <v>406</v>
      </c>
      <c r="W44" s="291"/>
      <c r="X44" s="253" t="str">
        <f>IFERROR(VLOOKUP(U44,CategoryLog!$A$2:$D$550,3,FALSE),"")</f>
        <v/>
      </c>
      <c r="Y44" s="257"/>
      <c r="Z44" s="311"/>
      <c r="AA44" s="292"/>
      <c r="AB44" s="275"/>
      <c r="AC44" s="275"/>
      <c r="AD44" s="305"/>
      <c r="AE44" s="305"/>
      <c r="AF44" s="275" t="s">
        <v>996</v>
      </c>
      <c r="AG44" s="272">
        <v>1</v>
      </c>
      <c r="AH44" s="272"/>
      <c r="AI44" s="325"/>
      <c r="AJ44" s="326"/>
      <c r="AK44" s="326"/>
      <c r="AL44" s="325"/>
      <c r="AM44" s="325"/>
      <c r="AN44" s="325"/>
      <c r="AO44" s="326"/>
      <c r="AP44" s="325"/>
      <c r="AQ44" s="325"/>
      <c r="AR44" s="295" t="s">
        <v>607</v>
      </c>
      <c r="AS44" s="266"/>
      <c r="AT44" s="266" t="s">
        <v>1049</v>
      </c>
      <c r="AU44" s="266"/>
      <c r="AV44" s="313" t="str">
        <f t="shared" si="1"/>
        <v>2018</v>
      </c>
      <c r="AW44" s="209">
        <v>36</v>
      </c>
      <c r="AX44" s="209">
        <v>36</v>
      </c>
      <c r="AY44" s="210">
        <f>MATCH(A44,'Original Order'!$A$2:$A$317,0)</f>
        <v>36</v>
      </c>
      <c r="AZ44" s="210">
        <f>AG44</f>
        <v>1</v>
      </c>
      <c r="BA44" s="296"/>
    </row>
    <row r="45" spans="1:53">
      <c r="A45" s="268" t="s">
        <v>831</v>
      </c>
      <c r="B45" s="251">
        <f t="shared" si="0"/>
        <v>7.02</v>
      </c>
      <c r="C45" s="533" t="s">
        <v>83</v>
      </c>
      <c r="D45" s="466"/>
      <c r="E45" s="470"/>
      <c r="F45" s="495"/>
      <c r="G45" s="495"/>
      <c r="H45" s="495"/>
      <c r="I45" s="495"/>
      <c r="J45" s="548"/>
      <c r="K45" s="495"/>
      <c r="L45" s="288" t="s">
        <v>928</v>
      </c>
      <c r="M45" s="252">
        <v>0</v>
      </c>
      <c r="N45" s="253">
        <f>IFERROR(VLOOKUP(L45,CategoryLog!$A$2:$D$550,3,FALSE),"")</f>
        <v>7.02</v>
      </c>
      <c r="O45" s="256"/>
      <c r="P45" s="252" t="s">
        <v>406</v>
      </c>
      <c r="Q45" s="253" t="str">
        <f>IFERROR(VLOOKUP(O45,CategoryLog!$A$2:$D$550,3,FALSE),"")</f>
        <v/>
      </c>
      <c r="R45" s="310"/>
      <c r="S45" s="252" t="s">
        <v>406</v>
      </c>
      <c r="T45" s="253" t="str">
        <f>IFERROR(VLOOKUP(R45,CategoryLog!$A$2:$D$550,3,FALSE),"")</f>
        <v/>
      </c>
      <c r="U45" s="290"/>
      <c r="V45" s="252" t="s">
        <v>406</v>
      </c>
      <c r="W45" s="291"/>
      <c r="X45" s="253" t="str">
        <f>IFERROR(VLOOKUP(U45,CategoryLog!$A$2:$D$550,3,FALSE),"")</f>
        <v/>
      </c>
      <c r="Y45" s="257"/>
      <c r="Z45" s="311"/>
      <c r="AA45" s="292"/>
      <c r="AB45" s="275"/>
      <c r="AC45" s="283"/>
      <c r="AD45" s="312"/>
      <c r="AE45" s="312"/>
      <c r="AF45" s="283" t="s">
        <v>996</v>
      </c>
      <c r="AG45" s="281">
        <v>1</v>
      </c>
      <c r="AH45" s="281"/>
      <c r="AI45" s="282"/>
      <c r="AJ45" s="301"/>
      <c r="AK45" s="301"/>
      <c r="AL45" s="282"/>
      <c r="AM45" s="282"/>
      <c r="AN45" s="282"/>
      <c r="AO45" s="301"/>
      <c r="AP45" s="282"/>
      <c r="AQ45" s="282"/>
      <c r="AR45" s="295" t="s">
        <v>607</v>
      </c>
      <c r="AS45" s="266"/>
      <c r="AT45" s="266" t="s">
        <v>1049</v>
      </c>
      <c r="AU45" s="266"/>
      <c r="AV45" s="313" t="str">
        <f t="shared" si="1"/>
        <v>2018</v>
      </c>
      <c r="AW45" s="209">
        <v>37</v>
      </c>
      <c r="AX45" s="209">
        <v>37</v>
      </c>
      <c r="AY45" s="210">
        <f>MATCH(A45,'Original Order'!$A$2:$A$317,0)</f>
        <v>37</v>
      </c>
      <c r="AZ45" s="210">
        <f>AG45</f>
        <v>1</v>
      </c>
      <c r="BA45" s="296"/>
    </row>
    <row r="46" spans="1:53">
      <c r="A46" s="250" t="s">
        <v>383</v>
      </c>
      <c r="B46" s="251">
        <f t="shared" si="0"/>
        <v>7.17</v>
      </c>
      <c r="C46" s="533" t="s">
        <v>333</v>
      </c>
      <c r="D46" s="466"/>
      <c r="E46" s="470"/>
      <c r="F46" s="495"/>
      <c r="G46" s="495"/>
      <c r="H46" s="497" t="s">
        <v>1528</v>
      </c>
      <c r="I46" s="497"/>
      <c r="J46" s="549"/>
      <c r="K46" s="497"/>
      <c r="L46" s="288" t="s">
        <v>947</v>
      </c>
      <c r="M46" s="252" t="s">
        <v>406</v>
      </c>
      <c r="N46" s="253" t="str">
        <f>IFERROR(VLOOKUP(L46,CategoryLog!$A$2:$D$550,3,FALSE),"")</f>
        <v/>
      </c>
      <c r="O46" s="289" t="s">
        <v>876</v>
      </c>
      <c r="P46" s="252" t="s">
        <v>406</v>
      </c>
      <c r="Q46" s="253">
        <f>IFERROR(VLOOKUP(O46,CategoryLog!$A$2:$D$550,3,FALSE),"")</f>
        <v>7.17</v>
      </c>
      <c r="R46" s="298" t="s">
        <v>382</v>
      </c>
      <c r="S46" s="252">
        <v>1</v>
      </c>
      <c r="T46" s="253">
        <f>IFERROR(VLOOKUP(R46,CategoryLog!$A$2:$D$550,3,FALSE),"")</f>
        <v>7.17</v>
      </c>
      <c r="U46" s="276"/>
      <c r="V46" s="252" t="s">
        <v>406</v>
      </c>
      <c r="W46" s="288"/>
      <c r="X46" s="253" t="str">
        <f>IFERROR(VLOOKUP(U46,CategoryLog!$A$2:$D$550,3,FALSE),"")</f>
        <v/>
      </c>
      <c r="Y46" s="257"/>
      <c r="Z46" s="258">
        <v>1</v>
      </c>
      <c r="AA46" s="274"/>
      <c r="AB46" s="269"/>
      <c r="AC46" s="269" t="s">
        <v>996</v>
      </c>
      <c r="AD46" s="269" t="s">
        <v>996</v>
      </c>
      <c r="AE46" s="270"/>
      <c r="AF46" s="269"/>
      <c r="AG46" s="271">
        <v>1</v>
      </c>
      <c r="AH46" s="272"/>
      <c r="AI46" s="325"/>
      <c r="AJ46" s="264" t="s">
        <v>1019</v>
      </c>
      <c r="AK46" s="325"/>
      <c r="AL46" s="325"/>
      <c r="AM46" s="325"/>
      <c r="AN46" s="325" t="s">
        <v>1019</v>
      </c>
      <c r="AO46" s="325"/>
      <c r="AP46" s="325"/>
      <c r="AQ46" s="325"/>
      <c r="AR46" s="254" t="s">
        <v>607</v>
      </c>
      <c r="AS46" s="266"/>
      <c r="AT46" s="266"/>
      <c r="AU46" s="266"/>
      <c r="AV46" s="267" t="str">
        <f t="shared" si="1"/>
        <v>2017</v>
      </c>
      <c r="AW46" s="209">
        <v>38</v>
      </c>
      <c r="AX46" s="209">
        <v>81</v>
      </c>
      <c r="AY46" s="210">
        <f>MATCH(A46,'Original Order'!$A$2:$A$317,0)</f>
        <v>38</v>
      </c>
      <c r="AZ46" s="210" t="s">
        <v>1336</v>
      </c>
      <c r="BA46" s="285"/>
    </row>
    <row r="47" spans="1:53">
      <c r="A47" s="555" t="s">
        <v>819</v>
      </c>
      <c r="B47" s="251">
        <f t="shared" si="0"/>
        <v>7.31</v>
      </c>
      <c r="C47" s="533" t="s">
        <v>83</v>
      </c>
      <c r="D47" s="466"/>
      <c r="E47" s="470"/>
      <c r="F47" s="495"/>
      <c r="G47" s="501" t="s">
        <v>1547</v>
      </c>
      <c r="H47" s="497" t="s">
        <v>1539</v>
      </c>
      <c r="I47" s="497"/>
      <c r="J47" s="549"/>
      <c r="K47" s="497" t="s">
        <v>1599</v>
      </c>
      <c r="L47" s="480" t="s">
        <v>791</v>
      </c>
      <c r="M47" s="252" t="s">
        <v>406</v>
      </c>
      <c r="N47" s="253">
        <f>IFERROR(VLOOKUP(L47,CategoryLog!$A$2:$D$550,3,FALSE),"")</f>
        <v>7.31</v>
      </c>
      <c r="O47" s="289"/>
      <c r="P47" s="252" t="s">
        <v>406</v>
      </c>
      <c r="Q47" s="253" t="str">
        <f>IFERROR(VLOOKUP(O47,CategoryLog!$A$2:$D$550,3,FALSE),"")</f>
        <v/>
      </c>
      <c r="R47" s="298"/>
      <c r="S47" s="252" t="s">
        <v>406</v>
      </c>
      <c r="T47" s="253" t="str">
        <f>IFERROR(VLOOKUP(R47,CategoryLog!$A$2:$D$550,3,FALSE),"")</f>
        <v/>
      </c>
      <c r="U47" s="276"/>
      <c r="V47" s="252" t="s">
        <v>406</v>
      </c>
      <c r="W47" s="288"/>
      <c r="X47" s="253" t="str">
        <f>IFERROR(VLOOKUP(U47,CategoryLog!$A$2:$D$550,3,FALSE),"")</f>
        <v/>
      </c>
      <c r="Y47" s="257"/>
      <c r="Z47" s="274"/>
      <c r="AA47" s="274"/>
      <c r="AB47" s="275"/>
      <c r="AC47" s="275"/>
      <c r="AD47" s="327"/>
      <c r="AE47" s="327"/>
      <c r="AF47" s="275" t="s">
        <v>996</v>
      </c>
      <c r="AG47" s="272">
        <v>1</v>
      </c>
      <c r="AH47" s="272"/>
      <c r="AI47" s="325"/>
      <c r="AJ47" s="328"/>
      <c r="AK47" s="328"/>
      <c r="AL47" s="325"/>
      <c r="AM47" s="325"/>
      <c r="AN47" s="325"/>
      <c r="AO47" s="328"/>
      <c r="AP47" s="325"/>
      <c r="AQ47" s="325"/>
      <c r="AR47" s="295" t="s">
        <v>607</v>
      </c>
      <c r="AS47" s="266"/>
      <c r="AT47" s="266" t="s">
        <v>1049</v>
      </c>
      <c r="AU47" s="266"/>
      <c r="AV47" s="313" t="str">
        <f t="shared" si="1"/>
        <v>2018</v>
      </c>
      <c r="AW47" s="209">
        <v>39</v>
      </c>
      <c r="AX47" s="209">
        <v>39</v>
      </c>
      <c r="AY47" s="210">
        <f>MATCH(A47,'Original Order'!$A$2:$A$317,0)</f>
        <v>39</v>
      </c>
      <c r="AZ47" s="210">
        <f t="shared" ref="AZ47:AZ54" si="2">AG47</f>
        <v>1</v>
      </c>
      <c r="BA47" s="296"/>
    </row>
    <row r="48" spans="1:53">
      <c r="A48" s="555" t="s">
        <v>812</v>
      </c>
      <c r="B48" s="251">
        <f t="shared" si="0"/>
        <v>7.26</v>
      </c>
      <c r="C48" s="533" t="s">
        <v>83</v>
      </c>
      <c r="D48" s="466"/>
      <c r="E48" s="470"/>
      <c r="F48" s="495"/>
      <c r="G48" s="495"/>
      <c r="H48" s="495"/>
      <c r="I48" s="495"/>
      <c r="J48" s="548"/>
      <c r="K48" s="495"/>
      <c r="L48" s="288" t="s">
        <v>784</v>
      </c>
      <c r="M48" s="252" t="s">
        <v>406</v>
      </c>
      <c r="N48" s="253">
        <f>IFERROR(VLOOKUP(L48,CategoryLog!$A$2:$D$550,3,FALSE),"")</f>
        <v>7.26</v>
      </c>
      <c r="O48" s="256"/>
      <c r="P48" s="252" t="s">
        <v>406</v>
      </c>
      <c r="Q48" s="253" t="str">
        <f>IFERROR(VLOOKUP(O48,CategoryLog!$A$2:$D$550,3,FALSE),"")</f>
        <v/>
      </c>
      <c r="R48" s="310"/>
      <c r="S48" s="252" t="s">
        <v>406</v>
      </c>
      <c r="T48" s="253" t="str">
        <f>IFERROR(VLOOKUP(R48,CategoryLog!$A$2:$D$550,3,FALSE),"")</f>
        <v/>
      </c>
      <c r="U48" s="290"/>
      <c r="V48" s="252" t="s">
        <v>406</v>
      </c>
      <c r="W48" s="291"/>
      <c r="X48" s="253" t="str">
        <f>IFERROR(VLOOKUP(U48,CategoryLog!$A$2:$D$550,3,FALSE),"")</f>
        <v/>
      </c>
      <c r="Y48" s="257"/>
      <c r="Z48" s="311"/>
      <c r="AA48" s="292"/>
      <c r="AB48" s="275"/>
      <c r="AC48" s="283"/>
      <c r="AD48" s="312"/>
      <c r="AE48" s="312"/>
      <c r="AF48" s="283" t="s">
        <v>996</v>
      </c>
      <c r="AG48" s="281">
        <v>1</v>
      </c>
      <c r="AH48" s="281"/>
      <c r="AI48" s="282"/>
      <c r="AJ48" s="301"/>
      <c r="AK48" s="301"/>
      <c r="AL48" s="282"/>
      <c r="AM48" s="282"/>
      <c r="AN48" s="282"/>
      <c r="AO48" s="301"/>
      <c r="AP48" s="282"/>
      <c r="AQ48" s="282"/>
      <c r="AR48" s="295" t="s">
        <v>607</v>
      </c>
      <c r="AS48" s="266"/>
      <c r="AT48" s="266" t="s">
        <v>1049</v>
      </c>
      <c r="AU48" s="266"/>
      <c r="AV48" s="313" t="str">
        <f t="shared" si="1"/>
        <v>2018</v>
      </c>
      <c r="AW48" s="209">
        <v>40</v>
      </c>
      <c r="AX48" s="209">
        <v>40</v>
      </c>
      <c r="AY48" s="210">
        <f>MATCH(A48,'Original Order'!$A$2:$A$317,0)</f>
        <v>40</v>
      </c>
      <c r="AZ48" s="210">
        <f t="shared" si="2"/>
        <v>1</v>
      </c>
      <c r="BA48" s="296"/>
    </row>
    <row r="49" spans="1:53">
      <c r="A49" s="268" t="s">
        <v>814</v>
      </c>
      <c r="B49" s="251">
        <f t="shared" si="0"/>
        <v>7.27</v>
      </c>
      <c r="C49" s="533" t="s">
        <v>83</v>
      </c>
      <c r="D49" s="466"/>
      <c r="E49" s="470"/>
      <c r="F49" s="495"/>
      <c r="G49" s="495"/>
      <c r="H49" s="495"/>
      <c r="I49" s="495"/>
      <c r="J49" s="548"/>
      <c r="K49" s="495"/>
      <c r="L49" s="288" t="s">
        <v>786</v>
      </c>
      <c r="M49" s="252" t="s">
        <v>406</v>
      </c>
      <c r="N49" s="253">
        <f>IFERROR(VLOOKUP(L49,CategoryLog!$A$2:$D$550,3,FALSE),"")</f>
        <v>7.27</v>
      </c>
      <c r="O49" s="256"/>
      <c r="P49" s="252" t="s">
        <v>406</v>
      </c>
      <c r="Q49" s="253" t="str">
        <f>IFERROR(VLOOKUP(O49,CategoryLog!$A$2:$D$550,3,FALSE),"")</f>
        <v/>
      </c>
      <c r="R49" s="310"/>
      <c r="S49" s="252" t="s">
        <v>406</v>
      </c>
      <c r="T49" s="253" t="str">
        <f>IFERROR(VLOOKUP(R49,CategoryLog!$A$2:$D$550,3,FALSE),"")</f>
        <v/>
      </c>
      <c r="U49" s="290"/>
      <c r="V49" s="252" t="s">
        <v>406</v>
      </c>
      <c r="W49" s="291"/>
      <c r="X49" s="253" t="str">
        <f>IFERROR(VLOOKUP(U49,CategoryLog!$A$2:$D$550,3,FALSE),"")</f>
        <v/>
      </c>
      <c r="Y49" s="257"/>
      <c r="Z49" s="311"/>
      <c r="AA49" s="292"/>
      <c r="AB49" s="275"/>
      <c r="AC49" s="283"/>
      <c r="AD49" s="312"/>
      <c r="AE49" s="312"/>
      <c r="AF49" s="283" t="s">
        <v>996</v>
      </c>
      <c r="AG49" s="281">
        <v>1</v>
      </c>
      <c r="AH49" s="281"/>
      <c r="AI49" s="282"/>
      <c r="AJ49" s="301"/>
      <c r="AK49" s="301"/>
      <c r="AL49" s="282"/>
      <c r="AM49" s="282"/>
      <c r="AN49" s="282"/>
      <c r="AO49" s="301"/>
      <c r="AP49" s="282"/>
      <c r="AQ49" s="282"/>
      <c r="AR49" s="295" t="s">
        <v>607</v>
      </c>
      <c r="AS49" s="266"/>
      <c r="AT49" s="266" t="s">
        <v>1049</v>
      </c>
      <c r="AU49" s="266"/>
      <c r="AV49" s="313" t="str">
        <f t="shared" si="1"/>
        <v>2018</v>
      </c>
      <c r="AW49" s="209">
        <v>41</v>
      </c>
      <c r="AX49" s="209">
        <v>41</v>
      </c>
      <c r="AY49" s="210">
        <f>MATCH(A49,'Original Order'!$A$2:$A$317,0)</f>
        <v>41</v>
      </c>
      <c r="AZ49" s="210">
        <f t="shared" si="2"/>
        <v>1</v>
      </c>
      <c r="BA49" s="296"/>
    </row>
    <row r="50" spans="1:53">
      <c r="A50" s="268" t="s">
        <v>815</v>
      </c>
      <c r="B50" s="251">
        <f t="shared" si="0"/>
        <v>7.32</v>
      </c>
      <c r="C50" s="533" t="s">
        <v>83</v>
      </c>
      <c r="D50" s="466"/>
      <c r="E50" s="470"/>
      <c r="F50" s="495"/>
      <c r="G50" s="495"/>
      <c r="H50" s="495"/>
      <c r="I50" s="495"/>
      <c r="J50" s="548"/>
      <c r="K50" s="495"/>
      <c r="L50" s="288" t="s">
        <v>787</v>
      </c>
      <c r="M50" s="252" t="s">
        <v>406</v>
      </c>
      <c r="N50" s="253">
        <f>IFERROR(VLOOKUP(L50,CategoryLog!$A$2:$D$550,3,FALSE),"")</f>
        <v>7.32</v>
      </c>
      <c r="O50" s="256"/>
      <c r="P50" s="252" t="s">
        <v>406</v>
      </c>
      <c r="Q50" s="253" t="str">
        <f>IFERROR(VLOOKUP(O50,CategoryLog!$A$2:$D$550,3,FALSE),"")</f>
        <v/>
      </c>
      <c r="R50" s="310"/>
      <c r="S50" s="252" t="s">
        <v>406</v>
      </c>
      <c r="T50" s="253" t="str">
        <f>IFERROR(VLOOKUP(R50,CategoryLog!$A$2:$D$550,3,FALSE),"")</f>
        <v/>
      </c>
      <c r="U50" s="290"/>
      <c r="V50" s="252" t="s">
        <v>406</v>
      </c>
      <c r="W50" s="291"/>
      <c r="X50" s="253" t="str">
        <f>IFERROR(VLOOKUP(U50,CategoryLog!$A$2:$D$550,3,FALSE),"")</f>
        <v/>
      </c>
      <c r="Y50" s="257"/>
      <c r="Z50" s="311"/>
      <c r="AA50" s="292"/>
      <c r="AB50" s="275"/>
      <c r="AC50" s="283"/>
      <c r="AD50" s="312"/>
      <c r="AE50" s="312"/>
      <c r="AF50" s="283" t="s">
        <v>996</v>
      </c>
      <c r="AG50" s="281">
        <v>1</v>
      </c>
      <c r="AH50" s="281"/>
      <c r="AI50" s="282"/>
      <c r="AJ50" s="301"/>
      <c r="AK50" s="301"/>
      <c r="AL50" s="282"/>
      <c r="AM50" s="282"/>
      <c r="AN50" s="282"/>
      <c r="AO50" s="301"/>
      <c r="AP50" s="282"/>
      <c r="AQ50" s="282"/>
      <c r="AR50" s="295" t="s">
        <v>607</v>
      </c>
      <c r="AS50" s="266"/>
      <c r="AT50" s="266" t="s">
        <v>1049</v>
      </c>
      <c r="AU50" s="266"/>
      <c r="AV50" s="313" t="str">
        <f t="shared" si="1"/>
        <v>2018</v>
      </c>
      <c r="AW50" s="209">
        <v>42</v>
      </c>
      <c r="AX50" s="209">
        <v>42</v>
      </c>
      <c r="AY50" s="210">
        <f>MATCH(A50,'Original Order'!$A$2:$A$317,0)</f>
        <v>42</v>
      </c>
      <c r="AZ50" s="210">
        <f t="shared" si="2"/>
        <v>1</v>
      </c>
      <c r="BA50" s="296"/>
    </row>
    <row r="51" spans="1:53">
      <c r="A51" s="322" t="s">
        <v>337</v>
      </c>
      <c r="B51" s="251">
        <f t="shared" si="0"/>
        <v>8.0299999999999994</v>
      </c>
      <c r="C51" s="533"/>
      <c r="D51" s="466"/>
      <c r="E51" s="470"/>
      <c r="F51" s="495"/>
      <c r="G51" s="495"/>
      <c r="H51" s="495"/>
      <c r="I51" s="495"/>
      <c r="J51" s="548"/>
      <c r="K51" s="495"/>
      <c r="L51" s="252" t="s">
        <v>377</v>
      </c>
      <c r="M51" s="252" t="s">
        <v>406</v>
      </c>
      <c r="N51" s="253">
        <f>IFERROR(VLOOKUP(L51,CategoryLog!$A$2:$D$550,3,FALSE),"")</f>
        <v>8.0299999999999994</v>
      </c>
      <c r="O51" s="254"/>
      <c r="P51" s="252" t="s">
        <v>406</v>
      </c>
      <c r="Q51" s="253" t="str">
        <f>IFERROR(VLOOKUP(O51,CategoryLog!$A$2:$D$550,3,FALSE),"")</f>
        <v/>
      </c>
      <c r="R51" s="255"/>
      <c r="S51" s="252" t="s">
        <v>406</v>
      </c>
      <c r="T51" s="253" t="str">
        <f>IFERROR(VLOOKUP(R51,CategoryLog!$A$2:$D$550,3,FALSE),"")</f>
        <v/>
      </c>
      <c r="U51" s="256"/>
      <c r="V51" s="252" t="s">
        <v>406</v>
      </c>
      <c r="W51" s="252"/>
      <c r="X51" s="253" t="str">
        <f>IFERROR(VLOOKUP(U51,CategoryLog!$A$2:$D$550,3,FALSE),"")</f>
        <v/>
      </c>
      <c r="Y51" s="257"/>
      <c r="Z51" s="259"/>
      <c r="AA51" s="259"/>
      <c r="AB51" s="275"/>
      <c r="AC51" s="329"/>
      <c r="AD51" s="330"/>
      <c r="AE51" s="330"/>
      <c r="AF51" s="329"/>
      <c r="AG51" s="331">
        <v>0</v>
      </c>
      <c r="AH51" s="319"/>
      <c r="AI51" s="320"/>
      <c r="AJ51" s="321"/>
      <c r="AK51" s="321"/>
      <c r="AL51" s="320"/>
      <c r="AM51" s="320"/>
      <c r="AN51" s="320"/>
      <c r="AO51" s="321"/>
      <c r="AP51" s="320"/>
      <c r="AQ51" s="320"/>
      <c r="AR51" s="323" t="s">
        <v>605</v>
      </c>
      <c r="AS51" s="266"/>
      <c r="AT51" s="266"/>
      <c r="AU51" s="266"/>
      <c r="AV51" s="267" t="str">
        <f t="shared" si="1"/>
        <v>n/a</v>
      </c>
      <c r="AW51" s="209">
        <v>43</v>
      </c>
      <c r="AX51" s="209">
        <v>43</v>
      </c>
      <c r="AY51" s="210">
        <f>MATCH(A51,'Original Order'!$A$2:$A$317,0)</f>
        <v>43</v>
      </c>
      <c r="AZ51" s="210">
        <f t="shared" si="2"/>
        <v>0</v>
      </c>
      <c r="BA51" s="324"/>
    </row>
    <row r="52" spans="1:53">
      <c r="A52" s="250" t="s">
        <v>19</v>
      </c>
      <c r="B52" s="251">
        <f t="shared" si="0"/>
        <v>8.01</v>
      </c>
      <c r="C52" s="533"/>
      <c r="D52" s="466"/>
      <c r="E52" s="470"/>
      <c r="F52" s="495"/>
      <c r="G52" s="495"/>
      <c r="H52" s="495"/>
      <c r="I52" s="495"/>
      <c r="J52" s="548"/>
      <c r="K52" s="495"/>
      <c r="L52" s="252" t="s">
        <v>214</v>
      </c>
      <c r="M52" s="252">
        <v>2</v>
      </c>
      <c r="N52" s="253">
        <f>IFERROR(VLOOKUP(L52,CategoryLog!$A$2:$D$550,3,FALSE),"")</f>
        <v>8.01</v>
      </c>
      <c r="O52" s="256" t="s">
        <v>101</v>
      </c>
      <c r="P52" s="252" t="s">
        <v>406</v>
      </c>
      <c r="Q52" s="253">
        <f>IFERROR(VLOOKUP(O52,CategoryLog!$A$2:$D$550,3,FALSE),"")</f>
        <v>8.01</v>
      </c>
      <c r="R52" s="255" t="s">
        <v>451</v>
      </c>
      <c r="S52" s="252">
        <v>1</v>
      </c>
      <c r="T52" s="253">
        <f>IFERROR(VLOOKUP(R52,CategoryLog!$A$2:$D$550,3,FALSE),"")</f>
        <v>8.01</v>
      </c>
      <c r="U52" s="256"/>
      <c r="V52" s="252" t="s">
        <v>406</v>
      </c>
      <c r="W52" s="252"/>
      <c r="X52" s="253" t="str">
        <f>IFERROR(VLOOKUP(U52,CategoryLog!$A$2:$D$550,3,FALSE),"")</f>
        <v/>
      </c>
      <c r="Y52" s="257" t="s">
        <v>996</v>
      </c>
      <c r="Z52" s="259"/>
      <c r="AA52" s="259"/>
      <c r="AB52" s="275" t="s">
        <v>996</v>
      </c>
      <c r="AC52" s="283" t="s">
        <v>1019</v>
      </c>
      <c r="AD52" s="283" t="s">
        <v>996</v>
      </c>
      <c r="AE52" s="312"/>
      <c r="AF52" s="332" t="s">
        <v>996</v>
      </c>
      <c r="AG52" s="333">
        <v>3</v>
      </c>
      <c r="AH52" s="272"/>
      <c r="AI52" s="282"/>
      <c r="AJ52" s="264" t="s">
        <v>1019</v>
      </c>
      <c r="AK52" s="282"/>
      <c r="AL52" s="282"/>
      <c r="AM52" s="282"/>
      <c r="AN52" s="282" t="s">
        <v>1019</v>
      </c>
      <c r="AO52" s="282"/>
      <c r="AP52" s="282"/>
      <c r="AQ52" s="282"/>
      <c r="AR52" s="323" t="s">
        <v>605</v>
      </c>
      <c r="AS52" s="266"/>
      <c r="AT52" s="266" t="s">
        <v>1051</v>
      </c>
      <c r="AU52" s="266"/>
      <c r="AV52" s="267" t="str">
        <f t="shared" si="1"/>
        <v>2018</v>
      </c>
      <c r="AW52" s="209">
        <v>44</v>
      </c>
      <c r="AX52" s="209">
        <v>96</v>
      </c>
      <c r="AY52" s="210">
        <f>MATCH(A52,'Original Order'!$A$2:$A$317,0)</f>
        <v>44</v>
      </c>
      <c r="AZ52" s="210">
        <f t="shared" si="2"/>
        <v>3</v>
      </c>
      <c r="BA52" s="285"/>
    </row>
    <row r="53" spans="1:53">
      <c r="A53" s="250" t="s">
        <v>39</v>
      </c>
      <c r="B53" s="251">
        <f t="shared" si="0"/>
        <v>8.02</v>
      </c>
      <c r="C53" s="533" t="s">
        <v>83</v>
      </c>
      <c r="D53" s="466"/>
      <c r="E53" s="470"/>
      <c r="F53" s="495"/>
      <c r="G53" s="495"/>
      <c r="H53" s="495"/>
      <c r="I53" s="495"/>
      <c r="J53" s="548"/>
      <c r="K53" s="495"/>
      <c r="L53" s="252" t="s">
        <v>245</v>
      </c>
      <c r="M53" s="252">
        <v>2</v>
      </c>
      <c r="N53" s="253">
        <f>IFERROR(VLOOKUP(L53,CategoryLog!$A$2:$D$550,3,FALSE),"")</f>
        <v>8.02</v>
      </c>
      <c r="O53" s="254"/>
      <c r="P53" s="252" t="s">
        <v>406</v>
      </c>
      <c r="Q53" s="253" t="str">
        <f>IFERROR(VLOOKUP(O53,CategoryLog!$A$2:$D$550,3,FALSE),"")</f>
        <v/>
      </c>
      <c r="R53" s="255"/>
      <c r="S53" s="252" t="s">
        <v>406</v>
      </c>
      <c r="T53" s="253" t="str">
        <f>IFERROR(VLOOKUP(R53,CategoryLog!$A$2:$D$550,3,FALSE),"")</f>
        <v/>
      </c>
      <c r="U53" s="256"/>
      <c r="V53" s="252" t="s">
        <v>406</v>
      </c>
      <c r="W53" s="252"/>
      <c r="X53" s="253" t="str">
        <f>IFERROR(VLOOKUP(U53,CategoryLog!$A$2:$D$550,3,FALSE),"")</f>
        <v/>
      </c>
      <c r="Y53" s="257"/>
      <c r="Z53" s="259"/>
      <c r="AA53" s="259"/>
      <c r="AB53" s="275" t="s">
        <v>1019</v>
      </c>
      <c r="AC53" s="283"/>
      <c r="AD53" s="312"/>
      <c r="AE53" s="312"/>
      <c r="AF53" s="283" t="s">
        <v>996</v>
      </c>
      <c r="AG53" s="281">
        <v>1</v>
      </c>
      <c r="AH53" s="281"/>
      <c r="AI53" s="282"/>
      <c r="AJ53" s="301"/>
      <c r="AK53" s="301"/>
      <c r="AL53" s="282"/>
      <c r="AM53" s="282"/>
      <c r="AN53" s="282"/>
      <c r="AO53" s="301"/>
      <c r="AP53" s="282"/>
      <c r="AQ53" s="282"/>
      <c r="AR53" s="323" t="s">
        <v>605</v>
      </c>
      <c r="AS53" s="266"/>
      <c r="AT53" s="266"/>
      <c r="AU53" s="266"/>
      <c r="AV53" s="267" t="str">
        <f t="shared" si="1"/>
        <v>2018</v>
      </c>
      <c r="AW53" s="209">
        <v>45</v>
      </c>
      <c r="AX53" s="209">
        <v>45</v>
      </c>
      <c r="AY53" s="210">
        <f>MATCH(A53,'Original Order'!$A$2:$A$317,0)</f>
        <v>45</v>
      </c>
      <c r="AZ53" s="210">
        <f t="shared" si="2"/>
        <v>1</v>
      </c>
      <c r="BA53" s="285"/>
    </row>
    <row r="54" spans="1:53">
      <c r="A54" s="322" t="s">
        <v>338</v>
      </c>
      <c r="B54" s="251">
        <f t="shared" si="0"/>
        <v>8.0399999999999991</v>
      </c>
      <c r="C54" s="533"/>
      <c r="D54" s="466"/>
      <c r="E54" s="470"/>
      <c r="F54" s="495"/>
      <c r="G54" s="495"/>
      <c r="H54" s="495"/>
      <c r="I54" s="495"/>
      <c r="J54" s="548"/>
      <c r="K54" s="495"/>
      <c r="L54" s="252" t="s">
        <v>378</v>
      </c>
      <c r="M54" s="252" t="s">
        <v>406</v>
      </c>
      <c r="N54" s="253">
        <f>IFERROR(VLOOKUP(L54,CategoryLog!$A$2:$D$550,3,FALSE),"")</f>
        <v>8.0399999999999991</v>
      </c>
      <c r="O54" s="254"/>
      <c r="P54" s="252" t="s">
        <v>406</v>
      </c>
      <c r="Q54" s="253" t="str">
        <f>IFERROR(VLOOKUP(O54,CategoryLog!$A$2:$D$550,3,FALSE),"")</f>
        <v/>
      </c>
      <c r="R54" s="255"/>
      <c r="S54" s="252" t="s">
        <v>406</v>
      </c>
      <c r="T54" s="253" t="str">
        <f>IFERROR(VLOOKUP(R54,CategoryLog!$A$2:$D$550,3,FALSE),"")</f>
        <v/>
      </c>
      <c r="U54" s="256"/>
      <c r="V54" s="252" t="s">
        <v>406</v>
      </c>
      <c r="W54" s="252"/>
      <c r="X54" s="253" t="str">
        <f>IFERROR(VLOOKUP(U54,CategoryLog!$A$2:$D$550,3,FALSE),"")</f>
        <v/>
      </c>
      <c r="Y54" s="257" t="s">
        <v>996</v>
      </c>
      <c r="Z54" s="259"/>
      <c r="AA54" s="259"/>
      <c r="AB54" s="275"/>
      <c r="AC54" s="329"/>
      <c r="AD54" s="330"/>
      <c r="AE54" s="330"/>
      <c r="AF54" s="329" t="s">
        <v>996</v>
      </c>
      <c r="AG54" s="319">
        <v>1</v>
      </c>
      <c r="AH54" s="319"/>
      <c r="AI54" s="320"/>
      <c r="AJ54" s="321"/>
      <c r="AK54" s="321"/>
      <c r="AL54" s="320"/>
      <c r="AM54" s="320"/>
      <c r="AN54" s="320"/>
      <c r="AO54" s="321"/>
      <c r="AP54" s="320"/>
      <c r="AQ54" s="320"/>
      <c r="AR54" s="323" t="s">
        <v>605</v>
      </c>
      <c r="AS54" s="266"/>
      <c r="AT54" s="266" t="s">
        <v>1051</v>
      </c>
      <c r="AU54" s="266"/>
      <c r="AV54" s="267" t="str">
        <f t="shared" si="1"/>
        <v>2018</v>
      </c>
      <c r="AW54" s="209">
        <v>46</v>
      </c>
      <c r="AX54" s="209">
        <v>46</v>
      </c>
      <c r="AY54" s="210">
        <f>MATCH(A54,'Original Order'!$A$2:$A$317,0)</f>
        <v>46</v>
      </c>
      <c r="AZ54" s="210">
        <f t="shared" si="2"/>
        <v>1</v>
      </c>
      <c r="BA54" s="324"/>
    </row>
    <row r="55" spans="1:53">
      <c r="A55" s="250" t="s">
        <v>499</v>
      </c>
      <c r="B55" s="251">
        <f t="shared" si="0"/>
        <v>2.08</v>
      </c>
      <c r="C55" s="533"/>
      <c r="D55" s="466"/>
      <c r="E55" s="470"/>
      <c r="F55" s="495"/>
      <c r="G55" s="495"/>
      <c r="H55" s="495"/>
      <c r="I55" s="495"/>
      <c r="J55" s="548"/>
      <c r="K55" s="495"/>
      <c r="L55" s="288"/>
      <c r="M55" s="252" t="s">
        <v>406</v>
      </c>
      <c r="N55" s="253" t="str">
        <f>IFERROR(VLOOKUP(L55,CategoryLog!$A$2:$D$550,3,FALSE),"")</f>
        <v/>
      </c>
      <c r="O55" s="289" t="s">
        <v>889</v>
      </c>
      <c r="P55" s="252" t="s">
        <v>1085</v>
      </c>
      <c r="Q55" s="253">
        <f>IFERROR(VLOOKUP(O55,CategoryLog!$A$2:$D$550,3,FALSE),"")</f>
        <v>2.08</v>
      </c>
      <c r="R55" s="298" t="s">
        <v>1114</v>
      </c>
      <c r="S55" s="252">
        <v>0</v>
      </c>
      <c r="T55" s="253">
        <f>IFERROR(VLOOKUP(R55,CategoryLog!$A$2:$D$550,3,FALSE),"")</f>
        <v>2.08</v>
      </c>
      <c r="U55" s="276"/>
      <c r="V55" s="252" t="s">
        <v>406</v>
      </c>
      <c r="W55" s="288"/>
      <c r="X55" s="253" t="str">
        <f>IFERROR(VLOOKUP(U55,CategoryLog!$A$2:$D$550,3,FALSE),"")</f>
        <v/>
      </c>
      <c r="Y55" s="257"/>
      <c r="Z55" s="258">
        <v>1</v>
      </c>
      <c r="AA55" s="274"/>
      <c r="AB55" s="278"/>
      <c r="AC55" s="278" t="s">
        <v>996</v>
      </c>
      <c r="AD55" s="278"/>
      <c r="AE55" s="334" t="s">
        <v>1021</v>
      </c>
      <c r="AF55" s="278"/>
      <c r="AG55" s="280">
        <v>2</v>
      </c>
      <c r="AH55" s="281"/>
      <c r="AI55" s="282"/>
      <c r="AJ55" s="264" t="s">
        <v>1019</v>
      </c>
      <c r="AK55" s="282"/>
      <c r="AL55" s="282" t="s">
        <v>1019</v>
      </c>
      <c r="AM55" s="282"/>
      <c r="AN55" s="282" t="s">
        <v>1019</v>
      </c>
      <c r="AO55" s="282"/>
      <c r="AP55" s="273" t="s">
        <v>1019</v>
      </c>
      <c r="AQ55" s="273"/>
      <c r="AR55" s="295" t="s">
        <v>606</v>
      </c>
      <c r="AS55" s="266"/>
      <c r="AT55" s="266"/>
      <c r="AU55" s="266"/>
      <c r="AV55" s="267" t="str">
        <f t="shared" si="1"/>
        <v>2017</v>
      </c>
      <c r="AW55" s="209">
        <v>47</v>
      </c>
      <c r="AX55" s="209">
        <v>135</v>
      </c>
      <c r="AY55" s="210">
        <f>MATCH(A55,'Original Order'!$A$2:$A$317,0)</f>
        <v>47</v>
      </c>
      <c r="AZ55" s="210" t="s">
        <v>1336</v>
      </c>
      <c r="BA55" s="285"/>
    </row>
    <row r="56" spans="1:53">
      <c r="A56" s="250" t="s">
        <v>10</v>
      </c>
      <c r="B56" s="251">
        <f t="shared" si="0"/>
        <v>2.0099999999999998</v>
      </c>
      <c r="C56" s="533" t="s">
        <v>170</v>
      </c>
      <c r="D56" s="466"/>
      <c r="E56" s="470"/>
      <c r="F56" s="495"/>
      <c r="G56" s="495"/>
      <c r="H56" s="495"/>
      <c r="I56" s="495"/>
      <c r="J56" s="548"/>
      <c r="K56" s="495"/>
      <c r="L56" s="252" t="s">
        <v>204</v>
      </c>
      <c r="M56" s="252" t="s">
        <v>1103</v>
      </c>
      <c r="N56" s="253">
        <f>IFERROR(VLOOKUP(L56,CategoryLog!$A$2:$D$550,3,FALSE),"")</f>
        <v>2.0099999999999998</v>
      </c>
      <c r="O56" s="256" t="s">
        <v>94</v>
      </c>
      <c r="P56" s="252" t="s">
        <v>1085</v>
      </c>
      <c r="Q56" s="253">
        <f>IFERROR(VLOOKUP(O56,CategoryLog!$A$2:$D$550,3,FALSE),"")</f>
        <v>2.0099999999999998</v>
      </c>
      <c r="R56" s="255"/>
      <c r="S56" s="252" t="s">
        <v>406</v>
      </c>
      <c r="T56" s="253" t="str">
        <f>IFERROR(VLOOKUP(R56,CategoryLog!$A$2:$D$550,3,FALSE),"")</f>
        <v/>
      </c>
      <c r="U56" s="256"/>
      <c r="V56" s="252" t="s">
        <v>406</v>
      </c>
      <c r="W56" s="252"/>
      <c r="X56" s="253" t="str">
        <f>IFERROR(VLOOKUP(U56,CategoryLog!$A$2:$D$550,3,FALSE),"")</f>
        <v/>
      </c>
      <c r="Y56" s="257" t="s">
        <v>996</v>
      </c>
      <c r="Z56" s="258">
        <v>1</v>
      </c>
      <c r="AA56" s="259"/>
      <c r="AB56" s="278"/>
      <c r="AC56" s="278" t="s">
        <v>996</v>
      </c>
      <c r="AD56" s="279"/>
      <c r="AE56" s="334" t="s">
        <v>1021</v>
      </c>
      <c r="AF56" s="278"/>
      <c r="AG56" s="280">
        <v>2</v>
      </c>
      <c r="AH56" s="281"/>
      <c r="AI56" s="282"/>
      <c r="AJ56" s="264" t="s">
        <v>1019</v>
      </c>
      <c r="AK56" s="301"/>
      <c r="AL56" s="282" t="s">
        <v>1019</v>
      </c>
      <c r="AM56" s="282"/>
      <c r="AN56" s="282" t="s">
        <v>1019</v>
      </c>
      <c r="AO56" s="301"/>
      <c r="AP56" s="273" t="s">
        <v>1019</v>
      </c>
      <c r="AQ56" s="273"/>
      <c r="AR56" s="254" t="s">
        <v>606</v>
      </c>
      <c r="AS56" s="266"/>
      <c r="AT56" s="266"/>
      <c r="AU56" s="266"/>
      <c r="AV56" s="267" t="str">
        <f t="shared" si="1"/>
        <v>2017</v>
      </c>
      <c r="AW56" s="209">
        <v>48</v>
      </c>
      <c r="AX56" s="209">
        <v>119</v>
      </c>
      <c r="AY56" s="210">
        <f>MATCH(A56,'Original Order'!$A$2:$A$317,0)</f>
        <v>48</v>
      </c>
      <c r="AZ56" s="210" t="s">
        <v>1336</v>
      </c>
      <c r="BA56" s="285"/>
    </row>
    <row r="57" spans="1:53">
      <c r="A57" s="322" t="s">
        <v>381</v>
      </c>
      <c r="B57" s="251">
        <f t="shared" si="0"/>
        <v>2.02</v>
      </c>
      <c r="C57" s="533" t="s">
        <v>170</v>
      </c>
      <c r="D57" s="466"/>
      <c r="E57" s="470"/>
      <c r="F57" s="495"/>
      <c r="H57" s="497" t="s">
        <v>1540</v>
      </c>
      <c r="I57" s="497"/>
      <c r="J57" s="549"/>
      <c r="K57" s="497"/>
      <c r="L57" s="335"/>
      <c r="M57" s="252" t="s">
        <v>406</v>
      </c>
      <c r="N57" s="253" t="str">
        <f>IFERROR(VLOOKUP(L57,CategoryLog!$A$2:$D$550,3,FALSE),"")</f>
        <v/>
      </c>
      <c r="O57" s="254" t="s">
        <v>446</v>
      </c>
      <c r="P57" s="252" t="s">
        <v>1101</v>
      </c>
      <c r="Q57" s="253">
        <f>IFERROR(VLOOKUP(O57,CategoryLog!$A$2:$D$550,3,FALSE),"")</f>
        <v>2.02</v>
      </c>
      <c r="R57" s="336"/>
      <c r="S57" s="252" t="s">
        <v>406</v>
      </c>
      <c r="T57" s="253" t="str">
        <f>IFERROR(VLOOKUP(R57,CategoryLog!$A$2:$D$550,3,FALSE),"")</f>
        <v/>
      </c>
      <c r="U57" s="254" t="s">
        <v>168</v>
      </c>
      <c r="V57" s="252" t="s">
        <v>406</v>
      </c>
      <c r="W57" s="335"/>
      <c r="X57" s="253" t="str">
        <f>IFERROR(VLOOKUP(U57,CategoryLog!$A$2:$D$550,3,FALSE),"")</f>
        <v/>
      </c>
      <c r="Y57" s="337" t="s">
        <v>996</v>
      </c>
      <c r="Z57" s="258">
        <v>1</v>
      </c>
      <c r="AA57" s="301"/>
      <c r="AB57" s="316"/>
      <c r="AC57" s="316" t="s">
        <v>996</v>
      </c>
      <c r="AD57" s="317"/>
      <c r="AE57" s="338" t="s">
        <v>996</v>
      </c>
      <c r="AF57" s="316"/>
      <c r="AG57" s="318">
        <v>2</v>
      </c>
      <c r="AH57" s="319"/>
      <c r="AI57" s="320"/>
      <c r="AJ57" s="264" t="s">
        <v>1019</v>
      </c>
      <c r="AK57" s="321"/>
      <c r="AL57" s="282" t="s">
        <v>1019</v>
      </c>
      <c r="AM57" s="320"/>
      <c r="AN57" s="282" t="s">
        <v>1019</v>
      </c>
      <c r="AO57" s="321"/>
      <c r="AP57" s="273" t="s">
        <v>1019</v>
      </c>
      <c r="AQ57" s="273"/>
      <c r="AR57" s="323" t="s">
        <v>606</v>
      </c>
      <c r="AS57" s="266"/>
      <c r="AT57" s="266" t="s">
        <v>1052</v>
      </c>
      <c r="AU57" s="266"/>
      <c r="AV57" s="267" t="str">
        <f t="shared" si="1"/>
        <v>2017</v>
      </c>
      <c r="AW57" s="209">
        <v>49</v>
      </c>
      <c r="AX57" s="209">
        <v>144</v>
      </c>
      <c r="AY57" s="210">
        <f>MATCH(A57,'Original Order'!$A$2:$A$317,0)</f>
        <v>49</v>
      </c>
      <c r="AZ57" s="210" t="s">
        <v>1336</v>
      </c>
      <c r="BA57" s="324"/>
    </row>
    <row r="58" spans="1:53">
      <c r="A58" s="250" t="s">
        <v>7</v>
      </c>
      <c r="B58" s="251">
        <f t="shared" si="0"/>
        <v>2.0299999999999998</v>
      </c>
      <c r="C58" s="533" t="s">
        <v>170</v>
      </c>
      <c r="D58" s="466"/>
      <c r="E58" s="470"/>
      <c r="F58" s="495"/>
      <c r="G58" s="495"/>
      <c r="H58" s="495"/>
      <c r="I58" s="495"/>
      <c r="J58" s="548"/>
      <c r="K58" s="495"/>
      <c r="L58" s="252" t="s">
        <v>201</v>
      </c>
      <c r="M58" s="252">
        <v>2</v>
      </c>
      <c r="N58" s="253">
        <f>IFERROR(VLOOKUP(L58,CategoryLog!$A$2:$D$550,3,FALSE),"")</f>
        <v>2.0299999999999998</v>
      </c>
      <c r="O58" s="256" t="s">
        <v>93</v>
      </c>
      <c r="P58" s="252" t="s">
        <v>1085</v>
      </c>
      <c r="Q58" s="253">
        <f>IFERROR(VLOOKUP(O58,CategoryLog!$A$2:$D$550,3,FALSE),"")</f>
        <v>2.0299999999999998</v>
      </c>
      <c r="R58" s="255"/>
      <c r="S58" s="252" t="s">
        <v>406</v>
      </c>
      <c r="T58" s="253" t="str">
        <f>IFERROR(VLOOKUP(R58,CategoryLog!$A$2:$D$550,3,FALSE),"")</f>
        <v/>
      </c>
      <c r="U58" s="256"/>
      <c r="V58" s="252" t="s">
        <v>406</v>
      </c>
      <c r="W58" s="252"/>
      <c r="X58" s="253" t="str">
        <f>IFERROR(VLOOKUP(U58,CategoryLog!$A$2:$D$550,3,FALSE),"")</f>
        <v/>
      </c>
      <c r="Y58" s="257" t="s">
        <v>996</v>
      </c>
      <c r="Z58" s="258">
        <v>1</v>
      </c>
      <c r="AA58" s="259"/>
      <c r="AB58" s="278"/>
      <c r="AC58" s="278" t="s">
        <v>996</v>
      </c>
      <c r="AD58" s="279"/>
      <c r="AE58" s="279"/>
      <c r="AF58" s="278"/>
      <c r="AG58" s="280">
        <v>1</v>
      </c>
      <c r="AH58" s="281"/>
      <c r="AI58" s="282"/>
      <c r="AJ58" s="264" t="s">
        <v>1019</v>
      </c>
      <c r="AK58" s="301"/>
      <c r="AL58" s="282"/>
      <c r="AM58" s="282"/>
      <c r="AN58" s="282" t="s">
        <v>1019</v>
      </c>
      <c r="AO58" s="301"/>
      <c r="AP58" s="282"/>
      <c r="AQ58" s="282"/>
      <c r="AR58" s="254" t="s">
        <v>606</v>
      </c>
      <c r="AS58" s="266"/>
      <c r="AT58" s="266"/>
      <c r="AU58" s="266"/>
      <c r="AV58" s="267" t="str">
        <f t="shared" si="1"/>
        <v>2017</v>
      </c>
      <c r="AW58" s="209">
        <v>50</v>
      </c>
      <c r="AX58" s="209">
        <v>118</v>
      </c>
      <c r="AY58" s="210">
        <f>MATCH(A58,'Original Order'!$A$2:$A$317,0)</f>
        <v>50</v>
      </c>
      <c r="AZ58" s="210" t="s">
        <v>1336</v>
      </c>
      <c r="BA58" s="285"/>
    </row>
    <row r="59" spans="1:53">
      <c r="A59" s="250" t="s">
        <v>11</v>
      </c>
      <c r="B59" s="251">
        <f t="shared" si="0"/>
        <v>2.14</v>
      </c>
      <c r="C59" s="533" t="s">
        <v>83</v>
      </c>
      <c r="D59" s="466"/>
      <c r="E59" s="470"/>
      <c r="F59" s="495"/>
      <c r="G59" s="495"/>
      <c r="H59" s="495"/>
      <c r="I59" s="495"/>
      <c r="J59" s="548"/>
      <c r="K59" s="495"/>
      <c r="L59" s="252" t="s">
        <v>205</v>
      </c>
      <c r="M59" s="252" t="s">
        <v>406</v>
      </c>
      <c r="N59" s="253" t="str">
        <f>IFERROR(VLOOKUP(L59,CategoryLog!$A$2:$D$550,3,FALSE),"")</f>
        <v/>
      </c>
      <c r="O59" s="256" t="s">
        <v>95</v>
      </c>
      <c r="P59" s="252" t="s">
        <v>1085</v>
      </c>
      <c r="Q59" s="253">
        <f>IFERROR(VLOOKUP(O59,CategoryLog!$A$2:$D$550,3,FALSE),"")</f>
        <v>2.14</v>
      </c>
      <c r="R59" s="255" t="s">
        <v>448</v>
      </c>
      <c r="S59" s="252">
        <v>2.1</v>
      </c>
      <c r="T59" s="253">
        <f>IFERROR(VLOOKUP(R59,CategoryLog!$A$2:$D$550,3,FALSE),"")</f>
        <v>2.14</v>
      </c>
      <c r="U59" s="256"/>
      <c r="V59" s="252" t="s">
        <v>406</v>
      </c>
      <c r="W59" s="252"/>
      <c r="X59" s="253" t="str">
        <f>IFERROR(VLOOKUP(U59,CategoryLog!$A$2:$D$550,3,FALSE),"")</f>
        <v/>
      </c>
      <c r="Y59" s="257"/>
      <c r="Z59" s="258">
        <v>1</v>
      </c>
      <c r="AA59" s="259"/>
      <c r="AB59" s="278"/>
      <c r="AC59" s="278" t="s">
        <v>996</v>
      </c>
      <c r="AD59" s="278" t="s">
        <v>996</v>
      </c>
      <c r="AE59" s="279"/>
      <c r="AF59" s="278"/>
      <c r="AG59" s="280">
        <v>1</v>
      </c>
      <c r="AH59" s="281"/>
      <c r="AI59" s="282"/>
      <c r="AJ59" s="264" t="s">
        <v>1019</v>
      </c>
      <c r="AK59" s="282"/>
      <c r="AL59" s="282"/>
      <c r="AM59" s="282"/>
      <c r="AN59" s="282" t="s">
        <v>1019</v>
      </c>
      <c r="AO59" s="282"/>
      <c r="AP59" s="282"/>
      <c r="AQ59" s="282"/>
      <c r="AR59" s="254" t="s">
        <v>606</v>
      </c>
      <c r="AS59" s="266"/>
      <c r="AT59" s="266"/>
      <c r="AU59" s="266"/>
      <c r="AV59" s="267" t="str">
        <f t="shared" si="1"/>
        <v>2017</v>
      </c>
      <c r="AW59" s="209">
        <v>51</v>
      </c>
      <c r="AX59" s="209">
        <v>129</v>
      </c>
      <c r="AY59" s="210">
        <f>MATCH(A59,'Original Order'!$A$2:$A$317,0)</f>
        <v>51</v>
      </c>
      <c r="AZ59" s="210" t="s">
        <v>1336</v>
      </c>
      <c r="BA59" s="285"/>
    </row>
    <row r="60" spans="1:53">
      <c r="A60" s="250" t="s">
        <v>6</v>
      </c>
      <c r="B60" s="251">
        <f t="shared" si="0"/>
        <v>2.04</v>
      </c>
      <c r="C60" s="533" t="s">
        <v>170</v>
      </c>
      <c r="D60" s="466"/>
      <c r="E60" s="470"/>
      <c r="F60" s="495"/>
      <c r="G60" s="495"/>
      <c r="H60" s="495"/>
      <c r="I60" s="495"/>
      <c r="J60" s="548"/>
      <c r="K60" s="495"/>
      <c r="L60" s="252" t="s">
        <v>200</v>
      </c>
      <c r="M60" s="252">
        <v>3</v>
      </c>
      <c r="N60" s="253">
        <f>IFERROR(VLOOKUP(L60,CategoryLog!$A$2:$D$550,3,FALSE),"")</f>
        <v>2.04</v>
      </c>
      <c r="O60" s="256" t="s">
        <v>92</v>
      </c>
      <c r="P60" s="252" t="s">
        <v>1089</v>
      </c>
      <c r="Q60" s="253">
        <f>IFERROR(VLOOKUP(O60,CategoryLog!$A$2:$D$550,3,FALSE),"")</f>
        <v>2.04</v>
      </c>
      <c r="R60" s="255"/>
      <c r="S60" s="252" t="s">
        <v>406</v>
      </c>
      <c r="T60" s="253" t="str">
        <f>IFERROR(VLOOKUP(R60,CategoryLog!$A$2:$D$550,3,FALSE),"")</f>
        <v/>
      </c>
      <c r="U60" s="256"/>
      <c r="V60" s="252" t="s">
        <v>406</v>
      </c>
      <c r="W60" s="252"/>
      <c r="X60" s="253" t="str">
        <f>IFERROR(VLOOKUP(U60,CategoryLog!$A$2:$D$550,3,FALSE),"")</f>
        <v/>
      </c>
      <c r="Y60" s="257" t="s">
        <v>996</v>
      </c>
      <c r="Z60" s="258">
        <v>1</v>
      </c>
      <c r="AA60" s="259"/>
      <c r="AB60" s="278"/>
      <c r="AC60" s="278" t="s">
        <v>996</v>
      </c>
      <c r="AD60" s="279"/>
      <c r="AE60" s="279"/>
      <c r="AF60" s="278"/>
      <c r="AG60" s="280">
        <v>1</v>
      </c>
      <c r="AH60" s="281"/>
      <c r="AI60" s="282"/>
      <c r="AJ60" s="264" t="s">
        <v>1019</v>
      </c>
      <c r="AK60" s="301"/>
      <c r="AL60" s="282"/>
      <c r="AM60" s="282"/>
      <c r="AN60" s="282" t="s">
        <v>1019</v>
      </c>
      <c r="AO60" s="301"/>
      <c r="AP60" s="282"/>
      <c r="AQ60" s="282"/>
      <c r="AR60" s="254" t="s">
        <v>606</v>
      </c>
      <c r="AS60" s="266"/>
      <c r="AT60" s="266"/>
      <c r="AU60" s="266"/>
      <c r="AV60" s="267" t="str">
        <f t="shared" si="1"/>
        <v>2017</v>
      </c>
      <c r="AW60" s="209">
        <v>52</v>
      </c>
      <c r="AX60" s="209">
        <v>122</v>
      </c>
      <c r="AY60" s="210">
        <f>MATCH(A60,'Original Order'!$A$2:$A$317,0)</f>
        <v>52</v>
      </c>
      <c r="AZ60" s="210" t="s">
        <v>1336</v>
      </c>
      <c r="BA60" s="285"/>
    </row>
    <row r="61" spans="1:53">
      <c r="A61" s="250" t="s">
        <v>317</v>
      </c>
      <c r="B61" s="251">
        <f t="shared" si="0"/>
        <v>2.0499999999999998</v>
      </c>
      <c r="C61" s="533" t="s">
        <v>170</v>
      </c>
      <c r="D61" s="466"/>
      <c r="E61" s="470"/>
      <c r="F61" s="495"/>
      <c r="G61" s="495"/>
      <c r="H61" s="495"/>
      <c r="I61" s="495"/>
      <c r="J61" s="548"/>
      <c r="K61" s="495"/>
      <c r="L61" s="252" t="s">
        <v>197</v>
      </c>
      <c r="M61" s="252">
        <v>2</v>
      </c>
      <c r="N61" s="253">
        <f>IFERROR(VLOOKUP(L61,CategoryLog!$A$2:$D$550,3,FALSE),"")</f>
        <v>2.0499999999999998</v>
      </c>
      <c r="O61" s="256" t="s">
        <v>89</v>
      </c>
      <c r="P61" s="252" t="s">
        <v>1085</v>
      </c>
      <c r="Q61" s="253">
        <f>IFERROR(VLOOKUP(O61,CategoryLog!$A$2:$D$550,3,FALSE),"")</f>
        <v>2.0499999999999998</v>
      </c>
      <c r="R61" s="255"/>
      <c r="S61" s="252" t="s">
        <v>406</v>
      </c>
      <c r="T61" s="253" t="str">
        <f>IFERROR(VLOOKUP(R61,CategoryLog!$A$2:$D$550,3,FALSE),"")</f>
        <v/>
      </c>
      <c r="U61" s="256"/>
      <c r="V61" s="252" t="s">
        <v>406</v>
      </c>
      <c r="W61" s="252"/>
      <c r="X61" s="253" t="str">
        <f>IFERROR(VLOOKUP(U61,CategoryLog!$A$2:$D$550,3,FALSE),"")</f>
        <v/>
      </c>
      <c r="Y61" s="257" t="s">
        <v>996</v>
      </c>
      <c r="Z61" s="258">
        <v>1</v>
      </c>
      <c r="AA61" s="259"/>
      <c r="AB61" s="278"/>
      <c r="AC61" s="278" t="s">
        <v>996</v>
      </c>
      <c r="AD61" s="279"/>
      <c r="AE61" s="279"/>
      <c r="AF61" s="278"/>
      <c r="AG61" s="280">
        <v>1</v>
      </c>
      <c r="AH61" s="281"/>
      <c r="AI61" s="282"/>
      <c r="AJ61" s="264" t="s">
        <v>1019</v>
      </c>
      <c r="AK61" s="301"/>
      <c r="AL61" s="282"/>
      <c r="AM61" s="282"/>
      <c r="AN61" s="282" t="s">
        <v>1019</v>
      </c>
      <c r="AO61" s="301"/>
      <c r="AP61" s="282"/>
      <c r="AQ61" s="282"/>
      <c r="AR61" s="254" t="s">
        <v>606</v>
      </c>
      <c r="AS61" s="266"/>
      <c r="AT61" s="266" t="s">
        <v>1052</v>
      </c>
      <c r="AU61" s="266"/>
      <c r="AV61" s="267" t="str">
        <f t="shared" si="1"/>
        <v>2017</v>
      </c>
      <c r="AW61" s="209">
        <v>53</v>
      </c>
      <c r="AX61" s="209">
        <v>123</v>
      </c>
      <c r="AY61" s="210">
        <f>MATCH(A61,'Original Order'!$A$2:$A$317,0)</f>
        <v>53</v>
      </c>
      <c r="AZ61" s="210" t="s">
        <v>1336</v>
      </c>
      <c r="BA61" s="285"/>
    </row>
    <row r="62" spans="1:53">
      <c r="A62" s="250" t="s">
        <v>435</v>
      </c>
      <c r="B62" s="251" t="str">
        <f t="shared" si="0"/>
        <v>2.10</v>
      </c>
      <c r="C62" s="533" t="s">
        <v>83</v>
      </c>
      <c r="D62" s="466"/>
      <c r="E62" s="470"/>
      <c r="F62" s="495"/>
      <c r="G62" s="495"/>
      <c r="H62" s="495"/>
      <c r="I62" s="495"/>
      <c r="J62" s="548"/>
      <c r="K62" s="495"/>
      <c r="L62" s="252" t="s">
        <v>1106</v>
      </c>
      <c r="M62" s="252">
        <v>0</v>
      </c>
      <c r="N62" s="253" t="str">
        <f>IFERROR(VLOOKUP(L62,CategoryLog!$A$2:$D$550,3,FALSE),"")</f>
        <v>2.10</v>
      </c>
      <c r="O62" s="254"/>
      <c r="P62" s="252" t="s">
        <v>406</v>
      </c>
      <c r="Q62" s="253" t="str">
        <f>IFERROR(VLOOKUP(O62,CategoryLog!$A$2:$D$550,3,FALSE),"")</f>
        <v/>
      </c>
      <c r="R62" s="255"/>
      <c r="S62" s="252" t="s">
        <v>406</v>
      </c>
      <c r="T62" s="253" t="str">
        <f>IFERROR(VLOOKUP(R62,CategoryLog!$A$2:$D$550,3,FALSE),"")</f>
        <v/>
      </c>
      <c r="U62" s="256"/>
      <c r="V62" s="252" t="s">
        <v>406</v>
      </c>
      <c r="W62" s="252"/>
      <c r="X62" s="253" t="str">
        <f>IFERROR(VLOOKUP(U62,CategoryLog!$A$2:$D$550,3,FALSE),"")</f>
        <v/>
      </c>
      <c r="Y62" s="257"/>
      <c r="Z62" s="258">
        <v>1</v>
      </c>
      <c r="AA62" s="259"/>
      <c r="AB62" s="278"/>
      <c r="AC62" s="278"/>
      <c r="AD62" s="279"/>
      <c r="AE62" s="279"/>
      <c r="AF62" s="278"/>
      <c r="AG62" s="280">
        <v>0</v>
      </c>
      <c r="AH62" s="281"/>
      <c r="AI62" s="282"/>
      <c r="AJ62" s="301"/>
      <c r="AK62" s="301"/>
      <c r="AL62" s="282"/>
      <c r="AM62" s="282"/>
      <c r="AN62" s="282"/>
      <c r="AO62" s="301"/>
      <c r="AP62" s="282"/>
      <c r="AQ62" s="282"/>
      <c r="AR62" s="254" t="s">
        <v>606</v>
      </c>
      <c r="AS62" s="266"/>
      <c r="AT62" s="266"/>
      <c r="AU62" s="266"/>
      <c r="AV62" s="267" t="str">
        <f t="shared" si="1"/>
        <v>2017</v>
      </c>
      <c r="AW62" s="209">
        <v>54</v>
      </c>
      <c r="AX62" s="209">
        <v>54</v>
      </c>
      <c r="AY62" s="210">
        <f>MATCH(A62,'Original Order'!$A$2:$A$317,0)</f>
        <v>54</v>
      </c>
      <c r="AZ62" s="210" t="s">
        <v>1336</v>
      </c>
      <c r="BA62" s="285"/>
    </row>
    <row r="63" spans="1:53" ht="24">
      <c r="A63" s="250" t="s">
        <v>652</v>
      </c>
      <c r="B63" s="251">
        <f t="shared" si="0"/>
        <v>2.17</v>
      </c>
      <c r="C63" s="533" t="s">
        <v>83</v>
      </c>
      <c r="D63" s="466"/>
      <c r="E63" s="470"/>
      <c r="F63" s="495"/>
      <c r="G63" s="495"/>
      <c r="H63" s="495"/>
      <c r="I63" s="495"/>
      <c r="J63" s="548"/>
      <c r="K63" s="495"/>
      <c r="L63" s="252" t="s">
        <v>617</v>
      </c>
      <c r="M63" s="252" t="s">
        <v>406</v>
      </c>
      <c r="N63" s="253">
        <f>IFERROR(VLOOKUP(L63,CategoryLog!$A$2:$D$550,3,FALSE),"")</f>
        <v>2.17</v>
      </c>
      <c r="O63" s="254"/>
      <c r="P63" s="252" t="s">
        <v>406</v>
      </c>
      <c r="Q63" s="253" t="str">
        <f>IFERROR(VLOOKUP(O63,CategoryLog!$A$2:$D$550,3,FALSE),"")</f>
        <v/>
      </c>
      <c r="R63" s="255"/>
      <c r="S63" s="252" t="s">
        <v>406</v>
      </c>
      <c r="T63" s="253" t="str">
        <f>IFERROR(VLOOKUP(R63,CategoryLog!$A$2:$D$550,3,FALSE),"")</f>
        <v/>
      </c>
      <c r="U63" s="256"/>
      <c r="V63" s="252" t="s">
        <v>406</v>
      </c>
      <c r="W63" s="252"/>
      <c r="X63" s="253" t="str">
        <f>IFERROR(VLOOKUP(U63,CategoryLog!$A$2:$D$550,3,FALSE),"")</f>
        <v/>
      </c>
      <c r="Y63" s="257"/>
      <c r="Z63" s="258">
        <v>1</v>
      </c>
      <c r="AA63" s="259"/>
      <c r="AB63" s="278"/>
      <c r="AC63" s="278"/>
      <c r="AD63" s="279"/>
      <c r="AE63" s="279"/>
      <c r="AF63" s="278"/>
      <c r="AG63" s="280">
        <v>0</v>
      </c>
      <c r="AH63" s="281"/>
      <c r="AI63" s="282"/>
      <c r="AJ63" s="301"/>
      <c r="AK63" s="301"/>
      <c r="AL63" s="282"/>
      <c r="AM63" s="282"/>
      <c r="AN63" s="282"/>
      <c r="AO63" s="301"/>
      <c r="AP63" s="282"/>
      <c r="AQ63" s="282"/>
      <c r="AR63" s="254" t="s">
        <v>606</v>
      </c>
      <c r="AS63" s="266"/>
      <c r="AT63" s="266"/>
      <c r="AU63" s="266"/>
      <c r="AV63" s="267" t="str">
        <f t="shared" si="1"/>
        <v>2017</v>
      </c>
      <c r="AW63" s="209">
        <v>55</v>
      </c>
      <c r="AX63" s="209">
        <v>55</v>
      </c>
      <c r="AY63" s="210">
        <f>MATCH(A63,'Original Order'!$A$2:$A$317,0)</f>
        <v>55</v>
      </c>
      <c r="AZ63" s="210" t="s">
        <v>1336</v>
      </c>
      <c r="BA63" s="285"/>
    </row>
    <row r="64" spans="1:53">
      <c r="A64" s="250" t="s">
        <v>8</v>
      </c>
      <c r="B64" s="251">
        <f t="shared" si="0"/>
        <v>2.06</v>
      </c>
      <c r="C64" s="533" t="s">
        <v>170</v>
      </c>
      <c r="D64" s="466"/>
      <c r="E64" s="470"/>
      <c r="F64" s="495"/>
      <c r="G64" s="495"/>
      <c r="H64" s="495"/>
      <c r="I64" s="495"/>
      <c r="J64" s="544" t="s">
        <v>1593</v>
      </c>
      <c r="K64" s="544" t="s">
        <v>1593</v>
      </c>
      <c r="L64" s="252" t="s">
        <v>202</v>
      </c>
      <c r="M64" s="252">
        <v>3</v>
      </c>
      <c r="N64" s="253">
        <f>IFERROR(VLOOKUP(L64,CategoryLog!$A$2:$D$550,3,FALSE),"")</f>
        <v>2.06</v>
      </c>
      <c r="O64" s="256" t="s">
        <v>96</v>
      </c>
      <c r="P64" s="252" t="s">
        <v>1092</v>
      </c>
      <c r="Q64" s="253">
        <f>IFERROR(VLOOKUP(O64,CategoryLog!$A$2:$D$550,3,FALSE),"")</f>
        <v>2.06</v>
      </c>
      <c r="R64" s="255"/>
      <c r="S64" s="252" t="s">
        <v>406</v>
      </c>
      <c r="T64" s="253" t="str">
        <f>IFERROR(VLOOKUP(R64,CategoryLog!$A$2:$D$550,3,FALSE),"")</f>
        <v/>
      </c>
      <c r="U64" s="256"/>
      <c r="V64" s="252" t="s">
        <v>406</v>
      </c>
      <c r="W64" s="252"/>
      <c r="X64" s="253" t="str">
        <f>IFERROR(VLOOKUP(U64,CategoryLog!$A$2:$D$550,3,FALSE),"")</f>
        <v/>
      </c>
      <c r="Y64" s="257" t="s">
        <v>996</v>
      </c>
      <c r="Z64" s="258">
        <v>1</v>
      </c>
      <c r="AA64" s="259"/>
      <c r="AB64" s="278"/>
      <c r="AC64" s="278" t="s">
        <v>996</v>
      </c>
      <c r="AD64" s="279"/>
      <c r="AE64" s="279"/>
      <c r="AF64" s="278"/>
      <c r="AG64" s="280">
        <v>1</v>
      </c>
      <c r="AH64" s="281"/>
      <c r="AI64" s="282"/>
      <c r="AJ64" s="264" t="s">
        <v>1019</v>
      </c>
      <c r="AK64" s="301"/>
      <c r="AL64" s="282"/>
      <c r="AM64" s="282"/>
      <c r="AN64" s="282" t="s">
        <v>1019</v>
      </c>
      <c r="AO64" s="301"/>
      <c r="AP64" s="282"/>
      <c r="AQ64" s="282"/>
      <c r="AR64" s="254" t="s">
        <v>606</v>
      </c>
      <c r="AS64" s="266"/>
      <c r="AT64" s="266" t="s">
        <v>1052</v>
      </c>
      <c r="AU64" s="266"/>
      <c r="AV64" s="267" t="str">
        <f t="shared" si="1"/>
        <v>2017</v>
      </c>
      <c r="AW64" s="209">
        <v>56</v>
      </c>
      <c r="AX64" s="209">
        <v>127</v>
      </c>
      <c r="AY64" s="210">
        <f>MATCH(A64,'Original Order'!$A$2:$A$317,0)</f>
        <v>56</v>
      </c>
      <c r="AZ64" s="210" t="s">
        <v>1336</v>
      </c>
      <c r="BA64" s="285"/>
    </row>
    <row r="65" spans="1:53">
      <c r="A65" s="250" t="s">
        <v>334</v>
      </c>
      <c r="B65" s="251">
        <f t="shared" si="0"/>
        <v>2.16</v>
      </c>
      <c r="C65" s="533" t="s">
        <v>83</v>
      </c>
      <c r="D65" s="466"/>
      <c r="E65" s="470"/>
      <c r="F65" s="495"/>
      <c r="G65" s="495"/>
      <c r="H65" s="495"/>
      <c r="I65" s="495"/>
      <c r="J65" s="548"/>
      <c r="K65" s="495"/>
      <c r="L65" s="252" t="s">
        <v>379</v>
      </c>
      <c r="M65" s="252" t="s">
        <v>406</v>
      </c>
      <c r="N65" s="253">
        <f>IFERROR(VLOOKUP(L65,CategoryLog!$A$2:$D$550,3,FALSE),"")</f>
        <v>2.16</v>
      </c>
      <c r="O65" s="254"/>
      <c r="P65" s="252" t="s">
        <v>406</v>
      </c>
      <c r="Q65" s="253" t="str">
        <f>IFERROR(VLOOKUP(O65,CategoryLog!$A$2:$D$550,3,FALSE),"")</f>
        <v/>
      </c>
      <c r="R65" s="255"/>
      <c r="S65" s="252" t="s">
        <v>406</v>
      </c>
      <c r="T65" s="253" t="str">
        <f>IFERROR(VLOOKUP(R65,CategoryLog!$A$2:$D$550,3,FALSE),"")</f>
        <v/>
      </c>
      <c r="U65" s="256"/>
      <c r="V65" s="252" t="s">
        <v>406</v>
      </c>
      <c r="W65" s="252"/>
      <c r="X65" s="253" t="str">
        <f>IFERROR(VLOOKUP(U65,CategoryLog!$A$2:$D$550,3,FALSE),"")</f>
        <v/>
      </c>
      <c r="Y65" s="257"/>
      <c r="Z65" s="259"/>
      <c r="AA65" s="277">
        <v>1</v>
      </c>
      <c r="AB65" s="278"/>
      <c r="AC65" s="278"/>
      <c r="AD65" s="279"/>
      <c r="AE65" s="279"/>
      <c r="AF65" s="278"/>
      <c r="AG65" s="280">
        <v>0</v>
      </c>
      <c r="AH65" s="281"/>
      <c r="AI65" s="282"/>
      <c r="AJ65" s="301"/>
      <c r="AK65" s="301"/>
      <c r="AL65" s="282"/>
      <c r="AM65" s="282"/>
      <c r="AN65" s="282"/>
      <c r="AO65" s="301"/>
      <c r="AP65" s="282"/>
      <c r="AQ65" s="282"/>
      <c r="AR65" s="254" t="s">
        <v>606</v>
      </c>
      <c r="AS65" s="266"/>
      <c r="AT65" s="266"/>
      <c r="AU65" s="266"/>
      <c r="AV65" s="267" t="str">
        <f t="shared" si="1"/>
        <v>n/a</v>
      </c>
      <c r="AW65" s="209">
        <v>57</v>
      </c>
      <c r="AX65" s="209">
        <v>57</v>
      </c>
      <c r="AY65" s="210">
        <f>MATCH(A65,'Original Order'!$A$2:$A$317,0)</f>
        <v>57</v>
      </c>
      <c r="AZ65" s="210" t="s">
        <v>1336</v>
      </c>
      <c r="BA65" s="285"/>
    </row>
    <row r="66" spans="1:53">
      <c r="A66" s="322" t="s">
        <v>348</v>
      </c>
      <c r="B66" s="251" t="str">
        <f t="shared" si="0"/>
        <v>none</v>
      </c>
      <c r="C66" s="533" t="s">
        <v>170</v>
      </c>
      <c r="D66" s="466"/>
      <c r="E66" s="470"/>
      <c r="F66" s="495"/>
      <c r="G66" s="495"/>
      <c r="H66" s="495"/>
      <c r="I66" s="495"/>
      <c r="J66" s="548"/>
      <c r="K66" s="495"/>
      <c r="L66" s="252"/>
      <c r="M66" s="252" t="s">
        <v>406</v>
      </c>
      <c r="N66" s="253" t="str">
        <f>IFERROR(VLOOKUP(L66,CategoryLog!$A$2:$D$550,3,FALSE),"")</f>
        <v/>
      </c>
      <c r="O66" s="254" t="s">
        <v>347</v>
      </c>
      <c r="P66" s="252" t="s">
        <v>406</v>
      </c>
      <c r="Q66" s="253" t="str">
        <f>IFERROR(VLOOKUP(O66,CategoryLog!$A$2:$D$550,3,FALSE),"")</f>
        <v/>
      </c>
      <c r="R66" s="255"/>
      <c r="S66" s="252" t="s">
        <v>406</v>
      </c>
      <c r="T66" s="253" t="str">
        <f>IFERROR(VLOOKUP(R66,CategoryLog!$A$2:$D$550,3,FALSE),"")</f>
        <v/>
      </c>
      <c r="U66" s="256"/>
      <c r="V66" s="252" t="s">
        <v>406</v>
      </c>
      <c r="W66" s="252"/>
      <c r="X66" s="253" t="str">
        <f>IFERROR(VLOOKUP(U66,CategoryLog!$A$2:$D$550,3,FALSE),"")</f>
        <v/>
      </c>
      <c r="Y66" s="257"/>
      <c r="Z66" s="259"/>
      <c r="AA66" s="277">
        <v>1</v>
      </c>
      <c r="AB66" s="316"/>
      <c r="AC66" s="316" t="s">
        <v>1019</v>
      </c>
      <c r="AD66" s="317"/>
      <c r="AE66" s="317"/>
      <c r="AF66" s="316"/>
      <c r="AG66" s="318">
        <v>0</v>
      </c>
      <c r="AH66" s="319"/>
      <c r="AI66" s="320"/>
      <c r="AJ66" s="264" t="s">
        <v>1019</v>
      </c>
      <c r="AK66" s="321"/>
      <c r="AL66" s="320"/>
      <c r="AM66" s="320"/>
      <c r="AN66" s="320" t="s">
        <v>1019</v>
      </c>
      <c r="AO66" s="321"/>
      <c r="AP66" s="320"/>
      <c r="AQ66" s="320"/>
      <c r="AR66" s="323" t="s">
        <v>606</v>
      </c>
      <c r="AS66" s="266"/>
      <c r="AT66" s="266"/>
      <c r="AU66" s="266"/>
      <c r="AV66" s="267" t="str">
        <f t="shared" si="1"/>
        <v>n/a</v>
      </c>
      <c r="AW66" s="209">
        <v>58</v>
      </c>
      <c r="AX66" s="209">
        <v>137</v>
      </c>
      <c r="AY66" s="210">
        <f>MATCH(A66,'Original Order'!$A$2:$A$317,0)</f>
        <v>58</v>
      </c>
      <c r="AZ66" s="210" t="s">
        <v>1336</v>
      </c>
      <c r="BA66" s="324"/>
    </row>
    <row r="67" spans="1:53">
      <c r="A67" s="268" t="s">
        <v>647</v>
      </c>
      <c r="B67" s="251" t="str">
        <f t="shared" si="0"/>
        <v>none</v>
      </c>
      <c r="C67" s="533"/>
      <c r="D67" s="466"/>
      <c r="E67" s="470"/>
      <c r="F67" s="495"/>
      <c r="G67" s="495"/>
      <c r="H67" s="495"/>
      <c r="I67" s="495"/>
      <c r="J67" s="548"/>
      <c r="K67" s="495"/>
      <c r="L67" s="297"/>
      <c r="M67" s="252" t="s">
        <v>406</v>
      </c>
      <c r="N67" s="253" t="str">
        <f>IFERROR(VLOOKUP(L67,CategoryLog!$A$2:$D$550,3,FALSE),"")</f>
        <v/>
      </c>
      <c r="O67" s="256"/>
      <c r="P67" s="252" t="s">
        <v>406</v>
      </c>
      <c r="Q67" s="253" t="str">
        <f>IFERROR(VLOOKUP(O67,CategoryLog!$A$2:$D$550,3,FALSE),"")</f>
        <v/>
      </c>
      <c r="R67" s="298"/>
      <c r="S67" s="252" t="s">
        <v>406</v>
      </c>
      <c r="T67" s="253" t="str">
        <f>IFERROR(VLOOKUP(R67,CategoryLog!$A$2:$D$550,3,FALSE),"")</f>
        <v/>
      </c>
      <c r="U67" s="295"/>
      <c r="V67" s="252" t="s">
        <v>406</v>
      </c>
      <c r="W67" s="297"/>
      <c r="X67" s="253" t="str">
        <f>IFERROR(VLOOKUP(U67,CategoryLog!$A$2:$D$550,3,FALSE),"")</f>
        <v/>
      </c>
      <c r="Y67" s="257"/>
      <c r="Z67" s="294"/>
      <c r="AA67" s="277">
        <v>1</v>
      </c>
      <c r="AB67" s="269"/>
      <c r="AC67" s="269"/>
      <c r="AD67" s="293"/>
      <c r="AE67" s="293"/>
      <c r="AF67" s="269"/>
      <c r="AG67" s="271">
        <v>0</v>
      </c>
      <c r="AH67" s="272"/>
      <c r="AI67" s="273"/>
      <c r="AJ67" s="294"/>
      <c r="AK67" s="294"/>
      <c r="AL67" s="273"/>
      <c r="AM67" s="273"/>
      <c r="AN67" s="273"/>
      <c r="AO67" s="294"/>
      <c r="AP67" s="273"/>
      <c r="AQ67" s="273"/>
      <c r="AR67" s="295" t="s">
        <v>606</v>
      </c>
      <c r="AS67" s="266"/>
      <c r="AT67" s="266"/>
      <c r="AU67" s="266"/>
      <c r="AV67" s="267" t="str">
        <f t="shared" si="1"/>
        <v>n/a</v>
      </c>
      <c r="AW67" s="209">
        <v>59</v>
      </c>
      <c r="AX67" s="209">
        <v>59</v>
      </c>
      <c r="AY67" s="210">
        <f>MATCH(A67,'Original Order'!$A$2:$A$317,0)</f>
        <v>59</v>
      </c>
      <c r="AZ67" s="210" t="s">
        <v>1336</v>
      </c>
      <c r="BA67" s="300"/>
    </row>
    <row r="68" spans="1:53">
      <c r="A68" s="250" t="s">
        <v>5</v>
      </c>
      <c r="B68" s="251">
        <f t="shared" si="0"/>
        <v>2.11</v>
      </c>
      <c r="C68" s="533" t="s">
        <v>170</v>
      </c>
      <c r="D68" s="466"/>
      <c r="E68" s="470"/>
      <c r="F68" s="495"/>
      <c r="G68" s="495"/>
      <c r="H68" s="495"/>
      <c r="I68" s="495"/>
      <c r="J68" s="548"/>
      <c r="K68" s="495"/>
      <c r="L68" s="252" t="s">
        <v>199</v>
      </c>
      <c r="M68" s="252">
        <v>2</v>
      </c>
      <c r="N68" s="253">
        <f>IFERROR(VLOOKUP(L68,CategoryLog!$A$2:$D$550,3,FALSE),"")</f>
        <v>2.11</v>
      </c>
      <c r="O68" s="256" t="s">
        <v>91</v>
      </c>
      <c r="P68" s="252" t="s">
        <v>1085</v>
      </c>
      <c r="Q68" s="253">
        <f>IFERROR(VLOOKUP(O68,CategoryLog!$A$2:$D$550,3,FALSE),"")</f>
        <v>2.11</v>
      </c>
      <c r="R68" s="255"/>
      <c r="S68" s="252" t="s">
        <v>406</v>
      </c>
      <c r="T68" s="253" t="str">
        <f>IFERROR(VLOOKUP(R68,CategoryLog!$A$2:$D$550,3,FALSE),"")</f>
        <v/>
      </c>
      <c r="U68" s="256"/>
      <c r="V68" s="252" t="s">
        <v>406</v>
      </c>
      <c r="W68" s="252"/>
      <c r="X68" s="253" t="str">
        <f>IFERROR(VLOOKUP(U68,CategoryLog!$A$2:$D$550,3,FALSE),"")</f>
        <v/>
      </c>
      <c r="Y68" s="257" t="s">
        <v>996</v>
      </c>
      <c r="Z68" s="258">
        <v>1</v>
      </c>
      <c r="AA68" s="259"/>
      <c r="AB68" s="278"/>
      <c r="AC68" s="278" t="s">
        <v>996</v>
      </c>
      <c r="AD68" s="279"/>
      <c r="AE68" s="279"/>
      <c r="AF68" s="278"/>
      <c r="AG68" s="280">
        <v>1</v>
      </c>
      <c r="AH68" s="281"/>
      <c r="AI68" s="282"/>
      <c r="AJ68" s="264" t="s">
        <v>1019</v>
      </c>
      <c r="AK68" s="301"/>
      <c r="AL68" s="282"/>
      <c r="AM68" s="282"/>
      <c r="AN68" s="282" t="s">
        <v>1019</v>
      </c>
      <c r="AO68" s="301"/>
      <c r="AP68" s="282"/>
      <c r="AQ68" s="282"/>
      <c r="AR68" s="254" t="s">
        <v>606</v>
      </c>
      <c r="AS68" s="266"/>
      <c r="AT68" s="266"/>
      <c r="AU68" s="266"/>
      <c r="AV68" s="267" t="str">
        <f t="shared" si="1"/>
        <v>2017</v>
      </c>
      <c r="AW68" s="209">
        <v>60</v>
      </c>
      <c r="AX68" s="209">
        <v>121</v>
      </c>
      <c r="AY68" s="210">
        <f>MATCH(A68,'Original Order'!$A$2:$A$317,0)</f>
        <v>60</v>
      </c>
      <c r="AZ68" s="210" t="s">
        <v>1336</v>
      </c>
      <c r="BA68" s="285"/>
    </row>
    <row r="69" spans="1:53">
      <c r="A69" s="250" t="s">
        <v>9</v>
      </c>
      <c r="B69" s="251">
        <f t="shared" si="0"/>
        <v>2.12</v>
      </c>
      <c r="C69" s="533" t="s">
        <v>83</v>
      </c>
      <c r="D69" s="466"/>
      <c r="E69" s="470"/>
      <c r="F69" s="495"/>
      <c r="G69" s="495"/>
      <c r="H69" s="495"/>
      <c r="I69" s="495"/>
      <c r="J69" s="549" t="s">
        <v>1579</v>
      </c>
      <c r="K69" s="497"/>
      <c r="L69" s="252" t="s">
        <v>203</v>
      </c>
      <c r="M69" s="252">
        <v>2</v>
      </c>
      <c r="N69" s="253">
        <f>IFERROR(VLOOKUP(L69,CategoryLog!$A$2:$D$550,3,FALSE),"")</f>
        <v>2.12</v>
      </c>
      <c r="O69" s="276" t="s">
        <v>97</v>
      </c>
      <c r="P69" s="252" t="s">
        <v>1092</v>
      </c>
      <c r="Q69" s="253">
        <f>IFERROR(VLOOKUP(O69,CategoryLog!$A$2:$D$550,3,FALSE),"")</f>
        <v>2.12</v>
      </c>
      <c r="R69" s="255"/>
      <c r="S69" s="252" t="s">
        <v>406</v>
      </c>
      <c r="T69" s="253" t="str">
        <f>IFERROR(VLOOKUP(R69,CategoryLog!$A$2:$D$550,3,FALSE),"")</f>
        <v/>
      </c>
      <c r="U69" s="256"/>
      <c r="V69" s="252" t="s">
        <v>406</v>
      </c>
      <c r="W69" s="252"/>
      <c r="X69" s="253" t="str">
        <f>IFERROR(VLOOKUP(U69,CategoryLog!$A$2:$D$550,3,FALSE),"")</f>
        <v/>
      </c>
      <c r="Y69" s="257" t="s">
        <v>996</v>
      </c>
      <c r="Z69" s="258">
        <v>1</v>
      </c>
      <c r="AA69" s="259"/>
      <c r="AB69" s="278"/>
      <c r="AC69" s="278" t="s">
        <v>996</v>
      </c>
      <c r="AD69" s="279"/>
      <c r="AE69" s="279"/>
      <c r="AF69" s="278"/>
      <c r="AG69" s="280">
        <v>1</v>
      </c>
      <c r="AH69" s="281"/>
      <c r="AI69" s="282"/>
      <c r="AJ69" s="264" t="s">
        <v>1019</v>
      </c>
      <c r="AK69" s="301"/>
      <c r="AL69" s="282"/>
      <c r="AM69" s="282"/>
      <c r="AN69" s="282" t="s">
        <v>1019</v>
      </c>
      <c r="AO69" s="301"/>
      <c r="AP69" s="282"/>
      <c r="AQ69" s="282"/>
      <c r="AR69" s="254" t="s">
        <v>606</v>
      </c>
      <c r="AS69" s="266"/>
      <c r="AT69" s="266"/>
      <c r="AU69" s="266"/>
      <c r="AV69" s="267" t="str">
        <f t="shared" si="1"/>
        <v>2017</v>
      </c>
      <c r="AW69" s="209">
        <v>61</v>
      </c>
      <c r="AX69" s="209">
        <v>134</v>
      </c>
      <c r="AY69" s="210">
        <f>MATCH(A69,'Original Order'!$A$2:$A$317,0)</f>
        <v>61</v>
      </c>
      <c r="AZ69" s="210" t="s">
        <v>1336</v>
      </c>
      <c r="BA69" s="285"/>
    </row>
    <row r="70" spans="1:53">
      <c r="A70" s="268" t="s">
        <v>529</v>
      </c>
      <c r="B70" s="251">
        <f t="shared" si="0"/>
        <v>2.15</v>
      </c>
      <c r="C70" s="533" t="s">
        <v>333</v>
      </c>
      <c r="D70" s="466"/>
      <c r="E70" s="470"/>
      <c r="F70" s="495"/>
      <c r="G70" s="495"/>
      <c r="H70" s="495"/>
      <c r="I70" s="495"/>
      <c r="J70" s="548"/>
      <c r="K70" s="495"/>
      <c r="L70" s="288"/>
      <c r="M70" s="252" t="s">
        <v>406</v>
      </c>
      <c r="N70" s="253" t="str">
        <f>IFERROR(VLOOKUP(L70,CategoryLog!$A$2:$D$550,3,FALSE),"")</f>
        <v/>
      </c>
      <c r="O70" s="256"/>
      <c r="P70" s="252" t="s">
        <v>406</v>
      </c>
      <c r="Q70" s="253" t="str">
        <f>IFERROR(VLOOKUP(O70,CategoryLog!$A$2:$D$550,3,FALSE),"")</f>
        <v/>
      </c>
      <c r="R70" s="298" t="s">
        <v>1119</v>
      </c>
      <c r="S70" s="252">
        <v>0.1</v>
      </c>
      <c r="T70" s="253">
        <f>IFERROR(VLOOKUP(R70,CategoryLog!$A$2:$D$550,3,FALSE),"")</f>
        <v>2.15</v>
      </c>
      <c r="U70" s="276"/>
      <c r="V70" s="252" t="s">
        <v>406</v>
      </c>
      <c r="W70" s="288"/>
      <c r="X70" s="253" t="str">
        <f>IFERROR(VLOOKUP(U70,CategoryLog!$A$2:$D$550,3,FALSE),"")</f>
        <v/>
      </c>
      <c r="Y70" s="257"/>
      <c r="Z70" s="274"/>
      <c r="AA70" s="277">
        <v>1</v>
      </c>
      <c r="AB70" s="269"/>
      <c r="AC70" s="269"/>
      <c r="AD70" s="269"/>
      <c r="AE70" s="293"/>
      <c r="AF70" s="269"/>
      <c r="AG70" s="271">
        <v>0</v>
      </c>
      <c r="AH70" s="272"/>
      <c r="AI70" s="273"/>
      <c r="AJ70" s="294"/>
      <c r="AK70" s="273"/>
      <c r="AL70" s="273"/>
      <c r="AM70" s="273"/>
      <c r="AN70" s="273"/>
      <c r="AO70" s="273"/>
      <c r="AP70" s="273"/>
      <c r="AQ70" s="273"/>
      <c r="AR70" s="295" t="s">
        <v>606</v>
      </c>
      <c r="AS70" s="266"/>
      <c r="AT70" s="266"/>
      <c r="AU70" s="266"/>
      <c r="AV70" s="267" t="str">
        <f t="shared" si="1"/>
        <v>n/a</v>
      </c>
      <c r="AW70" s="209">
        <v>62</v>
      </c>
      <c r="AX70" s="209">
        <v>62</v>
      </c>
      <c r="AY70" s="210">
        <f>MATCH(A70,'Original Order'!$A$2:$A$317,0)</f>
        <v>62</v>
      </c>
      <c r="AZ70" s="210" t="s">
        <v>1336</v>
      </c>
      <c r="BA70" s="300"/>
    </row>
    <row r="71" spans="1:53">
      <c r="A71" s="322" t="s">
        <v>407</v>
      </c>
      <c r="B71" s="251" t="str">
        <f t="shared" si="0"/>
        <v>none</v>
      </c>
      <c r="C71" s="533"/>
      <c r="D71" s="466"/>
      <c r="E71" s="470"/>
      <c r="F71" s="495"/>
      <c r="G71" s="495"/>
      <c r="H71" s="495"/>
      <c r="I71" s="495"/>
      <c r="J71" s="548"/>
      <c r="K71" s="495"/>
      <c r="L71" s="252"/>
      <c r="M71" s="252" t="s">
        <v>406</v>
      </c>
      <c r="N71" s="253" t="str">
        <f>IFERROR(VLOOKUP(L71,CategoryLog!$A$2:$D$550,3,FALSE),"")</f>
        <v/>
      </c>
      <c r="O71" s="254"/>
      <c r="P71" s="252" t="s">
        <v>406</v>
      </c>
      <c r="Q71" s="253" t="str">
        <f>IFERROR(VLOOKUP(O71,CategoryLog!$A$2:$D$550,3,FALSE),"")</f>
        <v/>
      </c>
      <c r="R71" s="255"/>
      <c r="S71" s="252" t="s">
        <v>406</v>
      </c>
      <c r="T71" s="253" t="str">
        <f>IFERROR(VLOOKUP(R71,CategoryLog!$A$2:$D$550,3,FALSE),"")</f>
        <v/>
      </c>
      <c r="U71" s="256"/>
      <c r="V71" s="252" t="s">
        <v>406</v>
      </c>
      <c r="W71" s="252"/>
      <c r="X71" s="253" t="str">
        <f>IFERROR(VLOOKUP(U71,CategoryLog!$A$2:$D$550,3,FALSE),"")</f>
        <v/>
      </c>
      <c r="Y71" s="257"/>
      <c r="Z71" s="259"/>
      <c r="AA71" s="259"/>
      <c r="AB71" s="316"/>
      <c r="AC71" s="316"/>
      <c r="AD71" s="317"/>
      <c r="AE71" s="317"/>
      <c r="AF71" s="316"/>
      <c r="AG71" s="318">
        <v>0</v>
      </c>
      <c r="AH71" s="319"/>
      <c r="AI71" s="320"/>
      <c r="AJ71" s="321"/>
      <c r="AK71" s="321"/>
      <c r="AL71" s="320"/>
      <c r="AM71" s="320"/>
      <c r="AN71" s="320"/>
      <c r="AO71" s="321"/>
      <c r="AP71" s="320"/>
      <c r="AQ71" s="320"/>
      <c r="AR71" s="323" t="s">
        <v>606</v>
      </c>
      <c r="AS71" s="266"/>
      <c r="AT71" s="266"/>
      <c r="AU71" s="266"/>
      <c r="AV71" s="267" t="str">
        <f t="shared" si="1"/>
        <v>n/a</v>
      </c>
      <c r="AW71" s="209">
        <v>63</v>
      </c>
      <c r="AX71" s="209">
        <v>63</v>
      </c>
      <c r="AY71" s="210">
        <f>MATCH(A71,'Original Order'!$A$2:$A$317,0)</f>
        <v>63</v>
      </c>
      <c r="AZ71" s="210" t="s">
        <v>1336</v>
      </c>
      <c r="BA71" s="324"/>
    </row>
    <row r="72" spans="1:53">
      <c r="A72" s="250" t="s">
        <v>4</v>
      </c>
      <c r="B72" s="251">
        <f t="shared" si="0"/>
        <v>2.0699999999999998</v>
      </c>
      <c r="C72" s="533" t="s">
        <v>170</v>
      </c>
      <c r="D72" s="466"/>
      <c r="E72" s="470"/>
      <c r="F72" s="495"/>
      <c r="G72" s="495"/>
      <c r="H72" s="495"/>
      <c r="I72" s="495"/>
      <c r="J72" s="548"/>
      <c r="K72" s="495"/>
      <c r="L72" s="252" t="s">
        <v>198</v>
      </c>
      <c r="M72" s="252">
        <v>2</v>
      </c>
      <c r="N72" s="253">
        <f>IFERROR(VLOOKUP(L72,CategoryLog!$A$2:$D$550,3,FALSE),"")</f>
        <v>2.0699999999999998</v>
      </c>
      <c r="O72" s="256" t="s">
        <v>90</v>
      </c>
      <c r="P72" s="252" t="s">
        <v>1092</v>
      </c>
      <c r="Q72" s="253">
        <f>IFERROR(VLOOKUP(O72,CategoryLog!$A$2:$D$550,3,FALSE),"")</f>
        <v>2.0699999999999998</v>
      </c>
      <c r="R72" s="255"/>
      <c r="S72" s="252" t="s">
        <v>406</v>
      </c>
      <c r="T72" s="253" t="str">
        <f>IFERROR(VLOOKUP(R72,CategoryLog!$A$2:$D$550,3,FALSE),"")</f>
        <v/>
      </c>
      <c r="U72" s="256"/>
      <c r="V72" s="252" t="s">
        <v>406</v>
      </c>
      <c r="W72" s="252"/>
      <c r="X72" s="253" t="str">
        <f>IFERROR(VLOOKUP(U72,CategoryLog!$A$2:$D$550,3,FALSE),"")</f>
        <v/>
      </c>
      <c r="Y72" s="257" t="s">
        <v>996</v>
      </c>
      <c r="Z72" s="258">
        <v>1</v>
      </c>
      <c r="AA72" s="259"/>
      <c r="AB72" s="278"/>
      <c r="AC72" s="278" t="s">
        <v>996</v>
      </c>
      <c r="AD72" s="279"/>
      <c r="AE72" s="279"/>
      <c r="AF72" s="278"/>
      <c r="AG72" s="280">
        <v>1</v>
      </c>
      <c r="AH72" s="281"/>
      <c r="AI72" s="282"/>
      <c r="AJ72" s="264" t="s">
        <v>1019</v>
      </c>
      <c r="AK72" s="301"/>
      <c r="AL72" s="282"/>
      <c r="AM72" s="282"/>
      <c r="AN72" s="282" t="s">
        <v>1019</v>
      </c>
      <c r="AO72" s="301"/>
      <c r="AP72" s="282"/>
      <c r="AQ72" s="282"/>
      <c r="AR72" s="254" t="s">
        <v>606</v>
      </c>
      <c r="AS72" s="266"/>
      <c r="AT72" s="266"/>
      <c r="AU72" s="266"/>
      <c r="AV72" s="267" t="str">
        <f t="shared" si="1"/>
        <v>2017</v>
      </c>
      <c r="AW72" s="209">
        <v>64</v>
      </c>
      <c r="AX72" s="209">
        <v>126</v>
      </c>
      <c r="AY72" s="210">
        <f>MATCH(A72,'Original Order'!$A$2:$A$317,0)</f>
        <v>64</v>
      </c>
      <c r="AZ72" s="210" t="s">
        <v>1336</v>
      </c>
      <c r="BA72" s="285"/>
    </row>
    <row r="73" spans="1:53">
      <c r="A73" s="268" t="s">
        <v>554</v>
      </c>
      <c r="B73" s="251">
        <f t="shared" ref="B73:B136" si="3">IF(N73="",IF(Q73="",IF(T73="",IF(X73="","none",X73),T73),Q73),N73)</f>
        <v>2.13</v>
      </c>
      <c r="C73" s="533"/>
      <c r="D73" s="466"/>
      <c r="E73" s="470"/>
      <c r="F73" s="495"/>
      <c r="G73" s="495"/>
      <c r="H73" s="495"/>
      <c r="I73" s="495"/>
      <c r="J73" s="548"/>
      <c r="K73" s="495"/>
      <c r="L73" s="288"/>
      <c r="M73" s="252" t="s">
        <v>406</v>
      </c>
      <c r="N73" s="253" t="str">
        <f>IFERROR(VLOOKUP(L73,CategoryLog!$A$2:$D$550,3,FALSE),"")</f>
        <v/>
      </c>
      <c r="O73" s="289" t="s">
        <v>891</v>
      </c>
      <c r="P73" s="252" t="s">
        <v>1099</v>
      </c>
      <c r="Q73" s="253">
        <f>IFERROR(VLOOKUP(O73,CategoryLog!$A$2:$D$550,3,FALSE),"")</f>
        <v>2.13</v>
      </c>
      <c r="R73" s="298" t="s">
        <v>1108</v>
      </c>
      <c r="S73" s="252" t="s">
        <v>1099</v>
      </c>
      <c r="T73" s="253">
        <f>IFERROR(VLOOKUP(R73,CategoryLog!$A$2:$D$550,3,FALSE),"")</f>
        <v>2.13</v>
      </c>
      <c r="U73" s="336" t="s">
        <v>1446</v>
      </c>
      <c r="V73" s="252" t="s">
        <v>406</v>
      </c>
      <c r="W73" s="339" t="s">
        <v>1284</v>
      </c>
      <c r="X73" s="253" t="str">
        <f>IFERROR(VLOOKUP(U73,CategoryLog!$A$2:$D$550,3,FALSE),"")</f>
        <v/>
      </c>
      <c r="Y73" s="337"/>
      <c r="Z73" s="258">
        <v>1</v>
      </c>
      <c r="AA73" s="301"/>
      <c r="AB73" s="269"/>
      <c r="AC73" s="269" t="s">
        <v>996</v>
      </c>
      <c r="AD73" s="269" t="s">
        <v>996</v>
      </c>
      <c r="AE73" s="299" t="s">
        <v>996</v>
      </c>
      <c r="AF73" s="269"/>
      <c r="AG73" s="271">
        <v>2</v>
      </c>
      <c r="AH73" s="272"/>
      <c r="AI73" s="273"/>
      <c r="AJ73" s="264" t="s">
        <v>1019</v>
      </c>
      <c r="AK73" s="273"/>
      <c r="AL73" s="282" t="s">
        <v>1019</v>
      </c>
      <c r="AM73" s="273"/>
      <c r="AN73" s="273" t="s">
        <v>1019</v>
      </c>
      <c r="AO73" s="273"/>
      <c r="AP73" s="273" t="s">
        <v>1019</v>
      </c>
      <c r="AQ73" s="273"/>
      <c r="AR73" s="295" t="s">
        <v>606</v>
      </c>
      <c r="AS73" s="266"/>
      <c r="AT73" s="266" t="s">
        <v>1052</v>
      </c>
      <c r="AU73" s="266" t="s">
        <v>1067</v>
      </c>
      <c r="AV73" s="267" t="str">
        <f t="shared" si="1"/>
        <v>2017</v>
      </c>
      <c r="AW73" s="209">
        <v>65</v>
      </c>
      <c r="AX73" s="209">
        <v>138</v>
      </c>
      <c r="AY73" s="210">
        <f>MATCH(A73,'Original Order'!$A$2:$A$317,0)</f>
        <v>65</v>
      </c>
      <c r="AZ73" s="210" t="s">
        <v>1336</v>
      </c>
      <c r="BA73" s="300"/>
    </row>
    <row r="74" spans="1:53">
      <c r="A74" s="250" t="s">
        <v>185</v>
      </c>
      <c r="B74" s="251">
        <f t="shared" si="3"/>
        <v>5.39</v>
      </c>
      <c r="C74" s="533" t="s">
        <v>83</v>
      </c>
      <c r="D74" s="466"/>
      <c r="E74" s="470"/>
      <c r="F74" s="495"/>
      <c r="G74" s="495"/>
      <c r="H74" s="495"/>
      <c r="I74" s="495"/>
      <c r="J74" s="548"/>
      <c r="K74" s="495"/>
      <c r="L74" s="252" t="s">
        <v>228</v>
      </c>
      <c r="M74" s="252" t="s">
        <v>406</v>
      </c>
      <c r="N74" s="253">
        <f>IFERROR(VLOOKUP(L74,CategoryLog!$A$2:$D$550,3,FALSE),"")</f>
        <v>5.39</v>
      </c>
      <c r="O74" s="276" t="s">
        <v>109</v>
      </c>
      <c r="P74" s="252" t="s">
        <v>406</v>
      </c>
      <c r="Q74" s="253">
        <f>IFERROR(VLOOKUP(O74,CategoryLog!$A$2:$D$550,3,FALSE),"")</f>
        <v>5.39</v>
      </c>
      <c r="R74" s="255"/>
      <c r="S74" s="252" t="s">
        <v>406</v>
      </c>
      <c r="T74" s="253" t="str">
        <f>IFERROR(VLOOKUP(R74,CategoryLog!$A$2:$D$550,3,FALSE),"")</f>
        <v/>
      </c>
      <c r="U74" s="256"/>
      <c r="V74" s="252" t="s">
        <v>406</v>
      </c>
      <c r="W74" s="252"/>
      <c r="X74" s="253" t="str">
        <f>IFERROR(VLOOKUP(U74,CategoryLog!$A$2:$D$550,3,FALSE),"")</f>
        <v/>
      </c>
      <c r="Y74" s="257"/>
      <c r="Z74" s="259"/>
      <c r="AA74" s="259"/>
      <c r="AB74" s="275" t="s">
        <v>996</v>
      </c>
      <c r="AC74" s="283" t="s">
        <v>996</v>
      </c>
      <c r="AD74" s="312"/>
      <c r="AE74" s="312"/>
      <c r="AF74" s="283" t="s">
        <v>996</v>
      </c>
      <c r="AG74" s="281">
        <v>3</v>
      </c>
      <c r="AH74" s="281"/>
      <c r="AI74" s="282"/>
      <c r="AJ74" s="264" t="s">
        <v>1019</v>
      </c>
      <c r="AK74" s="301"/>
      <c r="AL74" s="282"/>
      <c r="AM74" s="282"/>
      <c r="AN74" s="282" t="s">
        <v>1019</v>
      </c>
      <c r="AO74" s="301"/>
      <c r="AP74" s="282"/>
      <c r="AQ74" s="282"/>
      <c r="AR74" s="254" t="s">
        <v>609</v>
      </c>
      <c r="AS74" s="266"/>
      <c r="AT74" s="266"/>
      <c r="AU74" s="266"/>
      <c r="AV74" s="267" t="str">
        <f t="shared" ref="AV74:AV137" si="4">IF(Z74="",IF(AG74&gt;0,"2018","n/a"),"2017")</f>
        <v>2018</v>
      </c>
      <c r="AW74" s="209">
        <v>66</v>
      </c>
      <c r="AX74" s="209">
        <v>159</v>
      </c>
      <c r="AY74" s="210">
        <f>MATCH(A74,'Original Order'!$A$2:$A$317,0)</f>
        <v>66</v>
      </c>
      <c r="AZ74" s="210">
        <f t="shared" ref="AZ74:AZ90" si="5">AG74</f>
        <v>3</v>
      </c>
      <c r="BA74" s="285"/>
    </row>
    <row r="75" spans="1:53">
      <c r="A75" s="250" t="s">
        <v>21</v>
      </c>
      <c r="B75" s="251">
        <f t="shared" si="3"/>
        <v>5.29</v>
      </c>
      <c r="C75" s="533" t="s">
        <v>83</v>
      </c>
      <c r="D75" s="466"/>
      <c r="E75" s="470"/>
      <c r="F75" s="495"/>
      <c r="G75" s="495"/>
      <c r="H75" s="495"/>
      <c r="I75" s="495"/>
      <c r="J75" s="548"/>
      <c r="K75" s="495"/>
      <c r="L75" s="252" t="s">
        <v>217</v>
      </c>
      <c r="M75" s="252" t="s">
        <v>406</v>
      </c>
      <c r="N75" s="253">
        <f>IFERROR(VLOOKUP(L75,CategoryLog!$A$2:$D$550,3,FALSE),"")</f>
        <v>5.29</v>
      </c>
      <c r="O75" s="254"/>
      <c r="P75" s="252" t="s">
        <v>406</v>
      </c>
      <c r="Q75" s="253" t="str">
        <f>IFERROR(VLOOKUP(O75,CategoryLog!$A$2:$D$550,3,FALSE),"")</f>
        <v/>
      </c>
      <c r="R75" s="255"/>
      <c r="S75" s="252" t="s">
        <v>406</v>
      </c>
      <c r="T75" s="253" t="str">
        <f>IFERROR(VLOOKUP(R75,CategoryLog!$A$2:$D$550,3,FALSE),"")</f>
        <v/>
      </c>
      <c r="U75" s="256"/>
      <c r="V75" s="252" t="s">
        <v>406</v>
      </c>
      <c r="W75" s="252"/>
      <c r="X75" s="253" t="str">
        <f>IFERROR(VLOOKUP(U75,CategoryLog!$A$2:$D$550,3,FALSE),"")</f>
        <v/>
      </c>
      <c r="Y75" s="257"/>
      <c r="Z75" s="259"/>
      <c r="AA75" s="259"/>
      <c r="AB75" s="275" t="s">
        <v>996</v>
      </c>
      <c r="AC75" s="283"/>
      <c r="AD75" s="312"/>
      <c r="AE75" s="312"/>
      <c r="AF75" s="283"/>
      <c r="AG75" s="281">
        <v>1</v>
      </c>
      <c r="AH75" s="281"/>
      <c r="AI75" s="282"/>
      <c r="AJ75" s="301"/>
      <c r="AK75" s="301"/>
      <c r="AL75" s="282"/>
      <c r="AM75" s="282"/>
      <c r="AN75" s="282"/>
      <c r="AO75" s="301"/>
      <c r="AP75" s="282"/>
      <c r="AQ75" s="282"/>
      <c r="AR75" s="254" t="s">
        <v>609</v>
      </c>
      <c r="AS75" s="266"/>
      <c r="AT75" s="266"/>
      <c r="AU75" s="266"/>
      <c r="AV75" s="267" t="str">
        <f t="shared" si="4"/>
        <v>2018</v>
      </c>
      <c r="AW75" s="209">
        <v>67</v>
      </c>
      <c r="AX75" s="209">
        <v>67</v>
      </c>
      <c r="AY75" s="210">
        <f>MATCH(A75,'Original Order'!$A$2:$A$317,0)</f>
        <v>67</v>
      </c>
      <c r="AZ75" s="210">
        <f t="shared" si="5"/>
        <v>1</v>
      </c>
      <c r="BA75" s="285"/>
    </row>
    <row r="76" spans="1:53">
      <c r="A76" s="268" t="s">
        <v>491</v>
      </c>
      <c r="B76" s="251">
        <f t="shared" si="3"/>
        <v>5.29</v>
      </c>
      <c r="C76" s="533" t="s">
        <v>333</v>
      </c>
      <c r="D76" s="466"/>
      <c r="E76" s="470"/>
      <c r="F76" s="495"/>
      <c r="G76" s="495"/>
      <c r="H76" s="495"/>
      <c r="I76" s="495"/>
      <c r="J76" s="548"/>
      <c r="K76" s="495"/>
      <c r="L76" s="288"/>
      <c r="M76" s="252" t="s">
        <v>406</v>
      </c>
      <c r="N76" s="253" t="str">
        <f>IFERROR(VLOOKUP(L76,CategoryLog!$A$2:$D$550,3,FALSE),"")</f>
        <v/>
      </c>
      <c r="O76" s="256"/>
      <c r="P76" s="252" t="s">
        <v>406</v>
      </c>
      <c r="Q76" s="253" t="str">
        <f>IFERROR(VLOOKUP(O76,CategoryLog!$A$2:$D$550,3,FALSE),"")</f>
        <v/>
      </c>
      <c r="R76" s="298" t="s">
        <v>1266</v>
      </c>
      <c r="S76" s="252" t="s">
        <v>406</v>
      </c>
      <c r="T76" s="253">
        <f>IFERROR(VLOOKUP(R76,CategoryLog!$A$2:$D$550,3,FALSE),"")</f>
        <v>5.29</v>
      </c>
      <c r="U76" s="276"/>
      <c r="V76" s="252" t="s">
        <v>406</v>
      </c>
      <c r="W76" s="288"/>
      <c r="X76" s="253" t="str">
        <f>IFERROR(VLOOKUP(U76,CategoryLog!$A$2:$D$550,3,FALSE),"")</f>
        <v/>
      </c>
      <c r="Y76" s="257"/>
      <c r="Z76" s="274"/>
      <c r="AA76" s="274"/>
      <c r="AB76" s="275"/>
      <c r="AC76" s="275"/>
      <c r="AD76" s="275" t="s">
        <v>996</v>
      </c>
      <c r="AE76" s="340"/>
      <c r="AF76" s="275"/>
      <c r="AG76" s="272">
        <v>1</v>
      </c>
      <c r="AH76" s="272"/>
      <c r="AI76" s="273"/>
      <c r="AJ76" s="294"/>
      <c r="AK76" s="273"/>
      <c r="AL76" s="273"/>
      <c r="AM76" s="273"/>
      <c r="AN76" s="273"/>
      <c r="AO76" s="273"/>
      <c r="AP76" s="273"/>
      <c r="AQ76" s="273"/>
      <c r="AR76" s="295" t="s">
        <v>609</v>
      </c>
      <c r="AS76" s="266"/>
      <c r="AT76" s="266"/>
      <c r="AU76" s="266"/>
      <c r="AV76" s="267" t="str">
        <f t="shared" si="4"/>
        <v>2018</v>
      </c>
      <c r="AW76" s="209">
        <v>68</v>
      </c>
      <c r="AX76" s="209">
        <v>68</v>
      </c>
      <c r="AY76" s="210">
        <f>MATCH(A76,'Original Order'!$A$2:$A$317,0)</f>
        <v>68</v>
      </c>
      <c r="AZ76" s="210">
        <f t="shared" si="5"/>
        <v>1</v>
      </c>
      <c r="BA76" s="300"/>
    </row>
    <row r="77" spans="1:53">
      <c r="A77" s="250" t="s">
        <v>27</v>
      </c>
      <c r="B77" s="251">
        <f t="shared" si="3"/>
        <v>5.16</v>
      </c>
      <c r="C77" s="533" t="s">
        <v>170</v>
      </c>
      <c r="D77" s="466"/>
      <c r="E77" s="470"/>
      <c r="F77" s="495"/>
      <c r="G77" s="495"/>
      <c r="H77" s="495"/>
      <c r="I77" s="495"/>
      <c r="J77" s="548"/>
      <c r="K77" s="495"/>
      <c r="L77" s="252" t="s">
        <v>229</v>
      </c>
      <c r="M77" s="252" t="s">
        <v>406</v>
      </c>
      <c r="N77" s="253">
        <f>IFERROR(VLOOKUP(L77,CategoryLog!$A$2:$D$550,3,FALSE),"")</f>
        <v>5.16</v>
      </c>
      <c r="O77" s="256" t="s">
        <v>110</v>
      </c>
      <c r="P77" s="252" t="s">
        <v>406</v>
      </c>
      <c r="Q77" s="253">
        <f>IFERROR(VLOOKUP(O77,CategoryLog!$A$2:$D$550,3,FALSE),"")</f>
        <v>5.16</v>
      </c>
      <c r="R77" s="255"/>
      <c r="S77" s="252" t="s">
        <v>406</v>
      </c>
      <c r="T77" s="253" t="str">
        <f>IFERROR(VLOOKUP(R77,CategoryLog!$A$2:$D$550,3,FALSE),"")</f>
        <v/>
      </c>
      <c r="U77" s="256"/>
      <c r="V77" s="252" t="s">
        <v>406</v>
      </c>
      <c r="W77" s="252"/>
      <c r="X77" s="253" t="str">
        <f>IFERROR(VLOOKUP(U77,CategoryLog!$A$2:$D$550,3,FALSE),"")</f>
        <v/>
      </c>
      <c r="Y77" s="257"/>
      <c r="Z77" s="259"/>
      <c r="AA77" s="259"/>
      <c r="AB77" s="275"/>
      <c r="AC77" s="283" t="s">
        <v>996</v>
      </c>
      <c r="AD77" s="312"/>
      <c r="AE77" s="312"/>
      <c r="AF77" s="283" t="s">
        <v>996</v>
      </c>
      <c r="AG77" s="281">
        <v>2</v>
      </c>
      <c r="AH77" s="281"/>
      <c r="AI77" s="282"/>
      <c r="AJ77" s="264" t="s">
        <v>1019</v>
      </c>
      <c r="AK77" s="301"/>
      <c r="AL77" s="282"/>
      <c r="AM77" s="282"/>
      <c r="AN77" s="282" t="s">
        <v>1019</v>
      </c>
      <c r="AO77" s="301"/>
      <c r="AP77" s="282"/>
      <c r="AQ77" s="282"/>
      <c r="AR77" s="254" t="s">
        <v>609</v>
      </c>
      <c r="AS77" s="266"/>
      <c r="AT77" s="266"/>
      <c r="AU77" s="266"/>
      <c r="AV77" s="267" t="str">
        <f t="shared" si="4"/>
        <v>2018</v>
      </c>
      <c r="AW77" s="209">
        <v>69</v>
      </c>
      <c r="AX77" s="209">
        <v>163</v>
      </c>
      <c r="AY77" s="210">
        <f>MATCH(A77,'Original Order'!$A$2:$A$317,0)</f>
        <v>69</v>
      </c>
      <c r="AZ77" s="210">
        <f t="shared" si="5"/>
        <v>2</v>
      </c>
      <c r="BA77" s="285"/>
    </row>
    <row r="78" spans="1:53">
      <c r="A78" s="250" t="s">
        <v>25</v>
      </c>
      <c r="B78" s="251">
        <f t="shared" si="3"/>
        <v>5.42</v>
      </c>
      <c r="C78" s="533" t="s">
        <v>83</v>
      </c>
      <c r="D78" s="466"/>
      <c r="E78" s="470"/>
      <c r="F78" s="495"/>
      <c r="G78" s="495"/>
      <c r="H78" s="495"/>
      <c r="I78" s="495"/>
      <c r="J78" s="548"/>
      <c r="K78" s="495"/>
      <c r="L78" s="288" t="s">
        <v>226</v>
      </c>
      <c r="M78" s="252" t="s">
        <v>406</v>
      </c>
      <c r="N78" s="253">
        <f>IFERROR(VLOOKUP(L78,CategoryLog!$A$2:$D$550,3,FALSE),"")</f>
        <v>5.42</v>
      </c>
      <c r="O78" s="276"/>
      <c r="P78" s="252" t="s">
        <v>406</v>
      </c>
      <c r="Q78" s="253" t="str">
        <f>IFERROR(VLOOKUP(O78,CategoryLog!$A$2:$D$550,3,FALSE),"")</f>
        <v/>
      </c>
      <c r="R78" s="255"/>
      <c r="S78" s="252" t="s">
        <v>406</v>
      </c>
      <c r="T78" s="253" t="str">
        <f>IFERROR(VLOOKUP(R78,CategoryLog!$A$2:$D$550,3,FALSE),"")</f>
        <v/>
      </c>
      <c r="U78" s="256"/>
      <c r="V78" s="252" t="s">
        <v>406</v>
      </c>
      <c r="W78" s="252"/>
      <c r="X78" s="253" t="str">
        <f>IFERROR(VLOOKUP(U78,CategoryLog!$A$2:$D$550,3,FALSE),"")</f>
        <v/>
      </c>
      <c r="Y78" s="257"/>
      <c r="Z78" s="259"/>
      <c r="AA78" s="259"/>
      <c r="AB78" s="275" t="s">
        <v>996</v>
      </c>
      <c r="AC78" s="283"/>
      <c r="AD78" s="312"/>
      <c r="AE78" s="312"/>
      <c r="AF78" s="283"/>
      <c r="AG78" s="281">
        <v>1</v>
      </c>
      <c r="AH78" s="281"/>
      <c r="AI78" s="282"/>
      <c r="AJ78" s="301"/>
      <c r="AK78" s="301"/>
      <c r="AL78" s="282"/>
      <c r="AM78" s="282"/>
      <c r="AN78" s="282"/>
      <c r="AO78" s="301"/>
      <c r="AP78" s="282"/>
      <c r="AQ78" s="282"/>
      <c r="AR78" s="254" t="s">
        <v>609</v>
      </c>
      <c r="AS78" s="266"/>
      <c r="AT78" s="266"/>
      <c r="AU78" s="266"/>
      <c r="AV78" s="267" t="str">
        <f t="shared" si="4"/>
        <v>2018</v>
      </c>
      <c r="AW78" s="209">
        <v>70</v>
      </c>
      <c r="AX78" s="209">
        <v>70</v>
      </c>
      <c r="AY78" s="210">
        <f>MATCH(A78,'Original Order'!$A$2:$A$317,0)</f>
        <v>70</v>
      </c>
      <c r="AZ78" s="210">
        <f t="shared" si="5"/>
        <v>1</v>
      </c>
      <c r="BA78" s="285"/>
    </row>
    <row r="79" spans="1:53">
      <c r="A79" s="268" t="s">
        <v>495</v>
      </c>
      <c r="B79" s="251">
        <f t="shared" si="3"/>
        <v>5.13</v>
      </c>
      <c r="C79" s="533" t="s">
        <v>333</v>
      </c>
      <c r="D79" s="466"/>
      <c r="E79" s="470"/>
      <c r="F79" s="495"/>
      <c r="G79" s="495"/>
      <c r="H79" s="495"/>
      <c r="I79" s="495"/>
      <c r="J79" s="548"/>
      <c r="K79" s="495"/>
      <c r="L79" s="288"/>
      <c r="M79" s="252" t="s">
        <v>406</v>
      </c>
      <c r="N79" s="253" t="str">
        <f>IFERROR(VLOOKUP(L79,CategoryLog!$A$2:$D$550,3,FALSE),"")</f>
        <v/>
      </c>
      <c r="O79" s="256"/>
      <c r="P79" s="252" t="s">
        <v>406</v>
      </c>
      <c r="Q79" s="253" t="str">
        <f>IFERROR(VLOOKUP(O79,CategoryLog!$A$2:$D$550,3,FALSE),"")</f>
        <v/>
      </c>
      <c r="R79" s="298" t="s">
        <v>1272</v>
      </c>
      <c r="S79" s="252" t="s">
        <v>406</v>
      </c>
      <c r="T79" s="253">
        <f>IFERROR(VLOOKUP(R79,CategoryLog!$A$2:$D$550,3,FALSE),"")</f>
        <v>5.13</v>
      </c>
      <c r="U79" s="276"/>
      <c r="V79" s="252" t="s">
        <v>406</v>
      </c>
      <c r="W79" s="288"/>
      <c r="X79" s="253" t="str">
        <f>IFERROR(VLOOKUP(U79,CategoryLog!$A$2:$D$550,3,FALSE),"")</f>
        <v/>
      </c>
      <c r="Y79" s="257"/>
      <c r="Z79" s="274"/>
      <c r="AA79" s="274"/>
      <c r="AB79" s="275"/>
      <c r="AC79" s="275"/>
      <c r="AD79" s="275"/>
      <c r="AE79" s="340"/>
      <c r="AF79" s="275"/>
      <c r="AG79" s="307">
        <v>0</v>
      </c>
      <c r="AH79" s="272"/>
      <c r="AI79" s="273"/>
      <c r="AJ79" s="294"/>
      <c r="AK79" s="273"/>
      <c r="AL79" s="273"/>
      <c r="AM79" s="273"/>
      <c r="AN79" s="273"/>
      <c r="AO79" s="273"/>
      <c r="AP79" s="273"/>
      <c r="AQ79" s="273"/>
      <c r="AR79" s="295" t="s">
        <v>609</v>
      </c>
      <c r="AS79" s="266"/>
      <c r="AT79" s="266"/>
      <c r="AU79" s="266"/>
      <c r="AV79" s="267" t="str">
        <f t="shared" si="4"/>
        <v>n/a</v>
      </c>
      <c r="AW79" s="209">
        <v>71</v>
      </c>
      <c r="AX79" s="209">
        <v>71</v>
      </c>
      <c r="AY79" s="210">
        <f>MATCH(A79,'Original Order'!$A$2:$A$317,0)</f>
        <v>71</v>
      </c>
      <c r="AZ79" s="210">
        <f t="shared" si="5"/>
        <v>0</v>
      </c>
      <c r="BA79" s="300"/>
    </row>
    <row r="80" spans="1:53">
      <c r="A80" s="250" t="s">
        <v>16</v>
      </c>
      <c r="B80" s="251">
        <f t="shared" si="3"/>
        <v>5.21</v>
      </c>
      <c r="C80" s="533" t="s">
        <v>83</v>
      </c>
      <c r="D80" s="466"/>
      <c r="E80" s="470"/>
      <c r="F80" s="495"/>
      <c r="G80" s="495"/>
      <c r="H80" s="495"/>
      <c r="I80" s="495"/>
      <c r="J80" s="548"/>
      <c r="K80" s="495"/>
      <c r="L80" s="252" t="s">
        <v>391</v>
      </c>
      <c r="M80" s="252" t="s">
        <v>406</v>
      </c>
      <c r="N80" s="253">
        <f>IFERROR(VLOOKUP(L80,CategoryLog!$A$2:$D$550,3,FALSE),"")</f>
        <v>5.21</v>
      </c>
      <c r="O80" s="276"/>
      <c r="P80" s="252" t="s">
        <v>406</v>
      </c>
      <c r="Q80" s="253" t="str">
        <f>IFERROR(VLOOKUP(O80,CategoryLog!$A$2:$D$550,3,FALSE),"")</f>
        <v/>
      </c>
      <c r="R80" s="255"/>
      <c r="S80" s="252" t="s">
        <v>406</v>
      </c>
      <c r="T80" s="253" t="str">
        <f>IFERROR(VLOOKUP(R80,CategoryLog!$A$2:$D$550,3,FALSE),"")</f>
        <v/>
      </c>
      <c r="U80" s="256"/>
      <c r="V80" s="252" t="s">
        <v>406</v>
      </c>
      <c r="W80" s="252"/>
      <c r="X80" s="253" t="str">
        <f>IFERROR(VLOOKUP(U80,CategoryLog!$A$2:$D$550,3,FALSE),"")</f>
        <v/>
      </c>
      <c r="Y80" s="257"/>
      <c r="Z80" s="259"/>
      <c r="AA80" s="259"/>
      <c r="AB80" s="275" t="s">
        <v>1019</v>
      </c>
      <c r="AC80" s="283"/>
      <c r="AD80" s="312"/>
      <c r="AE80" s="312"/>
      <c r="AF80" s="283"/>
      <c r="AG80" s="341">
        <v>0</v>
      </c>
      <c r="AH80" s="281"/>
      <c r="AI80" s="282"/>
      <c r="AJ80" s="301"/>
      <c r="AK80" s="301"/>
      <c r="AL80" s="282"/>
      <c r="AM80" s="282"/>
      <c r="AN80" s="282"/>
      <c r="AO80" s="301"/>
      <c r="AP80" s="282"/>
      <c r="AQ80" s="282"/>
      <c r="AR80" s="254" t="s">
        <v>609</v>
      </c>
      <c r="AS80" s="266"/>
      <c r="AT80" s="266"/>
      <c r="AU80" s="266"/>
      <c r="AV80" s="267" t="str">
        <f t="shared" si="4"/>
        <v>n/a</v>
      </c>
      <c r="AW80" s="209">
        <v>72</v>
      </c>
      <c r="AX80" s="209">
        <v>72</v>
      </c>
      <c r="AY80" s="210">
        <f>MATCH(A80,'Original Order'!$A$2:$A$317,0)</f>
        <v>72</v>
      </c>
      <c r="AZ80" s="210">
        <f t="shared" si="5"/>
        <v>0</v>
      </c>
      <c r="BA80" s="285"/>
    </row>
    <row r="81" spans="1:53">
      <c r="A81" s="250" t="s">
        <v>34</v>
      </c>
      <c r="B81" s="251" t="str">
        <f t="shared" si="3"/>
        <v>5.50</v>
      </c>
      <c r="C81" s="533" t="s">
        <v>170</v>
      </c>
      <c r="D81" s="466"/>
      <c r="E81" s="470"/>
      <c r="F81" s="495"/>
      <c r="G81" s="495"/>
      <c r="H81" s="495"/>
      <c r="I81" s="495"/>
      <c r="J81" s="548"/>
      <c r="K81" s="495"/>
      <c r="L81" s="252" t="s">
        <v>237</v>
      </c>
      <c r="M81" s="252" t="s">
        <v>406</v>
      </c>
      <c r="N81" s="253" t="str">
        <f>IFERROR(VLOOKUP(L81,CategoryLog!$A$2:$D$550,3,FALSE),"")</f>
        <v>5.50</v>
      </c>
      <c r="O81" s="276" t="s">
        <v>114</v>
      </c>
      <c r="P81" s="252" t="s">
        <v>406</v>
      </c>
      <c r="Q81" s="253" t="str">
        <f>IFERROR(VLOOKUP(O81,CategoryLog!$A$2:$D$550,3,FALSE),"")</f>
        <v>5.50</v>
      </c>
      <c r="R81" s="255"/>
      <c r="S81" s="252" t="s">
        <v>406</v>
      </c>
      <c r="T81" s="253" t="str">
        <f>IFERROR(VLOOKUP(R81,CategoryLog!$A$2:$D$550,3,FALSE),"")</f>
        <v/>
      </c>
      <c r="U81" s="256"/>
      <c r="V81" s="252" t="s">
        <v>406</v>
      </c>
      <c r="W81" s="252"/>
      <c r="X81" s="253" t="str">
        <f>IFERROR(VLOOKUP(U81,CategoryLog!$A$2:$D$550,3,FALSE),"")</f>
        <v/>
      </c>
      <c r="Y81" s="257"/>
      <c r="Z81" s="259"/>
      <c r="AA81" s="259"/>
      <c r="AB81" s="275" t="s">
        <v>996</v>
      </c>
      <c r="AC81" s="283" t="s">
        <v>996</v>
      </c>
      <c r="AD81" s="312"/>
      <c r="AE81" s="312"/>
      <c r="AF81" s="283"/>
      <c r="AG81" s="281">
        <v>2</v>
      </c>
      <c r="AH81" s="281"/>
      <c r="AI81" s="282"/>
      <c r="AJ81" s="264" t="s">
        <v>1019</v>
      </c>
      <c r="AK81" s="301"/>
      <c r="AL81" s="282"/>
      <c r="AM81" s="282"/>
      <c r="AN81" s="282" t="s">
        <v>1019</v>
      </c>
      <c r="AO81" s="301"/>
      <c r="AP81" s="282"/>
      <c r="AQ81" s="282"/>
      <c r="AR81" s="254" t="s">
        <v>609</v>
      </c>
      <c r="AS81" s="266"/>
      <c r="AT81" s="266"/>
      <c r="AU81" s="266"/>
      <c r="AV81" s="267" t="str">
        <f t="shared" si="4"/>
        <v>2018</v>
      </c>
      <c r="AW81" s="209">
        <v>73</v>
      </c>
      <c r="AX81" s="209">
        <v>178</v>
      </c>
      <c r="AY81" s="210">
        <f>MATCH(A81,'Original Order'!$A$2:$A$317,0)</f>
        <v>73</v>
      </c>
      <c r="AZ81" s="210">
        <f t="shared" si="5"/>
        <v>2</v>
      </c>
      <c r="BA81" s="285"/>
    </row>
    <row r="82" spans="1:53">
      <c r="A82" s="268" t="s">
        <v>501</v>
      </c>
      <c r="B82" s="251">
        <f t="shared" si="3"/>
        <v>5.32</v>
      </c>
      <c r="C82" s="533" t="s">
        <v>170</v>
      </c>
      <c r="D82" s="466"/>
      <c r="E82" s="470"/>
      <c r="F82" s="495" t="s">
        <v>1515</v>
      </c>
      <c r="G82" s="495" t="s">
        <v>1510</v>
      </c>
      <c r="H82" s="495"/>
      <c r="I82" s="495"/>
      <c r="J82" s="548"/>
      <c r="K82" s="495"/>
      <c r="L82" s="288" t="s">
        <v>837</v>
      </c>
      <c r="M82" s="252" t="s">
        <v>406</v>
      </c>
      <c r="N82" s="253">
        <f>IFERROR(VLOOKUP(L82,CategoryLog!$A$2:$D$550,3,FALSE),"")</f>
        <v>5.32</v>
      </c>
      <c r="O82" s="289" t="s">
        <v>837</v>
      </c>
      <c r="P82" s="252" t="s">
        <v>406</v>
      </c>
      <c r="Q82" s="253">
        <f>IFERROR(VLOOKUP(O82,CategoryLog!$A$2:$D$550,3,FALSE),"")</f>
        <v>5.32</v>
      </c>
      <c r="R82" s="298" t="s">
        <v>1265</v>
      </c>
      <c r="S82" s="252" t="s">
        <v>406</v>
      </c>
      <c r="T82" s="253">
        <f>IFERROR(VLOOKUP(R82,CategoryLog!$A$2:$D$550,3,FALSE),"")</f>
        <v>5.32</v>
      </c>
      <c r="U82" s="276"/>
      <c r="V82" s="252" t="s">
        <v>406</v>
      </c>
      <c r="W82" s="288"/>
      <c r="X82" s="253" t="str">
        <f>IFERROR(VLOOKUP(U82,CategoryLog!$A$2:$D$550,3,FALSE),"")</f>
        <v/>
      </c>
      <c r="Y82" s="257"/>
      <c r="Z82" s="274"/>
      <c r="AA82" s="274"/>
      <c r="AB82" s="275" t="s">
        <v>996</v>
      </c>
      <c r="AC82" s="275" t="s">
        <v>996</v>
      </c>
      <c r="AD82" s="275" t="s">
        <v>996</v>
      </c>
      <c r="AE82" s="340"/>
      <c r="AF82" s="275"/>
      <c r="AG82" s="272">
        <v>3</v>
      </c>
      <c r="AH82" s="272"/>
      <c r="AI82" s="273"/>
      <c r="AJ82" s="264" t="s">
        <v>1019</v>
      </c>
      <c r="AK82" s="273"/>
      <c r="AL82" s="273"/>
      <c r="AM82" s="273"/>
      <c r="AN82" s="273" t="s">
        <v>1019</v>
      </c>
      <c r="AO82" s="273"/>
      <c r="AP82" s="273"/>
      <c r="AQ82" s="273"/>
      <c r="AR82" s="295" t="s">
        <v>609</v>
      </c>
      <c r="AS82" s="266"/>
      <c r="AT82" s="266"/>
      <c r="AU82" s="266"/>
      <c r="AV82" s="267" t="str">
        <f t="shared" si="4"/>
        <v>2018</v>
      </c>
      <c r="AW82" s="209">
        <v>74</v>
      </c>
      <c r="AX82" s="209">
        <v>14</v>
      </c>
      <c r="AY82" s="210">
        <f>MATCH(A82,'Original Order'!$A$2:$A$317,0)</f>
        <v>74</v>
      </c>
      <c r="AZ82" s="210">
        <f t="shared" si="5"/>
        <v>3</v>
      </c>
      <c r="BA82" s="300"/>
    </row>
    <row r="83" spans="1:53">
      <c r="A83" s="268" t="s">
        <v>503</v>
      </c>
      <c r="B83" s="251">
        <f t="shared" si="3"/>
        <v>5.32</v>
      </c>
      <c r="C83" s="533" t="s">
        <v>333</v>
      </c>
      <c r="D83" s="466"/>
      <c r="E83" s="470"/>
      <c r="F83" s="495"/>
      <c r="G83" s="495"/>
      <c r="H83" s="495"/>
      <c r="I83" s="495"/>
      <c r="J83" s="548"/>
      <c r="K83" s="495"/>
      <c r="L83" s="288"/>
      <c r="M83" s="252" t="s">
        <v>406</v>
      </c>
      <c r="N83" s="253" t="str">
        <f>IFERROR(VLOOKUP(L83,CategoryLog!$A$2:$D$550,3,FALSE),"")</f>
        <v/>
      </c>
      <c r="O83" s="256"/>
      <c r="P83" s="252" t="s">
        <v>406</v>
      </c>
      <c r="Q83" s="253" t="str">
        <f>IFERROR(VLOOKUP(O83,CategoryLog!$A$2:$D$550,3,FALSE),"")</f>
        <v/>
      </c>
      <c r="R83" s="298" t="s">
        <v>1267</v>
      </c>
      <c r="S83" s="252" t="s">
        <v>406</v>
      </c>
      <c r="T83" s="253">
        <f>IFERROR(VLOOKUP(R83,CategoryLog!$A$2:$D$550,3,FALSE),"")</f>
        <v>5.32</v>
      </c>
      <c r="U83" s="276"/>
      <c r="V83" s="252" t="s">
        <v>406</v>
      </c>
      <c r="W83" s="288"/>
      <c r="X83" s="253" t="str">
        <f>IFERROR(VLOOKUP(U83,CategoryLog!$A$2:$D$550,3,FALSE),"")</f>
        <v/>
      </c>
      <c r="Y83" s="257"/>
      <c r="Z83" s="274"/>
      <c r="AA83" s="274"/>
      <c r="AB83" s="275"/>
      <c r="AC83" s="275"/>
      <c r="AD83" s="275" t="s">
        <v>996</v>
      </c>
      <c r="AE83" s="340"/>
      <c r="AF83" s="275"/>
      <c r="AG83" s="272">
        <v>1</v>
      </c>
      <c r="AH83" s="272"/>
      <c r="AI83" s="273"/>
      <c r="AJ83" s="294"/>
      <c r="AK83" s="273"/>
      <c r="AL83" s="273"/>
      <c r="AM83" s="273"/>
      <c r="AN83" s="273"/>
      <c r="AO83" s="273"/>
      <c r="AP83" s="273"/>
      <c r="AQ83" s="273"/>
      <c r="AR83" s="295" t="s">
        <v>609</v>
      </c>
      <c r="AS83" s="266"/>
      <c r="AT83" s="266"/>
      <c r="AU83" s="266"/>
      <c r="AV83" s="267" t="str">
        <f t="shared" si="4"/>
        <v>2018</v>
      </c>
      <c r="AW83" s="209">
        <v>75</v>
      </c>
      <c r="AX83" s="209">
        <v>75</v>
      </c>
      <c r="AY83" s="210">
        <f>MATCH(A83,'Original Order'!$A$2:$A$317,0)</f>
        <v>75</v>
      </c>
      <c r="AZ83" s="210">
        <f t="shared" si="5"/>
        <v>1</v>
      </c>
      <c r="BA83" s="300"/>
    </row>
    <row r="84" spans="1:53">
      <c r="A84" s="250" t="s">
        <v>36</v>
      </c>
      <c r="B84" s="251">
        <f t="shared" si="3"/>
        <v>5.01</v>
      </c>
      <c r="C84" s="533" t="s">
        <v>83</v>
      </c>
      <c r="D84" s="466"/>
      <c r="E84" s="470"/>
      <c r="F84" s="495"/>
      <c r="G84" s="495"/>
      <c r="H84" s="495"/>
      <c r="I84" s="495"/>
      <c r="J84" s="548"/>
      <c r="K84" s="495"/>
      <c r="L84" s="288" t="s">
        <v>241</v>
      </c>
      <c r="M84" s="252" t="s">
        <v>406</v>
      </c>
      <c r="N84" s="253">
        <f>IFERROR(VLOOKUP(L84,CategoryLog!$A$2:$D$550,3,FALSE),"")</f>
        <v>5.01</v>
      </c>
      <c r="O84" s="254"/>
      <c r="P84" s="252" t="s">
        <v>406</v>
      </c>
      <c r="Q84" s="253" t="str">
        <f>IFERROR(VLOOKUP(O84,CategoryLog!$A$2:$D$550,3,FALSE),"")</f>
        <v/>
      </c>
      <c r="R84" s="255"/>
      <c r="S84" s="252" t="s">
        <v>406</v>
      </c>
      <c r="T84" s="253" t="str">
        <f>IFERROR(VLOOKUP(R84,CategoryLog!$A$2:$D$550,3,FALSE),"")</f>
        <v/>
      </c>
      <c r="U84" s="256"/>
      <c r="V84" s="252" t="s">
        <v>406</v>
      </c>
      <c r="W84" s="252"/>
      <c r="X84" s="253" t="str">
        <f>IFERROR(VLOOKUP(U84,CategoryLog!$A$2:$D$550,3,FALSE),"")</f>
        <v/>
      </c>
      <c r="Y84" s="257"/>
      <c r="Z84" s="259"/>
      <c r="AA84" s="259"/>
      <c r="AB84" s="275"/>
      <c r="AC84" s="283"/>
      <c r="AD84" s="312"/>
      <c r="AE84" s="312"/>
      <c r="AF84" s="283" t="s">
        <v>1021</v>
      </c>
      <c r="AG84" s="281">
        <v>1</v>
      </c>
      <c r="AH84" s="281"/>
      <c r="AI84" s="282"/>
      <c r="AJ84" s="301"/>
      <c r="AK84" s="301"/>
      <c r="AL84" s="282"/>
      <c r="AM84" s="282"/>
      <c r="AN84" s="282"/>
      <c r="AO84" s="301"/>
      <c r="AP84" s="282"/>
      <c r="AQ84" s="282"/>
      <c r="AR84" s="254" t="s">
        <v>609</v>
      </c>
      <c r="AS84" s="266"/>
      <c r="AT84" s="266"/>
      <c r="AU84" s="266"/>
      <c r="AV84" s="267" t="str">
        <f t="shared" si="4"/>
        <v>2018</v>
      </c>
      <c r="AW84" s="209">
        <v>76</v>
      </c>
      <c r="AX84" s="209">
        <v>76</v>
      </c>
      <c r="AY84" s="210">
        <f>MATCH(A84,'Original Order'!$A$2:$A$317,0)</f>
        <v>76</v>
      </c>
      <c r="AZ84" s="210">
        <f t="shared" si="5"/>
        <v>1</v>
      </c>
      <c r="BA84" s="285"/>
    </row>
    <row r="85" spans="1:53">
      <c r="A85" s="268" t="s">
        <v>505</v>
      </c>
      <c r="B85" s="251">
        <f t="shared" si="3"/>
        <v>5.31</v>
      </c>
      <c r="C85" s="533" t="s">
        <v>333</v>
      </c>
      <c r="D85" s="466"/>
      <c r="E85" s="470"/>
      <c r="F85" s="495"/>
      <c r="G85" s="495"/>
      <c r="H85" s="495"/>
      <c r="I85" s="495"/>
      <c r="J85" s="548"/>
      <c r="K85" s="495"/>
      <c r="L85" s="288"/>
      <c r="M85" s="252" t="s">
        <v>406</v>
      </c>
      <c r="N85" s="253" t="str">
        <f>IFERROR(VLOOKUP(L85,CategoryLog!$A$2:$D$550,3,FALSE),"")</f>
        <v/>
      </c>
      <c r="O85" s="256"/>
      <c r="P85" s="252" t="s">
        <v>406</v>
      </c>
      <c r="Q85" s="253" t="str">
        <f>IFERROR(VLOOKUP(O85,CategoryLog!$A$2:$D$550,3,FALSE),"")</f>
        <v/>
      </c>
      <c r="R85" s="298" t="s">
        <v>1264</v>
      </c>
      <c r="S85" s="252" t="s">
        <v>406</v>
      </c>
      <c r="T85" s="253">
        <f>IFERROR(VLOOKUP(R85,CategoryLog!$A$2:$D$550,3,FALSE),"")</f>
        <v>5.31</v>
      </c>
      <c r="U85" s="276"/>
      <c r="V85" s="252" t="s">
        <v>406</v>
      </c>
      <c r="W85" s="288"/>
      <c r="X85" s="253" t="str">
        <f>IFERROR(VLOOKUP(U85,CategoryLog!$A$2:$D$550,3,FALSE),"")</f>
        <v/>
      </c>
      <c r="Y85" s="257"/>
      <c r="Z85" s="274"/>
      <c r="AA85" s="274"/>
      <c r="AB85" s="275"/>
      <c r="AC85" s="275"/>
      <c r="AD85" s="275"/>
      <c r="AE85" s="340"/>
      <c r="AF85" s="275"/>
      <c r="AG85" s="307">
        <v>0</v>
      </c>
      <c r="AH85" s="272"/>
      <c r="AI85" s="273"/>
      <c r="AJ85" s="294"/>
      <c r="AK85" s="273"/>
      <c r="AL85" s="273"/>
      <c r="AM85" s="273"/>
      <c r="AN85" s="273"/>
      <c r="AO85" s="273"/>
      <c r="AP85" s="273"/>
      <c r="AQ85" s="273"/>
      <c r="AR85" s="295" t="s">
        <v>609</v>
      </c>
      <c r="AS85" s="266"/>
      <c r="AT85" s="266"/>
      <c r="AU85" s="266"/>
      <c r="AV85" s="267" t="str">
        <f t="shared" si="4"/>
        <v>n/a</v>
      </c>
      <c r="AW85" s="209">
        <v>77</v>
      </c>
      <c r="AX85" s="209">
        <v>77</v>
      </c>
      <c r="AY85" s="210">
        <f>MATCH(A85,'Original Order'!$A$2:$A$317,0)</f>
        <v>77</v>
      </c>
      <c r="AZ85" s="210">
        <f t="shared" si="5"/>
        <v>0</v>
      </c>
      <c r="BA85" s="300"/>
    </row>
    <row r="86" spans="1:53" ht="24">
      <c r="A86" s="250" t="s">
        <v>31</v>
      </c>
      <c r="B86" s="251">
        <f t="shared" si="3"/>
        <v>5.12</v>
      </c>
      <c r="C86" s="533" t="s">
        <v>170</v>
      </c>
      <c r="D86" s="466"/>
      <c r="E86" s="470"/>
      <c r="F86" s="495"/>
      <c r="G86" s="495"/>
      <c r="H86" s="495"/>
      <c r="I86" s="495"/>
      <c r="J86" s="548"/>
      <c r="K86" s="495"/>
      <c r="L86" s="335" t="s">
        <v>234</v>
      </c>
      <c r="M86" s="252" t="s">
        <v>406</v>
      </c>
      <c r="N86" s="253">
        <f>IFERROR(VLOOKUP(L86,CategoryLog!$A$2:$D$550,3,FALSE),"")</f>
        <v>5.12</v>
      </c>
      <c r="O86" s="276" t="s">
        <v>108</v>
      </c>
      <c r="P86" s="252" t="s">
        <v>406</v>
      </c>
      <c r="Q86" s="253">
        <f>IFERROR(VLOOKUP(O86,CategoryLog!$A$2:$D$550,3,FALSE),"")</f>
        <v>5.12</v>
      </c>
      <c r="R86" s="298"/>
      <c r="S86" s="252" t="s">
        <v>406</v>
      </c>
      <c r="T86" s="253" t="str">
        <f>IFERROR(VLOOKUP(R86,CategoryLog!$A$2:$D$550,3,FALSE),"")</f>
        <v/>
      </c>
      <c r="U86" s="276"/>
      <c r="V86" s="252" t="s">
        <v>406</v>
      </c>
      <c r="W86" s="288"/>
      <c r="X86" s="253" t="str">
        <f>IFERROR(VLOOKUP(U86,CategoryLog!$A$2:$D$550,3,FALSE),"")</f>
        <v/>
      </c>
      <c r="Y86" s="257"/>
      <c r="Z86" s="274"/>
      <c r="AA86" s="274"/>
      <c r="AB86" s="275"/>
      <c r="AC86" s="283" t="s">
        <v>1019</v>
      </c>
      <c r="AD86" s="312"/>
      <c r="AE86" s="312"/>
      <c r="AF86" s="283"/>
      <c r="AG86" s="341">
        <v>0</v>
      </c>
      <c r="AH86" s="281"/>
      <c r="AI86" s="282"/>
      <c r="AJ86" s="264" t="s">
        <v>1019</v>
      </c>
      <c r="AK86" s="301"/>
      <c r="AL86" s="282"/>
      <c r="AM86" s="282"/>
      <c r="AN86" s="282" t="s">
        <v>1019</v>
      </c>
      <c r="AO86" s="301"/>
      <c r="AP86" s="282"/>
      <c r="AQ86" s="282"/>
      <c r="AR86" s="254" t="s">
        <v>609</v>
      </c>
      <c r="AS86" s="266"/>
      <c r="AT86" s="266"/>
      <c r="AU86" s="266"/>
      <c r="AV86" s="267" t="str">
        <f t="shared" si="4"/>
        <v>n/a</v>
      </c>
      <c r="AW86" s="209">
        <v>78</v>
      </c>
      <c r="AX86" s="209">
        <v>170</v>
      </c>
      <c r="AY86" s="210">
        <f>MATCH(A86,'Original Order'!$A$2:$A$317,0)</f>
        <v>78</v>
      </c>
      <c r="AZ86" s="210">
        <f t="shared" si="5"/>
        <v>0</v>
      </c>
      <c r="BA86" s="285"/>
    </row>
    <row r="87" spans="1:53">
      <c r="A87" s="322" t="s">
        <v>331</v>
      </c>
      <c r="B87" s="251">
        <f t="shared" si="3"/>
        <v>5.0599999999999996</v>
      </c>
      <c r="C87" s="533" t="s">
        <v>170</v>
      </c>
      <c r="D87" s="466"/>
      <c r="E87" s="470"/>
      <c r="F87" s="495"/>
      <c r="G87" s="495"/>
      <c r="H87" s="495"/>
      <c r="I87" s="495"/>
      <c r="J87" s="549" t="s">
        <v>1579</v>
      </c>
      <c r="K87" s="497"/>
      <c r="L87" s="252" t="s">
        <v>392</v>
      </c>
      <c r="M87" s="252" t="s">
        <v>406</v>
      </c>
      <c r="N87" s="253">
        <f>IFERROR(VLOOKUP(L87,CategoryLog!$A$2:$D$550,3,FALSE),"")</f>
        <v>5.0599999999999996</v>
      </c>
      <c r="O87" s="254" t="s">
        <v>330</v>
      </c>
      <c r="P87" s="252" t="s">
        <v>406</v>
      </c>
      <c r="Q87" s="253">
        <f>IFERROR(VLOOKUP(O87,CategoryLog!$A$2:$D$550,3,FALSE),"")</f>
        <v>5.0599999999999996</v>
      </c>
      <c r="R87" s="255"/>
      <c r="S87" s="252" t="s">
        <v>406</v>
      </c>
      <c r="T87" s="253" t="str">
        <f>IFERROR(VLOOKUP(R87,CategoryLog!$A$2:$D$550,3,FALSE),"")</f>
        <v/>
      </c>
      <c r="U87" s="256"/>
      <c r="V87" s="252" t="s">
        <v>406</v>
      </c>
      <c r="W87" s="252"/>
      <c r="X87" s="253" t="str">
        <f>IFERROR(VLOOKUP(U87,CategoryLog!$A$2:$D$550,3,FALSE),"")</f>
        <v/>
      </c>
      <c r="Y87" s="257"/>
      <c r="Z87" s="259"/>
      <c r="AA87" s="259"/>
      <c r="AB87" s="275" t="s">
        <v>996</v>
      </c>
      <c r="AC87" s="329" t="s">
        <v>996</v>
      </c>
      <c r="AD87" s="330"/>
      <c r="AE87" s="330"/>
      <c r="AF87" s="329" t="s">
        <v>1021</v>
      </c>
      <c r="AG87" s="319">
        <v>3</v>
      </c>
      <c r="AH87" s="319"/>
      <c r="AI87" s="320"/>
      <c r="AJ87" s="264" t="s">
        <v>1019</v>
      </c>
      <c r="AK87" s="321"/>
      <c r="AL87" s="320"/>
      <c r="AM87" s="320"/>
      <c r="AN87" s="282" t="s">
        <v>1019</v>
      </c>
      <c r="AO87" s="321"/>
      <c r="AP87" s="320"/>
      <c r="AQ87" s="320"/>
      <c r="AR87" s="254" t="s">
        <v>609</v>
      </c>
      <c r="AS87" s="266"/>
      <c r="AT87" s="266"/>
      <c r="AU87" s="266"/>
      <c r="AV87" s="267" t="str">
        <f t="shared" si="4"/>
        <v>2018</v>
      </c>
      <c r="AW87" s="209">
        <v>79</v>
      </c>
      <c r="AX87" s="209">
        <v>206</v>
      </c>
      <c r="AY87" s="210">
        <f>MATCH(A87,'Original Order'!$A$2:$A$317,0)</f>
        <v>79</v>
      </c>
      <c r="AZ87" s="210">
        <f t="shared" si="5"/>
        <v>3</v>
      </c>
      <c r="BA87" s="324"/>
    </row>
    <row r="88" spans="1:53" ht="15">
      <c r="A88" s="250" t="s">
        <v>82</v>
      </c>
      <c r="B88" s="251">
        <f t="shared" si="3"/>
        <v>5.35</v>
      </c>
      <c r="C88" s="533" t="s">
        <v>170</v>
      </c>
      <c r="D88" s="466"/>
      <c r="E88" s="470"/>
      <c r="F88" s="495"/>
      <c r="G88" s="495"/>
      <c r="H88" s="495"/>
      <c r="I88" s="495"/>
      <c r="J88" s="549" t="s">
        <v>1584</v>
      </c>
      <c r="K88" s="497" t="s">
        <v>1603</v>
      </c>
      <c r="L88" s="98" t="s">
        <v>219</v>
      </c>
      <c r="M88" s="252" t="s">
        <v>406</v>
      </c>
      <c r="N88" s="253">
        <f>IFERROR(VLOOKUP(L88,CategoryLog!$A$2:$D$550,3,FALSE),"")</f>
        <v>5.35</v>
      </c>
      <c r="O88" s="97" t="s">
        <v>105</v>
      </c>
      <c r="P88" s="252" t="s">
        <v>406</v>
      </c>
      <c r="Q88" s="253">
        <f>IFERROR(VLOOKUP(O88,CategoryLog!$A$2:$D$550,3,FALSE),"")</f>
        <v>5.35</v>
      </c>
      <c r="R88" s="556" t="s">
        <v>1602</v>
      </c>
      <c r="S88" s="252" t="s">
        <v>406</v>
      </c>
      <c r="T88" s="253" t="str">
        <f>IFERROR(VLOOKUP(R88,CategoryLog!$A$2:$D$550,3,FALSE),"")</f>
        <v/>
      </c>
      <c r="U88" s="256"/>
      <c r="V88" s="252" t="s">
        <v>406</v>
      </c>
      <c r="W88" s="252"/>
      <c r="X88" s="253" t="str">
        <f>IFERROR(VLOOKUP(U88,CategoryLog!$A$2:$D$550,3,FALSE),"")</f>
        <v/>
      </c>
      <c r="Y88" s="257"/>
      <c r="Z88" s="259"/>
      <c r="AA88" s="259"/>
      <c r="AB88" s="275" t="s">
        <v>996</v>
      </c>
      <c r="AC88" s="283" t="s">
        <v>996</v>
      </c>
      <c r="AD88" s="312"/>
      <c r="AE88" s="312"/>
      <c r="AF88" s="283" t="s">
        <v>996</v>
      </c>
      <c r="AG88" s="281">
        <v>3</v>
      </c>
      <c r="AH88" s="281"/>
      <c r="AI88" s="282"/>
      <c r="AJ88" s="264" t="s">
        <v>1019</v>
      </c>
      <c r="AK88" s="301"/>
      <c r="AL88" s="282"/>
      <c r="AM88" s="282"/>
      <c r="AN88" s="282" t="s">
        <v>1019</v>
      </c>
      <c r="AO88" s="301"/>
      <c r="AP88" s="282"/>
      <c r="AQ88" s="282"/>
      <c r="AR88" s="254" t="s">
        <v>609</v>
      </c>
      <c r="AS88" s="266"/>
      <c r="AT88" s="266" t="s">
        <v>1052</v>
      </c>
      <c r="AU88" s="266"/>
      <c r="AV88" s="267" t="str">
        <f t="shared" si="4"/>
        <v>2018</v>
      </c>
      <c r="AW88" s="209">
        <v>80</v>
      </c>
      <c r="AX88" s="209">
        <v>193</v>
      </c>
      <c r="AY88" s="210">
        <f>MATCH(A88,'Original Order'!$A$2:$A$317,0)</f>
        <v>80</v>
      </c>
      <c r="AZ88" s="210">
        <f t="shared" si="5"/>
        <v>3</v>
      </c>
      <c r="BA88" s="285"/>
    </row>
    <row r="89" spans="1:53">
      <c r="A89" s="250" t="s">
        <v>184</v>
      </c>
      <c r="B89" s="251">
        <f t="shared" si="3"/>
        <v>5.36</v>
      </c>
      <c r="C89" s="533" t="s">
        <v>170</v>
      </c>
      <c r="D89" s="466"/>
      <c r="E89" s="470"/>
      <c r="F89" s="495"/>
      <c r="G89" s="495"/>
      <c r="H89" s="495"/>
      <c r="I89" s="495"/>
      <c r="J89" s="548"/>
      <c r="K89" s="495"/>
      <c r="L89" s="252" t="s">
        <v>220</v>
      </c>
      <c r="M89" s="252" t="s">
        <v>406</v>
      </c>
      <c r="N89" s="253">
        <f>IFERROR(VLOOKUP(L89,CategoryLog!$A$2:$D$550,3,FALSE),"")</f>
        <v>5.36</v>
      </c>
      <c r="O89" s="276" t="s">
        <v>106</v>
      </c>
      <c r="P89" s="252" t="s">
        <v>406</v>
      </c>
      <c r="Q89" s="253">
        <f>IFERROR(VLOOKUP(O89,CategoryLog!$A$2:$D$550,3,FALSE),"")</f>
        <v>5.36</v>
      </c>
      <c r="R89" s="255"/>
      <c r="S89" s="252" t="s">
        <v>406</v>
      </c>
      <c r="T89" s="253" t="str">
        <f>IFERROR(VLOOKUP(R89,CategoryLog!$A$2:$D$550,3,FALSE),"")</f>
        <v/>
      </c>
      <c r="U89" s="256"/>
      <c r="V89" s="252" t="s">
        <v>406</v>
      </c>
      <c r="W89" s="252"/>
      <c r="X89" s="253" t="str">
        <f>IFERROR(VLOOKUP(U89,CategoryLog!$A$2:$D$550,3,FALSE),"")</f>
        <v/>
      </c>
      <c r="Y89" s="257"/>
      <c r="Z89" s="259"/>
      <c r="AA89" s="259"/>
      <c r="AB89" s="275"/>
      <c r="AC89" s="283" t="s">
        <v>996</v>
      </c>
      <c r="AD89" s="312"/>
      <c r="AE89" s="312"/>
      <c r="AF89" s="283" t="s">
        <v>996</v>
      </c>
      <c r="AG89" s="281">
        <v>2</v>
      </c>
      <c r="AH89" s="281"/>
      <c r="AI89" s="282"/>
      <c r="AJ89" s="264" t="s">
        <v>1019</v>
      </c>
      <c r="AK89" s="301"/>
      <c r="AL89" s="282"/>
      <c r="AM89" s="282"/>
      <c r="AN89" s="282" t="s">
        <v>1019</v>
      </c>
      <c r="AO89" s="301"/>
      <c r="AP89" s="282"/>
      <c r="AQ89" s="282"/>
      <c r="AR89" s="254" t="s">
        <v>609</v>
      </c>
      <c r="AS89" s="266"/>
      <c r="AT89" s="266" t="s">
        <v>1052</v>
      </c>
      <c r="AU89" s="266"/>
      <c r="AV89" s="267" t="str">
        <f t="shared" si="4"/>
        <v>2018</v>
      </c>
      <c r="AW89" s="209">
        <v>81</v>
      </c>
      <c r="AX89" s="209">
        <v>196</v>
      </c>
      <c r="AY89" s="210">
        <f>MATCH(A89,'Original Order'!$A$2:$A$317,0)</f>
        <v>81</v>
      </c>
      <c r="AZ89" s="210">
        <f t="shared" si="5"/>
        <v>2</v>
      </c>
      <c r="BA89" s="285"/>
    </row>
    <row r="90" spans="1:53">
      <c r="A90" s="250" t="s">
        <v>844</v>
      </c>
      <c r="B90" s="251">
        <f t="shared" si="3"/>
        <v>5.09</v>
      </c>
      <c r="C90" s="533" t="s">
        <v>170</v>
      </c>
      <c r="D90" s="466"/>
      <c r="E90" s="470"/>
      <c r="F90" s="495"/>
      <c r="G90" s="495"/>
      <c r="H90" s="495"/>
      <c r="I90" s="495"/>
      <c r="J90" s="548"/>
      <c r="K90" s="495"/>
      <c r="L90" s="288"/>
      <c r="M90" s="252" t="s">
        <v>406</v>
      </c>
      <c r="N90" s="253" t="str">
        <f>IFERROR(VLOOKUP(L90,CategoryLog!$A$2:$D$550,3,FALSE),"")</f>
        <v/>
      </c>
      <c r="O90" s="289" t="s">
        <v>843</v>
      </c>
      <c r="P90" s="252" t="s">
        <v>406</v>
      </c>
      <c r="Q90" s="253">
        <f>IFERROR(VLOOKUP(O90,CategoryLog!$A$2:$D$550,3,FALSE),"")</f>
        <v>5.09</v>
      </c>
      <c r="R90" s="310"/>
      <c r="S90" s="252" t="s">
        <v>406</v>
      </c>
      <c r="T90" s="253" t="str">
        <f>IFERROR(VLOOKUP(R90,CategoryLog!$A$2:$D$550,3,FALSE),"")</f>
        <v/>
      </c>
      <c r="U90" s="290"/>
      <c r="V90" s="252" t="s">
        <v>406</v>
      </c>
      <c r="W90" s="291"/>
      <c r="X90" s="253" t="str">
        <f>IFERROR(VLOOKUP(U90,CategoryLog!$A$2:$D$550,3,FALSE),"")</f>
        <v/>
      </c>
      <c r="Y90" s="257" t="s">
        <v>996</v>
      </c>
      <c r="Z90" s="311"/>
      <c r="AA90" s="292"/>
      <c r="AB90" s="275"/>
      <c r="AC90" s="283" t="s">
        <v>996</v>
      </c>
      <c r="AD90" s="312"/>
      <c r="AE90" s="312"/>
      <c r="AF90" s="283"/>
      <c r="AG90" s="281">
        <v>1</v>
      </c>
      <c r="AH90" s="281"/>
      <c r="AI90" s="282"/>
      <c r="AJ90" s="264" t="s">
        <v>1019</v>
      </c>
      <c r="AK90" s="301"/>
      <c r="AL90" s="282"/>
      <c r="AM90" s="282"/>
      <c r="AN90" s="282" t="s">
        <v>1019</v>
      </c>
      <c r="AO90" s="301"/>
      <c r="AP90" s="282"/>
      <c r="AQ90" s="282"/>
      <c r="AR90" s="295" t="s">
        <v>609</v>
      </c>
      <c r="AS90" s="266"/>
      <c r="AT90" s="266"/>
      <c r="AU90" s="266"/>
      <c r="AV90" s="267" t="str">
        <f t="shared" si="4"/>
        <v>2018</v>
      </c>
      <c r="AW90" s="209">
        <v>82</v>
      </c>
      <c r="AX90" s="209">
        <v>22</v>
      </c>
      <c r="AY90" s="210">
        <f>MATCH(A90,'Original Order'!$A$2:$A$317,0)</f>
        <v>82</v>
      </c>
      <c r="AZ90" s="210">
        <f t="shared" si="5"/>
        <v>1</v>
      </c>
      <c r="BA90" s="315"/>
    </row>
    <row r="91" spans="1:53">
      <c r="A91" s="250" t="s">
        <v>28</v>
      </c>
      <c r="B91" s="251">
        <f t="shared" si="3"/>
        <v>5.28</v>
      </c>
      <c r="C91" s="533" t="s">
        <v>83</v>
      </c>
      <c r="D91" s="466"/>
      <c r="E91" s="470"/>
      <c r="F91" s="495"/>
      <c r="G91" s="495"/>
      <c r="H91" s="495"/>
      <c r="I91" s="495"/>
      <c r="J91" s="548"/>
      <c r="K91" s="495"/>
      <c r="L91" s="252" t="s">
        <v>230</v>
      </c>
      <c r="M91" s="252" t="s">
        <v>406</v>
      </c>
      <c r="N91" s="253">
        <f>IFERROR(VLOOKUP(L91,CategoryLog!$A$2:$D$550,3,FALSE),"")</f>
        <v>5.28</v>
      </c>
      <c r="O91" s="254"/>
      <c r="P91" s="252" t="s">
        <v>406</v>
      </c>
      <c r="Q91" s="253" t="str">
        <f>IFERROR(VLOOKUP(O91,CategoryLog!$A$2:$D$550,3,FALSE),"")</f>
        <v/>
      </c>
      <c r="R91" s="255"/>
      <c r="S91" s="252" t="s">
        <v>406</v>
      </c>
      <c r="T91" s="253" t="str">
        <f>IFERROR(VLOOKUP(R91,CategoryLog!$A$2:$D$550,3,FALSE),"")</f>
        <v/>
      </c>
      <c r="U91" s="256"/>
      <c r="V91" s="252" t="s">
        <v>406</v>
      </c>
      <c r="W91" s="252"/>
      <c r="X91" s="253" t="str">
        <f>IFERROR(VLOOKUP(U91,CategoryLog!$A$2:$D$550,3,FALSE),"")</f>
        <v/>
      </c>
      <c r="Y91" s="257"/>
      <c r="Z91" s="258">
        <v>1</v>
      </c>
      <c r="AA91" s="259"/>
      <c r="AB91" s="278"/>
      <c r="AC91" s="278"/>
      <c r="AD91" s="279"/>
      <c r="AE91" s="279"/>
      <c r="AF91" s="278"/>
      <c r="AG91" s="280">
        <v>0</v>
      </c>
      <c r="AH91" s="281"/>
      <c r="AI91" s="282"/>
      <c r="AJ91" s="301"/>
      <c r="AK91" s="301"/>
      <c r="AL91" s="282"/>
      <c r="AM91" s="282"/>
      <c r="AN91" s="282"/>
      <c r="AO91" s="301"/>
      <c r="AP91" s="282"/>
      <c r="AQ91" s="282"/>
      <c r="AR91" s="254" t="s">
        <v>609</v>
      </c>
      <c r="AS91" s="266"/>
      <c r="AT91" s="266"/>
      <c r="AU91" s="266"/>
      <c r="AV91" s="267" t="str">
        <f t="shared" si="4"/>
        <v>2017</v>
      </c>
      <c r="AW91" s="209">
        <v>83</v>
      </c>
      <c r="AX91" s="209">
        <v>83</v>
      </c>
      <c r="AY91" s="210">
        <f>MATCH(A91,'Original Order'!$A$2:$A$317,0)</f>
        <v>83</v>
      </c>
      <c r="AZ91" s="210" t="s">
        <v>1336</v>
      </c>
      <c r="BA91" s="285"/>
    </row>
    <row r="92" spans="1:53" ht="24">
      <c r="A92" s="250" t="s">
        <v>29</v>
      </c>
      <c r="B92" s="251">
        <f t="shared" si="3"/>
        <v>5.28</v>
      </c>
      <c r="C92" s="533" t="s">
        <v>83</v>
      </c>
      <c r="D92" s="466"/>
      <c r="E92" s="470"/>
      <c r="F92" s="495"/>
      <c r="G92" s="495"/>
      <c r="H92" s="495"/>
      <c r="I92" s="495"/>
      <c r="J92" s="548"/>
      <c r="K92" s="495"/>
      <c r="L92" s="252" t="s">
        <v>231</v>
      </c>
      <c r="M92" s="252" t="s">
        <v>406</v>
      </c>
      <c r="N92" s="253">
        <f>IFERROR(VLOOKUP(L92,CategoryLog!$A$2:$D$550,3,FALSE),"")</f>
        <v>5.28</v>
      </c>
      <c r="O92" s="254"/>
      <c r="P92" s="252" t="s">
        <v>406</v>
      </c>
      <c r="Q92" s="253" t="str">
        <f>IFERROR(VLOOKUP(O92,CategoryLog!$A$2:$D$550,3,FALSE),"")</f>
        <v/>
      </c>
      <c r="R92" s="255"/>
      <c r="S92" s="252" t="s">
        <v>406</v>
      </c>
      <c r="T92" s="253" t="str">
        <f>IFERROR(VLOOKUP(R92,CategoryLog!$A$2:$D$550,3,FALSE),"")</f>
        <v/>
      </c>
      <c r="U92" s="256"/>
      <c r="V92" s="252" t="s">
        <v>406</v>
      </c>
      <c r="W92" s="252"/>
      <c r="X92" s="253" t="str">
        <f>IFERROR(VLOOKUP(U92,CategoryLog!$A$2:$D$550,3,FALSE),"")</f>
        <v/>
      </c>
      <c r="Y92" s="257"/>
      <c r="Z92" s="258">
        <v>1</v>
      </c>
      <c r="AA92" s="259"/>
      <c r="AB92" s="278"/>
      <c r="AC92" s="278"/>
      <c r="AD92" s="279"/>
      <c r="AE92" s="279"/>
      <c r="AF92" s="278"/>
      <c r="AG92" s="280">
        <v>0</v>
      </c>
      <c r="AH92" s="281"/>
      <c r="AI92" s="282"/>
      <c r="AJ92" s="301"/>
      <c r="AK92" s="301"/>
      <c r="AL92" s="282"/>
      <c r="AM92" s="282"/>
      <c r="AN92" s="282"/>
      <c r="AO92" s="301"/>
      <c r="AP92" s="282"/>
      <c r="AQ92" s="282"/>
      <c r="AR92" s="254" t="s">
        <v>609</v>
      </c>
      <c r="AS92" s="266"/>
      <c r="AT92" s="266"/>
      <c r="AU92" s="266"/>
      <c r="AV92" s="267" t="str">
        <f t="shared" si="4"/>
        <v>2017</v>
      </c>
      <c r="AW92" s="209">
        <v>84</v>
      </c>
      <c r="AX92" s="209">
        <v>84</v>
      </c>
      <c r="AY92" s="210">
        <f>MATCH(A92,'Original Order'!$A$2:$A$317,0)</f>
        <v>84</v>
      </c>
      <c r="AZ92" s="210" t="s">
        <v>1336</v>
      </c>
      <c r="BA92" s="285"/>
    </row>
    <row r="93" spans="1:53">
      <c r="A93" s="342" t="s">
        <v>836</v>
      </c>
      <c r="B93" s="251">
        <f t="shared" si="3"/>
        <v>5.01</v>
      </c>
      <c r="C93" s="533" t="s">
        <v>170</v>
      </c>
      <c r="D93" s="466"/>
      <c r="E93" s="470"/>
      <c r="F93" s="495"/>
      <c r="G93" s="495"/>
      <c r="H93" s="495"/>
      <c r="I93" s="495"/>
      <c r="J93" s="548"/>
      <c r="K93" s="495"/>
      <c r="L93" s="288" t="s">
        <v>835</v>
      </c>
      <c r="M93" s="252" t="s">
        <v>406</v>
      </c>
      <c r="N93" s="253">
        <f>IFERROR(VLOOKUP(L93,CategoryLog!$A$2:$D$550,3,FALSE),"")</f>
        <v>5.01</v>
      </c>
      <c r="O93" s="289" t="s">
        <v>835</v>
      </c>
      <c r="P93" s="252" t="s">
        <v>406</v>
      </c>
      <c r="Q93" s="253">
        <f>IFERROR(VLOOKUP(O93,CategoryLog!$A$2:$D$550,3,FALSE),"")</f>
        <v>5.01</v>
      </c>
      <c r="R93" s="310"/>
      <c r="S93" s="252" t="s">
        <v>406</v>
      </c>
      <c r="T93" s="253" t="str">
        <f>IFERROR(VLOOKUP(R93,CategoryLog!$A$2:$D$550,3,FALSE),"")</f>
        <v/>
      </c>
      <c r="U93" s="290"/>
      <c r="V93" s="252" t="s">
        <v>406</v>
      </c>
      <c r="W93" s="291"/>
      <c r="X93" s="253" t="str">
        <f>IFERROR(VLOOKUP(U93,CategoryLog!$A$2:$D$550,3,FALSE),"")</f>
        <v/>
      </c>
      <c r="Y93" s="257"/>
      <c r="Z93" s="311"/>
      <c r="AA93" s="292"/>
      <c r="AB93" s="275" t="s">
        <v>996</v>
      </c>
      <c r="AC93" s="275" t="s">
        <v>996</v>
      </c>
      <c r="AD93" s="327"/>
      <c r="AE93" s="327"/>
      <c r="AF93" s="275" t="s">
        <v>996</v>
      </c>
      <c r="AG93" s="272">
        <v>3</v>
      </c>
      <c r="AH93" s="272"/>
      <c r="AI93" s="273"/>
      <c r="AJ93" s="264" t="s">
        <v>1019</v>
      </c>
      <c r="AK93" s="259"/>
      <c r="AL93" s="273"/>
      <c r="AM93" s="273"/>
      <c r="AN93" s="273" t="s">
        <v>1019</v>
      </c>
      <c r="AO93" s="259"/>
      <c r="AP93" s="273"/>
      <c r="AQ93" s="273"/>
      <c r="AR93" s="295" t="s">
        <v>609</v>
      </c>
      <c r="AS93" s="266"/>
      <c r="AT93" s="266"/>
      <c r="AU93" s="266"/>
      <c r="AV93" s="267" t="str">
        <f t="shared" si="4"/>
        <v>2018</v>
      </c>
      <c r="AW93" s="209">
        <v>85</v>
      </c>
      <c r="AX93" s="209">
        <v>10</v>
      </c>
      <c r="AY93" s="210">
        <f>MATCH(A93,'Original Order'!$A$2:$A$317,0)</f>
        <v>85</v>
      </c>
      <c r="AZ93" s="210">
        <f t="shared" ref="AZ93:AZ124" si="6">AG93</f>
        <v>3</v>
      </c>
      <c r="BA93" s="343"/>
    </row>
    <row r="94" spans="1:53">
      <c r="A94" s="268" t="s">
        <v>517</v>
      </c>
      <c r="B94" s="251">
        <f t="shared" si="3"/>
        <v>5.01</v>
      </c>
      <c r="C94" s="533" t="s">
        <v>333</v>
      </c>
      <c r="D94" s="466"/>
      <c r="E94" s="470"/>
      <c r="F94" s="495"/>
      <c r="G94" s="495"/>
      <c r="H94" s="495"/>
      <c r="I94" s="495"/>
      <c r="J94" s="548"/>
      <c r="K94" s="495"/>
      <c r="L94" s="288"/>
      <c r="M94" s="252" t="s">
        <v>406</v>
      </c>
      <c r="N94" s="253" t="str">
        <f>IFERROR(VLOOKUP(L94,CategoryLog!$A$2:$D$550,3,FALSE),"")</f>
        <v/>
      </c>
      <c r="O94" s="256"/>
      <c r="P94" s="252" t="s">
        <v>406</v>
      </c>
      <c r="Q94" s="253" t="str">
        <f>IFERROR(VLOOKUP(O94,CategoryLog!$A$2:$D$550,3,FALSE),"")</f>
        <v/>
      </c>
      <c r="R94" s="298" t="s">
        <v>1263</v>
      </c>
      <c r="S94" s="252" t="s">
        <v>406</v>
      </c>
      <c r="T94" s="253">
        <f>IFERROR(VLOOKUP(R94,CategoryLog!$A$2:$D$550,3,FALSE),"")</f>
        <v>5.01</v>
      </c>
      <c r="U94" s="276"/>
      <c r="V94" s="252" t="s">
        <v>406</v>
      </c>
      <c r="W94" s="288"/>
      <c r="X94" s="253" t="str">
        <f>IFERROR(VLOOKUP(U94,CategoryLog!$A$2:$D$550,3,FALSE),"")</f>
        <v/>
      </c>
      <c r="Y94" s="257"/>
      <c r="Z94" s="274"/>
      <c r="AA94" s="274"/>
      <c r="AB94" s="275"/>
      <c r="AC94" s="275"/>
      <c r="AD94" s="275" t="s">
        <v>996</v>
      </c>
      <c r="AE94" s="340"/>
      <c r="AF94" s="275" t="s">
        <v>996</v>
      </c>
      <c r="AG94" s="272">
        <v>2</v>
      </c>
      <c r="AH94" s="272"/>
      <c r="AI94" s="273"/>
      <c r="AJ94" s="294"/>
      <c r="AK94" s="273"/>
      <c r="AL94" s="273"/>
      <c r="AM94" s="273"/>
      <c r="AN94" s="273"/>
      <c r="AO94" s="273"/>
      <c r="AP94" s="273"/>
      <c r="AQ94" s="273"/>
      <c r="AR94" s="295" t="s">
        <v>609</v>
      </c>
      <c r="AS94" s="266"/>
      <c r="AT94" s="266"/>
      <c r="AU94" s="266"/>
      <c r="AV94" s="267" t="str">
        <f t="shared" si="4"/>
        <v>2018</v>
      </c>
      <c r="AW94" s="209">
        <v>86</v>
      </c>
      <c r="AX94" s="209">
        <v>86</v>
      </c>
      <c r="AY94" s="210">
        <f>MATCH(A94,'Original Order'!$A$2:$A$317,0)</f>
        <v>86</v>
      </c>
      <c r="AZ94" s="210">
        <f t="shared" si="6"/>
        <v>2</v>
      </c>
      <c r="BA94" s="300"/>
    </row>
    <row r="95" spans="1:53">
      <c r="A95" s="268" t="s">
        <v>821</v>
      </c>
      <c r="B95" s="251">
        <f t="shared" si="3"/>
        <v>5.0199999999999996</v>
      </c>
      <c r="C95" s="533" t="s">
        <v>170</v>
      </c>
      <c r="D95" s="466"/>
      <c r="E95" s="470"/>
      <c r="F95" s="495"/>
      <c r="G95" s="495"/>
      <c r="H95" s="495"/>
      <c r="I95" s="495"/>
      <c r="J95" s="548"/>
      <c r="K95" s="495"/>
      <c r="L95" s="288" t="s">
        <v>121</v>
      </c>
      <c r="M95" s="252" t="s">
        <v>406</v>
      </c>
      <c r="N95" s="253">
        <f>IFERROR(VLOOKUP(L95,CategoryLog!$A$2:$D$550,3,FALSE),"")</f>
        <v>5.0199999999999996</v>
      </c>
      <c r="O95" s="256"/>
      <c r="P95" s="252" t="s">
        <v>406</v>
      </c>
      <c r="Q95" s="253" t="str">
        <f>IFERROR(VLOOKUP(O95,CategoryLog!$A$2:$D$550,3,FALSE),"")</f>
        <v/>
      </c>
      <c r="R95" s="310"/>
      <c r="S95" s="252" t="s">
        <v>406</v>
      </c>
      <c r="T95" s="253" t="str">
        <f>IFERROR(VLOOKUP(R95,CategoryLog!$A$2:$D$550,3,FALSE),"")</f>
        <v/>
      </c>
      <c r="U95" s="290"/>
      <c r="V95" s="252" t="s">
        <v>406</v>
      </c>
      <c r="W95" s="291"/>
      <c r="X95" s="253" t="str">
        <f>IFERROR(VLOOKUP(U95,CategoryLog!$A$2:$D$550,3,FALSE),"")</f>
        <v/>
      </c>
      <c r="Y95" s="257"/>
      <c r="Z95" s="311"/>
      <c r="AA95" s="292"/>
      <c r="AB95" s="275" t="s">
        <v>996</v>
      </c>
      <c r="AC95" s="283"/>
      <c r="AD95" s="312"/>
      <c r="AE95" s="312"/>
      <c r="AF95" s="283" t="s">
        <v>996</v>
      </c>
      <c r="AG95" s="281">
        <v>2</v>
      </c>
      <c r="AH95" s="281"/>
      <c r="AI95" s="282"/>
      <c r="AJ95" s="301"/>
      <c r="AK95" s="301"/>
      <c r="AL95" s="282"/>
      <c r="AM95" s="282"/>
      <c r="AN95" s="282"/>
      <c r="AO95" s="301"/>
      <c r="AP95" s="282"/>
      <c r="AQ95" s="282"/>
      <c r="AR95" s="295" t="s">
        <v>609</v>
      </c>
      <c r="AS95" s="266"/>
      <c r="AT95" s="266"/>
      <c r="AU95" s="266"/>
      <c r="AV95" s="267" t="str">
        <f t="shared" si="4"/>
        <v>2018</v>
      </c>
      <c r="AW95" s="209">
        <v>87</v>
      </c>
      <c r="AX95" s="209">
        <v>87</v>
      </c>
      <c r="AY95" s="210">
        <f>MATCH(A95,'Original Order'!$A$2:$A$317,0)</f>
        <v>87</v>
      </c>
      <c r="AZ95" s="210">
        <f t="shared" si="6"/>
        <v>2</v>
      </c>
    </row>
    <row r="96" spans="1:53">
      <c r="A96" s="250" t="s">
        <v>35</v>
      </c>
      <c r="B96" s="251">
        <f t="shared" si="3"/>
        <v>5.0199999999999996</v>
      </c>
      <c r="C96" s="533" t="s">
        <v>170</v>
      </c>
      <c r="D96" s="466"/>
      <c r="E96" s="470"/>
      <c r="F96" s="495"/>
      <c r="G96" s="495"/>
      <c r="H96" s="495"/>
      <c r="I96" s="495"/>
      <c r="J96" s="548"/>
      <c r="K96" s="495"/>
      <c r="L96" s="288" t="s">
        <v>239</v>
      </c>
      <c r="M96" s="252" t="s">
        <v>406</v>
      </c>
      <c r="N96" s="253">
        <f>IFERROR(VLOOKUP(L96,CategoryLog!$A$2:$D$550,3,FALSE),"")</f>
        <v>5.0199999999999996</v>
      </c>
      <c r="O96" s="276" t="s">
        <v>121</v>
      </c>
      <c r="P96" s="252" t="s">
        <v>406</v>
      </c>
      <c r="Q96" s="253">
        <f>IFERROR(VLOOKUP(O96,CategoryLog!$A$2:$D$550,3,FALSE),"")</f>
        <v>5.0199999999999996</v>
      </c>
      <c r="R96" s="255"/>
      <c r="S96" s="252" t="s">
        <v>406</v>
      </c>
      <c r="T96" s="253" t="str">
        <f>IFERROR(VLOOKUP(R96,CategoryLog!$A$2:$D$550,3,FALSE),"")</f>
        <v/>
      </c>
      <c r="U96" s="256"/>
      <c r="V96" s="252" t="s">
        <v>406</v>
      </c>
      <c r="W96" s="252"/>
      <c r="X96" s="253" t="str">
        <f>IFERROR(VLOOKUP(U96,CategoryLog!$A$2:$D$550,3,FALSE),"")</f>
        <v/>
      </c>
      <c r="Y96" s="257"/>
      <c r="Z96" s="259"/>
      <c r="AA96" s="259"/>
      <c r="AB96" s="275" t="s">
        <v>996</v>
      </c>
      <c r="AC96" s="283" t="s">
        <v>996</v>
      </c>
      <c r="AD96" s="312"/>
      <c r="AE96" s="312"/>
      <c r="AF96" s="283" t="s">
        <v>996</v>
      </c>
      <c r="AG96" s="281">
        <v>3</v>
      </c>
      <c r="AH96" s="281"/>
      <c r="AI96" s="282"/>
      <c r="AJ96" s="264" t="s">
        <v>1019</v>
      </c>
      <c r="AK96" s="301"/>
      <c r="AL96" s="282"/>
      <c r="AM96" s="282"/>
      <c r="AN96" s="282" t="s">
        <v>1019</v>
      </c>
      <c r="AO96" s="301"/>
      <c r="AP96" s="282"/>
      <c r="AQ96" s="282"/>
      <c r="AR96" s="254" t="s">
        <v>609</v>
      </c>
      <c r="AS96" s="266"/>
      <c r="AT96" s="266"/>
      <c r="AU96" s="266"/>
      <c r="AV96" s="267" t="str">
        <f t="shared" si="4"/>
        <v>2018</v>
      </c>
      <c r="AW96" s="209">
        <v>88</v>
      </c>
      <c r="AX96" s="209">
        <v>9</v>
      </c>
      <c r="AY96" s="210">
        <f>MATCH(A96,'Original Order'!$A$2:$A$317,0)</f>
        <v>88</v>
      </c>
      <c r="AZ96" s="210">
        <f t="shared" si="6"/>
        <v>3</v>
      </c>
    </row>
    <row r="97" spans="1:52">
      <c r="A97" s="268" t="s">
        <v>519</v>
      </c>
      <c r="B97" s="251">
        <f t="shared" si="3"/>
        <v>5.0199999999999996</v>
      </c>
      <c r="C97" s="533" t="s">
        <v>333</v>
      </c>
      <c r="D97" s="466"/>
      <c r="E97" s="470"/>
      <c r="F97" s="495"/>
      <c r="G97" s="495"/>
      <c r="H97" s="495"/>
      <c r="I97" s="495"/>
      <c r="J97" s="548"/>
      <c r="K97" s="495"/>
      <c r="L97" s="288"/>
      <c r="M97" s="252" t="s">
        <v>406</v>
      </c>
      <c r="N97" s="253" t="str">
        <f>IFERROR(VLOOKUP(L97,CategoryLog!$A$2:$D$550,3,FALSE),"")</f>
        <v/>
      </c>
      <c r="O97" s="256"/>
      <c r="P97" s="252" t="s">
        <v>406</v>
      </c>
      <c r="Q97" s="253" t="str">
        <f>IFERROR(VLOOKUP(O97,CategoryLog!$A$2:$D$550,3,FALSE),"")</f>
        <v/>
      </c>
      <c r="R97" s="298" t="s">
        <v>1262</v>
      </c>
      <c r="S97" s="252" t="s">
        <v>406</v>
      </c>
      <c r="T97" s="253">
        <f>IFERROR(VLOOKUP(R97,CategoryLog!$A$2:$D$550,3,FALSE),"")</f>
        <v>5.0199999999999996</v>
      </c>
      <c r="U97" s="276"/>
      <c r="V97" s="252" t="s">
        <v>406</v>
      </c>
      <c r="W97" s="288"/>
      <c r="X97" s="253" t="str">
        <f>IFERROR(VLOOKUP(U97,CategoryLog!$A$2:$D$550,3,FALSE),"")</f>
        <v/>
      </c>
      <c r="Y97" s="257"/>
      <c r="Z97" s="274"/>
      <c r="AA97" s="274"/>
      <c r="AB97" s="275"/>
      <c r="AC97" s="275"/>
      <c r="AD97" s="275" t="s">
        <v>996</v>
      </c>
      <c r="AE97" s="340"/>
      <c r="AF97" s="275" t="s">
        <v>996</v>
      </c>
      <c r="AG97" s="272">
        <v>2</v>
      </c>
      <c r="AH97" s="272"/>
      <c r="AI97" s="273"/>
      <c r="AJ97" s="294"/>
      <c r="AK97" s="273"/>
      <c r="AL97" s="273"/>
      <c r="AM97" s="273"/>
      <c r="AN97" s="273"/>
      <c r="AO97" s="273"/>
      <c r="AP97" s="273"/>
      <c r="AQ97" s="273"/>
      <c r="AR97" s="295" t="s">
        <v>609</v>
      </c>
      <c r="AS97" s="266"/>
      <c r="AT97" s="266"/>
      <c r="AU97" s="266"/>
      <c r="AV97" s="267" t="str">
        <f t="shared" si="4"/>
        <v>2018</v>
      </c>
      <c r="AW97" s="209">
        <v>89</v>
      </c>
      <c r="AX97" s="209">
        <v>89</v>
      </c>
      <c r="AY97" s="210">
        <f>MATCH(A97,'Original Order'!$A$2:$A$317,0)</f>
        <v>89</v>
      </c>
      <c r="AZ97" s="210">
        <f t="shared" si="6"/>
        <v>2</v>
      </c>
    </row>
    <row r="98" spans="1:52" ht="24">
      <c r="A98" s="250" t="s">
        <v>40</v>
      </c>
      <c r="B98" s="251">
        <f t="shared" si="3"/>
        <v>5.13</v>
      </c>
      <c r="C98" s="533" t="s">
        <v>83</v>
      </c>
      <c r="D98" s="466"/>
      <c r="E98" s="470"/>
      <c r="F98" s="495"/>
      <c r="G98" s="495"/>
      <c r="H98" s="495"/>
      <c r="I98" s="495"/>
      <c r="J98" s="548"/>
      <c r="K98" s="495"/>
      <c r="L98" s="252" t="s">
        <v>246</v>
      </c>
      <c r="M98" s="252" t="s">
        <v>406</v>
      </c>
      <c r="N98" s="253">
        <f>IFERROR(VLOOKUP(L98,CategoryLog!$A$2:$D$550,3,FALSE),"")</f>
        <v>5.13</v>
      </c>
      <c r="O98" s="276" t="s">
        <v>119</v>
      </c>
      <c r="P98" s="252" t="s">
        <v>406</v>
      </c>
      <c r="Q98" s="253">
        <f>IFERROR(VLOOKUP(O98,CategoryLog!$A$2:$D$550,3,FALSE),"")</f>
        <v>5.13</v>
      </c>
      <c r="R98" s="255" t="s">
        <v>455</v>
      </c>
      <c r="S98" s="252" t="s">
        <v>406</v>
      </c>
      <c r="T98" s="253">
        <f>IFERROR(VLOOKUP(R98,CategoryLog!$A$2:$D$550,3,FALSE),"")</f>
        <v>5.13</v>
      </c>
      <c r="U98" s="256"/>
      <c r="V98" s="252" t="s">
        <v>406</v>
      </c>
      <c r="W98" s="252"/>
      <c r="X98" s="253" t="str">
        <f>IFERROR(VLOOKUP(U98,CategoryLog!$A$2:$D$550,3,FALSE),"")</f>
        <v/>
      </c>
      <c r="Y98" s="257"/>
      <c r="Z98" s="259"/>
      <c r="AA98" s="259"/>
      <c r="AB98" s="275" t="s">
        <v>1019</v>
      </c>
      <c r="AC98" s="283" t="s">
        <v>996</v>
      </c>
      <c r="AD98" s="283" t="s">
        <v>996</v>
      </c>
      <c r="AE98" s="312"/>
      <c r="AF98" s="283" t="s">
        <v>996</v>
      </c>
      <c r="AG98" s="281">
        <v>3</v>
      </c>
      <c r="AH98" s="281"/>
      <c r="AI98" s="282"/>
      <c r="AJ98" s="264" t="s">
        <v>1019</v>
      </c>
      <c r="AK98" s="282"/>
      <c r="AL98" s="282"/>
      <c r="AM98" s="282"/>
      <c r="AN98" s="282" t="s">
        <v>1019</v>
      </c>
      <c r="AO98" s="282"/>
      <c r="AP98" s="282"/>
      <c r="AQ98" s="282"/>
      <c r="AR98" s="254" t="s">
        <v>609</v>
      </c>
      <c r="AS98" s="266"/>
      <c r="AT98" s="266"/>
      <c r="AU98" s="266"/>
      <c r="AV98" s="267" t="str">
        <f t="shared" si="4"/>
        <v>2018</v>
      </c>
      <c r="AW98" s="209">
        <v>90</v>
      </c>
      <c r="AX98" s="209">
        <v>8</v>
      </c>
      <c r="AY98" s="210">
        <f>MATCH(A98,'Original Order'!$A$2:$A$317,0)</f>
        <v>90</v>
      </c>
      <c r="AZ98" s="210">
        <f t="shared" si="6"/>
        <v>3</v>
      </c>
    </row>
    <row r="99" spans="1:52">
      <c r="A99" s="250" t="s">
        <v>18</v>
      </c>
      <c r="B99" s="251">
        <f t="shared" si="3"/>
        <v>5.37</v>
      </c>
      <c r="C99" s="533" t="s">
        <v>83</v>
      </c>
      <c r="D99" s="466"/>
      <c r="E99" s="470"/>
      <c r="F99" s="495"/>
      <c r="G99" s="495"/>
      <c r="H99" s="495"/>
      <c r="I99" s="495"/>
      <c r="J99" s="548"/>
      <c r="K99" s="495"/>
      <c r="L99" s="252" t="s">
        <v>213</v>
      </c>
      <c r="M99" s="252" t="s">
        <v>406</v>
      </c>
      <c r="N99" s="253">
        <f>IFERROR(VLOOKUP(L99,CategoryLog!$A$2:$D$550,3,FALSE),"")</f>
        <v>5.37</v>
      </c>
      <c r="O99" s="254"/>
      <c r="P99" s="252" t="s">
        <v>406</v>
      </c>
      <c r="Q99" s="253" t="str">
        <f>IFERROR(VLOOKUP(O99,CategoryLog!$A$2:$D$550,3,FALSE),"")</f>
        <v/>
      </c>
      <c r="R99" s="255" t="s">
        <v>450</v>
      </c>
      <c r="S99" s="252" t="s">
        <v>406</v>
      </c>
      <c r="T99" s="253">
        <f>IFERROR(VLOOKUP(R99,CategoryLog!$A$2:$D$550,3,FALSE),"")</f>
        <v>5.37</v>
      </c>
      <c r="U99" s="256"/>
      <c r="V99" s="252" t="s">
        <v>406</v>
      </c>
      <c r="W99" s="252"/>
      <c r="X99" s="253" t="str">
        <f>IFERROR(VLOOKUP(U99,CategoryLog!$A$2:$D$550,3,FALSE),"")</f>
        <v/>
      </c>
      <c r="Y99" s="257" t="s">
        <v>996</v>
      </c>
      <c r="Z99" s="259"/>
      <c r="AA99" s="259"/>
      <c r="AB99" s="275" t="s">
        <v>996</v>
      </c>
      <c r="AC99" s="283"/>
      <c r="AD99" s="283"/>
      <c r="AE99" s="312"/>
      <c r="AF99" s="283"/>
      <c r="AG99" s="281">
        <v>1</v>
      </c>
      <c r="AH99" s="281"/>
      <c r="AI99" s="282"/>
      <c r="AJ99" s="301"/>
      <c r="AK99" s="282"/>
      <c r="AL99" s="282"/>
      <c r="AM99" s="282"/>
      <c r="AN99" s="282"/>
      <c r="AO99" s="282"/>
      <c r="AP99" s="282"/>
      <c r="AQ99" s="282"/>
      <c r="AR99" s="254" t="s">
        <v>609</v>
      </c>
      <c r="AS99" s="266"/>
      <c r="AT99" s="266"/>
      <c r="AU99" s="266"/>
      <c r="AV99" s="267" t="str">
        <f t="shared" si="4"/>
        <v>2018</v>
      </c>
      <c r="AW99" s="209">
        <v>91</v>
      </c>
      <c r="AX99" s="209">
        <v>91</v>
      </c>
      <c r="AY99" s="210">
        <f>MATCH(A99,'Original Order'!$A$2:$A$317,0)</f>
        <v>91</v>
      </c>
      <c r="AZ99" s="210">
        <f t="shared" si="6"/>
        <v>1</v>
      </c>
    </row>
    <row r="100" spans="1:52">
      <c r="A100" s="250" t="s">
        <v>848</v>
      </c>
      <c r="B100" s="251">
        <f t="shared" si="3"/>
        <v>5.42</v>
      </c>
      <c r="C100" s="533" t="s">
        <v>170</v>
      </c>
      <c r="D100" s="466"/>
      <c r="E100" s="470"/>
      <c r="F100" s="495"/>
      <c r="G100" s="495"/>
      <c r="H100" s="495"/>
      <c r="I100" s="495"/>
      <c r="J100" s="548"/>
      <c r="K100" s="495"/>
      <c r="L100" s="288"/>
      <c r="M100" s="252" t="s">
        <v>406</v>
      </c>
      <c r="N100" s="253" t="str">
        <f>IFERROR(VLOOKUP(L100,CategoryLog!$A$2:$D$550,3,FALSE),"")</f>
        <v/>
      </c>
      <c r="O100" s="289" t="s">
        <v>847</v>
      </c>
      <c r="P100" s="252" t="s">
        <v>406</v>
      </c>
      <c r="Q100" s="253">
        <f>IFERROR(VLOOKUP(O100,CategoryLog!$A$2:$D$550,3,FALSE),"")</f>
        <v>5.42</v>
      </c>
      <c r="R100" s="310"/>
      <c r="S100" s="252" t="s">
        <v>406</v>
      </c>
      <c r="T100" s="253" t="str">
        <f>IFERROR(VLOOKUP(R100,CategoryLog!$A$2:$D$550,3,FALSE),"")</f>
        <v/>
      </c>
      <c r="U100" s="290"/>
      <c r="V100" s="252" t="s">
        <v>406</v>
      </c>
      <c r="W100" s="291"/>
      <c r="X100" s="253" t="str">
        <f>IFERROR(VLOOKUP(U100,CategoryLog!$A$2:$D$550,3,FALSE),"")</f>
        <v/>
      </c>
      <c r="Y100" s="257"/>
      <c r="Z100" s="311"/>
      <c r="AA100" s="292"/>
      <c r="AB100" s="275"/>
      <c r="AC100" s="283" t="s">
        <v>996</v>
      </c>
      <c r="AD100" s="312"/>
      <c r="AE100" s="312"/>
      <c r="AF100" s="283"/>
      <c r="AG100" s="281">
        <v>1</v>
      </c>
      <c r="AH100" s="281"/>
      <c r="AI100" s="282"/>
      <c r="AJ100" s="264" t="s">
        <v>1019</v>
      </c>
      <c r="AK100" s="301"/>
      <c r="AL100" s="282"/>
      <c r="AM100" s="282"/>
      <c r="AN100" s="282" t="s">
        <v>1019</v>
      </c>
      <c r="AO100" s="301"/>
      <c r="AP100" s="282"/>
      <c r="AQ100" s="282"/>
      <c r="AR100" s="295" t="s">
        <v>609</v>
      </c>
      <c r="AS100" s="266"/>
      <c r="AT100" s="266"/>
      <c r="AU100" s="266"/>
      <c r="AV100" s="267" t="str">
        <f t="shared" si="4"/>
        <v>2018</v>
      </c>
      <c r="AW100" s="209">
        <v>92</v>
      </c>
      <c r="AX100" s="209">
        <v>35</v>
      </c>
      <c r="AY100" s="210">
        <f>MATCH(A100,'Original Order'!$A$2:$A$317,0)</f>
        <v>92</v>
      </c>
      <c r="AZ100" s="210">
        <f t="shared" si="6"/>
        <v>1</v>
      </c>
    </row>
    <row r="101" spans="1:52" ht="24">
      <c r="A101" s="250" t="s">
        <v>179</v>
      </c>
      <c r="B101" s="251">
        <f t="shared" si="3"/>
        <v>5.49</v>
      </c>
      <c r="C101" s="533" t="s">
        <v>170</v>
      </c>
      <c r="D101" s="466"/>
      <c r="E101" s="470"/>
      <c r="F101" s="495" t="s">
        <v>1515</v>
      </c>
      <c r="G101" s="495" t="s">
        <v>1510</v>
      </c>
      <c r="H101" s="495"/>
      <c r="I101" s="495"/>
      <c r="J101" s="548"/>
      <c r="K101" s="495"/>
      <c r="L101" s="252" t="s">
        <v>240</v>
      </c>
      <c r="M101" s="252" t="s">
        <v>406</v>
      </c>
      <c r="N101" s="253">
        <f>IFERROR(VLOOKUP(L101,CategoryLog!$A$2:$D$550,3,FALSE),"")</f>
        <v>5.49</v>
      </c>
      <c r="O101" s="256" t="s">
        <v>115</v>
      </c>
      <c r="P101" s="252" t="s">
        <v>406</v>
      </c>
      <c r="Q101" s="253">
        <f>IFERROR(VLOOKUP(O101,CategoryLog!$A$2:$D$550,3,FALSE),"")</f>
        <v>5.49</v>
      </c>
      <c r="R101" s="298" t="s">
        <v>1325</v>
      </c>
      <c r="S101" s="252" t="s">
        <v>406</v>
      </c>
      <c r="T101" s="253">
        <f>IFERROR(VLOOKUP(R101,CategoryLog!$A$2:$D$550,3,FALSE),"")</f>
        <v>5.27</v>
      </c>
      <c r="U101" s="256"/>
      <c r="V101" s="252" t="s">
        <v>406</v>
      </c>
      <c r="W101" s="252"/>
      <c r="X101" s="253" t="str">
        <f>IFERROR(VLOOKUP(U101,CategoryLog!$A$2:$D$550,3,FALSE),"")</f>
        <v/>
      </c>
      <c r="Y101" s="257"/>
      <c r="Z101" s="259"/>
      <c r="AA101" s="259"/>
      <c r="AB101" s="275" t="s">
        <v>996</v>
      </c>
      <c r="AC101" s="283" t="s">
        <v>996</v>
      </c>
      <c r="AD101" s="312"/>
      <c r="AE101" s="312"/>
      <c r="AF101" s="283" t="s">
        <v>996</v>
      </c>
      <c r="AG101" s="281">
        <v>2</v>
      </c>
      <c r="AH101" s="281"/>
      <c r="AI101" s="282"/>
      <c r="AJ101" s="264" t="s">
        <v>1019</v>
      </c>
      <c r="AK101" s="301"/>
      <c r="AL101" s="282"/>
      <c r="AM101" s="282"/>
      <c r="AN101" s="282" t="s">
        <v>1019</v>
      </c>
      <c r="AO101" s="301"/>
      <c r="AP101" s="282"/>
      <c r="AQ101" s="282"/>
      <c r="AR101" s="254" t="s">
        <v>609</v>
      </c>
      <c r="AS101" s="266"/>
      <c r="AT101" s="266"/>
      <c r="AU101" s="266"/>
      <c r="AV101" s="267" t="str">
        <f t="shared" si="4"/>
        <v>2018</v>
      </c>
      <c r="AW101" s="209">
        <v>93</v>
      </c>
      <c r="AX101" s="209">
        <v>177</v>
      </c>
      <c r="AY101" s="210">
        <f>MATCH(A101,'Original Order'!$A$2:$A$317,0)</f>
        <v>93</v>
      </c>
      <c r="AZ101" s="210">
        <f t="shared" si="6"/>
        <v>2</v>
      </c>
    </row>
    <row r="102" spans="1:52">
      <c r="A102" s="250" t="s">
        <v>842</v>
      </c>
      <c r="B102" s="251">
        <f t="shared" si="3"/>
        <v>5.31</v>
      </c>
      <c r="C102" s="533" t="s">
        <v>170</v>
      </c>
      <c r="D102" s="466"/>
      <c r="E102" s="470"/>
      <c r="F102" s="495"/>
      <c r="G102" s="495"/>
      <c r="H102" s="495"/>
      <c r="I102" s="495"/>
      <c r="J102" s="548"/>
      <c r="K102" s="495"/>
      <c r="L102" s="288" t="s">
        <v>841</v>
      </c>
      <c r="M102" s="252" t="s">
        <v>406</v>
      </c>
      <c r="N102" s="253">
        <f>IFERROR(VLOOKUP(L102,CategoryLog!$A$2:$D$550,3,FALSE),"")</f>
        <v>5.31</v>
      </c>
      <c r="O102" s="289" t="s">
        <v>841</v>
      </c>
      <c r="P102" s="252" t="s">
        <v>406</v>
      </c>
      <c r="Q102" s="253">
        <f>IFERROR(VLOOKUP(O102,CategoryLog!$A$2:$D$550,3,FALSE),"")</f>
        <v>5.31</v>
      </c>
      <c r="R102" s="310"/>
      <c r="S102" s="252" t="s">
        <v>406</v>
      </c>
      <c r="T102" s="253" t="str">
        <f>IFERROR(VLOOKUP(R102,CategoryLog!$A$2:$D$550,3,FALSE),"")</f>
        <v/>
      </c>
      <c r="U102" s="290"/>
      <c r="V102" s="252" t="s">
        <v>406</v>
      </c>
      <c r="W102" s="291"/>
      <c r="X102" s="253" t="str">
        <f>IFERROR(VLOOKUP(U102,CategoryLog!$A$2:$D$550,3,FALSE),"")</f>
        <v/>
      </c>
      <c r="Y102" s="257"/>
      <c r="Z102" s="311"/>
      <c r="AA102" s="292"/>
      <c r="AB102" s="275" t="s">
        <v>996</v>
      </c>
      <c r="AC102" s="283" t="s">
        <v>996</v>
      </c>
      <c r="AD102" s="312"/>
      <c r="AE102" s="312"/>
      <c r="AF102" s="283"/>
      <c r="AG102" s="281">
        <v>2</v>
      </c>
      <c r="AH102" s="281"/>
      <c r="AI102" s="282"/>
      <c r="AJ102" s="264" t="s">
        <v>1019</v>
      </c>
      <c r="AK102" s="301"/>
      <c r="AL102" s="282"/>
      <c r="AM102" s="282"/>
      <c r="AN102" s="282" t="s">
        <v>1019</v>
      </c>
      <c r="AO102" s="301"/>
      <c r="AP102" s="282"/>
      <c r="AQ102" s="282"/>
      <c r="AR102" s="295" t="s">
        <v>609</v>
      </c>
      <c r="AS102" s="266"/>
      <c r="AT102" s="266"/>
      <c r="AU102" s="266"/>
      <c r="AV102" s="267" t="str">
        <f t="shared" si="4"/>
        <v>2018</v>
      </c>
      <c r="AW102" s="209">
        <v>94</v>
      </c>
      <c r="AX102" s="209">
        <v>21</v>
      </c>
      <c r="AY102" s="210">
        <f>MATCH(A102,'Original Order'!$A$2:$A$317,0)</f>
        <v>94</v>
      </c>
      <c r="AZ102" s="210">
        <f t="shared" si="6"/>
        <v>2</v>
      </c>
    </row>
    <row r="103" spans="1:52">
      <c r="A103" s="268" t="s">
        <v>365</v>
      </c>
      <c r="B103" s="251" t="str">
        <f t="shared" si="3"/>
        <v>none</v>
      </c>
      <c r="C103" s="533"/>
      <c r="D103" s="466"/>
      <c r="E103" s="470"/>
      <c r="F103" s="495"/>
      <c r="G103" s="495"/>
      <c r="H103" s="495"/>
      <c r="I103" s="497" t="s">
        <v>1556</v>
      </c>
      <c r="J103" s="549"/>
      <c r="K103" s="497"/>
      <c r="L103" s="252"/>
      <c r="M103" s="252" t="s">
        <v>406</v>
      </c>
      <c r="N103" s="253" t="str">
        <f>IFERROR(VLOOKUP(L103,CategoryLog!$A$2:$D$550,3,FALSE),"")</f>
        <v/>
      </c>
      <c r="O103" s="256"/>
      <c r="P103" s="252" t="s">
        <v>406</v>
      </c>
      <c r="Q103" s="253" t="str">
        <f>IFERROR(VLOOKUP(O103,CategoryLog!$A$2:$D$550,3,FALSE),"")</f>
        <v/>
      </c>
      <c r="R103" s="255"/>
      <c r="S103" s="252" t="s">
        <v>406</v>
      </c>
      <c r="T103" s="253" t="str">
        <f>IFERROR(VLOOKUP(R103,CategoryLog!$A$2:$D$550,3,FALSE),"")</f>
        <v/>
      </c>
      <c r="U103" s="256"/>
      <c r="V103" s="252" t="s">
        <v>406</v>
      </c>
      <c r="W103" s="252"/>
      <c r="X103" s="253" t="str">
        <f>IFERROR(VLOOKUP(U103,CategoryLog!$A$2:$D$550,3,FALSE),"")</f>
        <v/>
      </c>
      <c r="Y103" s="257"/>
      <c r="Z103" s="259"/>
      <c r="AA103" s="259"/>
      <c r="AB103" s="275"/>
      <c r="AC103" s="275"/>
      <c r="AD103" s="305"/>
      <c r="AE103" s="275" t="s">
        <v>996</v>
      </c>
      <c r="AF103" s="275"/>
      <c r="AG103" s="272">
        <v>1</v>
      </c>
      <c r="AH103" s="272"/>
      <c r="AI103" s="273"/>
      <c r="AJ103" s="274"/>
      <c r="AK103" s="274"/>
      <c r="AL103" s="282" t="s">
        <v>1019</v>
      </c>
      <c r="AM103" s="273"/>
      <c r="AN103" s="273"/>
      <c r="AO103" s="274"/>
      <c r="AP103" s="273" t="s">
        <v>1019</v>
      </c>
      <c r="AQ103" s="273"/>
      <c r="AR103" s="276" t="s">
        <v>609</v>
      </c>
      <c r="AS103" s="266"/>
      <c r="AT103" s="266"/>
      <c r="AU103" s="266"/>
      <c r="AV103" s="267" t="str">
        <f t="shared" si="4"/>
        <v>2018</v>
      </c>
      <c r="AW103" s="209">
        <v>95</v>
      </c>
      <c r="AX103" s="209">
        <v>95</v>
      </c>
      <c r="AY103" s="210">
        <f>MATCH(A103,'Original Order'!$A$2:$A$317,0)</f>
        <v>95</v>
      </c>
      <c r="AZ103" s="210">
        <f t="shared" si="6"/>
        <v>1</v>
      </c>
    </row>
    <row r="104" spans="1:52">
      <c r="A104" s="322" t="s">
        <v>354</v>
      </c>
      <c r="B104" s="251">
        <f t="shared" si="3"/>
        <v>5.19</v>
      </c>
      <c r="C104" s="533" t="s">
        <v>333</v>
      </c>
      <c r="D104" s="466"/>
      <c r="E104" s="470"/>
      <c r="F104" s="495"/>
      <c r="G104" s="495"/>
      <c r="H104" s="495"/>
      <c r="I104" s="495"/>
      <c r="J104" s="548"/>
      <c r="K104" s="495"/>
      <c r="L104" s="252"/>
      <c r="M104" s="252" t="s">
        <v>406</v>
      </c>
      <c r="N104" s="253" t="str">
        <f>IFERROR(VLOOKUP(L104,CategoryLog!$A$2:$D$550,3,FALSE),"")</f>
        <v/>
      </c>
      <c r="O104" s="254" t="s">
        <v>898</v>
      </c>
      <c r="P104" s="252" t="s">
        <v>406</v>
      </c>
      <c r="Q104" s="253">
        <f>IFERROR(VLOOKUP(O104,CategoryLog!$A$2:$D$550,3,FALSE),"")</f>
        <v>5.19</v>
      </c>
      <c r="R104" s="255"/>
      <c r="S104" s="252" t="s">
        <v>406</v>
      </c>
      <c r="T104" s="253" t="str">
        <f>IFERROR(VLOOKUP(R104,CategoryLog!$A$2:$D$550,3,FALSE),"")</f>
        <v/>
      </c>
      <c r="U104" s="336" t="s">
        <v>1259</v>
      </c>
      <c r="V104" s="252" t="s">
        <v>1284</v>
      </c>
      <c r="W104" s="339" t="s">
        <v>1284</v>
      </c>
      <c r="X104" s="253">
        <f>IFERROR(VLOOKUP(U104,CategoryLog!$A$2:$D$550,3,FALSE),"")</f>
        <v>5.18</v>
      </c>
      <c r="Y104" s="337" t="s">
        <v>996</v>
      </c>
      <c r="Z104" s="254"/>
      <c r="AA104" s="254"/>
      <c r="AB104" s="275"/>
      <c r="AC104" s="329" t="s">
        <v>996</v>
      </c>
      <c r="AD104" s="330"/>
      <c r="AE104" s="344" t="s">
        <v>996</v>
      </c>
      <c r="AF104" s="329"/>
      <c r="AG104" s="319">
        <v>2</v>
      </c>
      <c r="AH104" s="319"/>
      <c r="AI104" s="320"/>
      <c r="AJ104" s="264" t="s">
        <v>1019</v>
      </c>
      <c r="AK104" s="321"/>
      <c r="AL104" s="282" t="s">
        <v>1019</v>
      </c>
      <c r="AM104" s="320"/>
      <c r="AN104" s="320" t="s">
        <v>1019</v>
      </c>
      <c r="AO104" s="321"/>
      <c r="AP104" s="273" t="s">
        <v>1019</v>
      </c>
      <c r="AQ104" s="273"/>
      <c r="AR104" s="323" t="s">
        <v>609</v>
      </c>
      <c r="AS104" s="266"/>
      <c r="AT104" s="266"/>
      <c r="AU104" s="266"/>
      <c r="AV104" s="267" t="str">
        <f t="shared" si="4"/>
        <v>2018</v>
      </c>
      <c r="AW104" s="209">
        <v>96</v>
      </c>
      <c r="AX104" s="209">
        <v>182</v>
      </c>
      <c r="AY104" s="210">
        <f>MATCH(A104,'Original Order'!$A$2:$A$317,0)</f>
        <v>96</v>
      </c>
      <c r="AZ104" s="210">
        <f t="shared" si="6"/>
        <v>2</v>
      </c>
    </row>
    <row r="105" spans="1:52">
      <c r="A105" s="322" t="s">
        <v>356</v>
      </c>
      <c r="B105" s="251">
        <f t="shared" si="3"/>
        <v>5.19</v>
      </c>
      <c r="C105" s="533" t="s">
        <v>333</v>
      </c>
      <c r="D105" s="466"/>
      <c r="E105" s="470"/>
      <c r="F105" s="495"/>
      <c r="G105" s="495"/>
      <c r="H105" s="495"/>
      <c r="I105" s="495"/>
      <c r="J105" s="548"/>
      <c r="K105" s="495"/>
      <c r="L105" s="252"/>
      <c r="M105" s="252" t="s">
        <v>406</v>
      </c>
      <c r="N105" s="253" t="str">
        <f>IFERROR(VLOOKUP(L105,CategoryLog!$A$2:$D$550,3,FALSE),"")</f>
        <v/>
      </c>
      <c r="O105" s="254" t="s">
        <v>355</v>
      </c>
      <c r="P105" s="252" t="s">
        <v>406</v>
      </c>
      <c r="Q105" s="253">
        <f>IFERROR(VLOOKUP(O105,CategoryLog!$A$2:$D$550,3,FALSE),"")</f>
        <v>5.19</v>
      </c>
      <c r="R105" s="255"/>
      <c r="S105" s="252" t="s">
        <v>406</v>
      </c>
      <c r="T105" s="253" t="str">
        <f>IFERROR(VLOOKUP(R105,CategoryLog!$A$2:$D$550,3,FALSE),"")</f>
        <v/>
      </c>
      <c r="U105" s="336" t="s">
        <v>1259</v>
      </c>
      <c r="V105" s="252" t="s">
        <v>1284</v>
      </c>
      <c r="W105" s="339" t="s">
        <v>1284</v>
      </c>
      <c r="X105" s="253">
        <f>IFERROR(VLOOKUP(U105,CategoryLog!$A$2:$D$550,3,FALSE),"")</f>
        <v>5.18</v>
      </c>
      <c r="Y105" s="337" t="s">
        <v>996</v>
      </c>
      <c r="Z105" s="254"/>
      <c r="AA105" s="254"/>
      <c r="AB105" s="275"/>
      <c r="AC105" s="329" t="s">
        <v>996</v>
      </c>
      <c r="AD105" s="330"/>
      <c r="AE105" s="344" t="s">
        <v>996</v>
      </c>
      <c r="AF105" s="329"/>
      <c r="AG105" s="319">
        <v>2</v>
      </c>
      <c r="AH105" s="319"/>
      <c r="AI105" s="320"/>
      <c r="AJ105" s="264" t="s">
        <v>1019</v>
      </c>
      <c r="AK105" s="321"/>
      <c r="AL105" s="282" t="s">
        <v>1019</v>
      </c>
      <c r="AM105" s="320"/>
      <c r="AN105" s="320" t="s">
        <v>1019</v>
      </c>
      <c r="AO105" s="321"/>
      <c r="AP105" s="273" t="s">
        <v>1019</v>
      </c>
      <c r="AQ105" s="273"/>
      <c r="AR105" s="323" t="s">
        <v>609</v>
      </c>
      <c r="AS105" s="266"/>
      <c r="AT105" s="266"/>
      <c r="AU105" s="266"/>
      <c r="AV105" s="267" t="str">
        <f t="shared" si="4"/>
        <v>2018</v>
      </c>
      <c r="AW105" s="209">
        <v>97</v>
      </c>
      <c r="AX105" s="209">
        <v>185</v>
      </c>
      <c r="AY105" s="210">
        <f>MATCH(A105,'Original Order'!$A$2:$A$317,0)</f>
        <v>97</v>
      </c>
      <c r="AZ105" s="210">
        <f t="shared" si="6"/>
        <v>2</v>
      </c>
    </row>
    <row r="106" spans="1:52">
      <c r="A106" s="268" t="s">
        <v>897</v>
      </c>
      <c r="B106" s="251">
        <f t="shared" si="3"/>
        <v>5.18</v>
      </c>
      <c r="C106" s="533" t="s">
        <v>170</v>
      </c>
      <c r="D106" s="466"/>
      <c r="E106" s="470"/>
      <c r="F106" s="495"/>
      <c r="G106" s="495"/>
      <c r="H106" s="495"/>
      <c r="I106" s="495"/>
      <c r="J106" s="548"/>
      <c r="K106" s="495"/>
      <c r="L106" s="288"/>
      <c r="M106" s="252" t="s">
        <v>406</v>
      </c>
      <c r="N106" s="253" t="str">
        <f>IFERROR(VLOOKUP(L106,CategoryLog!$A$2:$D$550,3,FALSE),"")</f>
        <v/>
      </c>
      <c r="O106" s="289" t="s">
        <v>896</v>
      </c>
      <c r="P106" s="252" t="s">
        <v>406</v>
      </c>
      <c r="Q106" s="253">
        <f>IFERROR(VLOOKUP(O106,CategoryLog!$A$2:$D$550,3,FALSE),"")</f>
        <v>5.18</v>
      </c>
      <c r="R106" s="310"/>
      <c r="S106" s="252" t="s">
        <v>406</v>
      </c>
      <c r="T106" s="253" t="str">
        <f>IFERROR(VLOOKUP(R106,CategoryLog!$A$2:$D$550,3,FALSE),"")</f>
        <v/>
      </c>
      <c r="U106" s="290"/>
      <c r="V106" s="252" t="s">
        <v>406</v>
      </c>
      <c r="W106" s="291"/>
      <c r="X106" s="253" t="str">
        <f>IFERROR(VLOOKUP(U106,CategoryLog!$A$2:$D$550,3,FALSE),"")</f>
        <v/>
      </c>
      <c r="Y106" s="257" t="s">
        <v>996</v>
      </c>
      <c r="Z106" s="311"/>
      <c r="AA106" s="292"/>
      <c r="AB106" s="275"/>
      <c r="AC106" s="275" t="s">
        <v>996</v>
      </c>
      <c r="AD106" s="340"/>
      <c r="AE106" s="340"/>
      <c r="AF106" s="275"/>
      <c r="AG106" s="272">
        <v>1</v>
      </c>
      <c r="AH106" s="272"/>
      <c r="AI106" s="273"/>
      <c r="AJ106" s="264" t="s">
        <v>1019</v>
      </c>
      <c r="AK106" s="294"/>
      <c r="AL106" s="273"/>
      <c r="AM106" s="273"/>
      <c r="AN106" s="320" t="s">
        <v>1019</v>
      </c>
      <c r="AO106" s="294"/>
      <c r="AP106" s="273"/>
      <c r="AQ106" s="273"/>
      <c r="AR106" s="295" t="s">
        <v>609</v>
      </c>
      <c r="AS106" s="266"/>
      <c r="AT106" s="266"/>
      <c r="AU106" s="266"/>
      <c r="AV106" s="267" t="str">
        <f t="shared" si="4"/>
        <v>2018</v>
      </c>
      <c r="AW106" s="209">
        <v>98</v>
      </c>
      <c r="AX106" s="209">
        <v>181</v>
      </c>
      <c r="AY106" s="210">
        <f>MATCH(A106,'Original Order'!$A$2:$A$317,0)</f>
        <v>98</v>
      </c>
      <c r="AZ106" s="210">
        <f t="shared" si="6"/>
        <v>1</v>
      </c>
    </row>
    <row r="107" spans="1:52">
      <c r="A107" s="268" t="s">
        <v>901</v>
      </c>
      <c r="B107" s="251">
        <f t="shared" si="3"/>
        <v>5.18</v>
      </c>
      <c r="C107" s="533" t="s">
        <v>170</v>
      </c>
      <c r="D107" s="466"/>
      <c r="E107" s="470"/>
      <c r="F107" s="495"/>
      <c r="G107" s="495"/>
      <c r="H107" s="495"/>
      <c r="I107" s="495" t="s">
        <v>1570</v>
      </c>
      <c r="J107" s="548"/>
      <c r="K107" s="495"/>
      <c r="L107" s="288"/>
      <c r="M107" s="252" t="s">
        <v>406</v>
      </c>
      <c r="N107" s="253" t="str">
        <f>IFERROR(VLOOKUP(L107,CategoryLog!$A$2:$D$550,3,FALSE),"")</f>
        <v/>
      </c>
      <c r="O107" s="289" t="s">
        <v>900</v>
      </c>
      <c r="P107" s="252" t="s">
        <v>406</v>
      </c>
      <c r="Q107" s="253">
        <f>IFERROR(VLOOKUP(O107,CategoryLog!$A$2:$D$550,3,FALSE),"")</f>
        <v>5.18</v>
      </c>
      <c r="R107" s="310"/>
      <c r="S107" s="252" t="s">
        <v>406</v>
      </c>
      <c r="T107" s="253" t="str">
        <f>IFERROR(VLOOKUP(R107,CategoryLog!$A$2:$D$550,3,FALSE),"")</f>
        <v/>
      </c>
      <c r="U107" s="290"/>
      <c r="V107" s="252" t="s">
        <v>406</v>
      </c>
      <c r="W107" s="291"/>
      <c r="X107" s="253" t="str">
        <f>IFERROR(VLOOKUP(U107,CategoryLog!$A$2:$D$550,3,FALSE),"")</f>
        <v/>
      </c>
      <c r="Y107" s="257" t="s">
        <v>996</v>
      </c>
      <c r="Z107" s="311"/>
      <c r="AA107" s="292"/>
      <c r="AB107" s="275"/>
      <c r="AC107" s="275" t="s">
        <v>996</v>
      </c>
      <c r="AD107" s="340"/>
      <c r="AE107" s="340"/>
      <c r="AF107" s="275"/>
      <c r="AG107" s="272">
        <v>1</v>
      </c>
      <c r="AH107" s="272"/>
      <c r="AI107" s="273"/>
      <c r="AJ107" s="264" t="s">
        <v>1019</v>
      </c>
      <c r="AK107" s="294"/>
      <c r="AL107" s="273"/>
      <c r="AM107" s="273"/>
      <c r="AN107" s="320" t="s">
        <v>1019</v>
      </c>
      <c r="AO107" s="294"/>
      <c r="AP107" s="273"/>
      <c r="AQ107" s="273"/>
      <c r="AR107" s="295" t="s">
        <v>609</v>
      </c>
      <c r="AS107" s="266"/>
      <c r="AT107" s="266"/>
      <c r="AU107" s="266"/>
      <c r="AV107" s="267" t="str">
        <f t="shared" si="4"/>
        <v>2018</v>
      </c>
      <c r="AW107" s="209">
        <v>99</v>
      </c>
      <c r="AX107" s="209">
        <v>183</v>
      </c>
      <c r="AY107" s="210">
        <f>MATCH(A107,'Original Order'!$A$2:$A$317,0)</f>
        <v>99</v>
      </c>
      <c r="AZ107" s="210">
        <f t="shared" si="6"/>
        <v>1</v>
      </c>
    </row>
    <row r="108" spans="1:52">
      <c r="A108" s="268" t="s">
        <v>581</v>
      </c>
      <c r="B108" s="251">
        <f t="shared" si="3"/>
        <v>5.18</v>
      </c>
      <c r="C108" s="533" t="s">
        <v>333</v>
      </c>
      <c r="D108" s="466"/>
      <c r="E108" s="470"/>
      <c r="F108" s="495"/>
      <c r="G108" s="495"/>
      <c r="H108" s="495"/>
      <c r="I108" s="495"/>
      <c r="J108" s="548"/>
      <c r="K108" s="495"/>
      <c r="L108" s="288"/>
      <c r="M108" s="252" t="s">
        <v>406</v>
      </c>
      <c r="N108" s="253" t="str">
        <f>IFERROR(VLOOKUP(L108,CategoryLog!$A$2:$D$550,3,FALSE),"")</f>
        <v/>
      </c>
      <c r="O108" s="256"/>
      <c r="P108" s="252" t="s">
        <v>406</v>
      </c>
      <c r="Q108" s="253" t="str">
        <f>IFERROR(VLOOKUP(O108,CategoryLog!$A$2:$D$550,3,FALSE),"")</f>
        <v/>
      </c>
      <c r="R108" s="298" t="s">
        <v>546</v>
      </c>
      <c r="S108" s="252" t="s">
        <v>406</v>
      </c>
      <c r="T108" s="253" t="str">
        <f>IFERROR(VLOOKUP(R108,CategoryLog!$A$2:$D$550,3,FALSE),"")</f>
        <v/>
      </c>
      <c r="U108" s="336" t="s">
        <v>1259</v>
      </c>
      <c r="V108" s="252" t="s">
        <v>1284</v>
      </c>
      <c r="W108" s="339" t="s">
        <v>1284</v>
      </c>
      <c r="X108" s="253">
        <f>IFERROR(VLOOKUP(U108,CategoryLog!$A$2:$D$550,3,FALSE),"")</f>
        <v>5.18</v>
      </c>
      <c r="Y108" s="337"/>
      <c r="Z108" s="254"/>
      <c r="AA108" s="254"/>
      <c r="AB108" s="275"/>
      <c r="AC108" s="275"/>
      <c r="AD108" s="340"/>
      <c r="AE108" s="306" t="s">
        <v>996</v>
      </c>
      <c r="AF108" s="275"/>
      <c r="AG108" s="272">
        <v>1</v>
      </c>
      <c r="AH108" s="272"/>
      <c r="AI108" s="273"/>
      <c r="AJ108" s="294"/>
      <c r="AK108" s="294"/>
      <c r="AL108" s="282" t="s">
        <v>1019</v>
      </c>
      <c r="AM108" s="273"/>
      <c r="AN108" s="273"/>
      <c r="AO108" s="294"/>
      <c r="AP108" s="273" t="s">
        <v>1019</v>
      </c>
      <c r="AQ108" s="273"/>
      <c r="AR108" s="295" t="s">
        <v>609</v>
      </c>
      <c r="AS108" s="266"/>
      <c r="AT108" s="266"/>
      <c r="AU108" s="266"/>
      <c r="AV108" s="267" t="str">
        <f t="shared" si="4"/>
        <v>2018</v>
      </c>
      <c r="AW108" s="209">
        <v>100</v>
      </c>
      <c r="AX108" s="209">
        <v>100</v>
      </c>
      <c r="AY108" s="210">
        <f>MATCH(A108,'Original Order'!$A$2:$A$317,0)</f>
        <v>100</v>
      </c>
      <c r="AZ108" s="210">
        <f t="shared" si="6"/>
        <v>1</v>
      </c>
    </row>
    <row r="109" spans="1:52">
      <c r="A109" s="268" t="s">
        <v>372</v>
      </c>
      <c r="B109" s="251" t="str">
        <f t="shared" si="3"/>
        <v>5.20</v>
      </c>
      <c r="C109" s="533" t="s">
        <v>333</v>
      </c>
      <c r="D109" s="466"/>
      <c r="E109" s="470"/>
      <c r="F109" s="495"/>
      <c r="G109" s="495"/>
      <c r="H109" s="495"/>
      <c r="I109" s="495"/>
      <c r="J109" s="548"/>
      <c r="K109" s="495"/>
      <c r="L109" s="252"/>
      <c r="M109" s="252" t="s">
        <v>406</v>
      </c>
      <c r="N109" s="253" t="str">
        <f>IFERROR(VLOOKUP(L109,CategoryLog!$A$2:$D$550,3,FALSE),"")</f>
        <v/>
      </c>
      <c r="O109" s="256"/>
      <c r="P109" s="252" t="s">
        <v>406</v>
      </c>
      <c r="Q109" s="253" t="str">
        <f>IFERROR(VLOOKUP(O109,CategoryLog!$A$2:$D$550,3,FALSE),"")</f>
        <v/>
      </c>
      <c r="R109" s="255" t="s">
        <v>487</v>
      </c>
      <c r="S109" s="252" t="s">
        <v>406</v>
      </c>
      <c r="T109" s="253" t="str">
        <f>IFERROR(VLOOKUP(R109,CategoryLog!$A$2:$D$550,3,FALSE),"")</f>
        <v>5.20</v>
      </c>
      <c r="U109" s="298" t="s">
        <v>1257</v>
      </c>
      <c r="V109" s="252" t="s">
        <v>1292</v>
      </c>
      <c r="W109" s="303" t="s">
        <v>1292</v>
      </c>
      <c r="X109" s="253" t="str">
        <f>IFERROR(VLOOKUP(U109,CategoryLog!$A$2:$D$550,3,FALSE),"")</f>
        <v>5.20</v>
      </c>
      <c r="Y109" s="257"/>
      <c r="Z109" s="274"/>
      <c r="AA109" s="274"/>
      <c r="AB109" s="275"/>
      <c r="AC109" s="275"/>
      <c r="AD109" s="275"/>
      <c r="AE109" s="306" t="s">
        <v>996</v>
      </c>
      <c r="AF109" s="275"/>
      <c r="AG109" s="272">
        <v>1</v>
      </c>
      <c r="AH109" s="272"/>
      <c r="AI109" s="273"/>
      <c r="AJ109" s="274"/>
      <c r="AK109" s="273"/>
      <c r="AL109" s="282" t="s">
        <v>1019</v>
      </c>
      <c r="AM109" s="273"/>
      <c r="AN109" s="273"/>
      <c r="AO109" s="273"/>
      <c r="AP109" s="273" t="s">
        <v>1019</v>
      </c>
      <c r="AQ109" s="273"/>
      <c r="AR109" s="276" t="s">
        <v>609</v>
      </c>
      <c r="AS109" s="266"/>
      <c r="AT109" s="266"/>
      <c r="AU109" s="266"/>
      <c r="AV109" s="267" t="str">
        <f t="shared" si="4"/>
        <v>2018</v>
      </c>
      <c r="AW109" s="209">
        <v>101</v>
      </c>
      <c r="AX109" s="209">
        <v>101</v>
      </c>
      <c r="AY109" s="210">
        <f>MATCH(A109,'Original Order'!$A$2:$A$317,0)</f>
        <v>101</v>
      </c>
      <c r="AZ109" s="210">
        <f t="shared" si="6"/>
        <v>1</v>
      </c>
    </row>
    <row r="110" spans="1:52">
      <c r="A110" s="268" t="s">
        <v>651</v>
      </c>
      <c r="B110" s="251" t="str">
        <f t="shared" si="3"/>
        <v>none</v>
      </c>
      <c r="C110" s="533"/>
      <c r="D110" s="466"/>
      <c r="E110" s="470"/>
      <c r="F110" s="495"/>
      <c r="G110" s="495"/>
      <c r="H110" s="495"/>
      <c r="I110" s="495"/>
      <c r="J110" s="548"/>
      <c r="K110" s="495"/>
      <c r="L110" s="297"/>
      <c r="M110" s="252" t="s">
        <v>406</v>
      </c>
      <c r="N110" s="253" t="str">
        <f>IFERROR(VLOOKUP(L110,CategoryLog!$A$2:$D$550,3,FALSE),"")</f>
        <v/>
      </c>
      <c r="O110" s="256"/>
      <c r="P110" s="252" t="s">
        <v>406</v>
      </c>
      <c r="Q110" s="253" t="str">
        <f>IFERROR(VLOOKUP(O110,CategoryLog!$A$2:$D$550,3,FALSE),"")</f>
        <v/>
      </c>
      <c r="R110" s="298"/>
      <c r="S110" s="252" t="s">
        <v>406</v>
      </c>
      <c r="T110" s="253" t="str">
        <f>IFERROR(VLOOKUP(R110,CategoryLog!$A$2:$D$550,3,FALSE),"")</f>
        <v/>
      </c>
      <c r="U110" s="295"/>
      <c r="V110" s="252" t="s">
        <v>406</v>
      </c>
      <c r="W110" s="297"/>
      <c r="X110" s="253" t="str">
        <f>IFERROR(VLOOKUP(U110,CategoryLog!$A$2:$D$550,3,FALSE),"")</f>
        <v/>
      </c>
      <c r="Y110" s="257"/>
      <c r="Z110" s="294"/>
      <c r="AA110" s="294"/>
      <c r="AB110" s="275"/>
      <c r="AC110" s="275"/>
      <c r="AD110" s="340"/>
      <c r="AE110" s="306" t="s">
        <v>996</v>
      </c>
      <c r="AF110" s="275"/>
      <c r="AG110" s="272">
        <v>1</v>
      </c>
      <c r="AH110" s="272"/>
      <c r="AI110" s="273"/>
      <c r="AJ110" s="294"/>
      <c r="AK110" s="294"/>
      <c r="AL110" s="273" t="s">
        <v>1019</v>
      </c>
      <c r="AM110" s="273"/>
      <c r="AN110" s="273"/>
      <c r="AO110" s="294"/>
      <c r="AP110" s="273" t="s">
        <v>1019</v>
      </c>
      <c r="AQ110" s="273"/>
      <c r="AR110" s="295" t="s">
        <v>609</v>
      </c>
      <c r="AS110" s="266"/>
      <c r="AT110" s="266"/>
      <c r="AU110" s="266"/>
      <c r="AV110" s="267" t="str">
        <f t="shared" si="4"/>
        <v>2018</v>
      </c>
      <c r="AW110" s="209">
        <v>102</v>
      </c>
      <c r="AX110" s="209">
        <v>102</v>
      </c>
      <c r="AY110" s="210">
        <f>MATCH(A110,'Original Order'!$A$2:$A$317,0)</f>
        <v>102</v>
      </c>
      <c r="AZ110" s="210">
        <f t="shared" si="6"/>
        <v>1</v>
      </c>
    </row>
    <row r="111" spans="1:52">
      <c r="A111" s="268" t="s">
        <v>531</v>
      </c>
      <c r="B111" s="251" t="str">
        <f t="shared" si="3"/>
        <v>none</v>
      </c>
      <c r="C111" s="533"/>
      <c r="D111" s="466"/>
      <c r="E111" s="470"/>
      <c r="F111" s="495"/>
      <c r="G111" s="495"/>
      <c r="H111" s="495"/>
      <c r="I111" s="495"/>
      <c r="J111" s="548"/>
      <c r="K111" s="495"/>
      <c r="L111" s="288"/>
      <c r="M111" s="252" t="s">
        <v>406</v>
      </c>
      <c r="N111" s="253" t="str">
        <f>IFERROR(VLOOKUP(L111,CategoryLog!$A$2:$D$550,3,FALSE),"")</f>
        <v/>
      </c>
      <c r="O111" s="256"/>
      <c r="P111" s="252" t="s">
        <v>406</v>
      </c>
      <c r="Q111" s="253" t="str">
        <f>IFERROR(VLOOKUP(O111,CategoryLog!$A$2:$D$550,3,FALSE),"")</f>
        <v/>
      </c>
      <c r="R111" s="298"/>
      <c r="S111" s="252" t="s">
        <v>406</v>
      </c>
      <c r="T111" s="253" t="str">
        <f>IFERROR(VLOOKUP(R111,CategoryLog!$A$2:$D$550,3,FALSE),"")</f>
        <v/>
      </c>
      <c r="U111" s="276"/>
      <c r="V111" s="252" t="s">
        <v>406</v>
      </c>
      <c r="W111" s="288"/>
      <c r="X111" s="253" t="str">
        <f>IFERROR(VLOOKUP(U111,CategoryLog!$A$2:$D$550,3,FALSE),"")</f>
        <v/>
      </c>
      <c r="Y111" s="257"/>
      <c r="Z111" s="274"/>
      <c r="AA111" s="274"/>
      <c r="AB111" s="275"/>
      <c r="AC111" s="275"/>
      <c r="AD111" s="275"/>
      <c r="AE111" s="340"/>
      <c r="AF111" s="275"/>
      <c r="AG111" s="307">
        <v>0</v>
      </c>
      <c r="AH111" s="272"/>
      <c r="AI111" s="273"/>
      <c r="AJ111" s="294"/>
      <c r="AK111" s="273"/>
      <c r="AL111" s="273"/>
      <c r="AM111" s="273"/>
      <c r="AN111" s="273"/>
      <c r="AO111" s="273"/>
      <c r="AP111" s="273"/>
      <c r="AQ111" s="273"/>
      <c r="AR111" s="295" t="s">
        <v>609</v>
      </c>
      <c r="AS111" s="266"/>
      <c r="AT111" s="266"/>
      <c r="AU111" s="266"/>
      <c r="AV111" s="267" t="str">
        <f t="shared" si="4"/>
        <v>n/a</v>
      </c>
      <c r="AW111" s="209">
        <v>103</v>
      </c>
      <c r="AX111" s="209">
        <v>103</v>
      </c>
      <c r="AY111" s="210">
        <f>MATCH(A111,'Original Order'!$A$2:$A$317,0)</f>
        <v>103</v>
      </c>
      <c r="AZ111" s="210">
        <f t="shared" si="6"/>
        <v>0</v>
      </c>
    </row>
    <row r="112" spans="1:52" ht="24">
      <c r="A112" s="250" t="s">
        <v>182</v>
      </c>
      <c r="B112" s="251">
        <f t="shared" si="3"/>
        <v>5.27</v>
      </c>
      <c r="C112" s="533" t="s">
        <v>83</v>
      </c>
      <c r="D112" s="466"/>
      <c r="E112" s="470"/>
      <c r="F112" s="495"/>
      <c r="G112" s="495"/>
      <c r="H112" s="495"/>
      <c r="I112" s="495"/>
      <c r="J112" s="549" t="s">
        <v>1569</v>
      </c>
      <c r="K112" s="497" t="s">
        <v>1600</v>
      </c>
      <c r="L112" s="252" t="s">
        <v>216</v>
      </c>
      <c r="M112" s="252" t="s">
        <v>406</v>
      </c>
      <c r="N112" s="253">
        <f>IFERROR(VLOOKUP(L112,CategoryLog!$A$2:$D$550,3,FALSE),"")</f>
        <v>5.27</v>
      </c>
      <c r="O112" s="276" t="s">
        <v>103</v>
      </c>
      <c r="P112" s="252" t="s">
        <v>406</v>
      </c>
      <c r="Q112" s="253">
        <f>IFERROR(VLOOKUP(O112,CategoryLog!$A$2:$D$550,3,FALSE),"")</f>
        <v>5.27</v>
      </c>
      <c r="R112" s="255"/>
      <c r="S112" s="252" t="s">
        <v>406</v>
      </c>
      <c r="T112" s="253" t="str">
        <f>IFERROR(VLOOKUP(R112,CategoryLog!$A$2:$D$550,3,FALSE),"")</f>
        <v/>
      </c>
      <c r="U112" s="256"/>
      <c r="V112" s="252" t="s">
        <v>406</v>
      </c>
      <c r="W112" s="252"/>
      <c r="X112" s="253" t="str">
        <f>IFERROR(VLOOKUP(U112,CategoryLog!$A$2:$D$550,3,FALSE),"")</f>
        <v/>
      </c>
      <c r="Y112" s="257" t="s">
        <v>996</v>
      </c>
      <c r="Z112" s="259"/>
      <c r="AA112" s="259"/>
      <c r="AB112" s="275" t="s">
        <v>996</v>
      </c>
      <c r="AC112" s="283" t="s">
        <v>996</v>
      </c>
      <c r="AD112" s="312"/>
      <c r="AE112" s="312"/>
      <c r="AF112" s="283" t="s">
        <v>996</v>
      </c>
      <c r="AG112" s="281">
        <v>2</v>
      </c>
      <c r="AH112" s="281"/>
      <c r="AI112" s="282"/>
      <c r="AJ112" s="264" t="s">
        <v>1019</v>
      </c>
      <c r="AK112" s="301"/>
      <c r="AL112" s="282"/>
      <c r="AM112" s="282"/>
      <c r="AN112" s="282" t="s">
        <v>1019</v>
      </c>
      <c r="AO112" s="301"/>
      <c r="AP112" s="282"/>
      <c r="AQ112" s="282"/>
      <c r="AR112" s="254" t="s">
        <v>609</v>
      </c>
      <c r="AS112" s="266"/>
      <c r="AT112" s="266"/>
      <c r="AU112" s="266"/>
      <c r="AV112" s="267" t="str">
        <f t="shared" si="4"/>
        <v>2018</v>
      </c>
      <c r="AW112" s="209">
        <v>104</v>
      </c>
      <c r="AX112" s="209">
        <v>158</v>
      </c>
      <c r="AY112" s="210">
        <f>MATCH(A112,'Original Order'!$A$2:$A$317,0)</f>
        <v>104</v>
      </c>
      <c r="AZ112" s="210">
        <f t="shared" si="6"/>
        <v>2</v>
      </c>
    </row>
    <row r="113" spans="1:52" ht="24">
      <c r="A113" s="345" t="s">
        <v>315</v>
      </c>
      <c r="B113" s="251" t="str">
        <f t="shared" si="3"/>
        <v>none</v>
      </c>
      <c r="C113" s="533" t="s">
        <v>170</v>
      </c>
      <c r="D113" s="466"/>
      <c r="E113" s="470"/>
      <c r="F113" s="495"/>
      <c r="G113" s="495"/>
      <c r="H113" s="495"/>
      <c r="I113" s="495"/>
      <c r="J113" s="548"/>
      <c r="K113" s="495"/>
      <c r="L113" s="252" t="s">
        <v>390</v>
      </c>
      <c r="M113" s="252" t="s">
        <v>406</v>
      </c>
      <c r="N113" s="253" t="str">
        <f>IFERROR(VLOOKUP(L113,CategoryLog!$A$2:$D$550,3,FALSE),"")</f>
        <v/>
      </c>
      <c r="O113" s="256" t="s">
        <v>342</v>
      </c>
      <c r="P113" s="252" t="s">
        <v>406</v>
      </c>
      <c r="Q113" s="253" t="str">
        <f>IFERROR(VLOOKUP(O113,CategoryLog!$A$2:$D$550,3,FALSE),"")</f>
        <v/>
      </c>
      <c r="R113" s="255"/>
      <c r="S113" s="252" t="s">
        <v>406</v>
      </c>
      <c r="T113" s="253" t="str">
        <f>IFERROR(VLOOKUP(R113,CategoryLog!$A$2:$D$550,3,FALSE),"")</f>
        <v/>
      </c>
      <c r="U113" s="256"/>
      <c r="V113" s="252" t="s">
        <v>406</v>
      </c>
      <c r="W113" s="252"/>
      <c r="X113" s="253" t="str">
        <f>IFERROR(VLOOKUP(U113,CategoryLog!$A$2:$D$550,3,FALSE),"")</f>
        <v/>
      </c>
      <c r="Y113" s="257"/>
      <c r="Z113" s="259"/>
      <c r="AA113" s="259"/>
      <c r="AB113" s="275"/>
      <c r="AC113" s="346" t="s">
        <v>1019</v>
      </c>
      <c r="AD113" s="347"/>
      <c r="AE113" s="347"/>
      <c r="AF113" s="346" t="s">
        <v>996</v>
      </c>
      <c r="AG113" s="346">
        <v>1</v>
      </c>
      <c r="AH113" s="346"/>
      <c r="AI113" s="348"/>
      <c r="AJ113" s="264" t="s">
        <v>1019</v>
      </c>
      <c r="AK113" s="349"/>
      <c r="AL113" s="348"/>
      <c r="AM113" s="348"/>
      <c r="AN113" s="282" t="s">
        <v>1019</v>
      </c>
      <c r="AO113" s="349"/>
      <c r="AP113" s="348"/>
      <c r="AQ113" s="348"/>
      <c r="AR113" s="254" t="s">
        <v>609</v>
      </c>
      <c r="AS113" s="266"/>
      <c r="AT113" s="266" t="s">
        <v>1052</v>
      </c>
      <c r="AU113" s="266"/>
      <c r="AV113" s="267" t="str">
        <f t="shared" si="4"/>
        <v>2018</v>
      </c>
      <c r="AW113" s="209">
        <v>105</v>
      </c>
      <c r="AX113" s="209">
        <v>208</v>
      </c>
      <c r="AY113" s="210">
        <f>MATCH(A113,'Original Order'!$A$2:$A$317,0)</f>
        <v>105</v>
      </c>
      <c r="AZ113" s="210">
        <f t="shared" si="6"/>
        <v>1</v>
      </c>
    </row>
    <row r="114" spans="1:52" ht="24">
      <c r="A114" s="250" t="s">
        <v>388</v>
      </c>
      <c r="B114" s="251" t="str">
        <f t="shared" si="3"/>
        <v>none</v>
      </c>
      <c r="C114" s="533" t="s">
        <v>170</v>
      </c>
      <c r="D114" s="466"/>
      <c r="E114" s="470"/>
      <c r="F114" s="495"/>
      <c r="G114" s="495"/>
      <c r="H114" s="495"/>
      <c r="I114" s="495"/>
      <c r="J114" s="548"/>
      <c r="K114" s="495"/>
      <c r="L114" s="335" t="s">
        <v>387</v>
      </c>
      <c r="M114" s="252" t="s">
        <v>406</v>
      </c>
      <c r="N114" s="253" t="str">
        <f>IFERROR(VLOOKUP(L114,CategoryLog!$A$2:$D$550,3,FALSE),"")</f>
        <v/>
      </c>
      <c r="O114" s="256" t="s">
        <v>341</v>
      </c>
      <c r="P114" s="252" t="s">
        <v>406</v>
      </c>
      <c r="Q114" s="253" t="str">
        <f>IFERROR(VLOOKUP(O114,CategoryLog!$A$2:$D$550,3,FALSE),"")</f>
        <v/>
      </c>
      <c r="R114" s="255"/>
      <c r="S114" s="252" t="s">
        <v>406</v>
      </c>
      <c r="T114" s="253" t="str">
        <f>IFERROR(VLOOKUP(R114,CategoryLog!$A$2:$D$550,3,FALSE),"")</f>
        <v/>
      </c>
      <c r="U114" s="256"/>
      <c r="V114" s="252" t="s">
        <v>406</v>
      </c>
      <c r="W114" s="252"/>
      <c r="X114" s="253" t="str">
        <f>IFERROR(VLOOKUP(U114,CategoryLog!$A$2:$D$550,3,FALSE),"")</f>
        <v/>
      </c>
      <c r="Y114" s="257"/>
      <c r="Z114" s="259"/>
      <c r="AA114" s="259"/>
      <c r="AB114" s="275"/>
      <c r="AC114" s="283" t="s">
        <v>1019</v>
      </c>
      <c r="AD114" s="312"/>
      <c r="AE114" s="312"/>
      <c r="AF114" s="283" t="s">
        <v>996</v>
      </c>
      <c r="AG114" s="281">
        <v>1</v>
      </c>
      <c r="AH114" s="281"/>
      <c r="AI114" s="282"/>
      <c r="AJ114" s="264" t="s">
        <v>1019</v>
      </c>
      <c r="AK114" s="301"/>
      <c r="AL114" s="282"/>
      <c r="AM114" s="282"/>
      <c r="AN114" s="282" t="s">
        <v>1019</v>
      </c>
      <c r="AO114" s="301"/>
      <c r="AP114" s="282"/>
      <c r="AQ114" s="282"/>
      <c r="AR114" s="254" t="s">
        <v>609</v>
      </c>
      <c r="AS114" s="266"/>
      <c r="AT114" s="266" t="s">
        <v>1052</v>
      </c>
      <c r="AU114" s="266"/>
      <c r="AV114" s="267" t="str">
        <f t="shared" si="4"/>
        <v>2018</v>
      </c>
      <c r="AW114" s="209">
        <v>106</v>
      </c>
      <c r="AX114" s="209">
        <v>207</v>
      </c>
      <c r="AY114" s="210">
        <f>MATCH(A114,'Original Order'!$A$2:$A$317,0)</f>
        <v>106</v>
      </c>
      <c r="AZ114" s="210">
        <f t="shared" si="6"/>
        <v>1</v>
      </c>
    </row>
    <row r="115" spans="1:52">
      <c r="A115" s="268" t="s">
        <v>895</v>
      </c>
      <c r="B115" s="251">
        <f t="shared" si="3"/>
        <v>6.21</v>
      </c>
      <c r="C115" s="533"/>
      <c r="D115" s="466"/>
      <c r="E115" s="470"/>
      <c r="F115" s="495"/>
      <c r="G115" s="495"/>
      <c r="H115" s="495"/>
      <c r="I115" s="495"/>
      <c r="J115" s="548"/>
      <c r="K115" s="495"/>
      <c r="L115" s="288" t="s">
        <v>926</v>
      </c>
      <c r="M115" s="252" t="s">
        <v>406</v>
      </c>
      <c r="N115" s="253" t="str">
        <f>IFERROR(VLOOKUP(L115,CategoryLog!$A$2:$D$550,3,FALSE),"")</f>
        <v/>
      </c>
      <c r="O115" s="289" t="s">
        <v>894</v>
      </c>
      <c r="P115" s="252">
        <v>7</v>
      </c>
      <c r="Q115" s="253">
        <f>IFERROR(VLOOKUP(O115,CategoryLog!$A$2:$D$550,3,FALSE),"")</f>
        <v>6.21</v>
      </c>
      <c r="R115" s="310"/>
      <c r="S115" s="252" t="s">
        <v>406</v>
      </c>
      <c r="T115" s="253" t="str">
        <f>IFERROR(VLOOKUP(R115,CategoryLog!$A$2:$D$550,3,FALSE),"")</f>
        <v/>
      </c>
      <c r="U115" s="290"/>
      <c r="V115" s="252" t="s">
        <v>406</v>
      </c>
      <c r="W115" s="291"/>
      <c r="X115" s="253" t="str">
        <f>IFERROR(VLOOKUP(U115,CategoryLog!$A$2:$D$550,3,FALSE),"")</f>
        <v/>
      </c>
      <c r="Y115" s="257"/>
      <c r="Z115" s="311"/>
      <c r="AA115" s="292"/>
      <c r="AB115" s="275"/>
      <c r="AC115" s="275" t="s">
        <v>996</v>
      </c>
      <c r="AD115" s="340"/>
      <c r="AE115" s="340"/>
      <c r="AF115" s="275"/>
      <c r="AG115" s="272">
        <v>1</v>
      </c>
      <c r="AH115" s="272"/>
      <c r="AI115" s="273"/>
      <c r="AJ115" s="264" t="s">
        <v>1019</v>
      </c>
      <c r="AK115" s="294"/>
      <c r="AL115" s="273"/>
      <c r="AM115" s="273"/>
      <c r="AN115" s="282" t="s">
        <v>1019</v>
      </c>
      <c r="AO115" s="294"/>
      <c r="AP115" s="273"/>
      <c r="AQ115" s="273"/>
      <c r="AR115" s="295" t="s">
        <v>614</v>
      </c>
      <c r="AS115" s="266"/>
      <c r="AT115" s="266"/>
      <c r="AU115" s="266"/>
      <c r="AV115" s="267" t="str">
        <f t="shared" si="4"/>
        <v>2018</v>
      </c>
      <c r="AW115" s="209">
        <v>107</v>
      </c>
      <c r="AX115" s="209">
        <v>156</v>
      </c>
      <c r="AY115" s="210">
        <f>MATCH(A115,'Original Order'!$A$2:$A$317,0)</f>
        <v>107</v>
      </c>
      <c r="AZ115" s="210">
        <f t="shared" si="6"/>
        <v>1</v>
      </c>
    </row>
    <row r="116" spans="1:52">
      <c r="A116" s="250" t="s">
        <v>24</v>
      </c>
      <c r="B116" s="251">
        <f t="shared" si="3"/>
        <v>5.38</v>
      </c>
      <c r="C116" s="533" t="s">
        <v>83</v>
      </c>
      <c r="D116" s="466"/>
      <c r="E116" s="470"/>
      <c r="F116" s="495"/>
      <c r="G116" s="495"/>
      <c r="H116" s="495"/>
      <c r="I116" s="495"/>
      <c r="J116" s="548"/>
      <c r="K116" s="495"/>
      <c r="L116" s="252" t="s">
        <v>225</v>
      </c>
      <c r="M116" s="252" t="s">
        <v>406</v>
      </c>
      <c r="N116" s="253">
        <f>IFERROR(VLOOKUP(L116,CategoryLog!$A$2:$D$550,3,FALSE),"")</f>
        <v>5.38</v>
      </c>
      <c r="O116" s="254"/>
      <c r="P116" s="252" t="s">
        <v>406</v>
      </c>
      <c r="Q116" s="253" t="str">
        <f>IFERROR(VLOOKUP(O116,CategoryLog!$A$2:$D$550,3,FALSE),"")</f>
        <v/>
      </c>
      <c r="R116" s="255"/>
      <c r="S116" s="252" t="s">
        <v>406</v>
      </c>
      <c r="T116" s="253" t="str">
        <f>IFERROR(VLOOKUP(R116,CategoryLog!$A$2:$D$550,3,FALSE),"")</f>
        <v/>
      </c>
      <c r="U116" s="256"/>
      <c r="V116" s="252" t="s">
        <v>406</v>
      </c>
      <c r="W116" s="252"/>
      <c r="X116" s="253" t="str">
        <f>IFERROR(VLOOKUP(U116,CategoryLog!$A$2:$D$550,3,FALSE),"")</f>
        <v/>
      </c>
      <c r="Y116" s="257"/>
      <c r="Z116" s="259"/>
      <c r="AA116" s="259"/>
      <c r="AB116" s="275"/>
      <c r="AC116" s="283"/>
      <c r="AD116" s="312"/>
      <c r="AE116" s="312"/>
      <c r="AF116" s="275"/>
      <c r="AG116" s="307">
        <v>0</v>
      </c>
      <c r="AH116" s="272"/>
      <c r="AI116" s="282"/>
      <c r="AJ116" s="301"/>
      <c r="AK116" s="301"/>
      <c r="AL116" s="282"/>
      <c r="AM116" s="282"/>
      <c r="AN116" s="282"/>
      <c r="AO116" s="301"/>
      <c r="AP116" s="282"/>
      <c r="AQ116" s="282"/>
      <c r="AR116" s="254" t="s">
        <v>609</v>
      </c>
      <c r="AS116" s="266"/>
      <c r="AT116" s="266"/>
      <c r="AU116" s="266"/>
      <c r="AV116" s="267" t="str">
        <f t="shared" si="4"/>
        <v>n/a</v>
      </c>
      <c r="AW116" s="209">
        <v>108</v>
      </c>
      <c r="AX116" s="209">
        <v>108</v>
      </c>
      <c r="AY116" s="210">
        <f>MATCH(A116,'Original Order'!$A$2:$A$317,0)</f>
        <v>108</v>
      </c>
      <c r="AZ116" s="210">
        <f t="shared" si="6"/>
        <v>0</v>
      </c>
    </row>
    <row r="117" spans="1:52">
      <c r="A117" s="268" t="s">
        <v>576</v>
      </c>
      <c r="B117" s="251">
        <f t="shared" si="3"/>
        <v>5.46</v>
      </c>
      <c r="C117" s="533" t="s">
        <v>333</v>
      </c>
      <c r="D117" s="466"/>
      <c r="E117" s="470"/>
      <c r="F117" s="495"/>
      <c r="G117" s="495"/>
      <c r="H117" s="495"/>
      <c r="I117" s="495"/>
      <c r="J117" s="548"/>
      <c r="K117" s="495"/>
      <c r="L117" s="288"/>
      <c r="M117" s="252" t="s">
        <v>406</v>
      </c>
      <c r="N117" s="253" t="str">
        <f>IFERROR(VLOOKUP(L117,CategoryLog!$A$2:$D$550,3,FALSE),"")</f>
        <v/>
      </c>
      <c r="O117" s="256"/>
      <c r="P117" s="252" t="s">
        <v>406</v>
      </c>
      <c r="Q117" s="253" t="str">
        <f>IFERROR(VLOOKUP(O117,CategoryLog!$A$2:$D$550,3,FALSE),"")</f>
        <v/>
      </c>
      <c r="R117" s="298" t="s">
        <v>1261</v>
      </c>
      <c r="S117" s="252" t="s">
        <v>406</v>
      </c>
      <c r="T117" s="253">
        <f>IFERROR(VLOOKUP(R117,CategoryLog!$A$2:$D$550,3,FALSE),"")</f>
        <v>5.46</v>
      </c>
      <c r="U117" s="256"/>
      <c r="V117" s="252" t="s">
        <v>406</v>
      </c>
      <c r="W117" s="252"/>
      <c r="X117" s="253" t="str">
        <f>IFERROR(VLOOKUP(U117,CategoryLog!$A$2:$D$550,3,FALSE),"")</f>
        <v/>
      </c>
      <c r="Y117" s="257"/>
      <c r="Z117" s="259"/>
      <c r="AA117" s="259"/>
      <c r="AB117" s="275"/>
      <c r="AC117" s="275"/>
      <c r="AD117" s="275" t="s">
        <v>996</v>
      </c>
      <c r="AE117" s="340"/>
      <c r="AF117" s="332" t="s">
        <v>996</v>
      </c>
      <c r="AG117" s="333">
        <v>2</v>
      </c>
      <c r="AH117" s="272"/>
      <c r="AI117" s="273"/>
      <c r="AJ117" s="294"/>
      <c r="AK117" s="273"/>
      <c r="AL117" s="273"/>
      <c r="AM117" s="273"/>
      <c r="AN117" s="273"/>
      <c r="AO117" s="273"/>
      <c r="AP117" s="273"/>
      <c r="AQ117" s="273"/>
      <c r="AR117" s="295" t="s">
        <v>609</v>
      </c>
      <c r="AS117" s="266"/>
      <c r="AT117" s="266"/>
      <c r="AU117" s="266"/>
      <c r="AV117" s="267" t="str">
        <f t="shared" si="4"/>
        <v>2018</v>
      </c>
      <c r="AW117" s="209">
        <v>109</v>
      </c>
      <c r="AX117" s="209">
        <v>109</v>
      </c>
      <c r="AY117" s="210">
        <f>MATCH(A117,'Original Order'!$A$2:$A$317,0)</f>
        <v>109</v>
      </c>
      <c r="AZ117" s="210">
        <f t="shared" si="6"/>
        <v>2</v>
      </c>
    </row>
    <row r="118" spans="1:52">
      <c r="A118" s="268" t="s">
        <v>578</v>
      </c>
      <c r="B118" s="251">
        <f t="shared" si="3"/>
        <v>5.44</v>
      </c>
      <c r="C118" s="533" t="s">
        <v>333</v>
      </c>
      <c r="D118" s="466"/>
      <c r="E118" s="470"/>
      <c r="F118" s="495"/>
      <c r="G118" s="495"/>
      <c r="H118" s="495"/>
      <c r="I118" s="495"/>
      <c r="J118" s="548"/>
      <c r="K118" s="495"/>
      <c r="L118" s="288"/>
      <c r="M118" s="252" t="s">
        <v>406</v>
      </c>
      <c r="N118" s="253" t="str">
        <f>IFERROR(VLOOKUP(L118,CategoryLog!$A$2:$D$550,3,FALSE),"")</f>
        <v/>
      </c>
      <c r="O118" s="256"/>
      <c r="P118" s="252" t="s">
        <v>406</v>
      </c>
      <c r="Q118" s="253" t="str">
        <f>IFERROR(VLOOKUP(O118,CategoryLog!$A$2:$D$550,3,FALSE),"")</f>
        <v/>
      </c>
      <c r="R118" s="298" t="s">
        <v>1269</v>
      </c>
      <c r="S118" s="252" t="s">
        <v>406</v>
      </c>
      <c r="T118" s="253">
        <f>IFERROR(VLOOKUP(R118,CategoryLog!$A$2:$D$550,3,FALSE),"")</f>
        <v>5.44</v>
      </c>
      <c r="U118" s="256"/>
      <c r="V118" s="252" t="s">
        <v>406</v>
      </c>
      <c r="W118" s="252"/>
      <c r="X118" s="253" t="str">
        <f>IFERROR(VLOOKUP(U118,CategoryLog!$A$2:$D$550,3,FALSE),"")</f>
        <v/>
      </c>
      <c r="Y118" s="257"/>
      <c r="Z118" s="259"/>
      <c r="AA118" s="259"/>
      <c r="AB118" s="275"/>
      <c r="AC118" s="275"/>
      <c r="AD118" s="275" t="s">
        <v>996</v>
      </c>
      <c r="AE118" s="340"/>
      <c r="AF118" s="275" t="s">
        <v>996</v>
      </c>
      <c r="AG118" s="272">
        <v>2</v>
      </c>
      <c r="AH118" s="272"/>
      <c r="AI118" s="273"/>
      <c r="AJ118" s="294"/>
      <c r="AK118" s="273"/>
      <c r="AL118" s="273"/>
      <c r="AM118" s="273"/>
      <c r="AN118" s="273"/>
      <c r="AO118" s="273"/>
      <c r="AP118" s="273"/>
      <c r="AQ118" s="273"/>
      <c r="AR118" s="295" t="s">
        <v>609</v>
      </c>
      <c r="AS118" s="266"/>
      <c r="AT118" s="266"/>
      <c r="AU118" s="266"/>
      <c r="AV118" s="267" t="str">
        <f t="shared" si="4"/>
        <v>2018</v>
      </c>
      <c r="AW118" s="209">
        <v>110</v>
      </c>
      <c r="AX118" s="209">
        <v>110</v>
      </c>
      <c r="AY118" s="210">
        <f>MATCH(A118,'Original Order'!$A$2:$A$317,0)</f>
        <v>110</v>
      </c>
      <c r="AZ118" s="210">
        <f t="shared" si="6"/>
        <v>2</v>
      </c>
    </row>
    <row r="119" spans="1:52">
      <c r="A119" s="268" t="s">
        <v>580</v>
      </c>
      <c r="B119" s="251">
        <f t="shared" si="3"/>
        <v>5.45</v>
      </c>
      <c r="C119" s="533" t="s">
        <v>333</v>
      </c>
      <c r="D119" s="466"/>
      <c r="E119" s="470"/>
      <c r="F119" s="495"/>
      <c r="G119" s="495"/>
      <c r="H119" s="495"/>
      <c r="I119" s="495"/>
      <c r="J119" s="548"/>
      <c r="K119" s="495"/>
      <c r="L119" s="288"/>
      <c r="M119" s="252" t="s">
        <v>406</v>
      </c>
      <c r="N119" s="253" t="str">
        <f>IFERROR(VLOOKUP(L119,CategoryLog!$A$2:$D$550,3,FALSE),"")</f>
        <v/>
      </c>
      <c r="O119" s="256"/>
      <c r="P119" s="252" t="s">
        <v>406</v>
      </c>
      <c r="Q119" s="253" t="str">
        <f>IFERROR(VLOOKUP(O119,CategoryLog!$A$2:$D$550,3,FALSE),"")</f>
        <v/>
      </c>
      <c r="R119" s="298" t="s">
        <v>1268</v>
      </c>
      <c r="S119" s="252" t="s">
        <v>406</v>
      </c>
      <c r="T119" s="253">
        <f>IFERROR(VLOOKUP(R119,CategoryLog!$A$2:$D$550,3,FALSE),"")</f>
        <v>5.45</v>
      </c>
      <c r="U119" s="256"/>
      <c r="V119" s="252" t="s">
        <v>406</v>
      </c>
      <c r="W119" s="252"/>
      <c r="X119" s="253" t="str">
        <f>IFERROR(VLOOKUP(U119,CategoryLog!$A$2:$D$550,3,FALSE),"")</f>
        <v/>
      </c>
      <c r="Y119" s="257"/>
      <c r="Z119" s="259"/>
      <c r="AA119" s="259"/>
      <c r="AB119" s="275"/>
      <c r="AC119" s="275"/>
      <c r="AD119" s="275" t="s">
        <v>996</v>
      </c>
      <c r="AE119" s="340"/>
      <c r="AF119" s="275" t="s">
        <v>996</v>
      </c>
      <c r="AG119" s="272">
        <v>2</v>
      </c>
      <c r="AH119" s="272"/>
      <c r="AI119" s="273"/>
      <c r="AJ119" s="294"/>
      <c r="AK119" s="273"/>
      <c r="AL119" s="273"/>
      <c r="AM119" s="273"/>
      <c r="AN119" s="273"/>
      <c r="AO119" s="273"/>
      <c r="AP119" s="273"/>
      <c r="AQ119" s="273"/>
      <c r="AR119" s="295" t="s">
        <v>609</v>
      </c>
      <c r="AS119" s="266"/>
      <c r="AT119" s="266"/>
      <c r="AU119" s="266"/>
      <c r="AV119" s="267" t="str">
        <f t="shared" si="4"/>
        <v>2018</v>
      </c>
      <c r="AW119" s="209">
        <v>111</v>
      </c>
      <c r="AX119" s="209">
        <v>111</v>
      </c>
      <c r="AY119" s="210">
        <f>MATCH(A119,'Original Order'!$A$2:$A$317,0)</f>
        <v>111</v>
      </c>
      <c r="AZ119" s="210">
        <f t="shared" si="6"/>
        <v>2</v>
      </c>
    </row>
    <row r="120" spans="1:52">
      <c r="A120" s="342" t="s">
        <v>327</v>
      </c>
      <c r="B120" s="251">
        <f t="shared" si="3"/>
        <v>5.45</v>
      </c>
      <c r="C120" s="533" t="s">
        <v>170</v>
      </c>
      <c r="D120" s="466"/>
      <c r="E120" s="470"/>
      <c r="F120" s="495"/>
      <c r="G120" s="495"/>
      <c r="H120" s="495"/>
      <c r="I120" s="495"/>
      <c r="J120" s="548"/>
      <c r="K120" s="495"/>
      <c r="L120" s="252" t="s">
        <v>406</v>
      </c>
      <c r="M120" s="252" t="s">
        <v>406</v>
      </c>
      <c r="N120" s="253" t="str">
        <f>IFERROR(VLOOKUP(L120,CategoryLog!$A$2:$D$550,3,FALSE),"")</f>
        <v/>
      </c>
      <c r="O120" s="256" t="s">
        <v>120</v>
      </c>
      <c r="P120" s="252" t="s">
        <v>406</v>
      </c>
      <c r="Q120" s="253">
        <f>IFERROR(VLOOKUP(O120,CategoryLog!$A$2:$D$550,3,FALSE),"")</f>
        <v>5.45</v>
      </c>
      <c r="R120" s="255"/>
      <c r="S120" s="252" t="s">
        <v>406</v>
      </c>
      <c r="T120" s="253" t="str">
        <f>IFERROR(VLOOKUP(R120,CategoryLog!$A$2:$D$550,3,FALSE),"")</f>
        <v/>
      </c>
      <c r="U120" s="256"/>
      <c r="V120" s="252" t="s">
        <v>406</v>
      </c>
      <c r="W120" s="252"/>
      <c r="X120" s="253" t="str">
        <f>IFERROR(VLOOKUP(U120,CategoryLog!$A$2:$D$550,3,FALSE),"")</f>
        <v/>
      </c>
      <c r="Y120" s="257"/>
      <c r="Z120" s="259"/>
      <c r="AA120" s="259"/>
      <c r="AB120" s="275"/>
      <c r="AC120" s="275" t="s">
        <v>996</v>
      </c>
      <c r="AD120" s="327"/>
      <c r="AE120" s="327"/>
      <c r="AF120" s="275" t="s">
        <v>996</v>
      </c>
      <c r="AG120" s="272">
        <v>2</v>
      </c>
      <c r="AH120" s="272"/>
      <c r="AI120" s="273"/>
      <c r="AJ120" s="264" t="s">
        <v>1019</v>
      </c>
      <c r="AK120" s="259"/>
      <c r="AL120" s="273"/>
      <c r="AM120" s="273"/>
      <c r="AN120" s="273" t="s">
        <v>1019</v>
      </c>
      <c r="AO120" s="259"/>
      <c r="AP120" s="273"/>
      <c r="AQ120" s="273"/>
      <c r="AR120" s="256" t="s">
        <v>609</v>
      </c>
      <c r="AS120" s="266"/>
      <c r="AT120" s="266"/>
      <c r="AU120" s="266"/>
      <c r="AV120" s="267" t="str">
        <f t="shared" si="4"/>
        <v>2018</v>
      </c>
      <c r="AW120" s="209">
        <v>112</v>
      </c>
      <c r="AX120" s="209">
        <v>7</v>
      </c>
      <c r="AY120" s="210">
        <f>MATCH(A120,'Original Order'!$A$2:$A$317,0)</f>
        <v>112</v>
      </c>
      <c r="AZ120" s="210">
        <f t="shared" si="6"/>
        <v>2</v>
      </c>
    </row>
    <row r="121" spans="1:52" ht="24">
      <c r="A121" s="250" t="s">
        <v>22</v>
      </c>
      <c r="B121" s="251">
        <f t="shared" si="3"/>
        <v>5.1100000000000003</v>
      </c>
      <c r="C121" s="533" t="s">
        <v>83</v>
      </c>
      <c r="D121" s="466"/>
      <c r="E121" s="470"/>
      <c r="F121" s="495"/>
      <c r="G121" s="495"/>
      <c r="H121" s="495"/>
      <c r="I121" s="495"/>
      <c r="J121" s="548"/>
      <c r="K121" s="495"/>
      <c r="L121" s="288" t="s">
        <v>221</v>
      </c>
      <c r="M121" s="252" t="s">
        <v>406</v>
      </c>
      <c r="N121" s="253">
        <f>IFERROR(VLOOKUP(L121,CategoryLog!$A$2:$D$550,3,FALSE),"")</f>
        <v>5.1100000000000003</v>
      </c>
      <c r="O121" s="254"/>
      <c r="P121" s="252" t="s">
        <v>406</v>
      </c>
      <c r="Q121" s="253" t="str">
        <f>IFERROR(VLOOKUP(O121,CategoryLog!$A$2:$D$550,3,FALSE),"")</f>
        <v/>
      </c>
      <c r="R121" s="255" t="s">
        <v>453</v>
      </c>
      <c r="S121" s="252" t="s">
        <v>406</v>
      </c>
      <c r="T121" s="253">
        <f>IFERROR(VLOOKUP(R121,CategoryLog!$A$2:$D$550,3,FALSE),"")</f>
        <v>5.1100000000000003</v>
      </c>
      <c r="U121" s="256"/>
      <c r="V121" s="252" t="s">
        <v>406</v>
      </c>
      <c r="W121" s="252"/>
      <c r="X121" s="253" t="str">
        <f>IFERROR(VLOOKUP(U121,CategoryLog!$A$2:$D$550,3,FALSE),"")</f>
        <v/>
      </c>
      <c r="Y121" s="257"/>
      <c r="Z121" s="259"/>
      <c r="AA121" s="259"/>
      <c r="AB121" s="275" t="s">
        <v>1019</v>
      </c>
      <c r="AC121" s="283"/>
      <c r="AD121" s="283" t="s">
        <v>996</v>
      </c>
      <c r="AE121" s="312"/>
      <c r="AF121" s="283"/>
      <c r="AG121" s="281">
        <v>1</v>
      </c>
      <c r="AH121" s="281"/>
      <c r="AI121" s="282"/>
      <c r="AJ121" s="301"/>
      <c r="AK121" s="282"/>
      <c r="AL121" s="282"/>
      <c r="AM121" s="282"/>
      <c r="AN121" s="282"/>
      <c r="AO121" s="282"/>
      <c r="AP121" s="282"/>
      <c r="AQ121" s="282"/>
      <c r="AR121" s="254" t="s">
        <v>609</v>
      </c>
      <c r="AS121" s="266"/>
      <c r="AT121" s="266"/>
      <c r="AU121" s="266"/>
      <c r="AV121" s="267" t="str">
        <f t="shared" si="4"/>
        <v>2018</v>
      </c>
      <c r="AW121" s="209">
        <v>113</v>
      </c>
      <c r="AX121" s="209">
        <v>113</v>
      </c>
      <c r="AY121" s="210">
        <f>MATCH(A121,'Original Order'!$A$2:$A$317,0)</f>
        <v>113</v>
      </c>
      <c r="AZ121" s="210">
        <f t="shared" si="6"/>
        <v>1</v>
      </c>
    </row>
    <row r="122" spans="1:52">
      <c r="A122" s="250" t="s">
        <v>846</v>
      </c>
      <c r="B122" s="251" t="str">
        <f t="shared" si="3"/>
        <v>5.30</v>
      </c>
      <c r="C122" s="533" t="s">
        <v>170</v>
      </c>
      <c r="D122" s="466"/>
      <c r="E122" s="470"/>
      <c r="F122" s="495"/>
      <c r="G122" s="495"/>
      <c r="H122" s="495"/>
      <c r="I122" s="495"/>
      <c r="J122" s="548"/>
      <c r="K122" s="495"/>
      <c r="L122" s="288" t="s">
        <v>845</v>
      </c>
      <c r="M122" s="252" t="s">
        <v>406</v>
      </c>
      <c r="N122" s="253" t="str">
        <f>IFERROR(VLOOKUP(L122,CategoryLog!$A$2:$D$550,3,FALSE),"")</f>
        <v>5.30</v>
      </c>
      <c r="O122" s="289" t="s">
        <v>845</v>
      </c>
      <c r="P122" s="252" t="s">
        <v>406</v>
      </c>
      <c r="Q122" s="253" t="str">
        <f>IFERROR(VLOOKUP(O122,CategoryLog!$A$2:$D$550,3,FALSE),"")</f>
        <v>5.30</v>
      </c>
      <c r="R122" s="310"/>
      <c r="S122" s="252" t="s">
        <v>406</v>
      </c>
      <c r="T122" s="253" t="str">
        <f>IFERROR(VLOOKUP(R122,CategoryLog!$A$2:$D$550,3,FALSE),"")</f>
        <v/>
      </c>
      <c r="U122" s="290"/>
      <c r="V122" s="252" t="s">
        <v>406</v>
      </c>
      <c r="W122" s="291"/>
      <c r="X122" s="253" t="str">
        <f>IFERROR(VLOOKUP(U122,CategoryLog!$A$2:$D$550,3,FALSE),"")</f>
        <v/>
      </c>
      <c r="Y122" s="257"/>
      <c r="Z122" s="311"/>
      <c r="AA122" s="292"/>
      <c r="AB122" s="275" t="s">
        <v>996</v>
      </c>
      <c r="AC122" s="283" t="s">
        <v>996</v>
      </c>
      <c r="AD122" s="312"/>
      <c r="AE122" s="312"/>
      <c r="AF122" s="283"/>
      <c r="AG122" s="281">
        <v>2</v>
      </c>
      <c r="AH122" s="281"/>
      <c r="AI122" s="282"/>
      <c r="AJ122" s="264" t="s">
        <v>1019</v>
      </c>
      <c r="AK122" s="301"/>
      <c r="AL122" s="282"/>
      <c r="AM122" s="282" t="s">
        <v>996</v>
      </c>
      <c r="AN122" s="282" t="s">
        <v>1019</v>
      </c>
      <c r="AO122" s="301"/>
      <c r="AP122" s="282"/>
      <c r="AQ122" s="282" t="s">
        <v>1075</v>
      </c>
      <c r="AR122" s="295" t="s">
        <v>609</v>
      </c>
      <c r="AS122" s="266"/>
      <c r="AT122" s="266" t="s">
        <v>1053</v>
      </c>
      <c r="AU122" s="266"/>
      <c r="AV122" s="284" t="str">
        <f t="shared" si="4"/>
        <v>2018</v>
      </c>
      <c r="AW122" s="209">
        <v>114</v>
      </c>
      <c r="AX122" s="209">
        <v>23</v>
      </c>
      <c r="AY122" s="210">
        <f>MATCH(A122,'Original Order'!$A$2:$A$317,0)</f>
        <v>114</v>
      </c>
      <c r="AZ122" s="210">
        <f t="shared" si="6"/>
        <v>2</v>
      </c>
    </row>
    <row r="123" spans="1:52">
      <c r="A123" s="250" t="s">
        <v>26</v>
      </c>
      <c r="B123" s="251" t="str">
        <f t="shared" si="3"/>
        <v>5.10</v>
      </c>
      <c r="C123" s="533" t="s">
        <v>83</v>
      </c>
      <c r="D123" s="466"/>
      <c r="E123" s="470"/>
      <c r="F123" s="495"/>
      <c r="G123" s="501" t="s">
        <v>1548</v>
      </c>
      <c r="H123" s="497" t="s">
        <v>1541</v>
      </c>
      <c r="I123" s="497"/>
      <c r="J123" s="549"/>
      <c r="K123" s="497"/>
      <c r="L123" s="480" t="s">
        <v>1511</v>
      </c>
      <c r="M123" s="252" t="s">
        <v>406</v>
      </c>
      <c r="N123" s="253" t="str">
        <f>IFERROR(VLOOKUP(L123,CategoryLog!$A$2:$D$550,3,FALSE),"")</f>
        <v/>
      </c>
      <c r="O123" s="276" t="s">
        <v>107</v>
      </c>
      <c r="P123" s="252" t="s">
        <v>406</v>
      </c>
      <c r="Q123" s="253" t="str">
        <f>IFERROR(VLOOKUP(O123,CategoryLog!$A$2:$D$550,3,FALSE),"")</f>
        <v>5.10</v>
      </c>
      <c r="R123" s="255" t="s">
        <v>454</v>
      </c>
      <c r="S123" s="252" t="s">
        <v>406</v>
      </c>
      <c r="T123" s="253" t="str">
        <f>IFERROR(VLOOKUP(R123,CategoryLog!$A$2:$D$550,3,FALSE),"")</f>
        <v>5.10</v>
      </c>
      <c r="U123" s="256"/>
      <c r="V123" s="252" t="s">
        <v>406</v>
      </c>
      <c r="W123" s="252"/>
      <c r="X123" s="253" t="str">
        <f>IFERROR(VLOOKUP(U123,CategoryLog!$A$2:$D$550,3,FALSE),"")</f>
        <v/>
      </c>
      <c r="Y123" s="257"/>
      <c r="Z123" s="259"/>
      <c r="AA123" s="259"/>
      <c r="AB123" s="275" t="s">
        <v>996</v>
      </c>
      <c r="AC123" s="283" t="s">
        <v>996</v>
      </c>
      <c r="AD123" s="283" t="s">
        <v>996</v>
      </c>
      <c r="AE123" s="312"/>
      <c r="AF123" s="283"/>
      <c r="AG123" s="281">
        <v>3</v>
      </c>
      <c r="AH123" s="281"/>
      <c r="AI123" s="282"/>
      <c r="AJ123" s="264" t="s">
        <v>1019</v>
      </c>
      <c r="AK123" s="282"/>
      <c r="AL123" s="282"/>
      <c r="AM123" s="282"/>
      <c r="AN123" s="282" t="s">
        <v>1019</v>
      </c>
      <c r="AO123" s="282"/>
      <c r="AP123" s="282"/>
      <c r="AQ123" s="282"/>
      <c r="AR123" s="254" t="s">
        <v>609</v>
      </c>
      <c r="AS123" s="266"/>
      <c r="AT123" s="266"/>
      <c r="AU123" s="266"/>
      <c r="AV123" s="267" t="str">
        <f t="shared" si="4"/>
        <v>2018</v>
      </c>
      <c r="AW123" s="209">
        <v>115</v>
      </c>
      <c r="AX123" s="209">
        <v>173</v>
      </c>
      <c r="AY123" s="210">
        <f>MATCH(A123,'Original Order'!$A$2:$A$317,0)</f>
        <v>115</v>
      </c>
      <c r="AZ123" s="210">
        <f t="shared" si="6"/>
        <v>3</v>
      </c>
    </row>
    <row r="124" spans="1:52">
      <c r="A124" s="250" t="s">
        <v>307</v>
      </c>
      <c r="B124" s="251" t="str">
        <f t="shared" si="3"/>
        <v>none</v>
      </c>
      <c r="C124" s="533" t="s">
        <v>170</v>
      </c>
      <c r="D124" s="466"/>
      <c r="E124" s="470"/>
      <c r="F124" s="495"/>
      <c r="G124" s="495"/>
      <c r="H124" s="495"/>
      <c r="I124" s="495"/>
      <c r="J124" s="548"/>
      <c r="K124" s="495"/>
      <c r="L124" s="252" t="s">
        <v>389</v>
      </c>
      <c r="M124" s="252" t="s">
        <v>406</v>
      </c>
      <c r="N124" s="253" t="str">
        <f>IFERROR(VLOOKUP(L124,CategoryLog!$A$2:$D$550,3,FALSE),"")</f>
        <v/>
      </c>
      <c r="O124" s="256" t="s">
        <v>313</v>
      </c>
      <c r="P124" s="252" t="s">
        <v>406</v>
      </c>
      <c r="Q124" s="253" t="str">
        <f>IFERROR(VLOOKUP(O124,CategoryLog!$A$2:$D$550,3,FALSE),"")</f>
        <v/>
      </c>
      <c r="R124" s="255"/>
      <c r="S124" s="252" t="s">
        <v>406</v>
      </c>
      <c r="T124" s="253" t="str">
        <f>IFERROR(VLOOKUP(R124,CategoryLog!$A$2:$D$550,3,FALSE),"")</f>
        <v/>
      </c>
      <c r="U124" s="256"/>
      <c r="V124" s="252" t="s">
        <v>406</v>
      </c>
      <c r="W124" s="252"/>
      <c r="X124" s="253" t="str">
        <f>IFERROR(VLOOKUP(U124,CategoryLog!$A$2:$D$550,3,FALSE),"")</f>
        <v/>
      </c>
      <c r="Y124" s="257"/>
      <c r="Z124" s="259"/>
      <c r="AA124" s="259"/>
      <c r="AB124" s="275"/>
      <c r="AC124" s="283" t="s">
        <v>1019</v>
      </c>
      <c r="AD124" s="312"/>
      <c r="AE124" s="312"/>
      <c r="AF124" s="283"/>
      <c r="AG124" s="341">
        <v>0</v>
      </c>
      <c r="AH124" s="281"/>
      <c r="AI124" s="282" t="s">
        <v>1044</v>
      </c>
      <c r="AJ124" s="264" t="s">
        <v>1019</v>
      </c>
      <c r="AK124" s="301"/>
      <c r="AL124" s="282"/>
      <c r="AM124" s="282"/>
      <c r="AN124" s="282" t="s">
        <v>1019</v>
      </c>
      <c r="AO124" s="301"/>
      <c r="AP124" s="282"/>
      <c r="AQ124" s="264" t="s">
        <v>1074</v>
      </c>
      <c r="AR124" s="254" t="s">
        <v>609</v>
      </c>
      <c r="AS124" s="266"/>
      <c r="AT124" s="266" t="s">
        <v>1054</v>
      </c>
      <c r="AU124" s="266"/>
      <c r="AV124" s="267" t="str">
        <f t="shared" si="4"/>
        <v>n/a</v>
      </c>
      <c r="AW124" s="209">
        <v>116</v>
      </c>
      <c r="AX124" s="209">
        <v>198</v>
      </c>
      <c r="AY124" s="210">
        <f>MATCH(A124,'Original Order'!$A$2:$A$317,0)</f>
        <v>116</v>
      </c>
      <c r="AZ124" s="210">
        <f t="shared" si="6"/>
        <v>0</v>
      </c>
    </row>
    <row r="125" spans="1:52" ht="24">
      <c r="A125" s="268" t="s">
        <v>585</v>
      </c>
      <c r="B125" s="251">
        <f t="shared" si="3"/>
        <v>5.33</v>
      </c>
      <c r="C125" s="533" t="s">
        <v>333</v>
      </c>
      <c r="D125" s="466"/>
      <c r="E125" s="470"/>
      <c r="F125" s="495"/>
      <c r="G125" s="495"/>
      <c r="H125" s="495"/>
      <c r="I125" s="495"/>
      <c r="J125" s="548"/>
      <c r="K125" s="495"/>
      <c r="L125" s="288"/>
      <c r="M125" s="252" t="s">
        <v>406</v>
      </c>
      <c r="N125" s="253" t="str">
        <f>IFERROR(VLOOKUP(L125,CategoryLog!$A$2:$D$550,3,FALSE),"")</f>
        <v/>
      </c>
      <c r="O125" s="256"/>
      <c r="P125" s="252" t="s">
        <v>406</v>
      </c>
      <c r="Q125" s="253" t="str">
        <f>IFERROR(VLOOKUP(O125,CategoryLog!$A$2:$D$550,3,FALSE),"")</f>
        <v/>
      </c>
      <c r="R125" s="298" t="s">
        <v>1273</v>
      </c>
      <c r="S125" s="252" t="s">
        <v>406</v>
      </c>
      <c r="T125" s="253">
        <f>IFERROR(VLOOKUP(R125,CategoryLog!$A$2:$D$550,3,FALSE),"")</f>
        <v>5.33</v>
      </c>
      <c r="U125" s="256"/>
      <c r="V125" s="252" t="s">
        <v>406</v>
      </c>
      <c r="W125" s="252"/>
      <c r="X125" s="253" t="str">
        <f>IFERROR(VLOOKUP(U125,CategoryLog!$A$2:$D$550,3,FALSE),"")</f>
        <v/>
      </c>
      <c r="Y125" s="257"/>
      <c r="Z125" s="259"/>
      <c r="AA125" s="259"/>
      <c r="AB125" s="275"/>
      <c r="AC125" s="275"/>
      <c r="AD125" s="275" t="s">
        <v>996</v>
      </c>
      <c r="AE125" s="340"/>
      <c r="AF125" s="275"/>
      <c r="AG125" s="272">
        <v>1</v>
      </c>
      <c r="AH125" s="272"/>
      <c r="AI125" s="273"/>
      <c r="AJ125" s="294"/>
      <c r="AK125" s="273"/>
      <c r="AL125" s="273"/>
      <c r="AM125" s="273"/>
      <c r="AN125" s="273"/>
      <c r="AO125" s="273"/>
      <c r="AP125" s="273"/>
      <c r="AQ125" s="273"/>
      <c r="AR125" s="295" t="s">
        <v>609</v>
      </c>
      <c r="AS125" s="266"/>
      <c r="AT125" s="266"/>
      <c r="AU125" s="266"/>
      <c r="AV125" s="267" t="str">
        <f t="shared" si="4"/>
        <v>2018</v>
      </c>
      <c r="AW125" s="209">
        <v>117</v>
      </c>
      <c r="AX125" s="209">
        <v>117</v>
      </c>
      <c r="AY125" s="210">
        <f>MATCH(A125,'Original Order'!$A$2:$A$317,0)</f>
        <v>117</v>
      </c>
      <c r="AZ125" s="210">
        <f t="shared" ref="AZ125:AZ156" si="7">AG125</f>
        <v>1</v>
      </c>
    </row>
    <row r="126" spans="1:52">
      <c r="A126" s="250" t="s">
        <v>37</v>
      </c>
      <c r="B126" s="251">
        <f t="shared" si="3"/>
        <v>5.46</v>
      </c>
      <c r="C126" s="533" t="s">
        <v>170</v>
      </c>
      <c r="D126" s="466"/>
      <c r="E126" s="470"/>
      <c r="F126" s="495"/>
      <c r="G126" s="495"/>
      <c r="H126" s="495"/>
      <c r="I126" s="495"/>
      <c r="J126" s="549" t="s">
        <v>1573</v>
      </c>
      <c r="K126" s="497" t="s">
        <v>1599</v>
      </c>
      <c r="L126" s="252" t="s">
        <v>243</v>
      </c>
      <c r="M126" s="252" t="s">
        <v>406</v>
      </c>
      <c r="N126" s="253">
        <f>IFERROR(VLOOKUP(L126,CategoryLog!$A$2:$D$550,3,FALSE),"")</f>
        <v>5.46</v>
      </c>
      <c r="O126" s="256" t="s">
        <v>118</v>
      </c>
      <c r="P126" s="252" t="s">
        <v>406</v>
      </c>
      <c r="Q126" s="253">
        <f>IFERROR(VLOOKUP(O126,CategoryLog!$A$2:$D$550,3,FALSE),"")</f>
        <v>5.46</v>
      </c>
      <c r="R126" s="255"/>
      <c r="S126" s="252" t="s">
        <v>406</v>
      </c>
      <c r="T126" s="253" t="str">
        <f>IFERROR(VLOOKUP(R126,CategoryLog!$A$2:$D$550,3,FALSE),"")</f>
        <v/>
      </c>
      <c r="U126" s="256"/>
      <c r="V126" s="252" t="s">
        <v>406</v>
      </c>
      <c r="W126" s="252"/>
      <c r="X126" s="253" t="str">
        <f>IFERROR(VLOOKUP(U126,CategoryLog!$A$2:$D$550,3,FALSE),"")</f>
        <v/>
      </c>
      <c r="Y126" s="257"/>
      <c r="Z126" s="259"/>
      <c r="AA126" s="259"/>
      <c r="AB126" s="275"/>
      <c r="AC126" s="283" t="s">
        <v>996</v>
      </c>
      <c r="AD126" s="312"/>
      <c r="AE126" s="312"/>
      <c r="AF126" s="283"/>
      <c r="AG126" s="281">
        <v>1</v>
      </c>
      <c r="AH126" s="281"/>
      <c r="AI126" s="282"/>
      <c r="AJ126" s="264" t="s">
        <v>1019</v>
      </c>
      <c r="AK126" s="301"/>
      <c r="AL126" s="282"/>
      <c r="AM126" s="282"/>
      <c r="AN126" s="282" t="s">
        <v>1019</v>
      </c>
      <c r="AO126" s="301"/>
      <c r="AP126" s="282"/>
      <c r="AQ126" s="282"/>
      <c r="AR126" s="254" t="s">
        <v>609</v>
      </c>
      <c r="AS126" s="266"/>
      <c r="AT126" s="266"/>
      <c r="AU126" s="266"/>
      <c r="AV126" s="267" t="str">
        <f t="shared" si="4"/>
        <v>2018</v>
      </c>
      <c r="AW126" s="209">
        <v>118</v>
      </c>
      <c r="AX126" s="209">
        <v>13</v>
      </c>
      <c r="AY126" s="210">
        <f>MATCH(A126,'Original Order'!$A$2:$A$317,0)</f>
        <v>118</v>
      </c>
      <c r="AZ126" s="210">
        <f t="shared" si="7"/>
        <v>1</v>
      </c>
    </row>
    <row r="127" spans="1:52">
      <c r="A127" s="250" t="s">
        <v>171</v>
      </c>
      <c r="B127" s="251">
        <f t="shared" si="3"/>
        <v>5.47</v>
      </c>
      <c r="C127" s="533" t="s">
        <v>83</v>
      </c>
      <c r="D127" s="466"/>
      <c r="E127" s="470"/>
      <c r="F127" s="495"/>
      <c r="G127" s="495"/>
      <c r="H127" s="495"/>
      <c r="I127" s="495"/>
      <c r="J127" s="548"/>
      <c r="K127" s="495"/>
      <c r="L127" s="252" t="s">
        <v>385</v>
      </c>
      <c r="M127" s="252" t="s">
        <v>406</v>
      </c>
      <c r="N127" s="253">
        <f>IFERROR(VLOOKUP(L127,CategoryLog!$A$2:$D$550,3,FALSE),"")</f>
        <v>5.47</v>
      </c>
      <c r="O127" s="256" t="s">
        <v>172</v>
      </c>
      <c r="P127" s="252" t="s">
        <v>406</v>
      </c>
      <c r="Q127" s="253">
        <f>IFERROR(VLOOKUP(O127,CategoryLog!$A$2:$D$550,3,FALSE),"")</f>
        <v>5.47</v>
      </c>
      <c r="R127" s="255"/>
      <c r="S127" s="252" t="s">
        <v>406</v>
      </c>
      <c r="T127" s="253" t="str">
        <f>IFERROR(VLOOKUP(R127,CategoryLog!$A$2:$D$550,3,FALSE),"")</f>
        <v/>
      </c>
      <c r="U127" s="256"/>
      <c r="V127" s="252" t="s">
        <v>406</v>
      </c>
      <c r="W127" s="252"/>
      <c r="X127" s="253" t="str">
        <f>IFERROR(VLOOKUP(U127,CategoryLog!$A$2:$D$550,3,FALSE),"")</f>
        <v/>
      </c>
      <c r="Y127" s="257"/>
      <c r="Z127" s="259"/>
      <c r="AA127" s="259"/>
      <c r="AB127" s="275"/>
      <c r="AC127" s="283" t="s">
        <v>996</v>
      </c>
      <c r="AD127" s="312"/>
      <c r="AE127" s="350" t="s">
        <v>1021</v>
      </c>
      <c r="AF127" s="283" t="s">
        <v>996</v>
      </c>
      <c r="AG127" s="281">
        <v>3</v>
      </c>
      <c r="AH127" s="281"/>
      <c r="AI127" s="282"/>
      <c r="AJ127" s="264" t="s">
        <v>1019</v>
      </c>
      <c r="AK127" s="301"/>
      <c r="AL127" s="282" t="s">
        <v>996</v>
      </c>
      <c r="AM127" s="282"/>
      <c r="AN127" s="282" t="s">
        <v>1019</v>
      </c>
      <c r="AO127" s="301"/>
      <c r="AP127" s="282" t="s">
        <v>996</v>
      </c>
      <c r="AQ127" s="264" t="s">
        <v>1076</v>
      </c>
      <c r="AR127" s="254" t="s">
        <v>609</v>
      </c>
      <c r="AS127" s="266"/>
      <c r="AT127" s="266"/>
      <c r="AU127" s="266"/>
      <c r="AV127" s="284" t="str">
        <f t="shared" si="4"/>
        <v>2018</v>
      </c>
      <c r="AW127" s="209">
        <v>119</v>
      </c>
      <c r="AX127" s="209">
        <v>203</v>
      </c>
      <c r="AY127" s="210">
        <f>MATCH(A127,'Original Order'!$A$2:$A$317,0)</f>
        <v>119</v>
      </c>
      <c r="AZ127" s="210">
        <f t="shared" si="7"/>
        <v>3</v>
      </c>
    </row>
    <row r="128" spans="1:52">
      <c r="A128" s="268" t="s">
        <v>832</v>
      </c>
      <c r="B128" s="251">
        <f t="shared" si="3"/>
        <v>5.47</v>
      </c>
      <c r="C128" s="533" t="s">
        <v>83</v>
      </c>
      <c r="D128" s="466"/>
      <c r="E128" s="470"/>
      <c r="F128" s="495"/>
      <c r="G128" s="497"/>
      <c r="H128" s="497" t="s">
        <v>1542</v>
      </c>
      <c r="I128" s="497"/>
      <c r="J128" s="549"/>
      <c r="K128" s="497"/>
      <c r="L128" s="288" t="s">
        <v>932</v>
      </c>
      <c r="M128" s="252" t="s">
        <v>406</v>
      </c>
      <c r="N128" s="253">
        <f>IFERROR(VLOOKUP(L128,CategoryLog!$A$2:$D$550,3,FALSE),"")</f>
        <v>5.47</v>
      </c>
      <c r="O128" s="256"/>
      <c r="P128" s="252" t="s">
        <v>406</v>
      </c>
      <c r="Q128" s="253" t="str">
        <f>IFERROR(VLOOKUP(O128,CategoryLog!$A$2:$D$550,3,FALSE),"")</f>
        <v/>
      </c>
      <c r="R128" s="498" t="s">
        <v>1529</v>
      </c>
      <c r="S128" s="252">
        <v>0</v>
      </c>
      <c r="T128" s="253" t="str">
        <f>IFERROR(VLOOKUP(R128,CategoryLog!$A$2:$D$550,3,FALSE),"")</f>
        <v/>
      </c>
      <c r="U128" s="290"/>
      <c r="V128" s="252" t="s">
        <v>406</v>
      </c>
      <c r="W128" s="291"/>
      <c r="X128" s="253" t="str">
        <f>IFERROR(VLOOKUP(U128,CategoryLog!$A$2:$D$550,3,FALSE),"")</f>
        <v/>
      </c>
      <c r="Y128" s="257"/>
      <c r="Z128" s="311"/>
      <c r="AA128" s="292"/>
      <c r="AB128" s="275"/>
      <c r="AC128" s="275"/>
      <c r="AD128" s="340"/>
      <c r="AE128" s="340"/>
      <c r="AF128" s="275" t="s">
        <v>996</v>
      </c>
      <c r="AG128" s="272">
        <v>1</v>
      </c>
      <c r="AH128" s="272"/>
      <c r="AI128" s="273"/>
      <c r="AJ128" s="294"/>
      <c r="AK128" s="294"/>
      <c r="AL128" s="273"/>
      <c r="AM128" s="273" t="s">
        <v>996</v>
      </c>
      <c r="AN128" s="273"/>
      <c r="AO128" s="294"/>
      <c r="AP128" s="273"/>
      <c r="AQ128" s="282" t="s">
        <v>1075</v>
      </c>
      <c r="AR128" s="295" t="s">
        <v>609</v>
      </c>
      <c r="AS128" s="266"/>
      <c r="AT128" s="266" t="s">
        <v>1055</v>
      </c>
      <c r="AU128" s="266"/>
      <c r="AV128" s="284" t="str">
        <f t="shared" si="4"/>
        <v>2018</v>
      </c>
      <c r="AW128" s="209">
        <v>120</v>
      </c>
      <c r="AX128" s="209">
        <v>120</v>
      </c>
      <c r="AY128" s="210">
        <f>MATCH(A128,'Original Order'!$A$2:$A$317,0)</f>
        <v>120</v>
      </c>
      <c r="AZ128" s="210">
        <f t="shared" si="7"/>
        <v>1</v>
      </c>
    </row>
    <row r="129" spans="1:52">
      <c r="A129" s="268" t="s">
        <v>589</v>
      </c>
      <c r="B129" s="251">
        <f t="shared" si="3"/>
        <v>5.03</v>
      </c>
      <c r="C129" s="533" t="s">
        <v>351</v>
      </c>
      <c r="D129" s="466"/>
      <c r="E129" s="470"/>
      <c r="F129" s="495"/>
      <c r="G129" s="495"/>
      <c r="H129" s="495"/>
      <c r="I129" s="495"/>
      <c r="J129" s="548"/>
      <c r="K129" s="495"/>
      <c r="L129" s="288"/>
      <c r="M129" s="252" t="s">
        <v>406</v>
      </c>
      <c r="N129" s="253" t="str">
        <f>IFERROR(VLOOKUP(L129,CategoryLog!$A$2:$D$550,3,FALSE),"")</f>
        <v/>
      </c>
      <c r="O129" s="289" t="s">
        <v>893</v>
      </c>
      <c r="P129" s="252" t="s">
        <v>406</v>
      </c>
      <c r="Q129" s="253">
        <f>IFERROR(VLOOKUP(O129,CategoryLog!$A$2:$D$550,3,FALSE),"")</f>
        <v>5.03</v>
      </c>
      <c r="R129" s="298" t="s">
        <v>1271</v>
      </c>
      <c r="S129" s="252" t="s">
        <v>406</v>
      </c>
      <c r="T129" s="253">
        <f>IFERROR(VLOOKUP(R129,CategoryLog!$A$2:$D$550,3,FALSE),"")</f>
        <v>5.03</v>
      </c>
      <c r="U129" s="298" t="s">
        <v>1256</v>
      </c>
      <c r="V129" s="252" t="s">
        <v>1287</v>
      </c>
      <c r="W129" s="303" t="s">
        <v>1287</v>
      </c>
      <c r="X129" s="253">
        <f>IFERROR(VLOOKUP(U129,CategoryLog!$A$2:$D$550,3,FALSE),"")</f>
        <v>5.03</v>
      </c>
      <c r="Y129" s="257"/>
      <c r="Z129" s="274"/>
      <c r="AA129" s="274"/>
      <c r="AB129" s="275"/>
      <c r="AC129" s="275" t="s">
        <v>996</v>
      </c>
      <c r="AD129" s="275" t="s">
        <v>996</v>
      </c>
      <c r="AE129" s="306" t="s">
        <v>996</v>
      </c>
      <c r="AF129" s="275"/>
      <c r="AG129" s="272">
        <v>3</v>
      </c>
      <c r="AH129" s="272"/>
      <c r="AI129" s="273"/>
      <c r="AJ129" s="264" t="s">
        <v>1019</v>
      </c>
      <c r="AK129" s="273"/>
      <c r="AL129" s="273" t="s">
        <v>1019</v>
      </c>
      <c r="AM129" s="273"/>
      <c r="AN129" s="273" t="s">
        <v>1019</v>
      </c>
      <c r="AO129" s="273"/>
      <c r="AP129" s="273" t="s">
        <v>1019</v>
      </c>
      <c r="AQ129" s="273"/>
      <c r="AR129" s="295" t="s">
        <v>609</v>
      </c>
      <c r="AS129" s="266"/>
      <c r="AT129" s="266"/>
      <c r="AU129" s="266"/>
      <c r="AV129" s="267" t="str">
        <f t="shared" si="4"/>
        <v>2018</v>
      </c>
      <c r="AW129" s="209">
        <v>121</v>
      </c>
      <c r="AX129" s="209">
        <v>151</v>
      </c>
      <c r="AY129" s="210">
        <f>MATCH(A129,'Original Order'!$A$2:$A$317,0)</f>
        <v>121</v>
      </c>
      <c r="AZ129" s="210">
        <f t="shared" si="7"/>
        <v>3</v>
      </c>
    </row>
    <row r="130" spans="1:52" ht="24">
      <c r="A130" s="250" t="s">
        <v>30</v>
      </c>
      <c r="B130" s="251">
        <f t="shared" si="3"/>
        <v>5.24</v>
      </c>
      <c r="C130" s="533" t="s">
        <v>170</v>
      </c>
      <c r="D130" s="466"/>
      <c r="E130" s="470"/>
      <c r="F130" s="495"/>
      <c r="G130" s="495"/>
      <c r="H130" s="495"/>
      <c r="I130" s="495"/>
      <c r="J130" s="548"/>
      <c r="K130" s="495"/>
      <c r="L130" s="252" t="s">
        <v>232</v>
      </c>
      <c r="M130" s="252" t="s">
        <v>406</v>
      </c>
      <c r="N130" s="253">
        <f>IFERROR(VLOOKUP(L130,CategoryLog!$A$2:$D$550,3,FALSE),"")</f>
        <v>5.24</v>
      </c>
      <c r="O130" s="256" t="s">
        <v>112</v>
      </c>
      <c r="P130" s="252" t="s">
        <v>406</v>
      </c>
      <c r="Q130" s="253">
        <f>IFERROR(VLOOKUP(O130,CategoryLog!$A$2:$D$550,3,FALSE),"")</f>
        <v>5.24</v>
      </c>
      <c r="R130" s="255"/>
      <c r="S130" s="252" t="s">
        <v>406</v>
      </c>
      <c r="T130" s="253" t="str">
        <f>IFERROR(VLOOKUP(R130,CategoryLog!$A$2:$D$550,3,FALSE),"")</f>
        <v/>
      </c>
      <c r="U130" s="256"/>
      <c r="V130" s="252" t="s">
        <v>406</v>
      </c>
      <c r="W130" s="252"/>
      <c r="X130" s="253" t="str">
        <f>IFERROR(VLOOKUP(U130,CategoryLog!$A$2:$D$550,3,FALSE),"")</f>
        <v/>
      </c>
      <c r="Y130" s="257" t="s">
        <v>996</v>
      </c>
      <c r="Z130" s="259"/>
      <c r="AA130" s="259"/>
      <c r="AB130" s="275" t="s">
        <v>996</v>
      </c>
      <c r="AC130" s="283" t="s">
        <v>996</v>
      </c>
      <c r="AD130" s="312"/>
      <c r="AE130" s="312"/>
      <c r="AF130" s="283" t="s">
        <v>996</v>
      </c>
      <c r="AG130" s="281">
        <v>3</v>
      </c>
      <c r="AH130" s="281"/>
      <c r="AI130" s="282"/>
      <c r="AJ130" s="264" t="s">
        <v>1019</v>
      </c>
      <c r="AK130" s="301"/>
      <c r="AL130" s="282"/>
      <c r="AM130" s="282"/>
      <c r="AN130" s="282" t="s">
        <v>1019</v>
      </c>
      <c r="AO130" s="301"/>
      <c r="AP130" s="282"/>
      <c r="AQ130" s="282"/>
      <c r="AR130" s="254" t="s">
        <v>609</v>
      </c>
      <c r="AS130" s="266"/>
      <c r="AT130" s="266"/>
      <c r="AU130" s="266"/>
      <c r="AV130" s="267" t="str">
        <f t="shared" si="4"/>
        <v>2018</v>
      </c>
      <c r="AW130" s="209">
        <v>122</v>
      </c>
      <c r="AX130" s="209">
        <v>165</v>
      </c>
      <c r="AY130" s="210">
        <f>MATCH(A130,'Original Order'!$A$2:$A$317,0)</f>
        <v>122</v>
      </c>
      <c r="AZ130" s="210">
        <f t="shared" si="7"/>
        <v>3</v>
      </c>
    </row>
    <row r="131" spans="1:52" ht="24">
      <c r="A131" s="250" t="s">
        <v>303</v>
      </c>
      <c r="B131" s="251">
        <f t="shared" si="3"/>
        <v>5.25</v>
      </c>
      <c r="C131" s="533" t="s">
        <v>170</v>
      </c>
      <c r="D131" s="466"/>
      <c r="E131" s="470"/>
      <c r="F131" s="495"/>
      <c r="G131" s="495"/>
      <c r="H131" s="495"/>
      <c r="I131" s="495"/>
      <c r="J131" s="548"/>
      <c r="K131" s="495"/>
      <c r="L131" s="252" t="s">
        <v>218</v>
      </c>
      <c r="M131" s="252" t="s">
        <v>406</v>
      </c>
      <c r="N131" s="253">
        <f>IFERROR(VLOOKUP(L131,CategoryLog!$A$2:$D$550,3,FALSE),"")</f>
        <v>5.25</v>
      </c>
      <c r="O131" s="276" t="s">
        <v>104</v>
      </c>
      <c r="P131" s="252" t="s">
        <v>406</v>
      </c>
      <c r="Q131" s="253">
        <f>IFERROR(VLOOKUP(O131,CategoryLog!$A$2:$D$550,3,FALSE),"")</f>
        <v>5.25</v>
      </c>
      <c r="R131" s="255" t="s">
        <v>452</v>
      </c>
      <c r="S131" s="252" t="s">
        <v>406</v>
      </c>
      <c r="T131" s="253">
        <f>IFERROR(VLOOKUP(R131,CategoryLog!$A$2:$D$550,3,FALSE),"")</f>
        <v>5.25</v>
      </c>
      <c r="U131" s="256"/>
      <c r="V131" s="252" t="s">
        <v>406</v>
      </c>
      <c r="W131" s="252"/>
      <c r="X131" s="253" t="str">
        <f>IFERROR(VLOOKUP(U131,CategoryLog!$A$2:$D$550,3,FALSE),"")</f>
        <v/>
      </c>
      <c r="Y131" s="257" t="s">
        <v>996</v>
      </c>
      <c r="Z131" s="259"/>
      <c r="AA131" s="259"/>
      <c r="AB131" s="275" t="s">
        <v>996</v>
      </c>
      <c r="AC131" s="283" t="s">
        <v>996</v>
      </c>
      <c r="AD131" s="283" t="s">
        <v>996</v>
      </c>
      <c r="AE131" s="312"/>
      <c r="AF131" s="283" t="s">
        <v>996</v>
      </c>
      <c r="AG131" s="281">
        <v>4</v>
      </c>
      <c r="AH131" s="281"/>
      <c r="AI131" s="282"/>
      <c r="AJ131" s="264" t="s">
        <v>1019</v>
      </c>
      <c r="AK131" s="282"/>
      <c r="AL131" s="282"/>
      <c r="AM131" s="282"/>
      <c r="AN131" s="282" t="s">
        <v>1019</v>
      </c>
      <c r="AO131" s="282"/>
      <c r="AP131" s="282"/>
      <c r="AQ131" s="282"/>
      <c r="AR131" s="254" t="s">
        <v>609</v>
      </c>
      <c r="AS131" s="266"/>
      <c r="AT131" s="266"/>
      <c r="AU131" s="266"/>
      <c r="AV131" s="267" t="str">
        <f t="shared" si="4"/>
        <v>2018</v>
      </c>
      <c r="AW131" s="209">
        <v>123</v>
      </c>
      <c r="AX131" s="209">
        <v>164</v>
      </c>
      <c r="AY131" s="210">
        <f>MATCH(A131,'Original Order'!$A$2:$A$317,0)</f>
        <v>123</v>
      </c>
      <c r="AZ131" s="210">
        <f t="shared" si="7"/>
        <v>4</v>
      </c>
    </row>
    <row r="132" spans="1:52">
      <c r="A132" s="268" t="s">
        <v>797</v>
      </c>
      <c r="B132" s="251">
        <f t="shared" si="3"/>
        <v>5.24</v>
      </c>
      <c r="C132" s="533" t="s">
        <v>83</v>
      </c>
      <c r="D132" s="466"/>
      <c r="E132" s="470"/>
      <c r="F132" s="495"/>
      <c r="G132" s="495"/>
      <c r="H132" s="495"/>
      <c r="I132" s="495"/>
      <c r="J132" s="548"/>
      <c r="K132" s="495"/>
      <c r="L132" s="288" t="s">
        <v>930</v>
      </c>
      <c r="M132" s="252" t="s">
        <v>406</v>
      </c>
      <c r="N132" s="253">
        <f>IFERROR(VLOOKUP(L132,CategoryLog!$A$2:$D$550,3,FALSE),"")</f>
        <v>5.24</v>
      </c>
      <c r="O132" s="256"/>
      <c r="P132" s="252" t="s">
        <v>406</v>
      </c>
      <c r="Q132" s="253" t="str">
        <f>IFERROR(VLOOKUP(O132,CategoryLog!$A$2:$D$550,3,FALSE),"")</f>
        <v/>
      </c>
      <c r="R132" s="310"/>
      <c r="S132" s="252" t="s">
        <v>406</v>
      </c>
      <c r="T132" s="253" t="str">
        <f>IFERROR(VLOOKUP(R132,CategoryLog!$A$2:$D$550,3,FALSE),"")</f>
        <v/>
      </c>
      <c r="U132" s="290"/>
      <c r="V132" s="252" t="s">
        <v>406</v>
      </c>
      <c r="W132" s="291"/>
      <c r="X132" s="253" t="str">
        <f>IFERROR(VLOOKUP(U132,CategoryLog!$A$2:$D$550,3,FALSE),"")</f>
        <v/>
      </c>
      <c r="Y132" s="257"/>
      <c r="Z132" s="311"/>
      <c r="AA132" s="292"/>
      <c r="AB132" s="275"/>
      <c r="AC132" s="329"/>
      <c r="AD132" s="330"/>
      <c r="AE132" s="330"/>
      <c r="AF132" s="329" t="s">
        <v>996</v>
      </c>
      <c r="AG132" s="319">
        <v>1</v>
      </c>
      <c r="AH132" s="319"/>
      <c r="AI132" s="320"/>
      <c r="AJ132" s="321"/>
      <c r="AK132" s="321"/>
      <c r="AL132" s="320"/>
      <c r="AM132" s="320"/>
      <c r="AN132" s="320"/>
      <c r="AO132" s="321"/>
      <c r="AP132" s="320"/>
      <c r="AQ132" s="320"/>
      <c r="AR132" s="295" t="s">
        <v>609</v>
      </c>
      <c r="AS132" s="266"/>
      <c r="AT132" s="266"/>
      <c r="AU132" s="266"/>
      <c r="AV132" s="267" t="str">
        <f t="shared" si="4"/>
        <v>2018</v>
      </c>
      <c r="AW132" s="209">
        <v>124</v>
      </c>
      <c r="AX132" s="209">
        <v>124</v>
      </c>
      <c r="AY132" s="210">
        <f>MATCH(A132,'Original Order'!$A$2:$A$317,0)</f>
        <v>124</v>
      </c>
      <c r="AZ132" s="210">
        <f t="shared" si="7"/>
        <v>1</v>
      </c>
    </row>
    <row r="133" spans="1:52" ht="36">
      <c r="A133" s="268" t="s">
        <v>798</v>
      </c>
      <c r="B133" s="251">
        <f t="shared" si="3"/>
        <v>5.39</v>
      </c>
      <c r="C133" s="533" t="s">
        <v>83</v>
      </c>
      <c r="D133" s="466"/>
      <c r="E133" s="470"/>
      <c r="F133" s="495"/>
      <c r="G133" s="495"/>
      <c r="H133" s="495"/>
      <c r="I133" s="495"/>
      <c r="J133" s="548"/>
      <c r="K133" s="495"/>
      <c r="L133" s="288" t="s">
        <v>929</v>
      </c>
      <c r="M133" s="252" t="s">
        <v>406</v>
      </c>
      <c r="N133" s="253">
        <f>IFERROR(VLOOKUP(L133,CategoryLog!$A$2:$D$550,3,FALSE),"")</f>
        <v>5.39</v>
      </c>
      <c r="O133" s="256"/>
      <c r="P133" s="252" t="s">
        <v>406</v>
      </c>
      <c r="Q133" s="253" t="str">
        <f>IFERROR(VLOOKUP(O133,CategoryLog!$A$2:$D$550,3,FALSE),"")</f>
        <v/>
      </c>
      <c r="R133" s="310"/>
      <c r="S133" s="252" t="s">
        <v>406</v>
      </c>
      <c r="T133" s="253" t="str">
        <f>IFERROR(VLOOKUP(R133,CategoryLog!$A$2:$D$550,3,FALSE),"")</f>
        <v/>
      </c>
      <c r="U133" s="290"/>
      <c r="V133" s="252" t="s">
        <v>406</v>
      </c>
      <c r="W133" s="291"/>
      <c r="X133" s="253" t="str">
        <f>IFERROR(VLOOKUP(U133,CategoryLog!$A$2:$D$550,3,FALSE),"")</f>
        <v/>
      </c>
      <c r="Y133" s="257"/>
      <c r="Z133" s="311"/>
      <c r="AA133" s="292"/>
      <c r="AB133" s="275"/>
      <c r="AC133" s="329"/>
      <c r="AD133" s="330"/>
      <c r="AE133" s="330"/>
      <c r="AF133" s="329" t="s">
        <v>996</v>
      </c>
      <c r="AG133" s="319">
        <v>1</v>
      </c>
      <c r="AH133" s="319"/>
      <c r="AI133" s="320"/>
      <c r="AJ133" s="321"/>
      <c r="AK133" s="321"/>
      <c r="AL133" s="320"/>
      <c r="AM133" s="320"/>
      <c r="AN133" s="320"/>
      <c r="AO133" s="321"/>
      <c r="AP133" s="320"/>
      <c r="AQ133" s="320"/>
      <c r="AR133" s="295" t="s">
        <v>609</v>
      </c>
      <c r="AS133" s="266"/>
      <c r="AT133" s="266"/>
      <c r="AU133" s="266"/>
      <c r="AV133" s="267" t="str">
        <f t="shared" si="4"/>
        <v>2018</v>
      </c>
      <c r="AW133" s="209">
        <v>125</v>
      </c>
      <c r="AX133" s="209">
        <v>125</v>
      </c>
      <c r="AY133" s="210">
        <f>MATCH(A133,'Original Order'!$A$2:$A$317,0)</f>
        <v>125</v>
      </c>
      <c r="AZ133" s="210">
        <f t="shared" si="7"/>
        <v>1</v>
      </c>
    </row>
    <row r="134" spans="1:52">
      <c r="A134" s="351" t="s">
        <v>840</v>
      </c>
      <c r="B134" s="251">
        <f t="shared" si="3"/>
        <v>5.15</v>
      </c>
      <c r="C134" s="533" t="s">
        <v>170</v>
      </c>
      <c r="D134" s="466"/>
      <c r="E134" s="470"/>
      <c r="F134" s="495"/>
      <c r="G134" s="495"/>
      <c r="H134" s="495"/>
      <c r="I134" s="495"/>
      <c r="J134" s="548"/>
      <c r="K134" s="495"/>
      <c r="L134" s="288" t="s">
        <v>839</v>
      </c>
      <c r="M134" s="252" t="s">
        <v>406</v>
      </c>
      <c r="N134" s="253">
        <f>IFERROR(VLOOKUP(L134,CategoryLog!$A$2:$D$550,3,FALSE),"")</f>
        <v>5.15</v>
      </c>
      <c r="O134" s="289" t="s">
        <v>839</v>
      </c>
      <c r="P134" s="252" t="s">
        <v>406</v>
      </c>
      <c r="Q134" s="253">
        <f>IFERROR(VLOOKUP(O134,CategoryLog!$A$2:$D$550,3,FALSE),"")</f>
        <v>5.15</v>
      </c>
      <c r="R134" s="310"/>
      <c r="S134" s="252" t="s">
        <v>406</v>
      </c>
      <c r="T134" s="253" t="str">
        <f>IFERROR(VLOOKUP(R134,CategoryLog!$A$2:$D$550,3,FALSE),"")</f>
        <v/>
      </c>
      <c r="U134" s="290"/>
      <c r="V134" s="252" t="s">
        <v>406</v>
      </c>
      <c r="W134" s="291"/>
      <c r="X134" s="253" t="str">
        <f>IFERROR(VLOOKUP(U134,CategoryLog!$A$2:$D$550,3,FALSE),"")</f>
        <v/>
      </c>
      <c r="Y134" s="257"/>
      <c r="Z134" s="311"/>
      <c r="AA134" s="292"/>
      <c r="AB134" s="275" t="s">
        <v>996</v>
      </c>
      <c r="AC134" s="329" t="s">
        <v>996</v>
      </c>
      <c r="AD134" s="330"/>
      <c r="AE134" s="330"/>
      <c r="AF134" s="329"/>
      <c r="AG134" s="319">
        <v>2</v>
      </c>
      <c r="AH134" s="319"/>
      <c r="AI134" s="320"/>
      <c r="AJ134" s="264" t="s">
        <v>1019</v>
      </c>
      <c r="AK134" s="321"/>
      <c r="AL134" s="320"/>
      <c r="AM134" s="320"/>
      <c r="AN134" s="320" t="s">
        <v>1019</v>
      </c>
      <c r="AO134" s="321"/>
      <c r="AP134" s="320"/>
      <c r="AQ134" s="320"/>
      <c r="AR134" s="295" t="s">
        <v>609</v>
      </c>
      <c r="AS134" s="266"/>
      <c r="AT134" s="266"/>
      <c r="AU134" s="266"/>
      <c r="AV134" s="267" t="str">
        <f t="shared" si="4"/>
        <v>2018</v>
      </c>
      <c r="AW134" s="209">
        <v>126</v>
      </c>
      <c r="AX134" s="209">
        <v>18</v>
      </c>
      <c r="AY134" s="210">
        <f>MATCH(A134,'Original Order'!$A$2:$A$317,0)</f>
        <v>126</v>
      </c>
      <c r="AZ134" s="210">
        <f t="shared" si="7"/>
        <v>2</v>
      </c>
    </row>
    <row r="135" spans="1:52">
      <c r="A135" s="322" t="s">
        <v>336</v>
      </c>
      <c r="B135" s="251" t="str">
        <f t="shared" si="3"/>
        <v>5.40</v>
      </c>
      <c r="C135" s="533" t="s">
        <v>170</v>
      </c>
      <c r="D135" s="466"/>
      <c r="E135" s="470"/>
      <c r="F135" s="495"/>
      <c r="G135" s="495"/>
      <c r="H135" s="495"/>
      <c r="I135" s="495"/>
      <c r="J135" s="548"/>
      <c r="K135" s="495"/>
      <c r="L135" s="252" t="s">
        <v>393</v>
      </c>
      <c r="M135" s="252" t="s">
        <v>406</v>
      </c>
      <c r="N135" s="253" t="str">
        <f>IFERROR(VLOOKUP(L135,CategoryLog!$A$2:$D$550,3,FALSE),"")</f>
        <v>5.40</v>
      </c>
      <c r="O135" s="254" t="s">
        <v>314</v>
      </c>
      <c r="P135" s="252" t="s">
        <v>406</v>
      </c>
      <c r="Q135" s="253" t="str">
        <f>IFERROR(VLOOKUP(O135,CategoryLog!$A$2:$D$550,3,FALSE),"")</f>
        <v>5.40</v>
      </c>
      <c r="R135" s="255"/>
      <c r="S135" s="252" t="s">
        <v>406</v>
      </c>
      <c r="T135" s="253" t="str">
        <f>IFERROR(VLOOKUP(R135,CategoryLog!$A$2:$D$550,3,FALSE),"")</f>
        <v/>
      </c>
      <c r="U135" s="256"/>
      <c r="V135" s="252" t="s">
        <v>406</v>
      </c>
      <c r="W135" s="252"/>
      <c r="X135" s="253" t="str">
        <f>IFERROR(VLOOKUP(U135,CategoryLog!$A$2:$D$550,3,FALSE),"")</f>
        <v/>
      </c>
      <c r="Y135" s="257" t="s">
        <v>996</v>
      </c>
      <c r="Z135" s="259"/>
      <c r="AA135" s="259"/>
      <c r="AB135" s="275"/>
      <c r="AC135" s="329" t="s">
        <v>996</v>
      </c>
      <c r="AD135" s="330"/>
      <c r="AE135" s="330"/>
      <c r="AF135" s="329" t="s">
        <v>996</v>
      </c>
      <c r="AG135" s="319">
        <v>2</v>
      </c>
      <c r="AH135" s="319"/>
      <c r="AI135" s="320"/>
      <c r="AJ135" s="264" t="s">
        <v>1019</v>
      </c>
      <c r="AK135" s="321"/>
      <c r="AL135" s="320"/>
      <c r="AM135" s="320"/>
      <c r="AN135" s="320" t="s">
        <v>1019</v>
      </c>
      <c r="AO135" s="321"/>
      <c r="AP135" s="320"/>
      <c r="AQ135" s="320"/>
      <c r="AR135" s="254" t="s">
        <v>609</v>
      </c>
      <c r="AS135" s="266"/>
      <c r="AT135" s="266"/>
      <c r="AU135" s="266"/>
      <c r="AV135" s="267" t="str">
        <f t="shared" si="4"/>
        <v>2018</v>
      </c>
      <c r="AW135" s="209">
        <v>127</v>
      </c>
      <c r="AX135" s="209">
        <v>201</v>
      </c>
      <c r="AY135" s="210">
        <f>MATCH(A135,'Original Order'!$A$2:$A$317,0)</f>
        <v>127</v>
      </c>
      <c r="AZ135" s="210">
        <f t="shared" si="7"/>
        <v>2</v>
      </c>
    </row>
    <row r="136" spans="1:52" ht="24">
      <c r="A136" s="268" t="s">
        <v>810</v>
      </c>
      <c r="B136" s="251">
        <f t="shared" si="3"/>
        <v>5.14</v>
      </c>
      <c r="C136" s="533" t="s">
        <v>83</v>
      </c>
      <c r="D136" s="466"/>
      <c r="E136" s="470"/>
      <c r="F136" s="495"/>
      <c r="G136" s="495"/>
      <c r="H136" s="495"/>
      <c r="I136" s="495"/>
      <c r="J136" s="549" t="s">
        <v>1575</v>
      </c>
      <c r="K136" s="497"/>
      <c r="L136" s="288" t="s">
        <v>931</v>
      </c>
      <c r="M136" s="252" t="s">
        <v>406</v>
      </c>
      <c r="N136" s="253">
        <f>IFERROR(VLOOKUP(L136,CategoryLog!$A$2:$D$550,3,FALSE),"")</f>
        <v>5.14</v>
      </c>
      <c r="O136" s="256"/>
      <c r="P136" s="252" t="s">
        <v>406</v>
      </c>
      <c r="Q136" s="253" t="str">
        <f>IFERROR(VLOOKUP(O136,CategoryLog!$A$2:$D$550,3,FALSE),"")</f>
        <v/>
      </c>
      <c r="R136" s="310"/>
      <c r="S136" s="252" t="s">
        <v>406</v>
      </c>
      <c r="T136" s="253" t="str">
        <f>IFERROR(VLOOKUP(R136,CategoryLog!$A$2:$D$550,3,FALSE),"")</f>
        <v/>
      </c>
      <c r="U136" s="290"/>
      <c r="V136" s="252" t="s">
        <v>406</v>
      </c>
      <c r="W136" s="291"/>
      <c r="X136" s="253" t="str">
        <f>IFERROR(VLOOKUP(U136,CategoryLog!$A$2:$D$550,3,FALSE),"")</f>
        <v/>
      </c>
      <c r="Y136" s="257"/>
      <c r="Z136" s="311"/>
      <c r="AA136" s="292"/>
      <c r="AB136" s="275"/>
      <c r="AC136" s="329"/>
      <c r="AD136" s="330"/>
      <c r="AE136" s="330"/>
      <c r="AF136" s="329" t="s">
        <v>996</v>
      </c>
      <c r="AG136" s="319">
        <v>1</v>
      </c>
      <c r="AH136" s="319"/>
      <c r="AI136" s="320"/>
      <c r="AJ136" s="321"/>
      <c r="AK136" s="321"/>
      <c r="AL136" s="320"/>
      <c r="AM136" s="320"/>
      <c r="AN136" s="320"/>
      <c r="AO136" s="321"/>
      <c r="AP136" s="320"/>
      <c r="AQ136" s="320"/>
      <c r="AR136" s="295" t="s">
        <v>609</v>
      </c>
      <c r="AS136" s="266"/>
      <c r="AT136" s="266"/>
      <c r="AU136" s="266"/>
      <c r="AV136" s="267" t="str">
        <f t="shared" si="4"/>
        <v>2018</v>
      </c>
      <c r="AW136" s="209">
        <v>128</v>
      </c>
      <c r="AX136" s="209">
        <v>128</v>
      </c>
      <c r="AY136" s="210">
        <f>MATCH(A136,'Original Order'!$A$2:$A$317,0)</f>
        <v>128</v>
      </c>
      <c r="AZ136" s="210">
        <f t="shared" si="7"/>
        <v>1</v>
      </c>
    </row>
    <row r="137" spans="1:52">
      <c r="A137" s="250" t="s">
        <v>38</v>
      </c>
      <c r="B137" s="251">
        <f t="shared" ref="B137:B200" si="8">IF(N137="",IF(Q137="",IF(T137="",IF(X137="","none",X137),T137),Q137),N137)</f>
        <v>5.41</v>
      </c>
      <c r="C137" s="533" t="s">
        <v>170</v>
      </c>
      <c r="D137" s="466"/>
      <c r="E137" s="470"/>
      <c r="F137" s="495"/>
      <c r="G137" s="495"/>
      <c r="H137" s="495"/>
      <c r="I137" s="495"/>
      <c r="J137" s="549" t="s">
        <v>1576</v>
      </c>
      <c r="K137" s="497"/>
      <c r="L137" s="252" t="s">
        <v>244</v>
      </c>
      <c r="M137" s="252" t="s">
        <v>406</v>
      </c>
      <c r="N137" s="253">
        <f>IFERROR(VLOOKUP(L137,CategoryLog!$A$2:$D$550,3,FALSE),"")</f>
        <v>5.41</v>
      </c>
      <c r="O137" s="256" t="s">
        <v>111</v>
      </c>
      <c r="P137" s="252" t="s">
        <v>406</v>
      </c>
      <c r="Q137" s="253">
        <f>IFERROR(VLOOKUP(O137,CategoryLog!$A$2:$D$550,3,FALSE),"")</f>
        <v>5.41</v>
      </c>
      <c r="R137" s="255"/>
      <c r="S137" s="252" t="s">
        <v>406</v>
      </c>
      <c r="T137" s="253" t="str">
        <f>IFERROR(VLOOKUP(R137,CategoryLog!$A$2:$D$550,3,FALSE),"")</f>
        <v/>
      </c>
      <c r="U137" s="256"/>
      <c r="V137" s="252" t="s">
        <v>406</v>
      </c>
      <c r="W137" s="252"/>
      <c r="X137" s="253" t="str">
        <f>IFERROR(VLOOKUP(U137,CategoryLog!$A$2:$D$550,3,FALSE),"")</f>
        <v/>
      </c>
      <c r="Y137" s="257" t="s">
        <v>996</v>
      </c>
      <c r="Z137" s="259"/>
      <c r="AA137" s="259"/>
      <c r="AB137" s="275" t="s">
        <v>996</v>
      </c>
      <c r="AC137" s="283" t="s">
        <v>996</v>
      </c>
      <c r="AD137" s="312"/>
      <c r="AE137" s="312"/>
      <c r="AF137" s="283" t="s">
        <v>996</v>
      </c>
      <c r="AG137" s="281">
        <v>3</v>
      </c>
      <c r="AH137" s="281"/>
      <c r="AI137" s="282"/>
      <c r="AJ137" s="264" t="s">
        <v>1019</v>
      </c>
      <c r="AK137" s="301"/>
      <c r="AL137" s="282"/>
      <c r="AM137" s="282"/>
      <c r="AN137" s="282" t="s">
        <v>1019</v>
      </c>
      <c r="AO137" s="301"/>
      <c r="AP137" s="282"/>
      <c r="AQ137" s="282"/>
      <c r="AR137" s="254" t="s">
        <v>609</v>
      </c>
      <c r="AS137" s="266"/>
      <c r="AT137" s="266"/>
      <c r="AU137" s="266"/>
      <c r="AV137" s="267" t="str">
        <f t="shared" si="4"/>
        <v>2018</v>
      </c>
      <c r="AW137" s="209">
        <v>129</v>
      </c>
      <c r="AX137" s="209">
        <v>157</v>
      </c>
      <c r="AY137" s="210">
        <f>MATCH(A137,'Original Order'!$A$2:$A$317,0)</f>
        <v>129</v>
      </c>
      <c r="AZ137" s="210">
        <f t="shared" si="7"/>
        <v>3</v>
      </c>
    </row>
    <row r="138" spans="1:52" ht="36">
      <c r="A138" s="268" t="s">
        <v>811</v>
      </c>
      <c r="B138" s="251" t="str">
        <f t="shared" si="8"/>
        <v>none</v>
      </c>
      <c r="C138" s="533" t="s">
        <v>83</v>
      </c>
      <c r="D138" s="466"/>
      <c r="E138" s="470"/>
      <c r="F138" s="495"/>
      <c r="G138" s="495"/>
      <c r="H138" s="495"/>
      <c r="I138" s="495"/>
      <c r="J138" s="548"/>
      <c r="K138" s="495"/>
      <c r="L138" s="288" t="s">
        <v>925</v>
      </c>
      <c r="M138" s="252" t="s">
        <v>406</v>
      </c>
      <c r="N138" s="253" t="str">
        <f>IFERROR(VLOOKUP(L138,CategoryLog!$A$2:$D$550,3,FALSE),"")</f>
        <v/>
      </c>
      <c r="O138" s="256"/>
      <c r="P138" s="252" t="s">
        <v>406</v>
      </c>
      <c r="Q138" s="253" t="str">
        <f>IFERROR(VLOOKUP(O138,CategoryLog!$A$2:$D$550,3,FALSE),"")</f>
        <v/>
      </c>
      <c r="R138" s="310"/>
      <c r="S138" s="252" t="s">
        <v>406</v>
      </c>
      <c r="T138" s="253" t="str">
        <f>IFERROR(VLOOKUP(R138,CategoryLog!$A$2:$D$550,3,FALSE),"")</f>
        <v/>
      </c>
      <c r="U138" s="290"/>
      <c r="V138" s="252" t="s">
        <v>406</v>
      </c>
      <c r="W138" s="291"/>
      <c r="X138" s="253" t="str">
        <f>IFERROR(VLOOKUP(U138,CategoryLog!$A$2:$D$550,3,FALSE),"")</f>
        <v/>
      </c>
      <c r="Y138" s="257"/>
      <c r="Z138" s="311"/>
      <c r="AA138" s="292"/>
      <c r="AB138" s="275"/>
      <c r="AC138" s="329"/>
      <c r="AD138" s="330"/>
      <c r="AE138" s="330"/>
      <c r="AF138" s="329"/>
      <c r="AG138" s="331">
        <v>0</v>
      </c>
      <c r="AH138" s="319"/>
      <c r="AI138" s="320"/>
      <c r="AJ138" s="321"/>
      <c r="AK138" s="321"/>
      <c r="AL138" s="320"/>
      <c r="AM138" s="320"/>
      <c r="AN138" s="320"/>
      <c r="AO138" s="321"/>
      <c r="AP138" s="320"/>
      <c r="AQ138" s="320"/>
      <c r="AR138" s="295" t="s">
        <v>609</v>
      </c>
      <c r="AS138" s="266"/>
      <c r="AT138" s="266" t="s">
        <v>1049</v>
      </c>
      <c r="AU138" s="266"/>
      <c r="AV138" s="313" t="str">
        <f t="shared" ref="AV138:AV201" si="9">IF(Z138="",IF(AG138&gt;0,"2018","n/a"),"2017")</f>
        <v>n/a</v>
      </c>
      <c r="AW138" s="209">
        <v>130</v>
      </c>
      <c r="AX138" s="209">
        <v>130</v>
      </c>
      <c r="AY138" s="210">
        <f>MATCH(A138,'Original Order'!$A$2:$A$317,0)</f>
        <v>130</v>
      </c>
      <c r="AZ138" s="210">
        <f t="shared" si="7"/>
        <v>0</v>
      </c>
    </row>
    <row r="139" spans="1:52" ht="36">
      <c r="A139" s="268" t="s">
        <v>794</v>
      </c>
      <c r="B139" s="251">
        <f t="shared" si="8"/>
        <v>1.17</v>
      </c>
      <c r="C139" s="533" t="s">
        <v>83</v>
      </c>
      <c r="D139" s="466"/>
      <c r="E139" s="470"/>
      <c r="F139" s="495"/>
      <c r="G139" s="495"/>
      <c r="H139" s="495"/>
      <c r="I139" s="495"/>
      <c r="J139" s="548"/>
      <c r="K139" s="495"/>
      <c r="L139" s="288" t="s">
        <v>945</v>
      </c>
      <c r="M139" s="252">
        <v>0</v>
      </c>
      <c r="N139" s="253">
        <f>IFERROR(VLOOKUP(L139,CategoryLog!$A$2:$D$550,3,FALSE),"")</f>
        <v>1.17</v>
      </c>
      <c r="O139" s="256"/>
      <c r="P139" s="252" t="s">
        <v>406</v>
      </c>
      <c r="Q139" s="253" t="str">
        <f>IFERROR(VLOOKUP(O139,CategoryLog!$A$2:$D$550,3,FALSE),"")</f>
        <v/>
      </c>
      <c r="R139" s="310"/>
      <c r="S139" s="252" t="s">
        <v>406</v>
      </c>
      <c r="T139" s="253" t="str">
        <f>IFERROR(VLOOKUP(R139,CategoryLog!$A$2:$D$550,3,FALSE),"")</f>
        <v/>
      </c>
      <c r="U139" s="290"/>
      <c r="V139" s="252" t="s">
        <v>406</v>
      </c>
      <c r="W139" s="291"/>
      <c r="X139" s="253" t="str">
        <f>IFERROR(VLOOKUP(U139,CategoryLog!$A$2:$D$550,3,FALSE),"")</f>
        <v/>
      </c>
      <c r="Y139" s="257"/>
      <c r="Z139" s="311"/>
      <c r="AA139" s="292"/>
      <c r="AB139" s="275"/>
      <c r="AC139" s="346"/>
      <c r="AD139" s="347"/>
      <c r="AE139" s="347"/>
      <c r="AF139" s="346"/>
      <c r="AG139" s="352">
        <v>0</v>
      </c>
      <c r="AH139" s="346"/>
      <c r="AI139" s="348"/>
      <c r="AJ139" s="349"/>
      <c r="AK139" s="349"/>
      <c r="AL139" s="348"/>
      <c r="AM139" s="348"/>
      <c r="AN139" s="348"/>
      <c r="AO139" s="349"/>
      <c r="AP139" s="348"/>
      <c r="AQ139" s="348"/>
      <c r="AR139" s="295" t="s">
        <v>613</v>
      </c>
      <c r="AS139" s="266"/>
      <c r="AT139" s="266" t="s">
        <v>1056</v>
      </c>
      <c r="AU139" s="266"/>
      <c r="AV139" s="267" t="str">
        <f t="shared" si="9"/>
        <v>n/a</v>
      </c>
      <c r="AW139" s="209">
        <v>131</v>
      </c>
      <c r="AX139" s="209">
        <v>131</v>
      </c>
      <c r="AY139" s="210">
        <f>MATCH(A139,'Original Order'!$A$2:$A$317,0)</f>
        <v>131</v>
      </c>
      <c r="AZ139" s="210">
        <f t="shared" si="7"/>
        <v>0</v>
      </c>
    </row>
    <row r="140" spans="1:52" ht="24">
      <c r="A140" s="250" t="s">
        <v>32</v>
      </c>
      <c r="B140" s="251">
        <f t="shared" si="8"/>
        <v>5.07</v>
      </c>
      <c r="C140" s="533" t="s">
        <v>83</v>
      </c>
      <c r="D140" s="466"/>
      <c r="E140" s="470"/>
      <c r="F140" s="495"/>
      <c r="G140" s="495"/>
      <c r="H140" s="495"/>
      <c r="I140" s="495"/>
      <c r="J140" s="549" t="s">
        <v>1579</v>
      </c>
      <c r="K140" s="497"/>
      <c r="L140" s="288" t="s">
        <v>235</v>
      </c>
      <c r="M140" s="252" t="s">
        <v>406</v>
      </c>
      <c r="N140" s="253">
        <f>IFERROR(VLOOKUP(L140,CategoryLog!$A$2:$D$550,3,FALSE),"")</f>
        <v>5.07</v>
      </c>
      <c r="O140" s="254"/>
      <c r="P140" s="252" t="s">
        <v>406</v>
      </c>
      <c r="Q140" s="253" t="str">
        <f>IFERROR(VLOOKUP(O140,CategoryLog!$A$2:$D$550,3,FALSE),"")</f>
        <v/>
      </c>
      <c r="R140" s="255"/>
      <c r="S140" s="252" t="s">
        <v>406</v>
      </c>
      <c r="T140" s="253" t="str">
        <f>IFERROR(VLOOKUP(R140,CategoryLog!$A$2:$D$550,3,FALSE),"")</f>
        <v/>
      </c>
      <c r="U140" s="256"/>
      <c r="V140" s="252" t="s">
        <v>406</v>
      </c>
      <c r="W140" s="252"/>
      <c r="X140" s="253" t="str">
        <f>IFERROR(VLOOKUP(U140,CategoryLog!$A$2:$D$550,3,FALSE),"")</f>
        <v/>
      </c>
      <c r="Y140" s="257"/>
      <c r="Z140" s="259"/>
      <c r="AA140" s="259"/>
      <c r="AB140" s="275"/>
      <c r="AC140" s="283"/>
      <c r="AD140" s="312"/>
      <c r="AE140" s="312"/>
      <c r="AF140" s="283" t="s">
        <v>996</v>
      </c>
      <c r="AG140" s="281">
        <v>1</v>
      </c>
      <c r="AH140" s="281"/>
      <c r="AI140" s="282"/>
      <c r="AJ140" s="301"/>
      <c r="AK140" s="301"/>
      <c r="AL140" s="282"/>
      <c r="AM140" s="282"/>
      <c r="AN140" s="282"/>
      <c r="AO140" s="301"/>
      <c r="AP140" s="282"/>
      <c r="AQ140" s="282"/>
      <c r="AR140" s="254" t="s">
        <v>609</v>
      </c>
      <c r="AS140" s="266"/>
      <c r="AT140" s="266"/>
      <c r="AU140" s="266"/>
      <c r="AV140" s="267" t="str">
        <f t="shared" si="9"/>
        <v>2018</v>
      </c>
      <c r="AW140" s="209">
        <v>132</v>
      </c>
      <c r="AX140" s="209">
        <v>132</v>
      </c>
      <c r="AY140" s="210">
        <f>MATCH(A140,'Original Order'!$A$2:$A$317,0)</f>
        <v>132</v>
      </c>
      <c r="AZ140" s="210">
        <f t="shared" si="7"/>
        <v>1</v>
      </c>
    </row>
    <row r="141" spans="1:52">
      <c r="A141" s="250" t="s">
        <v>33</v>
      </c>
      <c r="B141" s="251">
        <f t="shared" si="8"/>
        <v>5.14</v>
      </c>
      <c r="C141" s="533" t="s">
        <v>83</v>
      </c>
      <c r="D141" s="466"/>
      <c r="E141" s="470"/>
      <c r="F141" s="495"/>
      <c r="G141" s="495"/>
      <c r="H141" s="495"/>
      <c r="I141" s="495"/>
      <c r="J141" s="548"/>
      <c r="K141" s="495"/>
      <c r="L141" s="252" t="s">
        <v>236</v>
      </c>
      <c r="M141" s="252" t="s">
        <v>406</v>
      </c>
      <c r="N141" s="253">
        <f>IFERROR(VLOOKUP(L141,CategoryLog!$A$2:$D$550,3,FALSE),"")</f>
        <v>5.14</v>
      </c>
      <c r="O141" s="254"/>
      <c r="P141" s="252" t="s">
        <v>406</v>
      </c>
      <c r="Q141" s="253" t="str">
        <f>IFERROR(VLOOKUP(O141,CategoryLog!$A$2:$D$550,3,FALSE),"")</f>
        <v/>
      </c>
      <c r="R141" s="255"/>
      <c r="S141" s="252" t="s">
        <v>406</v>
      </c>
      <c r="T141" s="253" t="str">
        <f>IFERROR(VLOOKUP(R141,CategoryLog!$A$2:$D$550,3,FALSE),"")</f>
        <v/>
      </c>
      <c r="U141" s="256"/>
      <c r="V141" s="252" t="s">
        <v>406</v>
      </c>
      <c r="W141" s="252"/>
      <c r="X141" s="253" t="str">
        <f>IFERROR(VLOOKUP(U141,CategoryLog!$A$2:$D$550,3,FALSE),"")</f>
        <v/>
      </c>
      <c r="Y141" s="257"/>
      <c r="Z141" s="259"/>
      <c r="AA141" s="259"/>
      <c r="AB141" s="275" t="s">
        <v>996</v>
      </c>
      <c r="AC141" s="283"/>
      <c r="AD141" s="312"/>
      <c r="AE141" s="312"/>
      <c r="AF141" s="283" t="s">
        <v>996</v>
      </c>
      <c r="AG141" s="281">
        <v>2</v>
      </c>
      <c r="AH141" s="281"/>
      <c r="AI141" s="282"/>
      <c r="AJ141" s="301"/>
      <c r="AK141" s="301"/>
      <c r="AL141" s="282"/>
      <c r="AM141" s="282"/>
      <c r="AN141" s="282"/>
      <c r="AO141" s="301"/>
      <c r="AP141" s="282"/>
      <c r="AQ141" s="282"/>
      <c r="AR141" s="254" t="s">
        <v>609</v>
      </c>
      <c r="AS141" s="266"/>
      <c r="AT141" s="266"/>
      <c r="AU141" s="266"/>
      <c r="AV141" s="267" t="str">
        <f t="shared" si="9"/>
        <v>2018</v>
      </c>
      <c r="AW141" s="209">
        <v>133</v>
      </c>
      <c r="AX141" s="209">
        <v>133</v>
      </c>
      <c r="AY141" s="210">
        <f>MATCH(A141,'Original Order'!$A$2:$A$317,0)</f>
        <v>133</v>
      </c>
      <c r="AZ141" s="210">
        <f t="shared" si="7"/>
        <v>2</v>
      </c>
    </row>
    <row r="142" spans="1:52" ht="24">
      <c r="A142" s="250" t="s">
        <v>186</v>
      </c>
      <c r="B142" s="251">
        <f t="shared" si="8"/>
        <v>5.22</v>
      </c>
      <c r="C142" s="533" t="s">
        <v>170</v>
      </c>
      <c r="D142" s="466"/>
      <c r="E142" s="470"/>
      <c r="F142" s="495"/>
      <c r="G142" s="495"/>
      <c r="H142" s="495"/>
      <c r="I142" s="497" t="s">
        <v>1552</v>
      </c>
      <c r="J142" s="549"/>
      <c r="K142" s="497"/>
      <c r="L142" s="288" t="s">
        <v>233</v>
      </c>
      <c r="M142" s="252" t="s">
        <v>406</v>
      </c>
      <c r="N142" s="253">
        <f>IFERROR(VLOOKUP(L142,CategoryLog!$A$2:$D$550,3,FALSE),"")</f>
        <v>5.22</v>
      </c>
      <c r="O142" s="276" t="s">
        <v>113</v>
      </c>
      <c r="P142" s="252" t="s">
        <v>406</v>
      </c>
      <c r="Q142" s="253">
        <f>IFERROR(VLOOKUP(O142,CategoryLog!$A$2:$D$550,3,FALSE),"")</f>
        <v>5.22</v>
      </c>
      <c r="R142" s="255"/>
      <c r="S142" s="252" t="s">
        <v>406</v>
      </c>
      <c r="T142" s="253" t="str">
        <f>IFERROR(VLOOKUP(R142,CategoryLog!$A$2:$D$550,3,FALSE),"")</f>
        <v/>
      </c>
      <c r="U142" s="256"/>
      <c r="V142" s="252" t="s">
        <v>406</v>
      </c>
      <c r="W142" s="252"/>
      <c r="X142" s="253" t="str">
        <f>IFERROR(VLOOKUP(U142,CategoryLog!$A$2:$D$550,3,FALSE),"")</f>
        <v/>
      </c>
      <c r="Y142" s="257"/>
      <c r="Z142" s="259"/>
      <c r="AA142" s="259"/>
      <c r="AB142" s="275" t="s">
        <v>996</v>
      </c>
      <c r="AC142" s="283" t="s">
        <v>996</v>
      </c>
      <c r="AD142" s="312"/>
      <c r="AE142" s="312"/>
      <c r="AF142" s="283" t="s">
        <v>996</v>
      </c>
      <c r="AG142" s="281">
        <v>3</v>
      </c>
      <c r="AH142" s="281"/>
      <c r="AI142" s="282"/>
      <c r="AJ142" s="264" t="s">
        <v>1019</v>
      </c>
      <c r="AK142" s="301"/>
      <c r="AL142" s="282"/>
      <c r="AM142" s="282" t="s">
        <v>996</v>
      </c>
      <c r="AN142" s="282" t="s">
        <v>996</v>
      </c>
      <c r="AO142" s="301"/>
      <c r="AP142" s="282"/>
      <c r="AQ142" s="282" t="s">
        <v>1075</v>
      </c>
      <c r="AR142" s="254" t="s">
        <v>609</v>
      </c>
      <c r="AS142" s="266"/>
      <c r="AT142" s="266" t="s">
        <v>1057</v>
      </c>
      <c r="AU142" s="266"/>
      <c r="AV142" s="284" t="str">
        <f t="shared" si="9"/>
        <v>2018</v>
      </c>
      <c r="AW142" s="209">
        <v>134</v>
      </c>
      <c r="AX142" s="209">
        <v>175</v>
      </c>
      <c r="AY142" s="210">
        <f>MATCH(A142,'Original Order'!$A$2:$A$317,0)</f>
        <v>134</v>
      </c>
      <c r="AZ142" s="210">
        <f t="shared" si="7"/>
        <v>3</v>
      </c>
    </row>
    <row r="143" spans="1:52" ht="24">
      <c r="A143" s="250" t="s">
        <v>223</v>
      </c>
      <c r="B143" s="251">
        <f t="shared" si="8"/>
        <v>5.23</v>
      </c>
      <c r="C143" s="533" t="s">
        <v>170</v>
      </c>
      <c r="D143" s="466"/>
      <c r="E143" s="470"/>
      <c r="F143" s="495"/>
      <c r="G143" s="495"/>
      <c r="H143" s="495"/>
      <c r="I143" s="495"/>
      <c r="J143" s="548"/>
      <c r="K143" s="495"/>
      <c r="L143" s="252" t="s">
        <v>222</v>
      </c>
      <c r="M143" s="252" t="s">
        <v>406</v>
      </c>
      <c r="N143" s="253">
        <f>IFERROR(VLOOKUP(L143,CategoryLog!$A$2:$D$550,3,FALSE),"")</f>
        <v>5.23</v>
      </c>
      <c r="O143" s="256" t="s">
        <v>117</v>
      </c>
      <c r="P143" s="252" t="s">
        <v>406</v>
      </c>
      <c r="Q143" s="253">
        <f>IFERROR(VLOOKUP(O143,CategoryLog!$A$2:$D$550,3,FALSE),"")</f>
        <v>5.26</v>
      </c>
      <c r="R143" s="255"/>
      <c r="S143" s="252" t="s">
        <v>406</v>
      </c>
      <c r="T143" s="253" t="str">
        <f>IFERROR(VLOOKUP(R143,CategoryLog!$A$2:$D$550,3,FALSE),"")</f>
        <v/>
      </c>
      <c r="U143" s="256"/>
      <c r="V143" s="252" t="s">
        <v>406</v>
      </c>
      <c r="W143" s="252"/>
      <c r="X143" s="253" t="str">
        <f>IFERROR(VLOOKUP(U143,CategoryLog!$A$2:$D$550,3,FALSE),"")</f>
        <v/>
      </c>
      <c r="Y143" s="257"/>
      <c r="Z143" s="259"/>
      <c r="AA143" s="259"/>
      <c r="AB143" s="275" t="s">
        <v>996</v>
      </c>
      <c r="AC143" s="283" t="s">
        <v>996</v>
      </c>
      <c r="AD143" s="312"/>
      <c r="AE143" s="312"/>
      <c r="AF143" s="283" t="s">
        <v>996</v>
      </c>
      <c r="AG143" s="281">
        <v>3</v>
      </c>
      <c r="AH143" s="281"/>
      <c r="AI143" s="282"/>
      <c r="AJ143" s="264" t="s">
        <v>1019</v>
      </c>
      <c r="AK143" s="301"/>
      <c r="AL143" s="282"/>
      <c r="AM143" s="282"/>
      <c r="AN143" s="282" t="s">
        <v>1019</v>
      </c>
      <c r="AO143" s="301"/>
      <c r="AP143" s="282"/>
      <c r="AQ143" s="282"/>
      <c r="AR143" s="254" t="s">
        <v>609</v>
      </c>
      <c r="AS143" s="266"/>
      <c r="AT143" s="266"/>
      <c r="AU143" s="266"/>
      <c r="AV143" s="267" t="str">
        <f t="shared" si="9"/>
        <v>2018</v>
      </c>
      <c r="AW143" s="209">
        <v>135</v>
      </c>
      <c r="AX143" s="209">
        <v>187</v>
      </c>
      <c r="AY143" s="210">
        <f>MATCH(A143,'Original Order'!$A$2:$A$317,0)</f>
        <v>135</v>
      </c>
      <c r="AZ143" s="210">
        <f t="shared" si="7"/>
        <v>3</v>
      </c>
    </row>
    <row r="144" spans="1:52">
      <c r="A144" s="250" t="s">
        <v>152</v>
      </c>
      <c r="B144" s="251">
        <f t="shared" si="8"/>
        <v>5.05</v>
      </c>
      <c r="C144" s="533" t="s">
        <v>83</v>
      </c>
      <c r="D144" s="466"/>
      <c r="E144" s="470"/>
      <c r="F144" s="495"/>
      <c r="G144" s="495"/>
      <c r="H144" s="495"/>
      <c r="I144" s="495"/>
      <c r="J144" s="548"/>
      <c r="K144" s="495"/>
      <c r="L144" s="252" t="s">
        <v>238</v>
      </c>
      <c r="M144" s="252" t="s">
        <v>406</v>
      </c>
      <c r="N144" s="253">
        <f>IFERROR(VLOOKUP(L144,CategoryLog!$A$2:$D$550,3,FALSE),"")</f>
        <v>5.05</v>
      </c>
      <c r="O144" s="254" t="s">
        <v>151</v>
      </c>
      <c r="P144" s="252" t="s">
        <v>406</v>
      </c>
      <c r="Q144" s="253">
        <f>IFERROR(VLOOKUP(O144,CategoryLog!$A$2:$D$550,3,FALSE),"")</f>
        <v>5.05</v>
      </c>
      <c r="R144" s="255"/>
      <c r="S144" s="252" t="s">
        <v>406</v>
      </c>
      <c r="T144" s="253" t="str">
        <f>IFERROR(VLOOKUP(R144,CategoryLog!$A$2:$D$550,3,FALSE),"")</f>
        <v/>
      </c>
      <c r="U144" s="256"/>
      <c r="V144" s="252" t="s">
        <v>406</v>
      </c>
      <c r="W144" s="252"/>
      <c r="X144" s="253" t="str">
        <f>IFERROR(VLOOKUP(U144,CategoryLog!$A$2:$D$550,3,FALSE),"")</f>
        <v/>
      </c>
      <c r="Y144" s="257"/>
      <c r="Z144" s="259"/>
      <c r="AA144" s="259"/>
      <c r="AB144" s="275" t="s">
        <v>1019</v>
      </c>
      <c r="AC144" s="283" t="s">
        <v>1019</v>
      </c>
      <c r="AD144" s="312"/>
      <c r="AE144" s="312"/>
      <c r="AF144" s="283" t="s">
        <v>996</v>
      </c>
      <c r="AG144" s="281">
        <v>1</v>
      </c>
      <c r="AH144" s="281"/>
      <c r="AI144" s="282"/>
      <c r="AJ144" s="264" t="s">
        <v>1019</v>
      </c>
      <c r="AK144" s="301"/>
      <c r="AL144" s="282"/>
      <c r="AM144" s="282" t="s">
        <v>996</v>
      </c>
      <c r="AN144" s="282" t="s">
        <v>1019</v>
      </c>
      <c r="AO144" s="301"/>
      <c r="AP144" s="282"/>
      <c r="AQ144" s="282" t="s">
        <v>1075</v>
      </c>
      <c r="AR144" s="254" t="s">
        <v>609</v>
      </c>
      <c r="AS144" s="266"/>
      <c r="AT144" s="266" t="s">
        <v>1058</v>
      </c>
      <c r="AU144" s="266"/>
      <c r="AV144" s="284" t="str">
        <f t="shared" si="9"/>
        <v>2018</v>
      </c>
      <c r="AW144" s="209">
        <v>136</v>
      </c>
      <c r="AX144" s="209">
        <v>168</v>
      </c>
      <c r="AY144" s="210">
        <f>MATCH(A144,'Original Order'!$A$2:$A$317,0)</f>
        <v>136</v>
      </c>
      <c r="AZ144" s="210">
        <f t="shared" si="7"/>
        <v>1</v>
      </c>
    </row>
    <row r="145" spans="1:52">
      <c r="A145" s="250" t="s">
        <v>191</v>
      </c>
      <c r="B145" s="251">
        <f t="shared" si="8"/>
        <v>5.51</v>
      </c>
      <c r="C145" s="533" t="s">
        <v>170</v>
      </c>
      <c r="D145" s="466"/>
      <c r="E145" s="470"/>
      <c r="F145" s="495"/>
      <c r="G145" s="495"/>
      <c r="H145" s="495"/>
      <c r="I145" s="495"/>
      <c r="J145" s="548"/>
      <c r="K145" s="495"/>
      <c r="L145" s="252" t="s">
        <v>242</v>
      </c>
      <c r="M145" s="252" t="s">
        <v>406</v>
      </c>
      <c r="N145" s="253">
        <f>IFERROR(VLOOKUP(L145,CategoryLog!$A$2:$D$550,3,FALSE),"")</f>
        <v>5.51</v>
      </c>
      <c r="O145" s="254" t="s">
        <v>116</v>
      </c>
      <c r="P145" s="252" t="s">
        <v>406</v>
      </c>
      <c r="Q145" s="253">
        <f>IFERROR(VLOOKUP(O145,CategoryLog!$A$2:$D$550,3,FALSE),"")</f>
        <v>5.51</v>
      </c>
      <c r="R145" s="255"/>
      <c r="S145" s="252" t="s">
        <v>406</v>
      </c>
      <c r="T145" s="253" t="str">
        <f>IFERROR(VLOOKUP(R145,CategoryLog!$A$2:$D$550,3,FALSE),"")</f>
        <v/>
      </c>
      <c r="U145" s="256"/>
      <c r="V145" s="252" t="s">
        <v>406</v>
      </c>
      <c r="W145" s="252"/>
      <c r="X145" s="253" t="str">
        <f>IFERROR(VLOOKUP(U145,CategoryLog!$A$2:$D$550,3,FALSE),"")</f>
        <v/>
      </c>
      <c r="Y145" s="257"/>
      <c r="Z145" s="259"/>
      <c r="AA145" s="259"/>
      <c r="AB145" s="275" t="s">
        <v>996</v>
      </c>
      <c r="AC145" s="283" t="s">
        <v>996</v>
      </c>
      <c r="AD145" s="312"/>
      <c r="AE145" s="312"/>
      <c r="AF145" s="283" t="s">
        <v>996</v>
      </c>
      <c r="AG145" s="281">
        <v>3</v>
      </c>
      <c r="AH145" s="281"/>
      <c r="AI145" s="282"/>
      <c r="AJ145" s="264" t="s">
        <v>1019</v>
      </c>
      <c r="AK145" s="301"/>
      <c r="AL145" s="282"/>
      <c r="AM145" s="282"/>
      <c r="AN145" s="282" t="s">
        <v>1019</v>
      </c>
      <c r="AO145" s="301"/>
      <c r="AP145" s="282"/>
      <c r="AQ145" s="282"/>
      <c r="AR145" s="254" t="s">
        <v>609</v>
      </c>
      <c r="AS145" s="266"/>
      <c r="AT145" s="266" t="s">
        <v>1052</v>
      </c>
      <c r="AU145" s="266"/>
      <c r="AV145" s="267" t="str">
        <f t="shared" si="9"/>
        <v>2018</v>
      </c>
      <c r="AW145" s="209">
        <v>137</v>
      </c>
      <c r="AX145" s="209">
        <v>191</v>
      </c>
      <c r="AY145" s="210">
        <f>MATCH(A145,'Original Order'!$A$2:$A$317,0)</f>
        <v>137</v>
      </c>
      <c r="AZ145" s="210">
        <f t="shared" si="7"/>
        <v>3</v>
      </c>
    </row>
    <row r="146" spans="1:52">
      <c r="A146" s="250" t="s">
        <v>20</v>
      </c>
      <c r="B146" s="251">
        <f t="shared" si="8"/>
        <v>5.17</v>
      </c>
      <c r="C146" s="533" t="s">
        <v>83</v>
      </c>
      <c r="D146" s="466"/>
      <c r="E146" s="470"/>
      <c r="F146" s="495"/>
      <c r="G146" s="495"/>
      <c r="H146" s="495"/>
      <c r="I146" s="495"/>
      <c r="J146" s="549" t="s">
        <v>1571</v>
      </c>
      <c r="K146" s="497" t="s">
        <v>1599</v>
      </c>
      <c r="L146" s="252" t="s">
        <v>215</v>
      </c>
      <c r="M146" s="252" t="s">
        <v>406</v>
      </c>
      <c r="N146" s="253">
        <f>IFERROR(VLOOKUP(L146,CategoryLog!$A$2:$D$550,3,FALSE),"")</f>
        <v>5.17</v>
      </c>
      <c r="O146" s="276" t="s">
        <v>102</v>
      </c>
      <c r="P146" s="252" t="s">
        <v>406</v>
      </c>
      <c r="Q146" s="253">
        <f>IFERROR(VLOOKUP(O146,CategoryLog!$A$2:$D$550,3,FALSE),"")</f>
        <v>5.17</v>
      </c>
      <c r="R146" s="255"/>
      <c r="S146" s="252" t="s">
        <v>406</v>
      </c>
      <c r="T146" s="253" t="str">
        <f>IFERROR(VLOOKUP(R146,CategoryLog!$A$2:$D$550,3,FALSE),"")</f>
        <v/>
      </c>
      <c r="U146" s="256"/>
      <c r="V146" s="252" t="s">
        <v>406</v>
      </c>
      <c r="W146" s="252"/>
      <c r="X146" s="253" t="str">
        <f>IFERROR(VLOOKUP(U146,CategoryLog!$A$2:$D$550,3,FALSE),"")</f>
        <v/>
      </c>
      <c r="Y146" s="257" t="s">
        <v>996</v>
      </c>
      <c r="Z146" s="259"/>
      <c r="AA146" s="259"/>
      <c r="AB146" s="275"/>
      <c r="AC146" s="283" t="s">
        <v>1019</v>
      </c>
      <c r="AD146" s="312"/>
      <c r="AE146" s="312"/>
      <c r="AF146" s="283" t="s">
        <v>996</v>
      </c>
      <c r="AG146" s="281">
        <v>1</v>
      </c>
      <c r="AH146" s="281"/>
      <c r="AI146" s="282"/>
      <c r="AJ146" s="264" t="s">
        <v>1019</v>
      </c>
      <c r="AK146" s="301"/>
      <c r="AL146" s="282"/>
      <c r="AM146" s="282"/>
      <c r="AN146" s="282" t="s">
        <v>1019</v>
      </c>
      <c r="AO146" s="301"/>
      <c r="AP146" s="282"/>
      <c r="AQ146" s="282"/>
      <c r="AR146" s="254" t="s">
        <v>609</v>
      </c>
      <c r="AS146" s="266"/>
      <c r="AT146" s="266"/>
      <c r="AU146" s="266"/>
      <c r="AV146" s="267" t="str">
        <f t="shared" si="9"/>
        <v>2018</v>
      </c>
      <c r="AW146" s="209">
        <v>138</v>
      </c>
      <c r="AX146" s="209">
        <v>166</v>
      </c>
      <c r="AY146" s="210">
        <f>MATCH(A146,'Original Order'!$A$2:$A$317,0)</f>
        <v>138</v>
      </c>
      <c r="AZ146" s="210">
        <f t="shared" si="7"/>
        <v>1</v>
      </c>
    </row>
    <row r="147" spans="1:52">
      <c r="A147" s="250" t="s">
        <v>23</v>
      </c>
      <c r="B147" s="251">
        <f t="shared" si="8"/>
        <v>5.34</v>
      </c>
      <c r="C147" s="533" t="s">
        <v>83</v>
      </c>
      <c r="D147" s="466"/>
      <c r="E147" s="470"/>
      <c r="F147" s="495"/>
      <c r="G147" s="495"/>
      <c r="H147" s="495"/>
      <c r="I147" s="495"/>
      <c r="J147" s="548"/>
      <c r="K147" s="495"/>
      <c r="L147" s="252" t="s">
        <v>224</v>
      </c>
      <c r="M147" s="252" t="s">
        <v>406</v>
      </c>
      <c r="N147" s="253">
        <f>IFERROR(VLOOKUP(L147,CategoryLog!$A$2:$D$550,3,FALSE),"")</f>
        <v>5.34</v>
      </c>
      <c r="O147" s="254"/>
      <c r="P147" s="252" t="s">
        <v>406</v>
      </c>
      <c r="Q147" s="253" t="str">
        <f>IFERROR(VLOOKUP(O147,CategoryLog!$A$2:$D$550,3,FALSE),"")</f>
        <v/>
      </c>
      <c r="R147" s="255"/>
      <c r="S147" s="252" t="s">
        <v>406</v>
      </c>
      <c r="T147" s="253" t="str">
        <f>IFERROR(VLOOKUP(R147,CategoryLog!$A$2:$D$550,3,FALSE),"")</f>
        <v/>
      </c>
      <c r="U147" s="256"/>
      <c r="V147" s="252" t="s">
        <v>406</v>
      </c>
      <c r="W147" s="252"/>
      <c r="X147" s="253" t="str">
        <f>IFERROR(VLOOKUP(U147,CategoryLog!$A$2:$D$550,3,FALSE),"")</f>
        <v/>
      </c>
      <c r="Y147" s="257"/>
      <c r="Z147" s="259"/>
      <c r="AA147" s="259"/>
      <c r="AB147" s="275" t="s">
        <v>996</v>
      </c>
      <c r="AC147" s="283"/>
      <c r="AD147" s="312"/>
      <c r="AE147" s="312"/>
      <c r="AF147" s="283" t="s">
        <v>996</v>
      </c>
      <c r="AG147" s="281">
        <v>2</v>
      </c>
      <c r="AH147" s="281"/>
      <c r="AI147" s="282"/>
      <c r="AJ147" s="301"/>
      <c r="AK147" s="301"/>
      <c r="AL147" s="282"/>
      <c r="AM147" s="282"/>
      <c r="AN147" s="282"/>
      <c r="AO147" s="301"/>
      <c r="AP147" s="282"/>
      <c r="AQ147" s="282"/>
      <c r="AR147" s="254" t="s">
        <v>609</v>
      </c>
      <c r="AS147" s="266"/>
      <c r="AT147" s="266" t="s">
        <v>1052</v>
      </c>
      <c r="AU147" s="266"/>
      <c r="AV147" s="267" t="str">
        <f t="shared" si="9"/>
        <v>2018</v>
      </c>
      <c r="AW147" s="209">
        <v>139</v>
      </c>
      <c r="AX147" s="209">
        <v>139</v>
      </c>
      <c r="AY147" s="210">
        <f>MATCH(A147,'Original Order'!$A$2:$A$317,0)</f>
        <v>139</v>
      </c>
      <c r="AZ147" s="210">
        <f t="shared" si="7"/>
        <v>2</v>
      </c>
    </row>
    <row r="148" spans="1:52" ht="36">
      <c r="A148" s="268" t="s">
        <v>828</v>
      </c>
      <c r="B148" s="251">
        <f t="shared" si="8"/>
        <v>4.46</v>
      </c>
      <c r="C148" s="533" t="s">
        <v>83</v>
      </c>
      <c r="D148" s="466"/>
      <c r="E148" s="470"/>
      <c r="F148" s="495"/>
      <c r="G148" s="495"/>
      <c r="H148" s="495"/>
      <c r="I148" s="495"/>
      <c r="J148" s="548"/>
      <c r="K148" s="495"/>
      <c r="L148" s="288" t="s">
        <v>924</v>
      </c>
      <c r="M148" s="252" t="s">
        <v>406</v>
      </c>
      <c r="N148" s="253">
        <f>IFERROR(VLOOKUP(L148,CategoryLog!$A$2:$D$550,3,FALSE),"")</f>
        <v>4.46</v>
      </c>
      <c r="O148" s="256"/>
      <c r="P148" s="252" t="s">
        <v>406</v>
      </c>
      <c r="Q148" s="253" t="str">
        <f>IFERROR(VLOOKUP(O148,CategoryLog!$A$2:$D$550,3,FALSE),"")</f>
        <v/>
      </c>
      <c r="R148" s="310"/>
      <c r="S148" s="252" t="s">
        <v>406</v>
      </c>
      <c r="T148" s="253" t="str">
        <f>IFERROR(VLOOKUP(R148,CategoryLog!$A$2:$D$550,3,FALSE),"")</f>
        <v/>
      </c>
      <c r="U148" s="290"/>
      <c r="V148" s="252" t="s">
        <v>406</v>
      </c>
      <c r="W148" s="291"/>
      <c r="X148" s="253" t="str">
        <f>IFERROR(VLOOKUP(U148,CategoryLog!$A$2:$D$550,3,FALSE),"")</f>
        <v/>
      </c>
      <c r="Y148" s="257"/>
      <c r="Z148" s="311"/>
      <c r="AA148" s="292"/>
      <c r="AB148" s="275"/>
      <c r="AC148" s="329"/>
      <c r="AD148" s="330"/>
      <c r="AE148" s="330"/>
      <c r="AF148" s="329"/>
      <c r="AG148" s="331">
        <v>0</v>
      </c>
      <c r="AH148" s="319"/>
      <c r="AI148" s="320"/>
      <c r="AJ148" s="321"/>
      <c r="AK148" s="321"/>
      <c r="AL148" s="320"/>
      <c r="AM148" s="320"/>
      <c r="AN148" s="320"/>
      <c r="AO148" s="321"/>
      <c r="AP148" s="320"/>
      <c r="AQ148" s="320"/>
      <c r="AR148" s="295" t="s">
        <v>608</v>
      </c>
      <c r="AS148" s="266"/>
      <c r="AT148" s="266"/>
      <c r="AU148" s="266"/>
      <c r="AV148" s="267" t="str">
        <f t="shared" si="9"/>
        <v>n/a</v>
      </c>
      <c r="AW148" s="209">
        <v>140</v>
      </c>
      <c r="AX148" s="209">
        <v>140</v>
      </c>
      <c r="AY148" s="210">
        <f>MATCH(A148,'Original Order'!$A$2:$A$317,0)</f>
        <v>140</v>
      </c>
      <c r="AZ148" s="210">
        <f t="shared" si="7"/>
        <v>0</v>
      </c>
    </row>
    <row r="149" spans="1:52" ht="24">
      <c r="A149" s="268" t="s">
        <v>806</v>
      </c>
      <c r="B149" s="251">
        <f t="shared" si="8"/>
        <v>4.0599999999999996</v>
      </c>
      <c r="C149" s="533" t="s">
        <v>83</v>
      </c>
      <c r="D149" s="466"/>
      <c r="E149" s="470"/>
      <c r="F149" s="495"/>
      <c r="G149" s="495"/>
      <c r="H149" s="495"/>
      <c r="I149" s="495"/>
      <c r="J149" s="548"/>
      <c r="K149" s="495"/>
      <c r="L149" s="288" t="s">
        <v>935</v>
      </c>
      <c r="M149" s="252" t="s">
        <v>406</v>
      </c>
      <c r="N149" s="253">
        <f>IFERROR(VLOOKUP(L149,CategoryLog!$A$2:$D$550,3,FALSE),"")</f>
        <v>4.0599999999999996</v>
      </c>
      <c r="O149" s="256"/>
      <c r="P149" s="252" t="s">
        <v>406</v>
      </c>
      <c r="Q149" s="253" t="str">
        <f>IFERROR(VLOOKUP(O149,CategoryLog!$A$2:$D$550,3,FALSE),"")</f>
        <v/>
      </c>
      <c r="R149" s="310"/>
      <c r="S149" s="252" t="s">
        <v>406</v>
      </c>
      <c r="T149" s="253" t="str">
        <f>IFERROR(VLOOKUP(R149,CategoryLog!$A$2:$D$550,3,FALSE),"")</f>
        <v/>
      </c>
      <c r="U149" s="290"/>
      <c r="V149" s="252" t="s">
        <v>406</v>
      </c>
      <c r="W149" s="291"/>
      <c r="X149" s="253" t="str">
        <f>IFERROR(VLOOKUP(U149,CategoryLog!$A$2:$D$550,3,FALSE),"")</f>
        <v/>
      </c>
      <c r="Y149" s="257"/>
      <c r="Z149" s="311"/>
      <c r="AA149" s="292"/>
      <c r="AB149" s="275"/>
      <c r="AC149" s="283"/>
      <c r="AD149" s="312"/>
      <c r="AE149" s="312"/>
      <c r="AF149" s="283"/>
      <c r="AG149" s="341">
        <v>0</v>
      </c>
      <c r="AH149" s="281"/>
      <c r="AI149" s="282"/>
      <c r="AJ149" s="301"/>
      <c r="AK149" s="301"/>
      <c r="AL149" s="282"/>
      <c r="AM149" s="282" t="s">
        <v>996</v>
      </c>
      <c r="AN149" s="282"/>
      <c r="AO149" s="301"/>
      <c r="AP149" s="282"/>
      <c r="AQ149" s="282" t="s">
        <v>1075</v>
      </c>
      <c r="AR149" s="295" t="s">
        <v>608</v>
      </c>
      <c r="AS149" s="266"/>
      <c r="AT149" s="266" t="s">
        <v>1059</v>
      </c>
      <c r="AU149" s="266"/>
      <c r="AV149" s="284" t="str">
        <f t="shared" si="9"/>
        <v>n/a</v>
      </c>
      <c r="AW149" s="209">
        <v>141</v>
      </c>
      <c r="AX149" s="209">
        <v>141</v>
      </c>
      <c r="AY149" s="210">
        <f>MATCH(A149,'Original Order'!$A$2:$A$317,0)</f>
        <v>141</v>
      </c>
      <c r="AZ149" s="210">
        <f t="shared" si="7"/>
        <v>0</v>
      </c>
    </row>
    <row r="150" spans="1:52" ht="24">
      <c r="A150" s="268" t="s">
        <v>793</v>
      </c>
      <c r="B150" s="251">
        <f t="shared" si="8"/>
        <v>4.04</v>
      </c>
      <c r="C150" s="533" t="s">
        <v>83</v>
      </c>
      <c r="D150" s="466"/>
      <c r="E150" s="470"/>
      <c r="F150" s="495"/>
      <c r="G150" s="495"/>
      <c r="H150" s="495"/>
      <c r="I150" s="495"/>
      <c r="J150" s="548"/>
      <c r="K150" s="495"/>
      <c r="L150" s="288" t="s">
        <v>933</v>
      </c>
      <c r="M150" s="252" t="s">
        <v>406</v>
      </c>
      <c r="N150" s="253">
        <f>IFERROR(VLOOKUP(L150,CategoryLog!$A$2:$D$550,3,FALSE),"")</f>
        <v>4.04</v>
      </c>
      <c r="O150" s="256"/>
      <c r="P150" s="252" t="s">
        <v>406</v>
      </c>
      <c r="Q150" s="253" t="str">
        <f>IFERROR(VLOOKUP(O150,CategoryLog!$A$2:$D$550,3,FALSE),"")</f>
        <v/>
      </c>
      <c r="R150" s="310"/>
      <c r="S150" s="252" t="s">
        <v>406</v>
      </c>
      <c r="T150" s="253" t="str">
        <f>IFERROR(VLOOKUP(R150,CategoryLog!$A$2:$D$550,3,FALSE),"")</f>
        <v/>
      </c>
      <c r="U150" s="290"/>
      <c r="V150" s="252" t="s">
        <v>406</v>
      </c>
      <c r="W150" s="291"/>
      <c r="X150" s="253" t="str">
        <f>IFERROR(VLOOKUP(U150,CategoryLog!$A$2:$D$550,3,FALSE),"")</f>
        <v/>
      </c>
      <c r="Y150" s="257"/>
      <c r="Z150" s="311"/>
      <c r="AA150" s="292"/>
      <c r="AB150" s="275"/>
      <c r="AC150" s="275"/>
      <c r="AD150" s="340"/>
      <c r="AE150" s="340"/>
      <c r="AF150" s="275"/>
      <c r="AG150" s="307">
        <v>0</v>
      </c>
      <c r="AH150" s="272"/>
      <c r="AI150" s="273"/>
      <c r="AJ150" s="294"/>
      <c r="AK150" s="294"/>
      <c r="AL150" s="273"/>
      <c r="AM150" s="273" t="s">
        <v>996</v>
      </c>
      <c r="AN150" s="273"/>
      <c r="AO150" s="294"/>
      <c r="AP150" s="273"/>
      <c r="AQ150" s="282" t="s">
        <v>1075</v>
      </c>
      <c r="AR150" s="295" t="s">
        <v>608</v>
      </c>
      <c r="AS150" s="266"/>
      <c r="AT150" s="266" t="s">
        <v>1059</v>
      </c>
      <c r="AU150" s="266"/>
      <c r="AV150" s="284" t="str">
        <f t="shared" si="9"/>
        <v>n/a</v>
      </c>
      <c r="AW150" s="209">
        <v>142</v>
      </c>
      <c r="AX150" s="209">
        <v>142</v>
      </c>
      <c r="AY150" s="210">
        <f>MATCH(A150,'Original Order'!$A$2:$A$317,0)</f>
        <v>142</v>
      </c>
      <c r="AZ150" s="210">
        <f t="shared" si="7"/>
        <v>0</v>
      </c>
    </row>
    <row r="151" spans="1:52" ht="36">
      <c r="A151" s="268" t="s">
        <v>807</v>
      </c>
      <c r="B151" s="251">
        <f t="shared" si="8"/>
        <v>4.25</v>
      </c>
      <c r="C151" s="533" t="s">
        <v>83</v>
      </c>
      <c r="D151" s="466"/>
      <c r="E151" s="470"/>
      <c r="F151" s="495"/>
      <c r="G151" s="495"/>
      <c r="H151" s="495"/>
      <c r="I151" s="495"/>
      <c r="J151" s="548"/>
      <c r="K151" s="495"/>
      <c r="L151" s="288" t="s">
        <v>937</v>
      </c>
      <c r="M151" s="252" t="s">
        <v>406</v>
      </c>
      <c r="N151" s="253">
        <f>IFERROR(VLOOKUP(L151,CategoryLog!$A$2:$D$550,3,FALSE),"")</f>
        <v>4.25</v>
      </c>
      <c r="O151" s="256"/>
      <c r="P151" s="252" t="s">
        <v>406</v>
      </c>
      <c r="Q151" s="253" t="str">
        <f>IFERROR(VLOOKUP(O151,CategoryLog!$A$2:$D$550,3,FALSE),"")</f>
        <v/>
      </c>
      <c r="R151" s="310"/>
      <c r="S151" s="252" t="s">
        <v>406</v>
      </c>
      <c r="T151" s="253" t="str">
        <f>IFERROR(VLOOKUP(R151,CategoryLog!$A$2:$D$550,3,FALSE),"")</f>
        <v/>
      </c>
      <c r="U151" s="290"/>
      <c r="V151" s="252" t="s">
        <v>406</v>
      </c>
      <c r="W151" s="291"/>
      <c r="X151" s="253" t="str">
        <f>IFERROR(VLOOKUP(U151,CategoryLog!$A$2:$D$550,3,FALSE),"")</f>
        <v/>
      </c>
      <c r="Y151" s="257"/>
      <c r="Z151" s="311"/>
      <c r="AA151" s="292"/>
      <c r="AB151" s="275"/>
      <c r="AC151" s="283"/>
      <c r="AD151" s="312"/>
      <c r="AE151" s="312"/>
      <c r="AF151" s="283"/>
      <c r="AG151" s="341">
        <v>0</v>
      </c>
      <c r="AH151" s="281"/>
      <c r="AI151" s="282"/>
      <c r="AJ151" s="301"/>
      <c r="AK151" s="301"/>
      <c r="AL151" s="282"/>
      <c r="AM151" s="282" t="s">
        <v>996</v>
      </c>
      <c r="AN151" s="282"/>
      <c r="AO151" s="301"/>
      <c r="AP151" s="282"/>
      <c r="AQ151" s="282" t="s">
        <v>1075</v>
      </c>
      <c r="AR151" s="295" t="s">
        <v>608</v>
      </c>
      <c r="AS151" s="266"/>
      <c r="AT151" s="266" t="s">
        <v>1057</v>
      </c>
      <c r="AU151" s="266"/>
      <c r="AV151" s="284" t="str">
        <f t="shared" si="9"/>
        <v>n/a</v>
      </c>
      <c r="AW151" s="209">
        <v>143</v>
      </c>
      <c r="AX151" s="209">
        <v>143</v>
      </c>
      <c r="AY151" s="210">
        <f>MATCH(A151,'Original Order'!$A$2:$A$317,0)</f>
        <v>143</v>
      </c>
      <c r="AZ151" s="210">
        <f t="shared" si="7"/>
        <v>0</v>
      </c>
    </row>
    <row r="152" spans="1:52">
      <c r="A152" s="268" t="s">
        <v>799</v>
      </c>
      <c r="B152" s="251" t="str">
        <f t="shared" si="8"/>
        <v>4.30</v>
      </c>
      <c r="C152" s="533" t="s">
        <v>83</v>
      </c>
      <c r="D152" s="466"/>
      <c r="E152" s="470"/>
      <c r="F152" s="495"/>
      <c r="G152" s="495"/>
      <c r="H152" s="495"/>
      <c r="I152" s="495"/>
      <c r="J152" s="548"/>
      <c r="K152" s="495"/>
      <c r="L152" s="288" t="s">
        <v>943</v>
      </c>
      <c r="M152" s="252" t="s">
        <v>406</v>
      </c>
      <c r="N152" s="253" t="str">
        <f>IFERROR(VLOOKUP(L152,CategoryLog!$A$2:$D$550,3,FALSE),"")</f>
        <v>4.30</v>
      </c>
      <c r="O152" s="289" t="s">
        <v>908</v>
      </c>
      <c r="P152" s="252" t="s">
        <v>1471</v>
      </c>
      <c r="Q152" s="253" t="str">
        <f>IFERROR(VLOOKUP(O152,CategoryLog!$A$2:$D$550,3,FALSE),"")</f>
        <v>4.30</v>
      </c>
      <c r="R152" s="310"/>
      <c r="S152" s="252" t="s">
        <v>406</v>
      </c>
      <c r="T152" s="253" t="str">
        <f>IFERROR(VLOOKUP(R152,CategoryLog!$A$2:$D$550,3,FALSE),"")</f>
        <v/>
      </c>
      <c r="U152" s="290"/>
      <c r="V152" s="252" t="s">
        <v>406</v>
      </c>
      <c r="W152" s="291"/>
      <c r="X152" s="253" t="str">
        <f>IFERROR(VLOOKUP(U152,CategoryLog!$A$2:$D$550,3,FALSE),"")</f>
        <v/>
      </c>
      <c r="Y152" s="257" t="s">
        <v>996</v>
      </c>
      <c r="Z152" s="311"/>
      <c r="AA152" s="292"/>
      <c r="AB152" s="275"/>
      <c r="AC152" s="283" t="s">
        <v>996</v>
      </c>
      <c r="AD152" s="312"/>
      <c r="AE152" s="312"/>
      <c r="AF152" s="283"/>
      <c r="AG152" s="281">
        <v>1</v>
      </c>
      <c r="AH152" s="281"/>
      <c r="AI152" s="282"/>
      <c r="AJ152" s="264" t="s">
        <v>1019</v>
      </c>
      <c r="AK152" s="301"/>
      <c r="AL152" s="282"/>
      <c r="AM152" s="282" t="s">
        <v>996</v>
      </c>
      <c r="AN152" s="282" t="s">
        <v>996</v>
      </c>
      <c r="AO152" s="301"/>
      <c r="AP152" s="282"/>
      <c r="AQ152" s="282" t="s">
        <v>1075</v>
      </c>
      <c r="AR152" s="295" t="s">
        <v>608</v>
      </c>
      <c r="AS152" s="266"/>
      <c r="AT152" s="266" t="s">
        <v>1059</v>
      </c>
      <c r="AU152" s="266"/>
      <c r="AV152" s="287" t="str">
        <f t="shared" si="9"/>
        <v>2018</v>
      </c>
      <c r="AW152" s="209">
        <v>144</v>
      </c>
      <c r="AX152" s="209">
        <v>258</v>
      </c>
      <c r="AY152" s="210">
        <f>MATCH(A152,'Original Order'!$A$2:$A$317,0)</f>
        <v>144</v>
      </c>
      <c r="AZ152" s="210">
        <f t="shared" si="7"/>
        <v>1</v>
      </c>
    </row>
    <row r="153" spans="1:52">
      <c r="A153" s="250" t="s">
        <v>47</v>
      </c>
      <c r="B153" s="251" t="str">
        <f t="shared" si="8"/>
        <v>none</v>
      </c>
      <c r="C153" s="533" t="s">
        <v>83</v>
      </c>
      <c r="D153" s="466"/>
      <c r="E153" s="470"/>
      <c r="F153" s="495"/>
      <c r="G153" s="495"/>
      <c r="H153" s="495"/>
      <c r="I153" s="495"/>
      <c r="J153" s="548"/>
      <c r="K153" s="495"/>
      <c r="L153" s="252" t="s">
        <v>254</v>
      </c>
      <c r="M153" s="252" t="s">
        <v>406</v>
      </c>
      <c r="N153" s="253" t="str">
        <f>IFERROR(VLOOKUP(L153,CategoryLog!$A$2:$D$550,3,FALSE),"")</f>
        <v/>
      </c>
      <c r="O153" s="254"/>
      <c r="P153" s="252" t="s">
        <v>406</v>
      </c>
      <c r="Q153" s="253" t="str">
        <f>IFERROR(VLOOKUP(O153,CategoryLog!$A$2:$D$550,3,FALSE),"")</f>
        <v/>
      </c>
      <c r="R153" s="255"/>
      <c r="S153" s="252" t="s">
        <v>406</v>
      </c>
      <c r="T153" s="253" t="str">
        <f>IFERROR(VLOOKUP(R153,CategoryLog!$A$2:$D$550,3,FALSE),"")</f>
        <v/>
      </c>
      <c r="U153" s="256"/>
      <c r="V153" s="252" t="s">
        <v>406</v>
      </c>
      <c r="W153" s="252"/>
      <c r="X153" s="253" t="str">
        <f>IFERROR(VLOOKUP(U153,CategoryLog!$A$2:$D$550,3,FALSE),"")</f>
        <v/>
      </c>
      <c r="Y153" s="257"/>
      <c r="Z153" s="259"/>
      <c r="AA153" s="259"/>
      <c r="AB153" s="275"/>
      <c r="AC153" s="283"/>
      <c r="AD153" s="312"/>
      <c r="AE153" s="312"/>
      <c r="AF153" s="283"/>
      <c r="AG153" s="341">
        <v>0</v>
      </c>
      <c r="AH153" s="281"/>
      <c r="AI153" s="282"/>
      <c r="AJ153" s="301"/>
      <c r="AK153" s="301"/>
      <c r="AL153" s="282"/>
      <c r="AM153" s="282"/>
      <c r="AN153" s="282"/>
      <c r="AO153" s="301"/>
      <c r="AP153" s="282"/>
      <c r="AQ153" s="282"/>
      <c r="AR153" s="254" t="s">
        <v>608</v>
      </c>
      <c r="AS153" s="266"/>
      <c r="AT153" s="266"/>
      <c r="AU153" s="266"/>
      <c r="AV153" s="267" t="str">
        <f t="shared" si="9"/>
        <v>n/a</v>
      </c>
      <c r="AW153" s="209">
        <v>145</v>
      </c>
      <c r="AX153" s="209">
        <v>145</v>
      </c>
      <c r="AY153" s="210">
        <f>MATCH(A153,'Original Order'!$A$2:$A$317,0)</f>
        <v>145</v>
      </c>
      <c r="AZ153" s="210">
        <f t="shared" si="7"/>
        <v>0</v>
      </c>
    </row>
    <row r="154" spans="1:52">
      <c r="A154" s="250" t="s">
        <v>51</v>
      </c>
      <c r="B154" s="251">
        <f t="shared" si="8"/>
        <v>4.09</v>
      </c>
      <c r="C154" s="538"/>
      <c r="D154" s="466"/>
      <c r="E154" s="470"/>
      <c r="F154" s="495"/>
      <c r="G154" s="495"/>
      <c r="H154" s="495"/>
      <c r="I154" s="495"/>
      <c r="J154" s="548"/>
      <c r="K154" s="495"/>
      <c r="L154" s="252" t="s">
        <v>259</v>
      </c>
      <c r="M154" s="252" t="s">
        <v>406</v>
      </c>
      <c r="N154" s="253">
        <f>IFERROR(VLOOKUP(L154,CategoryLog!$A$2:$D$550,3,FALSE),"")</f>
        <v>4.09</v>
      </c>
      <c r="O154" s="256" t="s">
        <v>123</v>
      </c>
      <c r="P154" s="252" t="s">
        <v>406</v>
      </c>
      <c r="Q154" s="253">
        <f>IFERROR(VLOOKUP(O154,CategoryLog!$A$2:$D$550,3,FALSE),"")</f>
        <v>4.05</v>
      </c>
      <c r="R154" s="255"/>
      <c r="S154" s="252" t="s">
        <v>406</v>
      </c>
      <c r="T154" s="253" t="str">
        <f>IFERROR(VLOOKUP(R154,CategoryLog!$A$2:$D$550,3,FALSE),"")</f>
        <v/>
      </c>
      <c r="U154" s="256"/>
      <c r="V154" s="252" t="s">
        <v>406</v>
      </c>
      <c r="W154" s="252"/>
      <c r="X154" s="253" t="str">
        <f>IFERROR(VLOOKUP(U154,CategoryLog!$A$2:$D$550,3,FALSE),"")</f>
        <v/>
      </c>
      <c r="Y154" s="257"/>
      <c r="Z154" s="259"/>
      <c r="AA154" s="259"/>
      <c r="AB154" s="275" t="s">
        <v>996</v>
      </c>
      <c r="AC154" s="283" t="s">
        <v>996</v>
      </c>
      <c r="AD154" s="312"/>
      <c r="AE154" s="312"/>
      <c r="AF154" s="283"/>
      <c r="AG154" s="281">
        <v>2</v>
      </c>
      <c r="AH154" s="281"/>
      <c r="AI154" s="282"/>
      <c r="AJ154" s="264" t="s">
        <v>1019</v>
      </c>
      <c r="AK154" s="301"/>
      <c r="AL154" s="282"/>
      <c r="AM154" s="282"/>
      <c r="AN154" s="282" t="s">
        <v>996</v>
      </c>
      <c r="AO154" s="301"/>
      <c r="AP154" s="282"/>
      <c r="AQ154" s="282" t="s">
        <v>1075</v>
      </c>
      <c r="AR154" s="254" t="s">
        <v>608</v>
      </c>
      <c r="AS154" s="266"/>
      <c r="AT154" s="266"/>
      <c r="AU154" s="266"/>
      <c r="AV154" s="284" t="str">
        <f t="shared" si="9"/>
        <v>2018</v>
      </c>
      <c r="AW154" s="209">
        <v>146</v>
      </c>
      <c r="AX154" s="209">
        <v>232</v>
      </c>
      <c r="AY154" s="210">
        <f>MATCH(A154,'Original Order'!$A$2:$A$317,0)</f>
        <v>146</v>
      </c>
      <c r="AZ154" s="210">
        <f t="shared" si="7"/>
        <v>2</v>
      </c>
    </row>
    <row r="155" spans="1:52">
      <c r="A155" s="268" t="s">
        <v>497</v>
      </c>
      <c r="B155" s="251" t="str">
        <f t="shared" si="8"/>
        <v>none</v>
      </c>
      <c r="C155" s="533" t="s">
        <v>333</v>
      </c>
      <c r="D155" s="466"/>
      <c r="E155" s="470"/>
      <c r="F155" s="495"/>
      <c r="G155" s="495"/>
      <c r="H155" s="495"/>
      <c r="I155" s="495"/>
      <c r="J155" s="548"/>
      <c r="K155" s="495"/>
      <c r="L155" s="288"/>
      <c r="M155" s="252" t="s">
        <v>406</v>
      </c>
      <c r="N155" s="253" t="str">
        <f>IFERROR(VLOOKUP(L155,CategoryLog!$A$2:$D$550,3,FALSE),"")</f>
        <v/>
      </c>
      <c r="O155" s="256"/>
      <c r="P155" s="252" t="s">
        <v>406</v>
      </c>
      <c r="Q155" s="253" t="str">
        <f>IFERROR(VLOOKUP(O155,CategoryLog!$A$2:$D$550,3,FALSE),"")</f>
        <v/>
      </c>
      <c r="R155" s="298" t="s">
        <v>1326</v>
      </c>
      <c r="S155" s="252" t="s">
        <v>406</v>
      </c>
      <c r="T155" s="253" t="str">
        <f>IFERROR(VLOOKUP(R155,CategoryLog!$A$2:$D$550,3,FALSE),"")</f>
        <v/>
      </c>
      <c r="U155" s="276"/>
      <c r="V155" s="252" t="s">
        <v>406</v>
      </c>
      <c r="W155" s="288"/>
      <c r="X155" s="253" t="str">
        <f>IFERROR(VLOOKUP(U155,CategoryLog!$A$2:$D$550,3,FALSE),"")</f>
        <v/>
      </c>
      <c r="Y155" s="257"/>
      <c r="Z155" s="274"/>
      <c r="AA155" s="274"/>
      <c r="AB155" s="275"/>
      <c r="AC155" s="275"/>
      <c r="AD155" s="275"/>
      <c r="AE155" s="340"/>
      <c r="AF155" s="275"/>
      <c r="AG155" s="307">
        <v>0</v>
      </c>
      <c r="AH155" s="272"/>
      <c r="AI155" s="273"/>
      <c r="AJ155" s="294"/>
      <c r="AK155" s="273"/>
      <c r="AL155" s="273"/>
      <c r="AM155" s="273"/>
      <c r="AN155" s="273"/>
      <c r="AO155" s="273"/>
      <c r="AP155" s="273"/>
      <c r="AQ155" s="273"/>
      <c r="AR155" s="295" t="s">
        <v>608</v>
      </c>
      <c r="AS155" s="266"/>
      <c r="AT155" s="266"/>
      <c r="AU155" s="266"/>
      <c r="AV155" s="267" t="str">
        <f t="shared" si="9"/>
        <v>n/a</v>
      </c>
      <c r="AW155" s="209">
        <v>147</v>
      </c>
      <c r="AX155" s="209">
        <v>147</v>
      </c>
      <c r="AY155" s="210">
        <f>MATCH(A155,'Original Order'!$A$2:$A$317,0)</f>
        <v>147</v>
      </c>
      <c r="AZ155" s="210">
        <f t="shared" si="7"/>
        <v>0</v>
      </c>
    </row>
    <row r="156" spans="1:52">
      <c r="A156" s="268" t="s">
        <v>513</v>
      </c>
      <c r="B156" s="251">
        <f t="shared" si="8"/>
        <v>4.1100000000000003</v>
      </c>
      <c r="C156" s="533" t="s">
        <v>333</v>
      </c>
      <c r="D156" s="466"/>
      <c r="E156" s="470"/>
      <c r="F156" s="495"/>
      <c r="G156" s="495"/>
      <c r="H156" s="495"/>
      <c r="I156" s="495"/>
      <c r="J156" s="548"/>
      <c r="K156" s="495"/>
      <c r="L156" s="288"/>
      <c r="M156" s="252" t="s">
        <v>406</v>
      </c>
      <c r="N156" s="253" t="str">
        <f>IFERROR(VLOOKUP(L156,CategoryLog!$A$2:$D$550,3,FALSE),"")</f>
        <v/>
      </c>
      <c r="O156" s="256"/>
      <c r="P156" s="252" t="s">
        <v>406</v>
      </c>
      <c r="Q156" s="253" t="str">
        <f>IFERROR(VLOOKUP(O156,CategoryLog!$A$2:$D$550,3,FALSE),"")</f>
        <v/>
      </c>
      <c r="R156" s="298" t="s">
        <v>1211</v>
      </c>
      <c r="S156" s="252" t="s">
        <v>406</v>
      </c>
      <c r="T156" s="253">
        <f>IFERROR(VLOOKUP(R156,CategoryLog!$A$2:$D$550,3,FALSE),"")</f>
        <v>4.1100000000000003</v>
      </c>
      <c r="U156" s="276"/>
      <c r="V156" s="252" t="s">
        <v>406</v>
      </c>
      <c r="W156" s="288"/>
      <c r="X156" s="253" t="str">
        <f>IFERROR(VLOOKUP(U156,CategoryLog!$A$2:$D$550,3,FALSE),"")</f>
        <v/>
      </c>
      <c r="Y156" s="257"/>
      <c r="Z156" s="274"/>
      <c r="AA156" s="274"/>
      <c r="AB156" s="275"/>
      <c r="AC156" s="275"/>
      <c r="AD156" s="275"/>
      <c r="AE156" s="340"/>
      <c r="AF156" s="275"/>
      <c r="AG156" s="307">
        <v>0</v>
      </c>
      <c r="AH156" s="272"/>
      <c r="AI156" s="273"/>
      <c r="AJ156" s="294"/>
      <c r="AK156" s="273"/>
      <c r="AL156" s="273"/>
      <c r="AM156" s="273"/>
      <c r="AN156" s="273"/>
      <c r="AO156" s="273"/>
      <c r="AP156" s="273"/>
      <c r="AQ156" s="273"/>
      <c r="AR156" s="295" t="s">
        <v>608</v>
      </c>
      <c r="AS156" s="266"/>
      <c r="AT156" s="266"/>
      <c r="AU156" s="266"/>
      <c r="AV156" s="267" t="str">
        <f t="shared" si="9"/>
        <v>n/a</v>
      </c>
      <c r="AW156" s="209">
        <v>148</v>
      </c>
      <c r="AX156" s="209">
        <v>148</v>
      </c>
      <c r="AY156" s="210">
        <f>MATCH(A156,'Original Order'!$A$2:$A$317,0)</f>
        <v>148</v>
      </c>
      <c r="AZ156" s="210">
        <f t="shared" si="7"/>
        <v>0</v>
      </c>
    </row>
    <row r="157" spans="1:52" ht="24">
      <c r="A157" s="250" t="s">
        <v>61</v>
      </c>
      <c r="B157" s="251">
        <f t="shared" si="8"/>
        <v>4.07</v>
      </c>
      <c r="C157" s="533" t="s">
        <v>83</v>
      </c>
      <c r="D157" s="466"/>
      <c r="E157" s="470"/>
      <c r="F157" s="495"/>
      <c r="G157" s="495"/>
      <c r="H157" s="495"/>
      <c r="I157" s="495"/>
      <c r="J157" s="548"/>
      <c r="K157" s="495"/>
      <c r="L157" s="252" t="s">
        <v>270</v>
      </c>
      <c r="M157" s="252" t="s">
        <v>406</v>
      </c>
      <c r="N157" s="253">
        <f>IFERROR(VLOOKUP(L157,CategoryLog!$A$2:$D$550,3,FALSE),"")</f>
        <v>4.07</v>
      </c>
      <c r="O157" s="256" t="s">
        <v>127</v>
      </c>
      <c r="P157" s="252" t="s">
        <v>406</v>
      </c>
      <c r="Q157" s="253">
        <f>IFERROR(VLOOKUP(O157,CategoryLog!$A$2:$D$550,3,FALSE),"")</f>
        <v>4.0599999999999996</v>
      </c>
      <c r="R157" s="255"/>
      <c r="S157" s="252" t="s">
        <v>406</v>
      </c>
      <c r="T157" s="253" t="str">
        <f>IFERROR(VLOOKUP(R157,CategoryLog!$A$2:$D$550,3,FALSE),"")</f>
        <v/>
      </c>
      <c r="U157" s="256"/>
      <c r="V157" s="252" t="s">
        <v>406</v>
      </c>
      <c r="W157" s="252"/>
      <c r="X157" s="253" t="str">
        <f>IFERROR(VLOOKUP(U157,CategoryLog!$A$2:$D$550,3,FALSE),"")</f>
        <v/>
      </c>
      <c r="Y157" s="257"/>
      <c r="Z157" s="259"/>
      <c r="AA157" s="259"/>
      <c r="AB157" s="275" t="s">
        <v>996</v>
      </c>
      <c r="AC157" s="283" t="s">
        <v>1019</v>
      </c>
      <c r="AD157" s="312"/>
      <c r="AE157" s="312"/>
      <c r="AF157" s="283"/>
      <c r="AG157" s="281">
        <v>1</v>
      </c>
      <c r="AH157" s="281"/>
      <c r="AI157" s="282"/>
      <c r="AJ157" s="264" t="s">
        <v>1019</v>
      </c>
      <c r="AK157" s="301"/>
      <c r="AL157" s="282"/>
      <c r="AM157" s="282"/>
      <c r="AN157" s="282" t="s">
        <v>1019</v>
      </c>
      <c r="AO157" s="301"/>
      <c r="AP157" s="282"/>
      <c r="AQ157" s="282"/>
      <c r="AR157" s="254" t="s">
        <v>608</v>
      </c>
      <c r="AS157" s="266"/>
      <c r="AT157" s="266"/>
      <c r="AU157" s="266"/>
      <c r="AV157" s="267" t="str">
        <f t="shared" si="9"/>
        <v>2018</v>
      </c>
      <c r="AW157" s="209">
        <v>149</v>
      </c>
      <c r="AX157" s="209">
        <v>255</v>
      </c>
      <c r="AY157" s="210">
        <f>MATCH(A157,'Original Order'!$A$2:$A$317,0)</f>
        <v>149</v>
      </c>
      <c r="AZ157" s="210">
        <f t="shared" ref="AZ157:AZ165" si="10">AG157</f>
        <v>1</v>
      </c>
    </row>
    <row r="158" spans="1:52">
      <c r="A158" s="250" t="s">
        <v>44</v>
      </c>
      <c r="B158" s="251">
        <f t="shared" si="8"/>
        <v>4.5199999999999996</v>
      </c>
      <c r="C158" s="533" t="s">
        <v>83</v>
      </c>
      <c r="D158" s="466"/>
      <c r="E158" s="470"/>
      <c r="F158" s="495"/>
      <c r="G158" s="495"/>
      <c r="H158" s="495"/>
      <c r="I158" s="495"/>
      <c r="J158" s="548"/>
      <c r="K158" s="495"/>
      <c r="L158" s="252" t="s">
        <v>250</v>
      </c>
      <c r="M158" s="252" t="s">
        <v>406</v>
      </c>
      <c r="N158" s="253">
        <f>IFERROR(VLOOKUP(L158,CategoryLog!$A$2:$D$550,3,FALSE),"")</f>
        <v>4.5199999999999996</v>
      </c>
      <c r="O158" s="254"/>
      <c r="P158" s="252" t="s">
        <v>406</v>
      </c>
      <c r="Q158" s="253" t="str">
        <f>IFERROR(VLOOKUP(O158,CategoryLog!$A$2:$D$550,3,FALSE),"")</f>
        <v/>
      </c>
      <c r="R158" s="255"/>
      <c r="S158" s="252" t="s">
        <v>406</v>
      </c>
      <c r="T158" s="253" t="str">
        <f>IFERROR(VLOOKUP(R158,CategoryLog!$A$2:$D$550,3,FALSE),"")</f>
        <v/>
      </c>
      <c r="U158" s="256"/>
      <c r="V158" s="252" t="s">
        <v>406</v>
      </c>
      <c r="W158" s="252"/>
      <c r="X158" s="253" t="str">
        <f>IFERROR(VLOOKUP(U158,CategoryLog!$A$2:$D$550,3,FALSE),"")</f>
        <v/>
      </c>
      <c r="Y158" s="257" t="s">
        <v>996</v>
      </c>
      <c r="Z158" s="259"/>
      <c r="AA158" s="259"/>
      <c r="AB158" s="275"/>
      <c r="AC158" s="283"/>
      <c r="AD158" s="312"/>
      <c r="AE158" s="312"/>
      <c r="AF158" s="283"/>
      <c r="AG158" s="341">
        <v>0</v>
      </c>
      <c r="AH158" s="281"/>
      <c r="AI158" s="282"/>
      <c r="AJ158" s="301"/>
      <c r="AK158" s="301"/>
      <c r="AL158" s="282"/>
      <c r="AM158" s="282"/>
      <c r="AN158" s="282"/>
      <c r="AO158" s="301"/>
      <c r="AP158" s="282"/>
      <c r="AQ158" s="282"/>
      <c r="AR158" s="254" t="s">
        <v>608</v>
      </c>
      <c r="AS158" s="266"/>
      <c r="AT158" s="266"/>
      <c r="AU158" s="266"/>
      <c r="AV158" s="267" t="str">
        <f t="shared" si="9"/>
        <v>n/a</v>
      </c>
      <c r="AW158" s="209">
        <v>150</v>
      </c>
      <c r="AX158" s="209">
        <v>150</v>
      </c>
      <c r="AY158" s="210">
        <f>MATCH(A158,'Original Order'!$A$2:$A$317,0)</f>
        <v>150</v>
      </c>
      <c r="AZ158" s="210">
        <f t="shared" si="10"/>
        <v>0</v>
      </c>
    </row>
    <row r="159" spans="1:52">
      <c r="A159" s="250" t="s">
        <v>62</v>
      </c>
      <c r="B159" s="251">
        <f t="shared" si="8"/>
        <v>4.38</v>
      </c>
      <c r="C159" s="538"/>
      <c r="D159" s="466"/>
      <c r="E159" s="470"/>
      <c r="F159" s="495"/>
      <c r="G159" s="495"/>
      <c r="H159" s="495"/>
      <c r="I159" s="495"/>
      <c r="J159" s="548"/>
      <c r="K159" s="495"/>
      <c r="L159" s="252" t="s">
        <v>271</v>
      </c>
      <c r="M159" s="252" t="s">
        <v>406</v>
      </c>
      <c r="N159" s="253">
        <f>IFERROR(VLOOKUP(L159,CategoryLog!$A$2:$D$550,3,FALSE),"")</f>
        <v>4.38</v>
      </c>
      <c r="O159" s="276" t="s">
        <v>165</v>
      </c>
      <c r="P159" s="252" t="s">
        <v>406</v>
      </c>
      <c r="Q159" s="253">
        <f>IFERROR(VLOOKUP(O159,CategoryLog!$A$2:$D$550,3,FALSE),"")</f>
        <v>4.38</v>
      </c>
      <c r="R159" s="255" t="s">
        <v>466</v>
      </c>
      <c r="S159" s="252" t="s">
        <v>406</v>
      </c>
      <c r="T159" s="253">
        <f>IFERROR(VLOOKUP(R159,CategoryLog!$A$2:$D$550,3,FALSE),"")</f>
        <v>4.38</v>
      </c>
      <c r="U159" s="256"/>
      <c r="V159" s="252" t="s">
        <v>406</v>
      </c>
      <c r="W159" s="252"/>
      <c r="X159" s="253" t="str">
        <f>IFERROR(VLOOKUP(U159,CategoryLog!$A$2:$D$550,3,FALSE),"")</f>
        <v/>
      </c>
      <c r="Y159" s="257"/>
      <c r="Z159" s="259"/>
      <c r="AA159" s="259"/>
      <c r="AB159" s="275"/>
      <c r="AC159" s="283" t="s">
        <v>1019</v>
      </c>
      <c r="AD159" s="283"/>
      <c r="AE159" s="312"/>
      <c r="AF159" s="283"/>
      <c r="AG159" s="341">
        <v>0</v>
      </c>
      <c r="AH159" s="281"/>
      <c r="AI159" s="282"/>
      <c r="AJ159" s="264" t="s">
        <v>1019</v>
      </c>
      <c r="AK159" s="282"/>
      <c r="AL159" s="282"/>
      <c r="AM159" s="282"/>
      <c r="AN159" s="282" t="s">
        <v>1019</v>
      </c>
      <c r="AO159" s="282"/>
      <c r="AP159" s="282"/>
      <c r="AQ159" s="282"/>
      <c r="AR159" s="254" t="s">
        <v>608</v>
      </c>
      <c r="AS159" s="266"/>
      <c r="AT159" s="266"/>
      <c r="AU159" s="266"/>
      <c r="AV159" s="267" t="str">
        <f t="shared" si="9"/>
        <v>n/a</v>
      </c>
      <c r="AW159" s="209">
        <v>151</v>
      </c>
      <c r="AX159" s="209">
        <v>254</v>
      </c>
      <c r="AY159" s="210">
        <f>MATCH(A159,'Original Order'!$A$2:$A$317,0)</f>
        <v>151</v>
      </c>
      <c r="AZ159" s="210">
        <f t="shared" si="10"/>
        <v>0</v>
      </c>
    </row>
    <row r="160" spans="1:52">
      <c r="A160" s="250" t="s">
        <v>65</v>
      </c>
      <c r="B160" s="251">
        <f t="shared" si="8"/>
        <v>4.3499999999999996</v>
      </c>
      <c r="C160" s="533" t="s">
        <v>83</v>
      </c>
      <c r="D160" s="466"/>
      <c r="E160" s="470"/>
      <c r="F160" s="495"/>
      <c r="G160" s="495"/>
      <c r="H160" s="495"/>
      <c r="I160" s="495"/>
      <c r="J160" s="548"/>
      <c r="K160" s="495"/>
      <c r="L160" s="252" t="s">
        <v>276</v>
      </c>
      <c r="M160" s="252" t="s">
        <v>406</v>
      </c>
      <c r="N160" s="253">
        <f>IFERROR(VLOOKUP(L160,CategoryLog!$A$2:$D$550,3,FALSE),"")</f>
        <v>4.3499999999999996</v>
      </c>
      <c r="O160" s="254"/>
      <c r="P160" s="252" t="s">
        <v>406</v>
      </c>
      <c r="Q160" s="253" t="str">
        <f>IFERROR(VLOOKUP(O160,CategoryLog!$A$2:$D$550,3,FALSE),"")</f>
        <v/>
      </c>
      <c r="R160" s="255"/>
      <c r="S160" s="252" t="s">
        <v>406</v>
      </c>
      <c r="T160" s="253" t="str">
        <f>IFERROR(VLOOKUP(R160,CategoryLog!$A$2:$D$550,3,FALSE),"")</f>
        <v/>
      </c>
      <c r="U160" s="256"/>
      <c r="V160" s="252" t="s">
        <v>406</v>
      </c>
      <c r="W160" s="252"/>
      <c r="X160" s="253" t="str">
        <f>IFERROR(VLOOKUP(U160,CategoryLog!$A$2:$D$550,3,FALSE),"")</f>
        <v/>
      </c>
      <c r="Y160" s="257" t="s">
        <v>996</v>
      </c>
      <c r="Z160" s="259"/>
      <c r="AA160" s="259"/>
      <c r="AB160" s="275" t="s">
        <v>996</v>
      </c>
      <c r="AC160" s="283"/>
      <c r="AD160" s="312"/>
      <c r="AE160" s="312"/>
      <c r="AF160" s="283"/>
      <c r="AG160" s="281">
        <v>1</v>
      </c>
      <c r="AH160" s="281"/>
      <c r="AI160" s="282"/>
      <c r="AJ160" s="301"/>
      <c r="AK160" s="301"/>
      <c r="AL160" s="282"/>
      <c r="AM160" s="282" t="s">
        <v>996</v>
      </c>
      <c r="AN160" s="282"/>
      <c r="AO160" s="301"/>
      <c r="AP160" s="282"/>
      <c r="AQ160" s="282" t="s">
        <v>1075</v>
      </c>
      <c r="AR160" s="254" t="s">
        <v>608</v>
      </c>
      <c r="AS160" s="266"/>
      <c r="AT160" s="266" t="s">
        <v>1059</v>
      </c>
      <c r="AU160" s="266"/>
      <c r="AV160" s="284" t="str">
        <f t="shared" si="9"/>
        <v>2018</v>
      </c>
      <c r="AW160" s="209">
        <v>152</v>
      </c>
      <c r="AX160" s="209">
        <v>152</v>
      </c>
      <c r="AY160" s="210">
        <f>MATCH(A160,'Original Order'!$A$2:$A$317,0)</f>
        <v>152</v>
      </c>
      <c r="AZ160" s="210">
        <f t="shared" si="10"/>
        <v>1</v>
      </c>
    </row>
    <row r="161" spans="1:52" ht="24">
      <c r="A161" s="322" t="s">
        <v>320</v>
      </c>
      <c r="B161" s="251">
        <f t="shared" si="8"/>
        <v>4.2300000000000004</v>
      </c>
      <c r="C161" s="533" t="s">
        <v>83</v>
      </c>
      <c r="D161" s="466"/>
      <c r="E161" s="470"/>
      <c r="F161" s="495"/>
      <c r="G161" s="495"/>
      <c r="H161" s="495"/>
      <c r="I161" s="495"/>
      <c r="J161" s="548"/>
      <c r="K161" s="495"/>
      <c r="L161" s="252" t="s">
        <v>397</v>
      </c>
      <c r="M161" s="252" t="s">
        <v>406</v>
      </c>
      <c r="N161" s="253">
        <f>IFERROR(VLOOKUP(L161,CategoryLog!$A$2:$D$550,3,FALSE),"")</f>
        <v>4.2300000000000004</v>
      </c>
      <c r="O161" s="256"/>
      <c r="P161" s="252" t="s">
        <v>406</v>
      </c>
      <c r="Q161" s="253" t="str">
        <f>IFERROR(VLOOKUP(O161,CategoryLog!$A$2:$D$550,3,FALSE),"")</f>
        <v/>
      </c>
      <c r="R161" s="255"/>
      <c r="S161" s="252" t="s">
        <v>406</v>
      </c>
      <c r="T161" s="253" t="str">
        <f>IFERROR(VLOOKUP(R161,CategoryLog!$A$2:$D$550,3,FALSE),"")</f>
        <v/>
      </c>
      <c r="U161" s="256"/>
      <c r="V161" s="252" t="s">
        <v>406</v>
      </c>
      <c r="W161" s="252"/>
      <c r="X161" s="253" t="str">
        <f>IFERROR(VLOOKUP(U161,CategoryLog!$A$2:$D$550,3,FALSE),"")</f>
        <v/>
      </c>
      <c r="Y161" s="257"/>
      <c r="Z161" s="259"/>
      <c r="AA161" s="259"/>
      <c r="AB161" s="275" t="s">
        <v>996</v>
      </c>
      <c r="AC161" s="329"/>
      <c r="AD161" s="330"/>
      <c r="AE161" s="330"/>
      <c r="AF161" s="329"/>
      <c r="AG161" s="319">
        <v>1</v>
      </c>
      <c r="AH161" s="319"/>
      <c r="AI161" s="320"/>
      <c r="AJ161" s="321"/>
      <c r="AK161" s="321"/>
      <c r="AL161" s="320"/>
      <c r="AM161" s="320" t="s">
        <v>996</v>
      </c>
      <c r="AN161" s="320"/>
      <c r="AO161" s="321"/>
      <c r="AP161" s="320"/>
      <c r="AQ161" s="282" t="s">
        <v>1075</v>
      </c>
      <c r="AR161" s="254" t="s">
        <v>608</v>
      </c>
      <c r="AS161" s="266"/>
      <c r="AT161" s="266" t="s">
        <v>1057</v>
      </c>
      <c r="AU161" s="266"/>
      <c r="AV161" s="284" t="str">
        <f t="shared" si="9"/>
        <v>2018</v>
      </c>
      <c r="AW161" s="209">
        <v>153</v>
      </c>
      <c r="AX161" s="209">
        <v>153</v>
      </c>
      <c r="AY161" s="210">
        <f>MATCH(A161,'Original Order'!$A$2:$A$317,0)</f>
        <v>153</v>
      </c>
      <c r="AZ161" s="210">
        <f t="shared" si="10"/>
        <v>1</v>
      </c>
    </row>
    <row r="162" spans="1:52">
      <c r="A162" s="250" t="s">
        <v>319</v>
      </c>
      <c r="B162" s="251">
        <f t="shared" si="8"/>
        <v>4.17</v>
      </c>
      <c r="C162" s="533" t="s">
        <v>83</v>
      </c>
      <c r="D162" s="466"/>
      <c r="E162" s="470"/>
      <c r="F162" s="495"/>
      <c r="G162" s="495"/>
      <c r="H162" s="495"/>
      <c r="I162" s="495"/>
      <c r="J162" s="548"/>
      <c r="K162" s="495"/>
      <c r="L162" s="252" t="s">
        <v>275</v>
      </c>
      <c r="M162" s="252" t="s">
        <v>406</v>
      </c>
      <c r="N162" s="253">
        <f>IFERROR(VLOOKUP(L162,CategoryLog!$A$2:$D$550,3,FALSE),"")</f>
        <v>4.17</v>
      </c>
      <c r="O162" s="254"/>
      <c r="P162" s="252" t="s">
        <v>406</v>
      </c>
      <c r="Q162" s="253" t="str">
        <f>IFERROR(VLOOKUP(O162,CategoryLog!$A$2:$D$550,3,FALSE),"")</f>
        <v/>
      </c>
      <c r="R162" s="255"/>
      <c r="S162" s="252" t="s">
        <v>406</v>
      </c>
      <c r="T162" s="253" t="str">
        <f>IFERROR(VLOOKUP(R162,CategoryLog!$A$2:$D$550,3,FALSE),"")</f>
        <v/>
      </c>
      <c r="U162" s="256"/>
      <c r="V162" s="252" t="s">
        <v>406</v>
      </c>
      <c r="W162" s="252"/>
      <c r="X162" s="253" t="str">
        <f>IFERROR(VLOOKUP(U162,CategoryLog!$A$2:$D$550,3,FALSE),"")</f>
        <v/>
      </c>
      <c r="Y162" s="257" t="s">
        <v>996</v>
      </c>
      <c r="Z162" s="273"/>
      <c r="AA162" s="273"/>
      <c r="AB162" s="275"/>
      <c r="AC162" s="283"/>
      <c r="AD162" s="312"/>
      <c r="AE162" s="312"/>
      <c r="AF162" s="283"/>
      <c r="AG162" s="341">
        <v>0</v>
      </c>
      <c r="AH162" s="281"/>
      <c r="AI162" s="282"/>
      <c r="AJ162" s="301"/>
      <c r="AK162" s="301"/>
      <c r="AL162" s="282"/>
      <c r="AM162" s="282"/>
      <c r="AN162" s="282"/>
      <c r="AO162" s="301"/>
      <c r="AP162" s="282"/>
      <c r="AQ162" s="282"/>
      <c r="AR162" s="254" t="s">
        <v>608</v>
      </c>
      <c r="AS162" s="266"/>
      <c r="AT162" s="266" t="s">
        <v>1060</v>
      </c>
      <c r="AU162" s="266"/>
      <c r="AV162" s="267" t="str">
        <f t="shared" si="9"/>
        <v>n/a</v>
      </c>
      <c r="AW162" s="209">
        <v>154</v>
      </c>
      <c r="AX162" s="209">
        <v>154</v>
      </c>
      <c r="AY162" s="210">
        <f>MATCH(A162,'Original Order'!$A$2:$A$317,0)</f>
        <v>154</v>
      </c>
      <c r="AZ162" s="210">
        <f t="shared" si="10"/>
        <v>0</v>
      </c>
    </row>
    <row r="163" spans="1:52">
      <c r="A163" s="268" t="s">
        <v>525</v>
      </c>
      <c r="B163" s="251">
        <f t="shared" si="8"/>
        <v>4.24</v>
      </c>
      <c r="C163" s="533" t="s">
        <v>333</v>
      </c>
      <c r="D163" s="466"/>
      <c r="E163" s="470"/>
      <c r="F163" s="495"/>
      <c r="G163" s="495"/>
      <c r="H163" s="495"/>
      <c r="I163" s="495"/>
      <c r="J163" s="548"/>
      <c r="K163" s="495"/>
      <c r="L163" s="288"/>
      <c r="M163" s="252" t="s">
        <v>406</v>
      </c>
      <c r="N163" s="253" t="str">
        <f>IFERROR(VLOOKUP(L163,CategoryLog!$A$2:$D$550,3,FALSE),"")</f>
        <v/>
      </c>
      <c r="O163" s="256"/>
      <c r="P163" s="252" t="s">
        <v>406</v>
      </c>
      <c r="Q163" s="253" t="str">
        <f>IFERROR(VLOOKUP(O163,CategoryLog!$A$2:$D$550,3,FALSE),"")</f>
        <v/>
      </c>
      <c r="R163" s="298" t="s">
        <v>1215</v>
      </c>
      <c r="S163" s="252" t="s">
        <v>406</v>
      </c>
      <c r="T163" s="253">
        <f>IFERROR(VLOOKUP(R163,CategoryLog!$A$2:$D$550,3,FALSE),"")</f>
        <v>4.24</v>
      </c>
      <c r="U163" s="276"/>
      <c r="V163" s="252" t="s">
        <v>406</v>
      </c>
      <c r="W163" s="288"/>
      <c r="X163" s="253" t="str">
        <f>IFERROR(VLOOKUP(U163,CategoryLog!$A$2:$D$550,3,FALSE),"")</f>
        <v/>
      </c>
      <c r="Y163" s="257"/>
      <c r="Z163" s="274"/>
      <c r="AA163" s="274"/>
      <c r="AB163" s="275"/>
      <c r="AC163" s="275"/>
      <c r="AD163" s="275"/>
      <c r="AE163" s="340"/>
      <c r="AF163" s="275"/>
      <c r="AG163" s="307">
        <v>0</v>
      </c>
      <c r="AH163" s="272"/>
      <c r="AI163" s="273"/>
      <c r="AJ163" s="294"/>
      <c r="AK163" s="273"/>
      <c r="AL163" s="273"/>
      <c r="AM163" s="273"/>
      <c r="AN163" s="273"/>
      <c r="AO163" s="273"/>
      <c r="AP163" s="273"/>
      <c r="AQ163" s="273"/>
      <c r="AR163" s="295" t="s">
        <v>608</v>
      </c>
      <c r="AS163" s="266"/>
      <c r="AT163" s="266"/>
      <c r="AU163" s="266"/>
      <c r="AV163" s="267" t="str">
        <f t="shared" si="9"/>
        <v>n/a</v>
      </c>
      <c r="AW163" s="209">
        <v>155</v>
      </c>
      <c r="AX163" s="209">
        <v>155</v>
      </c>
      <c r="AY163" s="210">
        <f>MATCH(A163,'Original Order'!$A$2:$A$317,0)</f>
        <v>155</v>
      </c>
      <c r="AZ163" s="210">
        <f t="shared" si="10"/>
        <v>0</v>
      </c>
    </row>
    <row r="164" spans="1:52">
      <c r="A164" s="250" t="s">
        <v>59</v>
      </c>
      <c r="B164" s="251">
        <f t="shared" si="8"/>
        <v>4.1500000000000004</v>
      </c>
      <c r="C164" s="533" t="s">
        <v>170</v>
      </c>
      <c r="D164" s="466"/>
      <c r="E164" s="470"/>
      <c r="F164" s="495"/>
      <c r="G164" s="495"/>
      <c r="H164" s="495"/>
      <c r="I164" s="495"/>
      <c r="J164" s="548"/>
      <c r="K164" s="495"/>
      <c r="L164" s="252" t="s">
        <v>267</v>
      </c>
      <c r="M164" s="252" t="s">
        <v>406</v>
      </c>
      <c r="N164" s="253">
        <f>IFERROR(VLOOKUP(L164,CategoryLog!$A$2:$D$550,3,FALSE),"")</f>
        <v>4.1500000000000004</v>
      </c>
      <c r="O164" s="276" t="s">
        <v>132</v>
      </c>
      <c r="P164" s="252" t="s">
        <v>406</v>
      </c>
      <c r="Q164" s="253">
        <f>IFERROR(VLOOKUP(O164,CategoryLog!$A$2:$D$550,3,FALSE),"")</f>
        <v>4.1500000000000004</v>
      </c>
      <c r="R164" s="255" t="s">
        <v>463</v>
      </c>
      <c r="S164" s="252" t="s">
        <v>406</v>
      </c>
      <c r="T164" s="253">
        <f>IFERROR(VLOOKUP(R164,CategoryLog!$A$2:$D$550,3,FALSE),"")</f>
        <v>4.1500000000000004</v>
      </c>
      <c r="U164" s="256"/>
      <c r="V164" s="252" t="s">
        <v>406</v>
      </c>
      <c r="W164" s="252"/>
      <c r="X164" s="253" t="str">
        <f>IFERROR(VLOOKUP(U164,CategoryLog!$A$2:$D$550,3,FALSE),"")</f>
        <v/>
      </c>
      <c r="Y164" s="257" t="s">
        <v>996</v>
      </c>
      <c r="Z164" s="259"/>
      <c r="AA164" s="259"/>
      <c r="AB164" s="275"/>
      <c r="AC164" s="283" t="s">
        <v>1019</v>
      </c>
      <c r="AD164" s="283"/>
      <c r="AE164" s="312"/>
      <c r="AF164" s="283"/>
      <c r="AG164" s="341">
        <v>0</v>
      </c>
      <c r="AH164" s="281"/>
      <c r="AI164" s="282"/>
      <c r="AJ164" s="264" t="s">
        <v>1019</v>
      </c>
      <c r="AK164" s="282"/>
      <c r="AL164" s="282"/>
      <c r="AM164" s="282"/>
      <c r="AN164" s="282" t="s">
        <v>1019</v>
      </c>
      <c r="AO164" s="282"/>
      <c r="AP164" s="282"/>
      <c r="AQ164" s="282"/>
      <c r="AR164" s="254" t="s">
        <v>608</v>
      </c>
      <c r="AS164" s="266"/>
      <c r="AT164" s="266"/>
      <c r="AU164" s="266"/>
      <c r="AV164" s="267" t="str">
        <f t="shared" si="9"/>
        <v>n/a</v>
      </c>
      <c r="AW164" s="209">
        <v>156</v>
      </c>
      <c r="AX164" s="209">
        <v>33</v>
      </c>
      <c r="AY164" s="210">
        <f>MATCH(A164,'Original Order'!$A$2:$A$317,0)</f>
        <v>156</v>
      </c>
      <c r="AZ164" s="210">
        <f t="shared" si="10"/>
        <v>0</v>
      </c>
    </row>
    <row r="165" spans="1:52" ht="24">
      <c r="A165" s="250" t="s">
        <v>55</v>
      </c>
      <c r="B165" s="251">
        <f t="shared" si="8"/>
        <v>4.13</v>
      </c>
      <c r="C165" s="538"/>
      <c r="D165" s="466"/>
      <c r="E165" s="470"/>
      <c r="F165" s="495"/>
      <c r="G165" s="495"/>
      <c r="H165" s="495"/>
      <c r="I165" s="495"/>
      <c r="J165" s="548"/>
      <c r="K165" s="495"/>
      <c r="L165" s="288" t="s">
        <v>263</v>
      </c>
      <c r="M165" s="252" t="s">
        <v>406</v>
      </c>
      <c r="N165" s="253">
        <f>IFERROR(VLOOKUP(L165,CategoryLog!$A$2:$D$550,3,FALSE),"")</f>
        <v>4.13</v>
      </c>
      <c r="O165" s="276" t="s">
        <v>130</v>
      </c>
      <c r="P165" s="252" t="s">
        <v>406</v>
      </c>
      <c r="Q165" s="253">
        <f>IFERROR(VLOOKUP(O165,CategoryLog!$A$2:$D$550,3,FALSE),"")</f>
        <v>4.13</v>
      </c>
      <c r="R165" s="255"/>
      <c r="S165" s="252" t="s">
        <v>406</v>
      </c>
      <c r="T165" s="253" t="str">
        <f>IFERROR(VLOOKUP(R165,CategoryLog!$A$2:$D$550,3,FALSE),"")</f>
        <v/>
      </c>
      <c r="U165" s="256"/>
      <c r="V165" s="252" t="s">
        <v>406</v>
      </c>
      <c r="W165" s="252"/>
      <c r="X165" s="253" t="str">
        <f>IFERROR(VLOOKUP(U165,CategoryLog!$A$2:$D$550,3,FALSE),"")</f>
        <v/>
      </c>
      <c r="Y165" s="257"/>
      <c r="Z165" s="259"/>
      <c r="AA165" s="259"/>
      <c r="AB165" s="275"/>
      <c r="AC165" s="283" t="s">
        <v>1019</v>
      </c>
      <c r="AD165" s="312"/>
      <c r="AE165" s="312"/>
      <c r="AF165" s="283"/>
      <c r="AG165" s="341">
        <v>0</v>
      </c>
      <c r="AH165" s="281"/>
      <c r="AI165" s="282"/>
      <c r="AJ165" s="264" t="s">
        <v>1019</v>
      </c>
      <c r="AK165" s="301"/>
      <c r="AL165" s="282"/>
      <c r="AM165" s="282"/>
      <c r="AN165" s="282" t="s">
        <v>1019</v>
      </c>
      <c r="AO165" s="301"/>
      <c r="AP165" s="282"/>
      <c r="AQ165" s="282"/>
      <c r="AR165" s="254" t="s">
        <v>608</v>
      </c>
      <c r="AS165" s="266"/>
      <c r="AT165" s="266"/>
      <c r="AU165" s="266"/>
      <c r="AV165" s="267" t="str">
        <f t="shared" si="9"/>
        <v>n/a</v>
      </c>
      <c r="AW165" s="209">
        <v>157</v>
      </c>
      <c r="AX165" s="209">
        <v>30</v>
      </c>
      <c r="AY165" s="210">
        <f>MATCH(A165,'Original Order'!$A$2:$A$317,0)</f>
        <v>157</v>
      </c>
      <c r="AZ165" s="210">
        <f t="shared" si="10"/>
        <v>0</v>
      </c>
    </row>
    <row r="166" spans="1:52">
      <c r="A166" s="250" t="s">
        <v>58</v>
      </c>
      <c r="B166" s="251" t="str">
        <f t="shared" si="8"/>
        <v>4.10</v>
      </c>
      <c r="C166" s="538"/>
      <c r="D166" s="466"/>
      <c r="E166" s="470"/>
      <c r="F166" s="495"/>
      <c r="G166" s="495"/>
      <c r="H166" s="495"/>
      <c r="I166" s="495"/>
      <c r="J166" s="548"/>
      <c r="K166" s="495"/>
      <c r="L166" s="252" t="s">
        <v>266</v>
      </c>
      <c r="M166" s="252" t="s">
        <v>406</v>
      </c>
      <c r="N166" s="253" t="str">
        <f>IFERROR(VLOOKUP(L166,CategoryLog!$A$2:$D$550,3,FALSE),"")</f>
        <v>4.10</v>
      </c>
      <c r="O166" s="276" t="s">
        <v>164</v>
      </c>
      <c r="P166" s="252" t="s">
        <v>406</v>
      </c>
      <c r="Q166" s="253" t="str">
        <f>IFERROR(VLOOKUP(O166,CategoryLog!$A$2:$D$550,3,FALSE),"")</f>
        <v>4.10</v>
      </c>
      <c r="R166" s="255" t="s">
        <v>1219</v>
      </c>
      <c r="S166" s="252" t="s">
        <v>406</v>
      </c>
      <c r="T166" s="253" t="str">
        <f>IFERROR(VLOOKUP(R166,CategoryLog!$A$2:$D$550,3,FALSE),"")</f>
        <v>4.10</v>
      </c>
      <c r="U166" s="256"/>
      <c r="V166" s="252" t="s">
        <v>406</v>
      </c>
      <c r="W166" s="252"/>
      <c r="X166" s="253" t="str">
        <f>IFERROR(VLOOKUP(U166,CategoryLog!$A$2:$D$550,3,FALSE),"")</f>
        <v/>
      </c>
      <c r="Y166" s="257"/>
      <c r="Z166" s="258">
        <v>1</v>
      </c>
      <c r="AA166" s="259"/>
      <c r="AB166" s="278"/>
      <c r="AC166" s="278" t="s">
        <v>996</v>
      </c>
      <c r="AD166" s="278"/>
      <c r="AE166" s="279"/>
      <c r="AF166" s="278"/>
      <c r="AG166" s="280">
        <v>1</v>
      </c>
      <c r="AH166" s="281"/>
      <c r="AI166" s="282"/>
      <c r="AJ166" s="264" t="s">
        <v>1019</v>
      </c>
      <c r="AK166" s="282"/>
      <c r="AL166" s="282"/>
      <c r="AM166" s="282"/>
      <c r="AN166" s="282" t="s">
        <v>1019</v>
      </c>
      <c r="AO166" s="282"/>
      <c r="AP166" s="282"/>
      <c r="AQ166" s="282"/>
      <c r="AR166" s="254" t="s">
        <v>608</v>
      </c>
      <c r="AS166" s="266"/>
      <c r="AT166" s="266"/>
      <c r="AU166" s="266"/>
      <c r="AV166" s="267" t="str">
        <f t="shared" si="9"/>
        <v>2017</v>
      </c>
      <c r="AW166" s="209">
        <v>158</v>
      </c>
      <c r="AX166" s="209">
        <v>242</v>
      </c>
      <c r="AY166" s="210">
        <f>MATCH(A166,'Original Order'!$A$2:$A$317,0)</f>
        <v>158</v>
      </c>
      <c r="AZ166" s="210" t="s">
        <v>1336</v>
      </c>
    </row>
    <row r="167" spans="1:52" ht="24">
      <c r="A167" s="250" t="s">
        <v>60</v>
      </c>
      <c r="B167" s="251">
        <f t="shared" si="8"/>
        <v>4.49</v>
      </c>
      <c r="C167" s="538"/>
      <c r="D167" s="466"/>
      <c r="E167" s="470"/>
      <c r="F167" s="495"/>
      <c r="G167" s="495"/>
      <c r="H167" s="495"/>
      <c r="I167" s="495"/>
      <c r="J167" s="549" t="s">
        <v>1578</v>
      </c>
      <c r="K167" s="497"/>
      <c r="L167" s="252" t="s">
        <v>269</v>
      </c>
      <c r="M167" s="252" t="s">
        <v>406</v>
      </c>
      <c r="N167" s="253">
        <f>IFERROR(VLOOKUP(L167,CategoryLog!$A$2:$D$550,3,FALSE),"")</f>
        <v>4.49</v>
      </c>
      <c r="O167" s="276" t="s">
        <v>133</v>
      </c>
      <c r="P167" s="252" t="s">
        <v>406</v>
      </c>
      <c r="Q167" s="253">
        <f>IFERROR(VLOOKUP(O167,CategoryLog!$A$2:$D$550,3,FALSE),"")</f>
        <v>4.4800000000000004</v>
      </c>
      <c r="R167" s="255" t="s">
        <v>465</v>
      </c>
      <c r="S167" s="252" t="s">
        <v>406</v>
      </c>
      <c r="T167" s="253">
        <f>IFERROR(VLOOKUP(R167,CategoryLog!$A$2:$D$550,3,FALSE),"")</f>
        <v>4.49</v>
      </c>
      <c r="U167" s="256"/>
      <c r="V167" s="252" t="s">
        <v>406</v>
      </c>
      <c r="W167" s="252"/>
      <c r="X167" s="253" t="str">
        <f>IFERROR(VLOOKUP(U167,CategoryLog!$A$2:$D$550,3,FALSE),"")</f>
        <v/>
      </c>
      <c r="Y167" s="257"/>
      <c r="Z167" s="259"/>
      <c r="AA167" s="259"/>
      <c r="AB167" s="275"/>
      <c r="AC167" s="283" t="s">
        <v>996</v>
      </c>
      <c r="AD167" s="283" t="s">
        <v>996</v>
      </c>
      <c r="AE167" s="312"/>
      <c r="AF167" s="283"/>
      <c r="AG167" s="281">
        <v>2</v>
      </c>
      <c r="AH167" s="281"/>
      <c r="AI167" s="282"/>
      <c r="AJ167" s="264" t="s">
        <v>1019</v>
      </c>
      <c r="AK167" s="282"/>
      <c r="AL167" s="282"/>
      <c r="AM167" s="282"/>
      <c r="AN167" s="282" t="s">
        <v>996</v>
      </c>
      <c r="AO167" s="282"/>
      <c r="AP167" s="282"/>
      <c r="AQ167" s="282" t="s">
        <v>1075</v>
      </c>
      <c r="AR167" s="254" t="s">
        <v>608</v>
      </c>
      <c r="AS167" s="266"/>
      <c r="AT167" s="266" t="s">
        <v>1061</v>
      </c>
      <c r="AU167" s="266"/>
      <c r="AV167" s="284" t="str">
        <f t="shared" si="9"/>
        <v>2018</v>
      </c>
      <c r="AW167" s="209">
        <v>159</v>
      </c>
      <c r="AX167" s="209">
        <v>29</v>
      </c>
      <c r="AY167" s="210">
        <f>MATCH(A167,'Original Order'!$A$2:$A$317,0)</f>
        <v>159</v>
      </c>
      <c r="AZ167" s="210">
        <f t="shared" ref="AZ167:AZ173" si="11">AG167</f>
        <v>2</v>
      </c>
    </row>
    <row r="168" spans="1:52">
      <c r="A168" s="268" t="s">
        <v>535</v>
      </c>
      <c r="B168" s="251">
        <f t="shared" si="8"/>
        <v>4.1399999999999997</v>
      </c>
      <c r="C168" s="533" t="s">
        <v>333</v>
      </c>
      <c r="D168" s="466"/>
      <c r="E168" s="470"/>
      <c r="F168" s="495"/>
      <c r="G168" s="495"/>
      <c r="H168" s="495"/>
      <c r="I168" s="495"/>
      <c r="J168" s="548"/>
      <c r="K168" s="495"/>
      <c r="L168" s="288"/>
      <c r="M168" s="252" t="s">
        <v>406</v>
      </c>
      <c r="N168" s="253" t="str">
        <f>IFERROR(VLOOKUP(L168,CategoryLog!$A$2:$D$550,3,FALSE),"")</f>
        <v/>
      </c>
      <c r="O168" s="256"/>
      <c r="P168" s="252" t="s">
        <v>406</v>
      </c>
      <c r="Q168" s="253" t="str">
        <f>IFERROR(VLOOKUP(O168,CategoryLog!$A$2:$D$550,3,FALSE),"")</f>
        <v/>
      </c>
      <c r="R168" s="298" t="s">
        <v>1212</v>
      </c>
      <c r="S168" s="252" t="s">
        <v>406</v>
      </c>
      <c r="T168" s="253">
        <f>IFERROR(VLOOKUP(R168,CategoryLog!$A$2:$D$550,3,FALSE),"")</f>
        <v>4.1399999999999997</v>
      </c>
      <c r="U168" s="276"/>
      <c r="V168" s="252" t="s">
        <v>406</v>
      </c>
      <c r="W168" s="288"/>
      <c r="X168" s="253" t="str">
        <f>IFERROR(VLOOKUP(U168,CategoryLog!$A$2:$D$550,3,FALSE),"")</f>
        <v/>
      </c>
      <c r="Y168" s="257"/>
      <c r="Z168" s="274"/>
      <c r="AA168" s="274"/>
      <c r="AB168" s="275"/>
      <c r="AC168" s="275"/>
      <c r="AD168" s="275"/>
      <c r="AE168" s="340"/>
      <c r="AF168" s="275"/>
      <c r="AG168" s="307">
        <v>0</v>
      </c>
      <c r="AH168" s="272"/>
      <c r="AI168" s="273"/>
      <c r="AJ168" s="294"/>
      <c r="AK168" s="273"/>
      <c r="AL168" s="273"/>
      <c r="AM168" s="273"/>
      <c r="AN168" s="273"/>
      <c r="AO168" s="273"/>
      <c r="AP168" s="273"/>
      <c r="AQ168" s="273"/>
      <c r="AR168" s="295" t="s">
        <v>608</v>
      </c>
      <c r="AS168" s="266"/>
      <c r="AT168" s="266"/>
      <c r="AU168" s="266"/>
      <c r="AV168" s="267" t="str">
        <f t="shared" si="9"/>
        <v>n/a</v>
      </c>
      <c r="AW168" s="209">
        <v>160</v>
      </c>
      <c r="AX168" s="209">
        <v>160</v>
      </c>
      <c r="AY168" s="210">
        <f>MATCH(A168,'Original Order'!$A$2:$A$317,0)</f>
        <v>160</v>
      </c>
      <c r="AZ168" s="210">
        <f t="shared" si="11"/>
        <v>0</v>
      </c>
    </row>
    <row r="169" spans="1:52" ht="24">
      <c r="A169" s="268" t="s">
        <v>539</v>
      </c>
      <c r="B169" s="251">
        <f t="shared" si="8"/>
        <v>4.3899999999999997</v>
      </c>
      <c r="C169" s="533" t="s">
        <v>333</v>
      </c>
      <c r="D169" s="466"/>
      <c r="E169" s="470"/>
      <c r="F169" s="495"/>
      <c r="G169" s="495"/>
      <c r="H169" s="495"/>
      <c r="I169" s="495"/>
      <c r="J169" s="548"/>
      <c r="K169" s="495"/>
      <c r="L169" s="288"/>
      <c r="M169" s="252" t="s">
        <v>406</v>
      </c>
      <c r="N169" s="253" t="str">
        <f>IFERROR(VLOOKUP(L169,CategoryLog!$A$2:$D$550,3,FALSE),"")</f>
        <v/>
      </c>
      <c r="O169" s="256"/>
      <c r="P169" s="252" t="s">
        <v>406</v>
      </c>
      <c r="Q169" s="253" t="str">
        <f>IFERROR(VLOOKUP(O169,CategoryLog!$A$2:$D$550,3,FALSE),"")</f>
        <v/>
      </c>
      <c r="R169" s="298" t="s">
        <v>1206</v>
      </c>
      <c r="S169" s="252" t="s">
        <v>406</v>
      </c>
      <c r="T169" s="253">
        <f>IFERROR(VLOOKUP(R169,CategoryLog!$A$2:$D$550,3,FALSE),"")</f>
        <v>4.3899999999999997</v>
      </c>
      <c r="U169" s="276"/>
      <c r="V169" s="252" t="s">
        <v>406</v>
      </c>
      <c r="W169" s="288"/>
      <c r="X169" s="253" t="str">
        <f>IFERROR(VLOOKUP(U169,CategoryLog!$A$2:$D$550,3,FALSE),"")</f>
        <v/>
      </c>
      <c r="Y169" s="257"/>
      <c r="Z169" s="274"/>
      <c r="AA169" s="274"/>
      <c r="AB169" s="275"/>
      <c r="AC169" s="275"/>
      <c r="AD169" s="275"/>
      <c r="AE169" s="340"/>
      <c r="AF169" s="275"/>
      <c r="AG169" s="307">
        <v>0</v>
      </c>
      <c r="AH169" s="272"/>
      <c r="AI169" s="273"/>
      <c r="AJ169" s="294"/>
      <c r="AK169" s="273"/>
      <c r="AL169" s="273"/>
      <c r="AM169" s="273"/>
      <c r="AN169" s="273"/>
      <c r="AO169" s="273"/>
      <c r="AP169" s="273"/>
      <c r="AQ169" s="273"/>
      <c r="AR169" s="295" t="s">
        <v>608</v>
      </c>
      <c r="AS169" s="266"/>
      <c r="AT169" s="266"/>
      <c r="AU169" s="266"/>
      <c r="AV169" s="267" t="str">
        <f t="shared" si="9"/>
        <v>n/a</v>
      </c>
      <c r="AW169" s="209">
        <v>161</v>
      </c>
      <c r="AX169" s="209">
        <v>161</v>
      </c>
      <c r="AY169" s="210">
        <f>MATCH(A169,'Original Order'!$A$2:$A$317,0)</f>
        <v>161</v>
      </c>
      <c r="AZ169" s="210">
        <f t="shared" si="11"/>
        <v>0</v>
      </c>
    </row>
    <row r="170" spans="1:52" ht="24">
      <c r="A170" s="250" t="s">
        <v>52</v>
      </c>
      <c r="B170" s="251">
        <f t="shared" si="8"/>
        <v>4.42</v>
      </c>
      <c r="C170" s="533" t="s">
        <v>83</v>
      </c>
      <c r="D170" s="466"/>
      <c r="E170" s="470"/>
      <c r="F170" s="495"/>
      <c r="G170" s="495"/>
      <c r="H170" s="495"/>
      <c r="I170" s="495"/>
      <c r="J170" s="549" t="s">
        <v>1575</v>
      </c>
      <c r="K170" s="497"/>
      <c r="L170" s="288" t="s">
        <v>260</v>
      </c>
      <c r="M170" s="252" t="s">
        <v>406</v>
      </c>
      <c r="N170" s="253">
        <f>IFERROR(VLOOKUP(L170,CategoryLog!$A$2:$D$550,3,FALSE),"")</f>
        <v>4.42</v>
      </c>
      <c r="O170" s="254"/>
      <c r="P170" s="252" t="s">
        <v>406</v>
      </c>
      <c r="Q170" s="253" t="str">
        <f>IFERROR(VLOOKUP(O170,CategoryLog!$A$2:$D$550,3,FALSE),"")</f>
        <v/>
      </c>
      <c r="R170" s="255"/>
      <c r="S170" s="252" t="s">
        <v>406</v>
      </c>
      <c r="T170" s="253" t="str">
        <f>IFERROR(VLOOKUP(R170,CategoryLog!$A$2:$D$550,3,FALSE),"")</f>
        <v/>
      </c>
      <c r="U170" s="256"/>
      <c r="V170" s="252" t="s">
        <v>406</v>
      </c>
      <c r="W170" s="252"/>
      <c r="X170" s="253" t="str">
        <f>IFERROR(VLOOKUP(U170,CategoryLog!$A$2:$D$550,3,FALSE),"")</f>
        <v/>
      </c>
      <c r="Y170" s="257"/>
      <c r="Z170" s="259"/>
      <c r="AA170" s="259"/>
      <c r="AB170" s="275"/>
      <c r="AC170" s="283"/>
      <c r="AD170" s="312"/>
      <c r="AE170" s="312"/>
      <c r="AF170" s="283"/>
      <c r="AG170" s="341">
        <v>0</v>
      </c>
      <c r="AH170" s="281"/>
      <c r="AI170" s="282"/>
      <c r="AJ170" s="301"/>
      <c r="AK170" s="301"/>
      <c r="AL170" s="282"/>
      <c r="AM170" s="282"/>
      <c r="AN170" s="282"/>
      <c r="AO170" s="301"/>
      <c r="AP170" s="282"/>
      <c r="AQ170" s="282"/>
      <c r="AR170" s="254" t="s">
        <v>608</v>
      </c>
      <c r="AS170" s="266"/>
      <c r="AT170" s="266"/>
      <c r="AU170" s="266"/>
      <c r="AV170" s="267" t="str">
        <f t="shared" si="9"/>
        <v>n/a</v>
      </c>
      <c r="AW170" s="209">
        <v>162</v>
      </c>
      <c r="AX170" s="209">
        <v>162</v>
      </c>
      <c r="AY170" s="210">
        <f>MATCH(A170,'Original Order'!$A$2:$A$317,0)</f>
        <v>162</v>
      </c>
      <c r="AZ170" s="210">
        <f t="shared" si="11"/>
        <v>0</v>
      </c>
    </row>
    <row r="171" spans="1:52">
      <c r="A171" s="250" t="s">
        <v>56</v>
      </c>
      <c r="B171" s="251">
        <f t="shared" si="8"/>
        <v>4.03</v>
      </c>
      <c r="C171" s="533" t="s">
        <v>83</v>
      </c>
      <c r="D171" s="466"/>
      <c r="E171" s="470"/>
      <c r="F171" s="495"/>
      <c r="G171" s="495"/>
      <c r="H171" s="495"/>
      <c r="I171" s="495"/>
      <c r="J171" s="536" t="s">
        <v>1581</v>
      </c>
      <c r="K171" s="554"/>
      <c r="L171" s="252" t="s">
        <v>264</v>
      </c>
      <c r="M171" s="252" t="s">
        <v>406</v>
      </c>
      <c r="N171" s="253">
        <f>IFERROR(VLOOKUP(L171,CategoryLog!$A$2:$D$550,3,FALSE),"")</f>
        <v>4.03</v>
      </c>
      <c r="O171" s="276" t="s">
        <v>162</v>
      </c>
      <c r="P171" s="252" t="s">
        <v>406</v>
      </c>
      <c r="Q171" s="253">
        <f>IFERROR(VLOOKUP(O171,CategoryLog!$A$2:$D$550,3,FALSE),"")</f>
        <v>4.03</v>
      </c>
      <c r="R171" s="298" t="s">
        <v>1216</v>
      </c>
      <c r="S171" s="252" t="s">
        <v>406</v>
      </c>
      <c r="T171" s="253">
        <f>IFERROR(VLOOKUP(R171,CategoryLog!$A$2:$D$550,3,FALSE),"")</f>
        <v>4.03</v>
      </c>
      <c r="U171" s="256"/>
      <c r="V171" s="252" t="s">
        <v>406</v>
      </c>
      <c r="W171" s="252"/>
      <c r="X171" s="253" t="str">
        <f>IFERROR(VLOOKUP(U171,CategoryLog!$A$2:$D$550,3,FALSE),"")</f>
        <v/>
      </c>
      <c r="Y171" s="257" t="s">
        <v>996</v>
      </c>
      <c r="Z171" s="259"/>
      <c r="AA171" s="259"/>
      <c r="AB171" s="275"/>
      <c r="AC171" s="283" t="s">
        <v>1019</v>
      </c>
      <c r="AD171" s="283"/>
      <c r="AE171" s="312"/>
      <c r="AF171" s="283"/>
      <c r="AG171" s="341">
        <v>0</v>
      </c>
      <c r="AH171" s="281"/>
      <c r="AI171" s="282"/>
      <c r="AJ171" s="264" t="s">
        <v>1019</v>
      </c>
      <c r="AK171" s="282"/>
      <c r="AL171" s="282"/>
      <c r="AM171" s="282"/>
      <c r="AN171" s="282" t="s">
        <v>1019</v>
      </c>
      <c r="AO171" s="282"/>
      <c r="AP171" s="282"/>
      <c r="AQ171" s="282"/>
      <c r="AR171" s="254" t="s">
        <v>608</v>
      </c>
      <c r="AS171" s="266"/>
      <c r="AT171" s="266"/>
      <c r="AU171" s="266"/>
      <c r="AV171" s="267" t="str">
        <f t="shared" si="9"/>
        <v>n/a</v>
      </c>
      <c r="AW171" s="209">
        <v>163</v>
      </c>
      <c r="AX171" s="209">
        <v>212</v>
      </c>
      <c r="AY171" s="210">
        <f>MATCH(A171,'Original Order'!$A$2:$A$317,0)</f>
        <v>163</v>
      </c>
      <c r="AZ171" s="210">
        <f t="shared" si="11"/>
        <v>0</v>
      </c>
    </row>
    <row r="172" spans="1:52">
      <c r="A172" s="250" t="s">
        <v>53</v>
      </c>
      <c r="B172" s="251">
        <f t="shared" si="8"/>
        <v>4.01</v>
      </c>
      <c r="C172" s="538"/>
      <c r="D172" s="466"/>
      <c r="E172" s="470"/>
      <c r="F172" s="495"/>
      <c r="G172" s="495"/>
      <c r="H172" s="495"/>
      <c r="I172" s="495"/>
      <c r="J172" s="548"/>
      <c r="K172" s="495"/>
      <c r="L172" s="252" t="s">
        <v>261</v>
      </c>
      <c r="M172" s="252" t="s">
        <v>406</v>
      </c>
      <c r="N172" s="253">
        <f>IFERROR(VLOOKUP(L172,CategoryLog!$A$2:$D$550,3,FALSE),"")</f>
        <v>4.01</v>
      </c>
      <c r="O172" s="276" t="s">
        <v>125</v>
      </c>
      <c r="P172" s="252" t="s">
        <v>406</v>
      </c>
      <c r="Q172" s="253" t="str">
        <f>IFERROR(VLOOKUP(O172,CategoryLog!$A$2:$D$550,3,FALSE),"")</f>
        <v/>
      </c>
      <c r="R172" s="255" t="s">
        <v>458</v>
      </c>
      <c r="S172" s="252" t="s">
        <v>406</v>
      </c>
      <c r="T172" s="253">
        <f>IFERROR(VLOOKUP(R172,CategoryLog!$A$2:$D$550,3,FALSE),"")</f>
        <v>4.0199999999999996</v>
      </c>
      <c r="U172" s="256"/>
      <c r="V172" s="252" t="s">
        <v>406</v>
      </c>
      <c r="W172" s="252"/>
      <c r="X172" s="253" t="str">
        <f>IFERROR(VLOOKUP(U172,CategoryLog!$A$2:$D$550,3,FALSE),"")</f>
        <v/>
      </c>
      <c r="Y172" s="257"/>
      <c r="Z172" s="259"/>
      <c r="AA172" s="259"/>
      <c r="AB172" s="275"/>
      <c r="AC172" s="283" t="s">
        <v>1019</v>
      </c>
      <c r="AD172" s="283"/>
      <c r="AE172" s="312"/>
      <c r="AF172" s="283"/>
      <c r="AG172" s="341">
        <v>0</v>
      </c>
      <c r="AH172" s="281"/>
      <c r="AI172" s="282"/>
      <c r="AJ172" s="264" t="s">
        <v>1019</v>
      </c>
      <c r="AK172" s="282"/>
      <c r="AL172" s="282"/>
      <c r="AM172" s="282"/>
      <c r="AN172" s="282" t="s">
        <v>1019</v>
      </c>
      <c r="AO172" s="282"/>
      <c r="AP172" s="282"/>
      <c r="AQ172" s="282"/>
      <c r="AR172" s="254" t="s">
        <v>608</v>
      </c>
      <c r="AS172" s="266"/>
      <c r="AT172" s="266"/>
      <c r="AU172" s="266"/>
      <c r="AV172" s="267" t="str">
        <f t="shared" si="9"/>
        <v>n/a</v>
      </c>
      <c r="AW172" s="209">
        <v>164</v>
      </c>
      <c r="AX172" s="209">
        <v>248</v>
      </c>
      <c r="AY172" s="210">
        <f>MATCH(A172,'Original Order'!$A$2:$A$317,0)</f>
        <v>164</v>
      </c>
      <c r="AZ172" s="210">
        <f t="shared" si="11"/>
        <v>0</v>
      </c>
    </row>
    <row r="173" spans="1:52">
      <c r="A173" s="250" t="s">
        <v>57</v>
      </c>
      <c r="B173" s="251">
        <f t="shared" si="8"/>
        <v>4.37</v>
      </c>
      <c r="C173" s="538"/>
      <c r="D173" s="466"/>
      <c r="E173" s="470"/>
      <c r="F173" s="495"/>
      <c r="G173" s="495"/>
      <c r="H173" s="495"/>
      <c r="I173" s="495"/>
      <c r="J173" s="548"/>
      <c r="K173" s="495"/>
      <c r="L173" s="252" t="s">
        <v>265</v>
      </c>
      <c r="M173" s="252" t="s">
        <v>406</v>
      </c>
      <c r="N173" s="253">
        <f>IFERROR(VLOOKUP(L173,CategoryLog!$A$2:$D$550,3,FALSE),"")</f>
        <v>4.37</v>
      </c>
      <c r="O173" s="276" t="s">
        <v>163</v>
      </c>
      <c r="P173" s="252" t="s">
        <v>406</v>
      </c>
      <c r="Q173" s="253">
        <f>IFERROR(VLOOKUP(O173,CategoryLog!$A$2:$D$550,3,FALSE),"")</f>
        <v>4.37</v>
      </c>
      <c r="R173" s="255" t="s">
        <v>461</v>
      </c>
      <c r="S173" s="252" t="s">
        <v>406</v>
      </c>
      <c r="T173" s="253">
        <f>IFERROR(VLOOKUP(R173,CategoryLog!$A$2:$D$550,3,FALSE),"")</f>
        <v>4.37</v>
      </c>
      <c r="U173" s="256"/>
      <c r="V173" s="252" t="s">
        <v>406</v>
      </c>
      <c r="W173" s="252"/>
      <c r="X173" s="253" t="str">
        <f>IFERROR(VLOOKUP(U173,CategoryLog!$A$2:$D$550,3,FALSE),"")</f>
        <v/>
      </c>
      <c r="Y173" s="257"/>
      <c r="Z173" s="259"/>
      <c r="AA173" s="259"/>
      <c r="AB173" s="275"/>
      <c r="AC173" s="283" t="s">
        <v>1019</v>
      </c>
      <c r="AD173" s="283"/>
      <c r="AE173" s="312"/>
      <c r="AF173" s="283"/>
      <c r="AG173" s="341">
        <v>0</v>
      </c>
      <c r="AH173" s="281"/>
      <c r="AI173" s="282"/>
      <c r="AJ173" s="264" t="s">
        <v>1019</v>
      </c>
      <c r="AK173" s="282"/>
      <c r="AL173" s="282"/>
      <c r="AM173" s="282"/>
      <c r="AN173" s="282" t="s">
        <v>1019</v>
      </c>
      <c r="AO173" s="282"/>
      <c r="AP173" s="282"/>
      <c r="AQ173" s="282"/>
      <c r="AR173" s="254" t="s">
        <v>608</v>
      </c>
      <c r="AS173" s="266"/>
      <c r="AT173" s="266"/>
      <c r="AU173" s="266"/>
      <c r="AV173" s="267" t="str">
        <f t="shared" si="9"/>
        <v>n/a</v>
      </c>
      <c r="AW173" s="209">
        <v>165</v>
      </c>
      <c r="AX173" s="209">
        <v>239</v>
      </c>
      <c r="AY173" s="210">
        <f>MATCH(A173,'Original Order'!$A$2:$A$317,0)</f>
        <v>165</v>
      </c>
      <c r="AZ173" s="210">
        <f t="shared" si="11"/>
        <v>0</v>
      </c>
    </row>
    <row r="174" spans="1:52">
      <c r="A174" s="250" t="s">
        <v>63</v>
      </c>
      <c r="B174" s="251">
        <f t="shared" si="8"/>
        <v>4.16</v>
      </c>
      <c r="C174" s="538"/>
      <c r="D174" s="466"/>
      <c r="E174" s="470"/>
      <c r="F174" s="495"/>
      <c r="G174" s="495"/>
      <c r="H174" s="495"/>
      <c r="I174" s="495"/>
      <c r="J174" s="548"/>
      <c r="K174" s="495"/>
      <c r="L174" s="252" t="s">
        <v>272</v>
      </c>
      <c r="M174" s="252" t="s">
        <v>406</v>
      </c>
      <c r="N174" s="253">
        <f>IFERROR(VLOOKUP(L174,CategoryLog!$A$2:$D$550,3,FALSE),"")</f>
        <v>4.16</v>
      </c>
      <c r="O174" s="276" t="s">
        <v>136</v>
      </c>
      <c r="P174" s="252" t="s">
        <v>406</v>
      </c>
      <c r="Q174" s="253">
        <f>IFERROR(VLOOKUP(O174,CategoryLog!$A$2:$D$550,3,FALSE),"")</f>
        <v>4.16</v>
      </c>
      <c r="R174" s="255" t="s">
        <v>467</v>
      </c>
      <c r="S174" s="252" t="s">
        <v>406</v>
      </c>
      <c r="T174" s="253">
        <f>IFERROR(VLOOKUP(R174,CategoryLog!$A$2:$D$550,3,FALSE),"")</f>
        <v>4.16</v>
      </c>
      <c r="U174" s="256"/>
      <c r="V174" s="252" t="s">
        <v>406</v>
      </c>
      <c r="W174" s="252"/>
      <c r="X174" s="253" t="str">
        <f>IFERROR(VLOOKUP(U174,CategoryLog!$A$2:$D$550,3,FALSE),"")</f>
        <v/>
      </c>
      <c r="Y174" s="257" t="s">
        <v>996</v>
      </c>
      <c r="Z174" s="258">
        <v>1</v>
      </c>
      <c r="AA174" s="259"/>
      <c r="AB174" s="278"/>
      <c r="AC174" s="278" t="s">
        <v>996</v>
      </c>
      <c r="AD174" s="278"/>
      <c r="AE174" s="279"/>
      <c r="AF174" s="278"/>
      <c r="AG174" s="280">
        <v>1</v>
      </c>
      <c r="AH174" s="281"/>
      <c r="AI174" s="282"/>
      <c r="AJ174" s="264" t="s">
        <v>1019</v>
      </c>
      <c r="AK174" s="282" t="s">
        <v>996</v>
      </c>
      <c r="AL174" s="282"/>
      <c r="AM174" s="282"/>
      <c r="AN174" s="282" t="s">
        <v>996</v>
      </c>
      <c r="AO174" s="282" t="s">
        <v>996</v>
      </c>
      <c r="AP174" s="282"/>
      <c r="AQ174" s="264" t="s">
        <v>1076</v>
      </c>
      <c r="AR174" s="254" t="s">
        <v>608</v>
      </c>
      <c r="AS174" s="266"/>
      <c r="AT174" s="266"/>
      <c r="AU174" s="266"/>
      <c r="AV174" s="284" t="str">
        <f t="shared" si="9"/>
        <v>2017</v>
      </c>
      <c r="AW174" s="209">
        <v>166</v>
      </c>
      <c r="AX174" s="209">
        <v>250</v>
      </c>
      <c r="AY174" s="210">
        <f>MATCH(A174,'Original Order'!$A$2:$A$317,0)</f>
        <v>166</v>
      </c>
      <c r="AZ174" s="210" t="s">
        <v>1336</v>
      </c>
    </row>
    <row r="175" spans="1:52">
      <c r="A175" s="353" t="s">
        <v>541</v>
      </c>
      <c r="B175" s="251">
        <f t="shared" si="8"/>
        <v>4.21</v>
      </c>
      <c r="C175" s="533" t="s">
        <v>333</v>
      </c>
      <c r="D175" s="466"/>
      <c r="E175" s="470"/>
      <c r="F175" s="495"/>
      <c r="G175" s="495"/>
      <c r="H175" s="497" t="s">
        <v>1530</v>
      </c>
      <c r="I175" s="497"/>
      <c r="J175" s="549"/>
      <c r="K175" s="497"/>
      <c r="L175" s="288"/>
      <c r="M175" s="252" t="s">
        <v>406</v>
      </c>
      <c r="N175" s="253" t="str">
        <f>IFERROR(VLOOKUP(L175,CategoryLog!$A$2:$D$550,3,FALSE),"")</f>
        <v/>
      </c>
      <c r="O175" s="354"/>
      <c r="P175" s="252" t="s">
        <v>406</v>
      </c>
      <c r="Q175" s="253" t="str">
        <f>IFERROR(VLOOKUP(O175,CategoryLog!$A$2:$D$550,3,FALSE),"")</f>
        <v/>
      </c>
      <c r="R175" s="355" t="s">
        <v>1218</v>
      </c>
      <c r="S175" s="252">
        <v>5</v>
      </c>
      <c r="T175" s="253">
        <f>IFERROR(VLOOKUP(R175,CategoryLog!$A$2:$D$550,3,FALSE),"")</f>
        <v>4.21</v>
      </c>
      <c r="U175" s="356"/>
      <c r="V175" s="252" t="s">
        <v>406</v>
      </c>
      <c r="W175" s="288"/>
      <c r="X175" s="253" t="str">
        <f>IFERROR(VLOOKUP(U175,CategoryLog!$A$2:$D$550,3,FALSE),"")</f>
        <v/>
      </c>
      <c r="Y175" s="357" t="s">
        <v>996</v>
      </c>
      <c r="Z175" s="258">
        <v>1</v>
      </c>
      <c r="AA175" s="358"/>
      <c r="AB175" s="359"/>
      <c r="AC175" s="359"/>
      <c r="AD175" s="359"/>
      <c r="AE175" s="360"/>
      <c r="AF175" s="359"/>
      <c r="AG175" s="361">
        <v>0</v>
      </c>
      <c r="AH175" s="362"/>
      <c r="AI175" s="358"/>
      <c r="AJ175" s="363"/>
      <c r="AK175" s="358" t="s">
        <v>996</v>
      </c>
      <c r="AL175" s="358"/>
      <c r="AM175" s="358"/>
      <c r="AN175" s="358"/>
      <c r="AO175" s="358" t="s">
        <v>996</v>
      </c>
      <c r="AP175" s="358"/>
      <c r="AQ175" s="264" t="s">
        <v>1076</v>
      </c>
      <c r="AR175" s="364" t="s">
        <v>608</v>
      </c>
      <c r="AS175" s="266"/>
      <c r="AT175" s="266"/>
      <c r="AU175" s="266"/>
      <c r="AV175" s="284" t="str">
        <f t="shared" si="9"/>
        <v>2017</v>
      </c>
      <c r="AW175" s="209">
        <v>167</v>
      </c>
      <c r="AX175" s="209">
        <v>167</v>
      </c>
      <c r="AY175" s="210">
        <f>MATCH(A175,'Original Order'!$A$2:$A$317,0)</f>
        <v>167</v>
      </c>
      <c r="AZ175" s="210" t="s">
        <v>1336</v>
      </c>
    </row>
    <row r="176" spans="1:52">
      <c r="A176" s="250" t="s">
        <v>54</v>
      </c>
      <c r="B176" s="251">
        <f t="shared" si="8"/>
        <v>4.1399999999999997</v>
      </c>
      <c r="C176" s="533" t="s">
        <v>83</v>
      </c>
      <c r="D176" s="466"/>
      <c r="E176" s="470"/>
      <c r="F176" s="495"/>
      <c r="H176" s="497" t="s">
        <v>1543</v>
      </c>
      <c r="I176" s="497" t="s">
        <v>1549</v>
      </c>
      <c r="J176" s="549"/>
      <c r="K176" s="497"/>
      <c r="L176" s="252" t="s">
        <v>262</v>
      </c>
      <c r="M176" s="252" t="s">
        <v>406</v>
      </c>
      <c r="N176" s="253">
        <f>IFERROR(VLOOKUP(L176,CategoryLog!$A$2:$D$550,3,FALSE),"")</f>
        <v>4.1399999999999997</v>
      </c>
      <c r="O176" s="276" t="s">
        <v>161</v>
      </c>
      <c r="P176" s="252" t="s">
        <v>406</v>
      </c>
      <c r="Q176" s="253">
        <f>IFERROR(VLOOKUP(O176,CategoryLog!$A$2:$D$550,3,FALSE),"")</f>
        <v>4.1399999999999997</v>
      </c>
      <c r="R176" s="365" t="s">
        <v>459</v>
      </c>
      <c r="S176" s="252" t="s">
        <v>406</v>
      </c>
      <c r="T176" s="253">
        <f>IFERROR(VLOOKUP(R176,CategoryLog!$A$2:$D$550,3,FALSE),"")</f>
        <v>4.13</v>
      </c>
      <c r="U176" s="252"/>
      <c r="V176" s="252" t="s">
        <v>406</v>
      </c>
      <c r="W176" s="252"/>
      <c r="X176" s="253" t="str">
        <f>IFERROR(VLOOKUP(U176,CategoryLog!$A$2:$D$550,3,FALSE),"")</f>
        <v/>
      </c>
      <c r="Y176" s="366"/>
      <c r="Z176" s="367"/>
      <c r="AA176" s="367"/>
      <c r="AB176" s="275"/>
      <c r="AC176" s="283" t="s">
        <v>996</v>
      </c>
      <c r="AD176" s="283"/>
      <c r="AE176" s="312"/>
      <c r="AF176" s="283"/>
      <c r="AG176" s="281">
        <v>1</v>
      </c>
      <c r="AH176" s="281"/>
      <c r="AI176" s="282"/>
      <c r="AJ176" s="264" t="s">
        <v>1019</v>
      </c>
      <c r="AK176" s="282"/>
      <c r="AL176" s="282"/>
      <c r="AM176" s="282"/>
      <c r="AN176" s="282" t="s">
        <v>1019</v>
      </c>
      <c r="AO176" s="282"/>
      <c r="AP176" s="282"/>
      <c r="AQ176" s="282"/>
      <c r="AR176" s="254" t="s">
        <v>608</v>
      </c>
      <c r="AS176" s="266"/>
      <c r="AT176" s="266"/>
      <c r="AU176" s="266"/>
      <c r="AV176" s="267" t="str">
        <f t="shared" si="9"/>
        <v>2018</v>
      </c>
      <c r="AW176" s="209">
        <v>168</v>
      </c>
      <c r="AX176" s="209">
        <v>241</v>
      </c>
      <c r="AY176" s="210">
        <f>MATCH(A176,'Original Order'!$A$2:$A$317,0)</f>
        <v>168</v>
      </c>
      <c r="AZ176" s="210">
        <f t="shared" ref="AZ176:AZ207" si="12">AG176</f>
        <v>1</v>
      </c>
    </row>
    <row r="177" spans="1:52" ht="24">
      <c r="A177" s="268" t="s">
        <v>543</v>
      </c>
      <c r="B177" s="251">
        <f t="shared" si="8"/>
        <v>4.37</v>
      </c>
      <c r="C177" s="533" t="s">
        <v>333</v>
      </c>
      <c r="D177" s="466"/>
      <c r="E177" s="470"/>
      <c r="F177" s="495"/>
      <c r="G177" s="495"/>
      <c r="H177" s="495"/>
      <c r="I177" s="495"/>
      <c r="J177" s="548"/>
      <c r="K177" s="495"/>
      <c r="L177" s="288"/>
      <c r="M177" s="252" t="s">
        <v>406</v>
      </c>
      <c r="N177" s="253" t="str">
        <f>IFERROR(VLOOKUP(L177,CategoryLog!$A$2:$D$550,3,FALSE),"")</f>
        <v/>
      </c>
      <c r="O177" s="256"/>
      <c r="P177" s="252" t="s">
        <v>406</v>
      </c>
      <c r="Q177" s="253" t="str">
        <f>IFERROR(VLOOKUP(O177,CategoryLog!$A$2:$D$550,3,FALSE),"")</f>
        <v/>
      </c>
      <c r="R177" s="298" t="s">
        <v>1205</v>
      </c>
      <c r="S177" s="252" t="s">
        <v>406</v>
      </c>
      <c r="T177" s="253">
        <f>IFERROR(VLOOKUP(R177,CategoryLog!$A$2:$D$550,3,FALSE),"")</f>
        <v>4.37</v>
      </c>
      <c r="U177" s="276"/>
      <c r="V177" s="252" t="s">
        <v>406</v>
      </c>
      <c r="W177" s="288"/>
      <c r="X177" s="253" t="str">
        <f>IFERROR(VLOOKUP(U177,CategoryLog!$A$2:$D$550,3,FALSE),"")</f>
        <v/>
      </c>
      <c r="Y177" s="257"/>
      <c r="Z177" s="274"/>
      <c r="AA177" s="274"/>
      <c r="AB177" s="275"/>
      <c r="AC177" s="275"/>
      <c r="AD177" s="275"/>
      <c r="AE177" s="340"/>
      <c r="AF177" s="275"/>
      <c r="AG177" s="307">
        <v>0</v>
      </c>
      <c r="AH177" s="272"/>
      <c r="AI177" s="273"/>
      <c r="AJ177" s="294"/>
      <c r="AK177" s="273"/>
      <c r="AL177" s="273"/>
      <c r="AM177" s="273"/>
      <c r="AN177" s="273"/>
      <c r="AO177" s="273"/>
      <c r="AP177" s="273"/>
      <c r="AQ177" s="273"/>
      <c r="AR177" s="295" t="s">
        <v>608</v>
      </c>
      <c r="AS177" s="266"/>
      <c r="AT177" s="266"/>
      <c r="AU177" s="266"/>
      <c r="AV177" s="267" t="str">
        <f t="shared" si="9"/>
        <v>n/a</v>
      </c>
      <c r="AW177" s="209">
        <v>169</v>
      </c>
      <c r="AX177" s="209">
        <v>169</v>
      </c>
      <c r="AY177" s="210">
        <f>MATCH(A177,'Original Order'!$A$2:$A$317,0)</f>
        <v>169</v>
      </c>
      <c r="AZ177" s="210">
        <f t="shared" si="12"/>
        <v>0</v>
      </c>
    </row>
    <row r="178" spans="1:52">
      <c r="A178" s="268" t="s">
        <v>905</v>
      </c>
      <c r="B178" s="251">
        <f t="shared" si="8"/>
        <v>4.28</v>
      </c>
      <c r="C178" s="533" t="s">
        <v>170</v>
      </c>
      <c r="D178" s="466"/>
      <c r="E178" s="470"/>
      <c r="F178" s="495"/>
      <c r="G178" s="497"/>
      <c r="H178" s="497" t="s">
        <v>1543</v>
      </c>
      <c r="I178" s="497" t="s">
        <v>1549</v>
      </c>
      <c r="J178" s="549"/>
      <c r="K178" s="497"/>
      <c r="L178" s="288" t="s">
        <v>940</v>
      </c>
      <c r="M178" s="252" t="s">
        <v>406</v>
      </c>
      <c r="N178" s="253">
        <f>IFERROR(VLOOKUP(L178,CategoryLog!$A$2:$D$550,3,FALSE),"")</f>
        <v>4.28</v>
      </c>
      <c r="O178" s="289" t="s">
        <v>904</v>
      </c>
      <c r="P178" s="252" t="s">
        <v>406</v>
      </c>
      <c r="Q178" s="253">
        <f>IFERROR(VLOOKUP(O178,CategoryLog!$A$2:$D$550,3,FALSE),"")</f>
        <v>4.28</v>
      </c>
      <c r="R178" s="310"/>
      <c r="S178" s="252" t="s">
        <v>406</v>
      </c>
      <c r="T178" s="253" t="str">
        <f>IFERROR(VLOOKUP(R178,CategoryLog!$A$2:$D$550,3,FALSE),"")</f>
        <v/>
      </c>
      <c r="U178" s="290"/>
      <c r="V178" s="252" t="s">
        <v>406</v>
      </c>
      <c r="W178" s="291"/>
      <c r="X178" s="253" t="str">
        <f>IFERROR(VLOOKUP(U178,CategoryLog!$A$2:$D$550,3,FALSE),"")</f>
        <v/>
      </c>
      <c r="Y178" s="257"/>
      <c r="Z178" s="311"/>
      <c r="AA178" s="292"/>
      <c r="AB178" s="275"/>
      <c r="AC178" s="275" t="s">
        <v>996</v>
      </c>
      <c r="AD178" s="340"/>
      <c r="AE178" s="340"/>
      <c r="AF178" s="275"/>
      <c r="AG178" s="272">
        <v>1</v>
      </c>
      <c r="AH178" s="272"/>
      <c r="AI178" s="273"/>
      <c r="AJ178" s="264" t="s">
        <v>1019</v>
      </c>
      <c r="AK178" s="294"/>
      <c r="AL178" s="273"/>
      <c r="AM178" s="273"/>
      <c r="AN178" s="273" t="s">
        <v>996</v>
      </c>
      <c r="AO178" s="294"/>
      <c r="AP178" s="273"/>
      <c r="AQ178" s="273" t="s">
        <v>1075</v>
      </c>
      <c r="AR178" s="295" t="s">
        <v>608</v>
      </c>
      <c r="AS178" s="266"/>
      <c r="AT178" s="266"/>
      <c r="AU178" s="266"/>
      <c r="AV178" s="287" t="str">
        <f t="shared" si="9"/>
        <v>2018</v>
      </c>
      <c r="AW178" s="209">
        <v>170</v>
      </c>
      <c r="AX178" s="209">
        <v>256</v>
      </c>
      <c r="AY178" s="210">
        <f>MATCH(A178,'Original Order'!$A$2:$A$317,0)</f>
        <v>170</v>
      </c>
      <c r="AZ178" s="210">
        <f t="shared" si="12"/>
        <v>1</v>
      </c>
    </row>
    <row r="179" spans="1:52" ht="24">
      <c r="A179" s="322" t="s">
        <v>420</v>
      </c>
      <c r="B179" s="251">
        <f t="shared" si="8"/>
        <v>4.21</v>
      </c>
      <c r="C179" s="533" t="s">
        <v>83</v>
      </c>
      <c r="D179" s="466"/>
      <c r="E179" s="470"/>
      <c r="F179" s="495"/>
      <c r="G179" s="495"/>
      <c r="H179" s="495"/>
      <c r="I179" s="495"/>
      <c r="J179" s="548"/>
      <c r="K179" s="495"/>
      <c r="L179" s="252" t="s">
        <v>398</v>
      </c>
      <c r="M179" s="252" t="s">
        <v>406</v>
      </c>
      <c r="N179" s="253">
        <f>IFERROR(VLOOKUP(L179,CategoryLog!$A$2:$D$550,3,FALSE),"")</f>
        <v>4.21</v>
      </c>
      <c r="O179" s="256"/>
      <c r="P179" s="252" t="s">
        <v>406</v>
      </c>
      <c r="Q179" s="253" t="str">
        <f>IFERROR(VLOOKUP(O179,CategoryLog!$A$2:$D$550,3,FALSE),"")</f>
        <v/>
      </c>
      <c r="R179" s="255"/>
      <c r="S179" s="252" t="s">
        <v>406</v>
      </c>
      <c r="T179" s="253" t="str">
        <f>IFERROR(VLOOKUP(R179,CategoryLog!$A$2:$D$550,3,FALSE),"")</f>
        <v/>
      </c>
      <c r="U179" s="256"/>
      <c r="V179" s="252" t="s">
        <v>406</v>
      </c>
      <c r="W179" s="252"/>
      <c r="X179" s="253" t="str">
        <f>IFERROR(VLOOKUP(U179,CategoryLog!$A$2:$D$550,3,FALSE),"")</f>
        <v/>
      </c>
      <c r="Y179" s="257"/>
      <c r="Z179" s="259"/>
      <c r="AA179" s="259"/>
      <c r="AB179" s="275" t="s">
        <v>996</v>
      </c>
      <c r="AC179" s="329"/>
      <c r="AD179" s="330"/>
      <c r="AE179" s="330"/>
      <c r="AF179" s="329"/>
      <c r="AG179" s="319">
        <v>1</v>
      </c>
      <c r="AH179" s="319"/>
      <c r="AI179" s="320"/>
      <c r="AJ179" s="321"/>
      <c r="AK179" s="321"/>
      <c r="AL179" s="320"/>
      <c r="AM179" s="320"/>
      <c r="AN179" s="320"/>
      <c r="AO179" s="321"/>
      <c r="AP179" s="320"/>
      <c r="AQ179" s="320"/>
      <c r="AR179" s="254" t="s">
        <v>608</v>
      </c>
      <c r="AS179" s="266"/>
      <c r="AT179" s="266"/>
      <c r="AU179" s="266"/>
      <c r="AV179" s="267" t="str">
        <f t="shared" si="9"/>
        <v>2018</v>
      </c>
      <c r="AW179" s="209">
        <v>171</v>
      </c>
      <c r="AX179" s="209">
        <v>171</v>
      </c>
      <c r="AY179" s="210">
        <f>MATCH(A179,'Original Order'!$A$2:$A$317,0)</f>
        <v>171</v>
      </c>
      <c r="AZ179" s="210">
        <f t="shared" si="12"/>
        <v>1</v>
      </c>
    </row>
    <row r="180" spans="1:52">
      <c r="A180" s="268" t="s">
        <v>545</v>
      </c>
      <c r="B180" s="251">
        <f t="shared" si="8"/>
        <v>4.46</v>
      </c>
      <c r="C180" s="533" t="s">
        <v>333</v>
      </c>
      <c r="D180" s="466"/>
      <c r="E180" s="470"/>
      <c r="F180" s="495"/>
      <c r="G180" s="495"/>
      <c r="H180" s="495"/>
      <c r="I180" s="495"/>
      <c r="J180" s="548"/>
      <c r="K180" s="495"/>
      <c r="L180" s="288"/>
      <c r="M180" s="252" t="s">
        <v>406</v>
      </c>
      <c r="N180" s="253" t="str">
        <f>IFERROR(VLOOKUP(L180,CategoryLog!$A$2:$D$550,3,FALSE),"")</f>
        <v/>
      </c>
      <c r="O180" s="256"/>
      <c r="P180" s="252" t="s">
        <v>406</v>
      </c>
      <c r="Q180" s="253" t="str">
        <f>IFERROR(VLOOKUP(O180,CategoryLog!$A$2:$D$550,3,FALSE),"")</f>
        <v/>
      </c>
      <c r="R180" s="298" t="s">
        <v>1210</v>
      </c>
      <c r="S180" s="252" t="s">
        <v>406</v>
      </c>
      <c r="T180" s="253">
        <f>IFERROR(VLOOKUP(R180,CategoryLog!$A$2:$D$550,3,FALSE),"")</f>
        <v>4.46</v>
      </c>
      <c r="U180" s="276"/>
      <c r="V180" s="252" t="s">
        <v>406</v>
      </c>
      <c r="W180" s="288"/>
      <c r="X180" s="253" t="str">
        <f>IFERROR(VLOOKUP(U180,CategoryLog!$A$2:$D$550,3,FALSE),"")</f>
        <v/>
      </c>
      <c r="Y180" s="257"/>
      <c r="Z180" s="274"/>
      <c r="AA180" s="274"/>
      <c r="AB180" s="275"/>
      <c r="AC180" s="275"/>
      <c r="AD180" s="275" t="s">
        <v>996</v>
      </c>
      <c r="AE180" s="340"/>
      <c r="AF180" s="275"/>
      <c r="AG180" s="272">
        <v>1</v>
      </c>
      <c r="AH180" s="272"/>
      <c r="AI180" s="273"/>
      <c r="AJ180" s="294"/>
      <c r="AK180" s="273"/>
      <c r="AL180" s="273"/>
      <c r="AM180" s="273"/>
      <c r="AN180" s="273"/>
      <c r="AO180" s="273"/>
      <c r="AP180" s="273"/>
      <c r="AQ180" s="273"/>
      <c r="AR180" s="295" t="s">
        <v>608</v>
      </c>
      <c r="AS180" s="266"/>
      <c r="AT180" s="266"/>
      <c r="AU180" s="266"/>
      <c r="AV180" s="267" t="str">
        <f t="shared" si="9"/>
        <v>2018</v>
      </c>
      <c r="AW180" s="209">
        <v>172</v>
      </c>
      <c r="AX180" s="209">
        <v>172</v>
      </c>
      <c r="AY180" s="210">
        <f>MATCH(A180,'Original Order'!$A$2:$A$317,0)</f>
        <v>172</v>
      </c>
      <c r="AZ180" s="210">
        <f t="shared" si="12"/>
        <v>1</v>
      </c>
    </row>
    <row r="181" spans="1:52">
      <c r="A181" s="268" t="s">
        <v>912</v>
      </c>
      <c r="B181" s="251">
        <f t="shared" si="8"/>
        <v>4.3099999999999996</v>
      </c>
      <c r="C181" s="533" t="s">
        <v>170</v>
      </c>
      <c r="D181" s="466"/>
      <c r="E181" s="470"/>
      <c r="F181" s="495"/>
      <c r="G181" s="495"/>
      <c r="H181" s="495"/>
      <c r="I181" s="495"/>
      <c r="J181" s="548"/>
      <c r="K181" s="495"/>
      <c r="L181" s="288"/>
      <c r="M181" s="252" t="s">
        <v>406</v>
      </c>
      <c r="N181" s="253" t="str">
        <f>IFERROR(VLOOKUP(L181,CategoryLog!$A$2:$D$550,3,FALSE),"")</f>
        <v/>
      </c>
      <c r="O181" s="289" t="s">
        <v>911</v>
      </c>
      <c r="P181" s="252" t="s">
        <v>406</v>
      </c>
      <c r="Q181" s="253">
        <f>IFERROR(VLOOKUP(O181,CategoryLog!$A$2:$D$550,3,FALSE),"")</f>
        <v>4.3099999999999996</v>
      </c>
      <c r="R181" s="310"/>
      <c r="S181" s="252" t="s">
        <v>406</v>
      </c>
      <c r="T181" s="253" t="str">
        <f>IFERROR(VLOOKUP(R181,CategoryLog!$A$2:$D$550,3,FALSE),"")</f>
        <v/>
      </c>
      <c r="U181" s="290"/>
      <c r="V181" s="252" t="s">
        <v>406</v>
      </c>
      <c r="W181" s="291"/>
      <c r="X181" s="253" t="str">
        <f>IFERROR(VLOOKUP(U181,CategoryLog!$A$2:$D$550,3,FALSE),"")</f>
        <v/>
      </c>
      <c r="Y181" s="257" t="s">
        <v>996</v>
      </c>
      <c r="Z181" s="311"/>
      <c r="AA181" s="292"/>
      <c r="AB181" s="275"/>
      <c r="AC181" s="275" t="s">
        <v>996</v>
      </c>
      <c r="AD181" s="340"/>
      <c r="AE181" s="340"/>
      <c r="AF181" s="275"/>
      <c r="AG181" s="272">
        <v>1</v>
      </c>
      <c r="AH181" s="272"/>
      <c r="AI181" s="273"/>
      <c r="AJ181" s="264" t="s">
        <v>1019</v>
      </c>
      <c r="AK181" s="294"/>
      <c r="AL181" s="273"/>
      <c r="AM181" s="273"/>
      <c r="AN181" s="273" t="s">
        <v>996</v>
      </c>
      <c r="AO181" s="294"/>
      <c r="AP181" s="273"/>
      <c r="AQ181" s="273" t="s">
        <v>1075</v>
      </c>
      <c r="AR181" s="295" t="s">
        <v>608</v>
      </c>
      <c r="AS181" s="266"/>
      <c r="AT181" s="266"/>
      <c r="AU181" s="266"/>
      <c r="AV181" s="287" t="str">
        <f t="shared" si="9"/>
        <v>2018</v>
      </c>
      <c r="AW181" s="209">
        <v>173</v>
      </c>
      <c r="AX181" s="209">
        <v>261</v>
      </c>
      <c r="AY181" s="210">
        <f>MATCH(A181,'Original Order'!$A$2:$A$317,0)</f>
        <v>173</v>
      </c>
      <c r="AZ181" s="210">
        <f t="shared" si="12"/>
        <v>1</v>
      </c>
    </row>
    <row r="182" spans="1:52">
      <c r="A182" s="250" t="s">
        <v>64</v>
      </c>
      <c r="B182" s="251">
        <f t="shared" si="8"/>
        <v>4.22</v>
      </c>
      <c r="C182" s="533" t="s">
        <v>83</v>
      </c>
      <c r="D182" s="466"/>
      <c r="E182" s="470"/>
      <c r="F182" s="495"/>
      <c r="G182" s="497"/>
      <c r="H182" s="497" t="s">
        <v>1543</v>
      </c>
      <c r="I182" s="497" t="s">
        <v>1549</v>
      </c>
      <c r="J182" s="549"/>
      <c r="K182" s="497"/>
      <c r="L182" s="288" t="s">
        <v>273</v>
      </c>
      <c r="M182" s="252" t="s">
        <v>406</v>
      </c>
      <c r="N182" s="253">
        <f>IFERROR(VLOOKUP(L182,CategoryLog!$A$2:$D$550,3,FALSE),"")</f>
        <v>4.22</v>
      </c>
      <c r="O182" s="254"/>
      <c r="P182" s="252" t="s">
        <v>406</v>
      </c>
      <c r="Q182" s="253" t="str">
        <f>IFERROR(VLOOKUP(O182,CategoryLog!$A$2:$D$550,3,FALSE),"")</f>
        <v/>
      </c>
      <c r="R182" s="255"/>
      <c r="S182" s="252" t="s">
        <v>406</v>
      </c>
      <c r="T182" s="253" t="str">
        <f>IFERROR(VLOOKUP(R182,CategoryLog!$A$2:$D$550,3,FALSE),"")</f>
        <v/>
      </c>
      <c r="U182" s="256"/>
      <c r="V182" s="252" t="s">
        <v>406</v>
      </c>
      <c r="W182" s="252"/>
      <c r="X182" s="253" t="str">
        <f>IFERROR(VLOOKUP(U182,CategoryLog!$A$2:$D$550,3,FALSE),"")</f>
        <v/>
      </c>
      <c r="Y182" s="257"/>
      <c r="Z182" s="259"/>
      <c r="AA182" s="259"/>
      <c r="AB182" s="275" t="s">
        <v>1043</v>
      </c>
      <c r="AC182" s="283"/>
      <c r="AD182" s="312"/>
      <c r="AE182" s="312"/>
      <c r="AF182" s="283"/>
      <c r="AG182" s="281">
        <v>1</v>
      </c>
      <c r="AH182" s="281"/>
      <c r="AI182" s="282"/>
      <c r="AJ182" s="301"/>
      <c r="AK182" s="301"/>
      <c r="AL182" s="282"/>
      <c r="AM182" s="282"/>
      <c r="AN182" s="282"/>
      <c r="AO182" s="301"/>
      <c r="AP182" s="282"/>
      <c r="AQ182" s="282"/>
      <c r="AR182" s="254" t="s">
        <v>608</v>
      </c>
      <c r="AS182" s="266"/>
      <c r="AT182" s="266"/>
      <c r="AU182" s="266"/>
      <c r="AV182" s="267" t="str">
        <f t="shared" si="9"/>
        <v>2018</v>
      </c>
      <c r="AW182" s="209">
        <v>174</v>
      </c>
      <c r="AX182" s="209">
        <v>174</v>
      </c>
      <c r="AY182" s="210">
        <f>MATCH(A182,'Original Order'!$A$2:$A$317,0)</f>
        <v>174</v>
      </c>
      <c r="AZ182" s="210">
        <f t="shared" si="12"/>
        <v>1</v>
      </c>
    </row>
    <row r="183" spans="1:52">
      <c r="A183" s="268" t="s">
        <v>804</v>
      </c>
      <c r="B183" s="251">
        <f t="shared" si="8"/>
        <v>4.29</v>
      </c>
      <c r="C183" s="533" t="s">
        <v>170</v>
      </c>
      <c r="D183" s="466"/>
      <c r="E183" s="470"/>
      <c r="F183" s="495"/>
      <c r="G183" s="497"/>
      <c r="H183" s="497" t="s">
        <v>1543</v>
      </c>
      <c r="I183" s="497" t="s">
        <v>1549</v>
      </c>
      <c r="J183" s="549"/>
      <c r="K183" s="497"/>
      <c r="L183" s="288" t="s">
        <v>941</v>
      </c>
      <c r="M183" s="252" t="s">
        <v>406</v>
      </c>
      <c r="N183" s="253">
        <f>IFERROR(VLOOKUP(L183,CategoryLog!$A$2:$D$550,3,FALSE),"")</f>
        <v>4.29</v>
      </c>
      <c r="O183" s="289" t="s">
        <v>906</v>
      </c>
      <c r="P183" s="252" t="s">
        <v>406</v>
      </c>
      <c r="Q183" s="253">
        <f>IFERROR(VLOOKUP(O183,CategoryLog!$A$2:$D$550,3,FALSE),"")</f>
        <v>4.29</v>
      </c>
      <c r="R183" s="310"/>
      <c r="S183" s="252" t="s">
        <v>406</v>
      </c>
      <c r="T183" s="253" t="str">
        <f>IFERROR(VLOOKUP(R183,CategoryLog!$A$2:$D$550,3,FALSE),"")</f>
        <v/>
      </c>
      <c r="U183" s="290"/>
      <c r="V183" s="252" t="s">
        <v>406</v>
      </c>
      <c r="W183" s="291"/>
      <c r="X183" s="253" t="str">
        <f>IFERROR(VLOOKUP(U183,CategoryLog!$A$2:$D$550,3,FALSE),"")</f>
        <v/>
      </c>
      <c r="Y183" s="257"/>
      <c r="Z183" s="311"/>
      <c r="AA183" s="292"/>
      <c r="AB183" s="275"/>
      <c r="AC183" s="283" t="s">
        <v>996</v>
      </c>
      <c r="AD183" s="312"/>
      <c r="AE183" s="312"/>
      <c r="AF183" s="283"/>
      <c r="AG183" s="281">
        <v>1</v>
      </c>
      <c r="AH183" s="281"/>
      <c r="AI183" s="282"/>
      <c r="AJ183" s="264" t="s">
        <v>1019</v>
      </c>
      <c r="AK183" s="301"/>
      <c r="AL183" s="282"/>
      <c r="AM183" s="282"/>
      <c r="AN183" s="282" t="s">
        <v>996</v>
      </c>
      <c r="AO183" s="301"/>
      <c r="AP183" s="282"/>
      <c r="AQ183" s="273" t="s">
        <v>1075</v>
      </c>
      <c r="AR183" s="295" t="s">
        <v>608</v>
      </c>
      <c r="AS183" s="266"/>
      <c r="AT183" s="266"/>
      <c r="AU183" s="266"/>
      <c r="AV183" s="287" t="str">
        <f t="shared" si="9"/>
        <v>2018</v>
      </c>
      <c r="AW183" s="209">
        <v>175</v>
      </c>
      <c r="AX183" s="209">
        <v>257</v>
      </c>
      <c r="AY183" s="210">
        <f>MATCH(A183,'Original Order'!$A$2:$A$317,0)</f>
        <v>175</v>
      </c>
      <c r="AZ183" s="210">
        <f t="shared" si="12"/>
        <v>1</v>
      </c>
    </row>
    <row r="184" spans="1:52">
      <c r="A184" s="322" t="s">
        <v>400</v>
      </c>
      <c r="B184" s="251">
        <f t="shared" si="8"/>
        <v>4.33</v>
      </c>
      <c r="C184" s="533" t="s">
        <v>83</v>
      </c>
      <c r="D184" s="466"/>
      <c r="E184" s="470"/>
      <c r="F184" s="495"/>
      <c r="G184" s="495"/>
      <c r="H184" s="495"/>
      <c r="I184" s="495"/>
      <c r="J184" s="548"/>
      <c r="K184" s="495"/>
      <c r="L184" s="335" t="s">
        <v>399</v>
      </c>
      <c r="M184" s="252" t="s">
        <v>406</v>
      </c>
      <c r="N184" s="253">
        <f>IFERROR(VLOOKUP(L184,CategoryLog!$A$2:$D$550,3,FALSE),"")</f>
        <v>4.33</v>
      </c>
      <c r="O184" s="256"/>
      <c r="P184" s="252" t="s">
        <v>406</v>
      </c>
      <c r="Q184" s="253" t="str">
        <f>IFERROR(VLOOKUP(O184,CategoryLog!$A$2:$D$550,3,FALSE),"")</f>
        <v/>
      </c>
      <c r="R184" s="255"/>
      <c r="S184" s="252" t="s">
        <v>406</v>
      </c>
      <c r="T184" s="253" t="str">
        <f>IFERROR(VLOOKUP(R184,CategoryLog!$A$2:$D$550,3,FALSE),"")</f>
        <v/>
      </c>
      <c r="U184" s="256"/>
      <c r="V184" s="252" t="s">
        <v>406</v>
      </c>
      <c r="W184" s="252"/>
      <c r="X184" s="253" t="str">
        <f>IFERROR(VLOOKUP(U184,CategoryLog!$A$2:$D$550,3,FALSE),"")</f>
        <v/>
      </c>
      <c r="Y184" s="257"/>
      <c r="Z184" s="259"/>
      <c r="AA184" s="259"/>
      <c r="AB184" s="275"/>
      <c r="AC184" s="329"/>
      <c r="AD184" s="330"/>
      <c r="AE184" s="330"/>
      <c r="AF184" s="329"/>
      <c r="AG184" s="331">
        <v>0</v>
      </c>
      <c r="AH184" s="319"/>
      <c r="AI184" s="320"/>
      <c r="AJ184" s="321"/>
      <c r="AK184" s="321"/>
      <c r="AL184" s="320"/>
      <c r="AM184" s="320"/>
      <c r="AN184" s="320"/>
      <c r="AO184" s="321"/>
      <c r="AP184" s="320"/>
      <c r="AQ184" s="320"/>
      <c r="AR184" s="254" t="s">
        <v>608</v>
      </c>
      <c r="AS184" s="266"/>
      <c r="AT184" s="266"/>
      <c r="AU184" s="266"/>
      <c r="AV184" s="287" t="str">
        <f t="shared" si="9"/>
        <v>n/a</v>
      </c>
      <c r="AW184" s="209">
        <v>176</v>
      </c>
      <c r="AX184" s="209">
        <v>176</v>
      </c>
      <c r="AY184" s="210">
        <f>MATCH(A184,'Original Order'!$A$2:$A$317,0)</f>
        <v>176</v>
      </c>
      <c r="AZ184" s="210">
        <f t="shared" si="12"/>
        <v>0</v>
      </c>
    </row>
    <row r="185" spans="1:52">
      <c r="A185" s="543" t="s">
        <v>181</v>
      </c>
      <c r="B185" s="251">
        <f t="shared" si="8"/>
        <v>4.18</v>
      </c>
      <c r="C185" s="533" t="s">
        <v>170</v>
      </c>
      <c r="D185" s="466"/>
      <c r="E185" s="470"/>
      <c r="F185" s="495"/>
      <c r="G185" s="495"/>
      <c r="H185" s="495"/>
      <c r="I185" s="495"/>
      <c r="J185" s="549" t="s">
        <v>1610</v>
      </c>
      <c r="K185" s="549" t="s">
        <v>1610</v>
      </c>
      <c r="L185" s="252" t="s">
        <v>394</v>
      </c>
      <c r="M185" s="252" t="s">
        <v>406</v>
      </c>
      <c r="N185" s="253">
        <f>IFERROR(VLOOKUP(L185,CategoryLog!$A$2:$D$550,3,FALSE),"")</f>
        <v>4.18</v>
      </c>
      <c r="O185" s="256" t="s">
        <v>173</v>
      </c>
      <c r="P185" s="252" t="s">
        <v>406</v>
      </c>
      <c r="Q185" s="253">
        <f>IFERROR(VLOOKUP(O185,CategoryLog!$A$2:$D$550,3,FALSE),"")</f>
        <v>4.18</v>
      </c>
      <c r="R185" s="255" t="s">
        <v>468</v>
      </c>
      <c r="S185" s="252" t="s">
        <v>406</v>
      </c>
      <c r="T185" s="253">
        <f>IFERROR(VLOOKUP(R185,CategoryLog!$A$2:$D$550,3,FALSE),"")</f>
        <v>4.18</v>
      </c>
      <c r="U185" s="256"/>
      <c r="V185" s="252" t="s">
        <v>406</v>
      </c>
      <c r="W185" s="252"/>
      <c r="X185" s="253" t="str">
        <f>IFERROR(VLOOKUP(U185,CategoryLog!$A$2:$D$550,3,FALSE),"")</f>
        <v/>
      </c>
      <c r="Y185" s="257"/>
      <c r="Z185" s="259"/>
      <c r="AA185" s="259"/>
      <c r="AB185" s="275" t="s">
        <v>996</v>
      </c>
      <c r="AC185" s="283" t="s">
        <v>996</v>
      </c>
      <c r="AD185" s="283" t="s">
        <v>996</v>
      </c>
      <c r="AE185" s="312"/>
      <c r="AF185" s="283"/>
      <c r="AG185" s="281">
        <v>3</v>
      </c>
      <c r="AH185" s="281"/>
      <c r="AI185" s="282"/>
      <c r="AJ185" s="264" t="s">
        <v>1019</v>
      </c>
      <c r="AK185" s="282" t="s">
        <v>996</v>
      </c>
      <c r="AL185" s="282"/>
      <c r="AM185" s="282"/>
      <c r="AN185" s="282" t="s">
        <v>1019</v>
      </c>
      <c r="AO185" s="282"/>
      <c r="AP185" s="282"/>
      <c r="AQ185" s="264" t="s">
        <v>1074</v>
      </c>
      <c r="AR185" s="254" t="s">
        <v>608</v>
      </c>
      <c r="AS185" s="266" t="s">
        <v>1038</v>
      </c>
      <c r="AT185" s="266"/>
      <c r="AU185" s="266"/>
      <c r="AV185" s="267" t="str">
        <f t="shared" si="9"/>
        <v>2018</v>
      </c>
      <c r="AW185" s="209">
        <v>177</v>
      </c>
      <c r="AX185" s="209">
        <v>264</v>
      </c>
      <c r="AY185" s="210">
        <f>MATCH(A185,'Original Order'!$A$2:$A$317,0)</f>
        <v>177</v>
      </c>
      <c r="AZ185" s="210">
        <f t="shared" si="12"/>
        <v>3</v>
      </c>
    </row>
    <row r="186" spans="1:52">
      <c r="A186" s="322" t="s">
        <v>402</v>
      </c>
      <c r="B186" s="251" t="str">
        <f t="shared" si="8"/>
        <v>none</v>
      </c>
      <c r="C186" s="533"/>
      <c r="D186" s="466"/>
      <c r="E186" s="470"/>
      <c r="F186" s="495"/>
      <c r="G186" s="495"/>
      <c r="H186" s="495"/>
      <c r="I186" s="495"/>
      <c r="J186" s="548"/>
      <c r="K186" s="495"/>
      <c r="L186" s="335"/>
      <c r="M186" s="252" t="s">
        <v>406</v>
      </c>
      <c r="N186" s="253" t="str">
        <f>IFERROR(VLOOKUP(L186,CategoryLog!$A$2:$D$550,3,FALSE),"")</f>
        <v/>
      </c>
      <c r="O186" s="256" t="s">
        <v>168</v>
      </c>
      <c r="P186" s="252" t="s">
        <v>406</v>
      </c>
      <c r="Q186" s="253" t="str">
        <f>IFERROR(VLOOKUP(O186,CategoryLog!$A$2:$D$550,3,FALSE),"")</f>
        <v/>
      </c>
      <c r="R186" s="255"/>
      <c r="S186" s="252" t="s">
        <v>406</v>
      </c>
      <c r="T186" s="253" t="str">
        <f>IFERROR(VLOOKUP(R186,CategoryLog!$A$2:$D$550,3,FALSE),"")</f>
        <v/>
      </c>
      <c r="U186" s="256"/>
      <c r="V186" s="252" t="s">
        <v>406</v>
      </c>
      <c r="W186" s="252"/>
      <c r="X186" s="253" t="str">
        <f>IFERROR(VLOOKUP(U186,CategoryLog!$A$2:$D$550,3,FALSE),"")</f>
        <v/>
      </c>
      <c r="Y186" s="257"/>
      <c r="Z186" s="259"/>
      <c r="AA186" s="259"/>
      <c r="AB186" s="275"/>
      <c r="AC186" s="329"/>
      <c r="AD186" s="330"/>
      <c r="AE186" s="330"/>
      <c r="AF186" s="329"/>
      <c r="AG186" s="331">
        <v>0</v>
      </c>
      <c r="AH186" s="319"/>
      <c r="AI186" s="320"/>
      <c r="AJ186" s="321"/>
      <c r="AK186" s="321"/>
      <c r="AL186" s="320"/>
      <c r="AM186" s="320"/>
      <c r="AN186" s="320"/>
      <c r="AO186" s="321"/>
      <c r="AP186" s="320"/>
      <c r="AQ186" s="320"/>
      <c r="AR186" s="323" t="s">
        <v>608</v>
      </c>
      <c r="AS186" s="266"/>
      <c r="AT186" s="266"/>
      <c r="AU186" s="266"/>
      <c r="AV186" s="267" t="str">
        <f t="shared" si="9"/>
        <v>n/a</v>
      </c>
      <c r="AW186" s="209">
        <v>178</v>
      </c>
      <c r="AX186" s="209">
        <v>321</v>
      </c>
      <c r="AY186" s="210">
        <f>MATCH(A186,'Original Order'!$A$2:$A$317,0)</f>
        <v>178</v>
      </c>
      <c r="AZ186" s="210">
        <f t="shared" si="12"/>
        <v>0</v>
      </c>
    </row>
    <row r="187" spans="1:52">
      <c r="A187" s="250" t="s">
        <v>189</v>
      </c>
      <c r="B187" s="251">
        <f t="shared" si="8"/>
        <v>4.45</v>
      </c>
      <c r="C187" s="533" t="s">
        <v>83</v>
      </c>
      <c r="D187" s="466"/>
      <c r="E187" s="470"/>
      <c r="F187" s="495"/>
      <c r="G187" s="495"/>
      <c r="H187" s="495"/>
      <c r="I187" s="495"/>
      <c r="J187" s="548"/>
      <c r="K187" s="495"/>
      <c r="L187" s="252" t="s">
        <v>396</v>
      </c>
      <c r="M187" s="252" t="s">
        <v>406</v>
      </c>
      <c r="N187" s="253">
        <f>IFERROR(VLOOKUP(L187,CategoryLog!$A$2:$D$550,3,FALSE),"")</f>
        <v>4.45</v>
      </c>
      <c r="O187" s="256"/>
      <c r="P187" s="252" t="s">
        <v>406</v>
      </c>
      <c r="Q187" s="253" t="str">
        <f>IFERROR(VLOOKUP(O187,CategoryLog!$A$2:$D$550,3,FALSE),"")</f>
        <v/>
      </c>
      <c r="R187" s="255"/>
      <c r="S187" s="252" t="s">
        <v>406</v>
      </c>
      <c r="T187" s="253" t="str">
        <f>IFERROR(VLOOKUP(R187,CategoryLog!$A$2:$D$550,3,FALSE),"")</f>
        <v/>
      </c>
      <c r="U187" s="256"/>
      <c r="V187" s="252" t="s">
        <v>406</v>
      </c>
      <c r="W187" s="252"/>
      <c r="X187" s="253" t="str">
        <f>IFERROR(VLOOKUP(U187,CategoryLog!$A$2:$D$550,3,FALSE),"")</f>
        <v/>
      </c>
      <c r="Y187" s="257"/>
      <c r="Z187" s="259"/>
      <c r="AA187" s="259"/>
      <c r="AB187" s="275"/>
      <c r="AC187" s="283"/>
      <c r="AD187" s="312"/>
      <c r="AE187" s="312"/>
      <c r="AF187" s="283"/>
      <c r="AG187" s="341">
        <v>0</v>
      </c>
      <c r="AH187" s="281"/>
      <c r="AI187" s="282"/>
      <c r="AJ187" s="301"/>
      <c r="AK187" s="301"/>
      <c r="AL187" s="282"/>
      <c r="AM187" s="282"/>
      <c r="AN187" s="282"/>
      <c r="AO187" s="301"/>
      <c r="AP187" s="282"/>
      <c r="AQ187" s="282"/>
      <c r="AR187" s="254" t="s">
        <v>608</v>
      </c>
      <c r="AS187" s="266"/>
      <c r="AT187" s="266"/>
      <c r="AU187" s="266"/>
      <c r="AV187" s="267" t="str">
        <f t="shared" si="9"/>
        <v>n/a</v>
      </c>
      <c r="AW187" s="209">
        <v>179</v>
      </c>
      <c r="AX187" s="209">
        <v>179</v>
      </c>
      <c r="AY187" s="210">
        <f>MATCH(A187,'Original Order'!$A$2:$A$317,0)</f>
        <v>179</v>
      </c>
      <c r="AZ187" s="210">
        <f t="shared" si="12"/>
        <v>0</v>
      </c>
    </row>
    <row r="188" spans="1:52">
      <c r="A188" s="268" t="s">
        <v>547</v>
      </c>
      <c r="B188" s="251" t="str">
        <f t="shared" si="8"/>
        <v>none</v>
      </c>
      <c r="C188" s="533"/>
      <c r="D188" s="466"/>
      <c r="E188" s="470"/>
      <c r="F188" s="495"/>
      <c r="G188" s="495"/>
      <c r="H188" s="495"/>
      <c r="I188" s="495"/>
      <c r="J188" s="548"/>
      <c r="K188" s="495"/>
      <c r="L188" s="288"/>
      <c r="M188" s="252" t="s">
        <v>406</v>
      </c>
      <c r="N188" s="253" t="str">
        <f>IFERROR(VLOOKUP(L188,CategoryLog!$A$2:$D$550,3,FALSE),"")</f>
        <v/>
      </c>
      <c r="O188" s="256"/>
      <c r="P188" s="252" t="s">
        <v>406</v>
      </c>
      <c r="Q188" s="253" t="str">
        <f>IFERROR(VLOOKUP(O188,CategoryLog!$A$2:$D$550,3,FALSE),"")</f>
        <v/>
      </c>
      <c r="R188" s="298" t="s">
        <v>546</v>
      </c>
      <c r="S188" s="252" t="s">
        <v>406</v>
      </c>
      <c r="T188" s="253" t="str">
        <f>IFERROR(VLOOKUP(R188,CategoryLog!$A$2:$D$550,3,FALSE),"")</f>
        <v/>
      </c>
      <c r="U188" s="276"/>
      <c r="V188" s="252" t="s">
        <v>406</v>
      </c>
      <c r="W188" s="288"/>
      <c r="X188" s="253" t="str">
        <f>IFERROR(VLOOKUP(U188,CategoryLog!$A$2:$D$550,3,FALSE),"")</f>
        <v/>
      </c>
      <c r="Y188" s="257"/>
      <c r="Z188" s="274"/>
      <c r="AA188" s="274"/>
      <c r="AB188" s="275"/>
      <c r="AC188" s="275"/>
      <c r="AD188" s="340"/>
      <c r="AE188" s="340"/>
      <c r="AF188" s="275"/>
      <c r="AG188" s="307">
        <v>0</v>
      </c>
      <c r="AH188" s="272"/>
      <c r="AI188" s="273"/>
      <c r="AJ188" s="294"/>
      <c r="AK188" s="294"/>
      <c r="AL188" s="273"/>
      <c r="AM188" s="273"/>
      <c r="AN188" s="273"/>
      <c r="AO188" s="294"/>
      <c r="AP188" s="273"/>
      <c r="AQ188" s="273"/>
      <c r="AR188" s="295" t="s">
        <v>608</v>
      </c>
      <c r="AS188" s="266"/>
      <c r="AT188" s="266"/>
      <c r="AU188" s="266"/>
      <c r="AV188" s="267" t="str">
        <f t="shared" si="9"/>
        <v>n/a</v>
      </c>
      <c r="AW188" s="209">
        <v>180</v>
      </c>
      <c r="AX188" s="209">
        <v>180</v>
      </c>
      <c r="AY188" s="210">
        <f>MATCH(A188,'Original Order'!$A$2:$A$317,0)</f>
        <v>180</v>
      </c>
      <c r="AZ188" s="210">
        <f t="shared" si="12"/>
        <v>0</v>
      </c>
    </row>
    <row r="189" spans="1:52">
      <c r="A189" s="268" t="s">
        <v>801</v>
      </c>
      <c r="B189" s="251">
        <f t="shared" si="8"/>
        <v>4.2699999999999996</v>
      </c>
      <c r="C189" s="533" t="s">
        <v>170</v>
      </c>
      <c r="D189" s="466"/>
      <c r="E189" s="470"/>
      <c r="F189" s="495"/>
      <c r="G189" s="497"/>
      <c r="H189" s="497" t="s">
        <v>1543</v>
      </c>
      <c r="I189" s="497" t="s">
        <v>1549</v>
      </c>
      <c r="J189" s="549"/>
      <c r="K189" s="497"/>
      <c r="L189" s="288" t="s">
        <v>938</v>
      </c>
      <c r="M189" s="252" t="s">
        <v>406</v>
      </c>
      <c r="N189" s="253">
        <f>IFERROR(VLOOKUP(L189,CategoryLog!$A$2:$D$550,3,FALSE),"")</f>
        <v>4.2699999999999996</v>
      </c>
      <c r="O189" s="289" t="s">
        <v>902</v>
      </c>
      <c r="P189" s="252" t="s">
        <v>406</v>
      </c>
      <c r="Q189" s="253">
        <f>IFERROR(VLOOKUP(O189,CategoryLog!$A$2:$D$550,3,FALSE),"")</f>
        <v>4.2699999999999996</v>
      </c>
      <c r="R189" s="310"/>
      <c r="S189" s="252" t="s">
        <v>406</v>
      </c>
      <c r="T189" s="253" t="str">
        <f>IFERROR(VLOOKUP(R189,CategoryLog!$A$2:$D$550,3,FALSE),"")</f>
        <v/>
      </c>
      <c r="U189" s="290"/>
      <c r="V189" s="252" t="s">
        <v>406</v>
      </c>
      <c r="W189" s="291"/>
      <c r="X189" s="253" t="str">
        <f>IFERROR(VLOOKUP(U189,CategoryLog!$A$2:$D$550,3,FALSE),"")</f>
        <v/>
      </c>
      <c r="Y189" s="257"/>
      <c r="Z189" s="311"/>
      <c r="AA189" s="292"/>
      <c r="AB189" s="275"/>
      <c r="AC189" s="283" t="s">
        <v>996</v>
      </c>
      <c r="AD189" s="312"/>
      <c r="AE189" s="312"/>
      <c r="AF189" s="283"/>
      <c r="AG189" s="281">
        <v>1</v>
      </c>
      <c r="AH189" s="281"/>
      <c r="AI189" s="282"/>
      <c r="AJ189" s="264" t="s">
        <v>1019</v>
      </c>
      <c r="AK189" s="301"/>
      <c r="AL189" s="282"/>
      <c r="AM189" s="282"/>
      <c r="AN189" s="282" t="s">
        <v>996</v>
      </c>
      <c r="AO189" s="301"/>
      <c r="AP189" s="282"/>
      <c r="AQ189" s="273" t="s">
        <v>1075</v>
      </c>
      <c r="AR189" s="295" t="s">
        <v>608</v>
      </c>
      <c r="AS189" s="266"/>
      <c r="AT189" s="266"/>
      <c r="AU189" s="266"/>
      <c r="AV189" s="287" t="str">
        <f t="shared" si="9"/>
        <v>2018</v>
      </c>
      <c r="AW189" s="209">
        <v>181</v>
      </c>
      <c r="AX189" s="209">
        <v>252</v>
      </c>
      <c r="AY189" s="210">
        <f>MATCH(A189,'Original Order'!$A$2:$A$317,0)</f>
        <v>181</v>
      </c>
      <c r="AZ189" s="210">
        <f t="shared" si="12"/>
        <v>1</v>
      </c>
    </row>
    <row r="190" spans="1:52">
      <c r="A190" s="268" t="s">
        <v>805</v>
      </c>
      <c r="B190" s="251">
        <f t="shared" si="8"/>
        <v>4.32</v>
      </c>
      <c r="C190" s="533" t="s">
        <v>170</v>
      </c>
      <c r="D190" s="466"/>
      <c r="E190" s="470"/>
      <c r="F190" s="495"/>
      <c r="G190" s="497"/>
      <c r="H190" s="497" t="s">
        <v>1543</v>
      </c>
      <c r="I190" s="497" t="s">
        <v>1549</v>
      </c>
      <c r="J190" s="549"/>
      <c r="K190" s="497"/>
      <c r="L190" s="288" t="s">
        <v>942</v>
      </c>
      <c r="M190" s="252" t="s">
        <v>406</v>
      </c>
      <c r="N190" s="253">
        <f>IFERROR(VLOOKUP(L190,CategoryLog!$A$2:$D$550,3,FALSE),"")</f>
        <v>4.32</v>
      </c>
      <c r="O190" s="289" t="s">
        <v>913</v>
      </c>
      <c r="P190" s="252" t="s">
        <v>406</v>
      </c>
      <c r="Q190" s="253">
        <f>IFERROR(VLOOKUP(O190,CategoryLog!$A$2:$D$550,3,FALSE),"")</f>
        <v>4.32</v>
      </c>
      <c r="R190" s="310"/>
      <c r="S190" s="252" t="s">
        <v>406</v>
      </c>
      <c r="T190" s="253" t="str">
        <f>IFERROR(VLOOKUP(R190,CategoryLog!$A$2:$D$550,3,FALSE),"")</f>
        <v/>
      </c>
      <c r="U190" s="290"/>
      <c r="V190" s="252" t="s">
        <v>406</v>
      </c>
      <c r="W190" s="291"/>
      <c r="X190" s="253" t="str">
        <f>IFERROR(VLOOKUP(U190,CategoryLog!$A$2:$D$550,3,FALSE),"")</f>
        <v/>
      </c>
      <c r="Y190" s="257" t="s">
        <v>996</v>
      </c>
      <c r="Z190" s="311"/>
      <c r="AA190" s="292"/>
      <c r="AB190" s="275"/>
      <c r="AC190" s="283" t="s">
        <v>996</v>
      </c>
      <c r="AD190" s="312"/>
      <c r="AE190" s="312"/>
      <c r="AF190" s="283"/>
      <c r="AG190" s="281">
        <v>1</v>
      </c>
      <c r="AH190" s="281"/>
      <c r="AI190" s="282"/>
      <c r="AJ190" s="264" t="s">
        <v>1019</v>
      </c>
      <c r="AK190" s="301"/>
      <c r="AL190" s="282"/>
      <c r="AM190" s="282"/>
      <c r="AN190" s="282" t="s">
        <v>996</v>
      </c>
      <c r="AO190" s="301"/>
      <c r="AP190" s="282"/>
      <c r="AQ190" s="273" t="s">
        <v>1075</v>
      </c>
      <c r="AR190" s="295" t="s">
        <v>608</v>
      </c>
      <c r="AS190" s="266"/>
      <c r="AT190" s="266"/>
      <c r="AU190" s="266"/>
      <c r="AV190" s="287" t="str">
        <f t="shared" si="9"/>
        <v>2018</v>
      </c>
      <c r="AW190" s="209">
        <v>182</v>
      </c>
      <c r="AX190" s="209">
        <v>263</v>
      </c>
      <c r="AY190" s="210">
        <f>MATCH(A190,'Original Order'!$A$2:$A$317,0)</f>
        <v>182</v>
      </c>
      <c r="AZ190" s="210">
        <f t="shared" si="12"/>
        <v>1</v>
      </c>
    </row>
    <row r="191" spans="1:52" ht="24">
      <c r="A191" s="250" t="s">
        <v>175</v>
      </c>
      <c r="B191" s="251">
        <f t="shared" si="8"/>
        <v>4.1900000000000004</v>
      </c>
      <c r="C191" s="533" t="s">
        <v>170</v>
      </c>
      <c r="D191" s="466"/>
      <c r="E191" s="470"/>
      <c r="F191" s="495"/>
      <c r="G191" s="495"/>
      <c r="H191" s="497" t="s">
        <v>1531</v>
      </c>
      <c r="I191" s="497"/>
      <c r="J191" s="549" t="s">
        <v>1582</v>
      </c>
      <c r="K191" s="497"/>
      <c r="L191" s="252" t="s">
        <v>395</v>
      </c>
      <c r="M191" s="252" t="s">
        <v>406</v>
      </c>
      <c r="N191" s="253" t="str">
        <f>IFERROR(VLOOKUP(L191,CategoryLog!$A$2:$D$550,3,FALSE),"")</f>
        <v/>
      </c>
      <c r="O191" s="256" t="s">
        <v>174</v>
      </c>
      <c r="P191" s="252" t="s">
        <v>406</v>
      </c>
      <c r="Q191" s="253">
        <f>IFERROR(VLOOKUP(O191,CategoryLog!$A$2:$D$550,3,FALSE),"")</f>
        <v>4.1900000000000004</v>
      </c>
      <c r="R191" s="499" t="s">
        <v>1532</v>
      </c>
      <c r="S191" s="252">
        <v>2</v>
      </c>
      <c r="T191" s="253" t="str">
        <f>IFERROR(VLOOKUP(R191,CategoryLog!$A$2:$D$550,3,FALSE),"")</f>
        <v/>
      </c>
      <c r="U191" s="256"/>
      <c r="V191" s="252" t="s">
        <v>406</v>
      </c>
      <c r="W191" s="252"/>
      <c r="X191" s="253" t="str">
        <f>IFERROR(VLOOKUP(U191,CategoryLog!$A$2:$D$550,3,FALSE),"")</f>
        <v/>
      </c>
      <c r="Y191" s="257"/>
      <c r="Z191" s="259"/>
      <c r="AA191" s="259"/>
      <c r="AB191" s="275"/>
      <c r="AC191" s="283" t="s">
        <v>996</v>
      </c>
      <c r="AD191" s="312"/>
      <c r="AE191" s="312"/>
      <c r="AF191" s="283"/>
      <c r="AG191" s="281">
        <v>1</v>
      </c>
      <c r="AH191" s="281"/>
      <c r="AI191" s="282"/>
      <c r="AJ191" s="264" t="s">
        <v>1019</v>
      </c>
      <c r="AK191" s="301"/>
      <c r="AL191" s="282"/>
      <c r="AM191" s="282"/>
      <c r="AN191" s="282" t="s">
        <v>1019</v>
      </c>
      <c r="AO191" s="301"/>
      <c r="AP191" s="282"/>
      <c r="AQ191" s="282"/>
      <c r="AR191" s="254" t="s">
        <v>608</v>
      </c>
      <c r="AS191" s="266" t="s">
        <v>1038</v>
      </c>
      <c r="AT191" s="266"/>
      <c r="AU191" s="266"/>
      <c r="AV191" s="267" t="str">
        <f t="shared" si="9"/>
        <v>2018</v>
      </c>
      <c r="AW191" s="209">
        <v>183</v>
      </c>
      <c r="AX191" s="209">
        <v>265</v>
      </c>
      <c r="AY191" s="210">
        <f>MATCH(A191,'Original Order'!$A$2:$A$317,0)</f>
        <v>183</v>
      </c>
      <c r="AZ191" s="210">
        <f t="shared" si="12"/>
        <v>1</v>
      </c>
    </row>
    <row r="192" spans="1:52">
      <c r="A192" s="268" t="s">
        <v>549</v>
      </c>
      <c r="B192" s="251">
        <f t="shared" si="8"/>
        <v>4.47</v>
      </c>
      <c r="C192" s="533" t="s">
        <v>333</v>
      </c>
      <c r="D192" s="466"/>
      <c r="E192" s="470"/>
      <c r="F192" s="495"/>
      <c r="G192" s="495"/>
      <c r="H192" s="495"/>
      <c r="I192" s="495"/>
      <c r="J192" s="548"/>
      <c r="K192" s="495"/>
      <c r="L192" s="288"/>
      <c r="M192" s="252" t="s">
        <v>406</v>
      </c>
      <c r="N192" s="253" t="str">
        <f>IFERROR(VLOOKUP(L192,CategoryLog!$A$2:$D$550,3,FALSE),"")</f>
        <v/>
      </c>
      <c r="O192" s="256"/>
      <c r="P192" s="252" t="s">
        <v>406</v>
      </c>
      <c r="Q192" s="253" t="str">
        <f>IFERROR(VLOOKUP(O192,CategoryLog!$A$2:$D$550,3,FALSE),"")</f>
        <v/>
      </c>
      <c r="R192" s="298" t="s">
        <v>1217</v>
      </c>
      <c r="S192" s="252" t="s">
        <v>406</v>
      </c>
      <c r="T192" s="253">
        <f>IFERROR(VLOOKUP(R192,CategoryLog!$A$2:$D$550,3,FALSE),"")</f>
        <v>4.47</v>
      </c>
      <c r="U192" s="276"/>
      <c r="V192" s="252" t="s">
        <v>406</v>
      </c>
      <c r="W192" s="288"/>
      <c r="X192" s="253" t="str">
        <f>IFERROR(VLOOKUP(U192,CategoryLog!$A$2:$D$550,3,FALSE),"")</f>
        <v/>
      </c>
      <c r="Y192" s="257" t="s">
        <v>996</v>
      </c>
      <c r="Z192" s="274"/>
      <c r="AA192" s="274"/>
      <c r="AB192" s="275"/>
      <c r="AC192" s="275"/>
      <c r="AD192" s="275" t="s">
        <v>996</v>
      </c>
      <c r="AE192" s="340"/>
      <c r="AF192" s="275"/>
      <c r="AG192" s="272">
        <v>1</v>
      </c>
      <c r="AH192" s="272"/>
      <c r="AI192" s="273"/>
      <c r="AJ192" s="294"/>
      <c r="AK192" s="273"/>
      <c r="AL192" s="273"/>
      <c r="AM192" s="273"/>
      <c r="AN192" s="273"/>
      <c r="AO192" s="273"/>
      <c r="AP192" s="273"/>
      <c r="AQ192" s="273"/>
      <c r="AR192" s="295" t="s">
        <v>608</v>
      </c>
      <c r="AS192" s="266"/>
      <c r="AT192" s="266"/>
      <c r="AU192" s="266"/>
      <c r="AV192" s="267" t="str">
        <f t="shared" si="9"/>
        <v>2018</v>
      </c>
      <c r="AW192" s="209">
        <v>184</v>
      </c>
      <c r="AX192" s="209">
        <v>184</v>
      </c>
      <c r="AY192" s="210">
        <f>MATCH(A192,'Original Order'!$A$2:$A$317,0)</f>
        <v>184</v>
      </c>
      <c r="AZ192" s="210">
        <f t="shared" si="12"/>
        <v>1</v>
      </c>
    </row>
    <row r="193" spans="1:52" ht="24">
      <c r="A193" s="268" t="s">
        <v>551</v>
      </c>
      <c r="B193" s="251">
        <f t="shared" si="8"/>
        <v>4.47</v>
      </c>
      <c r="C193" s="533"/>
      <c r="D193" s="466"/>
      <c r="E193" s="470"/>
      <c r="F193" s="495"/>
      <c r="G193" s="495"/>
      <c r="H193" s="495"/>
      <c r="I193" s="495"/>
      <c r="J193" s="548"/>
      <c r="K193" s="495"/>
      <c r="L193" s="288"/>
      <c r="M193" s="252" t="s">
        <v>406</v>
      </c>
      <c r="N193" s="253" t="str">
        <f>IFERROR(VLOOKUP(L193,CategoryLog!$A$2:$D$550,3,FALSE),"")</f>
        <v/>
      </c>
      <c r="O193" s="289" t="s">
        <v>910</v>
      </c>
      <c r="P193" s="252" t="s">
        <v>406</v>
      </c>
      <c r="Q193" s="253">
        <f>IFERROR(VLOOKUP(O193,CategoryLog!$A$2:$D$550,3,FALSE),"")</f>
        <v>4.47</v>
      </c>
      <c r="R193" s="298" t="s">
        <v>1213</v>
      </c>
      <c r="S193" s="252" t="s">
        <v>406</v>
      </c>
      <c r="T193" s="253">
        <f>IFERROR(VLOOKUP(R193,CategoryLog!$A$2:$D$550,3,FALSE),"")</f>
        <v>4.47</v>
      </c>
      <c r="U193" s="276"/>
      <c r="V193" s="252" t="s">
        <v>406</v>
      </c>
      <c r="W193" s="288"/>
      <c r="X193" s="253" t="str">
        <f>IFERROR(VLOOKUP(U193,CategoryLog!$A$2:$D$550,3,FALSE),"")</f>
        <v/>
      </c>
      <c r="Y193" s="257" t="s">
        <v>996</v>
      </c>
      <c r="Z193" s="274"/>
      <c r="AA193" s="274"/>
      <c r="AB193" s="275"/>
      <c r="AC193" s="275" t="s">
        <v>1019</v>
      </c>
      <c r="AD193" s="275"/>
      <c r="AE193" s="340"/>
      <c r="AF193" s="275"/>
      <c r="AG193" s="307">
        <v>0</v>
      </c>
      <c r="AH193" s="272"/>
      <c r="AI193" s="273"/>
      <c r="AJ193" s="264" t="s">
        <v>1019</v>
      </c>
      <c r="AK193" s="273"/>
      <c r="AL193" s="273"/>
      <c r="AM193" s="273"/>
      <c r="AN193" s="273" t="s">
        <v>1019</v>
      </c>
      <c r="AO193" s="273"/>
      <c r="AP193" s="273"/>
      <c r="AQ193" s="273"/>
      <c r="AR193" s="295" t="s">
        <v>608</v>
      </c>
      <c r="AS193" s="266"/>
      <c r="AT193" s="266"/>
      <c r="AU193" s="266"/>
      <c r="AV193" s="267" t="str">
        <f t="shared" si="9"/>
        <v>n/a</v>
      </c>
      <c r="AW193" s="209">
        <v>185</v>
      </c>
      <c r="AX193" s="209">
        <v>259</v>
      </c>
      <c r="AY193" s="210">
        <f>MATCH(A193,'Original Order'!$A$2:$A$317,0)</f>
        <v>185</v>
      </c>
      <c r="AZ193" s="210">
        <f t="shared" si="12"/>
        <v>0</v>
      </c>
    </row>
    <row r="194" spans="1:52">
      <c r="A194" s="322" t="s">
        <v>621</v>
      </c>
      <c r="B194" s="251">
        <f t="shared" si="8"/>
        <v>4.24</v>
      </c>
      <c r="C194" s="533" t="s">
        <v>83</v>
      </c>
      <c r="D194" s="466"/>
      <c r="E194" s="470"/>
      <c r="F194" s="495"/>
      <c r="G194" s="495"/>
      <c r="H194" s="495"/>
      <c r="I194" s="495"/>
      <c r="J194" s="548"/>
      <c r="K194" s="495"/>
      <c r="L194" s="252" t="s">
        <v>619</v>
      </c>
      <c r="M194" s="252" t="s">
        <v>406</v>
      </c>
      <c r="N194" s="253">
        <f>IFERROR(VLOOKUP(L194,CategoryLog!$A$2:$D$550,3,FALSE),"")</f>
        <v>4.24</v>
      </c>
      <c r="O194" s="256"/>
      <c r="P194" s="252" t="s">
        <v>406</v>
      </c>
      <c r="Q194" s="253" t="str">
        <f>IFERROR(VLOOKUP(O194,CategoryLog!$A$2:$D$550,3,FALSE),"")</f>
        <v/>
      </c>
      <c r="R194" s="255"/>
      <c r="S194" s="252" t="s">
        <v>406</v>
      </c>
      <c r="T194" s="253" t="str">
        <f>IFERROR(VLOOKUP(R194,CategoryLog!$A$2:$D$550,3,FALSE),"")</f>
        <v/>
      </c>
      <c r="U194" s="256"/>
      <c r="V194" s="252" t="s">
        <v>406</v>
      </c>
      <c r="W194" s="252"/>
      <c r="X194" s="253" t="str">
        <f>IFERROR(VLOOKUP(U194,CategoryLog!$A$2:$D$550,3,FALSE),"")</f>
        <v/>
      </c>
      <c r="Y194" s="257"/>
      <c r="Z194" s="273"/>
      <c r="AA194" s="273"/>
      <c r="AB194" s="275" t="s">
        <v>996</v>
      </c>
      <c r="AC194" s="329"/>
      <c r="AD194" s="330"/>
      <c r="AE194" s="330"/>
      <c r="AF194" s="329"/>
      <c r="AG194" s="319">
        <v>1</v>
      </c>
      <c r="AH194" s="319"/>
      <c r="AI194" s="320"/>
      <c r="AJ194" s="321"/>
      <c r="AK194" s="321"/>
      <c r="AL194" s="320"/>
      <c r="AM194" s="320"/>
      <c r="AN194" s="320"/>
      <c r="AO194" s="321"/>
      <c r="AP194" s="320"/>
      <c r="AQ194" s="320"/>
      <c r="AR194" s="254" t="s">
        <v>608</v>
      </c>
      <c r="AS194" s="266"/>
      <c r="AT194" s="266"/>
      <c r="AU194" s="266"/>
      <c r="AV194" s="267" t="str">
        <f t="shared" si="9"/>
        <v>2018</v>
      </c>
      <c r="AW194" s="209">
        <v>186</v>
      </c>
      <c r="AX194" s="209">
        <v>186</v>
      </c>
      <c r="AY194" s="210">
        <f>MATCH(A194,'Original Order'!$A$2:$A$317,0)</f>
        <v>186</v>
      </c>
      <c r="AZ194" s="210">
        <f t="shared" si="12"/>
        <v>1</v>
      </c>
    </row>
    <row r="195" spans="1:52">
      <c r="A195" s="250" t="s">
        <v>177</v>
      </c>
      <c r="B195" s="251" t="str">
        <f t="shared" si="8"/>
        <v>4.20</v>
      </c>
      <c r="C195" s="538"/>
      <c r="D195" s="466"/>
      <c r="E195" s="470"/>
      <c r="F195" s="495"/>
      <c r="H195" s="497" t="s">
        <v>1544</v>
      </c>
      <c r="I195" s="497"/>
      <c r="J195" s="562"/>
      <c r="K195" s="497"/>
      <c r="L195" s="252" t="s">
        <v>268</v>
      </c>
      <c r="M195" s="252" t="s">
        <v>406</v>
      </c>
      <c r="N195" s="253" t="str">
        <f>IFERROR(VLOOKUP(L195,CategoryLog!$A$2:$D$550,3,FALSE),"")</f>
        <v>4.20</v>
      </c>
      <c r="O195" s="276" t="s">
        <v>135</v>
      </c>
      <c r="P195" s="252" t="s">
        <v>406</v>
      </c>
      <c r="Q195" s="253" t="str">
        <f>IFERROR(VLOOKUP(O195,CategoryLog!$A$2:$D$550,3,FALSE),"")</f>
        <v>4.20</v>
      </c>
      <c r="R195" s="560" t="s">
        <v>464</v>
      </c>
      <c r="S195" s="561">
        <v>3</v>
      </c>
      <c r="T195" s="253" t="str">
        <f>IFERROR(VLOOKUP(R195,CategoryLog!$A$2:$D$550,3,FALSE),"")</f>
        <v>4.20</v>
      </c>
      <c r="U195" s="256"/>
      <c r="V195" s="252" t="s">
        <v>406</v>
      </c>
      <c r="W195" s="252"/>
      <c r="X195" s="253" t="str">
        <f>IFERROR(VLOOKUP(U195,CategoryLog!$A$2:$D$550,3,FALSE),"")</f>
        <v/>
      </c>
      <c r="Y195" s="257"/>
      <c r="Z195" s="273"/>
      <c r="AA195" s="273"/>
      <c r="AB195" s="275" t="s">
        <v>996</v>
      </c>
      <c r="AC195" s="283" t="s">
        <v>996</v>
      </c>
      <c r="AD195" s="283" t="s">
        <v>996</v>
      </c>
      <c r="AE195" s="312"/>
      <c r="AF195" s="283"/>
      <c r="AG195" s="281">
        <v>3</v>
      </c>
      <c r="AH195" s="281"/>
      <c r="AI195" s="282"/>
      <c r="AJ195" s="264" t="s">
        <v>1019</v>
      </c>
      <c r="AK195" s="282" t="s">
        <v>996</v>
      </c>
      <c r="AL195" s="282"/>
      <c r="AM195" s="282" t="s">
        <v>996</v>
      </c>
      <c r="AN195" s="282" t="s">
        <v>996</v>
      </c>
      <c r="AO195" s="282" t="s">
        <v>996</v>
      </c>
      <c r="AP195" s="282"/>
      <c r="AQ195" s="264" t="s">
        <v>1076</v>
      </c>
      <c r="AR195" s="254" t="s">
        <v>608</v>
      </c>
      <c r="AS195" s="266"/>
      <c r="AT195" s="266" t="s">
        <v>1057</v>
      </c>
      <c r="AU195" s="266"/>
      <c r="AV195" s="284" t="str">
        <f t="shared" si="9"/>
        <v>2018</v>
      </c>
      <c r="AW195" s="209">
        <v>187</v>
      </c>
      <c r="AX195" s="209">
        <v>253</v>
      </c>
      <c r="AY195" s="210">
        <f>MATCH(A195,'Original Order'!$A$2:$A$317,0)</f>
        <v>187</v>
      </c>
      <c r="AZ195" s="210">
        <f t="shared" si="12"/>
        <v>3</v>
      </c>
    </row>
    <row r="196" spans="1:52">
      <c r="A196" s="322" t="s">
        <v>408</v>
      </c>
      <c r="B196" s="251" t="str">
        <f t="shared" si="8"/>
        <v>none</v>
      </c>
      <c r="C196" s="533"/>
      <c r="D196" s="466"/>
      <c r="E196" s="470"/>
      <c r="F196" s="495"/>
      <c r="G196" s="495"/>
      <c r="H196" s="495"/>
      <c r="I196" s="495"/>
      <c r="J196" s="548"/>
      <c r="K196" s="495"/>
      <c r="L196" s="252"/>
      <c r="M196" s="252" t="s">
        <v>406</v>
      </c>
      <c r="N196" s="253" t="str">
        <f>IFERROR(VLOOKUP(L196,CategoryLog!$A$2:$D$550,3,FALSE),"")</f>
        <v/>
      </c>
      <c r="O196" s="254"/>
      <c r="P196" s="252" t="s">
        <v>406</v>
      </c>
      <c r="Q196" s="253" t="str">
        <f>IFERROR(VLOOKUP(O196,CategoryLog!$A$2:$D$550,3,FALSE),"")</f>
        <v/>
      </c>
      <c r="R196" s="255"/>
      <c r="S196" s="252" t="s">
        <v>406</v>
      </c>
      <c r="T196" s="253" t="str">
        <f>IFERROR(VLOOKUP(R196,CategoryLog!$A$2:$D$550,3,FALSE),"")</f>
        <v/>
      </c>
      <c r="U196" s="256"/>
      <c r="V196" s="252" t="s">
        <v>406</v>
      </c>
      <c r="W196" s="252"/>
      <c r="X196" s="253" t="str">
        <f>IFERROR(VLOOKUP(U196,CategoryLog!$A$2:$D$550,3,FALSE),"")</f>
        <v/>
      </c>
      <c r="Y196" s="257"/>
      <c r="Z196" s="259"/>
      <c r="AA196" s="259"/>
      <c r="AB196" s="275"/>
      <c r="AC196" s="329"/>
      <c r="AD196" s="330"/>
      <c r="AE196" s="330"/>
      <c r="AF196" s="329"/>
      <c r="AG196" s="331">
        <v>0</v>
      </c>
      <c r="AH196" s="319"/>
      <c r="AI196" s="320"/>
      <c r="AJ196" s="321"/>
      <c r="AK196" s="321"/>
      <c r="AL196" s="320"/>
      <c r="AM196" s="320"/>
      <c r="AN196" s="320"/>
      <c r="AO196" s="321"/>
      <c r="AP196" s="320"/>
      <c r="AQ196" s="320"/>
      <c r="AR196" s="323" t="s">
        <v>608</v>
      </c>
      <c r="AS196" s="266"/>
      <c r="AT196" s="266"/>
      <c r="AU196" s="266"/>
      <c r="AV196" s="267" t="str">
        <f t="shared" si="9"/>
        <v>n/a</v>
      </c>
      <c r="AW196" s="209">
        <v>188</v>
      </c>
      <c r="AX196" s="209">
        <v>188</v>
      </c>
      <c r="AY196" s="210">
        <f>MATCH(A196,'Original Order'!$A$2:$A$317,0)</f>
        <v>188</v>
      </c>
      <c r="AZ196" s="210">
        <f t="shared" si="12"/>
        <v>0</v>
      </c>
    </row>
    <row r="197" spans="1:52">
      <c r="A197" s="322" t="s">
        <v>620</v>
      </c>
      <c r="B197" s="251">
        <f t="shared" si="8"/>
        <v>4.1900000000000004</v>
      </c>
      <c r="C197" s="533" t="s">
        <v>83</v>
      </c>
      <c r="D197" s="466"/>
      <c r="E197" s="470"/>
      <c r="F197" s="495"/>
      <c r="G197" s="495"/>
      <c r="H197" s="495"/>
      <c r="I197" s="495"/>
      <c r="J197" s="548"/>
      <c r="K197" s="495"/>
      <c r="L197" s="252" t="s">
        <v>618</v>
      </c>
      <c r="M197" s="252" t="s">
        <v>406</v>
      </c>
      <c r="N197" s="253">
        <f>IFERROR(VLOOKUP(L197,CategoryLog!$A$2:$D$550,3,FALSE),"")</f>
        <v>4.1900000000000004</v>
      </c>
      <c r="O197" s="256"/>
      <c r="P197" s="252" t="s">
        <v>406</v>
      </c>
      <c r="Q197" s="253" t="str">
        <f>IFERROR(VLOOKUP(O197,CategoryLog!$A$2:$D$550,3,FALSE),"")</f>
        <v/>
      </c>
      <c r="R197" s="255"/>
      <c r="S197" s="252" t="s">
        <v>406</v>
      </c>
      <c r="T197" s="253" t="str">
        <f>IFERROR(VLOOKUP(R197,CategoryLog!$A$2:$D$550,3,FALSE),"")</f>
        <v/>
      </c>
      <c r="U197" s="256"/>
      <c r="V197" s="252" t="s">
        <v>406</v>
      </c>
      <c r="W197" s="252"/>
      <c r="X197" s="253" t="str">
        <f>IFERROR(VLOOKUP(U197,CategoryLog!$A$2:$D$550,3,FALSE),"")</f>
        <v/>
      </c>
      <c r="Y197" s="257"/>
      <c r="Z197" s="259"/>
      <c r="AA197" s="259"/>
      <c r="AB197" s="275" t="s">
        <v>996</v>
      </c>
      <c r="AC197" s="329"/>
      <c r="AD197" s="330"/>
      <c r="AE197" s="330"/>
      <c r="AF197" s="329"/>
      <c r="AG197" s="319">
        <v>1</v>
      </c>
      <c r="AH197" s="319"/>
      <c r="AI197" s="320"/>
      <c r="AJ197" s="321"/>
      <c r="AK197" s="321"/>
      <c r="AL197" s="320"/>
      <c r="AM197" s="320"/>
      <c r="AN197" s="320"/>
      <c r="AO197" s="321"/>
      <c r="AP197" s="320"/>
      <c r="AQ197" s="320"/>
      <c r="AR197" s="254" t="s">
        <v>608</v>
      </c>
      <c r="AS197" s="266"/>
      <c r="AT197" s="266"/>
      <c r="AU197" s="266"/>
      <c r="AV197" s="267" t="str">
        <f t="shared" si="9"/>
        <v>2018</v>
      </c>
      <c r="AW197" s="209">
        <v>189</v>
      </c>
      <c r="AX197" s="209">
        <v>189</v>
      </c>
      <c r="AY197" s="210">
        <f>MATCH(A197,'Original Order'!$A$2:$A$317,0)</f>
        <v>189</v>
      </c>
      <c r="AZ197" s="210">
        <f t="shared" si="12"/>
        <v>1</v>
      </c>
    </row>
    <row r="198" spans="1:52">
      <c r="A198" s="322" t="s">
        <v>335</v>
      </c>
      <c r="B198" s="251">
        <f t="shared" si="8"/>
        <v>4.3600000000000003</v>
      </c>
      <c r="C198" s="533"/>
      <c r="D198" s="466"/>
      <c r="E198" s="470"/>
      <c r="F198" s="495"/>
      <c r="G198" s="495"/>
      <c r="H198" s="495"/>
      <c r="I198" s="495"/>
      <c r="J198" s="548"/>
      <c r="K198" s="495"/>
      <c r="L198" s="252" t="s">
        <v>401</v>
      </c>
      <c r="M198" s="252" t="s">
        <v>406</v>
      </c>
      <c r="N198" s="253">
        <f>IFERROR(VLOOKUP(L198,CategoryLog!$A$2:$D$550,3,FALSE),"")</f>
        <v>4.3600000000000003</v>
      </c>
      <c r="O198" s="256"/>
      <c r="P198" s="252" t="s">
        <v>406</v>
      </c>
      <c r="Q198" s="253" t="str">
        <f>IFERROR(VLOOKUP(O198,CategoryLog!$A$2:$D$550,3,FALSE),"")</f>
        <v/>
      </c>
      <c r="R198" s="255" t="s">
        <v>168</v>
      </c>
      <c r="S198" s="252" t="s">
        <v>406</v>
      </c>
      <c r="T198" s="253" t="str">
        <f>IFERROR(VLOOKUP(R198,CategoryLog!$A$2:$D$550,3,FALSE),"")</f>
        <v/>
      </c>
      <c r="U198" s="256"/>
      <c r="V198" s="252" t="s">
        <v>406</v>
      </c>
      <c r="W198" s="252"/>
      <c r="X198" s="253" t="str">
        <f>IFERROR(VLOOKUP(U198,CategoryLog!$A$2:$D$550,3,FALSE),"")</f>
        <v/>
      </c>
      <c r="Y198" s="257"/>
      <c r="Z198" s="259"/>
      <c r="AA198" s="259"/>
      <c r="AB198" s="275" t="s">
        <v>996</v>
      </c>
      <c r="AC198" s="329"/>
      <c r="AD198" s="330"/>
      <c r="AE198" s="330"/>
      <c r="AF198" s="329"/>
      <c r="AG198" s="319">
        <v>1</v>
      </c>
      <c r="AH198" s="319"/>
      <c r="AI198" s="320"/>
      <c r="AJ198" s="321"/>
      <c r="AK198" s="321"/>
      <c r="AL198" s="320"/>
      <c r="AM198" s="320" t="s">
        <v>996</v>
      </c>
      <c r="AN198" s="320"/>
      <c r="AO198" s="321"/>
      <c r="AP198" s="320"/>
      <c r="AQ198" s="273" t="s">
        <v>1075</v>
      </c>
      <c r="AR198" s="254" t="s">
        <v>608</v>
      </c>
      <c r="AS198" s="266"/>
      <c r="AT198" s="266" t="s">
        <v>1062</v>
      </c>
      <c r="AU198" s="266"/>
      <c r="AV198" s="287" t="str">
        <f t="shared" si="9"/>
        <v>2018</v>
      </c>
      <c r="AW198" s="209">
        <v>190</v>
      </c>
      <c r="AX198" s="209">
        <v>190</v>
      </c>
      <c r="AY198" s="210">
        <f>MATCH(A198,'Original Order'!$A$2:$A$317,0)</f>
        <v>190</v>
      </c>
      <c r="AZ198" s="210">
        <f t="shared" si="12"/>
        <v>1</v>
      </c>
    </row>
    <row r="199" spans="1:52">
      <c r="A199" s="250" t="s">
        <v>46</v>
      </c>
      <c r="B199" s="251">
        <f t="shared" si="8"/>
        <v>4.1100000000000003</v>
      </c>
      <c r="C199" s="533" t="s">
        <v>170</v>
      </c>
      <c r="D199" s="466"/>
      <c r="E199" s="470"/>
      <c r="F199" s="495"/>
      <c r="G199" s="495"/>
      <c r="H199" s="495"/>
      <c r="I199" s="495"/>
      <c r="J199" s="548"/>
      <c r="K199" s="495"/>
      <c r="L199" s="252" t="s">
        <v>253</v>
      </c>
      <c r="M199" s="252" t="s">
        <v>406</v>
      </c>
      <c r="N199" s="253">
        <f>IFERROR(VLOOKUP(L199,CategoryLog!$A$2:$D$550,3,FALSE),"")</f>
        <v>4.1100000000000003</v>
      </c>
      <c r="O199" s="254" t="s">
        <v>153</v>
      </c>
      <c r="P199" s="252" t="s">
        <v>406</v>
      </c>
      <c r="Q199" s="253">
        <f>IFERROR(VLOOKUP(O199,CategoryLog!$A$2:$D$550,3,FALSE),"")</f>
        <v>4.1100000000000003</v>
      </c>
      <c r="R199" s="255"/>
      <c r="S199" s="252" t="s">
        <v>406</v>
      </c>
      <c r="T199" s="253" t="str">
        <f>IFERROR(VLOOKUP(R199,CategoryLog!$A$2:$D$550,3,FALSE),"")</f>
        <v/>
      </c>
      <c r="U199" s="256"/>
      <c r="V199" s="252" t="s">
        <v>406</v>
      </c>
      <c r="W199" s="252"/>
      <c r="X199" s="253" t="str">
        <f>IFERROR(VLOOKUP(U199,CategoryLog!$A$2:$D$550,3,FALSE),"")</f>
        <v/>
      </c>
      <c r="Y199" s="257"/>
      <c r="Z199" s="259"/>
      <c r="AA199" s="259"/>
      <c r="AB199" s="275"/>
      <c r="AC199" s="283" t="s">
        <v>1019</v>
      </c>
      <c r="AD199" s="312"/>
      <c r="AE199" s="312"/>
      <c r="AF199" s="283"/>
      <c r="AG199" s="341">
        <v>0</v>
      </c>
      <c r="AH199" s="281"/>
      <c r="AI199" s="282"/>
      <c r="AJ199" s="264" t="s">
        <v>1019</v>
      </c>
      <c r="AK199" s="301"/>
      <c r="AL199" s="282"/>
      <c r="AM199" s="282"/>
      <c r="AN199" s="282" t="s">
        <v>1019</v>
      </c>
      <c r="AO199" s="301"/>
      <c r="AP199" s="282"/>
      <c r="AQ199" s="282"/>
      <c r="AR199" s="254" t="s">
        <v>608</v>
      </c>
      <c r="AS199" s="266"/>
      <c r="AT199" s="266"/>
      <c r="AU199" s="266"/>
      <c r="AV199" s="267" t="str">
        <f t="shared" si="9"/>
        <v>n/a</v>
      </c>
      <c r="AW199" s="209">
        <v>191</v>
      </c>
      <c r="AX199" s="209">
        <v>262</v>
      </c>
      <c r="AY199" s="210">
        <f>MATCH(A199,'Original Order'!$A$2:$A$317,0)</f>
        <v>191</v>
      </c>
      <c r="AZ199" s="210">
        <f t="shared" si="12"/>
        <v>0</v>
      </c>
    </row>
    <row r="200" spans="1:52">
      <c r="A200" s="268" t="s">
        <v>562</v>
      </c>
      <c r="B200" s="251" t="str">
        <f t="shared" si="8"/>
        <v>none</v>
      </c>
      <c r="C200" s="533" t="s">
        <v>333</v>
      </c>
      <c r="D200" s="466"/>
      <c r="E200" s="470"/>
      <c r="F200" s="495"/>
      <c r="G200" s="495"/>
      <c r="H200" s="495"/>
      <c r="I200" s="495"/>
      <c r="J200" s="548"/>
      <c r="K200" s="495"/>
      <c r="L200" s="288"/>
      <c r="M200" s="252" t="s">
        <v>406</v>
      </c>
      <c r="N200" s="253" t="str">
        <f>IFERROR(VLOOKUP(L200,CategoryLog!$A$2:$D$550,3,FALSE),"")</f>
        <v/>
      </c>
      <c r="O200" s="256"/>
      <c r="P200" s="252" t="s">
        <v>406</v>
      </c>
      <c r="Q200" s="253" t="str">
        <f>IFERROR(VLOOKUP(O200,CategoryLog!$A$2:$D$550,3,FALSE),"")</f>
        <v/>
      </c>
      <c r="R200" s="298" t="s">
        <v>1327</v>
      </c>
      <c r="S200" s="252" t="s">
        <v>406</v>
      </c>
      <c r="T200" s="253" t="str">
        <f>IFERROR(VLOOKUP(R200,CategoryLog!$A$2:$D$550,3,FALSE),"")</f>
        <v/>
      </c>
      <c r="U200" s="276"/>
      <c r="V200" s="252" t="s">
        <v>406</v>
      </c>
      <c r="W200" s="288"/>
      <c r="X200" s="253" t="str">
        <f>IFERROR(VLOOKUP(U200,CategoryLog!$A$2:$D$550,3,FALSE),"")</f>
        <v/>
      </c>
      <c r="Y200" s="257"/>
      <c r="Z200" s="274"/>
      <c r="AA200" s="274"/>
      <c r="AB200" s="275"/>
      <c r="AC200" s="275"/>
      <c r="AD200" s="275"/>
      <c r="AE200" s="340"/>
      <c r="AF200" s="275"/>
      <c r="AG200" s="307">
        <v>0</v>
      </c>
      <c r="AH200" s="272"/>
      <c r="AI200" s="273"/>
      <c r="AJ200" s="294"/>
      <c r="AK200" s="273"/>
      <c r="AL200" s="273"/>
      <c r="AM200" s="273"/>
      <c r="AN200" s="273"/>
      <c r="AO200" s="273"/>
      <c r="AP200" s="273"/>
      <c r="AQ200" s="273"/>
      <c r="AR200" s="295" t="s">
        <v>608</v>
      </c>
      <c r="AS200" s="266"/>
      <c r="AT200" s="266"/>
      <c r="AU200" s="266"/>
      <c r="AV200" s="267" t="str">
        <f t="shared" si="9"/>
        <v>n/a</v>
      </c>
      <c r="AW200" s="209">
        <v>192</v>
      </c>
      <c r="AX200" s="209">
        <v>192</v>
      </c>
      <c r="AY200" s="210">
        <f>MATCH(A200,'Original Order'!$A$2:$A$317,0)</f>
        <v>192</v>
      </c>
      <c r="AZ200" s="210">
        <f t="shared" si="12"/>
        <v>0</v>
      </c>
    </row>
    <row r="201" spans="1:52">
      <c r="A201" s="250" t="s">
        <v>45</v>
      </c>
      <c r="B201" s="251">
        <f t="shared" ref="B201:B264" si="13">IF(N201="",IF(Q201="",IF(T201="",IF(X201="","none",X201),T201),Q201),N201)</f>
        <v>4.41</v>
      </c>
      <c r="C201" s="533" t="s">
        <v>83</v>
      </c>
      <c r="D201" s="466"/>
      <c r="E201" s="470"/>
      <c r="F201" s="495"/>
      <c r="G201" s="495"/>
      <c r="H201" s="495"/>
      <c r="I201" s="495"/>
      <c r="J201" s="549" t="s">
        <v>1579</v>
      </c>
      <c r="K201" s="497"/>
      <c r="L201" s="252" t="s">
        <v>252</v>
      </c>
      <c r="M201" s="252" t="s">
        <v>406</v>
      </c>
      <c r="N201" s="253">
        <f>IFERROR(VLOOKUP(L201,CategoryLog!$A$2:$D$550,3,FALSE),"")</f>
        <v>4.41</v>
      </c>
      <c r="O201" s="276" t="s">
        <v>160</v>
      </c>
      <c r="P201" s="252" t="s">
        <v>406</v>
      </c>
      <c r="Q201" s="253">
        <f>IFERROR(VLOOKUP(O201,CategoryLog!$A$2:$D$550,3,FALSE),"")</f>
        <v>4.41</v>
      </c>
      <c r="R201" s="255" t="s">
        <v>456</v>
      </c>
      <c r="S201" s="252" t="s">
        <v>406</v>
      </c>
      <c r="T201" s="253">
        <f>IFERROR(VLOOKUP(R201,CategoryLog!$A$2:$D$550,3,FALSE),"")</f>
        <v>4.41</v>
      </c>
      <c r="U201" s="256"/>
      <c r="V201" s="252" t="s">
        <v>406</v>
      </c>
      <c r="W201" s="252"/>
      <c r="X201" s="253" t="str">
        <f>IFERROR(VLOOKUP(U201,CategoryLog!$A$2:$D$550,3,FALSE),"")</f>
        <v/>
      </c>
      <c r="Y201" s="257"/>
      <c r="Z201" s="259"/>
      <c r="AA201" s="259"/>
      <c r="AB201" s="275"/>
      <c r="AC201" s="283" t="s">
        <v>1019</v>
      </c>
      <c r="AD201" s="283"/>
      <c r="AE201" s="312"/>
      <c r="AF201" s="283"/>
      <c r="AG201" s="341">
        <v>0</v>
      </c>
      <c r="AH201" s="281"/>
      <c r="AI201" s="282"/>
      <c r="AJ201" s="264" t="s">
        <v>1019</v>
      </c>
      <c r="AK201" s="282"/>
      <c r="AL201" s="282"/>
      <c r="AM201" s="282"/>
      <c r="AN201" s="282" t="s">
        <v>1019</v>
      </c>
      <c r="AO201" s="282"/>
      <c r="AP201" s="282"/>
      <c r="AQ201" s="282"/>
      <c r="AR201" s="254" t="s">
        <v>608</v>
      </c>
      <c r="AS201" s="266"/>
      <c r="AT201" s="266"/>
      <c r="AU201" s="266"/>
      <c r="AV201" s="267" t="str">
        <f t="shared" si="9"/>
        <v>n/a</v>
      </c>
      <c r="AW201" s="209">
        <v>193</v>
      </c>
      <c r="AX201" s="209">
        <v>245</v>
      </c>
      <c r="AY201" s="210">
        <f>MATCH(A201,'Original Order'!$A$2:$A$317,0)</f>
        <v>193</v>
      </c>
      <c r="AZ201" s="210">
        <f t="shared" si="12"/>
        <v>0</v>
      </c>
    </row>
    <row r="202" spans="1:52">
      <c r="A202" s="268" t="s">
        <v>566</v>
      </c>
      <c r="B202" s="251">
        <f t="shared" si="13"/>
        <v>4.22</v>
      </c>
      <c r="C202" s="533" t="s">
        <v>333</v>
      </c>
      <c r="D202" s="466"/>
      <c r="E202" s="470"/>
      <c r="F202" s="495"/>
      <c r="G202" s="495"/>
      <c r="H202" s="495"/>
      <c r="I202" s="495"/>
      <c r="J202" s="548"/>
      <c r="K202" s="495"/>
      <c r="L202" s="288"/>
      <c r="M202" s="252" t="s">
        <v>406</v>
      </c>
      <c r="N202" s="253" t="str">
        <f>IFERROR(VLOOKUP(L202,CategoryLog!$A$2:$D$550,3,FALSE),"")</f>
        <v/>
      </c>
      <c r="O202" s="256"/>
      <c r="P202" s="252" t="s">
        <v>406</v>
      </c>
      <c r="Q202" s="253" t="str">
        <f>IFERROR(VLOOKUP(O202,CategoryLog!$A$2:$D$550,3,FALSE),"")</f>
        <v/>
      </c>
      <c r="R202" s="298" t="s">
        <v>1224</v>
      </c>
      <c r="S202" s="252" t="s">
        <v>406</v>
      </c>
      <c r="T202" s="253">
        <f>IFERROR(VLOOKUP(R202,CategoryLog!$A$2:$D$550,3,FALSE),"")</f>
        <v>4.22</v>
      </c>
      <c r="U202" s="276"/>
      <c r="V202" s="252" t="s">
        <v>406</v>
      </c>
      <c r="W202" s="288"/>
      <c r="X202" s="253" t="str">
        <f>IFERROR(VLOOKUP(U202,CategoryLog!$A$2:$D$550,3,FALSE),"")</f>
        <v/>
      </c>
      <c r="Y202" s="257"/>
      <c r="Z202" s="274"/>
      <c r="AA202" s="274"/>
      <c r="AB202" s="275"/>
      <c r="AC202" s="275"/>
      <c r="AD202" s="275" t="s">
        <v>996</v>
      </c>
      <c r="AE202" s="340"/>
      <c r="AF202" s="275"/>
      <c r="AG202" s="272">
        <v>1</v>
      </c>
      <c r="AH202" s="272"/>
      <c r="AI202" s="273"/>
      <c r="AJ202" s="294"/>
      <c r="AK202" s="273"/>
      <c r="AL202" s="273"/>
      <c r="AM202" s="273"/>
      <c r="AN202" s="273"/>
      <c r="AO202" s="273"/>
      <c r="AP202" s="273"/>
      <c r="AQ202" s="273"/>
      <c r="AR202" s="295" t="s">
        <v>608</v>
      </c>
      <c r="AS202" s="266"/>
      <c r="AT202" s="266"/>
      <c r="AU202" s="266"/>
      <c r="AV202" s="267" t="str">
        <f t="shared" ref="AV202:AV265" si="14">IF(Z202="",IF(AG202&gt;0,"2018","n/a"),"2017")</f>
        <v>2018</v>
      </c>
      <c r="AW202" s="209">
        <v>194</v>
      </c>
      <c r="AX202" s="209">
        <v>194</v>
      </c>
      <c r="AY202" s="210">
        <f>MATCH(A202,'Original Order'!$A$2:$A$317,0)</f>
        <v>194</v>
      </c>
      <c r="AZ202" s="210">
        <f t="shared" si="12"/>
        <v>1</v>
      </c>
    </row>
    <row r="203" spans="1:52">
      <c r="A203" s="268" t="s">
        <v>570</v>
      </c>
      <c r="B203" s="251">
        <f t="shared" si="13"/>
        <v>4.43</v>
      </c>
      <c r="C203" s="533" t="s">
        <v>333</v>
      </c>
      <c r="D203" s="466"/>
      <c r="E203" s="470"/>
      <c r="F203" s="495"/>
      <c r="G203" s="495"/>
      <c r="H203" s="495"/>
      <c r="I203" s="495"/>
      <c r="J203" s="548"/>
      <c r="K203" s="495"/>
      <c r="L203" s="288"/>
      <c r="M203" s="252" t="s">
        <v>406</v>
      </c>
      <c r="N203" s="253" t="str">
        <f>IFERROR(VLOOKUP(L203,CategoryLog!$A$2:$D$550,3,FALSE),"")</f>
        <v/>
      </c>
      <c r="O203" s="256"/>
      <c r="P203" s="252" t="s">
        <v>406</v>
      </c>
      <c r="Q203" s="253" t="str">
        <f>IFERROR(VLOOKUP(O203,CategoryLog!$A$2:$D$550,3,FALSE),"")</f>
        <v/>
      </c>
      <c r="R203" s="298" t="s">
        <v>1220</v>
      </c>
      <c r="S203" s="252" t="s">
        <v>406</v>
      </c>
      <c r="T203" s="253">
        <f>IFERROR(VLOOKUP(R203,CategoryLog!$A$2:$D$550,3,FALSE),"")</f>
        <v>4.43</v>
      </c>
      <c r="U203" s="256"/>
      <c r="V203" s="252" t="s">
        <v>406</v>
      </c>
      <c r="W203" s="252"/>
      <c r="X203" s="253" t="str">
        <f>IFERROR(VLOOKUP(U203,CategoryLog!$A$2:$D$550,3,FALSE),"")</f>
        <v/>
      </c>
      <c r="Y203" s="257"/>
      <c r="Z203" s="259"/>
      <c r="AA203" s="259"/>
      <c r="AB203" s="275"/>
      <c r="AC203" s="275"/>
      <c r="AD203" s="275"/>
      <c r="AE203" s="340"/>
      <c r="AF203" s="275"/>
      <c r="AG203" s="307">
        <v>0</v>
      </c>
      <c r="AH203" s="272"/>
      <c r="AI203" s="273"/>
      <c r="AJ203" s="294"/>
      <c r="AK203" s="273"/>
      <c r="AL203" s="273"/>
      <c r="AM203" s="273"/>
      <c r="AN203" s="273"/>
      <c r="AO203" s="273"/>
      <c r="AP203" s="273"/>
      <c r="AQ203" s="273"/>
      <c r="AR203" s="295" t="s">
        <v>608</v>
      </c>
      <c r="AS203" s="266"/>
      <c r="AT203" s="266"/>
      <c r="AU203" s="266"/>
      <c r="AV203" s="267" t="str">
        <f t="shared" si="14"/>
        <v>n/a</v>
      </c>
      <c r="AW203" s="209">
        <v>195</v>
      </c>
      <c r="AX203" s="209">
        <v>195</v>
      </c>
      <c r="AY203" s="210">
        <f>MATCH(A203,'Original Order'!$A$2:$A$317,0)</f>
        <v>195</v>
      </c>
      <c r="AZ203" s="210">
        <f t="shared" si="12"/>
        <v>0</v>
      </c>
    </row>
    <row r="204" spans="1:52" ht="24">
      <c r="A204" s="250" t="s">
        <v>42</v>
      </c>
      <c r="B204" s="251">
        <f t="shared" si="13"/>
        <v>4.0199999999999996</v>
      </c>
      <c r="C204" s="533" t="s">
        <v>83</v>
      </c>
      <c r="D204" s="466"/>
      <c r="E204" s="470"/>
      <c r="F204" s="495"/>
      <c r="G204" s="495"/>
      <c r="H204" s="495"/>
      <c r="I204" s="495"/>
      <c r="J204" s="548"/>
      <c r="K204" s="495"/>
      <c r="L204" s="252" t="s">
        <v>248</v>
      </c>
      <c r="M204" s="252" t="s">
        <v>406</v>
      </c>
      <c r="N204" s="253">
        <f>IFERROR(VLOOKUP(L204,CategoryLog!$A$2:$D$550,3,FALSE),"")</f>
        <v>4.0199999999999996</v>
      </c>
      <c r="O204" s="276" t="s">
        <v>129</v>
      </c>
      <c r="P204" s="252" t="s">
        <v>406</v>
      </c>
      <c r="Q204" s="253">
        <f>IFERROR(VLOOKUP(O204,CategoryLog!$A$2:$D$550,3,FALSE),"")</f>
        <v>4.08</v>
      </c>
      <c r="R204" s="255"/>
      <c r="S204" s="252" t="s">
        <v>406</v>
      </c>
      <c r="T204" s="253" t="str">
        <f>IFERROR(VLOOKUP(R204,CategoryLog!$A$2:$D$550,3,FALSE),"")</f>
        <v/>
      </c>
      <c r="U204" s="256"/>
      <c r="V204" s="252" t="s">
        <v>406</v>
      </c>
      <c r="W204" s="252"/>
      <c r="X204" s="253" t="str">
        <f>IFERROR(VLOOKUP(U204,CategoryLog!$A$2:$D$550,3,FALSE),"")</f>
        <v/>
      </c>
      <c r="Y204" s="257"/>
      <c r="Z204" s="259"/>
      <c r="AA204" s="259"/>
      <c r="AB204" s="275" t="s">
        <v>996</v>
      </c>
      <c r="AC204" s="283" t="s">
        <v>1019</v>
      </c>
      <c r="AD204" s="312"/>
      <c r="AE204" s="312"/>
      <c r="AF204" s="283"/>
      <c r="AG204" s="281">
        <v>1</v>
      </c>
      <c r="AH204" s="281"/>
      <c r="AI204" s="282"/>
      <c r="AJ204" s="264" t="s">
        <v>1019</v>
      </c>
      <c r="AK204" s="301"/>
      <c r="AL204" s="282"/>
      <c r="AM204" s="282"/>
      <c r="AN204" s="282" t="s">
        <v>1019</v>
      </c>
      <c r="AO204" s="301"/>
      <c r="AP204" s="282"/>
      <c r="AQ204" s="282"/>
      <c r="AR204" s="254" t="s">
        <v>608</v>
      </c>
      <c r="AS204" s="266"/>
      <c r="AT204" s="266"/>
      <c r="AU204" s="266"/>
      <c r="AV204" s="267" t="str">
        <f t="shared" si="14"/>
        <v>2018</v>
      </c>
      <c r="AW204" s="209">
        <v>196</v>
      </c>
      <c r="AX204" s="209">
        <v>218</v>
      </c>
      <c r="AY204" s="210">
        <f>MATCH(A204,'Original Order'!$A$2:$A$317,0)</f>
        <v>196</v>
      </c>
      <c r="AZ204" s="210">
        <f t="shared" si="12"/>
        <v>1</v>
      </c>
    </row>
    <row r="205" spans="1:52">
      <c r="A205" s="250" t="s">
        <v>14</v>
      </c>
      <c r="B205" s="251">
        <f t="shared" si="13"/>
        <v>4.47</v>
      </c>
      <c r="C205" s="533" t="s">
        <v>83</v>
      </c>
      <c r="D205" s="466"/>
      <c r="E205" s="470"/>
      <c r="F205" s="495"/>
      <c r="G205" s="495"/>
      <c r="H205" s="495"/>
      <c r="I205" s="495"/>
      <c r="J205" s="548"/>
      <c r="K205" s="495"/>
      <c r="L205" s="252" t="s">
        <v>208</v>
      </c>
      <c r="M205" s="252" t="s">
        <v>406</v>
      </c>
      <c r="N205" s="253">
        <f>IFERROR(VLOOKUP(L205,CategoryLog!$A$2:$D$550,3,FALSE),"")</f>
        <v>4.47</v>
      </c>
      <c r="O205" s="256"/>
      <c r="P205" s="252" t="s">
        <v>406</v>
      </c>
      <c r="Q205" s="253" t="str">
        <f>IFERROR(VLOOKUP(O205,CategoryLog!$A$2:$D$550,3,FALSE),"")</f>
        <v/>
      </c>
      <c r="R205" s="255"/>
      <c r="S205" s="252" t="s">
        <v>406</v>
      </c>
      <c r="T205" s="253" t="str">
        <f>IFERROR(VLOOKUP(R205,CategoryLog!$A$2:$D$550,3,FALSE),"")</f>
        <v/>
      </c>
      <c r="U205" s="256"/>
      <c r="V205" s="252" t="s">
        <v>406</v>
      </c>
      <c r="W205" s="252"/>
      <c r="X205" s="253" t="str">
        <f>IFERROR(VLOOKUP(U205,CategoryLog!$A$2:$D$550,3,FALSE),"")</f>
        <v/>
      </c>
      <c r="Y205" s="257"/>
      <c r="Z205" s="259"/>
      <c r="AA205" s="259"/>
      <c r="AB205" s="275"/>
      <c r="AC205" s="283"/>
      <c r="AD205" s="312"/>
      <c r="AE205" s="312"/>
      <c r="AF205" s="283"/>
      <c r="AG205" s="341">
        <v>0</v>
      </c>
      <c r="AH205" s="281"/>
      <c r="AI205" s="282"/>
      <c r="AJ205" s="301"/>
      <c r="AK205" s="301"/>
      <c r="AL205" s="282"/>
      <c r="AM205" s="282"/>
      <c r="AN205" s="282"/>
      <c r="AO205" s="301"/>
      <c r="AP205" s="282"/>
      <c r="AQ205" s="282"/>
      <c r="AR205" s="254" t="s">
        <v>608</v>
      </c>
      <c r="AS205" s="266"/>
      <c r="AT205" s="266"/>
      <c r="AU205" s="266"/>
      <c r="AV205" s="267" t="str">
        <f t="shared" si="14"/>
        <v>n/a</v>
      </c>
      <c r="AW205" s="209">
        <v>197</v>
      </c>
      <c r="AX205" s="209">
        <v>197</v>
      </c>
      <c r="AY205" s="210">
        <f>MATCH(A205,'Original Order'!$A$2:$A$317,0)</f>
        <v>197</v>
      </c>
      <c r="AZ205" s="210">
        <f t="shared" si="12"/>
        <v>0</v>
      </c>
    </row>
    <row r="206" spans="1:52">
      <c r="A206" s="250" t="s">
        <v>192</v>
      </c>
      <c r="B206" s="251">
        <f t="shared" si="13"/>
        <v>4.4400000000000004</v>
      </c>
      <c r="C206" s="533" t="s">
        <v>83</v>
      </c>
      <c r="D206" s="466"/>
      <c r="E206" s="470"/>
      <c r="F206" s="495"/>
      <c r="G206" s="495"/>
      <c r="H206" s="495"/>
      <c r="I206" s="495"/>
      <c r="J206" s="549" t="s">
        <v>1572</v>
      </c>
      <c r="K206" s="497" t="s">
        <v>1600</v>
      </c>
      <c r="L206" s="252" t="s">
        <v>255</v>
      </c>
      <c r="M206" s="252" t="s">
        <v>406</v>
      </c>
      <c r="N206" s="253">
        <f>IFERROR(VLOOKUP(L206,CategoryLog!$A$2:$D$550,3,FALSE),"")</f>
        <v>4.4400000000000004</v>
      </c>
      <c r="O206" s="276" t="s">
        <v>131</v>
      </c>
      <c r="P206" s="252" t="s">
        <v>406</v>
      </c>
      <c r="Q206" s="253">
        <f>IFERROR(VLOOKUP(O206,CategoryLog!$A$2:$D$550,3,FALSE),"")</f>
        <v>4.4400000000000004</v>
      </c>
      <c r="R206" s="255"/>
      <c r="S206" s="252" t="s">
        <v>406</v>
      </c>
      <c r="T206" s="253" t="str">
        <f>IFERROR(VLOOKUP(R206,CategoryLog!$A$2:$D$550,3,FALSE),"")</f>
        <v/>
      </c>
      <c r="U206" s="256"/>
      <c r="V206" s="252" t="s">
        <v>406</v>
      </c>
      <c r="W206" s="252"/>
      <c r="X206" s="253" t="str">
        <f>IFERROR(VLOOKUP(U206,CategoryLog!$A$2:$D$550,3,FALSE),"")</f>
        <v/>
      </c>
      <c r="Y206" s="257"/>
      <c r="Z206" s="259"/>
      <c r="AA206" s="259"/>
      <c r="AB206" s="275" t="s">
        <v>1019</v>
      </c>
      <c r="AC206" s="283" t="s">
        <v>1019</v>
      </c>
      <c r="AD206" s="312"/>
      <c r="AE206" s="312"/>
      <c r="AF206" s="283"/>
      <c r="AG206" s="341">
        <v>0</v>
      </c>
      <c r="AH206" s="281"/>
      <c r="AI206" s="282"/>
      <c r="AJ206" s="264" t="s">
        <v>1019</v>
      </c>
      <c r="AK206" s="301"/>
      <c r="AL206" s="282"/>
      <c r="AM206" s="282"/>
      <c r="AN206" s="282" t="s">
        <v>1019</v>
      </c>
      <c r="AO206" s="301"/>
      <c r="AP206" s="282"/>
      <c r="AQ206" s="282"/>
      <c r="AR206" s="254" t="s">
        <v>608</v>
      </c>
      <c r="AS206" s="266"/>
      <c r="AT206" s="266"/>
      <c r="AU206" s="266"/>
      <c r="AV206" s="267" t="str">
        <f t="shared" si="14"/>
        <v>n/a</v>
      </c>
      <c r="AW206" s="209">
        <v>198</v>
      </c>
      <c r="AX206" s="209">
        <v>24</v>
      </c>
      <c r="AY206" s="210">
        <f>MATCH(A206,'Original Order'!$A$2:$A$317,0)</f>
        <v>198</v>
      </c>
      <c r="AZ206" s="210">
        <f t="shared" si="12"/>
        <v>0</v>
      </c>
    </row>
    <row r="207" spans="1:52">
      <c r="A207" s="268" t="s">
        <v>583</v>
      </c>
      <c r="B207" s="251" t="str">
        <f t="shared" si="13"/>
        <v>none</v>
      </c>
      <c r="C207" s="533" t="s">
        <v>333</v>
      </c>
      <c r="D207" s="466"/>
      <c r="E207" s="470"/>
      <c r="F207" s="495"/>
      <c r="G207" s="495"/>
      <c r="H207" s="495"/>
      <c r="I207" s="495"/>
      <c r="J207" s="548"/>
      <c r="K207" s="495"/>
      <c r="L207" s="288"/>
      <c r="M207" s="252" t="s">
        <v>406</v>
      </c>
      <c r="N207" s="253" t="str">
        <f>IFERROR(VLOOKUP(L207,CategoryLog!$A$2:$D$550,3,FALSE),"")</f>
        <v/>
      </c>
      <c r="O207" s="256"/>
      <c r="P207" s="252" t="s">
        <v>406</v>
      </c>
      <c r="Q207" s="253" t="str">
        <f>IFERROR(VLOOKUP(O207,CategoryLog!$A$2:$D$550,3,FALSE),"")</f>
        <v/>
      </c>
      <c r="R207" s="298" t="s">
        <v>1328</v>
      </c>
      <c r="S207" s="252" t="s">
        <v>406</v>
      </c>
      <c r="T207" s="253" t="str">
        <f>IFERROR(VLOOKUP(R207,CategoryLog!$A$2:$D$550,3,FALSE),"")</f>
        <v/>
      </c>
      <c r="U207" s="256"/>
      <c r="V207" s="252" t="s">
        <v>406</v>
      </c>
      <c r="W207" s="252"/>
      <c r="X207" s="253" t="str">
        <f>IFERROR(VLOOKUP(U207,CategoryLog!$A$2:$D$550,3,FALSE),"")</f>
        <v/>
      </c>
      <c r="Y207" s="257"/>
      <c r="Z207" s="259"/>
      <c r="AA207" s="259"/>
      <c r="AB207" s="275"/>
      <c r="AC207" s="275"/>
      <c r="AD207" s="275"/>
      <c r="AE207" s="340"/>
      <c r="AF207" s="275"/>
      <c r="AG207" s="307">
        <v>0</v>
      </c>
      <c r="AH207" s="272"/>
      <c r="AI207" s="273"/>
      <c r="AJ207" s="294"/>
      <c r="AK207" s="273"/>
      <c r="AL207" s="273"/>
      <c r="AM207" s="273"/>
      <c r="AN207" s="273"/>
      <c r="AO207" s="273"/>
      <c r="AP207" s="273"/>
      <c r="AQ207" s="273"/>
      <c r="AR207" s="295" t="s">
        <v>608</v>
      </c>
      <c r="AS207" s="266"/>
      <c r="AT207" s="266"/>
      <c r="AU207" s="266"/>
      <c r="AV207" s="267" t="str">
        <f t="shared" si="14"/>
        <v>n/a</v>
      </c>
      <c r="AW207" s="209">
        <v>199</v>
      </c>
      <c r="AX207" s="209">
        <v>199</v>
      </c>
      <c r="AY207" s="210">
        <f>MATCH(A207,'Original Order'!$A$2:$A$317,0)</f>
        <v>199</v>
      </c>
      <c r="AZ207" s="210">
        <f t="shared" si="12"/>
        <v>0</v>
      </c>
    </row>
    <row r="208" spans="1:52" ht="36">
      <c r="A208" s="268" t="s">
        <v>809</v>
      </c>
      <c r="B208" s="251">
        <f t="shared" si="13"/>
        <v>4.22</v>
      </c>
      <c r="C208" s="533" t="s">
        <v>83</v>
      </c>
      <c r="D208" s="466"/>
      <c r="E208" s="470"/>
      <c r="F208" s="495"/>
      <c r="G208" s="495"/>
      <c r="H208" s="495"/>
      <c r="I208" s="495"/>
      <c r="J208" s="549" t="s">
        <v>1569</v>
      </c>
      <c r="K208" s="497" t="s">
        <v>1599</v>
      </c>
      <c r="L208" s="288" t="s">
        <v>936</v>
      </c>
      <c r="M208" s="252" t="s">
        <v>406</v>
      </c>
      <c r="N208" s="253">
        <f>IFERROR(VLOOKUP(L208,CategoryLog!$A$2:$D$550,3,FALSE),"")</f>
        <v>4.22</v>
      </c>
      <c r="O208" s="256"/>
      <c r="P208" s="252" t="s">
        <v>406</v>
      </c>
      <c r="Q208" s="253" t="str">
        <f>IFERROR(VLOOKUP(O208,CategoryLog!$A$2:$D$550,3,FALSE),"")</f>
        <v/>
      </c>
      <c r="R208" s="310"/>
      <c r="S208" s="252" t="s">
        <v>406</v>
      </c>
      <c r="T208" s="253" t="str">
        <f>IFERROR(VLOOKUP(R208,CategoryLog!$A$2:$D$550,3,FALSE),"")</f>
        <v/>
      </c>
      <c r="U208" s="290"/>
      <c r="V208" s="252" t="s">
        <v>406</v>
      </c>
      <c r="W208" s="291"/>
      <c r="X208" s="253" t="str">
        <f>IFERROR(VLOOKUP(U208,CategoryLog!$A$2:$D$550,3,FALSE),"")</f>
        <v/>
      </c>
      <c r="Y208" s="257"/>
      <c r="Z208" s="311"/>
      <c r="AA208" s="292"/>
      <c r="AB208" s="275"/>
      <c r="AC208" s="283"/>
      <c r="AD208" s="312"/>
      <c r="AE208" s="312"/>
      <c r="AF208" s="283"/>
      <c r="AG208" s="341">
        <v>0</v>
      </c>
      <c r="AH208" s="281"/>
      <c r="AI208" s="282"/>
      <c r="AJ208" s="301"/>
      <c r="AK208" s="301"/>
      <c r="AL208" s="282"/>
      <c r="AM208" s="282"/>
      <c r="AN208" s="282"/>
      <c r="AO208" s="301"/>
      <c r="AP208" s="282"/>
      <c r="AQ208" s="282"/>
      <c r="AR208" s="295" t="s">
        <v>608</v>
      </c>
      <c r="AS208" s="266"/>
      <c r="AT208" s="266"/>
      <c r="AU208" s="266"/>
      <c r="AV208" s="267" t="str">
        <f t="shared" si="14"/>
        <v>n/a</v>
      </c>
      <c r="AW208" s="209">
        <v>200</v>
      </c>
      <c r="AX208" s="209">
        <v>200</v>
      </c>
      <c r="AY208" s="210">
        <f>MATCH(A208,'Original Order'!$A$2:$A$317,0)</f>
        <v>200</v>
      </c>
      <c r="AZ208" s="210">
        <f t="shared" ref="AZ208:AZ229" si="15">AG208</f>
        <v>0</v>
      </c>
    </row>
    <row r="209" spans="1:52" ht="24">
      <c r="A209" s="250" t="s">
        <v>188</v>
      </c>
      <c r="B209" s="251">
        <f t="shared" si="13"/>
        <v>4.34</v>
      </c>
      <c r="C209" s="533" t="s">
        <v>170</v>
      </c>
      <c r="D209" s="466"/>
      <c r="E209" s="470"/>
      <c r="F209" s="495"/>
      <c r="G209" s="495"/>
      <c r="H209" s="495"/>
      <c r="I209" s="495"/>
      <c r="J209" s="548"/>
      <c r="K209" s="495"/>
      <c r="L209" s="252" t="s">
        <v>274</v>
      </c>
      <c r="M209" s="252" t="s">
        <v>406</v>
      </c>
      <c r="N209" s="253">
        <f>IFERROR(VLOOKUP(L209,CategoryLog!$A$2:$D$550,3,FALSE),"")</f>
        <v>4.34</v>
      </c>
      <c r="O209" s="276" t="s">
        <v>159</v>
      </c>
      <c r="P209" s="252" t="s">
        <v>406</v>
      </c>
      <c r="Q209" s="253">
        <f>IFERROR(VLOOKUP(O209,CategoryLog!$A$2:$D$550,3,FALSE),"")</f>
        <v>4.26</v>
      </c>
      <c r="R209" s="255"/>
      <c r="S209" s="252" t="s">
        <v>406</v>
      </c>
      <c r="T209" s="253" t="str">
        <f>IFERROR(VLOOKUP(R209,CategoryLog!$A$2:$D$550,3,FALSE),"")</f>
        <v/>
      </c>
      <c r="U209" s="256"/>
      <c r="V209" s="252" t="s">
        <v>406</v>
      </c>
      <c r="W209" s="252"/>
      <c r="X209" s="253" t="str">
        <f>IFERROR(VLOOKUP(U209,CategoryLog!$A$2:$D$550,3,FALSE),"")</f>
        <v/>
      </c>
      <c r="Y209" s="257" t="s">
        <v>996</v>
      </c>
      <c r="Z209" s="259"/>
      <c r="AA209" s="259"/>
      <c r="AB209" s="275" t="s">
        <v>996</v>
      </c>
      <c r="AC209" s="283" t="s">
        <v>996</v>
      </c>
      <c r="AD209" s="312"/>
      <c r="AE209" s="312"/>
      <c r="AF209" s="283"/>
      <c r="AG209" s="281">
        <v>2</v>
      </c>
      <c r="AH209" s="281"/>
      <c r="AI209" s="282"/>
      <c r="AJ209" s="264" t="s">
        <v>1019</v>
      </c>
      <c r="AK209" s="301"/>
      <c r="AL209" s="282"/>
      <c r="AM209" s="282"/>
      <c r="AN209" s="282" t="s">
        <v>996</v>
      </c>
      <c r="AO209" s="301"/>
      <c r="AP209" s="282"/>
      <c r="AQ209" s="273" t="s">
        <v>1075</v>
      </c>
      <c r="AR209" s="254" t="s">
        <v>608</v>
      </c>
      <c r="AS209" s="266"/>
      <c r="AT209" s="266" t="s">
        <v>1063</v>
      </c>
      <c r="AU209" s="266"/>
      <c r="AV209" s="284" t="str">
        <f t="shared" si="14"/>
        <v>2018</v>
      </c>
      <c r="AW209" s="209">
        <v>201</v>
      </c>
      <c r="AX209" s="209">
        <v>251</v>
      </c>
      <c r="AY209" s="210">
        <f>MATCH(A209,'Original Order'!$A$2:$A$317,0)</f>
        <v>201</v>
      </c>
      <c r="AZ209" s="210">
        <f t="shared" si="15"/>
        <v>2</v>
      </c>
    </row>
    <row r="210" spans="1:52">
      <c r="A210" s="268" t="s">
        <v>802</v>
      </c>
      <c r="B210" s="251">
        <f t="shared" si="13"/>
        <v>4.26</v>
      </c>
      <c r="C210" s="533" t="s">
        <v>83</v>
      </c>
      <c r="D210" s="466"/>
      <c r="E210" s="470"/>
      <c r="F210" s="495"/>
      <c r="G210" s="495"/>
      <c r="H210" s="495"/>
      <c r="I210" s="495"/>
      <c r="J210" s="548"/>
      <c r="K210" s="495"/>
      <c r="L210" s="288" t="s">
        <v>939</v>
      </c>
      <c r="M210" s="252" t="s">
        <v>406</v>
      </c>
      <c r="N210" s="253">
        <f>IFERROR(VLOOKUP(L210,CategoryLog!$A$2:$D$550,3,FALSE),"")</f>
        <v>4.26</v>
      </c>
      <c r="O210" s="256"/>
      <c r="P210" s="252" t="s">
        <v>406</v>
      </c>
      <c r="Q210" s="253" t="str">
        <f>IFERROR(VLOOKUP(O210,CategoryLog!$A$2:$D$550,3,FALSE),"")</f>
        <v/>
      </c>
      <c r="R210" s="310"/>
      <c r="S210" s="252" t="s">
        <v>406</v>
      </c>
      <c r="T210" s="253" t="str">
        <f>IFERROR(VLOOKUP(R210,CategoryLog!$A$2:$D$550,3,FALSE),"")</f>
        <v/>
      </c>
      <c r="U210" s="290"/>
      <c r="V210" s="252" t="s">
        <v>406</v>
      </c>
      <c r="W210" s="291"/>
      <c r="X210" s="253" t="str">
        <f>IFERROR(VLOOKUP(U210,CategoryLog!$A$2:$D$550,3,FALSE),"")</f>
        <v/>
      </c>
      <c r="Y210" s="257" t="s">
        <v>996</v>
      </c>
      <c r="Z210" s="311"/>
      <c r="AA210" s="292"/>
      <c r="AB210" s="275"/>
      <c r="AC210" s="283"/>
      <c r="AD210" s="312"/>
      <c r="AE210" s="312"/>
      <c r="AF210" s="283"/>
      <c r="AG210" s="341">
        <v>0</v>
      </c>
      <c r="AH210" s="281"/>
      <c r="AI210" s="282"/>
      <c r="AJ210" s="301"/>
      <c r="AK210" s="301"/>
      <c r="AL210" s="282"/>
      <c r="AM210" s="282"/>
      <c r="AN210" s="282"/>
      <c r="AO210" s="301"/>
      <c r="AP210" s="282"/>
      <c r="AQ210" s="282"/>
      <c r="AR210" s="295" t="s">
        <v>608</v>
      </c>
      <c r="AS210" s="266"/>
      <c r="AT210" s="266"/>
      <c r="AU210" s="266"/>
      <c r="AV210" s="287" t="str">
        <f t="shared" si="14"/>
        <v>n/a</v>
      </c>
      <c r="AW210" s="209">
        <v>202</v>
      </c>
      <c r="AX210" s="209">
        <v>202</v>
      </c>
      <c r="AY210" s="210">
        <f>MATCH(A210,'Original Order'!$A$2:$A$317,0)</f>
        <v>202</v>
      </c>
      <c r="AZ210" s="210">
        <f t="shared" si="15"/>
        <v>0</v>
      </c>
    </row>
    <row r="211" spans="1:52" ht="24">
      <c r="A211" s="250" t="s">
        <v>41</v>
      </c>
      <c r="B211" s="251">
        <f t="shared" si="13"/>
        <v>4.04</v>
      </c>
      <c r="C211" s="533" t="s">
        <v>170</v>
      </c>
      <c r="D211" s="466"/>
      <c r="E211" s="470"/>
      <c r="F211" s="495"/>
      <c r="G211" s="495"/>
      <c r="H211" s="495"/>
      <c r="I211" s="495"/>
      <c r="J211" s="548"/>
      <c r="K211" s="495"/>
      <c r="L211" s="288" t="s">
        <v>247</v>
      </c>
      <c r="M211" s="252" t="s">
        <v>406</v>
      </c>
      <c r="N211" s="253" t="str">
        <f>IFERROR(VLOOKUP(L211,CategoryLog!$A$2:$D$550,3,FALSE),"")</f>
        <v/>
      </c>
      <c r="O211" s="276" t="s">
        <v>124</v>
      </c>
      <c r="P211" s="252" t="s">
        <v>406</v>
      </c>
      <c r="Q211" s="253">
        <f>IFERROR(VLOOKUP(O211,CategoryLog!$A$2:$D$550,3,FALSE),"")</f>
        <v>4.04</v>
      </c>
      <c r="R211" s="255"/>
      <c r="S211" s="252" t="s">
        <v>406</v>
      </c>
      <c r="T211" s="253" t="str">
        <f>IFERROR(VLOOKUP(R211,CategoryLog!$A$2:$D$550,3,FALSE),"")</f>
        <v/>
      </c>
      <c r="U211" s="256"/>
      <c r="V211" s="252" t="s">
        <v>406</v>
      </c>
      <c r="W211" s="252"/>
      <c r="X211" s="253" t="str">
        <f>IFERROR(VLOOKUP(U211,CategoryLog!$A$2:$D$550,3,FALSE),"")</f>
        <v/>
      </c>
      <c r="Y211" s="257"/>
      <c r="Z211" s="259"/>
      <c r="AA211" s="259"/>
      <c r="AB211" s="275"/>
      <c r="AC211" s="283" t="s">
        <v>996</v>
      </c>
      <c r="AD211" s="312"/>
      <c r="AE211" s="312"/>
      <c r="AF211" s="283"/>
      <c r="AG211" s="281">
        <v>1</v>
      </c>
      <c r="AH211" s="281"/>
      <c r="AI211" s="282"/>
      <c r="AJ211" s="264" t="s">
        <v>1019</v>
      </c>
      <c r="AK211" s="301"/>
      <c r="AL211" s="282"/>
      <c r="AM211" s="282"/>
      <c r="AN211" s="282" t="s">
        <v>996</v>
      </c>
      <c r="AO211" s="301"/>
      <c r="AP211" s="282"/>
      <c r="AQ211" s="273" t="s">
        <v>1075</v>
      </c>
      <c r="AR211" s="254" t="s">
        <v>608</v>
      </c>
      <c r="AS211" s="266"/>
      <c r="AT211" s="266"/>
      <c r="AU211" s="266"/>
      <c r="AV211" s="284" t="str">
        <f t="shared" si="14"/>
        <v>2018</v>
      </c>
      <c r="AW211" s="209">
        <v>203</v>
      </c>
      <c r="AX211" s="209">
        <v>31</v>
      </c>
      <c r="AY211" s="210">
        <f>MATCH(A211,'Original Order'!$A$2:$A$317,0)</f>
        <v>203</v>
      </c>
      <c r="AZ211" s="210">
        <f t="shared" si="15"/>
        <v>1</v>
      </c>
    </row>
    <row r="212" spans="1:52">
      <c r="A212" s="268" t="s">
        <v>820</v>
      </c>
      <c r="B212" s="251" t="str">
        <f t="shared" si="13"/>
        <v>none</v>
      </c>
      <c r="C212" s="533" t="s">
        <v>83</v>
      </c>
      <c r="D212" s="466"/>
      <c r="E212" s="470"/>
      <c r="F212" s="495"/>
      <c r="G212" s="495"/>
      <c r="H212" s="495"/>
      <c r="I212" s="495"/>
      <c r="J212" s="548"/>
      <c r="K212" s="495"/>
      <c r="L212" s="288" t="s">
        <v>792</v>
      </c>
      <c r="M212" s="252" t="s">
        <v>406</v>
      </c>
      <c r="N212" s="253" t="str">
        <f>IFERROR(VLOOKUP(L212,CategoryLog!$A$2:$D$550,3,FALSE),"")</f>
        <v/>
      </c>
      <c r="O212" s="256"/>
      <c r="P212" s="252" t="s">
        <v>406</v>
      </c>
      <c r="Q212" s="253" t="str">
        <f>IFERROR(VLOOKUP(O212,CategoryLog!$A$2:$D$550,3,FALSE),"")</f>
        <v/>
      </c>
      <c r="R212" s="310"/>
      <c r="S212" s="252" t="s">
        <v>406</v>
      </c>
      <c r="T212" s="253" t="str">
        <f>IFERROR(VLOOKUP(R212,CategoryLog!$A$2:$D$550,3,FALSE),"")</f>
        <v/>
      </c>
      <c r="U212" s="290"/>
      <c r="V212" s="252" t="s">
        <v>406</v>
      </c>
      <c r="W212" s="291"/>
      <c r="X212" s="253" t="str">
        <f>IFERROR(VLOOKUP(U212,CategoryLog!$A$2:$D$550,3,FALSE),"")</f>
        <v/>
      </c>
      <c r="Y212" s="257"/>
      <c r="Z212" s="311"/>
      <c r="AA212" s="292"/>
      <c r="AB212" s="275"/>
      <c r="AC212" s="283"/>
      <c r="AD212" s="312"/>
      <c r="AE212" s="312"/>
      <c r="AF212" s="283"/>
      <c r="AG212" s="341">
        <v>0</v>
      </c>
      <c r="AH212" s="281"/>
      <c r="AI212" s="282"/>
      <c r="AJ212" s="301"/>
      <c r="AK212" s="301"/>
      <c r="AL212" s="282"/>
      <c r="AM212" s="282"/>
      <c r="AN212" s="282"/>
      <c r="AO212" s="301"/>
      <c r="AP212" s="282"/>
      <c r="AQ212" s="282"/>
      <c r="AR212" s="295" t="s">
        <v>608</v>
      </c>
      <c r="AS212" s="266"/>
      <c r="AT212" s="266" t="s">
        <v>1049</v>
      </c>
      <c r="AU212" s="266"/>
      <c r="AV212" s="313" t="str">
        <f t="shared" si="14"/>
        <v>n/a</v>
      </c>
      <c r="AW212" s="209">
        <v>204</v>
      </c>
      <c r="AX212" s="209">
        <v>204</v>
      </c>
      <c r="AY212" s="210">
        <f>MATCH(A212,'Original Order'!$A$2:$A$317,0)</f>
        <v>204</v>
      </c>
      <c r="AZ212" s="210">
        <f t="shared" si="15"/>
        <v>0</v>
      </c>
    </row>
    <row r="213" spans="1:52" ht="36">
      <c r="A213" s="268" t="s">
        <v>591</v>
      </c>
      <c r="B213" s="251">
        <f t="shared" si="13"/>
        <v>4.12</v>
      </c>
      <c r="C213" s="533" t="s">
        <v>333</v>
      </c>
      <c r="D213" s="466"/>
      <c r="E213" s="470"/>
      <c r="F213" s="495"/>
      <c r="G213" s="495"/>
      <c r="H213" s="495"/>
      <c r="I213" s="495"/>
      <c r="J213" s="548"/>
      <c r="K213" s="495"/>
      <c r="L213" s="288"/>
      <c r="M213" s="252" t="s">
        <v>406</v>
      </c>
      <c r="N213" s="253" t="str">
        <f>IFERROR(VLOOKUP(L213,CategoryLog!$A$2:$D$550,3,FALSE),"")</f>
        <v/>
      </c>
      <c r="O213" s="256"/>
      <c r="P213" s="252" t="s">
        <v>406</v>
      </c>
      <c r="Q213" s="253" t="str">
        <f>IFERROR(VLOOKUP(O213,CategoryLog!$A$2:$D$550,3,FALSE),"")</f>
        <v/>
      </c>
      <c r="R213" s="298" t="s">
        <v>1208</v>
      </c>
      <c r="S213" s="252" t="s">
        <v>406</v>
      </c>
      <c r="T213" s="253">
        <f>IFERROR(VLOOKUP(R213,CategoryLog!$A$2:$D$550,3,FALSE),"")</f>
        <v>4.12</v>
      </c>
      <c r="U213" s="256"/>
      <c r="V213" s="252" t="s">
        <v>406</v>
      </c>
      <c r="W213" s="252"/>
      <c r="X213" s="253" t="str">
        <f>IFERROR(VLOOKUP(U213,CategoryLog!$A$2:$D$550,3,FALSE),"")</f>
        <v/>
      </c>
      <c r="Y213" s="257" t="s">
        <v>996</v>
      </c>
      <c r="Z213" s="259"/>
      <c r="AA213" s="259"/>
      <c r="AB213" s="275"/>
      <c r="AC213" s="275"/>
      <c r="AD213" s="275"/>
      <c r="AE213" s="340"/>
      <c r="AF213" s="275"/>
      <c r="AG213" s="307">
        <v>0</v>
      </c>
      <c r="AH213" s="272"/>
      <c r="AI213" s="273"/>
      <c r="AJ213" s="294"/>
      <c r="AK213" s="273"/>
      <c r="AL213" s="273"/>
      <c r="AM213" s="273"/>
      <c r="AN213" s="273"/>
      <c r="AO213" s="273"/>
      <c r="AP213" s="273"/>
      <c r="AQ213" s="273"/>
      <c r="AR213" s="295" t="s">
        <v>608</v>
      </c>
      <c r="AS213" s="266"/>
      <c r="AT213" s="266"/>
      <c r="AU213" s="266"/>
      <c r="AV213" s="267" t="str">
        <f t="shared" si="14"/>
        <v>n/a</v>
      </c>
      <c r="AW213" s="209">
        <v>205</v>
      </c>
      <c r="AX213" s="209">
        <v>205</v>
      </c>
      <c r="AY213" s="210">
        <f>MATCH(A213,'Original Order'!$A$2:$A$317,0)</f>
        <v>205</v>
      </c>
      <c r="AZ213" s="210">
        <f t="shared" si="15"/>
        <v>0</v>
      </c>
    </row>
    <row r="214" spans="1:52" ht="24">
      <c r="A214" s="250" t="s">
        <v>49</v>
      </c>
      <c r="B214" s="251">
        <f t="shared" si="13"/>
        <v>4.0599999999999996</v>
      </c>
      <c r="C214" s="533" t="s">
        <v>83</v>
      </c>
      <c r="D214" s="466"/>
      <c r="E214" s="470"/>
      <c r="F214" s="495"/>
      <c r="H214" s="497" t="s">
        <v>1545</v>
      </c>
      <c r="I214" s="497"/>
      <c r="J214" s="549"/>
      <c r="K214" s="497"/>
      <c r="L214" s="252" t="s">
        <v>257</v>
      </c>
      <c r="M214" s="252" t="s">
        <v>406</v>
      </c>
      <c r="N214" s="253">
        <f>IFERROR(VLOOKUP(L214,CategoryLog!$A$2:$D$550,3,FALSE),"")</f>
        <v>4.0599999999999996</v>
      </c>
      <c r="O214" s="256" t="s">
        <v>126</v>
      </c>
      <c r="P214" s="252" t="s">
        <v>406</v>
      </c>
      <c r="Q214" s="253">
        <f>IFERROR(VLOOKUP(O214,CategoryLog!$A$2:$D$550,3,FALSE),"")</f>
        <v>4.0199999999999996</v>
      </c>
      <c r="R214" s="255"/>
      <c r="S214" s="252" t="s">
        <v>406</v>
      </c>
      <c r="T214" s="253" t="str">
        <f>IFERROR(VLOOKUP(R214,CategoryLog!$A$2:$D$550,3,FALSE),"")</f>
        <v/>
      </c>
      <c r="U214" s="256"/>
      <c r="V214" s="252" t="s">
        <v>406</v>
      </c>
      <c r="W214" s="252"/>
      <c r="X214" s="253" t="str">
        <f>IFERROR(VLOOKUP(U214,CategoryLog!$A$2:$D$550,3,FALSE),"")</f>
        <v/>
      </c>
      <c r="Y214" s="257"/>
      <c r="Z214" s="259"/>
      <c r="AA214" s="259"/>
      <c r="AB214" s="275" t="s">
        <v>996</v>
      </c>
      <c r="AC214" s="283" t="s">
        <v>1019</v>
      </c>
      <c r="AD214" s="312"/>
      <c r="AE214" s="312"/>
      <c r="AF214" s="283"/>
      <c r="AG214" s="281">
        <v>1</v>
      </c>
      <c r="AH214" s="281"/>
      <c r="AI214" s="282"/>
      <c r="AJ214" s="264" t="s">
        <v>1019</v>
      </c>
      <c r="AK214" s="301"/>
      <c r="AL214" s="282"/>
      <c r="AM214" s="282" t="s">
        <v>996</v>
      </c>
      <c r="AN214" s="282" t="s">
        <v>1019</v>
      </c>
      <c r="AO214" s="301"/>
      <c r="AP214" s="282"/>
      <c r="AQ214" s="282" t="s">
        <v>1075</v>
      </c>
      <c r="AR214" s="254" t="s">
        <v>608</v>
      </c>
      <c r="AS214" s="266"/>
      <c r="AT214" s="266" t="s">
        <v>1059</v>
      </c>
      <c r="AU214" s="266"/>
      <c r="AV214" s="284" t="str">
        <f t="shared" si="14"/>
        <v>2018</v>
      </c>
      <c r="AW214" s="209">
        <v>206</v>
      </c>
      <c r="AX214" s="209">
        <v>223</v>
      </c>
      <c r="AY214" s="210">
        <f>MATCH(A214,'Original Order'!$A$2:$A$317,0)</f>
        <v>206</v>
      </c>
      <c r="AZ214" s="210">
        <f t="shared" si="15"/>
        <v>1</v>
      </c>
    </row>
    <row r="215" spans="1:52" ht="24">
      <c r="A215" s="250" t="s">
        <v>43</v>
      </c>
      <c r="B215" s="251">
        <f t="shared" si="13"/>
        <v>4.04</v>
      </c>
      <c r="C215" s="533" t="s">
        <v>83</v>
      </c>
      <c r="D215" s="466"/>
      <c r="E215" s="470"/>
      <c r="F215" s="495"/>
      <c r="H215" s="497" t="s">
        <v>1546</v>
      </c>
      <c r="I215" s="497"/>
      <c r="J215" s="549"/>
      <c r="K215" s="497"/>
      <c r="L215" s="252" t="s">
        <v>249</v>
      </c>
      <c r="M215" s="252" t="s">
        <v>406</v>
      </c>
      <c r="N215" s="253">
        <f>IFERROR(VLOOKUP(L215,CategoryLog!$A$2:$D$550,3,FALSE),"")</f>
        <v>4.04</v>
      </c>
      <c r="O215" s="256" t="s">
        <v>122</v>
      </c>
      <c r="P215" s="252" t="s">
        <v>406</v>
      </c>
      <c r="Q215" s="253">
        <f>IFERROR(VLOOKUP(O215,CategoryLog!$A$2:$D$550,3,FALSE),"")</f>
        <v>4.05</v>
      </c>
      <c r="R215" s="255"/>
      <c r="S215" s="252" t="s">
        <v>406</v>
      </c>
      <c r="T215" s="253" t="str">
        <f>IFERROR(VLOOKUP(R215,CategoryLog!$A$2:$D$550,3,FALSE),"")</f>
        <v/>
      </c>
      <c r="U215" s="256"/>
      <c r="V215" s="252" t="s">
        <v>406</v>
      </c>
      <c r="W215" s="252"/>
      <c r="X215" s="253" t="str">
        <f>IFERROR(VLOOKUP(U215,CategoryLog!$A$2:$D$550,3,FALSE),"")</f>
        <v/>
      </c>
      <c r="Y215" s="257"/>
      <c r="Z215" s="259"/>
      <c r="AA215" s="259"/>
      <c r="AB215" s="275" t="s">
        <v>996</v>
      </c>
      <c r="AC215" s="283" t="s">
        <v>996</v>
      </c>
      <c r="AD215" s="312"/>
      <c r="AE215" s="312"/>
      <c r="AF215" s="283"/>
      <c r="AG215" s="281">
        <v>1</v>
      </c>
      <c r="AH215" s="281"/>
      <c r="AI215" s="282"/>
      <c r="AJ215" s="264" t="s">
        <v>1019</v>
      </c>
      <c r="AK215" s="301"/>
      <c r="AL215" s="282"/>
      <c r="AM215" s="282" t="s">
        <v>996</v>
      </c>
      <c r="AN215" s="282" t="s">
        <v>996</v>
      </c>
      <c r="AO215" s="301"/>
      <c r="AP215" s="282"/>
      <c r="AQ215" s="273" t="s">
        <v>1075</v>
      </c>
      <c r="AR215" s="254" t="s">
        <v>608</v>
      </c>
      <c r="AS215" s="266"/>
      <c r="AT215" s="266" t="s">
        <v>1059</v>
      </c>
      <c r="AU215" s="266"/>
      <c r="AV215" s="284" t="str">
        <f t="shared" si="14"/>
        <v>2018</v>
      </c>
      <c r="AW215" s="209">
        <v>207</v>
      </c>
      <c r="AX215" s="209">
        <v>221</v>
      </c>
      <c r="AY215" s="210">
        <f>MATCH(A215,'Original Order'!$A$2:$A$317,0)</f>
        <v>207</v>
      </c>
      <c r="AZ215" s="210">
        <f t="shared" si="15"/>
        <v>1</v>
      </c>
    </row>
    <row r="216" spans="1:52" ht="24">
      <c r="A216" s="250" t="s">
        <v>50</v>
      </c>
      <c r="B216" s="251" t="str">
        <f t="shared" si="13"/>
        <v>none</v>
      </c>
      <c r="C216" s="533" t="s">
        <v>170</v>
      </c>
      <c r="D216" s="466"/>
      <c r="E216" s="470"/>
      <c r="F216" s="495"/>
      <c r="G216" s="495"/>
      <c r="H216" s="495"/>
      <c r="I216" s="495"/>
      <c r="J216" s="548"/>
      <c r="K216" s="495"/>
      <c r="L216" s="252" t="s">
        <v>258</v>
      </c>
      <c r="M216" s="252" t="s">
        <v>406</v>
      </c>
      <c r="N216" s="253" t="str">
        <f>IFERROR(VLOOKUP(L216,CategoryLog!$A$2:$D$550,3,FALSE),"")</f>
        <v/>
      </c>
      <c r="O216" s="256" t="s">
        <v>128</v>
      </c>
      <c r="P216" s="252" t="s">
        <v>406</v>
      </c>
      <c r="Q216" s="253" t="str">
        <f>IFERROR(VLOOKUP(O216,CategoryLog!$A$2:$D$550,3,FALSE),"")</f>
        <v/>
      </c>
      <c r="R216" s="255"/>
      <c r="S216" s="252" t="s">
        <v>406</v>
      </c>
      <c r="T216" s="253" t="str">
        <f>IFERROR(VLOOKUP(R216,CategoryLog!$A$2:$D$550,3,FALSE),"")</f>
        <v/>
      </c>
      <c r="U216" s="256"/>
      <c r="V216" s="252" t="s">
        <v>406</v>
      </c>
      <c r="W216" s="252"/>
      <c r="X216" s="253" t="str">
        <f>IFERROR(VLOOKUP(U216,CategoryLog!$A$2:$D$550,3,FALSE),"")</f>
        <v/>
      </c>
      <c r="Y216" s="257"/>
      <c r="Z216" s="259"/>
      <c r="AA216" s="259"/>
      <c r="AB216" s="275"/>
      <c r="AC216" s="283" t="s">
        <v>1019</v>
      </c>
      <c r="AD216" s="312"/>
      <c r="AE216" s="312"/>
      <c r="AF216" s="283"/>
      <c r="AG216" s="341">
        <v>0</v>
      </c>
      <c r="AH216" s="281"/>
      <c r="AI216" s="282"/>
      <c r="AJ216" s="264" t="s">
        <v>1019</v>
      </c>
      <c r="AK216" s="301"/>
      <c r="AL216" s="282"/>
      <c r="AM216" s="282"/>
      <c r="AN216" s="282" t="s">
        <v>1019</v>
      </c>
      <c r="AO216" s="301"/>
      <c r="AP216" s="282"/>
      <c r="AQ216" s="282"/>
      <c r="AR216" s="254" t="s">
        <v>608</v>
      </c>
      <c r="AS216" s="266"/>
      <c r="AT216" s="266"/>
      <c r="AU216" s="266"/>
      <c r="AV216" s="267" t="str">
        <f t="shared" si="14"/>
        <v>n/a</v>
      </c>
      <c r="AW216" s="209">
        <v>208</v>
      </c>
      <c r="AX216" s="209">
        <v>225</v>
      </c>
      <c r="AY216" s="210">
        <f>MATCH(A216,'Original Order'!$A$2:$A$317,0)</f>
        <v>208</v>
      </c>
      <c r="AZ216" s="210">
        <f t="shared" si="15"/>
        <v>0</v>
      </c>
    </row>
    <row r="217" spans="1:52" ht="24">
      <c r="A217" s="250" t="s">
        <v>180</v>
      </c>
      <c r="B217" s="251" t="str">
        <f t="shared" si="13"/>
        <v>4.40</v>
      </c>
      <c r="C217" s="533" t="s">
        <v>83</v>
      </c>
      <c r="D217" s="466"/>
      <c r="E217" s="470"/>
      <c r="F217" s="495"/>
      <c r="G217" s="495"/>
      <c r="H217" s="495"/>
      <c r="I217" s="495"/>
      <c r="J217" s="549" t="s">
        <v>1575</v>
      </c>
      <c r="K217" s="497"/>
      <c r="L217" s="252" t="s">
        <v>251</v>
      </c>
      <c r="M217" s="252" t="s">
        <v>406</v>
      </c>
      <c r="N217" s="253" t="str">
        <f>IFERROR(VLOOKUP(L217,CategoryLog!$A$2:$D$550,3,FALSE),"")</f>
        <v>4.40</v>
      </c>
      <c r="O217" s="256" t="s">
        <v>134</v>
      </c>
      <c r="P217" s="252" t="s">
        <v>406</v>
      </c>
      <c r="Q217" s="253" t="str">
        <f>IFERROR(VLOOKUP(O217,CategoryLog!$A$2:$D$550,3,FALSE),"")</f>
        <v>4.40</v>
      </c>
      <c r="R217" s="255"/>
      <c r="S217" s="252" t="s">
        <v>406</v>
      </c>
      <c r="T217" s="253" t="str">
        <f>IFERROR(VLOOKUP(R217,CategoryLog!$A$2:$D$550,3,FALSE),"")</f>
        <v/>
      </c>
      <c r="U217" s="256"/>
      <c r="V217" s="252" t="s">
        <v>406</v>
      </c>
      <c r="W217" s="252"/>
      <c r="X217" s="253" t="str">
        <f>IFERROR(VLOOKUP(U217,CategoryLog!$A$2:$D$550,3,FALSE),"")</f>
        <v/>
      </c>
      <c r="Y217" s="257"/>
      <c r="Z217" s="259"/>
      <c r="AA217" s="259"/>
      <c r="AB217" s="275"/>
      <c r="AC217" s="283" t="s">
        <v>1019</v>
      </c>
      <c r="AD217" s="312"/>
      <c r="AE217" s="312"/>
      <c r="AF217" s="283"/>
      <c r="AG217" s="341">
        <v>0</v>
      </c>
      <c r="AH217" s="281"/>
      <c r="AI217" s="282"/>
      <c r="AJ217" s="264" t="s">
        <v>1019</v>
      </c>
      <c r="AK217" s="301"/>
      <c r="AL217" s="282"/>
      <c r="AM217" s="282"/>
      <c r="AN217" s="282" t="s">
        <v>1019</v>
      </c>
      <c r="AO217" s="301"/>
      <c r="AP217" s="282"/>
      <c r="AQ217" s="282"/>
      <c r="AR217" s="254" t="s">
        <v>608</v>
      </c>
      <c r="AS217" s="266"/>
      <c r="AT217" s="266"/>
      <c r="AU217" s="266"/>
      <c r="AV217" s="267" t="str">
        <f t="shared" si="14"/>
        <v>n/a</v>
      </c>
      <c r="AW217" s="209">
        <v>209</v>
      </c>
      <c r="AX217" s="209">
        <v>246</v>
      </c>
      <c r="AY217" s="210">
        <f>MATCH(A217,'Original Order'!$A$2:$A$317,0)</f>
        <v>209</v>
      </c>
      <c r="AZ217" s="210">
        <f t="shared" si="15"/>
        <v>0</v>
      </c>
    </row>
    <row r="218" spans="1:52">
      <c r="A218" s="268" t="s">
        <v>489</v>
      </c>
      <c r="B218" s="251">
        <f t="shared" si="13"/>
        <v>11.04</v>
      </c>
      <c r="C218" s="533" t="s">
        <v>333</v>
      </c>
      <c r="D218" s="466"/>
      <c r="E218" s="470"/>
      <c r="F218" s="495"/>
      <c r="G218" s="495"/>
      <c r="H218" s="495"/>
      <c r="I218" s="495"/>
      <c r="J218" s="548"/>
      <c r="K218" s="495"/>
      <c r="L218" s="288"/>
      <c r="M218" s="252" t="s">
        <v>406</v>
      </c>
      <c r="N218" s="253" t="str">
        <f>IFERROR(VLOOKUP(L218,CategoryLog!$A$2:$D$550,3,FALSE),"")</f>
        <v/>
      </c>
      <c r="O218" s="256"/>
      <c r="P218" s="252" t="s">
        <v>406</v>
      </c>
      <c r="Q218" s="253" t="str">
        <f>IFERROR(VLOOKUP(O218,CategoryLog!$A$2:$D$550,3,FALSE),"")</f>
        <v/>
      </c>
      <c r="R218" s="298" t="s">
        <v>1329</v>
      </c>
      <c r="S218" s="252">
        <v>0</v>
      </c>
      <c r="T218" s="253">
        <f>IFERROR(VLOOKUP(R218,CategoryLog!$A$2:$D$550,3,FALSE),"")</f>
        <v>11.04</v>
      </c>
      <c r="U218" s="276"/>
      <c r="V218" s="252" t="s">
        <v>406</v>
      </c>
      <c r="W218" s="288"/>
      <c r="X218" s="253" t="str">
        <f>IFERROR(VLOOKUP(U218,CategoryLog!$A$2:$D$550,3,FALSE),"")</f>
        <v/>
      </c>
      <c r="Y218" s="257"/>
      <c r="Z218" s="274"/>
      <c r="AA218" s="274"/>
      <c r="AB218" s="275"/>
      <c r="AC218" s="275"/>
      <c r="AD218" s="275" t="s">
        <v>996</v>
      </c>
      <c r="AE218" s="340"/>
      <c r="AF218" s="275" t="s">
        <v>996</v>
      </c>
      <c r="AG218" s="272">
        <v>2</v>
      </c>
      <c r="AH218" s="272"/>
      <c r="AI218" s="273"/>
      <c r="AJ218" s="294"/>
      <c r="AK218" s="273"/>
      <c r="AL218" s="273"/>
      <c r="AM218" s="273"/>
      <c r="AN218" s="273"/>
      <c r="AO218" s="273"/>
      <c r="AP218" s="273"/>
      <c r="AQ218" s="273"/>
      <c r="AR218" s="295" t="s">
        <v>611</v>
      </c>
      <c r="AS218" s="266"/>
      <c r="AT218" s="266"/>
      <c r="AU218" s="266"/>
      <c r="AV218" s="267" t="str">
        <f t="shared" si="14"/>
        <v>2018</v>
      </c>
      <c r="AW218" s="209">
        <v>210</v>
      </c>
      <c r="AX218" s="209">
        <v>210</v>
      </c>
      <c r="AY218" s="210">
        <f>MATCH(A218,'Original Order'!$A$2:$A$317,0)</f>
        <v>210</v>
      </c>
      <c r="AZ218" s="210">
        <f t="shared" si="15"/>
        <v>2</v>
      </c>
    </row>
    <row r="219" spans="1:52" ht="24">
      <c r="A219" s="250" t="s">
        <v>67</v>
      </c>
      <c r="B219" s="251">
        <f t="shared" si="13"/>
        <v>11.03</v>
      </c>
      <c r="C219" s="533"/>
      <c r="D219" s="466"/>
      <c r="E219" s="470"/>
      <c r="F219" s="495"/>
      <c r="G219" s="495"/>
      <c r="H219" s="495"/>
      <c r="I219" s="495"/>
      <c r="J219" s="548"/>
      <c r="K219" s="495"/>
      <c r="L219" s="288" t="s">
        <v>278</v>
      </c>
      <c r="M219" s="252">
        <v>3</v>
      </c>
      <c r="N219" s="253">
        <f>IFERROR(VLOOKUP(L219,CategoryLog!$A$2:$D$550,3,FALSE),"")</f>
        <v>11.03</v>
      </c>
      <c r="O219" s="276" t="s">
        <v>318</v>
      </c>
      <c r="P219" s="252" t="s">
        <v>1475</v>
      </c>
      <c r="Q219" s="253">
        <f>IFERROR(VLOOKUP(O219,CategoryLog!$A$2:$D$550,3,FALSE),"")</f>
        <v>5.52</v>
      </c>
      <c r="R219" s="255" t="s">
        <v>469</v>
      </c>
      <c r="S219" s="252">
        <v>1</v>
      </c>
      <c r="T219" s="253">
        <f>IFERROR(VLOOKUP(R219,CategoryLog!$A$2:$D$550,3,FALSE),"")</f>
        <v>11.03</v>
      </c>
      <c r="U219" s="256"/>
      <c r="V219" s="252" t="s">
        <v>406</v>
      </c>
      <c r="W219" s="252"/>
      <c r="X219" s="253" t="str">
        <f>IFERROR(VLOOKUP(U219,CategoryLog!$A$2:$D$550,3,FALSE),"")</f>
        <v/>
      </c>
      <c r="Y219" s="257"/>
      <c r="Z219" s="259"/>
      <c r="AA219" s="259"/>
      <c r="AB219" s="275" t="s">
        <v>996</v>
      </c>
      <c r="AC219" s="283" t="s">
        <v>996</v>
      </c>
      <c r="AD219" s="283" t="s">
        <v>996</v>
      </c>
      <c r="AE219" s="312"/>
      <c r="AF219" s="283" t="s">
        <v>996</v>
      </c>
      <c r="AG219" s="281">
        <v>4</v>
      </c>
      <c r="AH219" s="281"/>
      <c r="AI219" s="282"/>
      <c r="AJ219" s="264" t="s">
        <v>1019</v>
      </c>
      <c r="AK219" s="282"/>
      <c r="AL219" s="282"/>
      <c r="AM219" s="282" t="s">
        <v>996</v>
      </c>
      <c r="AN219" s="282" t="s">
        <v>1019</v>
      </c>
      <c r="AO219" s="282"/>
      <c r="AP219" s="282"/>
      <c r="AQ219" s="273" t="s">
        <v>1075</v>
      </c>
      <c r="AR219" s="254" t="s">
        <v>611</v>
      </c>
      <c r="AS219" s="266"/>
      <c r="AT219" s="266" t="s">
        <v>1064</v>
      </c>
      <c r="AU219" s="266"/>
      <c r="AV219" s="284" t="str">
        <f t="shared" si="14"/>
        <v>2018</v>
      </c>
      <c r="AW219" s="209">
        <v>211</v>
      </c>
      <c r="AX219" s="209">
        <v>80</v>
      </c>
      <c r="AY219" s="210">
        <f>MATCH(A219,'Original Order'!$A$2:$A$317,0)</f>
        <v>211</v>
      </c>
      <c r="AZ219" s="210">
        <f t="shared" si="15"/>
        <v>4</v>
      </c>
    </row>
    <row r="220" spans="1:52">
      <c r="A220" s="250" t="s">
        <v>12</v>
      </c>
      <c r="B220" s="251" t="str">
        <f t="shared" si="13"/>
        <v>none</v>
      </c>
      <c r="C220" s="533"/>
      <c r="D220" s="466"/>
      <c r="E220" s="470"/>
      <c r="F220" s="495"/>
      <c r="G220" s="495"/>
      <c r="H220" s="495"/>
      <c r="I220" s="495"/>
      <c r="J220" s="549" t="s">
        <v>1595</v>
      </c>
      <c r="K220" s="549" t="s">
        <v>1595</v>
      </c>
      <c r="L220" s="252" t="s">
        <v>206</v>
      </c>
      <c r="M220" s="252" t="s">
        <v>406</v>
      </c>
      <c r="N220" s="253" t="str">
        <f>IFERROR(VLOOKUP(L220,CategoryLog!$A$2:$D$550,3,FALSE),"")</f>
        <v/>
      </c>
      <c r="O220" s="254" t="s">
        <v>150</v>
      </c>
      <c r="P220" s="252" t="s">
        <v>406</v>
      </c>
      <c r="Q220" s="253" t="str">
        <f>IFERROR(VLOOKUP(O220,CategoryLog!$A$2:$D$550,3,FALSE),"")</f>
        <v/>
      </c>
      <c r="R220" s="255"/>
      <c r="S220" s="252" t="s">
        <v>406</v>
      </c>
      <c r="T220" s="253" t="str">
        <f>IFERROR(VLOOKUP(R220,CategoryLog!$A$2:$D$550,3,FALSE),"")</f>
        <v/>
      </c>
      <c r="U220" s="256"/>
      <c r="V220" s="252" t="s">
        <v>406</v>
      </c>
      <c r="W220" s="252"/>
      <c r="X220" s="253" t="str">
        <f>IFERROR(VLOOKUP(U220,CategoryLog!$A$2:$D$550,3,FALSE),"")</f>
        <v/>
      </c>
      <c r="Y220" s="257"/>
      <c r="Z220" s="259"/>
      <c r="AA220" s="259"/>
      <c r="AB220" s="275"/>
      <c r="AC220" s="283" t="s">
        <v>996</v>
      </c>
      <c r="AD220" s="312"/>
      <c r="AE220" s="312"/>
      <c r="AF220" s="283" t="s">
        <v>996</v>
      </c>
      <c r="AG220" s="281">
        <v>2</v>
      </c>
      <c r="AH220" s="281"/>
      <c r="AI220" s="282"/>
      <c r="AJ220" s="264" t="s">
        <v>1019</v>
      </c>
      <c r="AK220" s="301"/>
      <c r="AL220" s="282"/>
      <c r="AM220" s="282"/>
      <c r="AN220" s="282" t="s">
        <v>1019</v>
      </c>
      <c r="AO220" s="301"/>
      <c r="AP220" s="282"/>
      <c r="AQ220" s="282"/>
      <c r="AR220" s="254" t="s">
        <v>611</v>
      </c>
      <c r="AS220" s="266"/>
      <c r="AT220" s="266"/>
      <c r="AU220" s="266"/>
      <c r="AV220" s="267" t="str">
        <f t="shared" si="14"/>
        <v>2018</v>
      </c>
      <c r="AW220" s="209">
        <v>212</v>
      </c>
      <c r="AX220" s="209">
        <v>73</v>
      </c>
      <c r="AY220" s="210">
        <f>MATCH(A220,'Original Order'!$A$2:$A$317,0)</f>
        <v>212</v>
      </c>
      <c r="AZ220" s="210">
        <f t="shared" si="15"/>
        <v>2</v>
      </c>
    </row>
    <row r="221" spans="1:52">
      <c r="A221" s="268" t="s">
        <v>511</v>
      </c>
      <c r="B221" s="251">
        <f t="shared" si="13"/>
        <v>11.06</v>
      </c>
      <c r="C221" s="533" t="s">
        <v>333</v>
      </c>
      <c r="D221" s="466"/>
      <c r="E221" s="470"/>
      <c r="F221" s="495"/>
      <c r="G221" s="495"/>
      <c r="H221" s="495"/>
      <c r="I221" s="495"/>
      <c r="J221" s="548"/>
      <c r="K221" s="495"/>
      <c r="L221" s="288"/>
      <c r="M221" s="252" t="s">
        <v>406</v>
      </c>
      <c r="N221" s="253" t="str">
        <f>IFERROR(VLOOKUP(L221,CategoryLog!$A$2:$D$550,3,FALSE),"")</f>
        <v/>
      </c>
      <c r="O221" s="256"/>
      <c r="P221" s="252" t="s">
        <v>406</v>
      </c>
      <c r="Q221" s="253" t="str">
        <f>IFERROR(VLOOKUP(O221,CategoryLog!$A$2:$D$550,3,FALSE),"")</f>
        <v/>
      </c>
      <c r="R221" s="298" t="s">
        <v>1330</v>
      </c>
      <c r="S221" s="252">
        <v>3</v>
      </c>
      <c r="T221" s="253">
        <f>IFERROR(VLOOKUP(R221,CategoryLog!$A$2:$D$550,3,FALSE),"")</f>
        <v>11.06</v>
      </c>
      <c r="U221" s="276"/>
      <c r="V221" s="252" t="s">
        <v>406</v>
      </c>
      <c r="W221" s="288"/>
      <c r="X221" s="253" t="str">
        <f>IFERROR(VLOOKUP(U221,CategoryLog!$A$2:$D$550,3,FALSE),"")</f>
        <v/>
      </c>
      <c r="Y221" s="257"/>
      <c r="Z221" s="274"/>
      <c r="AA221" s="274"/>
      <c r="AB221" s="275"/>
      <c r="AC221" s="275"/>
      <c r="AD221" s="275"/>
      <c r="AE221" s="340"/>
      <c r="AF221" s="275" t="s">
        <v>996</v>
      </c>
      <c r="AG221" s="272">
        <v>1</v>
      </c>
      <c r="AH221" s="272"/>
      <c r="AI221" s="273"/>
      <c r="AJ221" s="294"/>
      <c r="AK221" s="273"/>
      <c r="AL221" s="273"/>
      <c r="AM221" s="273"/>
      <c r="AN221" s="273"/>
      <c r="AO221" s="273"/>
      <c r="AP221" s="273"/>
      <c r="AQ221" s="273"/>
      <c r="AR221" s="295" t="s">
        <v>611</v>
      </c>
      <c r="AS221" s="266"/>
      <c r="AT221" s="266"/>
      <c r="AU221" s="266"/>
      <c r="AV221" s="267" t="str">
        <f t="shared" si="14"/>
        <v>2018</v>
      </c>
      <c r="AW221" s="209">
        <v>213</v>
      </c>
      <c r="AX221" s="209">
        <v>213</v>
      </c>
      <c r="AY221" s="210">
        <f>MATCH(A221,'Original Order'!$A$2:$A$317,0)</f>
        <v>213</v>
      </c>
      <c r="AZ221" s="210">
        <f t="shared" si="15"/>
        <v>1</v>
      </c>
    </row>
    <row r="222" spans="1:52">
      <c r="A222" s="268" t="s">
        <v>523</v>
      </c>
      <c r="B222" s="251">
        <f t="shared" si="13"/>
        <v>11.07</v>
      </c>
      <c r="C222" s="533" t="s">
        <v>333</v>
      </c>
      <c r="D222" s="466"/>
      <c r="E222" s="470"/>
      <c r="F222" s="495"/>
      <c r="G222" s="495"/>
      <c r="H222" s="495"/>
      <c r="I222" s="495"/>
      <c r="J222" s="548"/>
      <c r="K222" s="495"/>
      <c r="L222" s="288"/>
      <c r="M222" s="252" t="s">
        <v>406</v>
      </c>
      <c r="N222" s="253" t="str">
        <f>IFERROR(VLOOKUP(L222,CategoryLog!$A$2:$D$550,3,FALSE),"")</f>
        <v/>
      </c>
      <c r="O222" s="256"/>
      <c r="P222" s="252" t="s">
        <v>406</v>
      </c>
      <c r="Q222" s="253" t="str">
        <f>IFERROR(VLOOKUP(O222,CategoryLog!$A$2:$D$550,3,FALSE),"")</f>
        <v/>
      </c>
      <c r="R222" s="298" t="s">
        <v>1331</v>
      </c>
      <c r="S222" s="252">
        <v>1</v>
      </c>
      <c r="T222" s="253">
        <f>IFERROR(VLOOKUP(R222,CategoryLog!$A$2:$D$550,3,FALSE),"")</f>
        <v>11.07</v>
      </c>
      <c r="U222" s="276"/>
      <c r="V222" s="252" t="s">
        <v>406</v>
      </c>
      <c r="W222" s="288"/>
      <c r="X222" s="253" t="str">
        <f>IFERROR(VLOOKUP(U222,CategoryLog!$A$2:$D$550,3,FALSE),"")</f>
        <v/>
      </c>
      <c r="Y222" s="257"/>
      <c r="Z222" s="274"/>
      <c r="AA222" s="274"/>
      <c r="AB222" s="275"/>
      <c r="AC222" s="275"/>
      <c r="AD222" s="275"/>
      <c r="AE222" s="340"/>
      <c r="AF222" s="275"/>
      <c r="AG222" s="307">
        <v>0</v>
      </c>
      <c r="AH222" s="272"/>
      <c r="AI222" s="273"/>
      <c r="AJ222" s="294"/>
      <c r="AK222" s="273"/>
      <c r="AL222" s="273"/>
      <c r="AM222" s="273"/>
      <c r="AN222" s="273"/>
      <c r="AO222" s="273"/>
      <c r="AP222" s="273"/>
      <c r="AQ222" s="273"/>
      <c r="AR222" s="295" t="s">
        <v>611</v>
      </c>
      <c r="AS222" s="266"/>
      <c r="AT222" s="266"/>
      <c r="AU222" s="266"/>
      <c r="AV222" s="267" t="str">
        <f t="shared" si="14"/>
        <v>n/a</v>
      </c>
      <c r="AW222" s="209">
        <v>214</v>
      </c>
      <c r="AX222" s="209">
        <v>214</v>
      </c>
      <c r="AY222" s="210">
        <f>MATCH(A222,'Original Order'!$A$2:$A$317,0)</f>
        <v>214</v>
      </c>
      <c r="AZ222" s="210">
        <f t="shared" si="15"/>
        <v>0</v>
      </c>
    </row>
    <row r="223" spans="1:52">
      <c r="A223" s="268" t="s">
        <v>533</v>
      </c>
      <c r="B223" s="251">
        <f t="shared" si="13"/>
        <v>2.17</v>
      </c>
      <c r="C223" s="533" t="s">
        <v>333</v>
      </c>
      <c r="D223" s="466"/>
      <c r="E223" s="470"/>
      <c r="F223" s="495"/>
      <c r="G223" s="495"/>
      <c r="H223" s="495"/>
      <c r="I223" s="495"/>
      <c r="J223" s="548"/>
      <c r="K223" s="495"/>
      <c r="L223" s="288"/>
      <c r="M223" s="252" t="s">
        <v>406</v>
      </c>
      <c r="N223" s="253" t="str">
        <f>IFERROR(VLOOKUP(L223,CategoryLog!$A$2:$D$550,3,FALSE),"")</f>
        <v/>
      </c>
      <c r="O223" s="256"/>
      <c r="P223" s="252" t="s">
        <v>406</v>
      </c>
      <c r="Q223" s="253" t="str">
        <f>IFERROR(VLOOKUP(O223,CategoryLog!$A$2:$D$550,3,FALSE),"")</f>
        <v/>
      </c>
      <c r="R223" s="298" t="s">
        <v>1116</v>
      </c>
      <c r="S223" s="252">
        <v>0</v>
      </c>
      <c r="T223" s="253">
        <f>IFERROR(VLOOKUP(R223,CategoryLog!$A$2:$D$550,3,FALSE),"")</f>
        <v>2.17</v>
      </c>
      <c r="U223" s="276"/>
      <c r="V223" s="252" t="s">
        <v>406</v>
      </c>
      <c r="W223" s="288"/>
      <c r="X223" s="253" t="str">
        <f>IFERROR(VLOOKUP(U223,CategoryLog!$A$2:$D$550,3,FALSE),"")</f>
        <v/>
      </c>
      <c r="Y223" s="257"/>
      <c r="Z223" s="274"/>
      <c r="AA223" s="274"/>
      <c r="AB223" s="275"/>
      <c r="AC223" s="275"/>
      <c r="AD223" s="275" t="s">
        <v>996</v>
      </c>
      <c r="AE223" s="340"/>
      <c r="AF223" s="275"/>
      <c r="AG223" s="272">
        <v>1</v>
      </c>
      <c r="AH223" s="272"/>
      <c r="AI223" s="273"/>
      <c r="AJ223" s="294"/>
      <c r="AK223" s="273"/>
      <c r="AL223" s="273"/>
      <c r="AM223" s="273"/>
      <c r="AN223" s="273"/>
      <c r="AO223" s="273"/>
      <c r="AP223" s="273"/>
      <c r="AQ223" s="273"/>
      <c r="AR223" s="295" t="s">
        <v>606</v>
      </c>
      <c r="AS223" s="266"/>
      <c r="AT223" s="266"/>
      <c r="AU223" s="266"/>
      <c r="AV223" s="267" t="str">
        <f t="shared" si="14"/>
        <v>2018</v>
      </c>
      <c r="AW223" s="209">
        <v>215</v>
      </c>
      <c r="AX223" s="209">
        <v>215</v>
      </c>
      <c r="AY223" s="210">
        <f>MATCH(A223,'Original Order'!$A$2:$A$317,0)</f>
        <v>215</v>
      </c>
      <c r="AZ223" s="210">
        <f t="shared" si="15"/>
        <v>1</v>
      </c>
    </row>
    <row r="224" spans="1:52">
      <c r="A224" s="268" t="s">
        <v>552</v>
      </c>
      <c r="B224" s="251" t="str">
        <f t="shared" si="13"/>
        <v>none</v>
      </c>
      <c r="C224" s="533"/>
      <c r="D224" s="466"/>
      <c r="E224" s="470"/>
      <c r="F224" s="495"/>
      <c r="G224" s="495"/>
      <c r="H224" s="495"/>
      <c r="I224" s="495"/>
      <c r="J224" s="548"/>
      <c r="K224" s="495"/>
      <c r="L224" s="288"/>
      <c r="M224" s="252" t="s">
        <v>406</v>
      </c>
      <c r="N224" s="253" t="str">
        <f>IFERROR(VLOOKUP(L224,CategoryLog!$A$2:$D$550,3,FALSE),"")</f>
        <v/>
      </c>
      <c r="O224" s="256"/>
      <c r="P224" s="252" t="s">
        <v>406</v>
      </c>
      <c r="Q224" s="253" t="str">
        <f>IFERROR(VLOOKUP(O224,CategoryLog!$A$2:$D$550,3,FALSE),"")</f>
        <v/>
      </c>
      <c r="R224" s="298" t="s">
        <v>546</v>
      </c>
      <c r="S224" s="252" t="s">
        <v>406</v>
      </c>
      <c r="T224" s="253" t="str">
        <f>IFERROR(VLOOKUP(R224,CategoryLog!$A$2:$D$550,3,FALSE),"")</f>
        <v/>
      </c>
      <c r="U224" s="276"/>
      <c r="V224" s="252" t="s">
        <v>406</v>
      </c>
      <c r="W224" s="288"/>
      <c r="X224" s="253" t="str">
        <f>IFERROR(VLOOKUP(U224,CategoryLog!$A$2:$D$550,3,FALSE),"")</f>
        <v/>
      </c>
      <c r="Y224" s="257"/>
      <c r="Z224" s="274"/>
      <c r="AA224" s="274"/>
      <c r="AB224" s="275"/>
      <c r="AC224" s="275"/>
      <c r="AD224" s="340"/>
      <c r="AE224" s="340"/>
      <c r="AF224" s="275"/>
      <c r="AG224" s="307">
        <v>0</v>
      </c>
      <c r="AH224" s="272"/>
      <c r="AI224" s="273"/>
      <c r="AJ224" s="294"/>
      <c r="AK224" s="294"/>
      <c r="AL224" s="273"/>
      <c r="AM224" s="273"/>
      <c r="AN224" s="273"/>
      <c r="AO224" s="294"/>
      <c r="AP224" s="273"/>
      <c r="AQ224" s="273"/>
      <c r="AR224" s="295" t="s">
        <v>611</v>
      </c>
      <c r="AS224" s="266"/>
      <c r="AT224" s="266"/>
      <c r="AU224" s="266"/>
      <c r="AV224" s="267" t="str">
        <f t="shared" si="14"/>
        <v>n/a</v>
      </c>
      <c r="AW224" s="209">
        <v>216</v>
      </c>
      <c r="AX224" s="209">
        <v>216</v>
      </c>
      <c r="AY224" s="210">
        <f>MATCH(A224,'Original Order'!$A$2:$A$317,0)</f>
        <v>216</v>
      </c>
      <c r="AZ224" s="210">
        <f t="shared" si="15"/>
        <v>0</v>
      </c>
    </row>
    <row r="225" spans="1:52">
      <c r="A225" s="250" t="s">
        <v>66</v>
      </c>
      <c r="B225" s="251">
        <f t="shared" si="13"/>
        <v>11.02</v>
      </c>
      <c r="C225" s="533" t="s">
        <v>83</v>
      </c>
      <c r="D225" s="466"/>
      <c r="E225" s="470"/>
      <c r="F225" s="495"/>
      <c r="G225" s="495"/>
      <c r="H225" s="495"/>
      <c r="I225" s="495"/>
      <c r="J225" s="548"/>
      <c r="K225" s="495"/>
      <c r="L225" s="252" t="s">
        <v>277</v>
      </c>
      <c r="M225" s="252" t="s">
        <v>406</v>
      </c>
      <c r="N225" s="253">
        <f>IFERROR(VLOOKUP(L225,CategoryLog!$A$2:$D$550,3,FALSE),"")</f>
        <v>11.02</v>
      </c>
      <c r="O225" s="254"/>
      <c r="P225" s="252" t="s">
        <v>406</v>
      </c>
      <c r="Q225" s="253" t="str">
        <f>IFERROR(VLOOKUP(O225,CategoryLog!$A$2:$D$550,3,FALSE),"")</f>
        <v/>
      </c>
      <c r="R225" s="255"/>
      <c r="S225" s="252" t="s">
        <v>406</v>
      </c>
      <c r="T225" s="253" t="str">
        <f>IFERROR(VLOOKUP(R225,CategoryLog!$A$2:$D$550,3,FALSE),"")</f>
        <v/>
      </c>
      <c r="U225" s="256"/>
      <c r="V225" s="252" t="s">
        <v>406</v>
      </c>
      <c r="W225" s="252"/>
      <c r="X225" s="253" t="str">
        <f>IFERROR(VLOOKUP(U225,CategoryLog!$A$2:$D$550,3,FALSE),"")</f>
        <v/>
      </c>
      <c r="Y225" s="257"/>
      <c r="Z225" s="259"/>
      <c r="AA225" s="259"/>
      <c r="AB225" s="275" t="s">
        <v>996</v>
      </c>
      <c r="AC225" s="283"/>
      <c r="AD225" s="312"/>
      <c r="AE225" s="312"/>
      <c r="AF225" s="283"/>
      <c r="AG225" s="281">
        <v>1</v>
      </c>
      <c r="AH225" s="281"/>
      <c r="AI225" s="282"/>
      <c r="AJ225" s="301"/>
      <c r="AK225" s="301"/>
      <c r="AL225" s="282"/>
      <c r="AM225" s="282"/>
      <c r="AN225" s="282"/>
      <c r="AO225" s="301"/>
      <c r="AP225" s="282"/>
      <c r="AQ225" s="282"/>
      <c r="AR225" s="254" t="s">
        <v>611</v>
      </c>
      <c r="AS225" s="266"/>
      <c r="AT225" s="266"/>
      <c r="AU225" s="266"/>
      <c r="AV225" s="267" t="str">
        <f t="shared" si="14"/>
        <v>2018</v>
      </c>
      <c r="AW225" s="209">
        <v>217</v>
      </c>
      <c r="AX225" s="209">
        <v>217</v>
      </c>
      <c r="AY225" s="210">
        <f>MATCH(A225,'Original Order'!$A$2:$A$317,0)</f>
        <v>217</v>
      </c>
      <c r="AZ225" s="210">
        <f t="shared" si="15"/>
        <v>1</v>
      </c>
    </row>
    <row r="226" spans="1:52">
      <c r="A226" s="268" t="s">
        <v>445</v>
      </c>
      <c r="B226" s="251">
        <f t="shared" si="13"/>
        <v>3.07</v>
      </c>
      <c r="C226" s="533" t="s">
        <v>170</v>
      </c>
      <c r="D226" s="466"/>
      <c r="E226" s="470"/>
      <c r="F226" s="495"/>
      <c r="G226" s="495"/>
      <c r="H226" s="495"/>
      <c r="I226" s="495"/>
      <c r="J226" s="548"/>
      <c r="K226" s="495"/>
      <c r="L226" s="288"/>
      <c r="M226" s="252" t="s">
        <v>406</v>
      </c>
      <c r="N226" s="253" t="str">
        <f>IFERROR(VLOOKUP(L226,CategoryLog!$A$2:$D$550,3,FALSE),"")</f>
        <v/>
      </c>
      <c r="O226" s="256" t="s">
        <v>444</v>
      </c>
      <c r="P226" s="252">
        <v>0</v>
      </c>
      <c r="Q226" s="253">
        <f>IFERROR(VLOOKUP(O226,CategoryLog!$A$2:$D$550,3,FALSE),"")</f>
        <v>3.07</v>
      </c>
      <c r="R226" s="298"/>
      <c r="S226" s="252" t="s">
        <v>406</v>
      </c>
      <c r="T226" s="253" t="str">
        <f>IFERROR(VLOOKUP(R226,CategoryLog!$A$2:$D$550,3,FALSE),"")</f>
        <v/>
      </c>
      <c r="U226" s="276"/>
      <c r="V226" s="252" t="s">
        <v>406</v>
      </c>
      <c r="W226" s="288"/>
      <c r="X226" s="253" t="str">
        <f>IFERROR(VLOOKUP(U226,CategoryLog!$A$2:$D$550,3,FALSE),"")</f>
        <v/>
      </c>
      <c r="Y226" s="257"/>
      <c r="Z226" s="274"/>
      <c r="AA226" s="274"/>
      <c r="AB226" s="275"/>
      <c r="AC226" s="275" t="s">
        <v>1019</v>
      </c>
      <c r="AD226" s="305"/>
      <c r="AE226" s="305"/>
      <c r="AF226" s="275"/>
      <c r="AG226" s="307">
        <v>0</v>
      </c>
      <c r="AH226" s="272"/>
      <c r="AI226" s="273"/>
      <c r="AJ226" s="264" t="s">
        <v>1019</v>
      </c>
      <c r="AK226" s="274"/>
      <c r="AL226" s="273"/>
      <c r="AM226" s="273"/>
      <c r="AN226" s="273" t="s">
        <v>1019</v>
      </c>
      <c r="AO226" s="274"/>
      <c r="AP226" s="273"/>
      <c r="AQ226" s="273"/>
      <c r="AR226" s="276" t="s">
        <v>612</v>
      </c>
      <c r="AS226" s="266"/>
      <c r="AT226" s="266"/>
      <c r="AU226" s="266"/>
      <c r="AV226" s="267" t="str">
        <f t="shared" si="14"/>
        <v>n/a</v>
      </c>
      <c r="AW226" s="209">
        <v>218</v>
      </c>
      <c r="AX226" s="209">
        <v>274</v>
      </c>
      <c r="AY226" s="210">
        <f>MATCH(A226,'Original Order'!$A$2:$A$317,0)</f>
        <v>218</v>
      </c>
      <c r="AZ226" s="210">
        <f t="shared" si="15"/>
        <v>0</v>
      </c>
    </row>
    <row r="227" spans="1:52" ht="24">
      <c r="A227" s="268" t="s">
        <v>795</v>
      </c>
      <c r="B227" s="251">
        <f t="shared" si="13"/>
        <v>9.02</v>
      </c>
      <c r="C227" s="533" t="s">
        <v>83</v>
      </c>
      <c r="D227" s="466"/>
      <c r="E227" s="470"/>
      <c r="F227" s="495"/>
      <c r="G227" s="495"/>
      <c r="H227" s="495"/>
      <c r="I227" s="495"/>
      <c r="J227" s="548"/>
      <c r="K227" s="495"/>
      <c r="L227" s="288" t="s">
        <v>934</v>
      </c>
      <c r="M227" s="252">
        <v>0</v>
      </c>
      <c r="N227" s="253">
        <f>IFERROR(VLOOKUP(L227,CategoryLog!$A$2:$D$550,3,FALSE),"")</f>
        <v>9.02</v>
      </c>
      <c r="O227" s="256"/>
      <c r="P227" s="252" t="s">
        <v>406</v>
      </c>
      <c r="Q227" s="253" t="str">
        <f>IFERROR(VLOOKUP(O227,CategoryLog!$A$2:$D$550,3,FALSE),"")</f>
        <v/>
      </c>
      <c r="R227" s="310"/>
      <c r="S227" s="252" t="s">
        <v>406</v>
      </c>
      <c r="T227" s="253" t="str">
        <f>IFERROR(VLOOKUP(R227,CategoryLog!$A$2:$D$550,3,FALSE),"")</f>
        <v/>
      </c>
      <c r="U227" s="290"/>
      <c r="V227" s="252" t="s">
        <v>406</v>
      </c>
      <c r="W227" s="291"/>
      <c r="X227" s="253" t="str">
        <f>IFERROR(VLOOKUP(U227,CategoryLog!$A$2:$D$550,3,FALSE),"")</f>
        <v/>
      </c>
      <c r="Y227" s="257"/>
      <c r="Z227" s="311"/>
      <c r="AA227" s="292"/>
      <c r="AB227" s="275"/>
      <c r="AC227" s="275"/>
      <c r="AD227" s="340"/>
      <c r="AE227" s="340"/>
      <c r="AF227" s="275"/>
      <c r="AG227" s="307">
        <v>0</v>
      </c>
      <c r="AH227" s="272"/>
      <c r="AI227" s="273"/>
      <c r="AJ227" s="294"/>
      <c r="AK227" s="294"/>
      <c r="AL227" s="273"/>
      <c r="AM227" s="273"/>
      <c r="AN227" s="273"/>
      <c r="AO227" s="294"/>
      <c r="AP227" s="273"/>
      <c r="AQ227" s="273"/>
      <c r="AR227" s="295" t="s">
        <v>615</v>
      </c>
      <c r="AS227" s="266"/>
      <c r="AT227" s="266"/>
      <c r="AU227" s="266"/>
      <c r="AV227" s="267" t="str">
        <f t="shared" si="14"/>
        <v>n/a</v>
      </c>
      <c r="AW227" s="209">
        <v>219</v>
      </c>
      <c r="AX227" s="209">
        <v>219</v>
      </c>
      <c r="AY227" s="210">
        <f>MATCH(A227,'Original Order'!$A$2:$A$317,0)</f>
        <v>219</v>
      </c>
      <c r="AZ227" s="210">
        <f t="shared" si="15"/>
        <v>0</v>
      </c>
    </row>
    <row r="228" spans="1:52">
      <c r="A228" s="250" t="s">
        <v>48</v>
      </c>
      <c r="B228" s="251">
        <f t="shared" si="13"/>
        <v>9.02</v>
      </c>
      <c r="C228" s="533"/>
      <c r="D228" s="466"/>
      <c r="E228" s="470"/>
      <c r="F228" s="495" t="s">
        <v>1515</v>
      </c>
      <c r="G228" s="495" t="s">
        <v>1510</v>
      </c>
      <c r="H228" s="495"/>
      <c r="I228" s="495"/>
      <c r="J228" s="549" t="s">
        <v>1583</v>
      </c>
      <c r="K228" s="497" t="s">
        <v>1601</v>
      </c>
      <c r="L228" s="252" t="s">
        <v>256</v>
      </c>
      <c r="M228" s="252">
        <v>2</v>
      </c>
      <c r="N228" s="253">
        <f>IFERROR(VLOOKUP(L228,CategoryLog!$A$2:$D$550,3,FALSE),"")</f>
        <v>9.02</v>
      </c>
      <c r="O228" s="254"/>
      <c r="P228" s="252" t="s">
        <v>406</v>
      </c>
      <c r="Q228" s="253" t="str">
        <f>IFERROR(VLOOKUP(O228,CategoryLog!$A$2:$D$550,3,FALSE),"")</f>
        <v/>
      </c>
      <c r="R228" s="539" t="s">
        <v>457</v>
      </c>
      <c r="S228" s="252" t="s">
        <v>406</v>
      </c>
      <c r="T228" s="253">
        <f>IFERROR(VLOOKUP(R228,CategoryLog!$A$2:$D$550,3,FALSE),"")</f>
        <v>4.51</v>
      </c>
      <c r="U228" s="256"/>
      <c r="V228" s="252" t="s">
        <v>406</v>
      </c>
      <c r="W228" s="252"/>
      <c r="X228" s="253" t="str">
        <f>IFERROR(VLOOKUP(U228,CategoryLog!$A$2:$D$550,3,FALSE),"")</f>
        <v/>
      </c>
      <c r="Y228" s="257"/>
      <c r="Z228" s="259"/>
      <c r="AA228" s="259"/>
      <c r="AB228" s="275" t="s">
        <v>996</v>
      </c>
      <c r="AC228" s="283"/>
      <c r="AD228" s="283" t="s">
        <v>996</v>
      </c>
      <c r="AE228" s="312"/>
      <c r="AF228" s="283"/>
      <c r="AG228" s="281">
        <v>2</v>
      </c>
      <c r="AH228" s="281"/>
      <c r="AI228" s="282"/>
      <c r="AJ228" s="301"/>
      <c r="AK228" s="282"/>
      <c r="AL228" s="282"/>
      <c r="AM228" s="282"/>
      <c r="AN228" s="282"/>
      <c r="AO228" s="282"/>
      <c r="AP228" s="282"/>
      <c r="AQ228" s="282"/>
      <c r="AR228" s="254" t="s">
        <v>615</v>
      </c>
      <c r="AS228" s="266"/>
      <c r="AT228" s="266"/>
      <c r="AU228" s="266"/>
      <c r="AV228" s="267" t="str">
        <f t="shared" si="14"/>
        <v>2018</v>
      </c>
      <c r="AW228" s="209">
        <v>220</v>
      </c>
      <c r="AX228" s="209">
        <v>220</v>
      </c>
      <c r="AY228" s="210">
        <f>MATCH(A228,'Original Order'!$A$2:$A$317,0)</f>
        <v>220</v>
      </c>
      <c r="AZ228" s="210">
        <f t="shared" si="15"/>
        <v>2</v>
      </c>
    </row>
    <row r="229" spans="1:52">
      <c r="A229" s="250" t="s">
        <v>919</v>
      </c>
      <c r="B229" s="251">
        <f t="shared" si="13"/>
        <v>9.09</v>
      </c>
      <c r="C229" s="533" t="s">
        <v>170</v>
      </c>
      <c r="D229" s="466"/>
      <c r="E229" s="470"/>
      <c r="F229" s="495"/>
      <c r="G229" s="495"/>
      <c r="H229" s="495"/>
      <c r="I229" s="495"/>
      <c r="J229" s="548"/>
      <c r="K229" s="495"/>
      <c r="L229" s="288"/>
      <c r="M229" s="252" t="s">
        <v>406</v>
      </c>
      <c r="N229" s="253" t="str">
        <f>IFERROR(VLOOKUP(L229,CategoryLog!$A$2:$D$550,3,FALSE),"")</f>
        <v/>
      </c>
      <c r="O229" s="289" t="s">
        <v>918</v>
      </c>
      <c r="P229" s="252">
        <v>3</v>
      </c>
      <c r="Q229" s="253">
        <f>IFERROR(VLOOKUP(O229,CategoryLog!$A$2:$D$550,3,FALSE),"")</f>
        <v>9.09</v>
      </c>
      <c r="R229" s="310"/>
      <c r="S229" s="252" t="s">
        <v>406</v>
      </c>
      <c r="T229" s="253" t="str">
        <f>IFERROR(VLOOKUP(R229,CategoryLog!$A$2:$D$550,3,FALSE),"")</f>
        <v/>
      </c>
      <c r="U229" s="290"/>
      <c r="V229" s="252" t="s">
        <v>406</v>
      </c>
      <c r="W229" s="291"/>
      <c r="X229" s="253" t="str">
        <f>IFERROR(VLOOKUP(U229,CategoryLog!$A$2:$D$550,3,FALSE),"")</f>
        <v/>
      </c>
      <c r="Y229" s="257"/>
      <c r="Z229" s="311"/>
      <c r="AA229" s="292"/>
      <c r="AB229" s="275"/>
      <c r="AC229" s="283" t="s">
        <v>996</v>
      </c>
      <c r="AD229" s="312"/>
      <c r="AE229" s="312"/>
      <c r="AF229" s="283"/>
      <c r="AG229" s="281">
        <v>1</v>
      </c>
      <c r="AH229" s="281"/>
      <c r="AI229" s="282"/>
      <c r="AJ229" s="264" t="s">
        <v>1019</v>
      </c>
      <c r="AK229" s="301"/>
      <c r="AL229" s="282"/>
      <c r="AM229" s="282"/>
      <c r="AN229" s="282" t="s">
        <v>1019</v>
      </c>
      <c r="AO229" s="301"/>
      <c r="AP229" s="282"/>
      <c r="AQ229" s="282"/>
      <c r="AR229" s="295" t="s">
        <v>615</v>
      </c>
      <c r="AS229" s="266"/>
      <c r="AT229" s="266"/>
      <c r="AU229" s="266"/>
      <c r="AV229" s="267" t="str">
        <f t="shared" si="14"/>
        <v>2018</v>
      </c>
      <c r="AW229" s="209">
        <v>221</v>
      </c>
      <c r="AX229" s="209">
        <v>268</v>
      </c>
      <c r="AY229" s="210">
        <f>MATCH(A229,'Original Order'!$A$2:$A$317,0)</f>
        <v>221</v>
      </c>
      <c r="AZ229" s="210">
        <f t="shared" si="15"/>
        <v>1</v>
      </c>
    </row>
    <row r="230" spans="1:52">
      <c r="A230" s="268" t="s">
        <v>364</v>
      </c>
      <c r="B230" s="251">
        <f t="shared" si="13"/>
        <v>9.01</v>
      </c>
      <c r="C230" s="533"/>
      <c r="D230" s="466"/>
      <c r="E230" s="470"/>
      <c r="F230" s="495"/>
      <c r="G230" s="495"/>
      <c r="H230" s="495"/>
      <c r="I230" s="495"/>
      <c r="J230" s="548"/>
      <c r="K230" s="497" t="s">
        <v>1615</v>
      </c>
      <c r="L230" s="252"/>
      <c r="M230" s="252" t="s">
        <v>406</v>
      </c>
      <c r="N230" s="253" t="str">
        <f>IFERROR(VLOOKUP(L230,CategoryLog!$A$2:$D$550,3,FALSE),"")</f>
        <v/>
      </c>
      <c r="O230" s="256"/>
      <c r="P230" s="252" t="s">
        <v>406</v>
      </c>
      <c r="Q230" s="253" t="str">
        <f>IFERROR(VLOOKUP(O230,CategoryLog!$A$2:$D$550,3,FALSE),"")</f>
        <v/>
      </c>
      <c r="R230" s="498" t="s">
        <v>1332</v>
      </c>
      <c r="S230" s="252" t="s">
        <v>406</v>
      </c>
      <c r="T230" s="253">
        <f>IFERROR(VLOOKUP(R230,CategoryLog!$A$2:$D$550,3,FALSE),"")</f>
        <v>9.01</v>
      </c>
      <c r="U230" s="255" t="s">
        <v>1424</v>
      </c>
      <c r="V230" s="252" t="s">
        <v>1445</v>
      </c>
      <c r="W230" s="365" t="s">
        <v>1445</v>
      </c>
      <c r="X230" s="253">
        <f>IFERROR(VLOOKUP(U230,CategoryLog!$A$2:$D$550,3,FALSE),"")</f>
        <v>9.01</v>
      </c>
      <c r="Y230" s="257"/>
      <c r="Z230" s="258">
        <v>1</v>
      </c>
      <c r="AA230" s="259"/>
      <c r="AB230" s="269"/>
      <c r="AC230" s="269"/>
      <c r="AD230" s="269"/>
      <c r="AE230" s="299" t="s">
        <v>996</v>
      </c>
      <c r="AF230" s="269"/>
      <c r="AG230" s="271">
        <v>1</v>
      </c>
      <c r="AH230" s="272"/>
      <c r="AI230" s="273"/>
      <c r="AJ230" s="274"/>
      <c r="AK230" s="273" t="s">
        <v>996</v>
      </c>
      <c r="AL230" s="273" t="s">
        <v>996</v>
      </c>
      <c r="AM230" s="273"/>
      <c r="AN230" s="273"/>
      <c r="AO230" s="273" t="s">
        <v>996</v>
      </c>
      <c r="AP230" s="273" t="s">
        <v>1019</v>
      </c>
      <c r="AQ230" s="264" t="s">
        <v>1076</v>
      </c>
      <c r="AR230" s="276" t="s">
        <v>615</v>
      </c>
      <c r="AS230" s="266"/>
      <c r="AT230" s="266"/>
      <c r="AU230" s="266"/>
      <c r="AV230" s="284" t="str">
        <f t="shared" si="14"/>
        <v>2017</v>
      </c>
      <c r="AW230" s="209">
        <v>222</v>
      </c>
      <c r="AX230" s="209">
        <v>222</v>
      </c>
      <c r="AY230" s="210">
        <f>MATCH(A230,'Original Order'!$A$2:$A$317,0)</f>
        <v>222</v>
      </c>
      <c r="AZ230" s="210" t="s">
        <v>1336</v>
      </c>
    </row>
    <row r="231" spans="1:52">
      <c r="A231" s="268" t="s">
        <v>438</v>
      </c>
      <c r="B231" s="251">
        <f t="shared" si="13"/>
        <v>9.01</v>
      </c>
      <c r="C231" s="533"/>
      <c r="D231" s="466"/>
      <c r="E231" s="470"/>
      <c r="F231" s="495"/>
      <c r="G231" s="495"/>
      <c r="H231" s="495"/>
      <c r="I231" s="495"/>
      <c r="J231" s="548"/>
      <c r="K231" s="495"/>
      <c r="L231" s="288" t="s">
        <v>946</v>
      </c>
      <c r="M231" s="252" t="s">
        <v>406</v>
      </c>
      <c r="N231" s="253" t="str">
        <f>IFERROR(VLOOKUP(L231,CategoryLog!$A$2:$D$550,3,FALSE),"")</f>
        <v/>
      </c>
      <c r="O231" s="289" t="s">
        <v>851</v>
      </c>
      <c r="P231" s="252" t="s">
        <v>406</v>
      </c>
      <c r="Q231" s="253">
        <f>IFERROR(VLOOKUP(O231,CategoryLog!$A$2:$D$550,3,FALSE),"")</f>
        <v>9.01</v>
      </c>
      <c r="R231" s="336" t="s">
        <v>439</v>
      </c>
      <c r="S231" s="252">
        <v>0</v>
      </c>
      <c r="T231" s="253">
        <f>IFERROR(VLOOKUP(R231,CategoryLog!$A$2:$D$550,3,FALSE),"")</f>
        <v>9.0299999999999994</v>
      </c>
      <c r="U231" s="254"/>
      <c r="V231" s="252" t="s">
        <v>406</v>
      </c>
      <c r="W231" s="335"/>
      <c r="X231" s="253" t="str">
        <f>IFERROR(VLOOKUP(U231,CategoryLog!$A$2:$D$550,3,FALSE),"")</f>
        <v/>
      </c>
      <c r="Y231" s="337"/>
      <c r="Z231" s="301"/>
      <c r="AA231" s="301"/>
      <c r="AB231" s="275"/>
      <c r="AC231" s="275" t="s">
        <v>996</v>
      </c>
      <c r="AD231" s="275"/>
      <c r="AE231" s="305"/>
      <c r="AF231" s="275"/>
      <c r="AG231" s="272">
        <v>1</v>
      </c>
      <c r="AH231" s="272"/>
      <c r="AI231" s="273"/>
      <c r="AJ231" s="264" t="s">
        <v>1019</v>
      </c>
      <c r="AK231" s="273"/>
      <c r="AL231" s="273"/>
      <c r="AM231" s="273"/>
      <c r="AN231" s="273" t="s">
        <v>1019</v>
      </c>
      <c r="AO231" s="273"/>
      <c r="AP231" s="273"/>
      <c r="AQ231" s="273"/>
      <c r="AR231" s="276" t="s">
        <v>615</v>
      </c>
      <c r="AS231" s="266" t="s">
        <v>1036</v>
      </c>
      <c r="AT231" s="266"/>
      <c r="AU231" s="266"/>
      <c r="AV231" s="267" t="str">
        <f t="shared" si="14"/>
        <v>2018</v>
      </c>
      <c r="AW231" s="209">
        <v>223</v>
      </c>
      <c r="AX231" s="209">
        <v>44</v>
      </c>
      <c r="AY231" s="210">
        <f>MATCH(A231,'Original Order'!$A$2:$A$317,0)</f>
        <v>223</v>
      </c>
      <c r="AZ231" s="210">
        <f t="shared" ref="AZ231:AZ242" si="16">AG231</f>
        <v>1</v>
      </c>
    </row>
    <row r="232" spans="1:52" ht="24">
      <c r="A232" s="250" t="s">
        <v>405</v>
      </c>
      <c r="B232" s="251">
        <f t="shared" si="13"/>
        <v>9.0399999999999991</v>
      </c>
      <c r="C232" s="533" t="s">
        <v>83</v>
      </c>
      <c r="D232" s="466"/>
      <c r="E232" s="470"/>
      <c r="F232" s="495"/>
      <c r="G232" s="495"/>
      <c r="H232" s="495"/>
      <c r="I232" s="495"/>
      <c r="J232" s="548"/>
      <c r="K232" s="495"/>
      <c r="L232" s="335" t="s">
        <v>404</v>
      </c>
      <c r="M232" s="252">
        <v>2</v>
      </c>
      <c r="N232" s="253">
        <f>IFERROR(VLOOKUP(L232,CategoryLog!$A$2:$D$550,3,FALSE),"")</f>
        <v>9.0399999999999991</v>
      </c>
      <c r="O232" s="256"/>
      <c r="P232" s="252" t="s">
        <v>406</v>
      </c>
      <c r="Q232" s="253" t="str">
        <f>IFERROR(VLOOKUP(O232,CategoryLog!$A$2:$D$550,3,FALSE),"")</f>
        <v/>
      </c>
      <c r="R232" s="255"/>
      <c r="S232" s="252" t="s">
        <v>406</v>
      </c>
      <c r="T232" s="253" t="str">
        <f>IFERROR(VLOOKUP(R232,CategoryLog!$A$2:$D$550,3,FALSE),"")</f>
        <v/>
      </c>
      <c r="U232" s="256"/>
      <c r="V232" s="252" t="s">
        <v>406</v>
      </c>
      <c r="W232" s="252"/>
      <c r="X232" s="253" t="str">
        <f>IFERROR(VLOOKUP(U232,CategoryLog!$A$2:$D$550,3,FALSE),"")</f>
        <v/>
      </c>
      <c r="Y232" s="257"/>
      <c r="Z232" s="259"/>
      <c r="AA232" s="259"/>
      <c r="AB232" s="275" t="s">
        <v>996</v>
      </c>
      <c r="AC232" s="283"/>
      <c r="AD232" s="312"/>
      <c r="AE232" s="312"/>
      <c r="AF232" s="283"/>
      <c r="AG232" s="281">
        <v>1</v>
      </c>
      <c r="AH232" s="281"/>
      <c r="AI232" s="282"/>
      <c r="AJ232" s="301"/>
      <c r="AK232" s="301"/>
      <c r="AL232" s="282"/>
      <c r="AM232" s="282" t="s">
        <v>996</v>
      </c>
      <c r="AN232" s="282"/>
      <c r="AO232" s="301"/>
      <c r="AP232" s="282"/>
      <c r="AQ232" s="282" t="s">
        <v>1075</v>
      </c>
      <c r="AR232" s="276" t="s">
        <v>615</v>
      </c>
      <c r="AS232" s="266"/>
      <c r="AT232" s="266" t="s">
        <v>1057</v>
      </c>
      <c r="AU232" s="266"/>
      <c r="AV232" s="284" t="str">
        <f t="shared" si="14"/>
        <v>2018</v>
      </c>
      <c r="AW232" s="209">
        <v>224</v>
      </c>
      <c r="AX232" s="209">
        <v>224</v>
      </c>
      <c r="AY232" s="210">
        <f>MATCH(A232,'Original Order'!$A$2:$A$317,0)</f>
        <v>224</v>
      </c>
      <c r="AZ232" s="210">
        <f t="shared" si="16"/>
        <v>1</v>
      </c>
    </row>
    <row r="233" spans="1:52" ht="24">
      <c r="A233" s="250" t="s">
        <v>312</v>
      </c>
      <c r="B233" s="251">
        <f t="shared" si="13"/>
        <v>9.0500000000000007</v>
      </c>
      <c r="C233" s="533"/>
      <c r="D233" s="466"/>
      <c r="E233" s="470"/>
      <c r="F233" s="495"/>
      <c r="G233" s="495"/>
      <c r="H233" s="495"/>
      <c r="I233" s="495"/>
      <c r="J233" s="548"/>
      <c r="K233" s="495"/>
      <c r="L233" s="252" t="s">
        <v>297</v>
      </c>
      <c r="M233" s="252">
        <v>3</v>
      </c>
      <c r="N233" s="253">
        <f>IFERROR(VLOOKUP(L233,CategoryLog!$A$2:$D$550,3,FALSE),"")</f>
        <v>9.0500000000000007</v>
      </c>
      <c r="O233" s="276" t="s">
        <v>137</v>
      </c>
      <c r="P233" s="252">
        <v>7</v>
      </c>
      <c r="Q233" s="253">
        <f>IFERROR(VLOOKUP(O233,CategoryLog!$A$2:$D$550,3,FALSE),"")</f>
        <v>9.0500000000000007</v>
      </c>
      <c r="R233" s="255" t="s">
        <v>480</v>
      </c>
      <c r="S233" s="252" t="s">
        <v>406</v>
      </c>
      <c r="T233" s="253" t="str">
        <f>IFERROR(VLOOKUP(R233,CategoryLog!$A$2:$D$550,3,FALSE),"")</f>
        <v/>
      </c>
      <c r="U233" s="256"/>
      <c r="V233" s="252" t="s">
        <v>406</v>
      </c>
      <c r="W233" s="252"/>
      <c r="X233" s="253" t="str">
        <f>IFERROR(VLOOKUP(U233,CategoryLog!$A$2:$D$550,3,FALSE),"")</f>
        <v/>
      </c>
      <c r="Y233" s="257" t="s">
        <v>996</v>
      </c>
      <c r="Z233" s="259"/>
      <c r="AA233" s="259"/>
      <c r="AB233" s="275" t="s">
        <v>996</v>
      </c>
      <c r="AC233" s="283" t="s">
        <v>996</v>
      </c>
      <c r="AD233" s="283" t="s">
        <v>996</v>
      </c>
      <c r="AE233" s="312"/>
      <c r="AF233" s="283"/>
      <c r="AG233" s="281">
        <v>3</v>
      </c>
      <c r="AH233" s="281"/>
      <c r="AI233" s="282"/>
      <c r="AJ233" s="264" t="s">
        <v>1019</v>
      </c>
      <c r="AK233" s="282" t="s">
        <v>996</v>
      </c>
      <c r="AL233" s="282"/>
      <c r="AM233" s="282" t="s">
        <v>996</v>
      </c>
      <c r="AN233" s="282" t="s">
        <v>996</v>
      </c>
      <c r="AO233" s="282" t="s">
        <v>996</v>
      </c>
      <c r="AP233" s="282"/>
      <c r="AQ233" s="264" t="s">
        <v>1076</v>
      </c>
      <c r="AR233" s="276" t="s">
        <v>615</v>
      </c>
      <c r="AS233" s="266"/>
      <c r="AT233" s="266" t="s">
        <v>1057</v>
      </c>
      <c r="AU233" s="266"/>
      <c r="AV233" s="284" t="str">
        <f t="shared" si="14"/>
        <v>2018</v>
      </c>
      <c r="AW233" s="209">
        <v>225</v>
      </c>
      <c r="AX233" s="209">
        <v>273</v>
      </c>
      <c r="AY233" s="210">
        <f>MATCH(A233,'Original Order'!$A$2:$A$317,0)</f>
        <v>225</v>
      </c>
      <c r="AZ233" s="210">
        <f t="shared" si="16"/>
        <v>3</v>
      </c>
    </row>
    <row r="234" spans="1:52">
      <c r="A234" s="268" t="s">
        <v>587</v>
      </c>
      <c r="B234" s="251" t="str">
        <f t="shared" si="13"/>
        <v>none</v>
      </c>
      <c r="C234" s="533" t="s">
        <v>333</v>
      </c>
      <c r="D234" s="466"/>
      <c r="E234" s="470"/>
      <c r="F234" s="495"/>
      <c r="G234" s="495"/>
      <c r="H234" s="495"/>
      <c r="I234" s="495"/>
      <c r="J234" s="548"/>
      <c r="K234" s="495"/>
      <c r="L234" s="288"/>
      <c r="M234" s="252" t="s">
        <v>406</v>
      </c>
      <c r="N234" s="253" t="str">
        <f>IFERROR(VLOOKUP(L234,CategoryLog!$A$2:$D$550,3,FALSE),"")</f>
        <v/>
      </c>
      <c r="O234" s="256"/>
      <c r="P234" s="252" t="s">
        <v>406</v>
      </c>
      <c r="Q234" s="253" t="str">
        <f>IFERROR(VLOOKUP(O234,CategoryLog!$A$2:$D$550,3,FALSE),"")</f>
        <v/>
      </c>
      <c r="R234" s="298" t="s">
        <v>1333</v>
      </c>
      <c r="S234" s="252" t="s">
        <v>406</v>
      </c>
      <c r="T234" s="253" t="str">
        <f>IFERROR(VLOOKUP(R234,CategoryLog!$A$2:$D$550,3,FALSE),"")</f>
        <v/>
      </c>
      <c r="U234" s="256"/>
      <c r="V234" s="252" t="s">
        <v>406</v>
      </c>
      <c r="W234" s="252"/>
      <c r="X234" s="253" t="str">
        <f>IFERROR(VLOOKUP(U234,CategoryLog!$A$2:$D$550,3,FALSE),"")</f>
        <v/>
      </c>
      <c r="Y234" s="257"/>
      <c r="Z234" s="259"/>
      <c r="AA234" s="259"/>
      <c r="AB234" s="275"/>
      <c r="AC234" s="275"/>
      <c r="AD234" s="275"/>
      <c r="AE234" s="340"/>
      <c r="AF234" s="275"/>
      <c r="AG234" s="307">
        <v>0</v>
      </c>
      <c r="AH234" s="272"/>
      <c r="AI234" s="273"/>
      <c r="AJ234" s="294"/>
      <c r="AK234" s="273"/>
      <c r="AL234" s="273"/>
      <c r="AM234" s="273"/>
      <c r="AN234" s="273"/>
      <c r="AO234" s="273"/>
      <c r="AP234" s="273"/>
      <c r="AQ234" s="273"/>
      <c r="AR234" s="295" t="s">
        <v>615</v>
      </c>
      <c r="AS234" s="266"/>
      <c r="AT234" s="266"/>
      <c r="AU234" s="266"/>
      <c r="AV234" s="267" t="str">
        <f t="shared" si="14"/>
        <v>n/a</v>
      </c>
      <c r="AW234" s="209">
        <v>226</v>
      </c>
      <c r="AX234" s="209">
        <v>226</v>
      </c>
      <c r="AY234" s="210">
        <f>MATCH(A234,'Original Order'!$A$2:$A$317,0)</f>
        <v>226</v>
      </c>
      <c r="AZ234" s="210">
        <f t="shared" si="16"/>
        <v>0</v>
      </c>
    </row>
    <row r="235" spans="1:52">
      <c r="A235" s="268" t="s">
        <v>369</v>
      </c>
      <c r="B235" s="251" t="str">
        <f t="shared" si="13"/>
        <v>none</v>
      </c>
      <c r="C235" s="533" t="s">
        <v>351</v>
      </c>
      <c r="D235" s="466"/>
      <c r="E235" s="470"/>
      <c r="F235" s="495"/>
      <c r="G235" s="496" t="s">
        <v>1516</v>
      </c>
      <c r="H235" s="496" t="s">
        <v>1533</v>
      </c>
      <c r="I235" s="497"/>
      <c r="J235" s="549"/>
      <c r="K235" s="497"/>
      <c r="L235" s="252"/>
      <c r="M235" s="252" t="s">
        <v>406</v>
      </c>
      <c r="N235" s="253" t="str">
        <f>IFERROR(VLOOKUP(L235,CategoryLog!$A$2:$D$550,3,FALSE),"")</f>
        <v/>
      </c>
      <c r="O235" s="256"/>
      <c r="P235" s="252" t="s">
        <v>406</v>
      </c>
      <c r="Q235" s="253" t="str">
        <f>IFERROR(VLOOKUP(O235,CategoryLog!$A$2:$D$550,3,FALSE),"")</f>
        <v/>
      </c>
      <c r="R235" s="184"/>
      <c r="S235" s="98"/>
      <c r="T235" s="253" t="str">
        <f>IFERROR(VLOOKUP(R235,CategoryLog!$A$2:$D$550,3,FALSE),"")</f>
        <v/>
      </c>
      <c r="U235" s="184" t="s">
        <v>1509</v>
      </c>
      <c r="V235" s="98" t="s">
        <v>1308</v>
      </c>
      <c r="W235" s="252"/>
      <c r="X235" s="253" t="str">
        <f>IFERROR(VLOOKUP(U235,CategoryLog!$A$2:$D$550,3,FALSE),"")</f>
        <v/>
      </c>
      <c r="Y235" s="257"/>
      <c r="Z235" s="259"/>
      <c r="AA235" s="259"/>
      <c r="AB235" s="275"/>
      <c r="AC235" s="275"/>
      <c r="AD235" s="305"/>
      <c r="AE235" s="305"/>
      <c r="AF235" s="275"/>
      <c r="AG235" s="307">
        <v>0</v>
      </c>
      <c r="AH235" s="272"/>
      <c r="AI235" s="273"/>
      <c r="AJ235" s="274"/>
      <c r="AK235" s="274"/>
      <c r="AL235" s="273"/>
      <c r="AM235" s="273"/>
      <c r="AN235" s="273"/>
      <c r="AO235" s="274"/>
      <c r="AP235" s="273"/>
      <c r="AQ235" s="273"/>
      <c r="AR235" s="276" t="s">
        <v>615</v>
      </c>
      <c r="AS235" s="266"/>
      <c r="AT235" s="266"/>
      <c r="AU235" s="266"/>
      <c r="AV235" s="267" t="str">
        <f t="shared" si="14"/>
        <v>n/a</v>
      </c>
      <c r="AW235" s="209">
        <v>227</v>
      </c>
      <c r="AX235" s="209">
        <v>227</v>
      </c>
      <c r="AY235" s="210">
        <f>MATCH(A235,'Original Order'!$A$2:$A$317,0)</f>
        <v>227</v>
      </c>
      <c r="AZ235" s="210">
        <f t="shared" si="16"/>
        <v>0</v>
      </c>
    </row>
    <row r="236" spans="1:52">
      <c r="A236" s="268" t="s">
        <v>370</v>
      </c>
      <c r="B236" s="251" t="str">
        <f t="shared" si="13"/>
        <v>none</v>
      </c>
      <c r="C236" s="533" t="s">
        <v>351</v>
      </c>
      <c r="D236" s="466"/>
      <c r="E236" s="470"/>
      <c r="F236" s="495"/>
      <c r="G236" s="496" t="s">
        <v>1516</v>
      </c>
      <c r="H236" s="496" t="s">
        <v>1533</v>
      </c>
      <c r="I236" s="497"/>
      <c r="J236" s="549"/>
      <c r="K236" s="497"/>
      <c r="L236" s="252"/>
      <c r="M236" s="252" t="s">
        <v>406</v>
      </c>
      <c r="N236" s="253" t="str">
        <f>IFERROR(VLOOKUP(L236,CategoryLog!$A$2:$D$550,3,FALSE),"")</f>
        <v/>
      </c>
      <c r="O236" s="256"/>
      <c r="P236" s="252" t="s">
        <v>406</v>
      </c>
      <c r="Q236" s="253" t="str">
        <f>IFERROR(VLOOKUP(O236,CategoryLog!$A$2:$D$550,3,FALSE),"")</f>
        <v/>
      </c>
      <c r="R236" s="184"/>
      <c r="S236" s="98"/>
      <c r="T236" s="253" t="str">
        <f>IFERROR(VLOOKUP(R236,CategoryLog!$A$2:$D$550,3,FALSE),"")</f>
        <v/>
      </c>
      <c r="U236" s="184" t="s">
        <v>1509</v>
      </c>
      <c r="V236" s="98" t="s">
        <v>1308</v>
      </c>
      <c r="W236" s="252"/>
      <c r="X236" s="253" t="str">
        <f>IFERROR(VLOOKUP(U236,CategoryLog!$A$2:$D$550,3,FALSE),"")</f>
        <v/>
      </c>
      <c r="Y236" s="257"/>
      <c r="Z236" s="259"/>
      <c r="AA236" s="259"/>
      <c r="AB236" s="275"/>
      <c r="AC236" s="275"/>
      <c r="AD236" s="305"/>
      <c r="AE236" s="305"/>
      <c r="AF236" s="275"/>
      <c r="AG236" s="307">
        <v>0</v>
      </c>
      <c r="AH236" s="272"/>
      <c r="AI236" s="273"/>
      <c r="AJ236" s="274"/>
      <c r="AK236" s="274"/>
      <c r="AL236" s="273"/>
      <c r="AM236" s="273"/>
      <c r="AN236" s="273"/>
      <c r="AO236" s="274"/>
      <c r="AP236" s="273"/>
      <c r="AQ236" s="273"/>
      <c r="AR236" s="276" t="s">
        <v>615</v>
      </c>
      <c r="AS236" s="266"/>
      <c r="AT236" s="266"/>
      <c r="AU236" s="266"/>
      <c r="AV236" s="267" t="str">
        <f t="shared" si="14"/>
        <v>n/a</v>
      </c>
      <c r="AW236" s="209">
        <v>228</v>
      </c>
      <c r="AX236" s="209">
        <v>228</v>
      </c>
      <c r="AY236" s="210">
        <f>MATCH(A236,'Original Order'!$A$2:$A$317,0)</f>
        <v>228</v>
      </c>
      <c r="AZ236" s="210">
        <f t="shared" si="16"/>
        <v>0</v>
      </c>
    </row>
    <row r="237" spans="1:52" ht="36">
      <c r="A237" s="268" t="s">
        <v>830</v>
      </c>
      <c r="B237" s="251">
        <f t="shared" si="13"/>
        <v>9.06</v>
      </c>
      <c r="C237" s="533" t="s">
        <v>83</v>
      </c>
      <c r="D237" s="466"/>
      <c r="E237" s="470"/>
      <c r="F237" s="495"/>
      <c r="G237" s="495"/>
      <c r="H237" s="495"/>
      <c r="I237" s="495"/>
      <c r="J237" s="548"/>
      <c r="K237" s="495"/>
      <c r="L237" s="288" t="s">
        <v>927</v>
      </c>
      <c r="M237" s="252">
        <v>0</v>
      </c>
      <c r="N237" s="253">
        <f>IFERROR(VLOOKUP(L237,CategoryLog!$A$2:$D$550,3,FALSE),"")</f>
        <v>9.06</v>
      </c>
      <c r="O237" s="256"/>
      <c r="P237" s="252" t="s">
        <v>406</v>
      </c>
      <c r="Q237" s="253" t="str">
        <f>IFERROR(VLOOKUP(O237,CategoryLog!$A$2:$D$550,3,FALSE),"")</f>
        <v/>
      </c>
      <c r="R237" s="310"/>
      <c r="S237" s="252" t="s">
        <v>406</v>
      </c>
      <c r="T237" s="253" t="str">
        <f>IFERROR(VLOOKUP(R237,CategoryLog!$A$2:$D$550,3,FALSE),"")</f>
        <v/>
      </c>
      <c r="U237" s="290"/>
      <c r="V237" s="252" t="s">
        <v>406</v>
      </c>
      <c r="W237" s="291"/>
      <c r="X237" s="253" t="str">
        <f>IFERROR(VLOOKUP(U237,CategoryLog!$A$2:$D$550,3,FALSE),"")</f>
        <v/>
      </c>
      <c r="Y237" s="257"/>
      <c r="Z237" s="311"/>
      <c r="AA237" s="292"/>
      <c r="AB237" s="275"/>
      <c r="AC237" s="283"/>
      <c r="AD237" s="312"/>
      <c r="AE237" s="312"/>
      <c r="AF237" s="283"/>
      <c r="AG237" s="341">
        <v>0</v>
      </c>
      <c r="AH237" s="281"/>
      <c r="AI237" s="282"/>
      <c r="AJ237" s="301"/>
      <c r="AK237" s="301"/>
      <c r="AL237" s="282"/>
      <c r="AM237" s="282"/>
      <c r="AN237" s="282"/>
      <c r="AO237" s="301"/>
      <c r="AP237" s="282"/>
      <c r="AQ237" s="282"/>
      <c r="AR237" s="295" t="s">
        <v>615</v>
      </c>
      <c r="AS237" s="266"/>
      <c r="AT237" s="266"/>
      <c r="AU237" s="266"/>
      <c r="AV237" s="267" t="str">
        <f t="shared" si="14"/>
        <v>n/a</v>
      </c>
      <c r="AW237" s="209">
        <v>229</v>
      </c>
      <c r="AX237" s="209">
        <v>229</v>
      </c>
      <c r="AY237" s="210">
        <f>MATCH(A237,'Original Order'!$A$2:$A$317,0)</f>
        <v>229</v>
      </c>
      <c r="AZ237" s="210">
        <f t="shared" si="16"/>
        <v>0</v>
      </c>
    </row>
    <row r="238" spans="1:52">
      <c r="A238" s="322" t="s">
        <v>409</v>
      </c>
      <c r="B238" s="251" t="str">
        <f t="shared" si="13"/>
        <v>none</v>
      </c>
      <c r="C238" s="533"/>
      <c r="D238" s="466"/>
      <c r="E238" s="470"/>
      <c r="F238" s="495"/>
      <c r="G238" s="495"/>
      <c r="H238" s="495"/>
      <c r="I238" s="495"/>
      <c r="J238" s="548"/>
      <c r="K238" s="495"/>
      <c r="L238" s="252"/>
      <c r="M238" s="252" t="s">
        <v>406</v>
      </c>
      <c r="N238" s="253" t="str">
        <f>IFERROR(VLOOKUP(L238,CategoryLog!$A$2:$D$550,3,FALSE),"")</f>
        <v/>
      </c>
      <c r="O238" s="254"/>
      <c r="P238" s="252" t="s">
        <v>406</v>
      </c>
      <c r="Q238" s="253" t="str">
        <f>IFERROR(VLOOKUP(O238,CategoryLog!$A$2:$D$550,3,FALSE),"")</f>
        <v/>
      </c>
      <c r="R238" s="255"/>
      <c r="S238" s="252" t="s">
        <v>406</v>
      </c>
      <c r="T238" s="253" t="str">
        <f>IFERROR(VLOOKUP(R238,CategoryLog!$A$2:$D$550,3,FALSE),"")</f>
        <v/>
      </c>
      <c r="U238" s="256"/>
      <c r="V238" s="252" t="s">
        <v>406</v>
      </c>
      <c r="W238" s="252"/>
      <c r="X238" s="253" t="str">
        <f>IFERROR(VLOOKUP(U238,CategoryLog!$A$2:$D$550,3,FALSE),"")</f>
        <v/>
      </c>
      <c r="Y238" s="257"/>
      <c r="Z238" s="259"/>
      <c r="AA238" s="259"/>
      <c r="AB238" s="275"/>
      <c r="AC238" s="329"/>
      <c r="AD238" s="330"/>
      <c r="AE238" s="330"/>
      <c r="AF238" s="329"/>
      <c r="AG238" s="331">
        <v>0</v>
      </c>
      <c r="AH238" s="319"/>
      <c r="AI238" s="320"/>
      <c r="AJ238" s="321"/>
      <c r="AK238" s="321"/>
      <c r="AL238" s="320"/>
      <c r="AM238" s="320"/>
      <c r="AN238" s="320"/>
      <c r="AO238" s="321"/>
      <c r="AP238" s="320"/>
      <c r="AQ238" s="320"/>
      <c r="AR238" s="276" t="s">
        <v>615</v>
      </c>
      <c r="AS238" s="266"/>
      <c r="AT238" s="266"/>
      <c r="AU238" s="266"/>
      <c r="AV238" s="267" t="str">
        <f t="shared" si="14"/>
        <v>n/a</v>
      </c>
      <c r="AW238" s="209">
        <v>230</v>
      </c>
      <c r="AX238" s="209">
        <v>230</v>
      </c>
      <c r="AY238" s="210">
        <f>MATCH(A238,'Original Order'!$A$2:$A$317,0)</f>
        <v>230</v>
      </c>
      <c r="AZ238" s="210">
        <f t="shared" si="16"/>
        <v>0</v>
      </c>
    </row>
    <row r="239" spans="1:52" ht="24">
      <c r="A239" s="268" t="s">
        <v>796</v>
      </c>
      <c r="B239" s="251">
        <f t="shared" si="13"/>
        <v>10.02</v>
      </c>
      <c r="C239" s="533" t="s">
        <v>83</v>
      </c>
      <c r="D239" s="466"/>
      <c r="E239" s="470"/>
      <c r="F239" s="495"/>
      <c r="G239" s="495"/>
      <c r="H239" s="495"/>
      <c r="I239" s="495"/>
      <c r="J239" s="549" t="s">
        <v>1575</v>
      </c>
      <c r="K239" s="497"/>
      <c r="L239" s="288" t="s">
        <v>944</v>
      </c>
      <c r="M239" s="252">
        <v>0</v>
      </c>
      <c r="N239" s="253">
        <f>IFERROR(VLOOKUP(L239,CategoryLog!$A$2:$D$550,3,FALSE),"")</f>
        <v>10.02</v>
      </c>
      <c r="O239" s="256"/>
      <c r="P239" s="252" t="s">
        <v>406</v>
      </c>
      <c r="Q239" s="253" t="str">
        <f>IFERROR(VLOOKUP(O239,CategoryLog!$A$2:$D$550,3,FALSE),"")</f>
        <v/>
      </c>
      <c r="R239" s="310"/>
      <c r="S239" s="252" t="s">
        <v>406</v>
      </c>
      <c r="T239" s="253" t="str">
        <f>IFERROR(VLOOKUP(R239,CategoryLog!$A$2:$D$550,3,FALSE),"")</f>
        <v/>
      </c>
      <c r="U239" s="290"/>
      <c r="V239" s="252" t="s">
        <v>406</v>
      </c>
      <c r="W239" s="291"/>
      <c r="X239" s="253" t="str">
        <f>IFERROR(VLOOKUP(U239,CategoryLog!$A$2:$D$550,3,FALSE),"")</f>
        <v/>
      </c>
      <c r="Y239" s="257"/>
      <c r="Z239" s="311"/>
      <c r="AA239" s="292"/>
      <c r="AB239" s="275"/>
      <c r="AC239" s="283"/>
      <c r="AD239" s="312"/>
      <c r="AE239" s="312"/>
      <c r="AF239" s="283" t="s">
        <v>996</v>
      </c>
      <c r="AG239" s="281">
        <v>1</v>
      </c>
      <c r="AH239" s="281"/>
      <c r="AI239" s="282"/>
      <c r="AJ239" s="301"/>
      <c r="AK239" s="301"/>
      <c r="AL239" s="282"/>
      <c r="AM239" s="282"/>
      <c r="AN239" s="282"/>
      <c r="AO239" s="301"/>
      <c r="AP239" s="282"/>
      <c r="AQ239" s="282"/>
      <c r="AR239" s="295" t="s">
        <v>610</v>
      </c>
      <c r="AS239" s="266"/>
      <c r="AT239" s="266"/>
      <c r="AU239" s="266"/>
      <c r="AV239" s="267" t="str">
        <f t="shared" si="14"/>
        <v>2018</v>
      </c>
      <c r="AW239" s="209">
        <v>231</v>
      </c>
      <c r="AX239" s="209">
        <v>231</v>
      </c>
      <c r="AY239" s="210">
        <f>MATCH(A239,'Original Order'!$A$2:$A$317,0)</f>
        <v>231</v>
      </c>
      <c r="AZ239" s="210">
        <f t="shared" si="16"/>
        <v>1</v>
      </c>
    </row>
    <row r="240" spans="1:52">
      <c r="A240" s="250" t="s">
        <v>69</v>
      </c>
      <c r="B240" s="251">
        <f t="shared" si="13"/>
        <v>10.02</v>
      </c>
      <c r="C240" s="533"/>
      <c r="D240" s="466"/>
      <c r="E240" s="470"/>
      <c r="F240" s="495"/>
      <c r="G240" s="495"/>
      <c r="H240" s="495"/>
      <c r="I240" s="495"/>
      <c r="J240" s="548"/>
      <c r="K240" s="495"/>
      <c r="L240" s="252" t="s">
        <v>282</v>
      </c>
      <c r="M240" s="252">
        <v>3</v>
      </c>
      <c r="N240" s="253">
        <f>IFERROR(VLOOKUP(L240,CategoryLog!$A$2:$D$550,3,FALSE),"")</f>
        <v>10.02</v>
      </c>
      <c r="O240" s="254" t="s">
        <v>414</v>
      </c>
      <c r="P240" s="252" t="s">
        <v>406</v>
      </c>
      <c r="Q240" s="253">
        <f>IFERROR(VLOOKUP(O240,CategoryLog!$A$2:$D$550,3,FALSE),"")</f>
        <v>10.02</v>
      </c>
      <c r="R240" s="255" t="s">
        <v>472</v>
      </c>
      <c r="S240" s="252" t="s">
        <v>406</v>
      </c>
      <c r="T240" s="253">
        <f>IFERROR(VLOOKUP(R240,CategoryLog!$A$2:$D$550,3,FALSE),"")</f>
        <v>10.02</v>
      </c>
      <c r="U240" s="256"/>
      <c r="V240" s="252" t="s">
        <v>406</v>
      </c>
      <c r="W240" s="252"/>
      <c r="X240" s="253" t="str">
        <f>IFERROR(VLOOKUP(U240,CategoryLog!$A$2:$D$550,3,FALSE),"")</f>
        <v/>
      </c>
      <c r="Y240" s="257"/>
      <c r="Z240" s="259"/>
      <c r="AA240" s="259"/>
      <c r="AB240" s="275"/>
      <c r="AC240" s="283" t="s">
        <v>1019</v>
      </c>
      <c r="AD240" s="283" t="s">
        <v>996</v>
      </c>
      <c r="AE240" s="312"/>
      <c r="AF240" s="283" t="s">
        <v>996</v>
      </c>
      <c r="AG240" s="281">
        <v>2</v>
      </c>
      <c r="AH240" s="281"/>
      <c r="AI240" s="282"/>
      <c r="AJ240" s="264" t="s">
        <v>1019</v>
      </c>
      <c r="AK240" s="282"/>
      <c r="AL240" s="282"/>
      <c r="AM240" s="282"/>
      <c r="AN240" s="282" t="s">
        <v>1019</v>
      </c>
      <c r="AO240" s="282"/>
      <c r="AP240" s="282"/>
      <c r="AQ240" s="282"/>
      <c r="AR240" s="254" t="s">
        <v>610</v>
      </c>
      <c r="AS240" s="266"/>
      <c r="AT240" s="266"/>
      <c r="AU240" s="266"/>
      <c r="AV240" s="267" t="str">
        <f t="shared" si="14"/>
        <v>2018</v>
      </c>
      <c r="AW240" s="209">
        <v>232</v>
      </c>
      <c r="AX240" s="209">
        <v>272</v>
      </c>
      <c r="AY240" s="210">
        <f>MATCH(A240,'Original Order'!$A$2:$A$317,0)</f>
        <v>232</v>
      </c>
      <c r="AZ240" s="210">
        <f t="shared" si="16"/>
        <v>2</v>
      </c>
    </row>
    <row r="241" spans="1:52">
      <c r="A241" s="268" t="s">
        <v>493</v>
      </c>
      <c r="B241" s="251" t="str">
        <f t="shared" si="13"/>
        <v>none</v>
      </c>
      <c r="C241" s="533" t="s">
        <v>333</v>
      </c>
      <c r="D241" s="466"/>
      <c r="E241" s="470"/>
      <c r="F241" s="495"/>
      <c r="G241" s="495"/>
      <c r="H241" s="495"/>
      <c r="I241" s="495"/>
      <c r="J241" s="548"/>
      <c r="K241" s="495"/>
      <c r="L241" s="288"/>
      <c r="M241" s="252" t="s">
        <v>406</v>
      </c>
      <c r="N241" s="253" t="str">
        <f>IFERROR(VLOOKUP(L241,CategoryLog!$A$2:$D$550,3,FALSE),"")</f>
        <v/>
      </c>
      <c r="O241" s="256"/>
      <c r="P241" s="252" t="s">
        <v>406</v>
      </c>
      <c r="Q241" s="253" t="str">
        <f>IFERROR(VLOOKUP(O241,CategoryLog!$A$2:$D$550,3,FALSE),"")</f>
        <v/>
      </c>
      <c r="R241" s="298" t="s">
        <v>492</v>
      </c>
      <c r="S241" s="252">
        <v>0.1</v>
      </c>
      <c r="T241" s="253" t="str">
        <f>IFERROR(VLOOKUP(R241,CategoryLog!$A$2:$D$550,3,FALSE),"")</f>
        <v/>
      </c>
      <c r="U241" s="276"/>
      <c r="V241" s="252" t="s">
        <v>406</v>
      </c>
      <c r="W241" s="288"/>
      <c r="X241" s="253" t="str">
        <f>IFERROR(VLOOKUP(U241,CategoryLog!$A$2:$D$550,3,FALSE),"")</f>
        <v/>
      </c>
      <c r="Y241" s="257"/>
      <c r="Z241" s="274"/>
      <c r="AA241" s="274"/>
      <c r="AB241" s="275"/>
      <c r="AC241" s="275"/>
      <c r="AD241" s="275"/>
      <c r="AE241" s="340"/>
      <c r="AF241" s="275"/>
      <c r="AG241" s="307">
        <v>0</v>
      </c>
      <c r="AH241" s="272"/>
      <c r="AI241" s="273"/>
      <c r="AJ241" s="294"/>
      <c r="AK241" s="273"/>
      <c r="AL241" s="273"/>
      <c r="AM241" s="273"/>
      <c r="AN241" s="273"/>
      <c r="AO241" s="273"/>
      <c r="AP241" s="273"/>
      <c r="AQ241" s="273"/>
      <c r="AR241" s="295" t="s">
        <v>610</v>
      </c>
      <c r="AS241" s="266"/>
      <c r="AT241" s="266"/>
      <c r="AU241" s="266"/>
      <c r="AV241" s="267" t="str">
        <f t="shared" si="14"/>
        <v>n/a</v>
      </c>
      <c r="AW241" s="209">
        <v>233</v>
      </c>
      <c r="AX241" s="209">
        <v>233</v>
      </c>
      <c r="AY241" s="210">
        <f>MATCH(A241,'Original Order'!$A$2:$A$317,0)</f>
        <v>233</v>
      </c>
      <c r="AZ241" s="210">
        <f t="shared" si="16"/>
        <v>0</v>
      </c>
    </row>
    <row r="242" spans="1:52">
      <c r="A242" s="250" t="s">
        <v>190</v>
      </c>
      <c r="B242" s="251" t="str">
        <f t="shared" si="13"/>
        <v>10.10</v>
      </c>
      <c r="C242" s="533" t="s">
        <v>83</v>
      </c>
      <c r="D242" s="466"/>
      <c r="E242" s="470"/>
      <c r="F242" s="495"/>
      <c r="G242" s="495"/>
      <c r="H242" s="495"/>
      <c r="I242" s="495"/>
      <c r="J242" s="548"/>
      <c r="K242" s="495"/>
      <c r="L242" s="252" t="s">
        <v>386</v>
      </c>
      <c r="M242" s="252">
        <v>0</v>
      </c>
      <c r="N242" s="253" t="str">
        <f>IFERROR(VLOOKUP(L242,CategoryLog!$A$2:$D$550,3,FALSE),"")</f>
        <v>10.10</v>
      </c>
      <c r="O242" s="256"/>
      <c r="P242" s="252" t="s">
        <v>406</v>
      </c>
      <c r="Q242" s="253" t="str">
        <f>IFERROR(VLOOKUP(O242,CategoryLog!$A$2:$D$550,3,FALSE),"")</f>
        <v/>
      </c>
      <c r="R242" s="255"/>
      <c r="S242" s="252" t="s">
        <v>406</v>
      </c>
      <c r="T242" s="253" t="str">
        <f>IFERROR(VLOOKUP(R242,CategoryLog!$A$2:$D$550,3,FALSE),"")</f>
        <v/>
      </c>
      <c r="U242" s="256"/>
      <c r="V242" s="252" t="s">
        <v>406</v>
      </c>
      <c r="W242" s="252"/>
      <c r="X242" s="253" t="str">
        <f>IFERROR(VLOOKUP(U242,CategoryLog!$A$2:$D$550,3,FALSE),"")</f>
        <v/>
      </c>
      <c r="Y242" s="257"/>
      <c r="Z242" s="259"/>
      <c r="AA242" s="259"/>
      <c r="AB242" s="275"/>
      <c r="AC242" s="283"/>
      <c r="AD242" s="312"/>
      <c r="AE242" s="312"/>
      <c r="AF242" s="283" t="s">
        <v>996</v>
      </c>
      <c r="AG242" s="281">
        <v>1</v>
      </c>
      <c r="AH242" s="281"/>
      <c r="AI242" s="282"/>
      <c r="AJ242" s="301"/>
      <c r="AK242" s="301"/>
      <c r="AL242" s="282"/>
      <c r="AM242" s="282"/>
      <c r="AN242" s="282"/>
      <c r="AO242" s="301"/>
      <c r="AP242" s="282"/>
      <c r="AQ242" s="282"/>
      <c r="AR242" s="254" t="s">
        <v>610</v>
      </c>
      <c r="AS242" s="266"/>
      <c r="AT242" s="266"/>
      <c r="AU242" s="266"/>
      <c r="AV242" s="267" t="str">
        <f t="shared" si="14"/>
        <v>2018</v>
      </c>
      <c r="AW242" s="209">
        <v>234</v>
      </c>
      <c r="AX242" s="209">
        <v>234</v>
      </c>
      <c r="AY242" s="210">
        <f>MATCH(A242,'Original Order'!$A$2:$A$317,0)</f>
        <v>234</v>
      </c>
      <c r="AZ242" s="210">
        <f t="shared" si="16"/>
        <v>1</v>
      </c>
    </row>
    <row r="243" spans="1:52">
      <c r="A243" s="268" t="s">
        <v>507</v>
      </c>
      <c r="B243" s="251">
        <f t="shared" si="13"/>
        <v>6.07</v>
      </c>
      <c r="C243" s="533"/>
      <c r="D243" s="466"/>
      <c r="E243" s="470"/>
      <c r="F243" s="495"/>
      <c r="G243" s="495"/>
      <c r="H243" s="495"/>
      <c r="I243" s="495"/>
      <c r="J243" s="548"/>
      <c r="K243" s="495"/>
      <c r="L243" s="288"/>
      <c r="M243" s="252" t="s">
        <v>406</v>
      </c>
      <c r="N243" s="253" t="str">
        <f>IFERROR(VLOOKUP(L243,CategoryLog!$A$2:$D$550,3,FALSE),"")</f>
        <v/>
      </c>
      <c r="O243" s="256"/>
      <c r="P243" s="252" t="s">
        <v>406</v>
      </c>
      <c r="Q243" s="253" t="str">
        <f>IFERROR(VLOOKUP(O243,CategoryLog!$A$2:$D$550,3,FALSE),"")</f>
        <v/>
      </c>
      <c r="R243" s="298" t="s">
        <v>506</v>
      </c>
      <c r="S243" s="252" t="s">
        <v>406</v>
      </c>
      <c r="T243" s="253" t="str">
        <f>IFERROR(VLOOKUP(R243,CategoryLog!$A$2:$D$550,3,FALSE),"")</f>
        <v/>
      </c>
      <c r="U243" s="298" t="s">
        <v>1297</v>
      </c>
      <c r="V243" s="252" t="s">
        <v>1290</v>
      </c>
      <c r="W243" s="303" t="s">
        <v>1287</v>
      </c>
      <c r="X243" s="253">
        <f>IFERROR(VLOOKUP(U243,CategoryLog!$A$2:$D$550,3,FALSE),"")</f>
        <v>6.07</v>
      </c>
      <c r="Y243" s="257"/>
      <c r="Z243" s="258">
        <v>1</v>
      </c>
      <c r="AA243" s="274"/>
      <c r="AB243" s="269"/>
      <c r="AC243" s="269"/>
      <c r="AD243" s="269"/>
      <c r="AE243" s="299" t="s">
        <v>996</v>
      </c>
      <c r="AF243" s="269"/>
      <c r="AG243" s="271">
        <v>1</v>
      </c>
      <c r="AH243" s="272"/>
      <c r="AI243" s="273"/>
      <c r="AJ243" s="294"/>
      <c r="AK243" s="273"/>
      <c r="AL243" s="273" t="s">
        <v>1019</v>
      </c>
      <c r="AM243" s="273"/>
      <c r="AN243" s="273"/>
      <c r="AO243" s="273"/>
      <c r="AP243" s="273" t="s">
        <v>1019</v>
      </c>
      <c r="AQ243" s="273"/>
      <c r="AR243" s="295" t="s">
        <v>614</v>
      </c>
      <c r="AS243" s="266"/>
      <c r="AT243" s="266"/>
      <c r="AU243" s="266"/>
      <c r="AV243" s="267" t="str">
        <f t="shared" si="14"/>
        <v>2017</v>
      </c>
      <c r="AW243" s="209">
        <v>235</v>
      </c>
      <c r="AX243" s="209">
        <v>235</v>
      </c>
      <c r="AY243" s="210">
        <f>MATCH(A243,'Original Order'!$A$2:$A$317,0)</f>
        <v>235</v>
      </c>
      <c r="AZ243" s="210" t="s">
        <v>1336</v>
      </c>
    </row>
    <row r="244" spans="1:52">
      <c r="A244" s="250" t="s">
        <v>332</v>
      </c>
      <c r="B244" s="251">
        <f t="shared" si="13"/>
        <v>10.029999999999999</v>
      </c>
      <c r="C244" s="533" t="s">
        <v>83</v>
      </c>
      <c r="D244" s="466"/>
      <c r="E244" s="470"/>
      <c r="F244" s="495"/>
      <c r="G244" s="495"/>
      <c r="H244" s="495"/>
      <c r="I244" s="495"/>
      <c r="J244" s="548"/>
      <c r="K244" s="495"/>
      <c r="L244" s="288" t="s">
        <v>284</v>
      </c>
      <c r="M244" s="252">
        <v>3</v>
      </c>
      <c r="N244" s="253">
        <f>IFERROR(VLOOKUP(L244,CategoryLog!$A$2:$D$550,3,FALSE),"")</f>
        <v>10.029999999999999</v>
      </c>
      <c r="O244" s="254"/>
      <c r="P244" s="252" t="s">
        <v>406</v>
      </c>
      <c r="Q244" s="253" t="str">
        <f>IFERROR(VLOOKUP(O244,CategoryLog!$A$2:$D$550,3,FALSE),"")</f>
        <v/>
      </c>
      <c r="R244" s="255"/>
      <c r="S244" s="252" t="s">
        <v>406</v>
      </c>
      <c r="T244" s="253" t="str">
        <f>IFERROR(VLOOKUP(R244,CategoryLog!$A$2:$D$550,3,FALSE),"")</f>
        <v/>
      </c>
      <c r="U244" s="256"/>
      <c r="V244" s="252" t="s">
        <v>406</v>
      </c>
      <c r="W244" s="252"/>
      <c r="X244" s="253" t="str">
        <f>IFERROR(VLOOKUP(U244,CategoryLog!$A$2:$D$550,3,FALSE),"")</f>
        <v/>
      </c>
      <c r="Y244" s="257"/>
      <c r="Z244" s="259"/>
      <c r="AA244" s="259"/>
      <c r="AB244" s="275"/>
      <c r="AC244" s="283"/>
      <c r="AD244" s="312"/>
      <c r="AE244" s="312"/>
      <c r="AF244" s="283"/>
      <c r="AG244" s="341">
        <v>0</v>
      </c>
      <c r="AH244" s="281"/>
      <c r="AI244" s="282"/>
      <c r="AJ244" s="301"/>
      <c r="AK244" s="301"/>
      <c r="AL244" s="282"/>
      <c r="AM244" s="282"/>
      <c r="AN244" s="282"/>
      <c r="AO244" s="301"/>
      <c r="AP244" s="282"/>
      <c r="AQ244" s="282"/>
      <c r="AR244" s="254" t="s">
        <v>610</v>
      </c>
      <c r="AS244" s="266"/>
      <c r="AT244" s="266"/>
      <c r="AU244" s="266"/>
      <c r="AV244" s="267" t="str">
        <f t="shared" si="14"/>
        <v>n/a</v>
      </c>
      <c r="AW244" s="209">
        <v>236</v>
      </c>
      <c r="AX244" s="209">
        <v>236</v>
      </c>
      <c r="AY244" s="210">
        <f>MATCH(A244,'Original Order'!$A$2:$A$317,0)</f>
        <v>236</v>
      </c>
      <c r="AZ244" s="210">
        <f t="shared" ref="AZ244:AZ250" si="17">AG244</f>
        <v>0</v>
      </c>
    </row>
    <row r="245" spans="1:52" ht="18" customHeight="1">
      <c r="A245" s="268" t="s">
        <v>509</v>
      </c>
      <c r="B245" s="251">
        <f t="shared" si="13"/>
        <v>10.08</v>
      </c>
      <c r="C245" s="533"/>
      <c r="D245" s="466"/>
      <c r="E245" s="470"/>
      <c r="F245" s="495"/>
      <c r="G245" s="495"/>
      <c r="H245" s="495"/>
      <c r="I245" s="495"/>
      <c r="J245" s="548"/>
      <c r="K245" s="495"/>
      <c r="L245" s="288"/>
      <c r="M245" s="252" t="s">
        <v>406</v>
      </c>
      <c r="N245" s="253" t="str">
        <f>IFERROR(VLOOKUP(L245,CategoryLog!$A$2:$D$550,3,FALSE),"")</f>
        <v/>
      </c>
      <c r="O245" s="256"/>
      <c r="P245" s="252" t="s">
        <v>406</v>
      </c>
      <c r="Q245" s="253" t="str">
        <f>IFERROR(VLOOKUP(O245,CategoryLog!$A$2:$D$550,3,FALSE),"")</f>
        <v/>
      </c>
      <c r="R245" s="298" t="s">
        <v>508</v>
      </c>
      <c r="S245" s="252">
        <v>2</v>
      </c>
      <c r="T245" s="253" t="str">
        <f>IFERROR(VLOOKUP(R245,CategoryLog!$A$2:$D$550,3,FALSE),"")</f>
        <v/>
      </c>
      <c r="U245" s="298" t="s">
        <v>1433</v>
      </c>
      <c r="V245" s="252" t="s">
        <v>1444</v>
      </c>
      <c r="W245" s="303" t="s">
        <v>1444</v>
      </c>
      <c r="X245" s="253">
        <f>IFERROR(VLOOKUP(U245,CategoryLog!$A$2:$D$550,3,FALSE),"")</f>
        <v>10.08</v>
      </c>
      <c r="Y245" s="257"/>
      <c r="Z245" s="274"/>
      <c r="AA245" s="274"/>
      <c r="AB245" s="275"/>
      <c r="AC245" s="275"/>
      <c r="AD245" s="275"/>
      <c r="AE245" s="368" t="s">
        <v>1065</v>
      </c>
      <c r="AF245" s="275"/>
      <c r="AG245" s="272">
        <v>1</v>
      </c>
      <c r="AH245" s="272"/>
      <c r="AI245" s="273"/>
      <c r="AJ245" s="294"/>
      <c r="AK245" s="273"/>
      <c r="AL245" s="273" t="s">
        <v>1019</v>
      </c>
      <c r="AM245" s="273"/>
      <c r="AN245" s="273"/>
      <c r="AO245" s="273"/>
      <c r="AP245" s="273" t="s">
        <v>1019</v>
      </c>
      <c r="AQ245" s="273"/>
      <c r="AR245" s="295" t="s">
        <v>610</v>
      </c>
      <c r="AS245" s="266"/>
      <c r="AT245" s="266"/>
      <c r="AU245" s="369" t="s">
        <v>1068</v>
      </c>
      <c r="AV245" s="267" t="str">
        <f t="shared" si="14"/>
        <v>2018</v>
      </c>
      <c r="AW245" s="209">
        <v>237</v>
      </c>
      <c r="AX245" s="209">
        <v>237</v>
      </c>
      <c r="AY245" s="210">
        <f>MATCH(A245,'Original Order'!$A$2:$A$317,0)</f>
        <v>237</v>
      </c>
      <c r="AZ245" s="210">
        <f t="shared" si="17"/>
        <v>1</v>
      </c>
    </row>
    <row r="246" spans="1:52" ht="24">
      <c r="A246" s="268" t="s">
        <v>521</v>
      </c>
      <c r="B246" s="251" t="str">
        <f t="shared" si="13"/>
        <v>none</v>
      </c>
      <c r="C246" s="533" t="s">
        <v>333</v>
      </c>
      <c r="D246" s="466"/>
      <c r="E246" s="470"/>
      <c r="F246" s="495"/>
      <c r="G246" s="495"/>
      <c r="H246" s="495"/>
      <c r="I246" s="495"/>
      <c r="J246" s="548"/>
      <c r="K246" s="495"/>
      <c r="L246" s="288"/>
      <c r="M246" s="252" t="s">
        <v>406</v>
      </c>
      <c r="N246" s="253" t="str">
        <f>IFERROR(VLOOKUP(L246,CategoryLog!$A$2:$D$550,3,FALSE),"")</f>
        <v/>
      </c>
      <c r="O246" s="256"/>
      <c r="P246" s="252" t="s">
        <v>406</v>
      </c>
      <c r="Q246" s="253" t="str">
        <f>IFERROR(VLOOKUP(O246,CategoryLog!$A$2:$D$550,3,FALSE),"")</f>
        <v/>
      </c>
      <c r="R246" s="298" t="s">
        <v>520</v>
      </c>
      <c r="S246" s="252">
        <v>0</v>
      </c>
      <c r="T246" s="253" t="str">
        <f>IFERROR(VLOOKUP(R246,CategoryLog!$A$2:$D$550,3,FALSE),"")</f>
        <v/>
      </c>
      <c r="U246" s="276"/>
      <c r="V246" s="252" t="s">
        <v>406</v>
      </c>
      <c r="W246" s="288"/>
      <c r="X246" s="253" t="str">
        <f>IFERROR(VLOOKUP(U246,CategoryLog!$A$2:$D$550,3,FALSE),"")</f>
        <v/>
      </c>
      <c r="Y246" s="257"/>
      <c r="Z246" s="274"/>
      <c r="AA246" s="274"/>
      <c r="AB246" s="275"/>
      <c r="AC246" s="275"/>
      <c r="AD246" s="275"/>
      <c r="AE246" s="340"/>
      <c r="AF246" s="275"/>
      <c r="AG246" s="307">
        <v>0</v>
      </c>
      <c r="AH246" s="272"/>
      <c r="AI246" s="273"/>
      <c r="AJ246" s="294"/>
      <c r="AK246" s="273"/>
      <c r="AL246" s="273"/>
      <c r="AM246" s="273"/>
      <c r="AN246" s="273"/>
      <c r="AO246" s="273"/>
      <c r="AP246" s="273"/>
      <c r="AQ246" s="273"/>
      <c r="AR246" s="295" t="s">
        <v>610</v>
      </c>
      <c r="AS246" s="266"/>
      <c r="AT246" s="266"/>
      <c r="AU246" s="266"/>
      <c r="AV246" s="267" t="str">
        <f t="shared" si="14"/>
        <v>n/a</v>
      </c>
      <c r="AW246" s="209">
        <v>238</v>
      </c>
      <c r="AX246" s="209">
        <v>238</v>
      </c>
      <c r="AY246" s="210">
        <f>MATCH(A246,'Original Order'!$A$2:$A$317,0)</f>
        <v>238</v>
      </c>
      <c r="AZ246" s="210">
        <f t="shared" si="17"/>
        <v>0</v>
      </c>
    </row>
    <row r="247" spans="1:52">
      <c r="A247" s="250" t="s">
        <v>850</v>
      </c>
      <c r="B247" s="251">
        <f t="shared" si="13"/>
        <v>10.050000000000001</v>
      </c>
      <c r="C247" s="533" t="s">
        <v>170</v>
      </c>
      <c r="D247" s="466"/>
      <c r="E247" s="470"/>
      <c r="F247" s="495"/>
      <c r="G247" s="495"/>
      <c r="H247" s="495"/>
      <c r="I247" s="495"/>
      <c r="J247" s="548"/>
      <c r="K247" s="495"/>
      <c r="L247" s="288"/>
      <c r="M247" s="252" t="s">
        <v>406</v>
      </c>
      <c r="N247" s="253" t="str">
        <f>IFERROR(VLOOKUP(L247,CategoryLog!$A$2:$D$550,3,FALSE),"")</f>
        <v/>
      </c>
      <c r="O247" s="289" t="s">
        <v>849</v>
      </c>
      <c r="P247" s="252" t="s">
        <v>406</v>
      </c>
      <c r="Q247" s="253">
        <f>IFERROR(VLOOKUP(O247,CategoryLog!$A$2:$D$550,3,FALSE),"")</f>
        <v>10.050000000000001</v>
      </c>
      <c r="R247" s="310"/>
      <c r="S247" s="252" t="s">
        <v>406</v>
      </c>
      <c r="T247" s="253" t="str">
        <f>IFERROR(VLOOKUP(R247,CategoryLog!$A$2:$D$550,3,FALSE),"")</f>
        <v/>
      </c>
      <c r="U247" s="290"/>
      <c r="V247" s="252" t="s">
        <v>406</v>
      </c>
      <c r="W247" s="291"/>
      <c r="X247" s="253" t="str">
        <f>IFERROR(VLOOKUP(U247,CategoryLog!$A$2:$D$550,3,FALSE),"")</f>
        <v/>
      </c>
      <c r="Y247" s="257"/>
      <c r="Z247" s="311"/>
      <c r="AA247" s="292"/>
      <c r="AB247" s="275"/>
      <c r="AC247" s="283" t="s">
        <v>996</v>
      </c>
      <c r="AD247" s="312"/>
      <c r="AE247" s="312"/>
      <c r="AF247" s="283"/>
      <c r="AG247" s="281">
        <v>1</v>
      </c>
      <c r="AH247" s="281"/>
      <c r="AI247" s="282"/>
      <c r="AJ247" s="264" t="s">
        <v>1019</v>
      </c>
      <c r="AK247" s="301"/>
      <c r="AL247" s="282"/>
      <c r="AM247" s="282"/>
      <c r="AN247" s="282" t="s">
        <v>1019</v>
      </c>
      <c r="AO247" s="301"/>
      <c r="AP247" s="282"/>
      <c r="AQ247" s="282"/>
      <c r="AR247" s="295" t="s">
        <v>610</v>
      </c>
      <c r="AS247" s="266"/>
      <c r="AT247" s="266"/>
      <c r="AU247" s="266"/>
      <c r="AV247" s="267" t="str">
        <f t="shared" si="14"/>
        <v>2018</v>
      </c>
      <c r="AW247" s="209">
        <v>239</v>
      </c>
      <c r="AX247" s="209">
        <v>38</v>
      </c>
      <c r="AY247" s="210">
        <f>MATCH(A247,'Original Order'!$A$2:$A$317,0)</f>
        <v>239</v>
      </c>
      <c r="AZ247" s="210">
        <f t="shared" si="17"/>
        <v>1</v>
      </c>
    </row>
    <row r="248" spans="1:52">
      <c r="A248" s="322" t="s">
        <v>70</v>
      </c>
      <c r="B248" s="251">
        <f t="shared" si="13"/>
        <v>10.01</v>
      </c>
      <c r="C248" s="533" t="s">
        <v>83</v>
      </c>
      <c r="D248" s="466"/>
      <c r="E248" s="470"/>
      <c r="F248" s="495"/>
      <c r="G248" s="495"/>
      <c r="H248" s="495"/>
      <c r="I248" s="495"/>
      <c r="J248" s="548"/>
      <c r="K248" s="495"/>
      <c r="L248" s="288" t="s">
        <v>283</v>
      </c>
      <c r="M248" s="252" t="s">
        <v>406</v>
      </c>
      <c r="N248" s="253">
        <f>IFERROR(VLOOKUP(L248,CategoryLog!$A$2:$D$550,3,FALSE),"")</f>
        <v>10.01</v>
      </c>
      <c r="O248" s="254"/>
      <c r="P248" s="252" t="s">
        <v>406</v>
      </c>
      <c r="Q248" s="253" t="str">
        <f>IFERROR(VLOOKUP(O248,CategoryLog!$A$2:$D$550,3,FALSE),"")</f>
        <v/>
      </c>
      <c r="R248" s="255"/>
      <c r="S248" s="252" t="s">
        <v>406</v>
      </c>
      <c r="T248" s="253" t="str">
        <f>IFERROR(VLOOKUP(R248,CategoryLog!$A$2:$D$550,3,FALSE),"")</f>
        <v/>
      </c>
      <c r="U248" s="256"/>
      <c r="V248" s="252" t="s">
        <v>406</v>
      </c>
      <c r="W248" s="252"/>
      <c r="X248" s="253" t="str">
        <f>IFERROR(VLOOKUP(U248,CategoryLog!$A$2:$D$550,3,FALSE),"")</f>
        <v/>
      </c>
      <c r="Y248" s="257"/>
      <c r="Z248" s="259"/>
      <c r="AA248" s="259"/>
      <c r="AB248" s="275"/>
      <c r="AC248" s="275"/>
      <c r="AD248" s="340"/>
      <c r="AE248" s="340"/>
      <c r="AF248" s="275" t="s">
        <v>996</v>
      </c>
      <c r="AG248" s="272">
        <v>1</v>
      </c>
      <c r="AH248" s="272"/>
      <c r="AI248" s="273"/>
      <c r="AJ248" s="294"/>
      <c r="AK248" s="294"/>
      <c r="AL248" s="273"/>
      <c r="AM248" s="273"/>
      <c r="AN248" s="273"/>
      <c r="AO248" s="294"/>
      <c r="AP248" s="273"/>
      <c r="AQ248" s="273"/>
      <c r="AR248" s="323" t="s">
        <v>610</v>
      </c>
      <c r="AS248" s="266"/>
      <c r="AT248" s="266"/>
      <c r="AU248" s="266"/>
      <c r="AV248" s="267" t="str">
        <f t="shared" si="14"/>
        <v>2018</v>
      </c>
      <c r="AW248" s="209">
        <v>240</v>
      </c>
      <c r="AX248" s="209">
        <v>240</v>
      </c>
      <c r="AY248" s="210">
        <f>MATCH(A248,'Original Order'!$A$2:$A$317,0)</f>
        <v>240</v>
      </c>
      <c r="AZ248" s="210">
        <f t="shared" si="17"/>
        <v>1</v>
      </c>
    </row>
    <row r="249" spans="1:52">
      <c r="A249" s="250" t="s">
        <v>302</v>
      </c>
      <c r="B249" s="251">
        <f t="shared" si="13"/>
        <v>10.01</v>
      </c>
      <c r="C249" s="533"/>
      <c r="D249" s="466"/>
      <c r="E249" s="470"/>
      <c r="F249" s="495"/>
      <c r="G249" s="495"/>
      <c r="H249" s="495"/>
      <c r="I249" s="495"/>
      <c r="J249" s="548"/>
      <c r="K249" s="495"/>
      <c r="L249" s="252" t="s">
        <v>283</v>
      </c>
      <c r="M249" s="252" t="s">
        <v>406</v>
      </c>
      <c r="N249" s="253">
        <f>IFERROR(VLOOKUP(L249,CategoryLog!$A$2:$D$550,3,FALSE),"")</f>
        <v>10.01</v>
      </c>
      <c r="O249" s="254" t="s">
        <v>415</v>
      </c>
      <c r="P249" s="252" t="s">
        <v>406</v>
      </c>
      <c r="Q249" s="253">
        <f>IFERROR(VLOOKUP(O249,CategoryLog!$A$2:$D$550,3,FALSE),"")</f>
        <v>10.01</v>
      </c>
      <c r="R249" s="255"/>
      <c r="S249" s="252" t="s">
        <v>406</v>
      </c>
      <c r="T249" s="253" t="str">
        <f>IFERROR(VLOOKUP(R249,CategoryLog!$A$2:$D$550,3,FALSE),"")</f>
        <v/>
      </c>
      <c r="U249" s="256"/>
      <c r="V249" s="252" t="s">
        <v>406</v>
      </c>
      <c r="W249" s="252"/>
      <c r="X249" s="253" t="str">
        <f>IFERROR(VLOOKUP(U249,CategoryLog!$A$2:$D$550,3,FALSE),"")</f>
        <v/>
      </c>
      <c r="Y249" s="257"/>
      <c r="Z249" s="259"/>
      <c r="AA249" s="259"/>
      <c r="AB249" s="275"/>
      <c r="AC249" s="283" t="s">
        <v>1019</v>
      </c>
      <c r="AD249" s="312"/>
      <c r="AE249" s="312"/>
      <c r="AF249" s="283" t="s">
        <v>996</v>
      </c>
      <c r="AG249" s="281">
        <v>1</v>
      </c>
      <c r="AH249" s="281"/>
      <c r="AI249" s="282"/>
      <c r="AJ249" s="264" t="s">
        <v>1019</v>
      </c>
      <c r="AK249" s="301"/>
      <c r="AL249" s="282"/>
      <c r="AM249" s="282"/>
      <c r="AN249" s="282" t="s">
        <v>1019</v>
      </c>
      <c r="AO249" s="301"/>
      <c r="AP249" s="282"/>
      <c r="AQ249" s="282"/>
      <c r="AR249" s="254" t="s">
        <v>610</v>
      </c>
      <c r="AS249" s="266"/>
      <c r="AT249" s="266"/>
      <c r="AU249" s="266"/>
      <c r="AV249" s="267" t="str">
        <f t="shared" si="14"/>
        <v>2018</v>
      </c>
      <c r="AW249" s="209">
        <v>241</v>
      </c>
      <c r="AX249" s="209">
        <v>271</v>
      </c>
      <c r="AY249" s="210">
        <f>MATCH(A249,'Original Order'!$A$2:$A$317,0)</f>
        <v>241</v>
      </c>
      <c r="AZ249" s="210">
        <f t="shared" si="17"/>
        <v>1</v>
      </c>
    </row>
    <row r="250" spans="1:52">
      <c r="A250" s="370" t="s">
        <v>922</v>
      </c>
      <c r="B250" s="251">
        <f t="shared" si="13"/>
        <v>10.07</v>
      </c>
      <c r="C250" s="533" t="s">
        <v>170</v>
      </c>
      <c r="D250" s="466"/>
      <c r="E250" s="470"/>
      <c r="F250" s="495"/>
      <c r="G250" s="495"/>
      <c r="H250" s="495"/>
      <c r="I250" s="495"/>
      <c r="J250" s="548"/>
      <c r="K250" s="495"/>
      <c r="L250" s="288"/>
      <c r="M250" s="252" t="s">
        <v>406</v>
      </c>
      <c r="N250" s="253" t="str">
        <f>IFERROR(VLOOKUP(L250,CategoryLog!$A$2:$D$550,3,FALSE),"")</f>
        <v/>
      </c>
      <c r="O250" s="289" t="s">
        <v>921</v>
      </c>
      <c r="P250" s="252">
        <v>0</v>
      </c>
      <c r="Q250" s="253">
        <f>IFERROR(VLOOKUP(O250,CategoryLog!$A$2:$D$550,3,FALSE),"")</f>
        <v>10.07</v>
      </c>
      <c r="R250" s="310"/>
      <c r="S250" s="252" t="s">
        <v>406</v>
      </c>
      <c r="T250" s="253" t="str">
        <f>IFERROR(VLOOKUP(R250,CategoryLog!$A$2:$D$550,3,FALSE),"")</f>
        <v/>
      </c>
      <c r="U250" s="290"/>
      <c r="V250" s="252" t="s">
        <v>406</v>
      </c>
      <c r="W250" s="291"/>
      <c r="X250" s="253" t="str">
        <f>IFERROR(VLOOKUP(U250,CategoryLog!$A$2:$D$550,3,FALSE),"")</f>
        <v/>
      </c>
      <c r="Y250" s="366"/>
      <c r="Z250" s="371"/>
      <c r="AA250" s="372"/>
      <c r="AB250" s="275"/>
      <c r="AC250" s="283" t="s">
        <v>996</v>
      </c>
      <c r="AD250" s="312"/>
      <c r="AE250" s="312"/>
      <c r="AF250" s="283" t="s">
        <v>996</v>
      </c>
      <c r="AG250" s="281">
        <v>2</v>
      </c>
      <c r="AH250" s="281"/>
      <c r="AI250" s="282"/>
      <c r="AJ250" s="264" t="s">
        <v>1019</v>
      </c>
      <c r="AK250" s="301"/>
      <c r="AL250" s="282"/>
      <c r="AM250" s="282"/>
      <c r="AN250" s="282" t="s">
        <v>1019</v>
      </c>
      <c r="AO250" s="301"/>
      <c r="AP250" s="282"/>
      <c r="AQ250" s="282"/>
      <c r="AR250" s="295" t="s">
        <v>610</v>
      </c>
      <c r="AS250" s="266"/>
      <c r="AT250" s="266"/>
      <c r="AU250" s="266"/>
      <c r="AV250" s="267" t="str">
        <f t="shared" si="14"/>
        <v>2018</v>
      </c>
      <c r="AW250" s="209">
        <v>242</v>
      </c>
      <c r="AX250" s="209">
        <v>276</v>
      </c>
      <c r="AY250" s="210">
        <f>MATCH(A250,'Original Order'!$A$2:$A$317,0)</f>
        <v>242</v>
      </c>
      <c r="AZ250" s="210">
        <f t="shared" si="17"/>
        <v>2</v>
      </c>
    </row>
    <row r="251" spans="1:52">
      <c r="A251" s="567" t="s">
        <v>572</v>
      </c>
      <c r="B251" s="251">
        <f t="shared" si="13"/>
        <v>6.21</v>
      </c>
      <c r="C251" s="533"/>
      <c r="D251" s="466"/>
      <c r="E251" s="470"/>
      <c r="F251" s="495"/>
      <c r="G251" s="495"/>
      <c r="H251" s="495"/>
      <c r="I251" s="497" t="s">
        <v>1564</v>
      </c>
      <c r="J251" s="548"/>
      <c r="K251" s="497" t="s">
        <v>1616</v>
      </c>
      <c r="L251" s="288"/>
      <c r="M251" s="252" t="s">
        <v>406</v>
      </c>
      <c r="N251" s="253" t="str">
        <f>IFERROR(VLOOKUP(L251,CategoryLog!$A$2:$D$550,3,FALSE),"")</f>
        <v/>
      </c>
      <c r="O251" s="256"/>
      <c r="P251" s="252" t="s">
        <v>406</v>
      </c>
      <c r="Q251" s="253" t="str">
        <f>IFERROR(VLOOKUP(O251,CategoryLog!$A$2:$D$550,3,FALSE),"")</f>
        <v/>
      </c>
      <c r="R251" s="298" t="s">
        <v>571</v>
      </c>
      <c r="S251" s="252" t="s">
        <v>406</v>
      </c>
      <c r="T251" s="253" t="str">
        <f>IFERROR(VLOOKUP(R251,CategoryLog!$A$2:$D$550,3,FALSE),"")</f>
        <v/>
      </c>
      <c r="U251" s="298" t="s">
        <v>1320</v>
      </c>
      <c r="V251" s="252">
        <v>4</v>
      </c>
      <c r="W251" s="303" t="s">
        <v>1284</v>
      </c>
      <c r="X251" s="253">
        <f>IFERROR(VLOOKUP(U251,CategoryLog!$A$2:$D$550,3,FALSE),"")</f>
        <v>6.21</v>
      </c>
      <c r="Y251" s="366"/>
      <c r="Z251" s="258">
        <v>1</v>
      </c>
      <c r="AA251" s="374"/>
      <c r="AB251" s="269"/>
      <c r="AC251" s="269"/>
      <c r="AD251" s="269"/>
      <c r="AE251" s="299" t="s">
        <v>996</v>
      </c>
      <c r="AF251" s="269"/>
      <c r="AG251" s="271">
        <v>1</v>
      </c>
      <c r="AH251" s="272"/>
      <c r="AI251" s="273"/>
      <c r="AJ251" s="294"/>
      <c r="AK251" s="273"/>
      <c r="AL251" s="273" t="s">
        <v>996</v>
      </c>
      <c r="AM251" s="273"/>
      <c r="AN251" s="273"/>
      <c r="AO251" s="273"/>
      <c r="AP251" s="273" t="s">
        <v>1019</v>
      </c>
      <c r="AQ251" s="264" t="s">
        <v>1074</v>
      </c>
      <c r="AR251" s="295" t="s">
        <v>614</v>
      </c>
      <c r="AS251" s="266"/>
      <c r="AT251" s="266"/>
      <c r="AU251" s="266"/>
      <c r="AV251" s="267" t="str">
        <f t="shared" si="14"/>
        <v>2017</v>
      </c>
      <c r="AW251" s="209">
        <v>243</v>
      </c>
      <c r="AX251" s="209">
        <v>243</v>
      </c>
      <c r="AY251" s="210">
        <f>MATCH(A251,'Original Order'!$A$2:$A$317,0)</f>
        <v>243</v>
      </c>
      <c r="AZ251" s="210" t="s">
        <v>1336</v>
      </c>
    </row>
    <row r="252" spans="1:52" ht="24">
      <c r="A252" s="567" t="s">
        <v>574</v>
      </c>
      <c r="B252" s="251" t="str">
        <f t="shared" si="13"/>
        <v>6.10</v>
      </c>
      <c r="C252" s="533"/>
      <c r="D252" s="466"/>
      <c r="E252" s="470"/>
      <c r="F252" s="495"/>
      <c r="G252" s="495"/>
      <c r="H252" s="495"/>
      <c r="I252" s="495"/>
      <c r="J252" s="548"/>
      <c r="K252" s="497" t="s">
        <v>1617</v>
      </c>
      <c r="L252" s="288"/>
      <c r="M252" s="252" t="s">
        <v>406</v>
      </c>
      <c r="N252" s="253" t="str">
        <f>IFERROR(VLOOKUP(L252,CategoryLog!$A$2:$D$550,3,FALSE),"")</f>
        <v/>
      </c>
      <c r="O252" s="256"/>
      <c r="P252" s="252" t="s">
        <v>406</v>
      </c>
      <c r="Q252" s="253" t="str">
        <f>IFERROR(VLOOKUP(O252,CategoryLog!$A$2:$D$550,3,FALSE),"")</f>
        <v/>
      </c>
      <c r="R252" s="89" t="s">
        <v>573</v>
      </c>
      <c r="S252" s="252" t="s">
        <v>406</v>
      </c>
      <c r="T252" s="253" t="str">
        <f>IFERROR(VLOOKUP(R252,CategoryLog!$A$2:$D$550,3,FALSE),"")</f>
        <v/>
      </c>
      <c r="U252" s="89" t="s">
        <v>1304</v>
      </c>
      <c r="V252" s="252" t="s">
        <v>1295</v>
      </c>
      <c r="W252" s="303" t="s">
        <v>1295</v>
      </c>
      <c r="X252" s="253" t="str">
        <f>IFERROR(VLOOKUP(U252,CategoryLog!$A$2:$D$550,3,FALSE),"")</f>
        <v>6.10</v>
      </c>
      <c r="Y252" s="366"/>
      <c r="Z252" s="374"/>
      <c r="AA252" s="374"/>
      <c r="AB252" s="275"/>
      <c r="AC252" s="275"/>
      <c r="AD252" s="275" t="s">
        <v>996</v>
      </c>
      <c r="AE252" s="306" t="s">
        <v>996</v>
      </c>
      <c r="AF252" s="275"/>
      <c r="AG252" s="272">
        <v>2</v>
      </c>
      <c r="AH252" s="272"/>
      <c r="AI252" s="273"/>
      <c r="AJ252" s="294"/>
      <c r="AK252" s="273"/>
      <c r="AL252" s="273" t="s">
        <v>1019</v>
      </c>
      <c r="AM252" s="273"/>
      <c r="AN252" s="273"/>
      <c r="AO252" s="273"/>
      <c r="AP252" s="273" t="s">
        <v>1019</v>
      </c>
      <c r="AQ252" s="273"/>
      <c r="AR252" s="295" t="s">
        <v>614</v>
      </c>
      <c r="AS252" s="266"/>
      <c r="AT252" s="266"/>
      <c r="AU252" s="266"/>
      <c r="AV252" s="267" t="str">
        <f t="shared" si="14"/>
        <v>2018</v>
      </c>
      <c r="AW252" s="209">
        <v>244</v>
      </c>
      <c r="AX252" s="209">
        <v>244</v>
      </c>
      <c r="AY252" s="210">
        <f>MATCH(A252,'Original Order'!$A$2:$A$317,0)</f>
        <v>244</v>
      </c>
      <c r="AZ252" s="210">
        <f t="shared" ref="AZ252:AZ257" si="18">AG252</f>
        <v>2</v>
      </c>
    </row>
    <row r="253" spans="1:52">
      <c r="A253" s="370" t="s">
        <v>305</v>
      </c>
      <c r="B253" s="251">
        <f t="shared" si="13"/>
        <v>10.06</v>
      </c>
      <c r="C253" s="533"/>
      <c r="D253" s="466"/>
      <c r="E253" s="470"/>
      <c r="F253" s="495"/>
      <c r="G253" s="495"/>
      <c r="H253" s="495"/>
      <c r="I253" s="495"/>
      <c r="J253" s="549" t="s">
        <v>1585</v>
      </c>
      <c r="K253" s="497"/>
      <c r="L253" s="252" t="s">
        <v>285</v>
      </c>
      <c r="M253" s="252">
        <v>1</v>
      </c>
      <c r="N253" s="253">
        <f>IFERROR(VLOOKUP(L253,CategoryLog!$A$2:$D$550,3,FALSE),"")</f>
        <v>10.06</v>
      </c>
      <c r="O253" s="254" t="s">
        <v>416</v>
      </c>
      <c r="P253" s="252">
        <v>1</v>
      </c>
      <c r="Q253" s="253">
        <f>IFERROR(VLOOKUP(O253,CategoryLog!$A$2:$D$550,3,FALSE),"")</f>
        <v>10.06</v>
      </c>
      <c r="R253" s="255" t="s">
        <v>1077</v>
      </c>
      <c r="S253" s="252" t="s">
        <v>406</v>
      </c>
      <c r="T253" s="253">
        <f>IFERROR(VLOOKUP(R253,CategoryLog!$A$2:$D$550,3,FALSE),"")</f>
        <v>10.06</v>
      </c>
      <c r="U253" s="256"/>
      <c r="V253" s="252" t="s">
        <v>406</v>
      </c>
      <c r="W253" s="252"/>
      <c r="X253" s="253" t="str">
        <f>IFERROR(VLOOKUP(U253,CategoryLog!$A$2:$D$550,3,FALSE),"")</f>
        <v/>
      </c>
      <c r="Y253" s="366"/>
      <c r="Z253" s="367"/>
      <c r="AA253" s="367"/>
      <c r="AB253" s="275" t="s">
        <v>996</v>
      </c>
      <c r="AC253" s="283" t="s">
        <v>996</v>
      </c>
      <c r="AD253" s="312"/>
      <c r="AE253" s="312"/>
      <c r="AF253" s="283" t="s">
        <v>996</v>
      </c>
      <c r="AG253" s="281">
        <v>3</v>
      </c>
      <c r="AH253" s="281"/>
      <c r="AI253" s="282"/>
      <c r="AJ253" s="264" t="s">
        <v>1019</v>
      </c>
      <c r="AK253" s="301"/>
      <c r="AL253" s="282"/>
      <c r="AM253" s="282" t="s">
        <v>996</v>
      </c>
      <c r="AN253" s="282" t="s">
        <v>996</v>
      </c>
      <c r="AO253" s="301"/>
      <c r="AP253" s="282"/>
      <c r="AQ253" s="282" t="s">
        <v>1075</v>
      </c>
      <c r="AR253" s="254" t="s">
        <v>610</v>
      </c>
      <c r="AS253" s="266"/>
      <c r="AT253" s="266" t="s">
        <v>1057</v>
      </c>
      <c r="AU253" s="266"/>
      <c r="AV253" s="284" t="str">
        <f t="shared" si="14"/>
        <v>2018</v>
      </c>
      <c r="AW253" s="209">
        <v>245</v>
      </c>
      <c r="AX253" s="209">
        <v>270</v>
      </c>
      <c r="AY253" s="210">
        <f>MATCH(A253,'Original Order'!$A$2:$A$317,0)</f>
        <v>245</v>
      </c>
      <c r="AZ253" s="210">
        <f t="shared" si="18"/>
        <v>3</v>
      </c>
    </row>
    <row r="254" spans="1:52">
      <c r="A254" s="373" t="s">
        <v>593</v>
      </c>
      <c r="B254" s="251">
        <f t="shared" si="13"/>
        <v>6.22</v>
      </c>
      <c r="C254" s="533"/>
      <c r="D254" s="466"/>
      <c r="E254" s="470"/>
      <c r="F254" s="495"/>
      <c r="G254" s="495"/>
      <c r="H254" s="495"/>
      <c r="I254" s="495"/>
      <c r="J254" s="548"/>
      <c r="K254" s="495"/>
      <c r="L254" s="288"/>
      <c r="M254" s="252" t="s">
        <v>406</v>
      </c>
      <c r="N254" s="253" t="str">
        <f>IFERROR(VLOOKUP(L254,CategoryLog!$A$2:$D$550,3,FALSE),"")</f>
        <v/>
      </c>
      <c r="O254" s="289" t="s">
        <v>917</v>
      </c>
      <c r="P254" s="252">
        <v>6</v>
      </c>
      <c r="Q254" s="253">
        <f>IFERROR(VLOOKUP(O254,CategoryLog!$A$2:$D$550,3,FALSE),"")</f>
        <v>6.22</v>
      </c>
      <c r="R254" s="298" t="s">
        <v>592</v>
      </c>
      <c r="S254" s="252">
        <v>0</v>
      </c>
      <c r="T254" s="253">
        <f>IFERROR(VLOOKUP(R254,CategoryLog!$A$2:$D$550,3,FALSE),"")</f>
        <v>6.22</v>
      </c>
      <c r="U254" s="298" t="s">
        <v>1324</v>
      </c>
      <c r="V254" s="252">
        <v>3</v>
      </c>
      <c r="W254" s="303" t="s">
        <v>1292</v>
      </c>
      <c r="X254" s="253">
        <f>IFERROR(VLOOKUP(U254,CategoryLog!$A$2:$D$550,3,FALSE),"")</f>
        <v>6.22</v>
      </c>
      <c r="Y254" s="366"/>
      <c r="Z254" s="374"/>
      <c r="AA254" s="374"/>
      <c r="AB254" s="275"/>
      <c r="AC254" s="275" t="s">
        <v>996</v>
      </c>
      <c r="AD254" s="275"/>
      <c r="AE254" s="306" t="s">
        <v>996</v>
      </c>
      <c r="AF254" s="275"/>
      <c r="AG254" s="272">
        <v>2</v>
      </c>
      <c r="AH254" s="272"/>
      <c r="AI254" s="273"/>
      <c r="AJ254" s="264" t="s">
        <v>1019</v>
      </c>
      <c r="AK254" s="273"/>
      <c r="AL254" s="273" t="s">
        <v>996</v>
      </c>
      <c r="AM254" s="273"/>
      <c r="AN254" s="273" t="s">
        <v>1019</v>
      </c>
      <c r="AO254" s="273"/>
      <c r="AP254" s="273" t="s">
        <v>1019</v>
      </c>
      <c r="AQ254" s="264" t="s">
        <v>1074</v>
      </c>
      <c r="AR254" s="295" t="s">
        <v>614</v>
      </c>
      <c r="AS254" s="266"/>
      <c r="AT254" s="266"/>
      <c r="AU254" s="266"/>
      <c r="AV254" s="267" t="str">
        <f t="shared" si="14"/>
        <v>2018</v>
      </c>
      <c r="AW254" s="209">
        <v>246</v>
      </c>
      <c r="AX254" s="209">
        <v>267</v>
      </c>
      <c r="AY254" s="210">
        <f>MATCH(A254,'Original Order'!$A$2:$A$317,0)</f>
        <v>246</v>
      </c>
      <c r="AZ254" s="210">
        <f t="shared" si="18"/>
        <v>2</v>
      </c>
    </row>
    <row r="255" spans="1:52">
      <c r="A255" s="373" t="s">
        <v>367</v>
      </c>
      <c r="B255" s="251" t="str">
        <f t="shared" si="13"/>
        <v>none</v>
      </c>
      <c r="C255" s="533"/>
      <c r="D255" s="466"/>
      <c r="E255" s="470"/>
      <c r="F255" s="495"/>
      <c r="G255" s="495"/>
      <c r="H255" s="495"/>
      <c r="I255" s="495"/>
      <c r="J255" s="548"/>
      <c r="K255" s="495"/>
      <c r="L255" s="252"/>
      <c r="M255" s="252" t="s">
        <v>406</v>
      </c>
      <c r="N255" s="253" t="str">
        <f>IFERROR(VLOOKUP(L255,CategoryLog!$A$2:$D$550,3,FALSE),"")</f>
        <v/>
      </c>
      <c r="O255" s="256"/>
      <c r="P255" s="252" t="s">
        <v>406</v>
      </c>
      <c r="Q255" s="253" t="str">
        <f>IFERROR(VLOOKUP(O255,CategoryLog!$A$2:$D$550,3,FALSE),"")</f>
        <v/>
      </c>
      <c r="R255" s="255"/>
      <c r="S255" s="252" t="s">
        <v>406</v>
      </c>
      <c r="T255" s="253" t="str">
        <f>IFERROR(VLOOKUP(R255,CategoryLog!$A$2:$D$550,3,FALSE),"")</f>
        <v/>
      </c>
      <c r="U255" s="256"/>
      <c r="V255" s="252" t="s">
        <v>406</v>
      </c>
      <c r="W255" s="252"/>
      <c r="X255" s="253" t="str">
        <f>IFERROR(VLOOKUP(U255,CategoryLog!$A$2:$D$550,3,FALSE),"")</f>
        <v/>
      </c>
      <c r="Y255" s="366"/>
      <c r="Z255" s="367"/>
      <c r="AA255" s="367"/>
      <c r="AB255" s="275"/>
      <c r="AC255" s="275"/>
      <c r="AD255" s="305"/>
      <c r="AE255" s="305"/>
      <c r="AF255" s="275"/>
      <c r="AG255" s="307">
        <v>0</v>
      </c>
      <c r="AH255" s="272"/>
      <c r="AI255" s="273"/>
      <c r="AJ255" s="274"/>
      <c r="AK255" s="274"/>
      <c r="AL255" s="273"/>
      <c r="AM255" s="273"/>
      <c r="AN255" s="273"/>
      <c r="AO255" s="274"/>
      <c r="AP255" s="273"/>
      <c r="AQ255" s="273"/>
      <c r="AR255" s="276" t="s">
        <v>610</v>
      </c>
      <c r="AS255" s="266"/>
      <c r="AT255" s="266"/>
      <c r="AU255" s="266"/>
      <c r="AV255" s="267" t="str">
        <f t="shared" si="14"/>
        <v>n/a</v>
      </c>
      <c r="AW255" s="209">
        <v>247</v>
      </c>
      <c r="AX255" s="209">
        <v>247</v>
      </c>
      <c r="AY255" s="210">
        <f>MATCH(A255,'Original Order'!$A$2:$A$317,0)</f>
        <v>247</v>
      </c>
      <c r="AZ255" s="210">
        <f t="shared" si="18"/>
        <v>0</v>
      </c>
    </row>
    <row r="256" spans="1:52">
      <c r="A256" s="370" t="s">
        <v>916</v>
      </c>
      <c r="B256" s="251" t="str">
        <f t="shared" si="13"/>
        <v>6.10</v>
      </c>
      <c r="C256" s="533" t="s">
        <v>170</v>
      </c>
      <c r="D256" s="466"/>
      <c r="E256" s="470"/>
      <c r="F256" s="495"/>
      <c r="G256" s="495"/>
      <c r="H256" s="495"/>
      <c r="I256" s="495"/>
      <c r="J256" s="548"/>
      <c r="K256" s="495"/>
      <c r="L256" s="288"/>
      <c r="M256" s="252" t="s">
        <v>406</v>
      </c>
      <c r="N256" s="253" t="str">
        <f>IFERROR(VLOOKUP(L256,CategoryLog!$A$2:$D$550,3,FALSE),"")</f>
        <v/>
      </c>
      <c r="O256" s="289" t="s">
        <v>915</v>
      </c>
      <c r="P256" s="252">
        <v>5</v>
      </c>
      <c r="Q256" s="253" t="str">
        <f>IFERROR(VLOOKUP(O256,CategoryLog!$A$2:$D$550,3,FALSE),"")</f>
        <v>6.10</v>
      </c>
      <c r="R256" s="310"/>
      <c r="S256" s="252" t="s">
        <v>406</v>
      </c>
      <c r="T256" s="253" t="str">
        <f>IFERROR(VLOOKUP(R256,CategoryLog!$A$2:$D$550,3,FALSE),"")</f>
        <v/>
      </c>
      <c r="U256" s="290"/>
      <c r="V256" s="252" t="s">
        <v>406</v>
      </c>
      <c r="W256" s="291"/>
      <c r="X256" s="253" t="str">
        <f>IFERROR(VLOOKUP(U256,CategoryLog!$A$2:$D$550,3,FALSE),"")</f>
        <v/>
      </c>
      <c r="Y256" s="366"/>
      <c r="Z256" s="371"/>
      <c r="AA256" s="372"/>
      <c r="AB256" s="275"/>
      <c r="AC256" s="283" t="s">
        <v>996</v>
      </c>
      <c r="AD256" s="312"/>
      <c r="AE256" s="312"/>
      <c r="AF256" s="283"/>
      <c r="AG256" s="281">
        <v>1</v>
      </c>
      <c r="AH256" s="281"/>
      <c r="AI256" s="282"/>
      <c r="AJ256" s="264" t="s">
        <v>1019</v>
      </c>
      <c r="AK256" s="301"/>
      <c r="AL256" s="282"/>
      <c r="AM256" s="282"/>
      <c r="AN256" s="282" t="s">
        <v>1019</v>
      </c>
      <c r="AO256" s="301"/>
      <c r="AP256" s="282"/>
      <c r="AQ256" s="282"/>
      <c r="AR256" s="295" t="s">
        <v>614</v>
      </c>
      <c r="AS256" s="266"/>
      <c r="AT256" s="266"/>
      <c r="AU256" s="266"/>
      <c r="AV256" s="267" t="str">
        <f t="shared" si="14"/>
        <v>2018</v>
      </c>
      <c r="AW256" s="209">
        <v>248</v>
      </c>
      <c r="AX256" s="209">
        <v>266</v>
      </c>
      <c r="AY256" s="210">
        <f>MATCH(A256,'Original Order'!$A$2:$A$317,0)</f>
        <v>248</v>
      </c>
      <c r="AZ256" s="210">
        <f t="shared" si="18"/>
        <v>1</v>
      </c>
    </row>
    <row r="257" spans="1:52">
      <c r="A257" s="370" t="s">
        <v>71</v>
      </c>
      <c r="B257" s="251">
        <f t="shared" si="13"/>
        <v>10.039999999999999</v>
      </c>
      <c r="C257" s="533" t="s">
        <v>83</v>
      </c>
      <c r="D257" s="466"/>
      <c r="E257" s="470"/>
      <c r="F257" s="495"/>
      <c r="G257" s="495"/>
      <c r="H257" s="495"/>
      <c r="I257" s="495"/>
      <c r="J257" s="548"/>
      <c r="K257" s="495"/>
      <c r="L257" s="252" t="s">
        <v>286</v>
      </c>
      <c r="M257" s="252">
        <v>0</v>
      </c>
      <c r="N257" s="253">
        <f>IFERROR(VLOOKUP(L257,CategoryLog!$A$2:$D$550,3,FALSE),"")</f>
        <v>10.039999999999999</v>
      </c>
      <c r="O257" s="254"/>
      <c r="P257" s="252" t="s">
        <v>406</v>
      </c>
      <c r="Q257" s="253" t="str">
        <f>IFERROR(VLOOKUP(O257,CategoryLog!$A$2:$D$550,3,FALSE),"")</f>
        <v/>
      </c>
      <c r="R257" s="255"/>
      <c r="S257" s="252" t="s">
        <v>406</v>
      </c>
      <c r="T257" s="253" t="str">
        <f>IFERROR(VLOOKUP(R257,CategoryLog!$A$2:$D$550,3,FALSE),"")</f>
        <v/>
      </c>
      <c r="U257" s="256"/>
      <c r="V257" s="252" t="s">
        <v>406</v>
      </c>
      <c r="W257" s="252"/>
      <c r="X257" s="253" t="str">
        <f>IFERROR(VLOOKUP(U257,CategoryLog!$A$2:$D$550,3,FALSE),"")</f>
        <v/>
      </c>
      <c r="Y257" s="366"/>
      <c r="Z257" s="367"/>
      <c r="AA257" s="367"/>
      <c r="AB257" s="275"/>
      <c r="AC257" s="283"/>
      <c r="AD257" s="312"/>
      <c r="AE257" s="312"/>
      <c r="AF257" s="283"/>
      <c r="AG257" s="341">
        <v>0</v>
      </c>
      <c r="AH257" s="281"/>
      <c r="AI257" s="282"/>
      <c r="AJ257" s="301"/>
      <c r="AK257" s="301"/>
      <c r="AL257" s="282"/>
      <c r="AM257" s="282"/>
      <c r="AN257" s="282"/>
      <c r="AO257" s="301"/>
      <c r="AP257" s="282"/>
      <c r="AQ257" s="282"/>
      <c r="AR257" s="254" t="s">
        <v>610</v>
      </c>
      <c r="AS257" s="266"/>
      <c r="AT257" s="266"/>
      <c r="AU257" s="266"/>
      <c r="AV257" s="267" t="str">
        <f t="shared" si="14"/>
        <v>n/a</v>
      </c>
      <c r="AW257" s="209">
        <v>249</v>
      </c>
      <c r="AX257" s="209">
        <v>249</v>
      </c>
      <c r="AY257" s="210">
        <f>MATCH(A257,'Original Order'!$A$2:$A$317,0)</f>
        <v>249</v>
      </c>
      <c r="AZ257" s="210">
        <f t="shared" si="18"/>
        <v>0</v>
      </c>
    </row>
    <row r="258" spans="1:52" ht="24">
      <c r="A258" s="375" t="s">
        <v>316</v>
      </c>
      <c r="B258" s="251">
        <f t="shared" si="13"/>
        <v>1.18</v>
      </c>
      <c r="C258" s="533" t="s">
        <v>170</v>
      </c>
      <c r="D258" s="466"/>
      <c r="E258" s="470"/>
      <c r="F258" s="495"/>
      <c r="G258" s="495"/>
      <c r="H258" s="495"/>
      <c r="I258" s="495"/>
      <c r="J258" s="548"/>
      <c r="K258" s="495"/>
      <c r="L258" s="252" t="s">
        <v>403</v>
      </c>
      <c r="M258" s="252">
        <v>0</v>
      </c>
      <c r="N258" s="253">
        <f>IFERROR(VLOOKUP(L258,CategoryLog!$A$2:$D$550,3,FALSE),"")</f>
        <v>1.18</v>
      </c>
      <c r="O258" s="256" t="s">
        <v>139</v>
      </c>
      <c r="P258" s="252" t="s">
        <v>1122</v>
      </c>
      <c r="Q258" s="253">
        <f>IFERROR(VLOOKUP(O258,CategoryLog!$A$2:$D$550,3,FALSE),"")</f>
        <v>1.18</v>
      </c>
      <c r="R258" s="255"/>
      <c r="S258" s="252" t="s">
        <v>406</v>
      </c>
      <c r="T258" s="253" t="str">
        <f>IFERROR(VLOOKUP(R258,CategoryLog!$A$2:$D$550,3,FALSE),"")</f>
        <v/>
      </c>
      <c r="U258" s="256"/>
      <c r="V258" s="252" t="s">
        <v>406</v>
      </c>
      <c r="W258" s="252"/>
      <c r="X258" s="253" t="str">
        <f>IFERROR(VLOOKUP(U258,CategoryLog!$A$2:$D$550,3,FALSE),"")</f>
        <v/>
      </c>
      <c r="Y258" s="366"/>
      <c r="Z258" s="258">
        <v>1</v>
      </c>
      <c r="AA258" s="367"/>
      <c r="AB258" s="316"/>
      <c r="AC258" s="316" t="s">
        <v>996</v>
      </c>
      <c r="AD258" s="317"/>
      <c r="AE258" s="317"/>
      <c r="AF258" s="316"/>
      <c r="AG258" s="318">
        <v>1</v>
      </c>
      <c r="AH258" s="319"/>
      <c r="AI258" s="320"/>
      <c r="AJ258" s="264" t="s">
        <v>1019</v>
      </c>
      <c r="AK258" s="321"/>
      <c r="AL258" s="320"/>
      <c r="AM258" s="320"/>
      <c r="AN258" s="320" t="s">
        <v>1019</v>
      </c>
      <c r="AO258" s="321"/>
      <c r="AP258" s="320"/>
      <c r="AQ258" s="320"/>
      <c r="AR258" s="254" t="s">
        <v>613</v>
      </c>
      <c r="AS258" s="266"/>
      <c r="AT258" s="266"/>
      <c r="AU258" s="266"/>
      <c r="AV258" s="267" t="str">
        <f t="shared" si="14"/>
        <v>2017</v>
      </c>
      <c r="AW258" s="209">
        <v>250</v>
      </c>
      <c r="AX258" s="209">
        <v>47</v>
      </c>
      <c r="AY258" s="210">
        <f>MATCH(A258,'Original Order'!$A$2:$A$317,0)</f>
        <v>250</v>
      </c>
      <c r="AZ258" s="210" t="s">
        <v>1336</v>
      </c>
    </row>
    <row r="259" spans="1:52">
      <c r="A259" s="370" t="s">
        <v>866</v>
      </c>
      <c r="B259" s="251">
        <f t="shared" si="13"/>
        <v>1.0900000000000001</v>
      </c>
      <c r="C259" s="533" t="s">
        <v>170</v>
      </c>
      <c r="D259" s="466"/>
      <c r="E259" s="470"/>
      <c r="F259" s="495"/>
      <c r="G259" s="495"/>
      <c r="H259" s="495"/>
      <c r="I259" s="495"/>
      <c r="J259" s="548"/>
      <c r="K259" s="495"/>
      <c r="L259" s="288"/>
      <c r="M259" s="252" t="s">
        <v>406</v>
      </c>
      <c r="N259" s="253" t="str">
        <f>IFERROR(VLOOKUP(L259,CategoryLog!$A$2:$D$550,3,FALSE),"")</f>
        <v/>
      </c>
      <c r="O259" s="289" t="s">
        <v>865</v>
      </c>
      <c r="P259" s="252" t="s">
        <v>1103</v>
      </c>
      <c r="Q259" s="253">
        <f>IFERROR(VLOOKUP(O259,CategoryLog!$A$2:$D$550,3,FALSE),"")</f>
        <v>1.0900000000000001</v>
      </c>
      <c r="R259" s="310"/>
      <c r="S259" s="252" t="s">
        <v>406</v>
      </c>
      <c r="T259" s="253" t="str">
        <f>IFERROR(VLOOKUP(R259,CategoryLog!$A$2:$D$550,3,FALSE),"")</f>
        <v/>
      </c>
      <c r="U259" s="290"/>
      <c r="V259" s="252" t="s">
        <v>406</v>
      </c>
      <c r="W259" s="291"/>
      <c r="X259" s="253" t="str">
        <f>IFERROR(VLOOKUP(U259,CategoryLog!$A$2:$D$550,3,FALSE),"")</f>
        <v/>
      </c>
      <c r="Y259" s="366"/>
      <c r="Z259" s="371"/>
      <c r="AA259" s="372"/>
      <c r="AB259" s="275"/>
      <c r="AC259" s="283" t="s">
        <v>996</v>
      </c>
      <c r="AD259" s="312"/>
      <c r="AE259" s="312"/>
      <c r="AF259" s="283" t="s">
        <v>996</v>
      </c>
      <c r="AG259" s="281">
        <v>2</v>
      </c>
      <c r="AH259" s="281"/>
      <c r="AI259" s="282"/>
      <c r="AJ259" s="264" t="s">
        <v>1019</v>
      </c>
      <c r="AK259" s="301"/>
      <c r="AL259" s="282"/>
      <c r="AM259" s="282"/>
      <c r="AN259" s="282" t="s">
        <v>1019</v>
      </c>
      <c r="AO259" s="301"/>
      <c r="AP259" s="282"/>
      <c r="AQ259" s="282"/>
      <c r="AR259" s="295" t="s">
        <v>613</v>
      </c>
      <c r="AS259" s="266"/>
      <c r="AT259" s="266"/>
      <c r="AU259" s="266"/>
      <c r="AV259" s="267" t="str">
        <f t="shared" si="14"/>
        <v>2018</v>
      </c>
      <c r="AW259" s="209">
        <v>251</v>
      </c>
      <c r="AX259" s="209">
        <v>58</v>
      </c>
      <c r="AY259" s="210">
        <f>MATCH(A259,'Original Order'!$A$2:$A$317,0)</f>
        <v>251</v>
      </c>
      <c r="AZ259" s="210">
        <f>AG259</f>
        <v>2</v>
      </c>
    </row>
    <row r="260" spans="1:52">
      <c r="A260" s="370" t="s">
        <v>306</v>
      </c>
      <c r="B260" s="251">
        <f t="shared" si="13"/>
        <v>1.19</v>
      </c>
      <c r="C260" s="533" t="s">
        <v>170</v>
      </c>
      <c r="D260" s="466"/>
      <c r="E260" s="470"/>
      <c r="F260" s="495"/>
      <c r="G260" s="495"/>
      <c r="H260" s="495"/>
      <c r="I260" s="495"/>
      <c r="J260" s="548"/>
      <c r="K260" s="495"/>
      <c r="L260" s="252"/>
      <c r="M260" s="252" t="s">
        <v>406</v>
      </c>
      <c r="N260" s="253" t="str">
        <f>IFERROR(VLOOKUP(L260,CategoryLog!$A$2:$D$550,3,FALSE),"")</f>
        <v/>
      </c>
      <c r="O260" s="256" t="s">
        <v>304</v>
      </c>
      <c r="P260" s="252" t="s">
        <v>1099</v>
      </c>
      <c r="Q260" s="253">
        <f>IFERROR(VLOOKUP(O260,CategoryLog!$A$2:$D$550,3,FALSE),"")</f>
        <v>1.19</v>
      </c>
      <c r="R260" s="255" t="s">
        <v>478</v>
      </c>
      <c r="S260" s="252" t="s">
        <v>406</v>
      </c>
      <c r="T260" s="253">
        <f>IFERROR(VLOOKUP(R260,CategoryLog!$A$2:$D$550,3,FALSE),"")</f>
        <v>1.05</v>
      </c>
      <c r="U260" s="256"/>
      <c r="V260" s="252" t="s">
        <v>406</v>
      </c>
      <c r="W260" s="252"/>
      <c r="X260" s="253" t="str">
        <f>IFERROR(VLOOKUP(U260,CategoryLog!$A$2:$D$550,3,FALSE),"")</f>
        <v/>
      </c>
      <c r="Y260" s="366"/>
      <c r="Z260" s="258">
        <v>1</v>
      </c>
      <c r="AA260" s="367"/>
      <c r="AB260" s="278"/>
      <c r="AC260" s="278" t="s">
        <v>996</v>
      </c>
      <c r="AD260" s="278" t="s">
        <v>996</v>
      </c>
      <c r="AE260" s="279"/>
      <c r="AF260" s="278"/>
      <c r="AG260" s="280">
        <v>2</v>
      </c>
      <c r="AH260" s="281"/>
      <c r="AI260" s="282"/>
      <c r="AJ260" s="264" t="s">
        <v>1019</v>
      </c>
      <c r="AK260" s="282"/>
      <c r="AL260" s="282"/>
      <c r="AM260" s="282"/>
      <c r="AN260" s="282" t="s">
        <v>1019</v>
      </c>
      <c r="AO260" s="282"/>
      <c r="AP260" s="282"/>
      <c r="AQ260" s="282"/>
      <c r="AR260" s="254" t="s">
        <v>613</v>
      </c>
      <c r="AS260" s="266"/>
      <c r="AT260" s="266"/>
      <c r="AU260" s="266"/>
      <c r="AV260" s="267" t="str">
        <f t="shared" si="14"/>
        <v>2017</v>
      </c>
      <c r="AW260" s="209">
        <v>252</v>
      </c>
      <c r="AX260" s="209">
        <v>318</v>
      </c>
      <c r="AY260" s="210">
        <f>MATCH(A260,'Original Order'!$A$2:$A$317,0)</f>
        <v>252</v>
      </c>
      <c r="AZ260" s="210" t="s">
        <v>1336</v>
      </c>
    </row>
    <row r="261" spans="1:52">
      <c r="A261" s="370" t="s">
        <v>74</v>
      </c>
      <c r="B261" s="251">
        <f t="shared" si="13"/>
        <v>1.01</v>
      </c>
      <c r="C261" s="533" t="s">
        <v>83</v>
      </c>
      <c r="D261" s="466"/>
      <c r="E261" s="470"/>
      <c r="F261" s="495"/>
      <c r="G261" s="495"/>
      <c r="H261" s="495"/>
      <c r="I261" s="495"/>
      <c r="J261" s="549" t="s">
        <v>1580</v>
      </c>
      <c r="K261" s="497"/>
      <c r="L261" s="252" t="s">
        <v>290</v>
      </c>
      <c r="M261" s="252">
        <v>2</v>
      </c>
      <c r="N261" s="253">
        <f>IFERROR(VLOOKUP(L261,CategoryLog!$A$2:$D$550,3,FALSE),"")</f>
        <v>1.01</v>
      </c>
      <c r="O261" s="276" t="s">
        <v>142</v>
      </c>
      <c r="P261" s="252" t="s">
        <v>1089</v>
      </c>
      <c r="Q261" s="253">
        <f>IFERROR(VLOOKUP(O261,CategoryLog!$A$2:$D$550,3,FALSE),"")</f>
        <v>1.01</v>
      </c>
      <c r="R261" s="255" t="s">
        <v>476</v>
      </c>
      <c r="S261" s="252">
        <v>1.1000000000000001</v>
      </c>
      <c r="T261" s="253">
        <f>IFERROR(VLOOKUP(R261,CategoryLog!$A$2:$D$550,3,FALSE),"")</f>
        <v>1.01</v>
      </c>
      <c r="U261" s="256"/>
      <c r="V261" s="252" t="s">
        <v>406</v>
      </c>
      <c r="W261" s="252"/>
      <c r="X261" s="253" t="str">
        <f>IFERROR(VLOOKUP(U261,CategoryLog!$A$2:$D$550,3,FALSE),"")</f>
        <v/>
      </c>
      <c r="Y261" s="366" t="s">
        <v>996</v>
      </c>
      <c r="Z261" s="258">
        <v>1</v>
      </c>
      <c r="AA261" s="367"/>
      <c r="AB261" s="278"/>
      <c r="AC261" s="278" t="s">
        <v>996</v>
      </c>
      <c r="AD261" s="278" t="s">
        <v>996</v>
      </c>
      <c r="AE261" s="279"/>
      <c r="AF261" s="278"/>
      <c r="AG261" s="280">
        <v>2</v>
      </c>
      <c r="AH261" s="281"/>
      <c r="AI261" s="282"/>
      <c r="AJ261" s="264" t="s">
        <v>1019</v>
      </c>
      <c r="AK261" s="282"/>
      <c r="AL261" s="282"/>
      <c r="AM261" s="282"/>
      <c r="AN261" s="282" t="s">
        <v>1019</v>
      </c>
      <c r="AO261" s="282"/>
      <c r="AP261" s="282"/>
      <c r="AQ261" s="282"/>
      <c r="AR261" s="254" t="s">
        <v>613</v>
      </c>
      <c r="AS261" s="266"/>
      <c r="AT261" s="266"/>
      <c r="AU261" s="266"/>
      <c r="AV261" s="267" t="str">
        <f t="shared" si="14"/>
        <v>2017</v>
      </c>
      <c r="AW261" s="209">
        <v>253</v>
      </c>
      <c r="AX261" s="209">
        <v>294</v>
      </c>
      <c r="AY261" s="210">
        <f>MATCH(A261,'Original Order'!$A$2:$A$317,0)</f>
        <v>253</v>
      </c>
      <c r="AZ261" s="210" t="s">
        <v>1336</v>
      </c>
    </row>
    <row r="262" spans="1:52">
      <c r="A262" s="370" t="s">
        <v>854</v>
      </c>
      <c r="B262" s="251" t="str">
        <f t="shared" si="13"/>
        <v>1.10</v>
      </c>
      <c r="C262" s="533" t="s">
        <v>170</v>
      </c>
      <c r="D262" s="466"/>
      <c r="E262" s="470"/>
      <c r="F262" s="495"/>
      <c r="G262" s="495"/>
      <c r="H262" s="495"/>
      <c r="I262" s="495"/>
      <c r="J262" s="548"/>
      <c r="K262" s="495"/>
      <c r="L262" s="288"/>
      <c r="M262" s="252" t="s">
        <v>406</v>
      </c>
      <c r="N262" s="253" t="str">
        <f>IFERROR(VLOOKUP(L262,CategoryLog!$A$2:$D$550,3,FALSE),"")</f>
        <v/>
      </c>
      <c r="O262" s="289" t="s">
        <v>853</v>
      </c>
      <c r="P262" s="252" t="s">
        <v>1097</v>
      </c>
      <c r="Q262" s="253" t="str">
        <f>IFERROR(VLOOKUP(O262,CategoryLog!$A$2:$D$550,3,FALSE),"")</f>
        <v>1.10</v>
      </c>
      <c r="R262" s="310"/>
      <c r="S262" s="252" t="s">
        <v>406</v>
      </c>
      <c r="T262" s="253" t="str">
        <f>IFERROR(VLOOKUP(R262,CategoryLog!$A$2:$D$550,3,FALSE),"")</f>
        <v/>
      </c>
      <c r="U262" s="290"/>
      <c r="V262" s="252" t="s">
        <v>406</v>
      </c>
      <c r="W262" s="291"/>
      <c r="X262" s="253" t="str">
        <f>IFERROR(VLOOKUP(U262,CategoryLog!$A$2:$D$550,3,FALSE),"")</f>
        <v/>
      </c>
      <c r="Y262" s="366"/>
      <c r="Z262" s="371"/>
      <c r="AA262" s="372"/>
      <c r="AB262" s="275"/>
      <c r="AC262" s="283" t="s">
        <v>996</v>
      </c>
      <c r="AD262" s="312"/>
      <c r="AE262" s="312"/>
      <c r="AF262" s="283" t="s">
        <v>996</v>
      </c>
      <c r="AG262" s="281">
        <v>2</v>
      </c>
      <c r="AH262" s="281"/>
      <c r="AI262" s="282"/>
      <c r="AJ262" s="264" t="s">
        <v>1019</v>
      </c>
      <c r="AK262" s="301"/>
      <c r="AL262" s="282"/>
      <c r="AM262" s="282"/>
      <c r="AN262" s="282" t="s">
        <v>1019</v>
      </c>
      <c r="AO262" s="301"/>
      <c r="AP262" s="282"/>
      <c r="AQ262" s="282"/>
      <c r="AR262" s="295" t="s">
        <v>613</v>
      </c>
      <c r="AS262" s="266"/>
      <c r="AT262" s="266"/>
      <c r="AU262" s="266"/>
      <c r="AV262" s="267" t="str">
        <f t="shared" si="14"/>
        <v>2018</v>
      </c>
      <c r="AW262" s="209">
        <v>254</v>
      </c>
      <c r="AX262" s="209">
        <v>48</v>
      </c>
      <c r="AY262" s="210">
        <f>MATCH(A262,'Original Order'!$A$2:$A$317,0)</f>
        <v>254</v>
      </c>
      <c r="AZ262" s="210">
        <f>AG262</f>
        <v>2</v>
      </c>
    </row>
    <row r="263" spans="1:52">
      <c r="A263" s="370" t="s">
        <v>864</v>
      </c>
      <c r="B263" s="251">
        <f t="shared" si="13"/>
        <v>1.1100000000000001</v>
      </c>
      <c r="C263" s="533" t="s">
        <v>170</v>
      </c>
      <c r="D263" s="466"/>
      <c r="E263" s="470"/>
      <c r="F263" s="495"/>
      <c r="G263" s="495"/>
      <c r="H263" s="495"/>
      <c r="I263" s="495"/>
      <c r="J263" s="548"/>
      <c r="K263" s="495"/>
      <c r="L263" s="288"/>
      <c r="M263" s="252" t="s">
        <v>406</v>
      </c>
      <c r="N263" s="253" t="str">
        <f>IFERROR(VLOOKUP(L263,CategoryLog!$A$2:$D$550,3,FALSE),"")</f>
        <v/>
      </c>
      <c r="O263" s="289" t="s">
        <v>863</v>
      </c>
      <c r="P263" s="252" t="s">
        <v>1097</v>
      </c>
      <c r="Q263" s="253">
        <f>IFERROR(VLOOKUP(O263,CategoryLog!$A$2:$D$550,3,FALSE),"")</f>
        <v>1.1100000000000001</v>
      </c>
      <c r="R263" s="310"/>
      <c r="S263" s="252" t="s">
        <v>406</v>
      </c>
      <c r="T263" s="253" t="str">
        <f>IFERROR(VLOOKUP(R263,CategoryLog!$A$2:$D$550,3,FALSE),"")</f>
        <v/>
      </c>
      <c r="U263" s="290"/>
      <c r="V263" s="252" t="s">
        <v>406</v>
      </c>
      <c r="W263" s="291"/>
      <c r="X263" s="253" t="str">
        <f>IFERROR(VLOOKUP(U263,CategoryLog!$A$2:$D$550,3,FALSE),"")</f>
        <v/>
      </c>
      <c r="Y263" s="366" t="s">
        <v>996</v>
      </c>
      <c r="Z263" s="371"/>
      <c r="AA263" s="372"/>
      <c r="AB263" s="275"/>
      <c r="AC263" s="283" t="s">
        <v>996</v>
      </c>
      <c r="AD263" s="312"/>
      <c r="AE263" s="312"/>
      <c r="AF263" s="283" t="s">
        <v>996</v>
      </c>
      <c r="AG263" s="281">
        <v>2</v>
      </c>
      <c r="AH263" s="281"/>
      <c r="AI263" s="282"/>
      <c r="AJ263" s="264" t="s">
        <v>1019</v>
      </c>
      <c r="AK263" s="301"/>
      <c r="AL263" s="282"/>
      <c r="AM263" s="282"/>
      <c r="AN263" s="282" t="s">
        <v>1019</v>
      </c>
      <c r="AO263" s="301"/>
      <c r="AP263" s="282"/>
      <c r="AQ263" s="282"/>
      <c r="AR263" s="295" t="s">
        <v>613</v>
      </c>
      <c r="AS263" s="266"/>
      <c r="AT263" s="266"/>
      <c r="AU263" s="266"/>
      <c r="AV263" s="267" t="str">
        <f t="shared" si="14"/>
        <v>2018</v>
      </c>
      <c r="AW263" s="209">
        <v>255</v>
      </c>
      <c r="AX263" s="209">
        <v>56</v>
      </c>
      <c r="AY263" s="210">
        <f>MATCH(A263,'Original Order'!$A$2:$A$317,0)</f>
        <v>255</v>
      </c>
      <c r="AZ263" s="210">
        <f>AG263</f>
        <v>2</v>
      </c>
    </row>
    <row r="264" spans="1:52">
      <c r="A264" s="370" t="s">
        <v>856</v>
      </c>
      <c r="B264" s="251">
        <f t="shared" si="13"/>
        <v>1.1200000000000001</v>
      </c>
      <c r="C264" s="533" t="s">
        <v>170</v>
      </c>
      <c r="D264" s="466"/>
      <c r="E264" s="470"/>
      <c r="F264" s="495"/>
      <c r="G264" s="495"/>
      <c r="H264" s="495"/>
      <c r="I264" s="495"/>
      <c r="J264" s="548"/>
      <c r="K264" s="495"/>
      <c r="L264" s="288"/>
      <c r="M264" s="252" t="s">
        <v>406</v>
      </c>
      <c r="N264" s="253" t="str">
        <f>IFERROR(VLOOKUP(L264,CategoryLog!$A$2:$D$550,3,FALSE),"")</f>
        <v/>
      </c>
      <c r="O264" s="289" t="s">
        <v>855</v>
      </c>
      <c r="P264" s="252" t="s">
        <v>1097</v>
      </c>
      <c r="Q264" s="253">
        <f>IFERROR(VLOOKUP(O264,CategoryLog!$A$2:$D$550,3,FALSE),"")</f>
        <v>1.1200000000000001</v>
      </c>
      <c r="R264" s="310"/>
      <c r="S264" s="252" t="s">
        <v>406</v>
      </c>
      <c r="T264" s="253" t="str">
        <f>IFERROR(VLOOKUP(R264,CategoryLog!$A$2:$D$550,3,FALSE),"")</f>
        <v/>
      </c>
      <c r="U264" s="290"/>
      <c r="V264" s="252" t="s">
        <v>406</v>
      </c>
      <c r="W264" s="291"/>
      <c r="X264" s="253" t="str">
        <f>IFERROR(VLOOKUP(U264,CategoryLog!$A$2:$D$550,3,FALSE),"")</f>
        <v/>
      </c>
      <c r="Y264" s="366"/>
      <c r="Z264" s="371"/>
      <c r="AA264" s="372"/>
      <c r="AB264" s="275"/>
      <c r="AC264" s="283" t="s">
        <v>1019</v>
      </c>
      <c r="AD264" s="312"/>
      <c r="AE264" s="312"/>
      <c r="AF264" s="283" t="s">
        <v>996</v>
      </c>
      <c r="AG264" s="281">
        <v>1</v>
      </c>
      <c r="AH264" s="281"/>
      <c r="AI264" s="282"/>
      <c r="AJ264" s="264" t="s">
        <v>1019</v>
      </c>
      <c r="AK264" s="301"/>
      <c r="AL264" s="282"/>
      <c r="AM264" s="282"/>
      <c r="AN264" s="282" t="s">
        <v>1019</v>
      </c>
      <c r="AO264" s="301"/>
      <c r="AP264" s="282"/>
      <c r="AQ264" s="282"/>
      <c r="AR264" s="295" t="s">
        <v>613</v>
      </c>
      <c r="AS264" s="266"/>
      <c r="AT264" s="266"/>
      <c r="AU264" s="266"/>
      <c r="AV264" s="267" t="str">
        <f t="shared" si="14"/>
        <v>2018</v>
      </c>
      <c r="AW264" s="209">
        <v>256</v>
      </c>
      <c r="AX264" s="209">
        <v>49</v>
      </c>
      <c r="AY264" s="210">
        <f>MATCH(A264,'Original Order'!$A$2:$A$317,0)</f>
        <v>256</v>
      </c>
      <c r="AZ264" s="210">
        <f>AG264</f>
        <v>1</v>
      </c>
    </row>
    <row r="265" spans="1:52">
      <c r="A265" s="370" t="s">
        <v>858</v>
      </c>
      <c r="B265" s="251">
        <f t="shared" ref="B265:B328" si="19">IF(N265="",IF(Q265="",IF(T265="",IF(X265="","none",X265),T265),Q265),N265)</f>
        <v>1.1299999999999999</v>
      </c>
      <c r="C265" s="533" t="s">
        <v>170</v>
      </c>
      <c r="D265" s="466"/>
      <c r="E265" s="470"/>
      <c r="F265" s="495"/>
      <c r="G265" s="495"/>
      <c r="H265" s="495"/>
      <c r="I265" s="497" t="s">
        <v>1555</v>
      </c>
      <c r="J265" s="549"/>
      <c r="K265" s="497"/>
      <c r="L265" s="288"/>
      <c r="M265" s="252" t="s">
        <v>406</v>
      </c>
      <c r="N265" s="253" t="str">
        <f>IFERROR(VLOOKUP(L265,CategoryLog!$A$2:$D$550,3,FALSE),"")</f>
        <v/>
      </c>
      <c r="O265" s="289" t="s">
        <v>857</v>
      </c>
      <c r="P265" s="252" t="s">
        <v>1097</v>
      </c>
      <c r="Q265" s="253">
        <f>IFERROR(VLOOKUP(O265,CategoryLog!$A$2:$D$550,3,FALSE),"")</f>
        <v>1.1299999999999999</v>
      </c>
      <c r="R265" s="310"/>
      <c r="S265" s="252" t="s">
        <v>406</v>
      </c>
      <c r="T265" s="253" t="str">
        <f>IFERROR(VLOOKUP(R265,CategoryLog!$A$2:$D$550,3,FALSE),"")</f>
        <v/>
      </c>
      <c r="U265" s="290"/>
      <c r="V265" s="252" t="s">
        <v>406</v>
      </c>
      <c r="W265" s="291"/>
      <c r="X265" s="253" t="str">
        <f>IFERROR(VLOOKUP(U265,CategoryLog!$A$2:$D$550,3,FALSE),"")</f>
        <v/>
      </c>
      <c r="Y265" s="366"/>
      <c r="Z265" s="371"/>
      <c r="AA265" s="372"/>
      <c r="AB265" s="275"/>
      <c r="AC265" s="283" t="s">
        <v>1019</v>
      </c>
      <c r="AD265" s="312"/>
      <c r="AE265" s="312"/>
      <c r="AF265" s="283" t="s">
        <v>996</v>
      </c>
      <c r="AG265" s="281">
        <v>1</v>
      </c>
      <c r="AH265" s="281"/>
      <c r="AI265" s="282"/>
      <c r="AJ265" s="264" t="s">
        <v>1019</v>
      </c>
      <c r="AK265" s="301"/>
      <c r="AL265" s="282"/>
      <c r="AM265" s="282"/>
      <c r="AN265" s="282" t="s">
        <v>1019</v>
      </c>
      <c r="AO265" s="301"/>
      <c r="AP265" s="282"/>
      <c r="AQ265" s="282"/>
      <c r="AR265" s="295" t="s">
        <v>613</v>
      </c>
      <c r="AS265" s="266"/>
      <c r="AT265" s="266"/>
      <c r="AU265" s="266"/>
      <c r="AV265" s="267" t="str">
        <f t="shared" si="14"/>
        <v>2018</v>
      </c>
      <c r="AW265" s="209">
        <v>257</v>
      </c>
      <c r="AX265" s="209">
        <v>50</v>
      </c>
      <c r="AY265" s="210">
        <f>MATCH(A265,'Original Order'!$A$2:$A$317,0)</f>
        <v>257</v>
      </c>
      <c r="AZ265" s="210">
        <f>AG265</f>
        <v>1</v>
      </c>
    </row>
    <row r="266" spans="1:52">
      <c r="A266" s="370" t="s">
        <v>75</v>
      </c>
      <c r="B266" s="251">
        <f t="shared" si="19"/>
        <v>1.03</v>
      </c>
      <c r="C266" s="533" t="s">
        <v>83</v>
      </c>
      <c r="D266" s="466"/>
      <c r="E266" s="470"/>
      <c r="F266" s="495"/>
      <c r="G266" s="495"/>
      <c r="H266" s="495"/>
      <c r="I266" s="495"/>
      <c r="J266" s="549" t="s">
        <v>1574</v>
      </c>
      <c r="K266" s="497"/>
      <c r="L266" s="252" t="s">
        <v>291</v>
      </c>
      <c r="M266" s="252">
        <v>2</v>
      </c>
      <c r="N266" s="253">
        <f>IFERROR(VLOOKUP(L266,CategoryLog!$A$2:$D$550,3,FALSE),"")</f>
        <v>1.03</v>
      </c>
      <c r="O266" s="256" t="s">
        <v>146</v>
      </c>
      <c r="P266" s="252" t="s">
        <v>1085</v>
      </c>
      <c r="Q266" s="253">
        <f>IFERROR(VLOOKUP(O266,CategoryLog!$A$2:$D$550,3,FALSE),"")</f>
        <v>1.03</v>
      </c>
      <c r="R266" s="255"/>
      <c r="S266" s="252" t="s">
        <v>406</v>
      </c>
      <c r="T266" s="253" t="str">
        <f>IFERROR(VLOOKUP(R266,CategoryLog!$A$2:$D$550,3,FALSE),"")</f>
        <v/>
      </c>
      <c r="U266" s="256"/>
      <c r="V266" s="252" t="s">
        <v>406</v>
      </c>
      <c r="W266" s="252"/>
      <c r="X266" s="253" t="str">
        <f>IFERROR(VLOOKUP(U266,CategoryLog!$A$2:$D$550,3,FALSE),"")</f>
        <v/>
      </c>
      <c r="Y266" s="366" t="s">
        <v>996</v>
      </c>
      <c r="Z266" s="258">
        <v>1</v>
      </c>
      <c r="AA266" s="367"/>
      <c r="AB266" s="278"/>
      <c r="AC266" s="278" t="s">
        <v>996</v>
      </c>
      <c r="AD266" s="279"/>
      <c r="AE266" s="279"/>
      <c r="AF266" s="278"/>
      <c r="AG266" s="280">
        <v>1</v>
      </c>
      <c r="AH266" s="281"/>
      <c r="AI266" s="282"/>
      <c r="AJ266" s="264" t="s">
        <v>1019</v>
      </c>
      <c r="AK266" s="301"/>
      <c r="AL266" s="282"/>
      <c r="AM266" s="282"/>
      <c r="AN266" s="282" t="s">
        <v>1019</v>
      </c>
      <c r="AO266" s="301"/>
      <c r="AP266" s="282"/>
      <c r="AQ266" s="282"/>
      <c r="AR266" s="254" t="s">
        <v>613</v>
      </c>
      <c r="AS266" s="266"/>
      <c r="AT266" s="266"/>
      <c r="AU266" s="266"/>
      <c r="AV266" s="267" t="str">
        <f t="shared" ref="AV266:AV329" si="20">IF(Z266="",IF(AG266&gt;0,"2018","n/a"),"2017")</f>
        <v>2017</v>
      </c>
      <c r="AW266" s="209">
        <v>258</v>
      </c>
      <c r="AX266" s="209">
        <v>295</v>
      </c>
      <c r="AY266" s="210">
        <f>MATCH(A266,'Original Order'!$A$2:$A$317,0)</f>
        <v>258</v>
      </c>
      <c r="AZ266" s="210" t="s">
        <v>1336</v>
      </c>
    </row>
    <row r="267" spans="1:52">
      <c r="A267" s="370" t="s">
        <v>870</v>
      </c>
      <c r="B267" s="251">
        <f t="shared" si="19"/>
        <v>1.1399999999999999</v>
      </c>
      <c r="C267" s="533" t="s">
        <v>170</v>
      </c>
      <c r="D267" s="466"/>
      <c r="E267" s="470"/>
      <c r="F267" s="495"/>
      <c r="G267" s="495"/>
      <c r="H267" s="495"/>
      <c r="I267" s="495"/>
      <c r="J267" s="548"/>
      <c r="K267" s="495"/>
      <c r="L267" s="288"/>
      <c r="M267" s="252" t="s">
        <v>406</v>
      </c>
      <c r="N267" s="253" t="str">
        <f>IFERROR(VLOOKUP(L267,CategoryLog!$A$2:$D$550,3,FALSE),"")</f>
        <v/>
      </c>
      <c r="O267" s="289" t="s">
        <v>869</v>
      </c>
      <c r="P267" s="252" t="s">
        <v>1097</v>
      </c>
      <c r="Q267" s="253">
        <f>IFERROR(VLOOKUP(O267,CategoryLog!$A$2:$D$550,3,FALSE),"")</f>
        <v>1.1399999999999999</v>
      </c>
      <c r="R267" s="310"/>
      <c r="S267" s="252" t="s">
        <v>406</v>
      </c>
      <c r="T267" s="253" t="str">
        <f>IFERROR(VLOOKUP(R267,CategoryLog!$A$2:$D$550,3,FALSE),"")</f>
        <v/>
      </c>
      <c r="U267" s="290"/>
      <c r="V267" s="252" t="s">
        <v>406</v>
      </c>
      <c r="W267" s="291"/>
      <c r="X267" s="253" t="str">
        <f>IFERROR(VLOOKUP(U267,CategoryLog!$A$2:$D$550,3,FALSE),"")</f>
        <v/>
      </c>
      <c r="Y267" s="366"/>
      <c r="Z267" s="371"/>
      <c r="AA267" s="372"/>
      <c r="AB267" s="275"/>
      <c r="AC267" s="283" t="s">
        <v>996</v>
      </c>
      <c r="AD267" s="312"/>
      <c r="AE267" s="312"/>
      <c r="AF267" s="283" t="s">
        <v>996</v>
      </c>
      <c r="AG267" s="281">
        <v>2</v>
      </c>
      <c r="AH267" s="281"/>
      <c r="AI267" s="282"/>
      <c r="AJ267" s="264" t="s">
        <v>1019</v>
      </c>
      <c r="AK267" s="301"/>
      <c r="AL267" s="282"/>
      <c r="AM267" s="282"/>
      <c r="AN267" s="282" t="s">
        <v>1019</v>
      </c>
      <c r="AO267" s="301"/>
      <c r="AP267" s="282"/>
      <c r="AQ267" s="282"/>
      <c r="AR267" s="295" t="s">
        <v>613</v>
      </c>
      <c r="AS267" s="266"/>
      <c r="AT267" s="266"/>
      <c r="AU267" s="266"/>
      <c r="AV267" s="287" t="str">
        <f t="shared" si="20"/>
        <v>2018</v>
      </c>
      <c r="AW267" s="209">
        <v>259</v>
      </c>
      <c r="AX267" s="209">
        <v>61</v>
      </c>
      <c r="AY267" s="210">
        <f>MATCH(A267,'Original Order'!$A$2:$A$317,0)</f>
        <v>259</v>
      </c>
      <c r="AZ267" s="210">
        <f>AG267</f>
        <v>2</v>
      </c>
    </row>
    <row r="268" spans="1:52">
      <c r="A268" s="370" t="s">
        <v>72</v>
      </c>
      <c r="B268" s="251">
        <f t="shared" si="19"/>
        <v>1.08</v>
      </c>
      <c r="C268" s="533" t="s">
        <v>83</v>
      </c>
      <c r="D268" s="466"/>
      <c r="E268" s="470"/>
      <c r="F268" s="495"/>
      <c r="G268" s="495"/>
      <c r="H268" s="495"/>
      <c r="I268" s="495"/>
      <c r="J268" s="549" t="s">
        <v>1574</v>
      </c>
      <c r="K268" s="497"/>
      <c r="L268" s="252" t="s">
        <v>287</v>
      </c>
      <c r="M268" s="252">
        <v>1</v>
      </c>
      <c r="N268" s="253">
        <f>IFERROR(VLOOKUP(L268,CategoryLog!$A$2:$D$550,3,FALSE),"")</f>
        <v>1.08</v>
      </c>
      <c r="O268" s="254"/>
      <c r="P268" s="252" t="s">
        <v>406</v>
      </c>
      <c r="Q268" s="253" t="str">
        <f>IFERROR(VLOOKUP(O268,CategoryLog!$A$2:$D$550,3,FALSE),"")</f>
        <v/>
      </c>
      <c r="R268" s="255" t="s">
        <v>473</v>
      </c>
      <c r="S268" s="252">
        <v>0.1</v>
      </c>
      <c r="T268" s="253">
        <f>IFERROR(VLOOKUP(R268,CategoryLog!$A$2:$D$550,3,FALSE),"")</f>
        <v>1.08</v>
      </c>
      <c r="U268" s="256"/>
      <c r="V268" s="252" t="s">
        <v>406</v>
      </c>
      <c r="W268" s="252"/>
      <c r="X268" s="253" t="str">
        <f>IFERROR(VLOOKUP(U268,CategoryLog!$A$2:$D$550,3,FALSE),"")</f>
        <v/>
      </c>
      <c r="Y268" s="366"/>
      <c r="Z268" s="258">
        <v>1</v>
      </c>
      <c r="AA268" s="367"/>
      <c r="AB268" s="278"/>
      <c r="AC268" s="278"/>
      <c r="AD268" s="278" t="s">
        <v>996</v>
      </c>
      <c r="AE268" s="279"/>
      <c r="AF268" s="278"/>
      <c r="AG268" s="280">
        <v>1</v>
      </c>
      <c r="AH268" s="281"/>
      <c r="AI268" s="282"/>
      <c r="AJ268" s="301"/>
      <c r="AK268" s="282"/>
      <c r="AL268" s="282"/>
      <c r="AM268" s="282"/>
      <c r="AN268" s="282"/>
      <c r="AO268" s="282"/>
      <c r="AP268" s="282"/>
      <c r="AQ268" s="282"/>
      <c r="AR268" s="254" t="s">
        <v>613</v>
      </c>
      <c r="AS268" s="266"/>
      <c r="AT268" s="266"/>
      <c r="AU268" s="266"/>
      <c r="AV268" s="267" t="str">
        <f t="shared" si="20"/>
        <v>2017</v>
      </c>
      <c r="AW268" s="209">
        <v>260</v>
      </c>
      <c r="AX268" s="209">
        <v>260</v>
      </c>
      <c r="AY268" s="210">
        <f>MATCH(A268,'Original Order'!$A$2:$A$317,0)</f>
        <v>260</v>
      </c>
      <c r="AZ268" s="210" t="s">
        <v>1336</v>
      </c>
    </row>
    <row r="269" spans="1:52">
      <c r="A269" s="370" t="s">
        <v>84</v>
      </c>
      <c r="B269" s="251">
        <f t="shared" si="19"/>
        <v>1.02</v>
      </c>
      <c r="C269" s="533" t="s">
        <v>83</v>
      </c>
      <c r="D269" s="466"/>
      <c r="E269" s="470"/>
      <c r="F269" s="495"/>
      <c r="G269" s="495"/>
      <c r="H269" s="495"/>
      <c r="I269" s="495"/>
      <c r="J269" s="549" t="s">
        <v>1580</v>
      </c>
      <c r="K269" s="497"/>
      <c r="L269" s="252" t="s">
        <v>292</v>
      </c>
      <c r="M269" s="252">
        <v>2</v>
      </c>
      <c r="N269" s="253">
        <f>IFERROR(VLOOKUP(L269,CategoryLog!$A$2:$D$550,3,FALSE),"")</f>
        <v>1.02</v>
      </c>
      <c r="O269" s="256" t="s">
        <v>141</v>
      </c>
      <c r="P269" s="252" t="s">
        <v>1097</v>
      </c>
      <c r="Q269" s="253">
        <f>IFERROR(VLOOKUP(O269,CategoryLog!$A$2:$D$550,3,FALSE),"")</f>
        <v>1.02</v>
      </c>
      <c r="R269" s="255"/>
      <c r="S269" s="252" t="s">
        <v>406</v>
      </c>
      <c r="T269" s="253" t="str">
        <f>IFERROR(VLOOKUP(R269,CategoryLog!$A$2:$D$550,3,FALSE),"")</f>
        <v/>
      </c>
      <c r="U269" s="256"/>
      <c r="V269" s="252" t="s">
        <v>406</v>
      </c>
      <c r="W269" s="252"/>
      <c r="X269" s="253" t="str">
        <f>IFERROR(VLOOKUP(U269,CategoryLog!$A$2:$D$550,3,FALSE),"")</f>
        <v/>
      </c>
      <c r="Y269" s="366"/>
      <c r="Z269" s="258">
        <v>1</v>
      </c>
      <c r="AA269" s="367"/>
      <c r="AB269" s="278"/>
      <c r="AC269" s="278" t="s">
        <v>996</v>
      </c>
      <c r="AD269" s="279"/>
      <c r="AE269" s="279"/>
      <c r="AF269" s="278"/>
      <c r="AG269" s="280">
        <v>1</v>
      </c>
      <c r="AH269" s="281"/>
      <c r="AI269" s="282"/>
      <c r="AJ269" s="264" t="s">
        <v>1019</v>
      </c>
      <c r="AK269" s="301"/>
      <c r="AL269" s="282"/>
      <c r="AM269" s="282"/>
      <c r="AN269" s="282" t="s">
        <v>1019</v>
      </c>
      <c r="AO269" s="301"/>
      <c r="AP269" s="282"/>
      <c r="AQ269" s="282"/>
      <c r="AR269" s="254" t="s">
        <v>613</v>
      </c>
      <c r="AS269" s="266"/>
      <c r="AT269" s="266"/>
      <c r="AU269" s="266"/>
      <c r="AV269" s="267" t="str">
        <f t="shared" si="20"/>
        <v>2017</v>
      </c>
      <c r="AW269" s="209">
        <v>261</v>
      </c>
      <c r="AX269" s="209">
        <v>317</v>
      </c>
      <c r="AY269" s="210">
        <f>MATCH(A269,'Original Order'!$A$2:$A$317,0)</f>
        <v>261</v>
      </c>
      <c r="AZ269" s="210" t="s">
        <v>1336</v>
      </c>
    </row>
    <row r="270" spans="1:52">
      <c r="A270" s="370" t="s">
        <v>862</v>
      </c>
      <c r="B270" s="251">
        <f t="shared" si="19"/>
        <v>1.1499999999999999</v>
      </c>
      <c r="C270" s="533" t="s">
        <v>170</v>
      </c>
      <c r="D270" s="466"/>
      <c r="E270" s="470"/>
      <c r="F270" s="495"/>
      <c r="G270" s="495"/>
      <c r="H270" s="495"/>
      <c r="I270" s="495"/>
      <c r="J270" s="548"/>
      <c r="K270" s="495"/>
      <c r="L270" s="288"/>
      <c r="M270" s="252" t="s">
        <v>406</v>
      </c>
      <c r="N270" s="253" t="str">
        <f>IFERROR(VLOOKUP(L270,CategoryLog!$A$2:$D$550,3,FALSE),"")</f>
        <v/>
      </c>
      <c r="O270" s="289" t="s">
        <v>861</v>
      </c>
      <c r="P270" s="252" t="s">
        <v>1103</v>
      </c>
      <c r="Q270" s="253">
        <f>IFERROR(VLOOKUP(O270,CategoryLog!$A$2:$D$550,3,FALSE),"")</f>
        <v>1.1499999999999999</v>
      </c>
      <c r="R270" s="310"/>
      <c r="S270" s="252" t="s">
        <v>406</v>
      </c>
      <c r="T270" s="253" t="str">
        <f>IFERROR(VLOOKUP(R270,CategoryLog!$A$2:$D$550,3,FALSE),"")</f>
        <v/>
      </c>
      <c r="U270" s="290"/>
      <c r="V270" s="252" t="s">
        <v>406</v>
      </c>
      <c r="W270" s="291"/>
      <c r="X270" s="253" t="str">
        <f>IFERROR(VLOOKUP(U270,CategoryLog!$A$2:$D$550,3,FALSE),"")</f>
        <v/>
      </c>
      <c r="Y270" s="366"/>
      <c r="Z270" s="371"/>
      <c r="AA270" s="372"/>
      <c r="AB270" s="275"/>
      <c r="AC270" s="283" t="s">
        <v>996</v>
      </c>
      <c r="AD270" s="312"/>
      <c r="AE270" s="312"/>
      <c r="AF270" s="283" t="s">
        <v>996</v>
      </c>
      <c r="AG270" s="281">
        <v>2</v>
      </c>
      <c r="AH270" s="281"/>
      <c r="AI270" s="282"/>
      <c r="AJ270" s="264" t="s">
        <v>1019</v>
      </c>
      <c r="AK270" s="301"/>
      <c r="AL270" s="282"/>
      <c r="AM270" s="282"/>
      <c r="AN270" s="282" t="s">
        <v>1019</v>
      </c>
      <c r="AO270" s="301"/>
      <c r="AP270" s="282"/>
      <c r="AQ270" s="282"/>
      <c r="AR270" s="295" t="s">
        <v>613</v>
      </c>
      <c r="AS270" s="266"/>
      <c r="AT270" s="266"/>
      <c r="AU270" s="266"/>
      <c r="AV270" s="267" t="str">
        <f t="shared" si="20"/>
        <v>2018</v>
      </c>
      <c r="AW270" s="209">
        <v>262</v>
      </c>
      <c r="AX270" s="209">
        <v>53</v>
      </c>
      <c r="AY270" s="210">
        <f>MATCH(A270,'Original Order'!$A$2:$A$317,0)</f>
        <v>262</v>
      </c>
      <c r="AZ270" s="210">
        <f>AG270</f>
        <v>2</v>
      </c>
    </row>
    <row r="271" spans="1:52">
      <c r="A271" s="370" t="s">
        <v>868</v>
      </c>
      <c r="B271" s="251">
        <f t="shared" si="19"/>
        <v>1.1599999999999999</v>
      </c>
      <c r="C271" s="533" t="s">
        <v>170</v>
      </c>
      <c r="D271" s="466"/>
      <c r="E271" s="470"/>
      <c r="F271" s="495"/>
      <c r="G271" s="495"/>
      <c r="H271" s="495"/>
      <c r="I271" s="495"/>
      <c r="J271" s="548"/>
      <c r="K271" s="495"/>
      <c r="L271" s="288"/>
      <c r="M271" s="252" t="s">
        <v>406</v>
      </c>
      <c r="N271" s="253" t="str">
        <f>IFERROR(VLOOKUP(L271,CategoryLog!$A$2:$D$550,3,FALSE),"")</f>
        <v/>
      </c>
      <c r="O271" s="289" t="s">
        <v>867</v>
      </c>
      <c r="P271" s="252" t="s">
        <v>1097</v>
      </c>
      <c r="Q271" s="253">
        <f>IFERROR(VLOOKUP(O271,CategoryLog!$A$2:$D$550,3,FALSE),"")</f>
        <v>1.1599999999999999</v>
      </c>
      <c r="R271" s="310"/>
      <c r="S271" s="252" t="s">
        <v>406</v>
      </c>
      <c r="T271" s="253" t="str">
        <f>IFERROR(VLOOKUP(R271,CategoryLog!$A$2:$D$550,3,FALSE),"")</f>
        <v/>
      </c>
      <c r="U271" s="290"/>
      <c r="V271" s="252" t="s">
        <v>406</v>
      </c>
      <c r="W271" s="291"/>
      <c r="X271" s="253" t="str">
        <f>IFERROR(VLOOKUP(U271,CategoryLog!$A$2:$D$550,3,FALSE),"")</f>
        <v/>
      </c>
      <c r="Y271" s="366"/>
      <c r="Z271" s="371"/>
      <c r="AA271" s="372"/>
      <c r="AB271" s="275"/>
      <c r="AC271" s="283" t="s">
        <v>996</v>
      </c>
      <c r="AD271" s="312"/>
      <c r="AE271" s="312"/>
      <c r="AF271" s="283" t="s">
        <v>996</v>
      </c>
      <c r="AG271" s="281">
        <v>2</v>
      </c>
      <c r="AH271" s="281"/>
      <c r="AI271" s="282"/>
      <c r="AJ271" s="264" t="s">
        <v>1019</v>
      </c>
      <c r="AK271" s="301"/>
      <c r="AL271" s="282"/>
      <c r="AM271" s="282"/>
      <c r="AN271" s="282" t="s">
        <v>1019</v>
      </c>
      <c r="AO271" s="301"/>
      <c r="AP271" s="282"/>
      <c r="AQ271" s="282"/>
      <c r="AR271" s="295" t="s">
        <v>613</v>
      </c>
      <c r="AS271" s="266"/>
      <c r="AT271" s="266"/>
      <c r="AU271" s="266"/>
      <c r="AV271" s="267" t="str">
        <f t="shared" si="20"/>
        <v>2018</v>
      </c>
      <c r="AW271" s="209">
        <v>263</v>
      </c>
      <c r="AX271" s="209">
        <v>60</v>
      </c>
      <c r="AY271" s="210">
        <f>MATCH(A271,'Original Order'!$A$2:$A$317,0)</f>
        <v>263</v>
      </c>
      <c r="AZ271" s="210">
        <f>AG271</f>
        <v>2</v>
      </c>
    </row>
    <row r="272" spans="1:52" ht="24">
      <c r="A272" s="370" t="s">
        <v>73</v>
      </c>
      <c r="B272" s="251">
        <f t="shared" si="19"/>
        <v>1.17</v>
      </c>
      <c r="C272" s="533" t="s">
        <v>170</v>
      </c>
      <c r="D272" s="466"/>
      <c r="E272" s="470"/>
      <c r="F272" s="495"/>
      <c r="G272" s="495"/>
      <c r="H272" s="495"/>
      <c r="I272" s="495"/>
      <c r="J272" s="548"/>
      <c r="K272" s="495"/>
      <c r="L272" s="252" t="s">
        <v>289</v>
      </c>
      <c r="M272" s="252">
        <v>1</v>
      </c>
      <c r="N272" s="253">
        <f>IFERROR(VLOOKUP(L272,CategoryLog!$A$2:$D$550,3,FALSE),"")</f>
        <v>1.17</v>
      </c>
      <c r="O272" s="256" t="s">
        <v>140</v>
      </c>
      <c r="P272" s="252" t="s">
        <v>1085</v>
      </c>
      <c r="Q272" s="253">
        <f>IFERROR(VLOOKUP(O272,CategoryLog!$A$2:$D$550,3,FALSE),"")</f>
        <v>1.17</v>
      </c>
      <c r="R272" s="255" t="s">
        <v>475</v>
      </c>
      <c r="S272" s="252">
        <v>2.1</v>
      </c>
      <c r="T272" s="253">
        <f>IFERROR(VLOOKUP(R272,CategoryLog!$A$2:$D$550,3,FALSE),"")</f>
        <v>1.17</v>
      </c>
      <c r="U272" s="256"/>
      <c r="V272" s="252" t="s">
        <v>406</v>
      </c>
      <c r="W272" s="252"/>
      <c r="X272" s="253" t="str">
        <f>IFERROR(VLOOKUP(U272,CategoryLog!$A$2:$D$550,3,FALSE),"")</f>
        <v/>
      </c>
      <c r="Y272" s="366" t="s">
        <v>996</v>
      </c>
      <c r="Z272" s="258">
        <v>1</v>
      </c>
      <c r="AA272" s="367"/>
      <c r="AB272" s="278"/>
      <c r="AC272" s="278" t="s">
        <v>996</v>
      </c>
      <c r="AD272" s="278" t="s">
        <v>996</v>
      </c>
      <c r="AE272" s="279"/>
      <c r="AF272" s="278"/>
      <c r="AG272" s="280">
        <v>2</v>
      </c>
      <c r="AH272" s="281"/>
      <c r="AI272" s="282"/>
      <c r="AJ272" s="264" t="s">
        <v>1019</v>
      </c>
      <c r="AK272" s="282"/>
      <c r="AL272" s="282"/>
      <c r="AM272" s="282"/>
      <c r="AN272" s="282" t="s">
        <v>1019</v>
      </c>
      <c r="AO272" s="282"/>
      <c r="AP272" s="282"/>
      <c r="AQ272" s="282"/>
      <c r="AR272" s="254" t="s">
        <v>613</v>
      </c>
      <c r="AS272" s="266"/>
      <c r="AT272" s="266"/>
      <c r="AU272" s="266"/>
      <c r="AV272" s="267" t="str">
        <f t="shared" si="20"/>
        <v>2017</v>
      </c>
      <c r="AW272" s="209">
        <v>264</v>
      </c>
      <c r="AX272" s="209">
        <v>292</v>
      </c>
      <c r="AY272" s="210">
        <f>MATCH(A272,'Original Order'!$A$2:$A$317,0)</f>
        <v>264</v>
      </c>
      <c r="AZ272" s="210" t="s">
        <v>1336</v>
      </c>
    </row>
    <row r="273" spans="1:53" ht="24">
      <c r="A273" s="370" t="s">
        <v>187</v>
      </c>
      <c r="B273" s="251">
        <f t="shared" si="19"/>
        <v>1.07</v>
      </c>
      <c r="C273" s="533" t="s">
        <v>83</v>
      </c>
      <c r="D273" s="466"/>
      <c r="E273" s="470"/>
      <c r="F273" s="495"/>
      <c r="G273" s="495"/>
      <c r="H273" s="495"/>
      <c r="I273" s="495"/>
      <c r="J273" s="548"/>
      <c r="K273" s="495"/>
      <c r="L273" s="252" t="s">
        <v>288</v>
      </c>
      <c r="M273" s="252">
        <v>2</v>
      </c>
      <c r="N273" s="253">
        <f>IFERROR(VLOOKUP(L273,CategoryLog!$A$2:$D$550,3,FALSE),"")</f>
        <v>1.07</v>
      </c>
      <c r="O273" s="276" t="s">
        <v>138</v>
      </c>
      <c r="P273" s="252" t="s">
        <v>1085</v>
      </c>
      <c r="Q273" s="253">
        <f>IFERROR(VLOOKUP(O273,CategoryLog!$A$2:$D$550,3,FALSE),"")</f>
        <v>1.07</v>
      </c>
      <c r="R273" s="255" t="s">
        <v>474</v>
      </c>
      <c r="S273" s="252">
        <v>0.1</v>
      </c>
      <c r="T273" s="253">
        <f>IFERROR(VLOOKUP(R273,CategoryLog!$A$2:$D$550,3,FALSE),"")</f>
        <v>1.07</v>
      </c>
      <c r="U273" s="256"/>
      <c r="V273" s="252" t="s">
        <v>406</v>
      </c>
      <c r="W273" s="252"/>
      <c r="X273" s="253" t="str">
        <f>IFERROR(VLOOKUP(U273,CategoryLog!$A$2:$D$550,3,FALSE),"")</f>
        <v/>
      </c>
      <c r="Y273" s="366"/>
      <c r="Z273" s="258">
        <v>1</v>
      </c>
      <c r="AA273" s="367"/>
      <c r="AB273" s="278"/>
      <c r="AC273" s="278" t="s">
        <v>996</v>
      </c>
      <c r="AD273" s="278" t="s">
        <v>996</v>
      </c>
      <c r="AE273" s="279"/>
      <c r="AF273" s="278"/>
      <c r="AG273" s="280">
        <v>2</v>
      </c>
      <c r="AH273" s="281"/>
      <c r="AI273" s="282"/>
      <c r="AJ273" s="264" t="s">
        <v>1019</v>
      </c>
      <c r="AK273" s="282"/>
      <c r="AL273" s="282"/>
      <c r="AM273" s="282"/>
      <c r="AN273" s="282" t="s">
        <v>1019</v>
      </c>
      <c r="AO273" s="282"/>
      <c r="AP273" s="282"/>
      <c r="AQ273" s="282"/>
      <c r="AR273" s="254" t="s">
        <v>613</v>
      </c>
      <c r="AS273" s="266"/>
      <c r="AT273" s="266"/>
      <c r="AU273" s="266"/>
      <c r="AV273" s="267" t="str">
        <f t="shared" si="20"/>
        <v>2017</v>
      </c>
      <c r="AW273" s="209">
        <v>265</v>
      </c>
      <c r="AX273" s="209">
        <v>279</v>
      </c>
      <c r="AY273" s="210">
        <f>MATCH(A273,'Original Order'!$A$2:$A$317,0)</f>
        <v>265</v>
      </c>
      <c r="AZ273" s="210" t="s">
        <v>1336</v>
      </c>
    </row>
    <row r="274" spans="1:53">
      <c r="A274" s="370" t="s">
        <v>77</v>
      </c>
      <c r="B274" s="251">
        <f t="shared" si="19"/>
        <v>1.04</v>
      </c>
      <c r="C274" s="533" t="s">
        <v>83</v>
      </c>
      <c r="D274" s="466"/>
      <c r="E274" s="470"/>
      <c r="F274" s="495"/>
      <c r="G274" s="495"/>
      <c r="H274" s="495"/>
      <c r="I274" s="495"/>
      <c r="J274" s="549" t="s">
        <v>1580</v>
      </c>
      <c r="K274" s="497"/>
      <c r="L274" s="252" t="s">
        <v>294</v>
      </c>
      <c r="M274" s="252" t="s">
        <v>406</v>
      </c>
      <c r="N274" s="253">
        <f>IFERROR(VLOOKUP(L274,CategoryLog!$A$2:$D$550,3,FALSE),"")</f>
        <v>1.04</v>
      </c>
      <c r="O274" s="276" t="s">
        <v>144</v>
      </c>
      <c r="P274" s="252" t="s">
        <v>1085</v>
      </c>
      <c r="Q274" s="253">
        <f>IFERROR(VLOOKUP(O274,CategoryLog!$A$2:$D$550,3,FALSE),"")</f>
        <v>1.04</v>
      </c>
      <c r="R274" s="255" t="s">
        <v>477</v>
      </c>
      <c r="S274" s="252">
        <v>1</v>
      </c>
      <c r="T274" s="253">
        <f>IFERROR(VLOOKUP(R274,CategoryLog!$A$2:$D$550,3,FALSE),"")</f>
        <v>1.04</v>
      </c>
      <c r="U274" s="256"/>
      <c r="V274" s="252" t="s">
        <v>406</v>
      </c>
      <c r="W274" s="252"/>
      <c r="X274" s="253" t="str">
        <f>IFERROR(VLOOKUP(U274,CategoryLog!$A$2:$D$550,3,FALSE),"")</f>
        <v/>
      </c>
      <c r="Y274" s="366" t="s">
        <v>996</v>
      </c>
      <c r="Z274" s="258">
        <v>1</v>
      </c>
      <c r="AA274" s="367"/>
      <c r="AB274" s="278"/>
      <c r="AC274" s="278" t="s">
        <v>996</v>
      </c>
      <c r="AD274" s="278" t="s">
        <v>996</v>
      </c>
      <c r="AE274" s="279"/>
      <c r="AF274" s="278"/>
      <c r="AG274" s="280">
        <v>2</v>
      </c>
      <c r="AH274" s="281"/>
      <c r="AI274" s="282"/>
      <c r="AJ274" s="264" t="s">
        <v>1019</v>
      </c>
      <c r="AK274" s="282"/>
      <c r="AL274" s="282"/>
      <c r="AM274" s="282"/>
      <c r="AN274" s="282" t="s">
        <v>1019</v>
      </c>
      <c r="AO274" s="282"/>
      <c r="AP274" s="282"/>
      <c r="AQ274" s="282"/>
      <c r="AR274" s="254" t="s">
        <v>613</v>
      </c>
      <c r="AS274" s="266"/>
      <c r="AT274" s="266"/>
      <c r="AU274" s="266"/>
      <c r="AV274" s="267" t="str">
        <f t="shared" si="20"/>
        <v>2017</v>
      </c>
      <c r="AW274" s="209">
        <v>266</v>
      </c>
      <c r="AX274" s="209">
        <v>296</v>
      </c>
      <c r="AY274" s="210">
        <f>MATCH(A274,'Original Order'!$A$2:$A$317,0)</f>
        <v>266</v>
      </c>
      <c r="AZ274" s="210" t="s">
        <v>1336</v>
      </c>
    </row>
    <row r="275" spans="1:53" ht="24">
      <c r="A275" s="370" t="s">
        <v>76</v>
      </c>
      <c r="B275" s="251">
        <f t="shared" si="19"/>
        <v>1.06</v>
      </c>
      <c r="C275" s="533" t="s">
        <v>83</v>
      </c>
      <c r="D275" s="466"/>
      <c r="E275" s="470"/>
      <c r="F275" s="495"/>
      <c r="G275" s="495"/>
      <c r="H275" s="495"/>
      <c r="I275" s="495"/>
      <c r="J275" s="549" t="s">
        <v>1580</v>
      </c>
      <c r="K275" s="497"/>
      <c r="L275" s="252" t="s">
        <v>293</v>
      </c>
      <c r="M275" s="252" t="s">
        <v>406</v>
      </c>
      <c r="N275" s="253">
        <f>IFERROR(VLOOKUP(L275,CategoryLog!$A$2:$D$550,3,FALSE),"")</f>
        <v>1.06</v>
      </c>
      <c r="O275" s="276" t="s">
        <v>143</v>
      </c>
      <c r="P275" s="252" t="s">
        <v>1097</v>
      </c>
      <c r="Q275" s="253">
        <f>IFERROR(VLOOKUP(O275,CategoryLog!$A$2:$D$550,3,FALSE),"")</f>
        <v>1.06</v>
      </c>
      <c r="R275" s="255"/>
      <c r="S275" s="252" t="s">
        <v>406</v>
      </c>
      <c r="T275" s="253" t="str">
        <f>IFERROR(VLOOKUP(R275,CategoryLog!$A$2:$D$550,3,FALSE),"")</f>
        <v/>
      </c>
      <c r="U275" s="256"/>
      <c r="V275" s="252" t="s">
        <v>406</v>
      </c>
      <c r="W275" s="252"/>
      <c r="X275" s="253" t="str">
        <f>IFERROR(VLOOKUP(U275,CategoryLog!$A$2:$D$550,3,FALSE),"")</f>
        <v/>
      </c>
      <c r="Y275" s="366"/>
      <c r="Z275" s="258">
        <v>1</v>
      </c>
      <c r="AA275" s="376"/>
      <c r="AB275" s="278"/>
      <c r="AC275" s="278" t="s">
        <v>996</v>
      </c>
      <c r="AD275" s="279"/>
      <c r="AE275" s="279"/>
      <c r="AF275" s="278"/>
      <c r="AG275" s="280">
        <v>1</v>
      </c>
      <c r="AH275" s="281"/>
      <c r="AI275" s="282"/>
      <c r="AJ275" s="264" t="s">
        <v>1019</v>
      </c>
      <c r="AK275" s="301"/>
      <c r="AL275" s="282"/>
      <c r="AM275" s="282"/>
      <c r="AN275" s="282" t="s">
        <v>1019</v>
      </c>
      <c r="AO275" s="301"/>
      <c r="AP275" s="282"/>
      <c r="AQ275" s="282"/>
      <c r="AR275" s="254" t="s">
        <v>613</v>
      </c>
      <c r="AS275" s="266"/>
      <c r="AT275" s="266"/>
      <c r="AU275" s="266"/>
      <c r="AV275" s="267" t="str">
        <f t="shared" si="20"/>
        <v>2017</v>
      </c>
      <c r="AW275" s="209">
        <v>267</v>
      </c>
      <c r="AX275" s="209">
        <v>52</v>
      </c>
      <c r="AY275" s="210">
        <f>MATCH(A275,'Original Order'!$A$2:$A$317,0)</f>
        <v>267</v>
      </c>
      <c r="AZ275" s="210" t="s">
        <v>1336</v>
      </c>
    </row>
    <row r="276" spans="1:53">
      <c r="A276" s="370" t="s">
        <v>860</v>
      </c>
      <c r="B276" s="251">
        <f t="shared" si="19"/>
        <v>1.06</v>
      </c>
      <c r="C276" s="533" t="s">
        <v>170</v>
      </c>
      <c r="D276" s="466"/>
      <c r="E276" s="470"/>
      <c r="F276" s="495"/>
      <c r="G276" s="495"/>
      <c r="H276" s="495"/>
      <c r="I276" s="495"/>
      <c r="J276" s="548"/>
      <c r="K276" s="495"/>
      <c r="L276" s="288"/>
      <c r="M276" s="252" t="s">
        <v>406</v>
      </c>
      <c r="N276" s="253" t="str">
        <f>IFERROR(VLOOKUP(L276,CategoryLog!$A$2:$D$550,3,FALSE),"")</f>
        <v/>
      </c>
      <c r="O276" s="289" t="s">
        <v>859</v>
      </c>
      <c r="P276" s="252" t="s">
        <v>1103</v>
      </c>
      <c r="Q276" s="253">
        <f>IFERROR(VLOOKUP(O276,CategoryLog!$A$2:$D$550,3,FALSE),"")</f>
        <v>1.06</v>
      </c>
      <c r="R276" s="310"/>
      <c r="S276" s="252" t="s">
        <v>406</v>
      </c>
      <c r="T276" s="253" t="str">
        <f>IFERROR(VLOOKUP(R276,CategoryLog!$A$2:$D$550,3,FALSE),"")</f>
        <v/>
      </c>
      <c r="U276" s="290"/>
      <c r="V276" s="252" t="s">
        <v>406</v>
      </c>
      <c r="W276" s="291"/>
      <c r="X276" s="253" t="str">
        <f>IFERROR(VLOOKUP(U276,CategoryLog!$A$2:$D$550,3,FALSE),"")</f>
        <v/>
      </c>
      <c r="Y276" s="366"/>
      <c r="Z276" s="371"/>
      <c r="AA276" s="372"/>
      <c r="AB276" s="275"/>
      <c r="AC276" s="283" t="s">
        <v>996</v>
      </c>
      <c r="AD276" s="312"/>
      <c r="AE276" s="312"/>
      <c r="AF276" s="283" t="s">
        <v>996</v>
      </c>
      <c r="AG276" s="281">
        <v>2</v>
      </c>
      <c r="AH276" s="281"/>
      <c r="AI276" s="282"/>
      <c r="AJ276" s="264" t="s">
        <v>1019</v>
      </c>
      <c r="AK276" s="301"/>
      <c r="AL276" s="282"/>
      <c r="AM276" s="282"/>
      <c r="AN276" s="282" t="s">
        <v>1019</v>
      </c>
      <c r="AO276" s="301"/>
      <c r="AP276" s="282"/>
      <c r="AQ276" s="282"/>
      <c r="AR276" s="295" t="s">
        <v>613</v>
      </c>
      <c r="AS276" s="266"/>
      <c r="AT276" s="266"/>
      <c r="AU276" s="266"/>
      <c r="AV276" s="267" t="str">
        <f t="shared" si="20"/>
        <v>2018</v>
      </c>
      <c r="AW276" s="209">
        <v>268</v>
      </c>
      <c r="AX276" s="209">
        <v>51</v>
      </c>
      <c r="AY276" s="210">
        <f>MATCH(A276,'Original Order'!$A$2:$A$317,0)</f>
        <v>268</v>
      </c>
      <c r="AZ276" s="210">
        <f>AG276</f>
        <v>2</v>
      </c>
    </row>
    <row r="277" spans="1:53" ht="27" customHeight="1">
      <c r="A277" s="568" t="s">
        <v>344</v>
      </c>
      <c r="B277" s="251" t="str">
        <f t="shared" si="19"/>
        <v>none</v>
      </c>
      <c r="C277" s="533" t="s">
        <v>170</v>
      </c>
      <c r="D277" s="466"/>
      <c r="E277" s="470"/>
      <c r="F277" s="495"/>
      <c r="G277" s="496" t="s">
        <v>1517</v>
      </c>
      <c r="H277" s="496" t="s">
        <v>1526</v>
      </c>
      <c r="I277" s="497" t="s">
        <v>1551</v>
      </c>
      <c r="J277" s="549"/>
      <c r="K277" s="497" t="s">
        <v>1609</v>
      </c>
      <c r="L277" s="252"/>
      <c r="M277" s="252" t="s">
        <v>406</v>
      </c>
      <c r="N277" s="253" t="str">
        <f>IFERROR(VLOOKUP(L277,CategoryLog!$A$2:$D$550,3,FALSE),"")</f>
        <v/>
      </c>
      <c r="O277" s="25" t="s">
        <v>1512</v>
      </c>
      <c r="P277" s="252" t="s">
        <v>406</v>
      </c>
      <c r="Q277" s="253" t="str">
        <f>IFERROR(VLOOKUP(O277,CategoryLog!$A$2:$D$550,3,FALSE),"")</f>
        <v/>
      </c>
      <c r="R277" s="184" t="s">
        <v>1608</v>
      </c>
      <c r="S277" s="252">
        <v>0</v>
      </c>
      <c r="T277" s="253" t="str">
        <f>IFERROR(VLOOKUP(R277,CategoryLog!$A$2:$D$550,3,FALSE),"")</f>
        <v/>
      </c>
      <c r="U277" s="256"/>
      <c r="V277" s="252" t="s">
        <v>406</v>
      </c>
      <c r="W277" s="252"/>
      <c r="X277" s="253" t="str">
        <f>IFERROR(VLOOKUP(U277,CategoryLog!$A$2:$D$550,3,FALSE),"")</f>
        <v/>
      </c>
      <c r="Y277" s="366"/>
      <c r="Z277" s="258">
        <v>1</v>
      </c>
      <c r="AA277" s="367"/>
      <c r="AB277" s="316"/>
      <c r="AC277" s="316" t="s">
        <v>996</v>
      </c>
      <c r="AD277" s="317"/>
      <c r="AE277" s="317"/>
      <c r="AF277" s="316"/>
      <c r="AG277" s="318">
        <v>1</v>
      </c>
      <c r="AH277" s="319"/>
      <c r="AI277" s="320"/>
      <c r="AJ277" s="264" t="s">
        <v>1019</v>
      </c>
      <c r="AK277" s="321"/>
      <c r="AL277" s="320"/>
      <c r="AM277" s="320"/>
      <c r="AN277" s="282" t="s">
        <v>1019</v>
      </c>
      <c r="AO277" s="321"/>
      <c r="AP277" s="320"/>
      <c r="AQ277" s="320"/>
      <c r="AR277" s="323" t="s">
        <v>613</v>
      </c>
      <c r="AS277" s="266" t="s">
        <v>1037</v>
      </c>
      <c r="AT277" s="266"/>
      <c r="AU277" s="266"/>
      <c r="AV277" s="287" t="str">
        <f t="shared" si="20"/>
        <v>2017</v>
      </c>
      <c r="AW277" s="209">
        <v>269</v>
      </c>
      <c r="AX277" s="209">
        <v>319</v>
      </c>
      <c r="AY277" s="210">
        <f>MATCH(A277,'Original Order'!$A$2:$A$317,0)</f>
        <v>269</v>
      </c>
      <c r="AZ277" s="210" t="s">
        <v>1336</v>
      </c>
      <c r="BA277" s="377" t="s">
        <v>1454</v>
      </c>
    </row>
    <row r="278" spans="1:53" ht="24">
      <c r="A278" s="370" t="s">
        <v>310</v>
      </c>
      <c r="B278" s="251">
        <f t="shared" si="19"/>
        <v>1.05</v>
      </c>
      <c r="C278" s="533" t="s">
        <v>83</v>
      </c>
      <c r="D278" s="466"/>
      <c r="E278" s="470"/>
      <c r="F278" s="495"/>
      <c r="G278" s="495"/>
      <c r="H278" s="495"/>
      <c r="I278" s="495"/>
      <c r="J278" s="548"/>
      <c r="K278" s="495"/>
      <c r="L278" s="252" t="s">
        <v>295</v>
      </c>
      <c r="M278" s="252">
        <v>2</v>
      </c>
      <c r="N278" s="253">
        <f>IFERROR(VLOOKUP(L278,CategoryLog!$A$2:$D$550,3,FALSE),"")</f>
        <v>1.05</v>
      </c>
      <c r="O278" s="256" t="s">
        <v>145</v>
      </c>
      <c r="P278" s="252" t="s">
        <v>1085</v>
      </c>
      <c r="Q278" s="253">
        <f>IFERROR(VLOOKUP(O278,CategoryLog!$A$2:$D$550,3,FALSE),"")</f>
        <v>1.05</v>
      </c>
      <c r="R278" s="255"/>
      <c r="S278" s="252" t="s">
        <v>406</v>
      </c>
      <c r="T278" s="253" t="str">
        <f>IFERROR(VLOOKUP(R278,CategoryLog!$A$2:$D$550,3,FALSE),"")</f>
        <v/>
      </c>
      <c r="U278" s="256"/>
      <c r="V278" s="252" t="s">
        <v>406</v>
      </c>
      <c r="W278" s="252"/>
      <c r="X278" s="253" t="str">
        <f>IFERROR(VLOOKUP(U278,CategoryLog!$A$2:$D$550,3,FALSE),"")</f>
        <v/>
      </c>
      <c r="Y278" s="366" t="s">
        <v>996</v>
      </c>
      <c r="Z278" s="258">
        <v>1</v>
      </c>
      <c r="AA278" s="367"/>
      <c r="AB278" s="278"/>
      <c r="AC278" s="278" t="s">
        <v>996</v>
      </c>
      <c r="AD278" s="279"/>
      <c r="AE278" s="279"/>
      <c r="AF278" s="278"/>
      <c r="AG278" s="280">
        <v>1</v>
      </c>
      <c r="AH278" s="281"/>
      <c r="AI278" s="282"/>
      <c r="AJ278" s="264" t="s">
        <v>1019</v>
      </c>
      <c r="AK278" s="301"/>
      <c r="AL278" s="282"/>
      <c r="AM278" s="282"/>
      <c r="AN278" s="282" t="s">
        <v>1019</v>
      </c>
      <c r="AO278" s="301"/>
      <c r="AP278" s="282"/>
      <c r="AQ278" s="282"/>
      <c r="AR278" s="254" t="s">
        <v>613</v>
      </c>
      <c r="AS278" s="266"/>
      <c r="AT278" s="266"/>
      <c r="AU278" s="266"/>
      <c r="AV278" s="267" t="str">
        <f t="shared" si="20"/>
        <v>2017</v>
      </c>
      <c r="AW278" s="209">
        <v>270</v>
      </c>
      <c r="AX278" s="209">
        <v>293</v>
      </c>
      <c r="AY278" s="210">
        <f>MATCH(A278,'Original Order'!$A$2:$A$317,0)</f>
        <v>270</v>
      </c>
      <c r="AZ278" s="210" t="s">
        <v>1336</v>
      </c>
    </row>
    <row r="279" spans="1:53" ht="24">
      <c r="A279" s="370" t="s">
        <v>884</v>
      </c>
      <c r="B279" s="251">
        <f t="shared" si="19"/>
        <v>6.17</v>
      </c>
      <c r="C279" s="533" t="s">
        <v>170</v>
      </c>
      <c r="D279" s="466"/>
      <c r="E279" s="470"/>
      <c r="F279" s="495"/>
      <c r="G279" s="495"/>
      <c r="H279" s="495"/>
      <c r="I279" s="495"/>
      <c r="J279" s="548"/>
      <c r="K279" s="495"/>
      <c r="L279" s="288"/>
      <c r="M279" s="252" t="s">
        <v>406</v>
      </c>
      <c r="N279" s="253" t="str">
        <f>IFERROR(VLOOKUP(L279,CategoryLog!$A$2:$D$550,3,FALSE),"")</f>
        <v/>
      </c>
      <c r="O279" s="289" t="s">
        <v>883</v>
      </c>
      <c r="P279" s="252">
        <v>3</v>
      </c>
      <c r="Q279" s="253">
        <f>IFERROR(VLOOKUP(O279,CategoryLog!$A$2:$D$550,3,FALSE),"")</f>
        <v>6.17</v>
      </c>
      <c r="R279" s="310"/>
      <c r="S279" s="252" t="s">
        <v>406</v>
      </c>
      <c r="T279" s="253" t="str">
        <f>IFERROR(VLOOKUP(R279,CategoryLog!$A$2:$D$550,3,FALSE),"")</f>
        <v/>
      </c>
      <c r="U279" s="290"/>
      <c r="V279" s="252" t="s">
        <v>406</v>
      </c>
      <c r="W279" s="291"/>
      <c r="X279" s="253" t="str">
        <f>IFERROR(VLOOKUP(U279,CategoryLog!$A$2:$D$550,3,FALSE),"")</f>
        <v/>
      </c>
      <c r="Y279" s="366"/>
      <c r="Z279" s="371"/>
      <c r="AA279" s="372"/>
      <c r="AB279" s="275"/>
      <c r="AC279" s="283" t="s">
        <v>1021</v>
      </c>
      <c r="AD279" s="312"/>
      <c r="AE279" s="312"/>
      <c r="AF279" s="283"/>
      <c r="AG279" s="281">
        <v>1</v>
      </c>
      <c r="AH279" s="281"/>
      <c r="AI279" s="282"/>
      <c r="AJ279" s="264" t="s">
        <v>1019</v>
      </c>
      <c r="AK279" s="301"/>
      <c r="AL279" s="282"/>
      <c r="AM279" s="282"/>
      <c r="AN279" s="282" t="s">
        <v>1019</v>
      </c>
      <c r="AO279" s="301"/>
      <c r="AP279" s="282"/>
      <c r="AQ279" s="282"/>
      <c r="AR279" s="295" t="s">
        <v>614</v>
      </c>
      <c r="AS279" s="266"/>
      <c r="AT279" s="266"/>
      <c r="AU279" s="266"/>
      <c r="AV279" s="267" t="str">
        <f t="shared" si="20"/>
        <v>2018</v>
      </c>
      <c r="AW279" s="209">
        <v>271</v>
      </c>
      <c r="AX279" s="209">
        <v>107</v>
      </c>
      <c r="AY279" s="210">
        <f>MATCH(A279,'Original Order'!$A$2:$A$317,0)</f>
        <v>271</v>
      </c>
      <c r="AZ279" s="210">
        <f>AG279</f>
        <v>1</v>
      </c>
    </row>
    <row r="280" spans="1:53" ht="24">
      <c r="A280" s="373" t="s">
        <v>349</v>
      </c>
      <c r="B280" s="251">
        <f t="shared" si="19"/>
        <v>6.18</v>
      </c>
      <c r="C280" s="533"/>
      <c r="D280" s="466"/>
      <c r="E280" s="470"/>
      <c r="F280" s="495"/>
      <c r="G280" s="495"/>
      <c r="H280" s="495"/>
      <c r="I280" s="495"/>
      <c r="J280" s="548"/>
      <c r="K280" s="495"/>
      <c r="L280" s="252" t="s">
        <v>298</v>
      </c>
      <c r="M280" s="252">
        <v>1</v>
      </c>
      <c r="N280" s="253">
        <f>IFERROR(VLOOKUP(L280,CategoryLog!$A$2:$D$550,3,FALSE),"")</f>
        <v>6.18</v>
      </c>
      <c r="O280" s="289" t="s">
        <v>887</v>
      </c>
      <c r="P280" s="252">
        <v>1</v>
      </c>
      <c r="Q280" s="253">
        <f>IFERROR(VLOOKUP(O280,CategoryLog!$A$2:$D$550,3,FALSE),"")</f>
        <v>6.18</v>
      </c>
      <c r="R280" s="255"/>
      <c r="S280" s="252" t="s">
        <v>406</v>
      </c>
      <c r="T280" s="253" t="str">
        <f>IFERROR(VLOOKUP(R280,CategoryLog!$A$2:$D$550,3,FALSE),"")</f>
        <v/>
      </c>
      <c r="U280" s="256"/>
      <c r="V280" s="252" t="s">
        <v>406</v>
      </c>
      <c r="W280" s="252"/>
      <c r="X280" s="253" t="str">
        <f>IFERROR(VLOOKUP(U280,CategoryLog!$A$2:$D$550,3,FALSE),"")</f>
        <v/>
      </c>
      <c r="Y280" s="366"/>
      <c r="Z280" s="258">
        <v>1</v>
      </c>
      <c r="AA280" s="367"/>
      <c r="AB280" s="269"/>
      <c r="AC280" s="269" t="s">
        <v>1021</v>
      </c>
      <c r="AD280" s="270"/>
      <c r="AE280" s="270"/>
      <c r="AF280" s="269"/>
      <c r="AG280" s="271">
        <v>1</v>
      </c>
      <c r="AH280" s="272"/>
      <c r="AI280" s="273"/>
      <c r="AJ280" s="264" t="s">
        <v>1019</v>
      </c>
      <c r="AK280" s="274"/>
      <c r="AL280" s="273"/>
      <c r="AM280" s="273"/>
      <c r="AN280" s="273" t="s">
        <v>1019</v>
      </c>
      <c r="AO280" s="274"/>
      <c r="AP280" s="273"/>
      <c r="AQ280" s="273"/>
      <c r="AR280" s="276" t="s">
        <v>614</v>
      </c>
      <c r="AS280" s="266"/>
      <c r="AT280" s="266"/>
      <c r="AU280" s="266"/>
      <c r="AV280" s="267" t="str">
        <f t="shared" si="20"/>
        <v>2017</v>
      </c>
      <c r="AW280" s="209">
        <v>272</v>
      </c>
      <c r="AX280" s="209">
        <v>116</v>
      </c>
      <c r="AY280" s="210">
        <f>MATCH(A280,'Original Order'!$A$2:$A$317,0)</f>
        <v>272</v>
      </c>
      <c r="AZ280" s="210" t="s">
        <v>1336</v>
      </c>
    </row>
    <row r="281" spans="1:53">
      <c r="A281" s="373" t="s">
        <v>515</v>
      </c>
      <c r="B281" s="251">
        <f t="shared" si="19"/>
        <v>6.11</v>
      </c>
      <c r="C281" s="533"/>
      <c r="D281" s="466"/>
      <c r="E281" s="470"/>
      <c r="F281" s="495"/>
      <c r="G281" s="495"/>
      <c r="H281" s="495"/>
      <c r="I281" s="495"/>
      <c r="J281" s="548"/>
      <c r="K281" s="495"/>
      <c r="L281" s="288"/>
      <c r="M281" s="252" t="s">
        <v>406</v>
      </c>
      <c r="N281" s="253" t="str">
        <f>IFERROR(VLOOKUP(L281,CategoryLog!$A$2:$D$550,3,FALSE),"")</f>
        <v/>
      </c>
      <c r="O281" s="289" t="s">
        <v>920</v>
      </c>
      <c r="P281" s="252">
        <v>5</v>
      </c>
      <c r="Q281" s="253">
        <f>IFERROR(VLOOKUP(O281,CategoryLog!$A$2:$D$550,3,FALSE),"")</f>
        <v>6.11</v>
      </c>
      <c r="R281" s="298" t="s">
        <v>514</v>
      </c>
      <c r="S281" s="252">
        <v>0.1</v>
      </c>
      <c r="T281" s="253" t="str">
        <f>IFERROR(VLOOKUP(R281,CategoryLog!$A$2:$D$550,3,FALSE),"")</f>
        <v/>
      </c>
      <c r="U281" s="276"/>
      <c r="V281" s="252" t="s">
        <v>406</v>
      </c>
      <c r="W281" s="288"/>
      <c r="X281" s="253" t="str">
        <f>IFERROR(VLOOKUP(U281,CategoryLog!$A$2:$D$550,3,FALSE),"")</f>
        <v/>
      </c>
      <c r="Y281" s="366"/>
      <c r="Z281" s="258">
        <v>1</v>
      </c>
      <c r="AA281" s="378"/>
      <c r="AB281" s="269"/>
      <c r="AC281" s="269" t="s">
        <v>1021</v>
      </c>
      <c r="AD281" s="269" t="s">
        <v>996</v>
      </c>
      <c r="AE281" s="293"/>
      <c r="AF281" s="269"/>
      <c r="AG281" s="271">
        <v>2</v>
      </c>
      <c r="AH281" s="272"/>
      <c r="AI281" s="273"/>
      <c r="AJ281" s="264" t="s">
        <v>1019</v>
      </c>
      <c r="AK281" s="273"/>
      <c r="AL281" s="273"/>
      <c r="AM281" s="273"/>
      <c r="AN281" s="273" t="s">
        <v>1019</v>
      </c>
      <c r="AO281" s="273"/>
      <c r="AP281" s="273"/>
      <c r="AQ281" s="273"/>
      <c r="AR281" s="295" t="s">
        <v>614</v>
      </c>
      <c r="AS281" s="266"/>
      <c r="AT281" s="266"/>
      <c r="AU281" s="266"/>
      <c r="AV281" s="267" t="str">
        <f t="shared" si="20"/>
        <v>2017</v>
      </c>
      <c r="AW281" s="209">
        <v>273</v>
      </c>
      <c r="AX281" s="209">
        <v>269</v>
      </c>
      <c r="AY281" s="210">
        <f>MATCH(A281,'Original Order'!$A$2:$A$317,0)</f>
        <v>273</v>
      </c>
      <c r="AZ281" s="210" t="s">
        <v>1336</v>
      </c>
    </row>
    <row r="282" spans="1:53">
      <c r="A282" s="370" t="s">
        <v>80</v>
      </c>
      <c r="B282" s="251">
        <f t="shared" si="19"/>
        <v>6.01</v>
      </c>
      <c r="C282" s="533"/>
      <c r="D282" s="466"/>
      <c r="E282" s="470"/>
      <c r="F282" s="495"/>
      <c r="G282" s="495"/>
      <c r="H282" s="495"/>
      <c r="I282" s="495"/>
      <c r="J282" s="549" t="s">
        <v>1573</v>
      </c>
      <c r="K282" s="497" t="s">
        <v>1598</v>
      </c>
      <c r="L282" s="252" t="s">
        <v>300</v>
      </c>
      <c r="M282" s="252">
        <v>0</v>
      </c>
      <c r="N282" s="253">
        <f>IFERROR(VLOOKUP(L282,CategoryLog!$A$2:$D$550,3,FALSE),"")</f>
        <v>6.01</v>
      </c>
      <c r="O282" s="276" t="s">
        <v>419</v>
      </c>
      <c r="P282" s="252">
        <v>5</v>
      </c>
      <c r="Q282" s="253">
        <f>IFERROR(VLOOKUP(O282,CategoryLog!$A$2:$D$550,3,FALSE),"")</f>
        <v>6.01</v>
      </c>
      <c r="R282" s="255"/>
      <c r="S282" s="252" t="s">
        <v>406</v>
      </c>
      <c r="T282" s="253" t="str">
        <f>IFERROR(VLOOKUP(R282,CategoryLog!$A$2:$D$550,3,FALSE),"")</f>
        <v/>
      </c>
      <c r="U282" s="256"/>
      <c r="V282" s="252" t="s">
        <v>406</v>
      </c>
      <c r="W282" s="252"/>
      <c r="X282" s="253" t="str">
        <f>IFERROR(VLOOKUP(U282,CategoryLog!$A$2:$D$550,3,FALSE),"")</f>
        <v/>
      </c>
      <c r="Y282" s="366"/>
      <c r="Z282" s="258">
        <v>1</v>
      </c>
      <c r="AA282" s="378"/>
      <c r="AB282" s="278"/>
      <c r="AC282" s="278" t="s">
        <v>1021</v>
      </c>
      <c r="AD282" s="279"/>
      <c r="AE282" s="279"/>
      <c r="AF282" s="278"/>
      <c r="AG282" s="280">
        <v>1</v>
      </c>
      <c r="AH282" s="281"/>
      <c r="AI282" s="282"/>
      <c r="AJ282" s="264" t="s">
        <v>1019</v>
      </c>
      <c r="AK282" s="301"/>
      <c r="AL282" s="282"/>
      <c r="AM282" s="282" t="s">
        <v>996</v>
      </c>
      <c r="AN282" s="282" t="s">
        <v>1019</v>
      </c>
      <c r="AO282" s="301"/>
      <c r="AP282" s="282"/>
      <c r="AQ282" s="282" t="s">
        <v>1075</v>
      </c>
      <c r="AR282" s="254" t="s">
        <v>614</v>
      </c>
      <c r="AS282" s="266"/>
      <c r="AT282" s="266" t="s">
        <v>1052</v>
      </c>
      <c r="AU282" s="266"/>
      <c r="AV282" s="284" t="str">
        <f t="shared" si="20"/>
        <v>2017</v>
      </c>
      <c r="AW282" s="209">
        <v>274</v>
      </c>
      <c r="AX282" s="209">
        <v>115</v>
      </c>
      <c r="AY282" s="210">
        <f>MATCH(A282,'Original Order'!$A$2:$A$317,0)</f>
        <v>274</v>
      </c>
      <c r="AZ282" s="210" t="s">
        <v>1336</v>
      </c>
    </row>
    <row r="283" spans="1:53" ht="24">
      <c r="A283" s="567" t="s">
        <v>527</v>
      </c>
      <c r="B283" s="251">
        <f t="shared" si="19"/>
        <v>6.02</v>
      </c>
      <c r="C283" s="533"/>
      <c r="D283" s="466"/>
      <c r="E283" s="470"/>
      <c r="F283" s="495"/>
      <c r="G283" s="495"/>
      <c r="H283" s="495"/>
      <c r="I283" s="495"/>
      <c r="J283" s="548"/>
      <c r="K283" s="497" t="s">
        <v>1604</v>
      </c>
      <c r="L283" s="288"/>
      <c r="M283" s="252" t="s">
        <v>406</v>
      </c>
      <c r="N283" s="253" t="str">
        <f>IFERROR(VLOOKUP(L283,CategoryLog!$A$2:$D$550,3,FALSE),"")</f>
        <v/>
      </c>
      <c r="O283" s="256"/>
      <c r="P283" s="252" t="s">
        <v>406</v>
      </c>
      <c r="Q283" s="253" t="str">
        <f>IFERROR(VLOOKUP(O283,CategoryLog!$A$2:$D$550,3,FALSE),"")</f>
        <v/>
      </c>
      <c r="R283" s="498" t="s">
        <v>526</v>
      </c>
      <c r="S283" s="252" t="s">
        <v>406</v>
      </c>
      <c r="T283" s="253" t="str">
        <f>IFERROR(VLOOKUP(R283,CategoryLog!$A$2:$D$550,3,FALSE),"")</f>
        <v/>
      </c>
      <c r="U283" s="569" t="s">
        <v>1283</v>
      </c>
      <c r="V283" s="252" t="s">
        <v>1284</v>
      </c>
      <c r="W283" s="380"/>
      <c r="X283" s="253">
        <f>IFERROR(VLOOKUP(U283,CategoryLog!$A$2:$D$550,3,FALSE),"")</f>
        <v>6.02</v>
      </c>
      <c r="Y283" s="381" t="s">
        <v>996</v>
      </c>
      <c r="Z283" s="258">
        <v>1</v>
      </c>
      <c r="AA283" s="382"/>
      <c r="AB283" s="269"/>
      <c r="AC283" s="269"/>
      <c r="AD283" s="269" t="s">
        <v>996</v>
      </c>
      <c r="AE283" s="299" t="s">
        <v>996</v>
      </c>
      <c r="AF283" s="269"/>
      <c r="AG283" s="271">
        <v>2</v>
      </c>
      <c r="AH283" s="272"/>
      <c r="AI283" s="273"/>
      <c r="AJ283" s="294"/>
      <c r="AK283" s="273"/>
      <c r="AL283" s="273" t="s">
        <v>1019</v>
      </c>
      <c r="AM283" s="273"/>
      <c r="AN283" s="273"/>
      <c r="AO283" s="273"/>
      <c r="AP283" s="273" t="s">
        <v>1019</v>
      </c>
      <c r="AQ283" s="273"/>
      <c r="AR283" s="295" t="s">
        <v>614</v>
      </c>
      <c r="AS283" s="266"/>
      <c r="AT283" s="266" t="s">
        <v>1052</v>
      </c>
      <c r="AU283" s="266"/>
      <c r="AV283" s="267" t="str">
        <f t="shared" si="20"/>
        <v>2017</v>
      </c>
      <c r="AW283" s="209">
        <v>275</v>
      </c>
      <c r="AX283" s="209">
        <v>275</v>
      </c>
      <c r="AY283" s="210">
        <f>MATCH(A283,'Original Order'!$A$2:$A$317,0)</f>
        <v>275</v>
      </c>
      <c r="AZ283" s="210" t="s">
        <v>1336</v>
      </c>
    </row>
    <row r="284" spans="1:53">
      <c r="A284" s="370" t="s">
        <v>78</v>
      </c>
      <c r="B284" s="251">
        <f t="shared" si="19"/>
        <v>6.16</v>
      </c>
      <c r="C284" s="533" t="s">
        <v>83</v>
      </c>
      <c r="D284" s="466"/>
      <c r="E284" s="470"/>
      <c r="F284" s="495"/>
      <c r="G284" s="495"/>
      <c r="H284" s="495"/>
      <c r="I284" s="495"/>
      <c r="J284" s="549" t="s">
        <v>1597</v>
      </c>
      <c r="K284" s="497" t="s">
        <v>1598</v>
      </c>
      <c r="L284" s="252" t="s">
        <v>296</v>
      </c>
      <c r="M284" s="252">
        <v>3</v>
      </c>
      <c r="N284" s="253">
        <f>IFERROR(VLOOKUP(L284,CategoryLog!$A$2:$D$550,3,FALSE),"")</f>
        <v>6.16</v>
      </c>
      <c r="O284" s="256" t="s">
        <v>86</v>
      </c>
      <c r="P284" s="252">
        <v>6</v>
      </c>
      <c r="Q284" s="253">
        <f>IFERROR(VLOOKUP(O284,CategoryLog!$A$2:$D$550,3,FALSE),"")</f>
        <v>6.16</v>
      </c>
      <c r="R284" s="255" t="s">
        <v>479</v>
      </c>
      <c r="S284" s="252">
        <v>0</v>
      </c>
      <c r="T284" s="253">
        <f>IFERROR(VLOOKUP(R284,CategoryLog!$A$2:$D$550,3,FALSE),"")</f>
        <v>6.16</v>
      </c>
      <c r="U284" s="256"/>
      <c r="V284" s="252" t="s">
        <v>406</v>
      </c>
      <c r="W284" s="252"/>
      <c r="X284" s="253" t="str">
        <f>IFERROR(VLOOKUP(U284,CategoryLog!$A$2:$D$550,3,FALSE),"")</f>
        <v/>
      </c>
      <c r="Y284" s="366" t="s">
        <v>996</v>
      </c>
      <c r="Z284" s="258">
        <v>1</v>
      </c>
      <c r="AA284" s="378"/>
      <c r="AB284" s="278"/>
      <c r="AC284" s="278" t="s">
        <v>996</v>
      </c>
      <c r="AD284" s="278" t="s">
        <v>996</v>
      </c>
      <c r="AE284" s="279"/>
      <c r="AF284" s="278"/>
      <c r="AG284" s="280">
        <v>2</v>
      </c>
      <c r="AH284" s="281"/>
      <c r="AI284" s="282"/>
      <c r="AJ284" s="264" t="s">
        <v>1019</v>
      </c>
      <c r="AK284" s="282"/>
      <c r="AL284" s="282"/>
      <c r="AM284" s="282"/>
      <c r="AN284" s="282" t="s">
        <v>1019</v>
      </c>
      <c r="AO284" s="282"/>
      <c r="AP284" s="282"/>
      <c r="AQ284" s="282"/>
      <c r="AR284" s="254" t="s">
        <v>614</v>
      </c>
      <c r="AS284" s="266"/>
      <c r="AT284" s="266"/>
      <c r="AU284" s="266"/>
      <c r="AV284" s="267" t="str">
        <f t="shared" si="20"/>
        <v>2017</v>
      </c>
      <c r="AW284" s="209">
        <v>276</v>
      </c>
      <c r="AX284" s="209">
        <v>105</v>
      </c>
      <c r="AY284" s="210">
        <f>MATCH(A284,'Original Order'!$A$2:$A$317,0)</f>
        <v>276</v>
      </c>
      <c r="AZ284" s="210" t="s">
        <v>1336</v>
      </c>
    </row>
    <row r="285" spans="1:53" ht="24">
      <c r="A285" s="370" t="s">
        <v>882</v>
      </c>
      <c r="B285" s="251">
        <f t="shared" si="19"/>
        <v>6.13</v>
      </c>
      <c r="C285" s="533" t="s">
        <v>170</v>
      </c>
      <c r="D285" s="466"/>
      <c r="E285" s="470"/>
      <c r="F285" s="495"/>
      <c r="G285" s="495"/>
      <c r="H285" s="495"/>
      <c r="I285" s="495"/>
      <c r="J285" s="548"/>
      <c r="K285" s="495"/>
      <c r="L285" s="288"/>
      <c r="M285" s="252" t="s">
        <v>406</v>
      </c>
      <c r="N285" s="253" t="str">
        <f>IFERROR(VLOOKUP(L285,CategoryLog!$A$2:$D$550,3,FALSE),"")</f>
        <v/>
      </c>
      <c r="O285" s="289" t="s">
        <v>881</v>
      </c>
      <c r="P285" s="252">
        <v>6</v>
      </c>
      <c r="Q285" s="253">
        <f>IFERROR(VLOOKUP(O285,CategoryLog!$A$2:$D$550,3,FALSE),"")</f>
        <v>6.13</v>
      </c>
      <c r="R285" s="310"/>
      <c r="S285" s="252" t="s">
        <v>406</v>
      </c>
      <c r="T285" s="253" t="str">
        <f>IFERROR(VLOOKUP(R285,CategoryLog!$A$2:$D$550,3,FALSE),"")</f>
        <v/>
      </c>
      <c r="U285" s="290"/>
      <c r="V285" s="252" t="s">
        <v>406</v>
      </c>
      <c r="W285" s="291"/>
      <c r="X285" s="253" t="str">
        <f>IFERROR(VLOOKUP(U285,CategoryLog!$A$2:$D$550,3,FALSE),"")</f>
        <v/>
      </c>
      <c r="Y285" s="366" t="s">
        <v>996</v>
      </c>
      <c r="Z285" s="383"/>
      <c r="AA285" s="384"/>
      <c r="AB285" s="275"/>
      <c r="AC285" s="283" t="s">
        <v>1021</v>
      </c>
      <c r="AD285" s="312"/>
      <c r="AE285" s="312"/>
      <c r="AF285" s="283"/>
      <c r="AG285" s="281">
        <v>1</v>
      </c>
      <c r="AH285" s="281"/>
      <c r="AI285" s="282"/>
      <c r="AJ285" s="264" t="s">
        <v>1019</v>
      </c>
      <c r="AK285" s="301"/>
      <c r="AL285" s="282"/>
      <c r="AM285" s="282"/>
      <c r="AN285" s="282" t="s">
        <v>1019</v>
      </c>
      <c r="AO285" s="301"/>
      <c r="AP285" s="282"/>
      <c r="AQ285" s="282"/>
      <c r="AR285" s="295" t="s">
        <v>614</v>
      </c>
      <c r="AS285" s="266"/>
      <c r="AT285" s="266"/>
      <c r="AU285" s="266"/>
      <c r="AV285" s="267" t="str">
        <f t="shared" si="20"/>
        <v>2018</v>
      </c>
      <c r="AW285" s="209">
        <v>277</v>
      </c>
      <c r="AX285" s="209">
        <v>106</v>
      </c>
      <c r="AY285" s="210">
        <f>MATCH(A285,'Original Order'!$A$2:$A$317,0)</f>
        <v>277</v>
      </c>
      <c r="AZ285" s="210">
        <f>AG285</f>
        <v>1</v>
      </c>
    </row>
    <row r="286" spans="1:53">
      <c r="A286" s="375" t="s">
        <v>346</v>
      </c>
      <c r="B286" s="251">
        <f t="shared" si="19"/>
        <v>6.07</v>
      </c>
      <c r="C286" s="533" t="s">
        <v>170</v>
      </c>
      <c r="D286" s="466"/>
      <c r="E286" s="470"/>
      <c r="F286" s="495"/>
      <c r="G286" s="495"/>
      <c r="H286" s="495"/>
      <c r="I286" s="495"/>
      <c r="J286" s="548"/>
      <c r="K286" s="495"/>
      <c r="L286" s="252"/>
      <c r="M286" s="252" t="s">
        <v>406</v>
      </c>
      <c r="N286" s="253" t="str">
        <f>IFERROR(VLOOKUP(L286,CategoryLog!$A$2:$D$550,3,FALSE),"")</f>
        <v/>
      </c>
      <c r="O286" s="254" t="s">
        <v>345</v>
      </c>
      <c r="P286" s="252">
        <v>1</v>
      </c>
      <c r="Q286" s="253">
        <f>IFERROR(VLOOKUP(O286,CategoryLog!$A$2:$D$550,3,FALSE),"")</f>
        <v>6.07</v>
      </c>
      <c r="R286" s="255"/>
      <c r="S286" s="252" t="s">
        <v>406</v>
      </c>
      <c r="T286" s="253" t="str">
        <f>IFERROR(VLOOKUP(R286,CategoryLog!$A$2:$D$550,3,FALSE),"")</f>
        <v/>
      </c>
      <c r="U286" s="256"/>
      <c r="V286" s="252" t="s">
        <v>406</v>
      </c>
      <c r="W286" s="252"/>
      <c r="X286" s="253" t="str">
        <f>IFERROR(VLOOKUP(U286,CategoryLog!$A$2:$D$550,3,FALSE),"")</f>
        <v/>
      </c>
      <c r="Y286" s="366"/>
      <c r="Z286" s="258">
        <v>1</v>
      </c>
      <c r="AA286" s="378"/>
      <c r="AB286" s="316"/>
      <c r="AC286" s="316" t="s">
        <v>1019</v>
      </c>
      <c r="AD286" s="317"/>
      <c r="AE286" s="317"/>
      <c r="AF286" s="316"/>
      <c r="AG286" s="318">
        <v>0</v>
      </c>
      <c r="AH286" s="319"/>
      <c r="AI286" s="320"/>
      <c r="AJ286" s="264" t="s">
        <v>1019</v>
      </c>
      <c r="AK286" s="321"/>
      <c r="AL286" s="320"/>
      <c r="AM286" s="320"/>
      <c r="AN286" s="282" t="s">
        <v>1019</v>
      </c>
      <c r="AO286" s="321"/>
      <c r="AP286" s="320"/>
      <c r="AQ286" s="320"/>
      <c r="AR286" s="323" t="s">
        <v>614</v>
      </c>
      <c r="AS286" s="266"/>
      <c r="AT286" s="266"/>
      <c r="AU286" s="266"/>
      <c r="AV286" s="267" t="str">
        <f t="shared" si="20"/>
        <v>2017</v>
      </c>
      <c r="AW286" s="209">
        <v>278</v>
      </c>
      <c r="AX286" s="209">
        <v>114</v>
      </c>
      <c r="AY286" s="210">
        <f>MATCH(A286,'Original Order'!$A$2:$A$317,0)</f>
        <v>278</v>
      </c>
      <c r="AZ286" s="210" t="s">
        <v>1336</v>
      </c>
    </row>
    <row r="287" spans="1:53">
      <c r="A287" s="370" t="s">
        <v>880</v>
      </c>
      <c r="B287" s="251">
        <f t="shared" si="19"/>
        <v>6.07</v>
      </c>
      <c r="C287" s="533" t="s">
        <v>170</v>
      </c>
      <c r="D287" s="466"/>
      <c r="E287" s="470"/>
      <c r="F287" s="495"/>
      <c r="G287" s="495"/>
      <c r="H287" s="495"/>
      <c r="I287" s="495"/>
      <c r="J287" s="548"/>
      <c r="K287" s="495"/>
      <c r="L287" s="288"/>
      <c r="M287" s="252" t="s">
        <v>406</v>
      </c>
      <c r="N287" s="253" t="str">
        <f>IFERROR(VLOOKUP(L287,CategoryLog!$A$2:$D$550,3,FALSE),"")</f>
        <v/>
      </c>
      <c r="O287" s="289" t="s">
        <v>879</v>
      </c>
      <c r="P287" s="252">
        <v>7</v>
      </c>
      <c r="Q287" s="253">
        <f>IFERROR(VLOOKUP(O287,CategoryLog!$A$2:$D$550,3,FALSE),"")</f>
        <v>6.07</v>
      </c>
      <c r="R287" s="310"/>
      <c r="S287" s="252" t="s">
        <v>406</v>
      </c>
      <c r="T287" s="253" t="str">
        <f>IFERROR(VLOOKUP(R287,CategoryLog!$A$2:$D$550,3,FALSE),"")</f>
        <v/>
      </c>
      <c r="U287" s="290"/>
      <c r="V287" s="252" t="s">
        <v>406</v>
      </c>
      <c r="W287" s="291"/>
      <c r="X287" s="253" t="str">
        <f>IFERROR(VLOOKUP(U287,CategoryLog!$A$2:$D$550,3,FALSE),"")</f>
        <v/>
      </c>
      <c r="Y287" s="366"/>
      <c r="Z287" s="383"/>
      <c r="AA287" s="384"/>
      <c r="AB287" s="275"/>
      <c r="AC287" s="283" t="s">
        <v>1021</v>
      </c>
      <c r="AD287" s="312"/>
      <c r="AE287" s="312"/>
      <c r="AF287" s="283"/>
      <c r="AG287" s="281">
        <v>1</v>
      </c>
      <c r="AH287" s="281"/>
      <c r="AI287" s="282"/>
      <c r="AJ287" s="264" t="s">
        <v>1019</v>
      </c>
      <c r="AK287" s="301"/>
      <c r="AL287" s="282"/>
      <c r="AM287" s="282"/>
      <c r="AN287" s="282" t="s">
        <v>1019</v>
      </c>
      <c r="AO287" s="301"/>
      <c r="AP287" s="282"/>
      <c r="AQ287" s="282"/>
      <c r="AR287" s="295" t="s">
        <v>614</v>
      </c>
      <c r="AS287" s="266"/>
      <c r="AT287" s="266"/>
      <c r="AU287" s="266"/>
      <c r="AV287" s="267" t="str">
        <f t="shared" si="20"/>
        <v>2018</v>
      </c>
      <c r="AW287" s="209">
        <v>279</v>
      </c>
      <c r="AX287" s="209">
        <v>98</v>
      </c>
      <c r="AY287" s="210">
        <f>MATCH(A287,'Original Order'!$A$2:$A$317,0)</f>
        <v>279</v>
      </c>
      <c r="AZ287" s="210">
        <f>AG287</f>
        <v>1</v>
      </c>
    </row>
    <row r="288" spans="1:53">
      <c r="A288" s="373" t="s">
        <v>537</v>
      </c>
      <c r="B288" s="251" t="str">
        <f t="shared" si="19"/>
        <v>none</v>
      </c>
      <c r="C288" s="533" t="s">
        <v>333</v>
      </c>
      <c r="D288" s="466"/>
      <c r="E288" s="470"/>
      <c r="F288" s="495"/>
      <c r="G288" s="495"/>
      <c r="H288" s="495"/>
      <c r="I288" s="495"/>
      <c r="J288" s="548"/>
      <c r="K288" s="495"/>
      <c r="L288" s="288"/>
      <c r="M288" s="252" t="s">
        <v>406</v>
      </c>
      <c r="N288" s="253" t="str">
        <f>IFERROR(VLOOKUP(L288,CategoryLog!$A$2:$D$550,3,FALSE),"")</f>
        <v/>
      </c>
      <c r="O288" s="256"/>
      <c r="P288" s="252" t="s">
        <v>406</v>
      </c>
      <c r="Q288" s="253" t="str">
        <f>IFERROR(VLOOKUP(O288,CategoryLog!$A$2:$D$550,3,FALSE),"")</f>
        <v/>
      </c>
      <c r="R288" s="298" t="s">
        <v>536</v>
      </c>
      <c r="S288" s="252" t="s">
        <v>406</v>
      </c>
      <c r="T288" s="253" t="str">
        <f>IFERROR(VLOOKUP(R288,CategoryLog!$A$2:$D$550,3,FALSE),"")</f>
        <v/>
      </c>
      <c r="U288" s="276"/>
      <c r="V288" s="252" t="s">
        <v>406</v>
      </c>
      <c r="W288" s="288"/>
      <c r="X288" s="253" t="str">
        <f>IFERROR(VLOOKUP(U288,CategoryLog!$A$2:$D$550,3,FALSE),"")</f>
        <v/>
      </c>
      <c r="Y288" s="366"/>
      <c r="Z288" s="258">
        <v>1</v>
      </c>
      <c r="AA288" s="378"/>
      <c r="AB288" s="269"/>
      <c r="AC288" s="269"/>
      <c r="AD288" s="269"/>
      <c r="AE288" s="293"/>
      <c r="AF288" s="269"/>
      <c r="AG288" s="271">
        <v>0</v>
      </c>
      <c r="AH288" s="272"/>
      <c r="AI288" s="273"/>
      <c r="AJ288" s="294"/>
      <c r="AK288" s="273"/>
      <c r="AL288" s="273"/>
      <c r="AM288" s="273"/>
      <c r="AN288" s="273"/>
      <c r="AO288" s="273"/>
      <c r="AP288" s="273"/>
      <c r="AQ288" s="273"/>
      <c r="AR288" s="295" t="s">
        <v>614</v>
      </c>
      <c r="AS288" s="266"/>
      <c r="AT288" s="266"/>
      <c r="AU288" s="266"/>
      <c r="AV288" s="267" t="str">
        <f t="shared" si="20"/>
        <v>2017</v>
      </c>
      <c r="AW288" s="209">
        <v>280</v>
      </c>
      <c r="AX288" s="209">
        <v>280</v>
      </c>
      <c r="AY288" s="210">
        <f>MATCH(A288,'Original Order'!$A$2:$A$317,0)</f>
        <v>280</v>
      </c>
      <c r="AZ288" s="210" t="s">
        <v>1336</v>
      </c>
    </row>
    <row r="289" spans="1:52">
      <c r="A289" s="373" t="s">
        <v>366</v>
      </c>
      <c r="B289" s="251" t="str">
        <f t="shared" si="19"/>
        <v>none</v>
      </c>
      <c r="C289" s="533"/>
      <c r="D289" s="466"/>
      <c r="E289" s="470"/>
      <c r="F289" s="495"/>
      <c r="G289" s="495"/>
      <c r="H289" s="495"/>
      <c r="I289" s="495"/>
      <c r="J289" s="548"/>
      <c r="K289" s="495"/>
      <c r="L289" s="252"/>
      <c r="M289" s="252" t="s">
        <v>406</v>
      </c>
      <c r="N289" s="253" t="str">
        <f>IFERROR(VLOOKUP(L289,CategoryLog!$A$2:$D$550,3,FALSE),"")</f>
        <v/>
      </c>
      <c r="O289" s="256"/>
      <c r="P289" s="252" t="s">
        <v>406</v>
      </c>
      <c r="Q289" s="253" t="str">
        <f>IFERROR(VLOOKUP(O289,CategoryLog!$A$2:$D$550,3,FALSE),"")</f>
        <v/>
      </c>
      <c r="R289" s="255"/>
      <c r="S289" s="252" t="s">
        <v>406</v>
      </c>
      <c r="T289" s="253" t="str">
        <f>IFERROR(VLOOKUP(R289,CategoryLog!$A$2:$D$550,3,FALSE),"")</f>
        <v/>
      </c>
      <c r="U289" s="256"/>
      <c r="V289" s="252" t="s">
        <v>406</v>
      </c>
      <c r="W289" s="252"/>
      <c r="X289" s="253" t="str">
        <f>IFERROR(VLOOKUP(U289,CategoryLog!$A$2:$D$550,3,FALSE),"")</f>
        <v/>
      </c>
      <c r="Y289" s="366"/>
      <c r="Z289" s="258">
        <v>1</v>
      </c>
      <c r="AA289" s="378"/>
      <c r="AB289" s="269"/>
      <c r="AC289" s="269"/>
      <c r="AD289" s="270"/>
      <c r="AE289" s="299" t="s">
        <v>996</v>
      </c>
      <c r="AF289" s="269"/>
      <c r="AG289" s="271">
        <v>1</v>
      </c>
      <c r="AH289" s="272"/>
      <c r="AI289" s="273"/>
      <c r="AJ289" s="274"/>
      <c r="AK289" s="274"/>
      <c r="AL289" s="273" t="s">
        <v>996</v>
      </c>
      <c r="AM289" s="273"/>
      <c r="AN289" s="273"/>
      <c r="AO289" s="274"/>
      <c r="AP289" s="273" t="s">
        <v>1019</v>
      </c>
      <c r="AQ289" s="264" t="s">
        <v>1074</v>
      </c>
      <c r="AR289" s="276" t="s">
        <v>614</v>
      </c>
      <c r="AS289" s="266"/>
      <c r="AT289" s="266" t="s">
        <v>1052</v>
      </c>
      <c r="AU289" s="266"/>
      <c r="AV289" s="267" t="str">
        <f t="shared" si="20"/>
        <v>2017</v>
      </c>
      <c r="AW289" s="209">
        <v>281</v>
      </c>
      <c r="AX289" s="209">
        <v>281</v>
      </c>
      <c r="AY289" s="210">
        <f>MATCH(A289,'Original Order'!$A$2:$A$317,0)</f>
        <v>281</v>
      </c>
      <c r="AZ289" s="210" t="s">
        <v>1336</v>
      </c>
    </row>
    <row r="290" spans="1:52">
      <c r="A290" s="373" t="s">
        <v>556</v>
      </c>
      <c r="B290" s="251">
        <f t="shared" si="19"/>
        <v>6.03</v>
      </c>
      <c r="C290" s="533"/>
      <c r="D290" s="466"/>
      <c r="E290" s="470"/>
      <c r="F290" s="495"/>
      <c r="G290" s="496" t="s">
        <v>1518</v>
      </c>
      <c r="H290" s="495"/>
      <c r="I290" s="497" t="s">
        <v>1561</v>
      </c>
      <c r="J290" s="549"/>
      <c r="K290" s="497"/>
      <c r="L290" s="288"/>
      <c r="M290" s="252" t="s">
        <v>406</v>
      </c>
      <c r="N290" s="253" t="str">
        <f>IFERROR(VLOOKUP(L290,CategoryLog!$A$2:$D$550,3,FALSE),"")</f>
        <v/>
      </c>
      <c r="O290" s="256"/>
      <c r="P290" s="252" t="s">
        <v>406</v>
      </c>
      <c r="Q290" s="253" t="str">
        <f>IFERROR(VLOOKUP(O290,CategoryLog!$A$2:$D$550,3,FALSE),"")</f>
        <v/>
      </c>
      <c r="R290" s="298" t="s">
        <v>555</v>
      </c>
      <c r="S290" s="252" t="s">
        <v>406</v>
      </c>
      <c r="T290" s="253" t="str">
        <f>IFERROR(VLOOKUP(R290,CategoryLog!$A$2:$D$550,3,FALSE),"")</f>
        <v/>
      </c>
      <c r="U290" s="379" t="s">
        <v>1286</v>
      </c>
      <c r="V290" s="536" t="s">
        <v>1295</v>
      </c>
      <c r="W290" s="380" t="s">
        <v>1308</v>
      </c>
      <c r="X290" s="253">
        <f>IFERROR(VLOOKUP(U290,CategoryLog!$A$2:$D$550,3,FALSE),"")</f>
        <v>6.03</v>
      </c>
      <c r="Y290" s="381" t="s">
        <v>996</v>
      </c>
      <c r="Z290" s="258">
        <v>1</v>
      </c>
      <c r="AA290" s="382"/>
      <c r="AB290" s="269"/>
      <c r="AC290" s="269"/>
      <c r="AD290" s="269" t="s">
        <v>996</v>
      </c>
      <c r="AE290" s="299" t="s">
        <v>996</v>
      </c>
      <c r="AF290" s="269"/>
      <c r="AG290" s="271">
        <v>2</v>
      </c>
      <c r="AH290" s="272"/>
      <c r="AI290" s="273"/>
      <c r="AJ290" s="294"/>
      <c r="AK290" s="273"/>
      <c r="AL290" s="273" t="s">
        <v>1019</v>
      </c>
      <c r="AM290" s="273"/>
      <c r="AN290" s="273"/>
      <c r="AO290" s="273"/>
      <c r="AP290" s="273" t="s">
        <v>1019</v>
      </c>
      <c r="AQ290" s="273"/>
      <c r="AR290" s="295" t="s">
        <v>614</v>
      </c>
      <c r="AS290" s="266"/>
      <c r="AT290" s="266" t="s">
        <v>1052</v>
      </c>
      <c r="AU290" s="266"/>
      <c r="AV290" s="267" t="str">
        <f t="shared" si="20"/>
        <v>2017</v>
      </c>
      <c r="AW290" s="209">
        <v>282</v>
      </c>
      <c r="AX290" s="209">
        <v>282</v>
      </c>
      <c r="AY290" s="210">
        <f>MATCH(A290,'Original Order'!$A$2:$A$317,0)</f>
        <v>282</v>
      </c>
      <c r="AZ290" s="210" t="s">
        <v>1336</v>
      </c>
    </row>
    <row r="291" spans="1:52">
      <c r="A291" s="373" t="s">
        <v>624</v>
      </c>
      <c r="B291" s="251">
        <f t="shared" si="19"/>
        <v>6.12</v>
      </c>
      <c r="C291" s="533"/>
      <c r="D291" s="466"/>
      <c r="E291" s="470"/>
      <c r="F291" s="495"/>
      <c r="G291" s="495"/>
      <c r="H291" s="495"/>
      <c r="I291" s="495"/>
      <c r="J291" s="548"/>
      <c r="K291" s="495"/>
      <c r="L291" s="288"/>
      <c r="M291" s="252" t="s">
        <v>406</v>
      </c>
      <c r="N291" s="253" t="str">
        <f>IFERROR(VLOOKUP(L291,CategoryLog!$A$2:$D$550,3,FALSE),"")</f>
        <v/>
      </c>
      <c r="O291" s="256"/>
      <c r="P291" s="252" t="s">
        <v>406</v>
      </c>
      <c r="Q291" s="253" t="str">
        <f>IFERROR(VLOOKUP(O291,CategoryLog!$A$2:$D$550,3,FALSE),"")</f>
        <v/>
      </c>
      <c r="R291" s="298"/>
      <c r="S291" s="252" t="s">
        <v>406</v>
      </c>
      <c r="T291" s="253" t="str">
        <f>IFERROR(VLOOKUP(R291,CategoryLog!$A$2:$D$550,3,FALSE),"")</f>
        <v/>
      </c>
      <c r="U291" s="298" t="s">
        <v>1307</v>
      </c>
      <c r="V291" s="252" t="s">
        <v>1308</v>
      </c>
      <c r="W291" s="303" t="s">
        <v>1308</v>
      </c>
      <c r="X291" s="253">
        <f>IFERROR(VLOOKUP(U291,CategoryLog!$A$2:$D$550,3,FALSE),"")</f>
        <v>6.12</v>
      </c>
      <c r="Y291" s="366"/>
      <c r="Z291" s="258">
        <v>1</v>
      </c>
      <c r="AA291" s="378"/>
      <c r="AB291" s="269"/>
      <c r="AC291" s="269"/>
      <c r="AD291" s="270"/>
      <c r="AE291" s="299" t="s">
        <v>996</v>
      </c>
      <c r="AF291" s="269"/>
      <c r="AG291" s="271">
        <v>1</v>
      </c>
      <c r="AH291" s="272"/>
      <c r="AI291" s="273"/>
      <c r="AJ291" s="274"/>
      <c r="AK291" s="274"/>
      <c r="AL291" s="273" t="s">
        <v>1019</v>
      </c>
      <c r="AM291" s="273"/>
      <c r="AN291" s="273"/>
      <c r="AO291" s="274"/>
      <c r="AP291" s="273" t="s">
        <v>1019</v>
      </c>
      <c r="AQ291" s="273"/>
      <c r="AR291" s="276" t="s">
        <v>614</v>
      </c>
      <c r="AS291" s="266"/>
      <c r="AT291" s="266"/>
      <c r="AU291" s="266"/>
      <c r="AV291" s="267" t="str">
        <f t="shared" si="20"/>
        <v>2017</v>
      </c>
      <c r="AW291" s="209">
        <v>283</v>
      </c>
      <c r="AX291" s="209">
        <v>283</v>
      </c>
      <c r="AY291" s="210">
        <f>MATCH(A291,'Original Order'!$A$2:$A$317,0)</f>
        <v>283</v>
      </c>
      <c r="AZ291" s="210" t="s">
        <v>1336</v>
      </c>
    </row>
    <row r="292" spans="1:52">
      <c r="A292" s="268" t="s">
        <v>558</v>
      </c>
      <c r="B292" s="251" t="str">
        <f t="shared" si="19"/>
        <v>none</v>
      </c>
      <c r="C292" s="533" t="s">
        <v>333</v>
      </c>
      <c r="D292" s="466"/>
      <c r="E292" s="470"/>
      <c r="F292" s="495"/>
      <c r="G292" s="495"/>
      <c r="H292" s="495"/>
      <c r="I292" s="495"/>
      <c r="J292" s="548"/>
      <c r="K292" s="495"/>
      <c r="L292" s="288"/>
      <c r="M292" s="252" t="s">
        <v>406</v>
      </c>
      <c r="N292" s="253" t="str">
        <f>IFERROR(VLOOKUP(L292,CategoryLog!$A$2:$D$550,3,FALSE),"")</f>
        <v/>
      </c>
      <c r="O292" s="252"/>
      <c r="P292" s="252" t="s">
        <v>406</v>
      </c>
      <c r="Q292" s="253" t="str">
        <f>IFERROR(VLOOKUP(O292,CategoryLog!$A$2:$D$550,3,FALSE),"")</f>
        <v/>
      </c>
      <c r="R292" s="298" t="s">
        <v>557</v>
      </c>
      <c r="S292" s="252">
        <v>0</v>
      </c>
      <c r="T292" s="253" t="str">
        <f>IFERROR(VLOOKUP(R292,CategoryLog!$A$2:$D$550,3,FALSE),"")</f>
        <v/>
      </c>
      <c r="U292" s="298"/>
      <c r="V292" s="252" t="s">
        <v>406</v>
      </c>
      <c r="W292" s="303"/>
      <c r="X292" s="253" t="str">
        <f>IFERROR(VLOOKUP(U292,CategoryLog!$A$2:$D$550,3,FALSE),"")</f>
        <v/>
      </c>
      <c r="Y292" s="257" t="s">
        <v>996</v>
      </c>
      <c r="Z292" s="274"/>
      <c r="AA292" s="274"/>
      <c r="AB292" s="275"/>
      <c r="AC292" s="275"/>
      <c r="AD292" s="275"/>
      <c r="AE292" s="340"/>
      <c r="AF292" s="275"/>
      <c r="AG292" s="307">
        <v>0</v>
      </c>
      <c r="AH292" s="272"/>
      <c r="AI292" s="273"/>
      <c r="AJ292" s="294"/>
      <c r="AK292" s="273"/>
      <c r="AL292" s="273"/>
      <c r="AM292" s="273"/>
      <c r="AN292" s="273"/>
      <c r="AO292" s="273"/>
      <c r="AP292" s="273"/>
      <c r="AQ292" s="273"/>
      <c r="AR292" s="295" t="s">
        <v>614</v>
      </c>
      <c r="AS292" s="266"/>
      <c r="AT292" s="266"/>
      <c r="AU292" s="266"/>
      <c r="AV292" s="267" t="str">
        <f t="shared" si="20"/>
        <v>n/a</v>
      </c>
      <c r="AW292" s="209">
        <v>284</v>
      </c>
      <c r="AX292" s="209">
        <v>284</v>
      </c>
      <c r="AY292" s="210">
        <f>MATCH(A292,'Original Order'!$A$2:$A$317,0)</f>
        <v>284</v>
      </c>
      <c r="AZ292" s="210">
        <f>AG292</f>
        <v>0</v>
      </c>
    </row>
    <row r="293" spans="1:52">
      <c r="A293" s="268" t="s">
        <v>625</v>
      </c>
      <c r="B293" s="251">
        <f t="shared" si="19"/>
        <v>6.13</v>
      </c>
      <c r="C293" s="533" t="s">
        <v>351</v>
      </c>
      <c r="D293" s="466"/>
      <c r="E293" s="470"/>
      <c r="F293" s="495"/>
      <c r="G293" s="495"/>
      <c r="H293" s="495"/>
      <c r="I293" s="495"/>
      <c r="J293" s="548"/>
      <c r="K293" s="495"/>
      <c r="L293" s="288"/>
      <c r="M293" s="252" t="s">
        <v>406</v>
      </c>
      <c r="N293" s="253" t="str">
        <f>IFERROR(VLOOKUP(L293,CategoryLog!$A$2:$D$550,3,FALSE),"")</f>
        <v/>
      </c>
      <c r="O293" s="252"/>
      <c r="P293" s="252" t="s">
        <v>406</v>
      </c>
      <c r="Q293" s="253" t="str">
        <f>IFERROR(VLOOKUP(O293,CategoryLog!$A$2:$D$550,3,FALSE),"")</f>
        <v/>
      </c>
      <c r="R293" s="298"/>
      <c r="S293" s="252" t="s">
        <v>406</v>
      </c>
      <c r="T293" s="253" t="str">
        <f>IFERROR(VLOOKUP(R293,CategoryLog!$A$2:$D$550,3,FALSE),"")</f>
        <v/>
      </c>
      <c r="U293" s="298" t="s">
        <v>1311</v>
      </c>
      <c r="V293" s="252" t="s">
        <v>1308</v>
      </c>
      <c r="W293" s="303" t="s">
        <v>1308</v>
      </c>
      <c r="X293" s="253">
        <f>IFERROR(VLOOKUP(U293,CategoryLog!$A$2:$D$550,3,FALSE),"")</f>
        <v>6.13</v>
      </c>
      <c r="Y293" s="257"/>
      <c r="Z293" s="258">
        <v>1</v>
      </c>
      <c r="AA293" s="369"/>
      <c r="AB293" s="269"/>
      <c r="AC293" s="269"/>
      <c r="AD293" s="270"/>
      <c r="AE293" s="299" t="s">
        <v>996</v>
      </c>
      <c r="AF293" s="269"/>
      <c r="AG293" s="271">
        <v>1</v>
      </c>
      <c r="AH293" s="272"/>
      <c r="AI293" s="273"/>
      <c r="AJ293" s="274"/>
      <c r="AK293" s="274"/>
      <c r="AL293" s="273" t="s">
        <v>1019</v>
      </c>
      <c r="AM293" s="273"/>
      <c r="AN293" s="273"/>
      <c r="AO293" s="274"/>
      <c r="AP293" s="273" t="s">
        <v>1019</v>
      </c>
      <c r="AQ293" s="273"/>
      <c r="AR293" s="276" t="s">
        <v>614</v>
      </c>
      <c r="AS293" s="266"/>
      <c r="AT293" s="266"/>
      <c r="AU293" s="266"/>
      <c r="AV293" s="267" t="str">
        <f t="shared" si="20"/>
        <v>2017</v>
      </c>
      <c r="AW293" s="209">
        <v>285</v>
      </c>
      <c r="AX293" s="209">
        <v>285</v>
      </c>
      <c r="AY293" s="210">
        <f>MATCH(A293,'Original Order'!$A$2:$A$317,0)</f>
        <v>285</v>
      </c>
      <c r="AZ293" s="210" t="s">
        <v>1336</v>
      </c>
    </row>
    <row r="294" spans="1:52" ht="24">
      <c r="A294" s="268" t="s">
        <v>560</v>
      </c>
      <c r="B294" s="251" t="str">
        <f t="shared" si="19"/>
        <v>6.19</v>
      </c>
      <c r="C294" s="533"/>
      <c r="D294" s="466"/>
      <c r="E294" s="470"/>
      <c r="F294" s="495"/>
      <c r="G294" s="495"/>
      <c r="H294" s="495"/>
      <c r="I294" s="495"/>
      <c r="J294" s="548"/>
      <c r="K294" s="495"/>
      <c r="L294" s="288"/>
      <c r="M294" s="252" t="s">
        <v>406</v>
      </c>
      <c r="N294" s="253" t="str">
        <f>IFERROR(VLOOKUP(L294,CategoryLog!$A$2:$D$550,3,FALSE),"")</f>
        <v/>
      </c>
      <c r="O294" s="252"/>
      <c r="P294" s="252" t="s">
        <v>406</v>
      </c>
      <c r="Q294" s="253" t="str">
        <f>IFERROR(VLOOKUP(O294,CategoryLog!$A$2:$D$550,3,FALSE),"")</f>
        <v/>
      </c>
      <c r="R294" s="298" t="s">
        <v>559</v>
      </c>
      <c r="S294" s="252" t="s">
        <v>406</v>
      </c>
      <c r="T294" s="253" t="str">
        <f>IFERROR(VLOOKUP(R294,CategoryLog!$A$2:$D$550,3,FALSE),"")</f>
        <v/>
      </c>
      <c r="U294" s="298" t="s">
        <v>1254</v>
      </c>
      <c r="V294" s="252" t="s">
        <v>1318</v>
      </c>
      <c r="W294" s="303" t="s">
        <v>1318</v>
      </c>
      <c r="X294" s="253" t="str">
        <f>IFERROR(VLOOKUP(U294,CategoryLog!$A$2:$D$550,3,FALSE),"")</f>
        <v>6.19</v>
      </c>
      <c r="Y294" s="257"/>
      <c r="Z294" s="258">
        <v>1</v>
      </c>
      <c r="AA294" s="369"/>
      <c r="AB294" s="269"/>
      <c r="AC294" s="269"/>
      <c r="AD294" s="269" t="s">
        <v>996</v>
      </c>
      <c r="AE294" s="299" t="s">
        <v>996</v>
      </c>
      <c r="AF294" s="269"/>
      <c r="AG294" s="271">
        <v>2</v>
      </c>
      <c r="AH294" s="272"/>
      <c r="AI294" s="273"/>
      <c r="AJ294" s="294"/>
      <c r="AK294" s="273"/>
      <c r="AL294" s="273" t="s">
        <v>1019</v>
      </c>
      <c r="AM294" s="273"/>
      <c r="AN294" s="273"/>
      <c r="AO294" s="273"/>
      <c r="AP294" s="273" t="s">
        <v>1019</v>
      </c>
      <c r="AQ294" s="273"/>
      <c r="AR294" s="295" t="s">
        <v>614</v>
      </c>
      <c r="AS294" s="266"/>
      <c r="AT294" s="266"/>
      <c r="AU294" s="266"/>
      <c r="AV294" s="267" t="str">
        <f t="shared" si="20"/>
        <v>2017</v>
      </c>
      <c r="AW294" s="209">
        <v>286</v>
      </c>
      <c r="AX294" s="209">
        <v>286</v>
      </c>
      <c r="AY294" s="210">
        <f>MATCH(A294,'Original Order'!$A$2:$A$317,0)</f>
        <v>286</v>
      </c>
      <c r="AZ294" s="210" t="s">
        <v>1336</v>
      </c>
    </row>
    <row r="295" spans="1:52">
      <c r="A295" s="268" t="s">
        <v>371</v>
      </c>
      <c r="B295" s="251" t="str">
        <f t="shared" si="19"/>
        <v>none</v>
      </c>
      <c r="C295" s="533" t="s">
        <v>351</v>
      </c>
      <c r="D295" s="466"/>
      <c r="E295" s="470"/>
      <c r="F295" s="495"/>
      <c r="G295" s="495"/>
      <c r="H295" s="495"/>
      <c r="I295" s="495"/>
      <c r="J295" s="549" t="s">
        <v>1586</v>
      </c>
      <c r="K295" s="497" t="s">
        <v>1614</v>
      </c>
      <c r="L295" s="252"/>
      <c r="M295" s="252" t="s">
        <v>406</v>
      </c>
      <c r="N295" s="253" t="str">
        <f>IFERROR(VLOOKUP(L295,CategoryLog!$A$2:$D$550,3,FALSE),"")</f>
        <v/>
      </c>
      <c r="O295" s="252"/>
      <c r="P295" s="252" t="s">
        <v>406</v>
      </c>
      <c r="Q295" s="253" t="str">
        <f>IFERROR(VLOOKUP(O295,CategoryLog!$A$2:$D$550,3,FALSE),"")</f>
        <v/>
      </c>
      <c r="R295" s="255"/>
      <c r="S295" s="252" t="s">
        <v>406</v>
      </c>
      <c r="T295" s="253" t="str">
        <f>IFERROR(VLOOKUP(R295,CategoryLog!$A$2:$D$550,3,FALSE),"")</f>
        <v/>
      </c>
      <c r="U295" s="255"/>
      <c r="V295" s="252" t="s">
        <v>406</v>
      </c>
      <c r="W295" s="365"/>
      <c r="X295" s="253" t="str">
        <f>IFERROR(VLOOKUP(U295,CategoryLog!$A$2:$D$550,3,FALSE),"")</f>
        <v/>
      </c>
      <c r="Y295" s="257"/>
      <c r="Z295" s="385"/>
      <c r="AA295" s="385"/>
      <c r="AB295" s="275"/>
      <c r="AC295" s="275"/>
      <c r="AD295" s="305"/>
      <c r="AE295" s="306" t="s">
        <v>996</v>
      </c>
      <c r="AF295" s="275" t="s">
        <v>996</v>
      </c>
      <c r="AG295" s="272">
        <v>2</v>
      </c>
      <c r="AH295" s="272"/>
      <c r="AI295" s="273"/>
      <c r="AJ295" s="274"/>
      <c r="AK295" s="274"/>
      <c r="AL295" s="273" t="s">
        <v>1019</v>
      </c>
      <c r="AM295" s="273"/>
      <c r="AN295" s="273"/>
      <c r="AO295" s="274"/>
      <c r="AP295" s="273" t="s">
        <v>1019</v>
      </c>
      <c r="AQ295" s="273"/>
      <c r="AR295" s="323" t="s">
        <v>614</v>
      </c>
      <c r="AS295" s="266"/>
      <c r="AT295" s="266"/>
      <c r="AU295" s="266"/>
      <c r="AV295" s="267" t="str">
        <f t="shared" si="20"/>
        <v>2018</v>
      </c>
      <c r="AW295" s="209">
        <v>287</v>
      </c>
      <c r="AX295" s="209">
        <v>287</v>
      </c>
      <c r="AY295" s="210">
        <f>MATCH(A295,'Original Order'!$A$2:$A$317,0)</f>
        <v>287</v>
      </c>
      <c r="AZ295" s="210">
        <f>AG295</f>
        <v>2</v>
      </c>
    </row>
    <row r="296" spans="1:52">
      <c r="A296" s="268" t="s">
        <v>564</v>
      </c>
      <c r="B296" s="251">
        <f t="shared" si="19"/>
        <v>6.18</v>
      </c>
      <c r="C296" s="533"/>
      <c r="D296" s="466"/>
      <c r="E296" s="470"/>
      <c r="F296" s="495"/>
      <c r="G296" s="495"/>
      <c r="H296" s="495"/>
      <c r="I296" s="495"/>
      <c r="J296" s="548"/>
      <c r="K296" s="495"/>
      <c r="L296" s="288"/>
      <c r="M296" s="252" t="s">
        <v>406</v>
      </c>
      <c r="N296" s="253" t="str">
        <f>IFERROR(VLOOKUP(L296,CategoryLog!$A$2:$D$550,3,FALSE),"")</f>
        <v/>
      </c>
      <c r="O296" s="252"/>
      <c r="P296" s="252" t="s">
        <v>406</v>
      </c>
      <c r="Q296" s="253" t="str">
        <f>IFERROR(VLOOKUP(O296,CategoryLog!$A$2:$D$550,3,FALSE),"")</f>
        <v/>
      </c>
      <c r="R296" s="298" t="s">
        <v>563</v>
      </c>
      <c r="S296" s="252">
        <v>0</v>
      </c>
      <c r="T296" s="253" t="str">
        <f>IFERROR(VLOOKUP(R296,CategoryLog!$A$2:$D$550,3,FALSE),"")</f>
        <v/>
      </c>
      <c r="U296" s="298" t="s">
        <v>1317</v>
      </c>
      <c r="V296" s="252" t="s">
        <v>1308</v>
      </c>
      <c r="W296" s="303" t="s">
        <v>1308</v>
      </c>
      <c r="X296" s="253">
        <f>IFERROR(VLOOKUP(U296,CategoryLog!$A$2:$D$550,3,FALSE),"")</f>
        <v>6.18</v>
      </c>
      <c r="Y296" s="257"/>
      <c r="Z296" s="386"/>
      <c r="AA296" s="386"/>
      <c r="AB296" s="275"/>
      <c r="AC296" s="275"/>
      <c r="AD296" s="275" t="s">
        <v>996</v>
      </c>
      <c r="AE296" s="306" t="s">
        <v>996</v>
      </c>
      <c r="AF296" s="275" t="s">
        <v>996</v>
      </c>
      <c r="AG296" s="272">
        <v>3</v>
      </c>
      <c r="AH296" s="272"/>
      <c r="AI296" s="273"/>
      <c r="AJ296" s="294"/>
      <c r="AK296" s="273"/>
      <c r="AL296" s="273" t="s">
        <v>1019</v>
      </c>
      <c r="AM296" s="273"/>
      <c r="AN296" s="273"/>
      <c r="AO296" s="273"/>
      <c r="AP296" s="273" t="s">
        <v>1019</v>
      </c>
      <c r="AQ296" s="273"/>
      <c r="AR296" s="295" t="s">
        <v>614</v>
      </c>
      <c r="AS296" s="266"/>
      <c r="AT296" s="266"/>
      <c r="AU296" s="266" t="s">
        <v>1067</v>
      </c>
      <c r="AV296" s="267" t="str">
        <f t="shared" si="20"/>
        <v>2018</v>
      </c>
      <c r="AW296" s="209">
        <v>288</v>
      </c>
      <c r="AX296" s="209">
        <v>288</v>
      </c>
      <c r="AY296" s="210">
        <f>MATCH(A296,'Original Order'!$A$2:$A$317,0)</f>
        <v>288</v>
      </c>
      <c r="AZ296" s="210">
        <f>AG296</f>
        <v>3</v>
      </c>
    </row>
    <row r="297" spans="1:52">
      <c r="A297" s="268" t="s">
        <v>648</v>
      </c>
      <c r="B297" s="251" t="str">
        <f t="shared" si="19"/>
        <v>none</v>
      </c>
      <c r="C297" s="533"/>
      <c r="D297" s="466"/>
      <c r="E297" s="470"/>
      <c r="F297" s="495"/>
      <c r="G297" s="495"/>
      <c r="H297" s="495"/>
      <c r="I297" s="495"/>
      <c r="J297" s="548"/>
      <c r="K297" s="495"/>
      <c r="L297" s="297"/>
      <c r="M297" s="252" t="s">
        <v>406</v>
      </c>
      <c r="N297" s="253" t="str">
        <f>IFERROR(VLOOKUP(L297,CategoryLog!$A$2:$D$550,3,FALSE),"")</f>
        <v/>
      </c>
      <c r="O297" s="252"/>
      <c r="P297" s="252" t="s">
        <v>406</v>
      </c>
      <c r="Q297" s="253" t="str">
        <f>IFERROR(VLOOKUP(O297,CategoryLog!$A$2:$D$550,3,FALSE),"")</f>
        <v/>
      </c>
      <c r="R297" s="298"/>
      <c r="S297" s="252" t="s">
        <v>406</v>
      </c>
      <c r="T297" s="253" t="str">
        <f>IFERROR(VLOOKUP(R297,CategoryLog!$A$2:$D$550,3,FALSE),"")</f>
        <v/>
      </c>
      <c r="U297" s="295"/>
      <c r="V297" s="252" t="s">
        <v>406</v>
      </c>
      <c r="W297" s="297"/>
      <c r="X297" s="253" t="str">
        <f>IFERROR(VLOOKUP(U297,CategoryLog!$A$2:$D$550,3,FALSE),"")</f>
        <v/>
      </c>
      <c r="Y297" s="257"/>
      <c r="Z297" s="386"/>
      <c r="AA297" s="386"/>
      <c r="AB297" s="275"/>
      <c r="AC297" s="275"/>
      <c r="AD297" s="340"/>
      <c r="AE297" s="306" t="s">
        <v>1019</v>
      </c>
      <c r="AF297" s="275"/>
      <c r="AG297" s="307">
        <v>0</v>
      </c>
      <c r="AH297" s="272"/>
      <c r="AI297" s="273"/>
      <c r="AJ297" s="294"/>
      <c r="AK297" s="294"/>
      <c r="AL297" s="273" t="s">
        <v>1019</v>
      </c>
      <c r="AM297" s="273"/>
      <c r="AN297" s="273"/>
      <c r="AO297" s="294"/>
      <c r="AP297" s="273" t="s">
        <v>1019</v>
      </c>
      <c r="AQ297" s="273"/>
      <c r="AR297" s="295" t="s">
        <v>614</v>
      </c>
      <c r="AS297" s="266"/>
      <c r="AT297" s="266"/>
      <c r="AU297" s="266"/>
      <c r="AV297" s="267" t="str">
        <f t="shared" si="20"/>
        <v>n/a</v>
      </c>
      <c r="AW297" s="209">
        <v>289</v>
      </c>
      <c r="AX297" s="209">
        <v>289</v>
      </c>
      <c r="AY297" s="210">
        <f>MATCH(A297,'Original Order'!$A$2:$A$317,0)</f>
        <v>289</v>
      </c>
      <c r="AZ297" s="210">
        <f>AG297</f>
        <v>0</v>
      </c>
    </row>
    <row r="298" spans="1:52">
      <c r="A298" s="268" t="s">
        <v>368</v>
      </c>
      <c r="B298" s="251" t="str">
        <f t="shared" si="19"/>
        <v>none</v>
      </c>
      <c r="C298" s="533"/>
      <c r="D298" s="466"/>
      <c r="E298" s="470"/>
      <c r="F298" s="495"/>
      <c r="G298" s="495"/>
      <c r="H298" s="495"/>
      <c r="I298" s="495"/>
      <c r="J298" s="548"/>
      <c r="K298" s="495"/>
      <c r="L298" s="252"/>
      <c r="M298" s="252" t="s">
        <v>406</v>
      </c>
      <c r="N298" s="253" t="str">
        <f>IFERROR(VLOOKUP(L298,CategoryLog!$A$2:$D$550,3,FALSE),"")</f>
        <v/>
      </c>
      <c r="O298" s="252"/>
      <c r="P298" s="252" t="s">
        <v>406</v>
      </c>
      <c r="Q298" s="253" t="str">
        <f>IFERROR(VLOOKUP(O298,CategoryLog!$A$2:$D$550,3,FALSE),"")</f>
        <v/>
      </c>
      <c r="R298" s="255"/>
      <c r="S298" s="252" t="s">
        <v>406</v>
      </c>
      <c r="T298" s="253" t="str">
        <f>IFERROR(VLOOKUP(R298,CategoryLog!$A$2:$D$550,3,FALSE),"")</f>
        <v/>
      </c>
      <c r="U298" s="256"/>
      <c r="V298" s="252" t="s">
        <v>406</v>
      </c>
      <c r="W298" s="252"/>
      <c r="X298" s="253" t="str">
        <f>IFERROR(VLOOKUP(U298,CategoryLog!$A$2:$D$550,3,FALSE),"")</f>
        <v/>
      </c>
      <c r="Y298" s="257"/>
      <c r="Z298" s="387">
        <v>2</v>
      </c>
      <c r="AA298" s="277">
        <v>1</v>
      </c>
      <c r="AB298" s="269"/>
      <c r="AC298" s="269"/>
      <c r="AD298" s="270"/>
      <c r="AE298" s="299" t="s">
        <v>996</v>
      </c>
      <c r="AF298" s="269"/>
      <c r="AG298" s="271">
        <v>1</v>
      </c>
      <c r="AH298" s="272"/>
      <c r="AI298" s="273"/>
      <c r="AJ298" s="274"/>
      <c r="AK298" s="274"/>
      <c r="AL298" s="273" t="s">
        <v>1019</v>
      </c>
      <c r="AM298" s="273"/>
      <c r="AN298" s="273"/>
      <c r="AO298" s="274"/>
      <c r="AP298" s="273" t="s">
        <v>1019</v>
      </c>
      <c r="AQ298" s="273"/>
      <c r="AR298" s="276" t="s">
        <v>614</v>
      </c>
      <c r="AS298" s="266"/>
      <c r="AT298" s="266"/>
      <c r="AU298" s="266"/>
      <c r="AV298" s="267" t="str">
        <f t="shared" si="20"/>
        <v>2017</v>
      </c>
      <c r="AW298" s="209">
        <v>290</v>
      </c>
      <c r="AX298" s="209">
        <v>290</v>
      </c>
      <c r="AY298" s="210">
        <f>MATCH(A298,'Original Order'!$A$2:$A$317,0)</f>
        <v>290</v>
      </c>
      <c r="AZ298" s="210" t="s">
        <v>1336</v>
      </c>
    </row>
    <row r="299" spans="1:52">
      <c r="A299" s="268" t="s">
        <v>645</v>
      </c>
      <c r="B299" s="251" t="str">
        <f t="shared" si="19"/>
        <v>none</v>
      </c>
      <c r="C299" s="533"/>
      <c r="D299" s="466"/>
      <c r="E299" s="470"/>
      <c r="F299" s="495"/>
      <c r="G299" s="495"/>
      <c r="H299" s="495"/>
      <c r="I299" s="495"/>
      <c r="J299" s="549" t="s">
        <v>1588</v>
      </c>
      <c r="K299" s="497"/>
      <c r="L299" s="297"/>
      <c r="M299" s="252" t="s">
        <v>406</v>
      </c>
      <c r="N299" s="253" t="str">
        <f>IFERROR(VLOOKUP(L299,CategoryLog!$A$2:$D$550,3,FALSE),"")</f>
        <v/>
      </c>
      <c r="O299" s="252"/>
      <c r="P299" s="252" t="s">
        <v>406</v>
      </c>
      <c r="Q299" s="253" t="str">
        <f>IFERROR(VLOOKUP(O299,CategoryLog!$A$2:$D$550,3,FALSE),"")</f>
        <v/>
      </c>
      <c r="R299" s="298"/>
      <c r="S299" s="252" t="s">
        <v>406</v>
      </c>
      <c r="T299" s="253" t="str">
        <f>IFERROR(VLOOKUP(R299,CategoryLog!$A$2:$D$550,3,FALSE),"")</f>
        <v/>
      </c>
      <c r="U299" s="540" t="s">
        <v>1587</v>
      </c>
      <c r="V299" s="536" t="s">
        <v>1308</v>
      </c>
      <c r="W299" s="297"/>
      <c r="X299" s="253" t="str">
        <f>IFERROR(VLOOKUP(U299,CategoryLog!$A$2:$D$550,3,FALSE),"")</f>
        <v/>
      </c>
      <c r="Y299" s="257"/>
      <c r="Z299" s="386"/>
      <c r="AA299" s="386"/>
      <c r="AB299" s="275"/>
      <c r="AC299" s="275"/>
      <c r="AD299" s="340"/>
      <c r="AE299" s="340"/>
      <c r="AF299" s="275" t="s">
        <v>996</v>
      </c>
      <c r="AG299" s="272">
        <v>1</v>
      </c>
      <c r="AH299" s="272"/>
      <c r="AI299" s="273"/>
      <c r="AJ299" s="294"/>
      <c r="AK299" s="294"/>
      <c r="AL299" s="273"/>
      <c r="AM299" s="273"/>
      <c r="AN299" s="273"/>
      <c r="AO299" s="294"/>
      <c r="AP299" s="273"/>
      <c r="AQ299" s="273"/>
      <c r="AR299" s="295" t="s">
        <v>614</v>
      </c>
      <c r="AS299" s="266"/>
      <c r="AT299" s="266"/>
      <c r="AU299" s="266"/>
      <c r="AV299" s="267" t="str">
        <f t="shared" si="20"/>
        <v>2018</v>
      </c>
      <c r="AW299" s="209">
        <v>291</v>
      </c>
      <c r="AX299" s="209">
        <v>291</v>
      </c>
      <c r="AY299" s="210">
        <f>MATCH(A299,'Original Order'!$A$2:$A$317,0)</f>
        <v>291</v>
      </c>
      <c r="AZ299" s="210">
        <f>AG299</f>
        <v>1</v>
      </c>
    </row>
    <row r="300" spans="1:52">
      <c r="A300" s="322" t="s">
        <v>417</v>
      </c>
      <c r="B300" s="251">
        <f t="shared" si="19"/>
        <v>6.14</v>
      </c>
      <c r="C300" s="533" t="s">
        <v>170</v>
      </c>
      <c r="D300" s="466"/>
      <c r="E300" s="470"/>
      <c r="F300" s="495"/>
      <c r="G300" s="495"/>
      <c r="H300" s="495"/>
      <c r="I300" s="495"/>
      <c r="J300" s="549" t="s">
        <v>1596</v>
      </c>
      <c r="K300" s="549" t="s">
        <v>1596</v>
      </c>
      <c r="L300" s="252"/>
      <c r="M300" s="252" t="s">
        <v>406</v>
      </c>
      <c r="N300" s="253" t="str">
        <f>IFERROR(VLOOKUP(L300,CategoryLog!$A$2:$D$550,3,FALSE),"")</f>
        <v/>
      </c>
      <c r="O300" s="335" t="s">
        <v>352</v>
      </c>
      <c r="P300" s="252">
        <v>5</v>
      </c>
      <c r="Q300" s="253">
        <f>IFERROR(VLOOKUP(O300,CategoryLog!$A$2:$D$550,3,FALSE),"")</f>
        <v>6.14</v>
      </c>
      <c r="R300" s="255"/>
      <c r="S300" s="252" t="s">
        <v>406</v>
      </c>
      <c r="T300" s="253" t="str">
        <f>IFERROR(VLOOKUP(R300,CategoryLog!$A$2:$D$550,3,FALSE),"")</f>
        <v/>
      </c>
      <c r="U300" s="256"/>
      <c r="V300" s="252" t="s">
        <v>406</v>
      </c>
      <c r="W300" s="252"/>
      <c r="X300" s="253" t="str">
        <f>IFERROR(VLOOKUP(U300,CategoryLog!$A$2:$D$550,3,FALSE),"")</f>
        <v/>
      </c>
      <c r="Y300" s="257" t="s">
        <v>996</v>
      </c>
      <c r="Z300" s="258">
        <v>1</v>
      </c>
      <c r="AA300" s="273"/>
      <c r="AB300" s="316"/>
      <c r="AC300" s="316" t="s">
        <v>996</v>
      </c>
      <c r="AD300" s="317"/>
      <c r="AE300" s="317"/>
      <c r="AF300" s="316"/>
      <c r="AG300" s="318">
        <v>1</v>
      </c>
      <c r="AH300" s="319"/>
      <c r="AI300" s="320"/>
      <c r="AJ300" s="264" t="s">
        <v>1019</v>
      </c>
      <c r="AK300" s="321"/>
      <c r="AL300" s="320"/>
      <c r="AM300" s="320"/>
      <c r="AN300" s="320" t="s">
        <v>1019</v>
      </c>
      <c r="AO300" s="321"/>
      <c r="AP300" s="320"/>
      <c r="AQ300" s="320"/>
      <c r="AR300" s="323" t="s">
        <v>614</v>
      </c>
      <c r="AS300" s="266"/>
      <c r="AT300" s="266"/>
      <c r="AU300" s="266"/>
      <c r="AV300" s="267" t="str">
        <f t="shared" si="20"/>
        <v>2017</v>
      </c>
      <c r="AW300" s="209">
        <v>292</v>
      </c>
      <c r="AX300" s="209">
        <v>104</v>
      </c>
      <c r="AY300" s="210">
        <f>MATCH(A300,'Original Order'!$A$2:$A$317,0)</f>
        <v>292</v>
      </c>
      <c r="AZ300" s="210" t="s">
        <v>1336</v>
      </c>
    </row>
    <row r="301" spans="1:52">
      <c r="A301" s="268" t="s">
        <v>361</v>
      </c>
      <c r="B301" s="251">
        <f t="shared" si="19"/>
        <v>6.09</v>
      </c>
      <c r="C301" s="533"/>
      <c r="D301" s="466"/>
      <c r="E301" s="470"/>
      <c r="F301" s="495"/>
      <c r="G301" s="495"/>
      <c r="H301" s="495"/>
      <c r="I301" s="495"/>
      <c r="J301" s="548"/>
      <c r="K301" s="497" t="s">
        <v>1618</v>
      </c>
      <c r="L301" s="252"/>
      <c r="M301" s="252" t="s">
        <v>406</v>
      </c>
      <c r="N301" s="253" t="str">
        <f>IFERROR(VLOOKUP(L301,CategoryLog!$A$2:$D$550,3,FALSE),"")</f>
        <v/>
      </c>
      <c r="O301" s="570" t="s">
        <v>418</v>
      </c>
      <c r="P301" s="252">
        <v>6</v>
      </c>
      <c r="Q301" s="253">
        <f>IFERROR(VLOOKUP(O301,CategoryLog!$A$2:$D$550,3,FALSE),"")</f>
        <v>6.09</v>
      </c>
      <c r="R301" s="89" t="s">
        <v>484</v>
      </c>
      <c r="S301" s="252">
        <v>0</v>
      </c>
      <c r="T301" s="253">
        <f>IFERROR(VLOOKUP(R301,CategoryLog!$A$2:$D$550,3,FALSE),"")</f>
        <v>6.09</v>
      </c>
      <c r="U301" s="255" t="s">
        <v>357</v>
      </c>
      <c r="V301" s="252">
        <v>9</v>
      </c>
      <c r="W301" s="365"/>
      <c r="X301" s="253">
        <f>IFERROR(VLOOKUP(U301,CategoryLog!$A$2:$D$550,3,FALSE),"")</f>
        <v>6.09</v>
      </c>
      <c r="Y301" s="257" t="s">
        <v>996</v>
      </c>
      <c r="Z301" s="258">
        <v>1</v>
      </c>
      <c r="AA301" s="259"/>
      <c r="AB301" s="269"/>
      <c r="AC301" s="269" t="s">
        <v>1021</v>
      </c>
      <c r="AD301" s="269" t="s">
        <v>996</v>
      </c>
      <c r="AE301" s="299" t="s">
        <v>996</v>
      </c>
      <c r="AF301" s="269"/>
      <c r="AG301" s="271">
        <v>3</v>
      </c>
      <c r="AH301" s="272"/>
      <c r="AI301" s="273"/>
      <c r="AJ301" s="264" t="s">
        <v>1019</v>
      </c>
      <c r="AK301" s="273"/>
      <c r="AL301" s="273" t="s">
        <v>1019</v>
      </c>
      <c r="AM301" s="273"/>
      <c r="AN301" s="273" t="s">
        <v>1019</v>
      </c>
      <c r="AO301" s="273"/>
      <c r="AP301" s="273" t="s">
        <v>1019</v>
      </c>
      <c r="AQ301" s="273"/>
      <c r="AR301" s="276" t="s">
        <v>614</v>
      </c>
      <c r="AS301" s="266"/>
      <c r="AT301" s="266"/>
      <c r="AU301" s="266"/>
      <c r="AV301" s="267" t="str">
        <f t="shared" si="20"/>
        <v>2017</v>
      </c>
      <c r="AW301" s="209">
        <v>293</v>
      </c>
      <c r="AX301" s="209">
        <v>99</v>
      </c>
      <c r="AY301" s="210">
        <f>MATCH(A301,'Original Order'!$A$2:$A$317,0)</f>
        <v>293</v>
      </c>
      <c r="AZ301" s="210" t="s">
        <v>1336</v>
      </c>
    </row>
    <row r="302" spans="1:52">
      <c r="A302" s="268" t="s">
        <v>886</v>
      </c>
      <c r="B302" s="251">
        <f t="shared" si="19"/>
        <v>6.15</v>
      </c>
      <c r="C302" s="533" t="s">
        <v>170</v>
      </c>
      <c r="D302" s="466"/>
      <c r="E302" s="470"/>
      <c r="F302" s="495"/>
      <c r="G302" s="495"/>
      <c r="H302" s="495"/>
      <c r="I302" s="495"/>
      <c r="J302" s="548"/>
      <c r="K302" s="495"/>
      <c r="L302" s="288"/>
      <c r="M302" s="252" t="s">
        <v>406</v>
      </c>
      <c r="N302" s="253" t="str">
        <f>IFERROR(VLOOKUP(L302,CategoryLog!$A$2:$D$550,3,FALSE),"")</f>
        <v/>
      </c>
      <c r="O302" s="388" t="s">
        <v>885</v>
      </c>
      <c r="P302" s="252">
        <v>2</v>
      </c>
      <c r="Q302" s="253">
        <f>IFERROR(VLOOKUP(O302,CategoryLog!$A$2:$D$550,3,FALSE),"")</f>
        <v>6.15</v>
      </c>
      <c r="R302" s="310"/>
      <c r="S302" s="252" t="s">
        <v>406</v>
      </c>
      <c r="T302" s="253" t="str">
        <f>IFERROR(VLOOKUP(R302,CategoryLog!$A$2:$D$550,3,FALSE),"")</f>
        <v/>
      </c>
      <c r="U302" s="310"/>
      <c r="V302" s="252" t="s">
        <v>406</v>
      </c>
      <c r="W302" s="389"/>
      <c r="X302" s="253" t="str">
        <f>IFERROR(VLOOKUP(U302,CategoryLog!$A$2:$D$550,3,FALSE),"")</f>
        <v/>
      </c>
      <c r="Y302" s="257"/>
      <c r="Z302" s="311"/>
      <c r="AA302" s="292"/>
      <c r="AB302" s="275"/>
      <c r="AC302" s="275" t="s">
        <v>1019</v>
      </c>
      <c r="AD302" s="305"/>
      <c r="AE302" s="305"/>
      <c r="AF302" s="275"/>
      <c r="AG302" s="307">
        <v>0</v>
      </c>
      <c r="AH302" s="272"/>
      <c r="AI302" s="273"/>
      <c r="AJ302" s="264" t="s">
        <v>1019</v>
      </c>
      <c r="AK302" s="274"/>
      <c r="AL302" s="273"/>
      <c r="AM302" s="273"/>
      <c r="AN302" s="273" t="s">
        <v>1019</v>
      </c>
      <c r="AO302" s="274"/>
      <c r="AP302" s="273"/>
      <c r="AQ302" s="273"/>
      <c r="AR302" s="295" t="s">
        <v>614</v>
      </c>
      <c r="AS302" s="266"/>
      <c r="AT302" s="266"/>
      <c r="AU302" s="266"/>
      <c r="AV302" s="267" t="str">
        <f t="shared" si="20"/>
        <v>n/a</v>
      </c>
      <c r="AW302" s="209">
        <v>294</v>
      </c>
      <c r="AX302" s="209">
        <v>112</v>
      </c>
      <c r="AY302" s="210">
        <f>MATCH(A302,'Original Order'!$A$2:$A$317,0)</f>
        <v>294</v>
      </c>
      <c r="AZ302" s="210">
        <f>AG302</f>
        <v>0</v>
      </c>
    </row>
    <row r="303" spans="1:52" ht="24">
      <c r="A303" s="268" t="s">
        <v>644</v>
      </c>
      <c r="B303" s="251">
        <f t="shared" si="19"/>
        <v>6.15</v>
      </c>
      <c r="C303" s="533"/>
      <c r="D303" s="466"/>
      <c r="E303" s="470"/>
      <c r="F303" s="495"/>
      <c r="G303" s="495"/>
      <c r="H303" s="495"/>
      <c r="I303" s="497" t="s">
        <v>1560</v>
      </c>
      <c r="J303" s="549"/>
      <c r="K303" s="497"/>
      <c r="L303" s="252"/>
      <c r="M303" s="252" t="s">
        <v>406</v>
      </c>
      <c r="N303" s="253" t="str">
        <f>IFERROR(VLOOKUP(L303,CategoryLog!$A$2:$D$550,3,FALSE),"")</f>
        <v/>
      </c>
      <c r="O303" s="252" t="s">
        <v>168</v>
      </c>
      <c r="P303" s="252" t="s">
        <v>406</v>
      </c>
      <c r="Q303" s="253" t="str">
        <f>IFERROR(VLOOKUP(O303,CategoryLog!$A$2:$D$550,3,FALSE),"")</f>
        <v/>
      </c>
      <c r="R303" s="298"/>
      <c r="S303" s="252" t="s">
        <v>406</v>
      </c>
      <c r="T303" s="253" t="str">
        <f>IFERROR(VLOOKUP(R303,CategoryLog!$A$2:$D$550,3,FALSE),"")</f>
        <v/>
      </c>
      <c r="U303" s="255" t="s">
        <v>359</v>
      </c>
      <c r="V303" s="252" t="s">
        <v>1284</v>
      </c>
      <c r="W303" s="365"/>
      <c r="X303" s="253">
        <f>IFERROR(VLOOKUP(U303,CategoryLog!$A$2:$D$550,3,FALSE),"")</f>
        <v>6.15</v>
      </c>
      <c r="Y303" s="257" t="s">
        <v>996</v>
      </c>
      <c r="Z303" s="258">
        <v>1</v>
      </c>
      <c r="AA303" s="369"/>
      <c r="AB303" s="269"/>
      <c r="AC303" s="269"/>
      <c r="AD303" s="270"/>
      <c r="AE303" s="299" t="s">
        <v>996</v>
      </c>
      <c r="AF303" s="269"/>
      <c r="AG303" s="271">
        <v>1</v>
      </c>
      <c r="AH303" s="272"/>
      <c r="AI303" s="273"/>
      <c r="AJ303" s="274"/>
      <c r="AK303" s="274"/>
      <c r="AL303" s="273" t="s">
        <v>1019</v>
      </c>
      <c r="AM303" s="273"/>
      <c r="AN303" s="273"/>
      <c r="AO303" s="274"/>
      <c r="AP303" s="273" t="s">
        <v>1019</v>
      </c>
      <c r="AQ303" s="273"/>
      <c r="AR303" s="276" t="s">
        <v>614</v>
      </c>
      <c r="AS303" s="266"/>
      <c r="AT303" s="266"/>
      <c r="AU303" s="266"/>
      <c r="AV303" s="267" t="str">
        <f t="shared" si="20"/>
        <v>2017</v>
      </c>
      <c r="AW303" s="209">
        <v>295</v>
      </c>
      <c r="AX303" s="209">
        <v>322</v>
      </c>
      <c r="AY303" s="210">
        <f>MATCH(A303,'Original Order'!$A$2:$A$317,0)</f>
        <v>295</v>
      </c>
      <c r="AZ303" s="210" t="s">
        <v>1336</v>
      </c>
    </row>
    <row r="304" spans="1:52">
      <c r="A304" s="268" t="s">
        <v>363</v>
      </c>
      <c r="B304" s="251">
        <f t="shared" si="19"/>
        <v>6.15</v>
      </c>
      <c r="C304" s="533"/>
      <c r="D304" s="466"/>
      <c r="E304" s="470"/>
      <c r="F304" s="495"/>
      <c r="G304" s="495"/>
      <c r="H304" s="495"/>
      <c r="I304" s="497" t="s">
        <v>1560</v>
      </c>
      <c r="J304" s="549"/>
      <c r="K304" s="497"/>
      <c r="L304" s="252"/>
      <c r="M304" s="252" t="s">
        <v>406</v>
      </c>
      <c r="N304" s="253" t="str">
        <f>IFERROR(VLOOKUP(L304,CategoryLog!$A$2:$D$550,3,FALSE),"")</f>
        <v/>
      </c>
      <c r="O304" s="252" t="s">
        <v>168</v>
      </c>
      <c r="P304" s="252" t="s">
        <v>406</v>
      </c>
      <c r="Q304" s="253" t="str">
        <f>IFERROR(VLOOKUP(O304,CategoryLog!$A$2:$D$550,3,FALSE),"")</f>
        <v/>
      </c>
      <c r="R304" s="298"/>
      <c r="S304" s="252" t="s">
        <v>406</v>
      </c>
      <c r="T304" s="253" t="str">
        <f>IFERROR(VLOOKUP(R304,CategoryLog!$A$2:$D$550,3,FALSE),"")</f>
        <v/>
      </c>
      <c r="U304" s="255" t="s">
        <v>360</v>
      </c>
      <c r="V304" s="252" t="s">
        <v>1308</v>
      </c>
      <c r="W304" s="365"/>
      <c r="X304" s="253">
        <f>IFERROR(VLOOKUP(U304,CategoryLog!$A$2:$D$550,3,FALSE),"")</f>
        <v>6.15</v>
      </c>
      <c r="Y304" s="257" t="s">
        <v>996</v>
      </c>
      <c r="Z304" s="258">
        <v>1</v>
      </c>
      <c r="AA304" s="369"/>
      <c r="AB304" s="269"/>
      <c r="AC304" s="269"/>
      <c r="AD304" s="270"/>
      <c r="AE304" s="390" t="s">
        <v>1019</v>
      </c>
      <c r="AF304" s="269"/>
      <c r="AG304" s="271">
        <v>0</v>
      </c>
      <c r="AH304" s="272"/>
      <c r="AI304" s="273"/>
      <c r="AJ304" s="274"/>
      <c r="AK304" s="274"/>
      <c r="AL304" s="273" t="s">
        <v>1019</v>
      </c>
      <c r="AM304" s="273"/>
      <c r="AN304" s="273"/>
      <c r="AO304" s="274"/>
      <c r="AP304" s="273" t="s">
        <v>1019</v>
      </c>
      <c r="AQ304" s="273"/>
      <c r="AR304" s="276" t="s">
        <v>614</v>
      </c>
      <c r="AS304" s="266"/>
      <c r="AT304" s="266"/>
      <c r="AU304" s="266" t="s">
        <v>1069</v>
      </c>
      <c r="AV304" s="267" t="str">
        <f t="shared" si="20"/>
        <v>2017</v>
      </c>
      <c r="AW304" s="209">
        <v>296</v>
      </c>
      <c r="AX304" s="209">
        <v>323</v>
      </c>
      <c r="AY304" s="210">
        <f>MATCH(A304,'Original Order'!$A$2:$A$317,0)</f>
        <v>296</v>
      </c>
      <c r="AZ304" s="210" t="s">
        <v>1336</v>
      </c>
    </row>
    <row r="305" spans="1:52">
      <c r="A305" s="268" t="s">
        <v>362</v>
      </c>
      <c r="B305" s="251">
        <f t="shared" si="19"/>
        <v>6.08</v>
      </c>
      <c r="C305" s="533"/>
      <c r="D305" s="466"/>
      <c r="E305" s="470"/>
      <c r="F305" s="495"/>
      <c r="G305" s="495"/>
      <c r="H305" s="495"/>
      <c r="I305" s="495"/>
      <c r="J305" s="548"/>
      <c r="K305" s="495"/>
      <c r="L305" s="252"/>
      <c r="M305" s="252" t="s">
        <v>406</v>
      </c>
      <c r="N305" s="253" t="str">
        <f>IFERROR(VLOOKUP(L305,CategoryLog!$A$2:$D$550,3,FALSE),"")</f>
        <v/>
      </c>
      <c r="O305" s="252" t="s">
        <v>168</v>
      </c>
      <c r="P305" s="252" t="s">
        <v>406</v>
      </c>
      <c r="Q305" s="253" t="str">
        <f>IFERROR(VLOOKUP(O305,CategoryLog!$A$2:$D$550,3,FALSE),"")</f>
        <v/>
      </c>
      <c r="R305" s="298" t="s">
        <v>485</v>
      </c>
      <c r="S305" s="252">
        <v>0</v>
      </c>
      <c r="T305" s="253">
        <f>IFERROR(VLOOKUP(R305,CategoryLog!$A$2:$D$550,3,FALSE),"")</f>
        <v>6.08</v>
      </c>
      <c r="U305" s="255" t="s">
        <v>358</v>
      </c>
      <c r="V305" s="252" t="s">
        <v>1290</v>
      </c>
      <c r="W305" s="365"/>
      <c r="X305" s="253">
        <f>IFERROR(VLOOKUP(U305,CategoryLog!$A$2:$D$550,3,FALSE),"")</f>
        <v>6.08</v>
      </c>
      <c r="Y305" s="257" t="s">
        <v>996</v>
      </c>
      <c r="Z305" s="258">
        <v>1</v>
      </c>
      <c r="AA305" s="259"/>
      <c r="AB305" s="269"/>
      <c r="AC305" s="269"/>
      <c r="AD305" s="269" t="s">
        <v>996</v>
      </c>
      <c r="AE305" s="299" t="s">
        <v>996</v>
      </c>
      <c r="AF305" s="269"/>
      <c r="AG305" s="271">
        <v>2</v>
      </c>
      <c r="AH305" s="272"/>
      <c r="AI305" s="273"/>
      <c r="AJ305" s="274"/>
      <c r="AK305" s="273"/>
      <c r="AL305" s="273" t="s">
        <v>1019</v>
      </c>
      <c r="AM305" s="273"/>
      <c r="AN305" s="273"/>
      <c r="AO305" s="273"/>
      <c r="AP305" s="273" t="s">
        <v>1019</v>
      </c>
      <c r="AQ305" s="273"/>
      <c r="AR305" s="276" t="s">
        <v>614</v>
      </c>
      <c r="AS305" s="266"/>
      <c r="AT305" s="266"/>
      <c r="AU305" s="266"/>
      <c r="AV305" s="267" t="str">
        <f t="shared" si="20"/>
        <v>2017</v>
      </c>
      <c r="AW305" s="209">
        <v>297</v>
      </c>
      <c r="AX305" s="209">
        <v>324</v>
      </c>
      <c r="AY305" s="210">
        <f>MATCH(A305,'Original Order'!$A$2:$A$317,0)</f>
        <v>297</v>
      </c>
      <c r="AZ305" s="210" t="s">
        <v>1336</v>
      </c>
    </row>
    <row r="306" spans="1:52" ht="36">
      <c r="A306" s="268" t="s">
        <v>595</v>
      </c>
      <c r="B306" s="251">
        <f t="shared" si="19"/>
        <v>6.04</v>
      </c>
      <c r="C306" s="251"/>
      <c r="D306" s="466"/>
      <c r="E306" s="470"/>
      <c r="F306" s="495"/>
      <c r="G306" s="495"/>
      <c r="H306" s="495"/>
      <c r="I306" s="495"/>
      <c r="J306" s="548"/>
      <c r="K306" s="495"/>
      <c r="L306" s="288"/>
      <c r="M306" s="252" t="s">
        <v>406</v>
      </c>
      <c r="N306" s="253" t="str">
        <f>IFERROR(VLOOKUP(L306,CategoryLog!$A$2:$D$550,3,FALSE),"")</f>
        <v/>
      </c>
      <c r="O306" s="252"/>
      <c r="P306" s="252" t="s">
        <v>406</v>
      </c>
      <c r="Q306" s="253" t="str">
        <f>IFERROR(VLOOKUP(O306,CategoryLog!$A$2:$D$550,3,FALSE),"")</f>
        <v/>
      </c>
      <c r="R306" s="298" t="s">
        <v>594</v>
      </c>
      <c r="S306" s="252">
        <v>1</v>
      </c>
      <c r="T306" s="253" t="str">
        <f>IFERROR(VLOOKUP(R306,CategoryLog!$A$2:$D$550,3,FALSE),"")</f>
        <v/>
      </c>
      <c r="U306" s="298" t="s">
        <v>1289</v>
      </c>
      <c r="V306" s="252" t="s">
        <v>1290</v>
      </c>
      <c r="W306" s="303" t="s">
        <v>1290</v>
      </c>
      <c r="X306" s="253">
        <f>IFERROR(VLOOKUP(U306,CategoryLog!$A$2:$D$550,3,FALSE),"")</f>
        <v>6.04</v>
      </c>
      <c r="Y306" s="257"/>
      <c r="Z306" s="274"/>
      <c r="AA306" s="274"/>
      <c r="AB306" s="275"/>
      <c r="AC306" s="275"/>
      <c r="AD306" s="275" t="s">
        <v>996</v>
      </c>
      <c r="AE306" s="306" t="s">
        <v>996</v>
      </c>
      <c r="AF306" s="275" t="s">
        <v>996</v>
      </c>
      <c r="AG306" s="272">
        <v>3</v>
      </c>
      <c r="AH306" s="272"/>
      <c r="AI306" s="273"/>
      <c r="AJ306" s="294"/>
      <c r="AK306" s="273"/>
      <c r="AL306" s="273" t="s">
        <v>1019</v>
      </c>
      <c r="AM306" s="273"/>
      <c r="AN306" s="273"/>
      <c r="AO306" s="273"/>
      <c r="AP306" s="273" t="s">
        <v>1019</v>
      </c>
      <c r="AQ306" s="273"/>
      <c r="AR306" s="295" t="s">
        <v>614</v>
      </c>
      <c r="AS306" s="266"/>
      <c r="AT306" s="266"/>
      <c r="AU306" s="266" t="s">
        <v>1067</v>
      </c>
      <c r="AV306" s="287" t="str">
        <f t="shared" si="20"/>
        <v>2018</v>
      </c>
      <c r="AW306" s="209">
        <v>298</v>
      </c>
      <c r="AX306" s="209">
        <v>298</v>
      </c>
      <c r="AY306" s="210">
        <f>MATCH(A306,'Original Order'!$A$2:$A$317,0)</f>
        <v>298</v>
      </c>
      <c r="AZ306" s="210">
        <f>AG306</f>
        <v>3</v>
      </c>
    </row>
    <row r="307" spans="1:52">
      <c r="A307" s="268" t="s">
        <v>597</v>
      </c>
      <c r="B307" s="251">
        <f t="shared" si="19"/>
        <v>6.06</v>
      </c>
      <c r="C307" s="251"/>
      <c r="D307" s="466"/>
      <c r="E307" s="470"/>
      <c r="F307" s="495"/>
      <c r="G307" s="495"/>
      <c r="H307" s="495"/>
      <c r="I307" s="497" t="s">
        <v>1565</v>
      </c>
      <c r="J307" s="549"/>
      <c r="K307" s="497"/>
      <c r="L307" s="288"/>
      <c r="M307" s="252" t="s">
        <v>406</v>
      </c>
      <c r="N307" s="253" t="str">
        <f>IFERROR(VLOOKUP(L307,CategoryLog!$A$2:$D$550,3,FALSE),"")</f>
        <v/>
      </c>
      <c r="O307" s="252"/>
      <c r="P307" s="252" t="s">
        <v>406</v>
      </c>
      <c r="Q307" s="253" t="str">
        <f>IFERROR(VLOOKUP(O307,CategoryLog!$A$2:$D$550,3,FALSE),"")</f>
        <v/>
      </c>
      <c r="R307" s="298" t="s">
        <v>596</v>
      </c>
      <c r="S307" s="252">
        <v>4</v>
      </c>
      <c r="T307" s="253" t="str">
        <f>IFERROR(VLOOKUP(R307,CategoryLog!$A$2:$D$550,3,FALSE),"")</f>
        <v/>
      </c>
      <c r="U307" s="298" t="s">
        <v>1294</v>
      </c>
      <c r="V307" s="252" t="s">
        <v>1295</v>
      </c>
      <c r="W307" s="303" t="s">
        <v>1295</v>
      </c>
      <c r="X307" s="253">
        <f>IFERROR(VLOOKUP(U307,CategoryLog!$A$2:$D$550,3,FALSE),"")</f>
        <v>6.06</v>
      </c>
      <c r="Y307" s="257"/>
      <c r="Z307" s="274"/>
      <c r="AA307" s="274"/>
      <c r="AB307" s="275"/>
      <c r="AC307" s="275"/>
      <c r="AD307" s="275" t="s">
        <v>996</v>
      </c>
      <c r="AE307" s="306" t="s">
        <v>996</v>
      </c>
      <c r="AF307" s="275"/>
      <c r="AG307" s="272">
        <v>2</v>
      </c>
      <c r="AH307" s="272"/>
      <c r="AI307" s="273"/>
      <c r="AJ307" s="294"/>
      <c r="AK307" s="273"/>
      <c r="AL307" s="273" t="s">
        <v>996</v>
      </c>
      <c r="AM307" s="273"/>
      <c r="AN307" s="273"/>
      <c r="AO307" s="273"/>
      <c r="AP307" s="273" t="s">
        <v>1019</v>
      </c>
      <c r="AQ307" s="264" t="s">
        <v>1074</v>
      </c>
      <c r="AR307" s="295" t="s">
        <v>614</v>
      </c>
      <c r="AS307" s="266"/>
      <c r="AT307" s="266"/>
      <c r="AU307" s="266"/>
      <c r="AV307" s="287" t="str">
        <f t="shared" si="20"/>
        <v>2018</v>
      </c>
      <c r="AW307" s="209">
        <v>299</v>
      </c>
      <c r="AX307" s="209">
        <v>299</v>
      </c>
      <c r="AY307" s="210">
        <f>MATCH(A307,'Original Order'!$A$2:$A$317,0)</f>
        <v>299</v>
      </c>
      <c r="AZ307" s="210">
        <f>AG307</f>
        <v>2</v>
      </c>
    </row>
    <row r="308" spans="1:52">
      <c r="A308" s="391" t="s">
        <v>1002</v>
      </c>
      <c r="B308" s="251" t="str">
        <f t="shared" si="19"/>
        <v>none</v>
      </c>
      <c r="C308" s="251"/>
      <c r="D308" s="466"/>
      <c r="E308" s="470"/>
      <c r="F308" s="495"/>
      <c r="G308" s="495"/>
      <c r="H308" s="495"/>
      <c r="I308" s="495"/>
      <c r="J308" s="548"/>
      <c r="K308" s="495"/>
      <c r="L308" s="288"/>
      <c r="M308" s="252" t="s">
        <v>406</v>
      </c>
      <c r="N308" s="253" t="str">
        <f>IFERROR(VLOOKUP(L308,CategoryLog!$A$2:$D$550,3,FALSE),"")</f>
        <v/>
      </c>
      <c r="O308" s="252"/>
      <c r="P308" s="252" t="s">
        <v>406</v>
      </c>
      <c r="Q308" s="253" t="str">
        <f>IFERROR(VLOOKUP(O308,CategoryLog!$A$2:$D$550,3,FALSE),"")</f>
        <v/>
      </c>
      <c r="R308" s="298"/>
      <c r="S308" s="252" t="s">
        <v>406</v>
      </c>
      <c r="T308" s="253" t="str">
        <f>IFERROR(VLOOKUP(R308,CategoryLog!$A$2:$D$550,3,FALSE),"")</f>
        <v/>
      </c>
      <c r="U308" s="298"/>
      <c r="V308" s="252" t="s">
        <v>406</v>
      </c>
      <c r="W308" s="303"/>
      <c r="X308" s="253" t="str">
        <f>IFERROR(VLOOKUP(U308,CategoryLog!$A$2:$D$550,3,FALSE),"")</f>
        <v/>
      </c>
      <c r="Y308" s="257" t="s">
        <v>996</v>
      </c>
      <c r="Z308" s="286">
        <v>2</v>
      </c>
      <c r="AA308" s="277">
        <v>1</v>
      </c>
      <c r="AB308" s="269"/>
      <c r="AC308" s="269"/>
      <c r="AD308" s="293"/>
      <c r="AE308" s="293"/>
      <c r="AF308" s="269"/>
      <c r="AG308" s="271">
        <v>0</v>
      </c>
      <c r="AH308" s="272"/>
      <c r="AI308" s="273"/>
      <c r="AJ308" s="294"/>
      <c r="AK308" s="294"/>
      <c r="AL308" s="273"/>
      <c r="AM308" s="273"/>
      <c r="AN308" s="273"/>
      <c r="AO308" s="294"/>
      <c r="AP308" s="273"/>
      <c r="AQ308" s="273"/>
      <c r="AR308" s="295" t="s">
        <v>607</v>
      </c>
      <c r="AS308" s="266"/>
      <c r="AT308" s="266"/>
      <c r="AU308" s="266"/>
      <c r="AV308" s="267" t="str">
        <f t="shared" si="20"/>
        <v>2017</v>
      </c>
      <c r="AW308" s="209">
        <v>300</v>
      </c>
      <c r="AX308" s="209">
        <v>300</v>
      </c>
      <c r="AY308" s="210">
        <f>MATCH(A308,'Original Order'!$A$2:$A$317,0)</f>
        <v>300</v>
      </c>
      <c r="AZ308" s="210" t="s">
        <v>1336</v>
      </c>
    </row>
    <row r="309" spans="1:52">
      <c r="A309" s="373" t="s">
        <v>997</v>
      </c>
      <c r="B309" s="251" t="str">
        <f t="shared" si="19"/>
        <v>none</v>
      </c>
      <c r="C309" s="251"/>
      <c r="D309" s="466"/>
      <c r="E309" s="470"/>
      <c r="F309" s="495"/>
      <c r="G309" s="495"/>
      <c r="H309" s="495"/>
      <c r="I309" s="495"/>
      <c r="J309" s="548"/>
      <c r="K309" s="495"/>
      <c r="L309" s="288"/>
      <c r="M309" s="252" t="s">
        <v>406</v>
      </c>
      <c r="N309" s="253" t="str">
        <f>IFERROR(VLOOKUP(L309,CategoryLog!$A$2:$D$550,3,FALSE),"")</f>
        <v/>
      </c>
      <c r="O309" s="252"/>
      <c r="P309" s="252" t="s">
        <v>406</v>
      </c>
      <c r="Q309" s="253" t="str">
        <f>IFERROR(VLOOKUP(O309,CategoryLog!$A$2:$D$550,3,FALSE),"")</f>
        <v/>
      </c>
      <c r="R309" s="298"/>
      <c r="S309" s="252" t="s">
        <v>406</v>
      </c>
      <c r="T309" s="253" t="str">
        <f>IFERROR(VLOOKUP(R309,CategoryLog!$A$2:$D$550,3,FALSE),"")</f>
        <v/>
      </c>
      <c r="U309" s="298"/>
      <c r="V309" s="252" t="s">
        <v>406</v>
      </c>
      <c r="W309" s="303"/>
      <c r="X309" s="253" t="str">
        <f>IFERROR(VLOOKUP(U309,CategoryLog!$A$2:$D$550,3,FALSE),"")</f>
        <v/>
      </c>
      <c r="Y309" s="257"/>
      <c r="Z309" s="286">
        <v>2</v>
      </c>
      <c r="AA309" s="277">
        <v>1</v>
      </c>
      <c r="AB309" s="269"/>
      <c r="AC309" s="269"/>
      <c r="AD309" s="293"/>
      <c r="AE309" s="293"/>
      <c r="AF309" s="269"/>
      <c r="AG309" s="271">
        <v>0</v>
      </c>
      <c r="AH309" s="272"/>
      <c r="AI309" s="273"/>
      <c r="AJ309" s="294"/>
      <c r="AK309" s="294"/>
      <c r="AL309" s="273"/>
      <c r="AM309" s="273"/>
      <c r="AN309" s="273"/>
      <c r="AO309" s="294"/>
      <c r="AP309" s="273"/>
      <c r="AQ309" s="273"/>
      <c r="AR309" s="295" t="s">
        <v>611</v>
      </c>
      <c r="AS309" s="266"/>
      <c r="AT309" s="266"/>
      <c r="AU309" s="266"/>
      <c r="AV309" s="267" t="str">
        <f t="shared" si="20"/>
        <v>2017</v>
      </c>
      <c r="AW309" s="209">
        <v>301</v>
      </c>
      <c r="AX309" s="209">
        <v>301</v>
      </c>
      <c r="AY309" s="210">
        <f>MATCH(A309,'Original Order'!$A$2:$A$317,0)</f>
        <v>301</v>
      </c>
      <c r="AZ309" s="210" t="s">
        <v>1336</v>
      </c>
    </row>
    <row r="310" spans="1:52">
      <c r="A310" s="392" t="s">
        <v>998</v>
      </c>
      <c r="B310" s="251" t="str">
        <f t="shared" si="19"/>
        <v>none</v>
      </c>
      <c r="C310" s="251"/>
      <c r="D310" s="466"/>
      <c r="E310" s="470"/>
      <c r="F310" s="495"/>
      <c r="G310" s="495"/>
      <c r="H310" s="495"/>
      <c r="I310" s="495"/>
      <c r="J310" s="548"/>
      <c r="K310" s="495"/>
      <c r="L310" s="393"/>
      <c r="M310" s="252" t="s">
        <v>406</v>
      </c>
      <c r="N310" s="253" t="str">
        <f>IFERROR(VLOOKUP(L310,CategoryLog!$A$2:$D$550,3,FALSE),"")</f>
        <v/>
      </c>
      <c r="O310" s="252"/>
      <c r="P310" s="252" t="s">
        <v>406</v>
      </c>
      <c r="Q310" s="253" t="str">
        <f>IFERROR(VLOOKUP(O310,CategoryLog!$A$2:$D$550,3,FALSE),"")</f>
        <v/>
      </c>
      <c r="R310" s="290"/>
      <c r="S310" s="252" t="s">
        <v>406</v>
      </c>
      <c r="T310" s="253" t="str">
        <f>IFERROR(VLOOKUP(R310,CategoryLog!$A$2:$D$550,3,FALSE),"")</f>
        <v/>
      </c>
      <c r="U310" s="290"/>
      <c r="V310" s="252" t="s">
        <v>406</v>
      </c>
      <c r="W310" s="291"/>
      <c r="X310" s="253" t="str">
        <f>IFERROR(VLOOKUP(U310,CategoryLog!$A$2:$D$550,3,FALSE),"")</f>
        <v/>
      </c>
      <c r="Y310" s="257" t="s">
        <v>996</v>
      </c>
      <c r="Z310" s="292"/>
      <c r="AA310" s="277">
        <v>1</v>
      </c>
      <c r="AB310" s="269"/>
      <c r="AC310" s="269"/>
      <c r="AD310" s="270"/>
      <c r="AE310" s="270"/>
      <c r="AF310" s="269"/>
      <c r="AG310" s="271">
        <v>0</v>
      </c>
      <c r="AH310" s="272"/>
      <c r="AI310" s="394"/>
      <c r="AJ310" s="395"/>
      <c r="AK310" s="395"/>
      <c r="AL310" s="394"/>
      <c r="AM310" s="394"/>
      <c r="AN310" s="394"/>
      <c r="AO310" s="395"/>
      <c r="AP310" s="394"/>
      <c r="AQ310" s="394"/>
      <c r="AR310" s="295" t="s">
        <v>613</v>
      </c>
      <c r="AS310" s="266"/>
      <c r="AT310" s="266"/>
      <c r="AU310" s="266"/>
      <c r="AV310" s="267" t="str">
        <f t="shared" si="20"/>
        <v>n/a</v>
      </c>
      <c r="AW310" s="209">
        <v>302</v>
      </c>
      <c r="AX310" s="209">
        <v>302</v>
      </c>
      <c r="AY310" s="210">
        <f>MATCH(A310,'Original Order'!$A$2:$A$317,0)</f>
        <v>302</v>
      </c>
      <c r="AZ310" s="210" t="s">
        <v>1336</v>
      </c>
    </row>
    <row r="311" spans="1:52">
      <c r="A311" s="268" t="s">
        <v>1003</v>
      </c>
      <c r="B311" s="251" t="str">
        <f t="shared" si="19"/>
        <v>none</v>
      </c>
      <c r="C311" s="251"/>
      <c r="D311" s="466"/>
      <c r="E311" s="470"/>
      <c r="F311" s="495"/>
      <c r="G311" s="495"/>
      <c r="H311" s="495"/>
      <c r="I311" s="495"/>
      <c r="J311" s="548"/>
      <c r="K311" s="495"/>
      <c r="L311" s="396"/>
      <c r="M311" s="252" t="s">
        <v>406</v>
      </c>
      <c r="N311" s="253" t="str">
        <f>IFERROR(VLOOKUP(L311,CategoryLog!$A$2:$D$550,3,FALSE),"")</f>
        <v/>
      </c>
      <c r="O311" s="256"/>
      <c r="P311" s="252" t="s">
        <v>406</v>
      </c>
      <c r="Q311" s="253" t="str">
        <f>IFERROR(VLOOKUP(O311,CategoryLog!$A$2:$D$550,3,FALSE),"")</f>
        <v/>
      </c>
      <c r="R311" s="290"/>
      <c r="S311" s="252" t="s">
        <v>406</v>
      </c>
      <c r="T311" s="253" t="str">
        <f>IFERROR(VLOOKUP(R311,CategoryLog!$A$2:$D$550,3,FALSE),"")</f>
        <v/>
      </c>
      <c r="U311" s="290"/>
      <c r="V311" s="252" t="s">
        <v>406</v>
      </c>
      <c r="W311" s="291"/>
      <c r="X311" s="253" t="str">
        <f>IFERROR(VLOOKUP(U311,CategoryLog!$A$2:$D$550,3,FALSE),"")</f>
        <v/>
      </c>
      <c r="Y311" s="257" t="s">
        <v>996</v>
      </c>
      <c r="Z311" s="292"/>
      <c r="AA311" s="292"/>
      <c r="AB311" s="275"/>
      <c r="AC311" s="275"/>
      <c r="AD311" s="305"/>
      <c r="AE311" s="305"/>
      <c r="AF311" s="275"/>
      <c r="AG311" s="307">
        <v>0</v>
      </c>
      <c r="AH311" s="272"/>
      <c r="AI311" s="394"/>
      <c r="AJ311" s="395"/>
      <c r="AK311" s="395"/>
      <c r="AL311" s="394"/>
      <c r="AM311" s="394"/>
      <c r="AN311" s="394"/>
      <c r="AO311" s="395"/>
      <c r="AP311" s="394"/>
      <c r="AQ311" s="394"/>
      <c r="AR311" s="295" t="s">
        <v>608</v>
      </c>
      <c r="AS311" s="266"/>
      <c r="AT311" s="266"/>
      <c r="AU311" s="266"/>
      <c r="AV311" s="267" t="str">
        <f t="shared" si="20"/>
        <v>n/a</v>
      </c>
      <c r="AW311" s="209">
        <v>303</v>
      </c>
      <c r="AX311" s="209">
        <v>303</v>
      </c>
      <c r="AY311" s="210">
        <f>MATCH(A311,'Original Order'!$A$2:$A$317,0)</f>
        <v>303</v>
      </c>
      <c r="AZ311" s="210">
        <f t="shared" ref="AZ311:AZ344" si="21">AG311</f>
        <v>0</v>
      </c>
    </row>
    <row r="312" spans="1:52" ht="24">
      <c r="A312" s="250" t="s">
        <v>1004</v>
      </c>
      <c r="B312" s="251" t="str">
        <f t="shared" si="19"/>
        <v>none</v>
      </c>
      <c r="C312" s="251"/>
      <c r="D312" s="466"/>
      <c r="E312" s="470"/>
      <c r="F312" s="495"/>
      <c r="G312" s="495"/>
      <c r="H312" s="495"/>
      <c r="I312" s="495"/>
      <c r="J312" s="548"/>
      <c r="K312" s="495"/>
      <c r="L312" s="335"/>
      <c r="M312" s="252" t="s">
        <v>406</v>
      </c>
      <c r="N312" s="253" t="str">
        <f>IFERROR(VLOOKUP(L312,CategoryLog!$A$2:$D$550,3,FALSE),"")</f>
        <v/>
      </c>
      <c r="O312" s="252"/>
      <c r="P312" s="252" t="s">
        <v>406</v>
      </c>
      <c r="Q312" s="253" t="str">
        <f>IFERROR(VLOOKUP(O312,CategoryLog!$A$2:$D$550,3,FALSE),"")</f>
        <v/>
      </c>
      <c r="R312" s="290"/>
      <c r="S312" s="252" t="s">
        <v>406</v>
      </c>
      <c r="T312" s="253" t="str">
        <f>IFERROR(VLOOKUP(R312,CategoryLog!$A$2:$D$550,3,FALSE),"")</f>
        <v/>
      </c>
      <c r="U312" s="290"/>
      <c r="V312" s="252" t="s">
        <v>406</v>
      </c>
      <c r="W312" s="291"/>
      <c r="X312" s="253" t="str">
        <f>IFERROR(VLOOKUP(U312,CategoryLog!$A$2:$D$550,3,FALSE),"")</f>
        <v/>
      </c>
      <c r="Y312" s="257" t="s">
        <v>996</v>
      </c>
      <c r="Z312" s="292"/>
      <c r="AA312" s="292"/>
      <c r="AB312" s="275"/>
      <c r="AC312" s="283"/>
      <c r="AD312" s="312"/>
      <c r="AE312" s="312"/>
      <c r="AF312" s="283" t="s">
        <v>996</v>
      </c>
      <c r="AG312" s="281">
        <v>1</v>
      </c>
      <c r="AH312" s="281"/>
      <c r="AI312" s="282"/>
      <c r="AJ312" s="301"/>
      <c r="AK312" s="301"/>
      <c r="AL312" s="282"/>
      <c r="AM312" s="282"/>
      <c r="AN312" s="282"/>
      <c r="AO312" s="301"/>
      <c r="AP312" s="282"/>
      <c r="AQ312" s="282"/>
      <c r="AR312" s="295" t="s">
        <v>607</v>
      </c>
      <c r="AS312" s="266"/>
      <c r="AT312" s="266"/>
      <c r="AU312" s="266"/>
      <c r="AV312" s="267" t="str">
        <f t="shared" si="20"/>
        <v>2018</v>
      </c>
      <c r="AW312" s="209">
        <v>304</v>
      </c>
      <c r="AX312" s="209">
        <v>304</v>
      </c>
      <c r="AY312" s="210">
        <f>MATCH(A312,'Original Order'!$A$2:$A$317,0)</f>
        <v>304</v>
      </c>
      <c r="AZ312" s="210">
        <f t="shared" si="21"/>
        <v>1</v>
      </c>
    </row>
    <row r="313" spans="1:52" ht="24">
      <c r="A313" s="268" t="s">
        <v>1005</v>
      </c>
      <c r="B313" s="251" t="str">
        <f t="shared" si="19"/>
        <v>none</v>
      </c>
      <c r="C313" s="251"/>
      <c r="D313" s="466"/>
      <c r="E313" s="470"/>
      <c r="F313" s="495"/>
      <c r="G313" s="495"/>
      <c r="H313" s="495"/>
      <c r="I313" s="495"/>
      <c r="J313" s="548"/>
      <c r="K313" s="495"/>
      <c r="L313" s="288"/>
      <c r="M313" s="252" t="s">
        <v>406</v>
      </c>
      <c r="N313" s="253" t="str">
        <f>IFERROR(VLOOKUP(L313,CategoryLog!$A$2:$D$550,3,FALSE),"")</f>
        <v/>
      </c>
      <c r="O313" s="252"/>
      <c r="P313" s="252" t="s">
        <v>406</v>
      </c>
      <c r="Q313" s="253" t="str">
        <f>IFERROR(VLOOKUP(O313,CategoryLog!$A$2:$D$550,3,FALSE),"")</f>
        <v/>
      </c>
      <c r="R313" s="290"/>
      <c r="S313" s="252" t="s">
        <v>406</v>
      </c>
      <c r="T313" s="253" t="str">
        <f>IFERROR(VLOOKUP(R313,CategoryLog!$A$2:$D$550,3,FALSE),"")</f>
        <v/>
      </c>
      <c r="U313" s="290"/>
      <c r="V313" s="252" t="s">
        <v>406</v>
      </c>
      <c r="W313" s="291"/>
      <c r="X313" s="253" t="str">
        <f>IFERROR(VLOOKUP(U313,CategoryLog!$A$2:$D$550,3,FALSE),"")</f>
        <v/>
      </c>
      <c r="Y313" s="257" t="s">
        <v>996</v>
      </c>
      <c r="Z313" s="292"/>
      <c r="AA313" s="292"/>
      <c r="AB313" s="275"/>
      <c r="AC313" s="275"/>
      <c r="AD313" s="305"/>
      <c r="AE313" s="305"/>
      <c r="AF313" s="275"/>
      <c r="AG313" s="307">
        <v>0</v>
      </c>
      <c r="AH313" s="272"/>
      <c r="AI313" s="394"/>
      <c r="AJ313" s="395"/>
      <c r="AK313" s="395"/>
      <c r="AL313" s="394"/>
      <c r="AM313" s="394"/>
      <c r="AN313" s="394"/>
      <c r="AO313" s="395"/>
      <c r="AP313" s="394"/>
      <c r="AQ313" s="394"/>
      <c r="AR313" s="295" t="s">
        <v>607</v>
      </c>
      <c r="AS313" s="266"/>
      <c r="AT313" s="266"/>
      <c r="AU313" s="266"/>
      <c r="AV313" s="267" t="str">
        <f t="shared" si="20"/>
        <v>n/a</v>
      </c>
      <c r="AW313" s="209">
        <v>305</v>
      </c>
      <c r="AX313" s="209">
        <v>305</v>
      </c>
      <c r="AY313" s="210">
        <f>MATCH(A313,'Original Order'!$A$2:$A$317,0)</f>
        <v>305</v>
      </c>
      <c r="AZ313" s="210">
        <f t="shared" si="21"/>
        <v>0</v>
      </c>
    </row>
    <row r="314" spans="1:52">
      <c r="A314" s="250" t="s">
        <v>1006</v>
      </c>
      <c r="B314" s="251" t="str">
        <f t="shared" si="19"/>
        <v>none</v>
      </c>
      <c r="C314" s="251"/>
      <c r="D314" s="466"/>
      <c r="E314" s="470"/>
      <c r="F314" s="495"/>
      <c r="G314" s="495"/>
      <c r="H314" s="495"/>
      <c r="I314" s="495"/>
      <c r="J314" s="548"/>
      <c r="K314" s="495"/>
      <c r="L314" s="335"/>
      <c r="M314" s="252" t="s">
        <v>406</v>
      </c>
      <c r="N314" s="253" t="str">
        <f>IFERROR(VLOOKUP(L314,CategoryLog!$A$2:$D$550,3,FALSE),"")</f>
        <v/>
      </c>
      <c r="O314" s="288"/>
      <c r="P314" s="252" t="s">
        <v>406</v>
      </c>
      <c r="Q314" s="253" t="str">
        <f>IFERROR(VLOOKUP(O314,CategoryLog!$A$2:$D$550,3,FALSE),"")</f>
        <v/>
      </c>
      <c r="R314" s="397"/>
      <c r="S314" s="252" t="s">
        <v>406</v>
      </c>
      <c r="T314" s="253" t="str">
        <f>IFERROR(VLOOKUP(R314,CategoryLog!$A$2:$D$550,3,FALSE),"")</f>
        <v/>
      </c>
      <c r="U314" s="290"/>
      <c r="V314" s="252" t="s">
        <v>406</v>
      </c>
      <c r="W314" s="291"/>
      <c r="X314" s="253" t="str">
        <f>IFERROR(VLOOKUP(U314,CategoryLog!$A$2:$D$550,3,FALSE),"")</f>
        <v/>
      </c>
      <c r="Y314" s="257" t="s">
        <v>996</v>
      </c>
      <c r="Z314" s="292"/>
      <c r="AA314" s="292"/>
      <c r="AB314" s="275"/>
      <c r="AC314" s="283"/>
      <c r="AD314" s="312"/>
      <c r="AE314" s="312"/>
      <c r="AF314" s="283"/>
      <c r="AG314" s="341">
        <v>0</v>
      </c>
      <c r="AH314" s="281"/>
      <c r="AI314" s="282"/>
      <c r="AJ314" s="301"/>
      <c r="AK314" s="301"/>
      <c r="AL314" s="282"/>
      <c r="AM314" s="282"/>
      <c r="AN314" s="282"/>
      <c r="AO314" s="301"/>
      <c r="AP314" s="282"/>
      <c r="AQ314" s="282"/>
      <c r="AR314" s="295" t="s">
        <v>607</v>
      </c>
      <c r="AS314" s="266"/>
      <c r="AT314" s="266"/>
      <c r="AU314" s="266"/>
      <c r="AV314" s="267" t="str">
        <f t="shared" si="20"/>
        <v>n/a</v>
      </c>
      <c r="AW314" s="209">
        <v>306</v>
      </c>
      <c r="AX314" s="209">
        <v>306</v>
      </c>
      <c r="AY314" s="210">
        <f>MATCH(A314,'Original Order'!$A$2:$A$317,0)</f>
        <v>306</v>
      </c>
      <c r="AZ314" s="210">
        <f t="shared" si="21"/>
        <v>0</v>
      </c>
    </row>
    <row r="315" spans="1:52">
      <c r="A315" s="250" t="s">
        <v>1007</v>
      </c>
      <c r="B315" s="251" t="str">
        <f t="shared" si="19"/>
        <v>none</v>
      </c>
      <c r="C315" s="251"/>
      <c r="D315" s="466"/>
      <c r="E315" s="470"/>
      <c r="F315" s="495"/>
      <c r="G315" s="495"/>
      <c r="H315" s="495"/>
      <c r="I315" s="495"/>
      <c r="J315" s="548"/>
      <c r="K315" s="495"/>
      <c r="L315" s="398"/>
      <c r="M315" s="252" t="s">
        <v>406</v>
      </c>
      <c r="N315" s="253" t="str">
        <f>IFERROR(VLOOKUP(L315,CategoryLog!$A$2:$D$550,3,FALSE),"")</f>
        <v/>
      </c>
      <c r="O315" s="399"/>
      <c r="P315" s="252" t="s">
        <v>406</v>
      </c>
      <c r="Q315" s="253" t="str">
        <f>IFERROR(VLOOKUP(O315,CategoryLog!$A$2:$D$550,3,FALSE),"")</f>
        <v/>
      </c>
      <c r="R315" s="290"/>
      <c r="S315" s="252" t="s">
        <v>406</v>
      </c>
      <c r="T315" s="253" t="str">
        <f>IFERROR(VLOOKUP(R315,CategoryLog!$A$2:$D$550,3,FALSE),"")</f>
        <v/>
      </c>
      <c r="U315" s="290"/>
      <c r="V315" s="252" t="s">
        <v>406</v>
      </c>
      <c r="W315" s="291"/>
      <c r="X315" s="253" t="str">
        <f>IFERROR(VLOOKUP(U315,CategoryLog!$A$2:$D$550,3,FALSE),"")</f>
        <v/>
      </c>
      <c r="Y315" s="257" t="s">
        <v>996</v>
      </c>
      <c r="Z315" s="292"/>
      <c r="AA315" s="292"/>
      <c r="AB315" s="275"/>
      <c r="AC315" s="283"/>
      <c r="AD315" s="312"/>
      <c r="AE315" s="312"/>
      <c r="AF315" s="283" t="s">
        <v>996</v>
      </c>
      <c r="AG315" s="281">
        <v>1</v>
      </c>
      <c r="AH315" s="281"/>
      <c r="AI315" s="282"/>
      <c r="AJ315" s="301"/>
      <c r="AK315" s="301"/>
      <c r="AL315" s="282"/>
      <c r="AM315" s="282"/>
      <c r="AN315" s="282"/>
      <c r="AO315" s="301"/>
      <c r="AP315" s="282"/>
      <c r="AQ315" s="282"/>
      <c r="AR315" s="295" t="s">
        <v>607</v>
      </c>
      <c r="AS315" s="266"/>
      <c r="AT315" s="266"/>
      <c r="AU315" s="266"/>
      <c r="AV315" s="267" t="str">
        <f t="shared" si="20"/>
        <v>2018</v>
      </c>
      <c r="AW315" s="209">
        <v>307</v>
      </c>
      <c r="AX315" s="209">
        <v>307</v>
      </c>
      <c r="AY315" s="210">
        <f>MATCH(A315,'Original Order'!$A$2:$A$317,0)</f>
        <v>307</v>
      </c>
      <c r="AZ315" s="210">
        <f t="shared" si="21"/>
        <v>1</v>
      </c>
    </row>
    <row r="316" spans="1:52">
      <c r="A316" s="268" t="s">
        <v>1008</v>
      </c>
      <c r="B316" s="251" t="str">
        <f t="shared" si="19"/>
        <v>none</v>
      </c>
      <c r="C316" s="251"/>
      <c r="D316" s="466"/>
      <c r="E316" s="470"/>
      <c r="F316" s="495"/>
      <c r="G316" s="495"/>
      <c r="H316" s="495"/>
      <c r="I316" s="495"/>
      <c r="J316" s="548"/>
      <c r="K316" s="495"/>
      <c r="L316" s="288"/>
      <c r="M316" s="252" t="s">
        <v>406</v>
      </c>
      <c r="N316" s="253" t="str">
        <f>IFERROR(VLOOKUP(L316,CategoryLog!$A$2:$D$550,3,FALSE),"")</f>
        <v/>
      </c>
      <c r="O316" s="288"/>
      <c r="P316" s="252" t="s">
        <v>406</v>
      </c>
      <c r="Q316" s="253" t="str">
        <f>IFERROR(VLOOKUP(O316,CategoryLog!$A$2:$D$550,3,FALSE),"")</f>
        <v/>
      </c>
      <c r="R316" s="290"/>
      <c r="S316" s="252" t="s">
        <v>406</v>
      </c>
      <c r="T316" s="253" t="str">
        <f>IFERROR(VLOOKUP(R316,CategoryLog!$A$2:$D$550,3,FALSE),"")</f>
        <v/>
      </c>
      <c r="U316" s="290"/>
      <c r="V316" s="252" t="s">
        <v>406</v>
      </c>
      <c r="W316" s="291"/>
      <c r="X316" s="253" t="str">
        <f>IFERROR(VLOOKUP(U316,CategoryLog!$A$2:$D$550,3,FALSE),"")</f>
        <v/>
      </c>
      <c r="Y316" s="257" t="s">
        <v>996</v>
      </c>
      <c r="Z316" s="292"/>
      <c r="AA316" s="292"/>
      <c r="AB316" s="275"/>
      <c r="AC316" s="329"/>
      <c r="AD316" s="330"/>
      <c r="AE316" s="330"/>
      <c r="AF316" s="329"/>
      <c r="AG316" s="331">
        <v>0</v>
      </c>
      <c r="AH316" s="319"/>
      <c r="AI316" s="320"/>
      <c r="AJ316" s="321"/>
      <c r="AK316" s="321"/>
      <c r="AL316" s="320"/>
      <c r="AM316" s="320"/>
      <c r="AN316" s="320"/>
      <c r="AO316" s="321"/>
      <c r="AP316" s="320"/>
      <c r="AQ316" s="320"/>
      <c r="AR316" s="295" t="s">
        <v>608</v>
      </c>
      <c r="AS316" s="266"/>
      <c r="AT316" s="266"/>
      <c r="AU316" s="266"/>
      <c r="AV316" s="267" t="str">
        <f t="shared" si="20"/>
        <v>n/a</v>
      </c>
      <c r="AW316" s="209">
        <v>308</v>
      </c>
      <c r="AX316" s="209">
        <v>308</v>
      </c>
      <c r="AY316" s="210">
        <f>MATCH(A316,'Original Order'!$A$2:$A$317,0)</f>
        <v>308</v>
      </c>
      <c r="AZ316" s="210">
        <f t="shared" si="21"/>
        <v>0</v>
      </c>
    </row>
    <row r="317" spans="1:52">
      <c r="A317" s="268" t="s">
        <v>1009</v>
      </c>
      <c r="B317" s="251" t="str">
        <f t="shared" si="19"/>
        <v>none</v>
      </c>
      <c r="C317" s="251"/>
      <c r="D317" s="466"/>
      <c r="E317" s="470"/>
      <c r="F317" s="495"/>
      <c r="G317" s="495"/>
      <c r="H317" s="495"/>
      <c r="I317" s="495"/>
      <c r="J317" s="548"/>
      <c r="K317" s="495"/>
      <c r="L317" s="288"/>
      <c r="M317" s="252" t="s">
        <v>406</v>
      </c>
      <c r="N317" s="253" t="str">
        <f>IFERROR(VLOOKUP(L317,CategoryLog!$A$2:$D$550,3,FALSE),"")</f>
        <v/>
      </c>
      <c r="O317" s="252"/>
      <c r="P317" s="252" t="s">
        <v>406</v>
      </c>
      <c r="Q317" s="253" t="str">
        <f>IFERROR(VLOOKUP(O317,CategoryLog!$A$2:$D$550,3,FALSE),"")</f>
        <v/>
      </c>
      <c r="R317" s="290"/>
      <c r="S317" s="252" t="s">
        <v>406</v>
      </c>
      <c r="T317" s="253" t="str">
        <f>IFERROR(VLOOKUP(R317,CategoryLog!$A$2:$D$550,3,FALSE),"")</f>
        <v/>
      </c>
      <c r="U317" s="290"/>
      <c r="V317" s="252" t="s">
        <v>406</v>
      </c>
      <c r="W317" s="291"/>
      <c r="X317" s="253" t="str">
        <f>IFERROR(VLOOKUP(U317,CategoryLog!$A$2:$D$550,3,FALSE),"")</f>
        <v/>
      </c>
      <c r="Y317" s="257" t="s">
        <v>996</v>
      </c>
      <c r="Z317" s="292"/>
      <c r="AA317" s="292"/>
      <c r="AB317" s="275"/>
      <c r="AC317" s="329"/>
      <c r="AD317" s="330"/>
      <c r="AE317" s="344" t="s">
        <v>996</v>
      </c>
      <c r="AF317" s="329" t="s">
        <v>996</v>
      </c>
      <c r="AG317" s="319">
        <v>2</v>
      </c>
      <c r="AH317" s="319"/>
      <c r="AI317" s="320"/>
      <c r="AJ317" s="321"/>
      <c r="AK317" s="321"/>
      <c r="AL317" s="320" t="s">
        <v>1019</v>
      </c>
      <c r="AM317" s="320"/>
      <c r="AN317" s="320"/>
      <c r="AO317" s="321"/>
      <c r="AP317" s="273" t="s">
        <v>1019</v>
      </c>
      <c r="AQ317" s="273"/>
      <c r="AR317" s="295" t="s">
        <v>607</v>
      </c>
      <c r="AS317" s="266"/>
      <c r="AT317" s="266"/>
      <c r="AU317" s="266"/>
      <c r="AV317" s="267" t="str">
        <f t="shared" si="20"/>
        <v>2018</v>
      </c>
      <c r="AW317" s="209">
        <v>309</v>
      </c>
      <c r="AX317" s="209">
        <v>309</v>
      </c>
      <c r="AY317" s="210">
        <f>MATCH(A317,'Original Order'!$A$2:$A$317,0)</f>
        <v>309</v>
      </c>
      <c r="AZ317" s="210">
        <f t="shared" si="21"/>
        <v>2</v>
      </c>
    </row>
    <row r="318" spans="1:52">
      <c r="A318" s="268" t="s">
        <v>1010</v>
      </c>
      <c r="B318" s="251" t="str">
        <f t="shared" si="19"/>
        <v>none</v>
      </c>
      <c r="C318" s="251"/>
      <c r="D318" s="466"/>
      <c r="E318" s="470"/>
      <c r="F318" s="495"/>
      <c r="G318" s="495"/>
      <c r="H318" s="495"/>
      <c r="I318" s="495"/>
      <c r="J318" s="548"/>
      <c r="K318" s="495"/>
      <c r="L318" s="297"/>
      <c r="M318" s="252" t="s">
        <v>406</v>
      </c>
      <c r="N318" s="253" t="str">
        <f>IFERROR(VLOOKUP(L318,CategoryLog!$A$2:$D$550,3,FALSE),"")</f>
        <v/>
      </c>
      <c r="O318" s="288"/>
      <c r="P318" s="252" t="s">
        <v>406</v>
      </c>
      <c r="Q318" s="253" t="str">
        <f>IFERROR(VLOOKUP(O318,CategoryLog!$A$2:$D$550,3,FALSE),"")</f>
        <v/>
      </c>
      <c r="R318" s="290"/>
      <c r="S318" s="252" t="s">
        <v>406</v>
      </c>
      <c r="T318" s="253" t="str">
        <f>IFERROR(VLOOKUP(R318,CategoryLog!$A$2:$D$550,3,FALSE),"")</f>
        <v/>
      </c>
      <c r="U318" s="290"/>
      <c r="V318" s="252" t="s">
        <v>406</v>
      </c>
      <c r="W318" s="291"/>
      <c r="X318" s="253" t="str">
        <f>IFERROR(VLOOKUP(U318,CategoryLog!$A$2:$D$550,3,FALSE),"")</f>
        <v/>
      </c>
      <c r="Y318" s="257" t="s">
        <v>996</v>
      </c>
      <c r="Z318" s="292"/>
      <c r="AA318" s="292"/>
      <c r="AB318" s="275"/>
      <c r="AC318" s="275"/>
      <c r="AD318" s="340"/>
      <c r="AE318" s="340"/>
      <c r="AF318" s="275"/>
      <c r="AG318" s="307">
        <v>0</v>
      </c>
      <c r="AH318" s="272"/>
      <c r="AI318" s="273"/>
      <c r="AJ318" s="294"/>
      <c r="AK318" s="294"/>
      <c r="AL318" s="273"/>
      <c r="AM318" s="273"/>
      <c r="AN318" s="273"/>
      <c r="AO318" s="294"/>
      <c r="AP318" s="273"/>
      <c r="AQ318" s="273"/>
      <c r="AR318" s="295" t="s">
        <v>605</v>
      </c>
      <c r="AS318" s="266"/>
      <c r="AT318" s="266"/>
      <c r="AU318" s="266"/>
      <c r="AV318" s="267" t="str">
        <f t="shared" si="20"/>
        <v>n/a</v>
      </c>
      <c r="AW318" s="209">
        <v>310</v>
      </c>
      <c r="AX318" s="209">
        <v>310</v>
      </c>
      <c r="AY318" s="210">
        <f>MATCH(A318,'Original Order'!$A$2:$A$317,0)</f>
        <v>310</v>
      </c>
      <c r="AZ318" s="210">
        <f t="shared" si="21"/>
        <v>0</v>
      </c>
    </row>
    <row r="319" spans="1:52">
      <c r="A319" s="268" t="s">
        <v>1011</v>
      </c>
      <c r="B319" s="251" t="str">
        <f t="shared" si="19"/>
        <v>none</v>
      </c>
      <c r="C319" s="251"/>
      <c r="D319" s="466"/>
      <c r="E319" s="470"/>
      <c r="F319" s="495"/>
      <c r="G319" s="495"/>
      <c r="H319" s="495"/>
      <c r="I319" s="495"/>
      <c r="J319" s="548"/>
      <c r="K319" s="495"/>
      <c r="L319" s="297"/>
      <c r="M319" s="252" t="s">
        <v>406</v>
      </c>
      <c r="N319" s="253" t="str">
        <f>IFERROR(VLOOKUP(L319,CategoryLog!$A$2:$D$550,3,FALSE),"")</f>
        <v/>
      </c>
      <c r="O319" s="252"/>
      <c r="P319" s="252" t="s">
        <v>406</v>
      </c>
      <c r="Q319" s="253" t="str">
        <f>IFERROR(VLOOKUP(O319,CategoryLog!$A$2:$D$550,3,FALSE),"")</f>
        <v/>
      </c>
      <c r="R319" s="290"/>
      <c r="S319" s="252" t="s">
        <v>406</v>
      </c>
      <c r="T319" s="253" t="str">
        <f>IFERROR(VLOOKUP(R319,CategoryLog!$A$2:$D$550,3,FALSE),"")</f>
        <v/>
      </c>
      <c r="U319" s="290"/>
      <c r="V319" s="252" t="s">
        <v>406</v>
      </c>
      <c r="W319" s="291"/>
      <c r="X319" s="253" t="str">
        <f>IFERROR(VLOOKUP(U319,CategoryLog!$A$2:$D$550,3,FALSE),"")</f>
        <v/>
      </c>
      <c r="Y319" s="257" t="s">
        <v>996</v>
      </c>
      <c r="Z319" s="292"/>
      <c r="AA319" s="292"/>
      <c r="AB319" s="275"/>
      <c r="AC319" s="275"/>
      <c r="AD319" s="340"/>
      <c r="AE319" s="340"/>
      <c r="AF319" s="275"/>
      <c r="AG319" s="307">
        <v>0</v>
      </c>
      <c r="AH319" s="272"/>
      <c r="AI319" s="273"/>
      <c r="AJ319" s="294"/>
      <c r="AK319" s="294"/>
      <c r="AL319" s="273"/>
      <c r="AM319" s="273"/>
      <c r="AN319" s="273"/>
      <c r="AO319" s="294"/>
      <c r="AP319" s="273"/>
      <c r="AQ319" s="273"/>
      <c r="AR319" s="295" t="s">
        <v>605</v>
      </c>
      <c r="AS319" s="266"/>
      <c r="AT319" s="266"/>
      <c r="AU319" s="266"/>
      <c r="AV319" s="267" t="str">
        <f t="shared" si="20"/>
        <v>n/a</v>
      </c>
      <c r="AW319" s="209">
        <v>311</v>
      </c>
      <c r="AX319" s="209">
        <v>311</v>
      </c>
      <c r="AY319" s="210">
        <f>MATCH(A319,'Original Order'!$A$2:$A$317,0)</f>
        <v>311</v>
      </c>
      <c r="AZ319" s="210">
        <f t="shared" si="21"/>
        <v>0</v>
      </c>
    </row>
    <row r="320" spans="1:52">
      <c r="A320" s="351" t="s">
        <v>1012</v>
      </c>
      <c r="B320" s="251" t="str">
        <f t="shared" si="19"/>
        <v>none</v>
      </c>
      <c r="C320" s="251"/>
      <c r="D320" s="466"/>
      <c r="E320" s="470"/>
      <c r="F320" s="495"/>
      <c r="G320" s="495"/>
      <c r="H320" s="495"/>
      <c r="I320" s="495"/>
      <c r="J320" s="548"/>
      <c r="K320" s="495"/>
      <c r="L320" s="400"/>
      <c r="M320" s="252" t="s">
        <v>406</v>
      </c>
      <c r="N320" s="253" t="str">
        <f>IFERROR(VLOOKUP(L320,CategoryLog!$A$2:$D$550,3,FALSE),"")</f>
        <v/>
      </c>
      <c r="O320" s="252"/>
      <c r="P320" s="252" t="s">
        <v>406</v>
      </c>
      <c r="Q320" s="253" t="str">
        <f>IFERROR(VLOOKUP(O320,CategoryLog!$A$2:$D$550,3,FALSE),"")</f>
        <v/>
      </c>
      <c r="R320" s="290"/>
      <c r="S320" s="252" t="s">
        <v>406</v>
      </c>
      <c r="T320" s="253" t="str">
        <f>IFERROR(VLOOKUP(R320,CategoryLog!$A$2:$D$550,3,FALSE),"")</f>
        <v/>
      </c>
      <c r="U320" s="290"/>
      <c r="V320" s="252" t="s">
        <v>406</v>
      </c>
      <c r="W320" s="291"/>
      <c r="X320" s="253" t="str">
        <f>IFERROR(VLOOKUP(U320,CategoryLog!$A$2:$D$550,3,FALSE),"")</f>
        <v/>
      </c>
      <c r="Y320" s="257" t="s">
        <v>996</v>
      </c>
      <c r="Z320" s="292"/>
      <c r="AA320" s="292"/>
      <c r="AB320" s="275"/>
      <c r="AC320" s="329"/>
      <c r="AD320" s="330"/>
      <c r="AE320" s="330"/>
      <c r="AF320" s="329" t="s">
        <v>996</v>
      </c>
      <c r="AG320" s="319">
        <v>1</v>
      </c>
      <c r="AH320" s="319"/>
      <c r="AI320" s="320"/>
      <c r="AJ320" s="321"/>
      <c r="AK320" s="321"/>
      <c r="AL320" s="320"/>
      <c r="AM320" s="320"/>
      <c r="AN320" s="320"/>
      <c r="AO320" s="321"/>
      <c r="AP320" s="320"/>
      <c r="AQ320" s="320"/>
      <c r="AR320" s="295" t="s">
        <v>605</v>
      </c>
      <c r="AS320" s="266"/>
      <c r="AT320" s="266"/>
      <c r="AU320" s="266"/>
      <c r="AV320" s="267" t="str">
        <f t="shared" si="20"/>
        <v>2018</v>
      </c>
      <c r="AW320" s="209">
        <v>312</v>
      </c>
      <c r="AX320" s="209">
        <v>312</v>
      </c>
      <c r="AY320" s="210">
        <f>MATCH(A320,'Original Order'!$A$2:$A$317,0)</f>
        <v>312</v>
      </c>
      <c r="AZ320" s="210">
        <f t="shared" si="21"/>
        <v>1</v>
      </c>
    </row>
    <row r="321" spans="1:52" ht="24">
      <c r="A321" s="268" t="s">
        <v>1013</v>
      </c>
      <c r="B321" s="251" t="str">
        <f t="shared" si="19"/>
        <v>none</v>
      </c>
      <c r="C321" s="251"/>
      <c r="D321" s="466"/>
      <c r="E321" s="470"/>
      <c r="F321" s="495"/>
      <c r="G321" s="495"/>
      <c r="H321" s="495"/>
      <c r="I321" s="495"/>
      <c r="J321" s="548"/>
      <c r="K321" s="495"/>
      <c r="L321" s="288"/>
      <c r="M321" s="252" t="s">
        <v>406</v>
      </c>
      <c r="N321" s="253" t="str">
        <f>IFERROR(VLOOKUP(L321,CategoryLog!$A$2:$D$550,3,FALSE),"")</f>
        <v/>
      </c>
      <c r="O321" s="252"/>
      <c r="P321" s="252" t="s">
        <v>406</v>
      </c>
      <c r="Q321" s="253" t="str">
        <f>IFERROR(VLOOKUP(O321,CategoryLog!$A$2:$D$550,3,FALSE),"")</f>
        <v/>
      </c>
      <c r="R321" s="290"/>
      <c r="S321" s="252" t="s">
        <v>406</v>
      </c>
      <c r="T321" s="253" t="str">
        <f>IFERROR(VLOOKUP(R321,CategoryLog!$A$2:$D$550,3,FALSE),"")</f>
        <v/>
      </c>
      <c r="U321" s="290"/>
      <c r="V321" s="252" t="s">
        <v>406</v>
      </c>
      <c r="W321" s="291"/>
      <c r="X321" s="253" t="str">
        <f>IFERROR(VLOOKUP(U321,CategoryLog!$A$2:$D$550,3,FALSE),"")</f>
        <v/>
      </c>
      <c r="Y321" s="257" t="s">
        <v>996</v>
      </c>
      <c r="Z321" s="292"/>
      <c r="AA321" s="292"/>
      <c r="AB321" s="275"/>
      <c r="AC321" s="283"/>
      <c r="AD321" s="312"/>
      <c r="AE321" s="312"/>
      <c r="AF321" s="283"/>
      <c r="AG321" s="341">
        <v>0</v>
      </c>
      <c r="AH321" s="281"/>
      <c r="AI321" s="282"/>
      <c r="AJ321" s="301"/>
      <c r="AK321" s="301"/>
      <c r="AL321" s="282"/>
      <c r="AM321" s="282"/>
      <c r="AN321" s="282"/>
      <c r="AO321" s="301"/>
      <c r="AP321" s="282"/>
      <c r="AQ321" s="282"/>
      <c r="AR321" s="295" t="s">
        <v>614</v>
      </c>
      <c r="AS321" s="266"/>
      <c r="AT321" s="266"/>
      <c r="AU321" s="266"/>
      <c r="AV321" s="267" t="str">
        <f t="shared" si="20"/>
        <v>n/a</v>
      </c>
      <c r="AW321" s="209">
        <v>313</v>
      </c>
      <c r="AX321" s="209">
        <v>313</v>
      </c>
      <c r="AY321" s="210">
        <f>MATCH(A321,'Original Order'!$A$2:$A$317,0)</f>
        <v>313</v>
      </c>
      <c r="AZ321" s="210">
        <f t="shared" si="21"/>
        <v>0</v>
      </c>
    </row>
    <row r="322" spans="1:52">
      <c r="A322" s="268" t="s">
        <v>1022</v>
      </c>
      <c r="B322" s="251">
        <f t="shared" si="19"/>
        <v>11.05</v>
      </c>
      <c r="C322" s="533" t="s">
        <v>170</v>
      </c>
      <c r="D322" s="466"/>
      <c r="E322" s="470"/>
      <c r="F322" s="496" t="s">
        <v>1519</v>
      </c>
      <c r="G322" s="495"/>
      <c r="H322" s="495"/>
      <c r="I322" s="495"/>
      <c r="J322" s="548"/>
      <c r="K322" s="495"/>
      <c r="L322" s="288"/>
      <c r="M322" s="252" t="s">
        <v>406</v>
      </c>
      <c r="N322" s="253" t="str">
        <f>IFERROR(VLOOKUP(L322,CategoryLog!$A$2:$D$550,3,FALSE),"")</f>
        <v/>
      </c>
      <c r="O322" s="252" t="s">
        <v>1023</v>
      </c>
      <c r="P322" s="252" t="s">
        <v>406</v>
      </c>
      <c r="Q322" s="253">
        <f>IFERROR(VLOOKUP(O322,CategoryLog!$A$2:$D$550,3,FALSE),"")</f>
        <v>11.05</v>
      </c>
      <c r="R322" s="290"/>
      <c r="S322" s="252" t="s">
        <v>406</v>
      </c>
      <c r="T322" s="253" t="str">
        <f>IFERROR(VLOOKUP(R322,CategoryLog!$A$2:$D$550,3,FALSE),"")</f>
        <v/>
      </c>
      <c r="U322" s="290"/>
      <c r="V322" s="252" t="s">
        <v>406</v>
      </c>
      <c r="W322" s="291"/>
      <c r="X322" s="253" t="str">
        <f>IFERROR(VLOOKUP(U322,CategoryLog!$A$2:$D$550,3,FALSE),"")</f>
        <v/>
      </c>
      <c r="Y322" s="257"/>
      <c r="Z322" s="292"/>
      <c r="AA322" s="292"/>
      <c r="AB322" s="275"/>
      <c r="AC322" s="275" t="s">
        <v>996</v>
      </c>
      <c r="AD322" s="275"/>
      <c r="AE322" s="275"/>
      <c r="AF322" s="275"/>
      <c r="AG322" s="272">
        <v>1</v>
      </c>
      <c r="AH322" s="272"/>
      <c r="AI322" s="275"/>
      <c r="AJ322" s="273" t="s">
        <v>1019</v>
      </c>
      <c r="AK322" s="273"/>
      <c r="AL322" s="273"/>
      <c r="AM322" s="273"/>
      <c r="AN322" s="273" t="s">
        <v>1019</v>
      </c>
      <c r="AO322" s="273"/>
      <c r="AP322" s="273"/>
      <c r="AQ322" s="273"/>
      <c r="AR322" s="295" t="s">
        <v>611</v>
      </c>
      <c r="AS322" s="266"/>
      <c r="AT322" s="266"/>
      <c r="AU322" s="266"/>
      <c r="AV322" s="267" t="str">
        <f t="shared" si="20"/>
        <v>2018</v>
      </c>
      <c r="AW322" s="209" t="e">
        <v>#N/A</v>
      </c>
      <c r="AX322" s="209">
        <v>82</v>
      </c>
      <c r="AY322" s="210" t="e">
        <f>MATCH(A322,'Original Order'!$A$2:$A$317,0)</f>
        <v>#N/A</v>
      </c>
      <c r="AZ322" s="210">
        <f t="shared" si="21"/>
        <v>1</v>
      </c>
    </row>
    <row r="323" spans="1:52">
      <c r="A323" s="268" t="s">
        <v>1024</v>
      </c>
      <c r="B323" s="251">
        <f t="shared" si="19"/>
        <v>7.13</v>
      </c>
      <c r="C323" s="533" t="s">
        <v>170</v>
      </c>
      <c r="D323" s="466"/>
      <c r="E323" s="470"/>
      <c r="F323" s="496" t="s">
        <v>1520</v>
      </c>
      <c r="G323" s="495"/>
      <c r="H323" s="495"/>
      <c r="I323" s="495"/>
      <c r="J323" s="548"/>
      <c r="K323" s="495"/>
      <c r="L323" s="297"/>
      <c r="M323" s="252" t="s">
        <v>406</v>
      </c>
      <c r="N323" s="253" t="str">
        <f>IFERROR(VLOOKUP(L323,CategoryLog!$A$2:$D$550,3,FALSE),"")</f>
        <v/>
      </c>
      <c r="O323" s="252" t="s">
        <v>1025</v>
      </c>
      <c r="P323" s="252" t="s">
        <v>406</v>
      </c>
      <c r="Q323" s="253">
        <f>IFERROR(VLOOKUP(O323,CategoryLog!$A$2:$D$550,3,FALSE),"")</f>
        <v>7.13</v>
      </c>
      <c r="R323" s="290"/>
      <c r="S323" s="252" t="s">
        <v>406</v>
      </c>
      <c r="T323" s="253" t="str">
        <f>IFERROR(VLOOKUP(R323,CategoryLog!$A$2:$D$550,3,FALSE),"")</f>
        <v/>
      </c>
      <c r="U323" s="290"/>
      <c r="V323" s="252" t="s">
        <v>406</v>
      </c>
      <c r="W323" s="291"/>
      <c r="X323" s="253" t="str">
        <f>IFERROR(VLOOKUP(U323,CategoryLog!$A$2:$D$550,3,FALSE),"")</f>
        <v/>
      </c>
      <c r="Y323" s="257"/>
      <c r="Z323" s="292"/>
      <c r="AA323" s="292"/>
      <c r="AB323" s="275"/>
      <c r="AC323" s="275" t="s">
        <v>996</v>
      </c>
      <c r="AD323" s="275"/>
      <c r="AE323" s="275"/>
      <c r="AF323" s="275"/>
      <c r="AG323" s="272">
        <v>1</v>
      </c>
      <c r="AH323" s="272"/>
      <c r="AI323" s="275"/>
      <c r="AJ323" s="273" t="s">
        <v>1019</v>
      </c>
      <c r="AK323" s="273"/>
      <c r="AL323" s="273"/>
      <c r="AM323" s="273"/>
      <c r="AN323" s="273" t="s">
        <v>1019</v>
      </c>
      <c r="AO323" s="273"/>
      <c r="AP323" s="273"/>
      <c r="AQ323" s="273"/>
      <c r="AR323" s="295" t="s">
        <v>607</v>
      </c>
      <c r="AS323" s="266"/>
      <c r="AT323" s="266"/>
      <c r="AU323" s="266"/>
      <c r="AV323" s="267" t="str">
        <f t="shared" si="20"/>
        <v>2018</v>
      </c>
      <c r="AW323" s="209" t="e">
        <v>#N/A</v>
      </c>
      <c r="AX323" s="209">
        <v>146</v>
      </c>
      <c r="AY323" s="210" t="e">
        <f>MATCH(A323,'Original Order'!$A$2:$A$317,0)</f>
        <v>#N/A</v>
      </c>
      <c r="AZ323" s="210">
        <f t="shared" si="21"/>
        <v>1</v>
      </c>
    </row>
    <row r="324" spans="1:52">
      <c r="A324" s="268" t="s">
        <v>1026</v>
      </c>
      <c r="B324" s="251" t="str">
        <f t="shared" si="19"/>
        <v>none</v>
      </c>
      <c r="C324" s="533" t="s">
        <v>170</v>
      </c>
      <c r="D324" s="466"/>
      <c r="E324" s="470"/>
      <c r="F324" s="495"/>
      <c r="G324" s="495"/>
      <c r="H324" s="495"/>
      <c r="I324" s="495"/>
      <c r="J324" s="548"/>
      <c r="K324" s="495"/>
      <c r="L324" s="288"/>
      <c r="M324" s="252" t="s">
        <v>406</v>
      </c>
      <c r="N324" s="253" t="str">
        <f>IFERROR(VLOOKUP(L324,CategoryLog!$A$2:$D$550,3,FALSE),"")</f>
        <v/>
      </c>
      <c r="O324" s="252" t="s">
        <v>1027</v>
      </c>
      <c r="P324" s="252" t="s">
        <v>406</v>
      </c>
      <c r="Q324" s="253" t="str">
        <f>IFERROR(VLOOKUP(O324,CategoryLog!$A$2:$D$550,3,FALSE),"")</f>
        <v/>
      </c>
      <c r="R324" s="290"/>
      <c r="S324" s="252" t="s">
        <v>406</v>
      </c>
      <c r="T324" s="253" t="str">
        <f>IFERROR(VLOOKUP(R324,CategoryLog!$A$2:$D$550,3,FALSE),"")</f>
        <v/>
      </c>
      <c r="U324" s="290"/>
      <c r="V324" s="252" t="s">
        <v>406</v>
      </c>
      <c r="W324" s="291"/>
      <c r="X324" s="253" t="str">
        <f>IFERROR(VLOOKUP(U324,CategoryLog!$A$2:$D$550,3,FALSE),"")</f>
        <v/>
      </c>
      <c r="Y324" s="257"/>
      <c r="Z324" s="292"/>
      <c r="AA324" s="292"/>
      <c r="AB324" s="275"/>
      <c r="AC324" s="275" t="s">
        <v>996</v>
      </c>
      <c r="AD324" s="275"/>
      <c r="AE324" s="275"/>
      <c r="AF324" s="275"/>
      <c r="AG324" s="272">
        <v>1</v>
      </c>
      <c r="AH324" s="272"/>
      <c r="AI324" s="275"/>
      <c r="AJ324" s="273" t="s">
        <v>1019</v>
      </c>
      <c r="AK324" s="273"/>
      <c r="AL324" s="273"/>
      <c r="AM324" s="273"/>
      <c r="AN324" s="273" t="s">
        <v>1019</v>
      </c>
      <c r="AO324" s="273"/>
      <c r="AP324" s="273"/>
      <c r="AQ324" s="273"/>
      <c r="AR324" s="295" t="s">
        <v>606</v>
      </c>
      <c r="AS324" s="266"/>
      <c r="AT324" s="266"/>
      <c r="AU324" s="266"/>
      <c r="AV324" s="267" t="str">
        <f t="shared" si="20"/>
        <v>2018</v>
      </c>
      <c r="AW324" s="209" t="e">
        <v>#N/A</v>
      </c>
      <c r="AX324" s="209">
        <v>149</v>
      </c>
      <c r="AY324" s="210" t="e">
        <f>MATCH(A324,'Original Order'!$A$2:$A$317,0)</f>
        <v>#N/A</v>
      </c>
      <c r="AZ324" s="210">
        <f t="shared" si="21"/>
        <v>1</v>
      </c>
    </row>
    <row r="325" spans="1:52">
      <c r="A325" s="268" t="s">
        <v>1028</v>
      </c>
      <c r="B325" s="251" t="str">
        <f t="shared" si="19"/>
        <v>none</v>
      </c>
      <c r="C325" s="533" t="s">
        <v>170</v>
      </c>
      <c r="D325" s="466"/>
      <c r="E325" s="470"/>
      <c r="F325" s="495" t="s">
        <v>1513</v>
      </c>
      <c r="G325" s="495" t="s">
        <v>1513</v>
      </c>
      <c r="H325" s="496" t="s">
        <v>1525</v>
      </c>
      <c r="I325" s="497" t="s">
        <v>1525</v>
      </c>
      <c r="J325" s="549"/>
      <c r="K325" s="497" t="s">
        <v>1620</v>
      </c>
      <c r="L325" s="297"/>
      <c r="M325" s="252" t="s">
        <v>406</v>
      </c>
      <c r="N325" s="253" t="str">
        <f>IFERROR(VLOOKUP(L325,CategoryLog!$A$2:$D$550,3,FALSE),"")</f>
        <v/>
      </c>
      <c r="O325" s="252" t="s">
        <v>1029</v>
      </c>
      <c r="P325" s="252" t="s">
        <v>406</v>
      </c>
      <c r="Q325" s="253" t="str">
        <f>IFERROR(VLOOKUP(O325,CategoryLog!$A$2:$D$550,3,FALSE),"")</f>
        <v/>
      </c>
      <c r="R325" s="290"/>
      <c r="S325" s="252" t="s">
        <v>406</v>
      </c>
      <c r="T325" s="253" t="str">
        <f>IFERROR(VLOOKUP(R325,CategoryLog!$A$2:$D$550,3,FALSE),"")</f>
        <v/>
      </c>
      <c r="U325" s="290"/>
      <c r="V325" s="252" t="s">
        <v>406</v>
      </c>
      <c r="W325" s="291"/>
      <c r="X325" s="253" t="str">
        <f>IFERROR(VLOOKUP(U325,CategoryLog!$A$2:$D$550,3,FALSE),"")</f>
        <v/>
      </c>
      <c r="Y325" s="257"/>
      <c r="Z325" s="292"/>
      <c r="AA325" s="292"/>
      <c r="AB325" s="275"/>
      <c r="AC325" s="275" t="s">
        <v>996</v>
      </c>
      <c r="AD325" s="275"/>
      <c r="AE325" s="275"/>
      <c r="AF325" s="275"/>
      <c r="AG325" s="272">
        <v>1</v>
      </c>
      <c r="AH325" s="272"/>
      <c r="AI325" s="275"/>
      <c r="AJ325" s="273" t="s">
        <v>1019</v>
      </c>
      <c r="AK325" s="273"/>
      <c r="AL325" s="273"/>
      <c r="AM325" s="273"/>
      <c r="AN325" s="273" t="s">
        <v>1019</v>
      </c>
      <c r="AO325" s="273"/>
      <c r="AP325" s="273"/>
      <c r="AQ325" s="273"/>
      <c r="AR325" s="295" t="s">
        <v>609</v>
      </c>
      <c r="AS325" s="266"/>
      <c r="AT325" s="266"/>
      <c r="AU325" s="266"/>
      <c r="AV325" s="267" t="str">
        <f t="shared" si="20"/>
        <v>2018</v>
      </c>
      <c r="AW325" s="209" t="e">
        <v>#N/A</v>
      </c>
      <c r="AX325" s="209">
        <v>209</v>
      </c>
      <c r="AY325" s="210" t="e">
        <f>MATCH(A325,'Original Order'!$A$2:$A$317,0)</f>
        <v>#N/A</v>
      </c>
      <c r="AZ325" s="210">
        <f t="shared" si="21"/>
        <v>1</v>
      </c>
    </row>
    <row r="326" spans="1:52">
      <c r="A326" s="250" t="s">
        <v>1030</v>
      </c>
      <c r="B326" s="251" t="str">
        <f t="shared" si="19"/>
        <v>none</v>
      </c>
      <c r="C326" s="533" t="s">
        <v>170</v>
      </c>
      <c r="D326" s="466"/>
      <c r="E326" s="470"/>
      <c r="F326" s="496" t="s">
        <v>1519</v>
      </c>
      <c r="G326" s="496" t="s">
        <v>1519</v>
      </c>
      <c r="H326" s="496" t="s">
        <v>1519</v>
      </c>
      <c r="I326" s="497" t="s">
        <v>1519</v>
      </c>
      <c r="J326" s="549"/>
      <c r="K326" s="497"/>
      <c r="L326" s="335"/>
      <c r="M326" s="252" t="s">
        <v>406</v>
      </c>
      <c r="N326" s="253" t="str">
        <f>IFERROR(VLOOKUP(L326,CategoryLog!$A$2:$D$550,3,FALSE),"")</f>
        <v/>
      </c>
      <c r="O326" s="252" t="s">
        <v>1031</v>
      </c>
      <c r="P326" s="252" t="s">
        <v>406</v>
      </c>
      <c r="Q326" s="253" t="str">
        <f>IFERROR(VLOOKUP(O326,CategoryLog!$A$2:$D$550,3,FALSE),"")</f>
        <v/>
      </c>
      <c r="R326" s="290"/>
      <c r="S326" s="252" t="s">
        <v>406</v>
      </c>
      <c r="T326" s="253" t="str">
        <f>IFERROR(VLOOKUP(R326,CategoryLog!$A$2:$D$550,3,FALSE),"")</f>
        <v/>
      </c>
      <c r="U326" s="290"/>
      <c r="V326" s="252" t="s">
        <v>406</v>
      </c>
      <c r="W326" s="291"/>
      <c r="X326" s="253" t="str">
        <f>IFERROR(VLOOKUP(U326,CategoryLog!$A$2:$D$550,3,FALSE),"")</f>
        <v/>
      </c>
      <c r="Y326" s="257"/>
      <c r="Z326" s="292"/>
      <c r="AA326" s="292"/>
      <c r="AB326" s="275"/>
      <c r="AC326" s="275" t="s">
        <v>996</v>
      </c>
      <c r="AD326" s="275"/>
      <c r="AE326" s="275"/>
      <c r="AF326" s="275"/>
      <c r="AG326" s="272">
        <v>1</v>
      </c>
      <c r="AH326" s="272"/>
      <c r="AI326" s="275"/>
      <c r="AJ326" s="273" t="s">
        <v>1019</v>
      </c>
      <c r="AK326" s="273"/>
      <c r="AL326" s="273"/>
      <c r="AM326" s="273"/>
      <c r="AN326" s="273" t="s">
        <v>1019</v>
      </c>
      <c r="AO326" s="273"/>
      <c r="AP326" s="273"/>
      <c r="AQ326" s="273"/>
      <c r="AR326" s="295" t="s">
        <v>609</v>
      </c>
      <c r="AS326" s="266"/>
      <c r="AT326" s="266"/>
      <c r="AU326" s="266"/>
      <c r="AV326" s="267" t="str">
        <f t="shared" si="20"/>
        <v>2018</v>
      </c>
      <c r="AW326" s="209" t="e">
        <v>#N/A</v>
      </c>
      <c r="AX326" s="209">
        <v>211</v>
      </c>
      <c r="AY326" s="210" t="e">
        <f>MATCH(A326,'Original Order'!$A$2:$A$317,0)</f>
        <v>#N/A</v>
      </c>
      <c r="AZ326" s="210">
        <f t="shared" si="21"/>
        <v>1</v>
      </c>
    </row>
    <row r="327" spans="1:52">
      <c r="A327" s="268" t="s">
        <v>1032</v>
      </c>
      <c r="B327" s="251" t="str">
        <f t="shared" si="19"/>
        <v>none</v>
      </c>
      <c r="C327" s="533" t="s">
        <v>170</v>
      </c>
      <c r="D327" s="466"/>
      <c r="E327" s="470"/>
      <c r="F327" s="495" t="s">
        <v>1514</v>
      </c>
      <c r="G327" s="495" t="s">
        <v>1513</v>
      </c>
      <c r="H327" s="496" t="s">
        <v>1526</v>
      </c>
      <c r="I327" s="497" t="s">
        <v>1553</v>
      </c>
      <c r="J327" s="549" t="s">
        <v>1594</v>
      </c>
      <c r="K327" s="549" t="s">
        <v>1594</v>
      </c>
      <c r="L327" s="288"/>
      <c r="M327" s="252" t="s">
        <v>406</v>
      </c>
      <c r="N327" s="253" t="str">
        <f>IFERROR(VLOOKUP(L327,CategoryLog!$A$2:$D$550,3,FALSE),"")</f>
        <v/>
      </c>
      <c r="O327" s="252" t="s">
        <v>1033</v>
      </c>
      <c r="P327" s="252" t="s">
        <v>406</v>
      </c>
      <c r="Q327" s="253" t="str">
        <f>IFERROR(VLOOKUP(O327,CategoryLog!$A$2:$D$550,3,FALSE),"")</f>
        <v/>
      </c>
      <c r="R327" s="290"/>
      <c r="S327" s="252" t="s">
        <v>406</v>
      </c>
      <c r="T327" s="253" t="str">
        <f>IFERROR(VLOOKUP(R327,CategoryLog!$A$2:$D$550,3,FALSE),"")</f>
        <v/>
      </c>
      <c r="U327" s="290"/>
      <c r="V327" s="252" t="s">
        <v>406</v>
      </c>
      <c r="W327" s="291"/>
      <c r="X327" s="253" t="str">
        <f>IFERROR(VLOOKUP(U327,CategoryLog!$A$2:$D$550,3,FALSE),"")</f>
        <v/>
      </c>
      <c r="Y327" s="257"/>
      <c r="Z327" s="292"/>
      <c r="AA327" s="292"/>
      <c r="AB327" s="275"/>
      <c r="AC327" s="275" t="s">
        <v>996</v>
      </c>
      <c r="AD327" s="275"/>
      <c r="AE327" s="275"/>
      <c r="AF327" s="275"/>
      <c r="AG327" s="272">
        <v>1</v>
      </c>
      <c r="AH327" s="272"/>
      <c r="AI327" s="275"/>
      <c r="AJ327" s="273" t="s">
        <v>1019</v>
      </c>
      <c r="AK327" s="273"/>
      <c r="AL327" s="273"/>
      <c r="AM327" s="273"/>
      <c r="AN327" s="273" t="s">
        <v>1019</v>
      </c>
      <c r="AO327" s="273"/>
      <c r="AP327" s="273"/>
      <c r="AQ327" s="273"/>
      <c r="AR327" s="295" t="s">
        <v>612</v>
      </c>
      <c r="AS327" s="266"/>
      <c r="AT327" s="266"/>
      <c r="AU327" s="266"/>
      <c r="AV327" s="267" t="str">
        <f t="shared" si="20"/>
        <v>2018</v>
      </c>
      <c r="AW327" s="209" t="e">
        <v>#N/A</v>
      </c>
      <c r="AX327" s="209">
        <v>277</v>
      </c>
      <c r="AY327" s="210" t="e">
        <f>MATCH(A327,'Original Order'!$A$2:$A$317,0)</f>
        <v>#N/A</v>
      </c>
      <c r="AZ327" s="210">
        <f t="shared" si="21"/>
        <v>1</v>
      </c>
    </row>
    <row r="328" spans="1:52">
      <c r="A328" s="268" t="s">
        <v>1034</v>
      </c>
      <c r="B328" s="251" t="str">
        <f t="shared" si="19"/>
        <v>none</v>
      </c>
      <c r="C328" s="533" t="s">
        <v>170</v>
      </c>
      <c r="D328" s="466"/>
      <c r="E328" s="470"/>
      <c r="F328" s="495" t="s">
        <v>1514</v>
      </c>
      <c r="G328" s="495"/>
      <c r="H328" s="495"/>
      <c r="I328" s="495"/>
      <c r="J328" s="548"/>
      <c r="K328" s="495"/>
      <c r="L328" s="297"/>
      <c r="M328" s="252" t="s">
        <v>406</v>
      </c>
      <c r="N328" s="253" t="str">
        <f>IFERROR(VLOOKUP(L328,CategoryLog!$A$2:$D$550,3,FALSE),"")</f>
        <v/>
      </c>
      <c r="O328" s="252" t="s">
        <v>1035</v>
      </c>
      <c r="P328" s="252" t="s">
        <v>406</v>
      </c>
      <c r="Q328" s="253" t="str">
        <f>IFERROR(VLOOKUP(O328,CategoryLog!$A$2:$D$550,3,FALSE),"")</f>
        <v/>
      </c>
      <c r="R328" s="290"/>
      <c r="S328" s="252" t="s">
        <v>406</v>
      </c>
      <c r="T328" s="253" t="str">
        <f>IFERROR(VLOOKUP(R328,CategoryLog!$A$2:$D$550,3,FALSE),"")</f>
        <v/>
      </c>
      <c r="U328" s="290"/>
      <c r="V328" s="252" t="s">
        <v>406</v>
      </c>
      <c r="W328" s="291"/>
      <c r="X328" s="253" t="str">
        <f>IFERROR(VLOOKUP(U328,CategoryLog!$A$2:$D$550,3,FALSE),"")</f>
        <v/>
      </c>
      <c r="Y328" s="257"/>
      <c r="Z328" s="292"/>
      <c r="AA328" s="292"/>
      <c r="AB328" s="275"/>
      <c r="AC328" s="275" t="s">
        <v>996</v>
      </c>
      <c r="AD328" s="275"/>
      <c r="AE328" s="275"/>
      <c r="AF328" s="275"/>
      <c r="AG328" s="272">
        <v>1</v>
      </c>
      <c r="AH328" s="272"/>
      <c r="AI328" s="275"/>
      <c r="AJ328" s="273" t="s">
        <v>1019</v>
      </c>
      <c r="AK328" s="273"/>
      <c r="AL328" s="273"/>
      <c r="AM328" s="273"/>
      <c r="AN328" s="273" t="s">
        <v>1019</v>
      </c>
      <c r="AO328" s="273"/>
      <c r="AP328" s="273"/>
      <c r="AQ328" s="273"/>
      <c r="AR328" s="295" t="s">
        <v>614</v>
      </c>
      <c r="AS328" s="266"/>
      <c r="AT328" s="266"/>
      <c r="AU328" s="266"/>
      <c r="AV328" s="267" t="str">
        <f t="shared" si="20"/>
        <v>2018</v>
      </c>
      <c r="AW328" s="209" t="e">
        <v>#N/A</v>
      </c>
      <c r="AX328" s="209">
        <v>278</v>
      </c>
      <c r="AY328" s="210" t="e">
        <f>MATCH(A328,'Original Order'!$A$2:$A$317,0)</f>
        <v>#N/A</v>
      </c>
      <c r="AZ328" s="210">
        <f t="shared" si="21"/>
        <v>1</v>
      </c>
    </row>
    <row r="329" spans="1:52">
      <c r="A329" s="268" t="s">
        <v>665</v>
      </c>
      <c r="B329" s="251" t="str">
        <f t="shared" ref="B329:B344" si="22">IF(N329="",IF(Q329="",IF(T329="",IF(X329="","none",X329),T329),Q329),N329)</f>
        <v>none</v>
      </c>
      <c r="C329" s="251"/>
      <c r="D329" s="466"/>
      <c r="E329" s="470"/>
      <c r="F329" s="495"/>
      <c r="G329" s="495"/>
      <c r="H329" s="495"/>
      <c r="I329" s="495"/>
      <c r="J329" s="548"/>
      <c r="K329" s="495"/>
      <c r="L329" s="297"/>
      <c r="M329" s="252" t="s">
        <v>406</v>
      </c>
      <c r="N329" s="253" t="str">
        <f>IFERROR(VLOOKUP(L329,CategoryLog!$A$2:$D$550,3,FALSE),"")</f>
        <v/>
      </c>
      <c r="O329" s="252"/>
      <c r="P329" s="252" t="s">
        <v>406</v>
      </c>
      <c r="Q329" s="253" t="str">
        <f>IFERROR(VLOOKUP(O329,CategoryLog!$A$2:$D$550,3,FALSE),"")</f>
        <v/>
      </c>
      <c r="R329" s="290"/>
      <c r="S329" s="252" t="s">
        <v>406</v>
      </c>
      <c r="T329" s="253" t="str">
        <f>IFERROR(VLOOKUP(R329,CategoryLog!$A$2:$D$550,3,FALSE),"")</f>
        <v/>
      </c>
      <c r="U329" s="290"/>
      <c r="V329" s="252" t="s">
        <v>406</v>
      </c>
      <c r="W329" s="291"/>
      <c r="X329" s="253" t="str">
        <f>IFERROR(VLOOKUP(U329,CategoryLog!$A$2:$D$550,3,FALSE),"")</f>
        <v/>
      </c>
      <c r="Y329" s="401"/>
      <c r="Z329" s="292"/>
      <c r="AA329" s="292"/>
      <c r="AB329" s="402" t="s">
        <v>996</v>
      </c>
      <c r="AC329" s="402"/>
      <c r="AD329" s="402" t="s">
        <v>996</v>
      </c>
      <c r="AE329" s="402" t="s">
        <v>996</v>
      </c>
      <c r="AF329" s="275"/>
      <c r="AG329" s="403">
        <v>3</v>
      </c>
      <c r="AH329" s="403"/>
      <c r="AI329" s="273"/>
      <c r="AJ329" s="273"/>
      <c r="AK329" s="273"/>
      <c r="AL329" s="273"/>
      <c r="AM329" s="273"/>
      <c r="AN329" s="273"/>
      <c r="AO329" s="273"/>
      <c r="AP329" s="273"/>
      <c r="AQ329" s="273"/>
      <c r="AR329" s="295" t="s">
        <v>605</v>
      </c>
      <c r="AS329" s="266"/>
      <c r="AT329" s="266"/>
      <c r="AU329" s="266"/>
      <c r="AV329" s="267" t="str">
        <f t="shared" si="20"/>
        <v>2018</v>
      </c>
      <c r="AZ329" s="210">
        <f t="shared" si="21"/>
        <v>3</v>
      </c>
    </row>
    <row r="330" spans="1:52">
      <c r="A330" s="250" t="s">
        <v>668</v>
      </c>
      <c r="B330" s="251" t="str">
        <f t="shared" si="22"/>
        <v>none</v>
      </c>
      <c r="C330" s="251"/>
      <c r="D330" s="466"/>
      <c r="E330" s="470"/>
      <c r="F330" s="495"/>
      <c r="G330" s="495"/>
      <c r="H330" s="495"/>
      <c r="I330" s="495"/>
      <c r="J330" s="548"/>
      <c r="K330" s="495"/>
      <c r="L330" s="335"/>
      <c r="M330" s="252" t="s">
        <v>406</v>
      </c>
      <c r="N330" s="253" t="str">
        <f>IFERROR(VLOOKUP(L330,CategoryLog!$A$2:$D$550,3,FALSE),"")</f>
        <v/>
      </c>
      <c r="O330" s="288"/>
      <c r="P330" s="252" t="s">
        <v>406</v>
      </c>
      <c r="Q330" s="253" t="str">
        <f>IFERROR(VLOOKUP(O330,CategoryLog!$A$2:$D$550,3,FALSE),"")</f>
        <v/>
      </c>
      <c r="R330" s="290"/>
      <c r="S330" s="252" t="s">
        <v>406</v>
      </c>
      <c r="T330" s="253" t="str">
        <f>IFERROR(VLOOKUP(R330,CategoryLog!$A$2:$D$550,3,FALSE),"")</f>
        <v/>
      </c>
      <c r="U330" s="290"/>
      <c r="V330" s="252" t="s">
        <v>406</v>
      </c>
      <c r="W330" s="291"/>
      <c r="X330" s="253" t="str">
        <f>IFERROR(VLOOKUP(U330,CategoryLog!$A$2:$D$550,3,FALSE),"")</f>
        <v/>
      </c>
      <c r="Y330" s="401"/>
      <c r="Z330" s="292"/>
      <c r="AA330" s="292"/>
      <c r="AB330" s="402" t="s">
        <v>1019</v>
      </c>
      <c r="AC330" s="402"/>
      <c r="AD330" s="402" t="s">
        <v>1019</v>
      </c>
      <c r="AE330" s="402" t="s">
        <v>1019</v>
      </c>
      <c r="AF330" s="283"/>
      <c r="AG330" s="404">
        <v>0</v>
      </c>
      <c r="AH330" s="405"/>
      <c r="AI330" s="282"/>
      <c r="AJ330" s="282"/>
      <c r="AK330" s="282"/>
      <c r="AL330" s="282"/>
      <c r="AM330" s="282"/>
      <c r="AN330" s="282"/>
      <c r="AO330" s="282"/>
      <c r="AP330" s="282"/>
      <c r="AQ330" s="282"/>
      <c r="AR330" s="295" t="s">
        <v>605</v>
      </c>
      <c r="AS330" s="266"/>
      <c r="AT330" s="266"/>
      <c r="AU330" s="266"/>
      <c r="AV330" s="267" t="str">
        <f t="shared" ref="AV330:AV344" si="23">IF(Z330="",IF(AG330&gt;0,"2018","n/a"),"2017")</f>
        <v>n/a</v>
      </c>
      <c r="AZ330" s="210">
        <f t="shared" si="21"/>
        <v>0</v>
      </c>
    </row>
    <row r="331" spans="1:52">
      <c r="A331" s="268" t="s">
        <v>669</v>
      </c>
      <c r="B331" s="251" t="str">
        <f t="shared" si="22"/>
        <v>none</v>
      </c>
      <c r="C331" s="251"/>
      <c r="D331" s="466"/>
      <c r="E331" s="470"/>
      <c r="F331" s="495"/>
      <c r="G331" s="495"/>
      <c r="H331" s="495"/>
      <c r="I331" s="495"/>
      <c r="J331" s="548"/>
      <c r="K331" s="495"/>
      <c r="L331" s="288"/>
      <c r="M331" s="252" t="s">
        <v>406</v>
      </c>
      <c r="N331" s="253" t="str">
        <f>IFERROR(VLOOKUP(L331,CategoryLog!$A$2:$D$550,3,FALSE),"")</f>
        <v/>
      </c>
      <c r="O331" s="252"/>
      <c r="P331" s="252" t="s">
        <v>406</v>
      </c>
      <c r="Q331" s="253" t="str">
        <f>IFERROR(VLOOKUP(O331,CategoryLog!$A$2:$D$550,3,FALSE),"")</f>
        <v/>
      </c>
      <c r="R331" s="290"/>
      <c r="S331" s="252" t="s">
        <v>406</v>
      </c>
      <c r="T331" s="253" t="str">
        <f>IFERROR(VLOOKUP(R331,CategoryLog!$A$2:$D$550,3,FALSE),"")</f>
        <v/>
      </c>
      <c r="U331" s="290"/>
      <c r="V331" s="252" t="s">
        <v>406</v>
      </c>
      <c r="W331" s="291"/>
      <c r="X331" s="253" t="str">
        <f>IFERROR(VLOOKUP(U331,CategoryLog!$A$2:$D$550,3,FALSE),"")</f>
        <v/>
      </c>
      <c r="Y331" s="401"/>
      <c r="Z331" s="292"/>
      <c r="AA331" s="292"/>
      <c r="AB331" s="402" t="s">
        <v>996</v>
      </c>
      <c r="AC331" s="402"/>
      <c r="AD331" s="402" t="s">
        <v>1019</v>
      </c>
      <c r="AE331" s="402" t="s">
        <v>1019</v>
      </c>
      <c r="AF331" s="329"/>
      <c r="AG331" s="406">
        <v>1</v>
      </c>
      <c r="AH331" s="406"/>
      <c r="AI331" s="320"/>
      <c r="AJ331" s="320"/>
      <c r="AK331" s="320"/>
      <c r="AL331" s="320"/>
      <c r="AM331" s="320"/>
      <c r="AN331" s="320"/>
      <c r="AO331" s="320"/>
      <c r="AP331" s="320"/>
      <c r="AQ331" s="320"/>
      <c r="AR331" s="295" t="s">
        <v>605</v>
      </c>
      <c r="AS331" s="266"/>
      <c r="AT331" s="266"/>
      <c r="AU331" s="266"/>
      <c r="AV331" s="267" t="str">
        <f t="shared" si="23"/>
        <v>2018</v>
      </c>
      <c r="AZ331" s="210">
        <f t="shared" si="21"/>
        <v>1</v>
      </c>
    </row>
    <row r="332" spans="1:52" ht="14.25" customHeight="1">
      <c r="A332" s="250" t="s">
        <v>672</v>
      </c>
      <c r="B332" s="251" t="str">
        <f t="shared" si="22"/>
        <v>none</v>
      </c>
      <c r="C332" s="251"/>
      <c r="D332" s="466"/>
      <c r="E332" s="470"/>
      <c r="F332" s="495"/>
      <c r="G332" s="495"/>
      <c r="H332" s="495"/>
      <c r="I332" s="495"/>
      <c r="J332" s="548"/>
      <c r="K332" s="495"/>
      <c r="L332" s="335"/>
      <c r="M332" s="252" t="s">
        <v>406</v>
      </c>
      <c r="N332" s="253" t="str">
        <f>IFERROR(VLOOKUP(L332,CategoryLog!$A$2:$D$550,3,FALSE),"")</f>
        <v/>
      </c>
      <c r="O332" s="252"/>
      <c r="P332" s="252" t="s">
        <v>406</v>
      </c>
      <c r="Q332" s="253" t="str">
        <f>IFERROR(VLOOKUP(O332,CategoryLog!$A$2:$D$550,3,FALSE),"")</f>
        <v/>
      </c>
      <c r="R332" s="290"/>
      <c r="S332" s="252" t="s">
        <v>406</v>
      </c>
      <c r="T332" s="253" t="str">
        <f>IFERROR(VLOOKUP(R332,CategoryLog!$A$2:$D$550,3,FALSE),"")</f>
        <v/>
      </c>
      <c r="U332" s="290"/>
      <c r="V332" s="252" t="s">
        <v>406</v>
      </c>
      <c r="W332" s="291"/>
      <c r="X332" s="253" t="str">
        <f>IFERROR(VLOOKUP(U332,CategoryLog!$A$2:$D$550,3,FALSE),"")</f>
        <v/>
      </c>
      <c r="Y332" s="401"/>
      <c r="Z332" s="292"/>
      <c r="AA332" s="292"/>
      <c r="AB332" s="402" t="s">
        <v>1019</v>
      </c>
      <c r="AC332" s="402"/>
      <c r="AD332" s="402" t="s">
        <v>996</v>
      </c>
      <c r="AE332" s="402" t="s">
        <v>996</v>
      </c>
      <c r="AF332" s="283"/>
      <c r="AG332" s="405">
        <v>2</v>
      </c>
      <c r="AH332" s="405"/>
      <c r="AI332" s="282"/>
      <c r="AJ332" s="282"/>
      <c r="AK332" s="282"/>
      <c r="AL332" s="282"/>
      <c r="AM332" s="282"/>
      <c r="AN332" s="282"/>
      <c r="AO332" s="282"/>
      <c r="AP332" s="282"/>
      <c r="AQ332" s="282"/>
      <c r="AR332" s="295" t="s">
        <v>612</v>
      </c>
      <c r="AS332" s="266"/>
      <c r="AT332" s="266"/>
      <c r="AU332" s="266"/>
      <c r="AV332" s="267" t="str">
        <f t="shared" si="23"/>
        <v>2018</v>
      </c>
      <c r="AZ332" s="210">
        <f t="shared" si="21"/>
        <v>2</v>
      </c>
    </row>
    <row r="333" spans="1:52" ht="14.25" customHeight="1">
      <c r="A333" s="250" t="s">
        <v>673</v>
      </c>
      <c r="B333" s="251" t="str">
        <f t="shared" si="22"/>
        <v>none</v>
      </c>
      <c r="C333" s="251"/>
      <c r="D333" s="466"/>
      <c r="E333" s="470"/>
      <c r="F333" s="495"/>
      <c r="G333" s="495"/>
      <c r="H333" s="495"/>
      <c r="I333" s="495"/>
      <c r="J333" s="548"/>
      <c r="K333" s="495"/>
      <c r="L333" s="335"/>
      <c r="M333" s="252" t="s">
        <v>406</v>
      </c>
      <c r="N333" s="253" t="str">
        <f>IFERROR(VLOOKUP(L333,CategoryLog!$A$2:$D$550,3,FALSE),"")</f>
        <v/>
      </c>
      <c r="O333" s="252"/>
      <c r="P333" s="252" t="s">
        <v>406</v>
      </c>
      <c r="Q333" s="253" t="str">
        <f>IFERROR(VLOOKUP(O333,CategoryLog!$A$2:$D$550,3,FALSE),"")</f>
        <v/>
      </c>
      <c r="R333" s="290"/>
      <c r="S333" s="252" t="s">
        <v>406</v>
      </c>
      <c r="T333" s="253" t="str">
        <f>IFERROR(VLOOKUP(R333,CategoryLog!$A$2:$D$550,3,FALSE),"")</f>
        <v/>
      </c>
      <c r="U333" s="290"/>
      <c r="V333" s="252" t="s">
        <v>406</v>
      </c>
      <c r="W333" s="291"/>
      <c r="X333" s="253" t="str">
        <f>IFERROR(VLOOKUP(U333,CategoryLog!$A$2:$D$550,3,FALSE),"")</f>
        <v/>
      </c>
      <c r="Y333" s="401"/>
      <c r="Z333" s="292"/>
      <c r="AA333" s="292"/>
      <c r="AB333" s="402" t="s">
        <v>996</v>
      </c>
      <c r="AC333" s="402"/>
      <c r="AD333" s="402" t="s">
        <v>996</v>
      </c>
      <c r="AE333" s="402" t="s">
        <v>996</v>
      </c>
      <c r="AF333" s="283"/>
      <c r="AG333" s="405">
        <v>3</v>
      </c>
      <c r="AH333" s="405"/>
      <c r="AI333" s="282"/>
      <c r="AJ333" s="282"/>
      <c r="AK333" s="282"/>
      <c r="AL333" s="282"/>
      <c r="AM333" s="282"/>
      <c r="AN333" s="282"/>
      <c r="AO333" s="282"/>
      <c r="AP333" s="282"/>
      <c r="AQ333" s="282"/>
      <c r="AR333" s="295" t="s">
        <v>605</v>
      </c>
      <c r="AS333" s="266"/>
      <c r="AT333" s="266"/>
      <c r="AU333" s="266"/>
      <c r="AV333" s="267" t="str">
        <f t="shared" si="23"/>
        <v>2018</v>
      </c>
      <c r="AZ333" s="210">
        <f t="shared" si="21"/>
        <v>3</v>
      </c>
    </row>
    <row r="334" spans="1:52" ht="14.25" customHeight="1">
      <c r="A334" s="268" t="s">
        <v>700</v>
      </c>
      <c r="B334" s="251" t="str">
        <f t="shared" si="22"/>
        <v>none</v>
      </c>
      <c r="C334" s="251"/>
      <c r="D334" s="466"/>
      <c r="E334" s="470"/>
      <c r="F334" s="495"/>
      <c r="G334" s="495"/>
      <c r="H334" s="495"/>
      <c r="I334" s="495"/>
      <c r="J334" s="548"/>
      <c r="K334" s="495"/>
      <c r="L334" s="297"/>
      <c r="M334" s="252" t="s">
        <v>406</v>
      </c>
      <c r="N334" s="253" t="str">
        <f>IFERROR(VLOOKUP(L334,CategoryLog!$A$2:$D$550,3,FALSE),"")</f>
        <v/>
      </c>
      <c r="O334" s="252"/>
      <c r="P334" s="252" t="s">
        <v>406</v>
      </c>
      <c r="Q334" s="253" t="str">
        <f>IFERROR(VLOOKUP(O334,CategoryLog!$A$2:$D$550,3,FALSE),"")</f>
        <v/>
      </c>
      <c r="R334" s="290"/>
      <c r="S334" s="252" t="s">
        <v>406</v>
      </c>
      <c r="T334" s="253" t="str">
        <f>IFERROR(VLOOKUP(R334,CategoryLog!$A$2:$D$550,3,FALSE),"")</f>
        <v/>
      </c>
      <c r="U334" s="290"/>
      <c r="V334" s="252" t="s">
        <v>406</v>
      </c>
      <c r="W334" s="291"/>
      <c r="X334" s="253" t="str">
        <f>IFERROR(VLOOKUP(U334,CategoryLog!$A$2:$D$550,3,FALSE),"")</f>
        <v/>
      </c>
      <c r="Y334" s="401"/>
      <c r="Z334" s="292"/>
      <c r="AA334" s="292"/>
      <c r="AB334" s="402" t="s">
        <v>996</v>
      </c>
      <c r="AC334" s="402"/>
      <c r="AD334" s="402" t="s">
        <v>996</v>
      </c>
      <c r="AE334" s="402" t="s">
        <v>1019</v>
      </c>
      <c r="AF334" s="275"/>
      <c r="AG334" s="403">
        <v>2</v>
      </c>
      <c r="AH334" s="403"/>
      <c r="AI334" s="273"/>
      <c r="AJ334" s="273"/>
      <c r="AK334" s="273"/>
      <c r="AL334" s="273"/>
      <c r="AM334" s="273"/>
      <c r="AN334" s="273"/>
      <c r="AO334" s="273"/>
      <c r="AP334" s="273"/>
      <c r="AQ334" s="273"/>
      <c r="AR334" s="295" t="s">
        <v>609</v>
      </c>
      <c r="AS334" s="266"/>
      <c r="AT334" s="266"/>
      <c r="AU334" s="266"/>
      <c r="AV334" s="267" t="str">
        <f t="shared" si="23"/>
        <v>2018</v>
      </c>
      <c r="AZ334" s="210">
        <f t="shared" si="21"/>
        <v>2</v>
      </c>
    </row>
    <row r="335" spans="1:52" ht="14.25" customHeight="1">
      <c r="A335" s="268" t="s">
        <v>689</v>
      </c>
      <c r="B335" s="251" t="str">
        <f t="shared" si="22"/>
        <v>none</v>
      </c>
      <c r="C335" s="251"/>
      <c r="D335" s="466"/>
      <c r="E335" s="470"/>
      <c r="F335" s="495"/>
      <c r="G335" s="495"/>
      <c r="H335" s="495"/>
      <c r="I335" s="495"/>
      <c r="J335" s="548"/>
      <c r="K335" s="495"/>
      <c r="L335" s="335"/>
      <c r="M335" s="252" t="s">
        <v>406</v>
      </c>
      <c r="N335" s="253" t="str">
        <f>IFERROR(VLOOKUP(L335,CategoryLog!$A$2:$D$550,3,FALSE),"")</f>
        <v/>
      </c>
      <c r="O335" s="252"/>
      <c r="P335" s="252" t="s">
        <v>406</v>
      </c>
      <c r="Q335" s="253" t="str">
        <f>IFERROR(VLOOKUP(O335,CategoryLog!$A$2:$D$550,3,FALSE),"")</f>
        <v/>
      </c>
      <c r="R335" s="290"/>
      <c r="S335" s="252" t="s">
        <v>406</v>
      </c>
      <c r="T335" s="253" t="str">
        <f>IFERROR(VLOOKUP(R335,CategoryLog!$A$2:$D$550,3,FALSE),"")</f>
        <v/>
      </c>
      <c r="U335" s="290"/>
      <c r="V335" s="252" t="s">
        <v>406</v>
      </c>
      <c r="W335" s="291"/>
      <c r="X335" s="253" t="str">
        <f>IFERROR(VLOOKUP(U335,CategoryLog!$A$2:$D$550,3,FALSE),"")</f>
        <v/>
      </c>
      <c r="Y335" s="401"/>
      <c r="Z335" s="292"/>
      <c r="AA335" s="292"/>
      <c r="AB335" s="402" t="s">
        <v>1019</v>
      </c>
      <c r="AC335" s="402"/>
      <c r="AD335" s="402" t="s">
        <v>996</v>
      </c>
      <c r="AE335" s="402" t="s">
        <v>1019</v>
      </c>
      <c r="AF335" s="283"/>
      <c r="AG335" s="405">
        <v>1</v>
      </c>
      <c r="AH335" s="405"/>
      <c r="AI335" s="282"/>
      <c r="AJ335" s="282"/>
      <c r="AK335" s="282"/>
      <c r="AL335" s="282"/>
      <c r="AM335" s="282"/>
      <c r="AN335" s="282"/>
      <c r="AO335" s="282"/>
      <c r="AP335" s="282"/>
      <c r="AQ335" s="282"/>
      <c r="AR335" s="295" t="s">
        <v>609</v>
      </c>
      <c r="AS335" s="266"/>
      <c r="AT335" s="266"/>
      <c r="AU335" s="266"/>
      <c r="AV335" s="267" t="str">
        <f t="shared" si="23"/>
        <v>2018</v>
      </c>
      <c r="AZ335" s="210">
        <f t="shared" si="21"/>
        <v>1</v>
      </c>
    </row>
    <row r="336" spans="1:52" ht="14.25" customHeight="1">
      <c r="A336" s="250" t="s">
        <v>687</v>
      </c>
      <c r="B336" s="251" t="str">
        <f t="shared" si="22"/>
        <v>none</v>
      </c>
      <c r="C336" s="251"/>
      <c r="D336" s="466"/>
      <c r="E336" s="470"/>
      <c r="F336" s="495"/>
      <c r="G336" s="495"/>
      <c r="H336" s="495"/>
      <c r="I336" s="495"/>
      <c r="J336" s="548"/>
      <c r="K336" s="495"/>
      <c r="L336" s="288"/>
      <c r="M336" s="252" t="s">
        <v>406</v>
      </c>
      <c r="N336" s="253" t="str">
        <f>IFERROR(VLOOKUP(L336,CategoryLog!$A$2:$D$550,3,FALSE),"")</f>
        <v/>
      </c>
      <c r="O336" s="252"/>
      <c r="P336" s="252" t="s">
        <v>406</v>
      </c>
      <c r="Q336" s="253" t="str">
        <f>IFERROR(VLOOKUP(O336,CategoryLog!$A$2:$D$550,3,FALSE),"")</f>
        <v/>
      </c>
      <c r="R336" s="290"/>
      <c r="S336" s="252" t="s">
        <v>406</v>
      </c>
      <c r="T336" s="253" t="str">
        <f>IFERROR(VLOOKUP(R336,CategoryLog!$A$2:$D$550,3,FALSE),"")</f>
        <v/>
      </c>
      <c r="U336" s="256"/>
      <c r="V336" s="252" t="s">
        <v>406</v>
      </c>
      <c r="W336" s="252"/>
      <c r="X336" s="253" t="str">
        <f>IFERROR(VLOOKUP(U336,CategoryLog!$A$2:$D$550,3,FALSE),"")</f>
        <v/>
      </c>
      <c r="Y336" s="401"/>
      <c r="Z336" s="259"/>
      <c r="AA336" s="259"/>
      <c r="AB336" s="402" t="s">
        <v>996</v>
      </c>
      <c r="AC336" s="402"/>
      <c r="AD336" s="402" t="s">
        <v>1019</v>
      </c>
      <c r="AE336" s="402" t="s">
        <v>1019</v>
      </c>
      <c r="AF336" s="275"/>
      <c r="AG336" s="403">
        <v>1</v>
      </c>
      <c r="AH336" s="403"/>
      <c r="AI336" s="273"/>
      <c r="AJ336" s="273"/>
      <c r="AK336" s="273"/>
      <c r="AL336" s="273"/>
      <c r="AM336" s="273"/>
      <c r="AN336" s="273"/>
      <c r="AO336" s="273"/>
      <c r="AP336" s="273"/>
      <c r="AQ336" s="273"/>
      <c r="AR336" s="295" t="s">
        <v>609</v>
      </c>
      <c r="AS336" s="266"/>
      <c r="AT336" s="266"/>
      <c r="AU336" s="266"/>
      <c r="AV336" s="267" t="str">
        <f t="shared" si="23"/>
        <v>2018</v>
      </c>
      <c r="AZ336" s="210">
        <f t="shared" si="21"/>
        <v>1</v>
      </c>
    </row>
    <row r="337" spans="1:52" ht="14.25" customHeight="1">
      <c r="A337" s="250" t="s">
        <v>741</v>
      </c>
      <c r="B337" s="251" t="str">
        <f t="shared" si="22"/>
        <v>none</v>
      </c>
      <c r="C337" s="251"/>
      <c r="D337" s="466"/>
      <c r="E337" s="470"/>
      <c r="F337" s="495"/>
      <c r="G337" s="495"/>
      <c r="H337" s="495"/>
      <c r="I337" s="495"/>
      <c r="J337" s="548"/>
      <c r="K337" s="495"/>
      <c r="L337" s="335"/>
      <c r="M337" s="252" t="s">
        <v>406</v>
      </c>
      <c r="N337" s="253" t="str">
        <f>IFERROR(VLOOKUP(L337,CategoryLog!$A$2:$D$550,3,FALSE),"")</f>
        <v/>
      </c>
      <c r="O337" s="407"/>
      <c r="P337" s="252" t="s">
        <v>406</v>
      </c>
      <c r="Q337" s="253" t="str">
        <f>IFERROR(VLOOKUP(O337,CategoryLog!$A$2:$D$550,3,FALSE),"")</f>
        <v/>
      </c>
      <c r="R337" s="408"/>
      <c r="S337" s="252" t="s">
        <v>406</v>
      </c>
      <c r="T337" s="253" t="str">
        <f>IFERROR(VLOOKUP(R337,CategoryLog!$A$2:$D$550,3,FALSE),"")</f>
        <v/>
      </c>
      <c r="U337" s="290"/>
      <c r="V337" s="252" t="s">
        <v>406</v>
      </c>
      <c r="W337" s="291"/>
      <c r="X337" s="253" t="str">
        <f>IFERROR(VLOOKUP(U337,CategoryLog!$A$2:$D$550,3,FALSE),"")</f>
        <v/>
      </c>
      <c r="Y337" s="401"/>
      <c r="Z337" s="309"/>
      <c r="AA337" s="309"/>
      <c r="AB337" s="402" t="s">
        <v>1019</v>
      </c>
      <c r="AC337" s="402"/>
      <c r="AD337" s="402" t="s">
        <v>1019</v>
      </c>
      <c r="AE337" s="402" t="s">
        <v>1019</v>
      </c>
      <c r="AF337" s="283"/>
      <c r="AG337" s="404">
        <v>0</v>
      </c>
      <c r="AH337" s="405"/>
      <c r="AI337" s="282"/>
      <c r="AJ337" s="282"/>
      <c r="AK337" s="282"/>
      <c r="AL337" s="282"/>
      <c r="AM337" s="282"/>
      <c r="AN337" s="282"/>
      <c r="AO337" s="282"/>
      <c r="AP337" s="282"/>
      <c r="AQ337" s="282"/>
      <c r="AR337" s="295" t="s">
        <v>608</v>
      </c>
      <c r="AS337" s="266"/>
      <c r="AT337" s="266"/>
      <c r="AU337" s="266"/>
      <c r="AV337" s="267" t="str">
        <f t="shared" si="23"/>
        <v>n/a</v>
      </c>
      <c r="AZ337" s="210">
        <f t="shared" si="21"/>
        <v>0</v>
      </c>
    </row>
    <row r="338" spans="1:52">
      <c r="A338" s="250" t="s">
        <v>749</v>
      </c>
      <c r="B338" s="251" t="str">
        <f t="shared" si="22"/>
        <v>none</v>
      </c>
      <c r="C338" s="251"/>
      <c r="D338" s="466"/>
      <c r="E338" s="470"/>
      <c r="F338" s="495"/>
      <c r="G338" s="495"/>
      <c r="H338" s="495"/>
      <c r="I338" s="495"/>
      <c r="J338" s="548"/>
      <c r="K338" s="495"/>
      <c r="L338" s="398"/>
      <c r="M338" s="252" t="s">
        <v>406</v>
      </c>
      <c r="N338" s="253" t="str">
        <f>IFERROR(VLOOKUP(L338,CategoryLog!$A$2:$D$550,3,FALSE),"")</f>
        <v/>
      </c>
      <c r="O338" s="256"/>
      <c r="P338" s="252" t="s">
        <v>406</v>
      </c>
      <c r="Q338" s="253" t="str">
        <f>IFERROR(VLOOKUP(O338,CategoryLog!$A$2:$D$550,3,FALSE),"")</f>
        <v/>
      </c>
      <c r="R338" s="290"/>
      <c r="S338" s="252" t="s">
        <v>406</v>
      </c>
      <c r="T338" s="253" t="str">
        <f>IFERROR(VLOOKUP(R338,CategoryLog!$A$2:$D$550,3,FALSE),"")</f>
        <v/>
      </c>
      <c r="U338" s="290"/>
      <c r="V338" s="252" t="s">
        <v>406</v>
      </c>
      <c r="W338" s="291"/>
      <c r="X338" s="253" t="str">
        <f>IFERROR(VLOOKUP(U338,CategoryLog!$A$2:$D$550,3,FALSE),"")</f>
        <v/>
      </c>
      <c r="Y338" s="401"/>
      <c r="Z338" s="309"/>
      <c r="AA338" s="309"/>
      <c r="AB338" s="402" t="s">
        <v>996</v>
      </c>
      <c r="AC338" s="402"/>
      <c r="AD338" s="402" t="s">
        <v>996</v>
      </c>
      <c r="AE338" s="402" t="s">
        <v>1019</v>
      </c>
      <c r="AF338" s="283"/>
      <c r="AG338" s="405">
        <v>2</v>
      </c>
      <c r="AH338" s="405"/>
      <c r="AI338" s="282"/>
      <c r="AJ338" s="282"/>
      <c r="AK338" s="282"/>
      <c r="AL338" s="282"/>
      <c r="AM338" s="282"/>
      <c r="AN338" s="282"/>
      <c r="AO338" s="282"/>
      <c r="AP338" s="282"/>
      <c r="AQ338" s="282"/>
      <c r="AR338" s="295" t="s">
        <v>608</v>
      </c>
      <c r="AS338" s="266"/>
      <c r="AT338" s="266"/>
      <c r="AU338" s="266"/>
      <c r="AV338" s="267" t="str">
        <f t="shared" si="23"/>
        <v>2018</v>
      </c>
      <c r="AZ338" s="210">
        <f t="shared" si="21"/>
        <v>2</v>
      </c>
    </row>
    <row r="339" spans="1:52">
      <c r="A339" s="250" t="s">
        <v>1079</v>
      </c>
      <c r="B339" s="251" t="str">
        <f t="shared" si="22"/>
        <v>none</v>
      </c>
      <c r="C339" s="251"/>
      <c r="D339" s="466"/>
      <c r="E339" s="470"/>
      <c r="F339" s="495"/>
      <c r="G339" s="495"/>
      <c r="H339" s="495"/>
      <c r="I339" s="495"/>
      <c r="J339" s="548"/>
      <c r="K339" s="495"/>
      <c r="L339" s="398"/>
      <c r="M339" s="252" t="s">
        <v>406</v>
      </c>
      <c r="N339" s="253" t="str">
        <f>IFERROR(VLOOKUP(L339,CategoryLog!$A$2:$D$550,3,FALSE),"")</f>
        <v/>
      </c>
      <c r="O339" s="256"/>
      <c r="P339" s="252" t="s">
        <v>406</v>
      </c>
      <c r="Q339" s="253" t="str">
        <f>IFERROR(VLOOKUP(O339,CategoryLog!$A$2:$D$550,3,FALSE),"")</f>
        <v/>
      </c>
      <c r="R339" s="290"/>
      <c r="S339" s="252" t="s">
        <v>406</v>
      </c>
      <c r="T339" s="253" t="str">
        <f>IFERROR(VLOOKUP(R339,CategoryLog!$A$2:$D$550,3,FALSE),"")</f>
        <v/>
      </c>
      <c r="U339" s="290"/>
      <c r="V339" s="252" t="s">
        <v>406</v>
      </c>
      <c r="W339" s="291"/>
      <c r="X339" s="253" t="str">
        <f>IFERROR(VLOOKUP(U339,CategoryLog!$A$2:$D$550,3,FALSE),"")</f>
        <v/>
      </c>
      <c r="Y339" s="401"/>
      <c r="Z339" s="309"/>
      <c r="AA339" s="309"/>
      <c r="AB339" s="402" t="s">
        <v>996</v>
      </c>
      <c r="AC339" s="402"/>
      <c r="AD339" s="402" t="s">
        <v>1019</v>
      </c>
      <c r="AE339" s="402" t="s">
        <v>1019</v>
      </c>
      <c r="AF339" s="283"/>
      <c r="AG339" s="405">
        <v>1</v>
      </c>
      <c r="AH339" s="405"/>
      <c r="AI339" s="282"/>
      <c r="AJ339" s="282"/>
      <c r="AK339" s="282"/>
      <c r="AL339" s="282"/>
      <c r="AM339" s="282"/>
      <c r="AN339" s="282"/>
      <c r="AO339" s="282"/>
      <c r="AP339" s="282"/>
      <c r="AQ339" s="282"/>
      <c r="AR339" s="295" t="s">
        <v>605</v>
      </c>
      <c r="AS339" s="266"/>
      <c r="AT339" s="266"/>
      <c r="AU339" s="266"/>
      <c r="AV339" s="267" t="str">
        <f t="shared" si="23"/>
        <v>2018</v>
      </c>
      <c r="AZ339" s="210">
        <f t="shared" si="21"/>
        <v>1</v>
      </c>
    </row>
    <row r="340" spans="1:52" ht="13.5" customHeight="1">
      <c r="A340" s="250" t="s">
        <v>1338</v>
      </c>
      <c r="B340" s="251" t="str">
        <f t="shared" si="22"/>
        <v>none</v>
      </c>
      <c r="C340" s="533" t="s">
        <v>351</v>
      </c>
      <c r="D340" s="466"/>
      <c r="E340" s="470"/>
      <c r="F340" s="496" t="s">
        <v>1521</v>
      </c>
      <c r="G340" s="495"/>
      <c r="H340" s="496" t="s">
        <v>1536</v>
      </c>
      <c r="I340" s="497"/>
      <c r="J340" s="549"/>
      <c r="K340" s="497"/>
      <c r="L340" s="398"/>
      <c r="M340" s="252" t="s">
        <v>406</v>
      </c>
      <c r="N340" s="253" t="str">
        <f>IFERROR(VLOOKUP(L340,CategoryLog!$A$2:$D$550,3,FALSE),"")</f>
        <v/>
      </c>
      <c r="O340" s="256"/>
      <c r="P340" s="252" t="s">
        <v>406</v>
      </c>
      <c r="Q340" s="253" t="str">
        <f>IFERROR(VLOOKUP(O340,CategoryLog!$A$2:$D$550,3,FALSE),"")</f>
        <v/>
      </c>
      <c r="R340" s="290"/>
      <c r="S340" s="252" t="s">
        <v>406</v>
      </c>
      <c r="T340" s="253" t="str">
        <f>IFERROR(VLOOKUP(R340,CategoryLog!$A$2:$D$550,3,FALSE),"")</f>
        <v/>
      </c>
      <c r="U340" s="298" t="s">
        <v>1443</v>
      </c>
      <c r="V340" s="252" t="s">
        <v>1308</v>
      </c>
      <c r="X340" s="253" t="str">
        <f>IFERROR(VLOOKUP(U340,CategoryLog!$A$2:$D$550,3,FALSE),"")</f>
        <v/>
      </c>
      <c r="Y340" s="401"/>
      <c r="Z340" s="309"/>
      <c r="AA340" s="309"/>
      <c r="AB340" s="305"/>
      <c r="AC340" s="305"/>
      <c r="AD340" s="305"/>
      <c r="AE340" s="306" t="s">
        <v>996</v>
      </c>
      <c r="AF340" s="283"/>
      <c r="AG340" s="410">
        <v>1</v>
      </c>
      <c r="AH340" s="410"/>
      <c r="AI340" s="282"/>
      <c r="AJ340" s="282"/>
      <c r="AK340" s="282"/>
      <c r="AL340" s="282"/>
      <c r="AM340" s="282"/>
      <c r="AN340" s="282"/>
      <c r="AO340" s="282"/>
      <c r="AP340" s="282"/>
      <c r="AQ340" s="282"/>
      <c r="AR340" s="295" t="s">
        <v>614</v>
      </c>
      <c r="AS340" s="411"/>
      <c r="AT340" s="411"/>
      <c r="AU340" s="411"/>
      <c r="AV340" s="313" t="str">
        <f t="shared" si="23"/>
        <v>2018</v>
      </c>
      <c r="AZ340" s="210">
        <f t="shared" si="21"/>
        <v>1</v>
      </c>
    </row>
    <row r="341" spans="1:52" ht="13.5" customHeight="1">
      <c r="A341" s="250" t="s">
        <v>1339</v>
      </c>
      <c r="B341" s="251" t="str">
        <f t="shared" si="22"/>
        <v>none</v>
      </c>
      <c r="C341" s="533" t="s">
        <v>351</v>
      </c>
      <c r="D341" s="466"/>
      <c r="E341" s="470"/>
      <c r="F341" s="496" t="s">
        <v>1521</v>
      </c>
      <c r="G341" s="496" t="s">
        <v>1521</v>
      </c>
      <c r="H341" s="496" t="s">
        <v>1538</v>
      </c>
      <c r="I341" s="497" t="s">
        <v>1566</v>
      </c>
      <c r="J341" s="549"/>
      <c r="K341" s="497" t="s">
        <v>1613</v>
      </c>
      <c r="L341" s="398"/>
      <c r="M341" s="252" t="s">
        <v>406</v>
      </c>
      <c r="N341" s="253" t="str">
        <f>IFERROR(VLOOKUP(L341,CategoryLog!$A$2:$D$550,3,FALSE),"")</f>
        <v/>
      </c>
      <c r="O341" s="256"/>
      <c r="P341" s="252" t="s">
        <v>406</v>
      </c>
      <c r="Q341" s="253" t="str">
        <f>IFERROR(VLOOKUP(O341,CategoryLog!$A$2:$D$550,3,FALSE),"")</f>
        <v/>
      </c>
      <c r="R341" s="290"/>
      <c r="S341" s="252" t="s">
        <v>406</v>
      </c>
      <c r="T341" s="253" t="str">
        <f>IFERROR(VLOOKUP(R341,CategoryLog!$A$2:$D$550,3,FALSE),"")</f>
        <v/>
      </c>
      <c r="U341" s="298" t="s">
        <v>1442</v>
      </c>
      <c r="V341" s="252" t="s">
        <v>1308</v>
      </c>
      <c r="X341" s="253" t="str">
        <f>IFERROR(VLOOKUP(U341,CategoryLog!$A$2:$D$550,3,FALSE),"")</f>
        <v/>
      </c>
      <c r="Y341" s="401"/>
      <c r="Z341" s="309"/>
      <c r="AA341" s="309"/>
      <c r="AB341" s="305"/>
      <c r="AC341" s="305"/>
      <c r="AD341" s="305"/>
      <c r="AE341" s="306" t="s">
        <v>996</v>
      </c>
      <c r="AF341" s="283"/>
      <c r="AG341" s="410">
        <v>1</v>
      </c>
      <c r="AH341" s="410"/>
      <c r="AI341" s="282"/>
      <c r="AJ341" s="282"/>
      <c r="AK341" s="282"/>
      <c r="AL341" s="282"/>
      <c r="AM341" s="282"/>
      <c r="AN341" s="282"/>
      <c r="AO341" s="282"/>
      <c r="AP341" s="282"/>
      <c r="AQ341" s="282"/>
      <c r="AR341" s="295" t="s">
        <v>614</v>
      </c>
      <c r="AS341" s="411"/>
      <c r="AT341" s="411"/>
      <c r="AU341" s="411"/>
      <c r="AV341" s="313" t="str">
        <f t="shared" si="23"/>
        <v>2018</v>
      </c>
      <c r="AZ341" s="210">
        <f t="shared" si="21"/>
        <v>1</v>
      </c>
    </row>
    <row r="342" spans="1:52" ht="13.5" customHeight="1">
      <c r="A342" s="250" t="s">
        <v>1340</v>
      </c>
      <c r="B342" s="251">
        <f t="shared" si="22"/>
        <v>6.18</v>
      </c>
      <c r="C342" s="533" t="s">
        <v>351</v>
      </c>
      <c r="D342" s="466"/>
      <c r="E342" s="470"/>
      <c r="F342" s="496" t="s">
        <v>1522</v>
      </c>
      <c r="G342" s="495"/>
      <c r="H342" s="496"/>
      <c r="I342" s="496"/>
      <c r="J342" s="550"/>
      <c r="K342" s="496"/>
      <c r="L342" s="398"/>
      <c r="M342" s="252" t="s">
        <v>406</v>
      </c>
      <c r="N342" s="253" t="str">
        <f>IFERROR(VLOOKUP(L342,CategoryLog!$A$2:$D$550,3,FALSE),"")</f>
        <v/>
      </c>
      <c r="O342" s="412"/>
      <c r="P342" s="252" t="s">
        <v>406</v>
      </c>
      <c r="Q342" s="253" t="str">
        <f>IFERROR(VLOOKUP(O342,CategoryLog!$A$2:$D$550,3,FALSE),"")</f>
        <v/>
      </c>
      <c r="R342" s="413"/>
      <c r="S342" s="252" t="s">
        <v>406</v>
      </c>
      <c r="T342" s="253" t="str">
        <f>IFERROR(VLOOKUP(R342,CategoryLog!$A$2:$D$550,3,FALSE),"")</f>
        <v/>
      </c>
      <c r="U342" s="298" t="s">
        <v>1317</v>
      </c>
      <c r="V342" s="252" t="s">
        <v>1308</v>
      </c>
      <c r="X342" s="253">
        <f>IFERROR(VLOOKUP(U342,CategoryLog!$A$2:$D$550,3,FALSE),"")</f>
        <v>6.18</v>
      </c>
      <c r="AB342" s="415"/>
      <c r="AC342" s="415"/>
      <c r="AD342" s="415"/>
      <c r="AE342" s="416" t="s">
        <v>996</v>
      </c>
      <c r="AF342" s="283"/>
      <c r="AG342" s="410">
        <v>1</v>
      </c>
      <c r="AH342" s="410"/>
      <c r="AI342" s="282"/>
      <c r="AJ342" s="282"/>
      <c r="AK342" s="282"/>
      <c r="AL342" s="282"/>
      <c r="AM342" s="282"/>
      <c r="AN342" s="282"/>
      <c r="AO342" s="282"/>
      <c r="AP342" s="282"/>
      <c r="AQ342" s="282"/>
      <c r="AR342" s="295" t="s">
        <v>614</v>
      </c>
      <c r="AS342" s="411"/>
      <c r="AT342" s="411"/>
      <c r="AU342" s="411"/>
      <c r="AV342" s="313" t="str">
        <f t="shared" si="23"/>
        <v>2018</v>
      </c>
      <c r="AZ342" s="210">
        <f t="shared" si="21"/>
        <v>1</v>
      </c>
    </row>
    <row r="343" spans="1:52" ht="13.5" customHeight="1">
      <c r="A343" s="250" t="s">
        <v>1341</v>
      </c>
      <c r="B343" s="251" t="str">
        <f t="shared" si="22"/>
        <v>none</v>
      </c>
      <c r="C343" s="533" t="s">
        <v>351</v>
      </c>
      <c r="D343" s="466"/>
      <c r="E343" s="470"/>
      <c r="F343" s="496" t="s">
        <v>1521</v>
      </c>
      <c r="G343" s="495"/>
      <c r="H343" s="496" t="s">
        <v>1537</v>
      </c>
      <c r="I343" s="497" t="s">
        <v>1566</v>
      </c>
      <c r="J343" s="549"/>
      <c r="K343" s="497"/>
      <c r="L343" s="398"/>
      <c r="M343" s="252" t="s">
        <v>406</v>
      </c>
      <c r="N343" s="253" t="str">
        <f>IFERROR(VLOOKUP(L343,CategoryLog!$A$2:$D$550,3,FALSE),"")</f>
        <v/>
      </c>
      <c r="O343" s="412"/>
      <c r="P343" s="252" t="s">
        <v>406</v>
      </c>
      <c r="Q343" s="253" t="str">
        <f>IFERROR(VLOOKUP(O343,CategoryLog!$A$2:$D$550,3,FALSE),"")</f>
        <v/>
      </c>
      <c r="R343" s="413"/>
      <c r="S343" s="252" t="s">
        <v>406</v>
      </c>
      <c r="T343" s="253" t="str">
        <f>IFERROR(VLOOKUP(R343,CategoryLog!$A$2:$D$550,3,FALSE),"")</f>
        <v/>
      </c>
      <c r="U343" s="298" t="s">
        <v>1441</v>
      </c>
      <c r="V343" s="252" t="s">
        <v>1308</v>
      </c>
      <c r="X343" s="253" t="str">
        <f>IFERROR(VLOOKUP(U343,CategoryLog!$A$2:$D$550,3,FALSE),"")</f>
        <v/>
      </c>
      <c r="AB343" s="415"/>
      <c r="AC343" s="415"/>
      <c r="AD343" s="415"/>
      <c r="AE343" s="416" t="s">
        <v>996</v>
      </c>
      <c r="AF343" s="283"/>
      <c r="AG343" s="410">
        <v>1</v>
      </c>
      <c r="AH343" s="410"/>
      <c r="AI343" s="282"/>
      <c r="AJ343" s="282"/>
      <c r="AK343" s="282"/>
      <c r="AL343" s="282"/>
      <c r="AM343" s="282"/>
      <c r="AN343" s="282"/>
      <c r="AO343" s="282"/>
      <c r="AP343" s="282"/>
      <c r="AQ343" s="282"/>
      <c r="AR343" s="295" t="s">
        <v>614</v>
      </c>
      <c r="AS343" s="411"/>
      <c r="AT343" s="411"/>
      <c r="AU343" s="411"/>
      <c r="AV343" s="313" t="str">
        <f t="shared" si="23"/>
        <v>2018</v>
      </c>
      <c r="AZ343" s="210">
        <f t="shared" si="21"/>
        <v>1</v>
      </c>
    </row>
    <row r="344" spans="1:52" ht="13.5" customHeight="1" thickBot="1">
      <c r="A344" s="503" t="s">
        <v>1342</v>
      </c>
      <c r="B344" s="251" t="str">
        <f t="shared" si="22"/>
        <v>none</v>
      </c>
      <c r="C344" s="533" t="s">
        <v>351</v>
      </c>
      <c r="D344" s="466"/>
      <c r="E344" s="470"/>
      <c r="F344" s="496" t="s">
        <v>1523</v>
      </c>
      <c r="G344" s="496" t="s">
        <v>1523</v>
      </c>
      <c r="H344" s="496" t="s">
        <v>1535</v>
      </c>
      <c r="I344" s="497"/>
      <c r="J344" s="549"/>
      <c r="K344" s="497"/>
      <c r="L344" s="504"/>
      <c r="M344" s="252" t="s">
        <v>406</v>
      </c>
      <c r="N344" s="419" t="str">
        <f>IFERROR(VLOOKUP(L344,CategoryLog!$A$2:$D$550,3,FALSE),"")</f>
        <v/>
      </c>
      <c r="O344" s="505"/>
      <c r="P344" s="252" t="s">
        <v>406</v>
      </c>
      <c r="Q344" s="419" t="str">
        <f>IFERROR(VLOOKUP(O344,CategoryLog!$A$2:$D$550,3,FALSE),"")</f>
        <v/>
      </c>
      <c r="R344" s="506"/>
      <c r="S344" s="252" t="s">
        <v>406</v>
      </c>
      <c r="T344" s="419" t="str">
        <f>IFERROR(VLOOKUP(R344,CategoryLog!$A$2:$D$550,3,FALSE),"")</f>
        <v/>
      </c>
      <c r="U344" s="518" t="s">
        <v>1534</v>
      </c>
      <c r="V344" s="252" t="s">
        <v>1308</v>
      </c>
      <c r="W344" s="420"/>
      <c r="X344" s="419" t="str">
        <f>IFERROR(VLOOKUP(U344,CategoryLog!$A$2:$D$550,3,FALSE),"")</f>
        <v/>
      </c>
      <c r="Y344" s="507"/>
      <c r="Z344" s="420"/>
      <c r="AA344" s="420"/>
      <c r="AB344" s="421"/>
      <c r="AC344" s="421"/>
      <c r="AD344" s="421"/>
      <c r="AE344" s="422" t="s">
        <v>996</v>
      </c>
      <c r="AF344" s="423"/>
      <c r="AG344" s="424">
        <v>1</v>
      </c>
      <c r="AH344" s="508"/>
      <c r="AI344" s="425"/>
      <c r="AJ344" s="425"/>
      <c r="AK344" s="425"/>
      <c r="AL344" s="425"/>
      <c r="AM344" s="425"/>
      <c r="AN344" s="425"/>
      <c r="AO344" s="425"/>
      <c r="AP344" s="425"/>
      <c r="AQ344" s="425"/>
      <c r="AR344" s="509" t="s">
        <v>607</v>
      </c>
      <c r="AS344" s="229"/>
      <c r="AT344" s="229"/>
      <c r="AU344" s="229"/>
      <c r="AV344" s="313" t="str">
        <f t="shared" si="23"/>
        <v>2018</v>
      </c>
      <c r="AZ344" s="210">
        <f t="shared" si="21"/>
        <v>1</v>
      </c>
    </row>
    <row r="345" spans="1:52" ht="13.5" customHeight="1" thickBot="1">
      <c r="A345" s="532" t="s">
        <v>1559</v>
      </c>
      <c r="B345" s="533" t="s">
        <v>1558</v>
      </c>
      <c r="C345" s="533" t="s">
        <v>351</v>
      </c>
      <c r="D345" s="466"/>
      <c r="E345" s="470"/>
      <c r="F345" s="98"/>
      <c r="G345" s="98"/>
      <c r="H345" s="519"/>
      <c r="I345" s="497" t="s">
        <v>1563</v>
      </c>
      <c r="J345" s="549"/>
      <c r="K345" s="549" t="s">
        <v>1612</v>
      </c>
      <c r="L345" s="520"/>
      <c r="M345" s="252"/>
      <c r="N345" s="253"/>
      <c r="O345" s="521"/>
      <c r="P345" s="252"/>
      <c r="Q345" s="253"/>
      <c r="R345" s="522"/>
      <c r="S345" s="252"/>
      <c r="T345" s="253"/>
      <c r="U345" s="534" t="s">
        <v>168</v>
      </c>
      <c r="V345" s="252"/>
      <c r="W345" s="523"/>
      <c r="X345" s="419"/>
      <c r="Y345" s="524"/>
      <c r="Z345" s="525"/>
      <c r="AA345" s="525"/>
      <c r="AB345" s="526"/>
      <c r="AC345" s="526"/>
      <c r="AD345" s="526"/>
      <c r="AE345" s="527"/>
      <c r="AF345" s="528"/>
      <c r="AG345" s="529"/>
      <c r="AH345" s="530"/>
      <c r="AI345" s="531"/>
      <c r="AJ345" s="531"/>
      <c r="AK345" s="531"/>
      <c r="AL345" s="531"/>
      <c r="AM345" s="531"/>
      <c r="AN345" s="531"/>
      <c r="AO345" s="531"/>
      <c r="AP345" s="531"/>
      <c r="AQ345" s="531"/>
      <c r="AR345" s="535" t="s">
        <v>609</v>
      </c>
      <c r="AS345" s="411"/>
      <c r="AT345" s="411"/>
      <c r="AU345" s="411"/>
      <c r="AV345" s="313"/>
    </row>
    <row r="346" spans="1:52" ht="13.5" customHeight="1" thickBot="1">
      <c r="A346" s="532" t="s">
        <v>1568</v>
      </c>
      <c r="B346" s="251"/>
      <c r="C346" s="533" t="s">
        <v>351</v>
      </c>
      <c r="D346" s="466"/>
      <c r="E346" s="470"/>
      <c r="F346" s="98"/>
      <c r="G346" s="98"/>
      <c r="H346" s="519"/>
      <c r="I346" s="541" t="s">
        <v>1567</v>
      </c>
      <c r="J346" s="549" t="s">
        <v>1590</v>
      </c>
      <c r="K346" s="549" t="s">
        <v>1590</v>
      </c>
      <c r="L346" s="520"/>
      <c r="M346" s="252"/>
      <c r="N346" s="253"/>
      <c r="O346" s="521"/>
      <c r="P346" s="252"/>
      <c r="Q346" s="253"/>
      <c r="R346" s="522"/>
      <c r="S346" s="252"/>
      <c r="T346" s="253"/>
      <c r="U346" s="534" t="s">
        <v>1589</v>
      </c>
      <c r="V346" s="98" t="s">
        <v>1308</v>
      </c>
      <c r="W346" s="523"/>
      <c r="X346" s="419"/>
      <c r="Y346" s="524"/>
      <c r="Z346" s="525"/>
      <c r="AA346" s="525"/>
      <c r="AB346" s="526"/>
      <c r="AC346" s="526"/>
      <c r="AD346" s="526"/>
      <c r="AE346" s="527"/>
      <c r="AF346" s="528"/>
      <c r="AG346" s="529"/>
      <c r="AH346" s="530"/>
      <c r="AI346" s="531"/>
      <c r="AJ346" s="531"/>
      <c r="AK346" s="531"/>
      <c r="AL346" s="531"/>
      <c r="AM346" s="531"/>
      <c r="AN346" s="531"/>
      <c r="AO346" s="531"/>
      <c r="AP346" s="531"/>
      <c r="AQ346" s="531"/>
      <c r="AR346" s="535" t="s">
        <v>607</v>
      </c>
      <c r="AS346" s="411"/>
      <c r="AT346" s="411"/>
      <c r="AU346" s="411"/>
      <c r="AV346" s="313"/>
    </row>
    <row r="347" spans="1:52" ht="13.5" customHeight="1" thickBot="1">
      <c r="A347" s="532" t="s">
        <v>1562</v>
      </c>
      <c r="B347" s="251"/>
      <c r="C347" s="533" t="s">
        <v>351</v>
      </c>
      <c r="D347" s="466"/>
      <c r="E347" s="470"/>
      <c r="F347" s="98"/>
      <c r="G347" s="98"/>
      <c r="H347" s="519"/>
      <c r="I347" s="497" t="s">
        <v>1563</v>
      </c>
      <c r="J347" s="549"/>
      <c r="K347" s="549" t="s">
        <v>1612</v>
      </c>
      <c r="L347" s="520"/>
      <c r="M347" s="252"/>
      <c r="N347" s="253"/>
      <c r="O347" s="521"/>
      <c r="P347" s="252"/>
      <c r="Q347" s="253"/>
      <c r="R347" s="522"/>
      <c r="S347" s="252"/>
      <c r="T347" s="253"/>
      <c r="U347" s="534" t="s">
        <v>168</v>
      </c>
      <c r="V347" s="252"/>
      <c r="W347" s="523"/>
      <c r="X347" s="419"/>
      <c r="Y347" s="524"/>
      <c r="Z347" s="525"/>
      <c r="AA347" s="525"/>
      <c r="AB347" s="526"/>
      <c r="AC347" s="526"/>
      <c r="AD347" s="526"/>
      <c r="AE347" s="527"/>
      <c r="AF347" s="528"/>
      <c r="AG347" s="529"/>
      <c r="AH347" s="530"/>
      <c r="AI347" s="531"/>
      <c r="AJ347" s="531"/>
      <c r="AK347" s="531"/>
      <c r="AL347" s="531"/>
      <c r="AM347" s="531"/>
      <c r="AN347" s="531"/>
      <c r="AO347" s="531"/>
      <c r="AP347" s="531"/>
      <c r="AQ347" s="531"/>
      <c r="AR347" s="542" t="s">
        <v>606</v>
      </c>
      <c r="AS347" s="411"/>
      <c r="AT347" s="411"/>
      <c r="AU347" s="411"/>
      <c r="AV347" s="313"/>
    </row>
    <row r="348" spans="1:52" ht="13.5" customHeight="1" thickBot="1">
      <c r="A348" s="532" t="s">
        <v>1591</v>
      </c>
      <c r="B348" s="251"/>
      <c r="C348" s="533" t="s">
        <v>351</v>
      </c>
      <c r="D348" s="466"/>
      <c r="E348" s="470"/>
      <c r="F348" s="98"/>
      <c r="G348" s="98"/>
      <c r="H348" s="519"/>
      <c r="I348" s="541"/>
      <c r="J348" s="549" t="s">
        <v>1592</v>
      </c>
      <c r="K348" s="549" t="s">
        <v>1611</v>
      </c>
      <c r="L348" s="520"/>
      <c r="M348" s="252"/>
      <c r="N348" s="253"/>
      <c r="O348" s="521"/>
      <c r="P348" s="252"/>
      <c r="Q348" s="253"/>
      <c r="R348" s="522"/>
      <c r="S348" s="252"/>
      <c r="T348" s="253"/>
      <c r="U348" s="534" t="s">
        <v>168</v>
      </c>
      <c r="V348" s="252"/>
      <c r="W348" s="523"/>
      <c r="X348" s="419"/>
      <c r="Y348" s="524"/>
      <c r="Z348" s="525"/>
      <c r="AA348" s="525"/>
      <c r="AB348" s="526"/>
      <c r="AC348" s="526"/>
      <c r="AD348" s="526"/>
      <c r="AE348" s="527"/>
      <c r="AF348" s="528"/>
      <c r="AG348" s="529"/>
      <c r="AH348" s="530"/>
      <c r="AI348" s="531"/>
      <c r="AJ348" s="531"/>
      <c r="AK348" s="531"/>
      <c r="AL348" s="531"/>
      <c r="AM348" s="531"/>
      <c r="AN348" s="531"/>
      <c r="AO348" s="531"/>
      <c r="AP348" s="531"/>
      <c r="AQ348" s="531"/>
      <c r="AR348" s="542" t="s">
        <v>609</v>
      </c>
      <c r="AS348" s="411"/>
      <c r="AT348" s="411"/>
      <c r="AU348" s="411"/>
      <c r="AV348" s="313"/>
    </row>
    <row r="349" spans="1:52" ht="13.5" customHeight="1" thickBot="1">
      <c r="A349" s="532" t="s">
        <v>1621</v>
      </c>
      <c r="B349" s="533" t="s">
        <v>1558</v>
      </c>
      <c r="C349" s="533" t="s">
        <v>170</v>
      </c>
      <c r="D349" s="466"/>
      <c r="E349" s="470"/>
      <c r="F349" s="98"/>
      <c r="G349" s="98"/>
      <c r="H349" s="519"/>
      <c r="I349" s="564"/>
      <c r="J349" s="565"/>
      <c r="K349" s="549" t="s">
        <v>1623</v>
      </c>
      <c r="L349" s="520"/>
      <c r="M349" s="252"/>
      <c r="N349" s="253"/>
      <c r="O349" s="566" t="s">
        <v>1622</v>
      </c>
      <c r="P349" s="252"/>
      <c r="Q349" s="253"/>
      <c r="R349" s="522"/>
      <c r="S349" s="252"/>
      <c r="T349" s="253"/>
      <c r="U349" s="534"/>
      <c r="V349" s="252"/>
      <c r="W349" s="523"/>
      <c r="X349" s="419"/>
      <c r="Y349" s="524"/>
      <c r="Z349" s="525"/>
      <c r="AA349" s="525"/>
      <c r="AB349" s="526"/>
      <c r="AC349" s="526"/>
      <c r="AD349" s="526"/>
      <c r="AE349" s="527"/>
      <c r="AF349" s="528"/>
      <c r="AG349" s="529"/>
      <c r="AH349" s="530"/>
      <c r="AI349" s="531"/>
      <c r="AJ349" s="531"/>
      <c r="AK349" s="531"/>
      <c r="AL349" s="531"/>
      <c r="AM349" s="531"/>
      <c r="AN349" s="531"/>
      <c r="AO349" s="531"/>
      <c r="AP349" s="531"/>
      <c r="AQ349" s="531"/>
      <c r="AR349" s="542" t="s">
        <v>609</v>
      </c>
      <c r="AS349" s="411"/>
      <c r="AT349" s="411"/>
      <c r="AU349" s="411"/>
      <c r="AV349" s="313"/>
    </row>
    <row r="350" spans="1:52" s="195" customFormat="1" ht="13.5" thickBot="1">
      <c r="A350" s="557" t="s">
        <v>1605</v>
      </c>
      <c r="B350" s="558" t="s">
        <v>1558</v>
      </c>
      <c r="C350" s="417" t="s">
        <v>333</v>
      </c>
      <c r="D350" s="467"/>
      <c r="E350" s="471"/>
      <c r="F350" s="472"/>
      <c r="G350" s="428"/>
      <c r="H350" s="510"/>
      <c r="I350" s="511"/>
      <c r="J350" s="551"/>
      <c r="K350" s="497" t="s">
        <v>1606</v>
      </c>
      <c r="L350" s="512"/>
      <c r="M350" s="418" t="s">
        <v>406</v>
      </c>
      <c r="N350" s="285"/>
      <c r="O350" s="513"/>
      <c r="P350" s="418" t="s">
        <v>406</v>
      </c>
      <c r="Q350" s="194"/>
      <c r="R350" s="559" t="s">
        <v>1607</v>
      </c>
      <c r="S350" s="418" t="s">
        <v>406</v>
      </c>
      <c r="U350" s="514"/>
      <c r="V350" s="515"/>
      <c r="W350" s="515"/>
      <c r="X350" s="515"/>
      <c r="Y350" s="515"/>
      <c r="AF350" s="429"/>
      <c r="AG350" s="429"/>
      <c r="AH350" s="516"/>
      <c r="AI350" s="429"/>
      <c r="AJ350" s="429"/>
      <c r="AK350" s="429"/>
      <c r="AL350" s="429"/>
      <c r="AM350" s="429"/>
      <c r="AN350" s="429"/>
      <c r="AO350" s="429"/>
      <c r="AP350" s="429"/>
      <c r="AQ350" s="429"/>
      <c r="AR350" s="517"/>
      <c r="AS350" s="430"/>
      <c r="AT350" s="430"/>
      <c r="AU350" s="430"/>
      <c r="AV350" s="426"/>
      <c r="AY350" s="431"/>
      <c r="AZ350" s="431"/>
    </row>
    <row r="351" spans="1:52" s="195" customFormat="1">
      <c r="A351" s="427"/>
      <c r="B351" s="432"/>
      <c r="C351" s="433"/>
      <c r="D351" s="468"/>
      <c r="E351" s="473"/>
      <c r="F351" s="473"/>
      <c r="G351" s="433"/>
      <c r="H351" s="433"/>
      <c r="I351" s="433"/>
      <c r="J351" s="433"/>
      <c r="K351" s="433"/>
      <c r="L351" s="285"/>
      <c r="M351" s="285"/>
      <c r="N351" s="285"/>
      <c r="O351" s="194"/>
      <c r="P351" s="285"/>
      <c r="Q351" s="194"/>
      <c r="S351" s="285"/>
      <c r="V351" s="285"/>
      <c r="Y351" s="196"/>
      <c r="AF351" s="429"/>
      <c r="AG351" s="429"/>
      <c r="AH351" s="429"/>
      <c r="AI351" s="429"/>
      <c r="AJ351" s="429"/>
      <c r="AK351" s="429"/>
      <c r="AL351" s="429"/>
      <c r="AM351" s="429"/>
      <c r="AN351" s="429"/>
      <c r="AO351" s="429"/>
      <c r="AP351" s="429"/>
      <c r="AQ351" s="429"/>
      <c r="AS351" s="430"/>
      <c r="AT351" s="430"/>
      <c r="AU351" s="430"/>
      <c r="AV351" s="434"/>
      <c r="AY351" s="431"/>
      <c r="AZ351" s="431"/>
    </row>
    <row r="352" spans="1:52" s="195" customFormat="1">
      <c r="A352" s="427"/>
      <c r="B352" s="432"/>
      <c r="C352" s="433"/>
      <c r="D352" s="468"/>
      <c r="E352" s="473"/>
      <c r="F352" s="473"/>
      <c r="G352" s="433"/>
      <c r="H352" s="433"/>
      <c r="I352" s="433"/>
      <c r="J352" s="433"/>
      <c r="K352" s="433"/>
      <c r="L352" s="285"/>
      <c r="M352" s="285"/>
      <c r="N352" s="285"/>
      <c r="O352" s="194"/>
      <c r="P352" s="285"/>
      <c r="Q352" s="194"/>
      <c r="S352" s="285"/>
      <c r="V352" s="285"/>
      <c r="Y352" s="196"/>
      <c r="AF352" s="429"/>
      <c r="AG352" s="429"/>
      <c r="AH352" s="429"/>
      <c r="AI352" s="429"/>
      <c r="AJ352" s="429"/>
      <c r="AK352" s="429"/>
      <c r="AL352" s="429"/>
      <c r="AM352" s="429"/>
      <c r="AN352" s="429"/>
      <c r="AO352" s="429"/>
      <c r="AP352" s="429"/>
      <c r="AQ352" s="429"/>
      <c r="AS352" s="430"/>
      <c r="AT352" s="430"/>
      <c r="AU352" s="430"/>
      <c r="AV352" s="434"/>
      <c r="AY352" s="431"/>
      <c r="AZ352" s="431"/>
    </row>
    <row r="353" spans="1:52" s="195" customFormat="1">
      <c r="A353" s="427"/>
      <c r="B353" s="432"/>
      <c r="C353" s="433"/>
      <c r="D353" s="468"/>
      <c r="E353" s="473"/>
      <c r="F353" s="473"/>
      <c r="G353" s="433"/>
      <c r="H353" s="433"/>
      <c r="I353" s="433"/>
      <c r="J353" s="433"/>
      <c r="K353" s="433"/>
      <c r="L353" s="285"/>
      <c r="M353" s="285"/>
      <c r="N353" s="285"/>
      <c r="O353" s="194"/>
      <c r="P353" s="285"/>
      <c r="Q353" s="194"/>
      <c r="S353" s="285"/>
      <c r="V353" s="285"/>
      <c r="Y353" s="196"/>
      <c r="AF353" s="429"/>
      <c r="AG353" s="429"/>
      <c r="AH353" s="429"/>
      <c r="AI353" s="429"/>
      <c r="AJ353" s="429"/>
      <c r="AK353" s="429"/>
      <c r="AL353" s="429"/>
      <c r="AM353" s="429"/>
      <c r="AN353" s="429"/>
      <c r="AO353" s="429"/>
      <c r="AP353" s="429"/>
      <c r="AQ353" s="429"/>
      <c r="AS353" s="430"/>
      <c r="AT353" s="430"/>
      <c r="AU353" s="430"/>
      <c r="AV353" s="434"/>
      <c r="AY353" s="431"/>
      <c r="AZ353" s="431"/>
    </row>
    <row r="354" spans="1:52" s="195" customFormat="1">
      <c r="A354" s="427"/>
      <c r="B354" s="432"/>
      <c r="C354" s="433"/>
      <c r="D354" s="468"/>
      <c r="E354" s="473"/>
      <c r="F354" s="473"/>
      <c r="G354" s="433"/>
      <c r="H354" s="433"/>
      <c r="I354" s="433"/>
      <c r="J354" s="433"/>
      <c r="K354" s="433"/>
      <c r="L354" s="285"/>
      <c r="M354" s="285"/>
      <c r="N354" s="285"/>
      <c r="O354" s="194"/>
      <c r="P354" s="285"/>
      <c r="Q354" s="194"/>
      <c r="S354" s="285"/>
      <c r="V354" s="285"/>
      <c r="Y354" s="196"/>
      <c r="AF354" s="429"/>
      <c r="AG354" s="429"/>
      <c r="AH354" s="429"/>
      <c r="AI354" s="429"/>
      <c r="AJ354" s="429"/>
      <c r="AK354" s="429"/>
      <c r="AL354" s="429"/>
      <c r="AM354" s="429"/>
      <c r="AN354" s="429"/>
      <c r="AO354" s="429"/>
      <c r="AP354" s="429"/>
      <c r="AQ354" s="429"/>
      <c r="AS354" s="430"/>
      <c r="AT354" s="430"/>
      <c r="AU354" s="430"/>
      <c r="AV354" s="434"/>
      <c r="AY354" s="431"/>
      <c r="AZ354" s="431"/>
    </row>
    <row r="355" spans="1:52" s="195" customFormat="1">
      <c r="A355" s="427"/>
      <c r="B355" s="432"/>
      <c r="C355" s="433"/>
      <c r="D355" s="468"/>
      <c r="E355" s="473"/>
      <c r="F355" s="473"/>
      <c r="G355" s="433"/>
      <c r="H355" s="433"/>
      <c r="I355" s="433"/>
      <c r="J355" s="433"/>
      <c r="K355" s="433"/>
      <c r="L355" s="285"/>
      <c r="M355" s="285"/>
      <c r="N355" s="285"/>
      <c r="O355" s="194"/>
      <c r="P355" s="285"/>
      <c r="Q355" s="194"/>
      <c r="S355" s="285"/>
      <c r="V355" s="285"/>
      <c r="Y355" s="196"/>
      <c r="AF355" s="429"/>
      <c r="AG355" s="429"/>
      <c r="AH355" s="429"/>
      <c r="AI355" s="429"/>
      <c r="AJ355" s="429"/>
      <c r="AK355" s="429"/>
      <c r="AL355" s="429"/>
      <c r="AM355" s="429"/>
      <c r="AN355" s="429"/>
      <c r="AO355" s="429"/>
      <c r="AP355" s="429"/>
      <c r="AQ355" s="429"/>
      <c r="AS355" s="430"/>
      <c r="AT355" s="430"/>
      <c r="AU355" s="430"/>
      <c r="AV355" s="434"/>
      <c r="AY355" s="431"/>
      <c r="AZ355" s="431"/>
    </row>
    <row r="356" spans="1:52" s="195" customFormat="1">
      <c r="A356" s="427"/>
      <c r="B356" s="432"/>
      <c r="C356" s="433"/>
      <c r="D356" s="468"/>
      <c r="E356" s="473"/>
      <c r="F356" s="473"/>
      <c r="G356" s="433"/>
      <c r="H356" s="433"/>
      <c r="I356" s="433"/>
      <c r="J356" s="433"/>
      <c r="K356" s="433"/>
      <c r="L356" s="285"/>
      <c r="M356" s="285"/>
      <c r="N356" s="285"/>
      <c r="O356" s="194"/>
      <c r="P356" s="285"/>
      <c r="Q356" s="194"/>
      <c r="S356" s="285"/>
      <c r="V356" s="285"/>
      <c r="Y356" s="196"/>
      <c r="AF356" s="429"/>
      <c r="AG356" s="429"/>
      <c r="AH356" s="429"/>
      <c r="AI356" s="429"/>
      <c r="AJ356" s="429"/>
      <c r="AK356" s="429"/>
      <c r="AL356" s="429"/>
      <c r="AM356" s="429"/>
      <c r="AN356" s="429"/>
      <c r="AO356" s="429"/>
      <c r="AP356" s="429"/>
      <c r="AQ356" s="429"/>
      <c r="AS356" s="430"/>
      <c r="AT356" s="430"/>
      <c r="AU356" s="430"/>
      <c r="AV356" s="434"/>
      <c r="AY356" s="431"/>
      <c r="AZ356" s="431"/>
    </row>
    <row r="357" spans="1:52" s="195" customFormat="1">
      <c r="A357" s="435"/>
      <c r="B357" s="432"/>
      <c r="C357" s="433"/>
      <c r="D357" s="468"/>
      <c r="E357" s="473"/>
      <c r="F357" s="473"/>
      <c r="G357" s="433"/>
      <c r="H357" s="433"/>
      <c r="I357" s="433"/>
      <c r="J357" s="433"/>
      <c r="K357" s="433"/>
      <c r="L357" s="324"/>
      <c r="M357" s="324"/>
      <c r="N357" s="324"/>
      <c r="O357" s="194"/>
      <c r="P357" s="324"/>
      <c r="Q357" s="194"/>
      <c r="S357" s="324"/>
      <c r="V357" s="324"/>
      <c r="Y357" s="196"/>
      <c r="AF357" s="436"/>
      <c r="AG357" s="436"/>
      <c r="AH357" s="436"/>
      <c r="AI357" s="436"/>
      <c r="AJ357" s="436"/>
      <c r="AK357" s="436"/>
      <c r="AL357" s="436"/>
      <c r="AM357" s="436"/>
      <c r="AN357" s="436"/>
      <c r="AO357" s="436"/>
      <c r="AP357" s="436"/>
      <c r="AQ357" s="436"/>
      <c r="AS357" s="430"/>
      <c r="AT357" s="430"/>
      <c r="AU357" s="430"/>
      <c r="AV357" s="434"/>
      <c r="AY357" s="431"/>
      <c r="AZ357" s="431"/>
    </row>
    <row r="358" spans="1:52" s="195" customFormat="1">
      <c r="A358" s="435"/>
      <c r="B358" s="432"/>
      <c r="C358" s="433"/>
      <c r="D358" s="468"/>
      <c r="E358" s="473"/>
      <c r="F358" s="473"/>
      <c r="G358" s="433"/>
      <c r="H358" s="433"/>
      <c r="I358" s="433"/>
      <c r="J358" s="433"/>
      <c r="K358" s="433"/>
      <c r="L358" s="324"/>
      <c r="M358" s="324"/>
      <c r="N358" s="324"/>
      <c r="O358" s="194"/>
      <c r="P358" s="324"/>
      <c r="Q358" s="194"/>
      <c r="S358" s="324"/>
      <c r="V358" s="324"/>
      <c r="Y358" s="196"/>
      <c r="AF358" s="436"/>
      <c r="AG358" s="436"/>
      <c r="AH358" s="436"/>
      <c r="AI358" s="436"/>
      <c r="AJ358" s="436"/>
      <c r="AK358" s="436"/>
      <c r="AL358" s="436"/>
      <c r="AM358" s="436"/>
      <c r="AN358" s="436"/>
      <c r="AO358" s="436"/>
      <c r="AP358" s="436"/>
      <c r="AQ358" s="436"/>
      <c r="AS358" s="430"/>
      <c r="AT358" s="430"/>
      <c r="AU358" s="430"/>
      <c r="AV358" s="434"/>
      <c r="AY358" s="431"/>
      <c r="AZ358" s="431"/>
    </row>
    <row r="359" spans="1:52" s="195" customFormat="1">
      <c r="A359" s="435"/>
      <c r="B359" s="432"/>
      <c r="C359" s="433"/>
      <c r="D359" s="468"/>
      <c r="E359" s="473"/>
      <c r="F359" s="473"/>
      <c r="G359" s="433"/>
      <c r="H359" s="433"/>
      <c r="I359" s="433"/>
      <c r="J359" s="433"/>
      <c r="K359" s="433"/>
      <c r="L359" s="324"/>
      <c r="M359" s="324"/>
      <c r="N359" s="324"/>
      <c r="O359" s="194"/>
      <c r="P359" s="324"/>
      <c r="Q359" s="194"/>
      <c r="S359" s="324"/>
      <c r="V359" s="324"/>
      <c r="Y359" s="196"/>
      <c r="AF359" s="436"/>
      <c r="AG359" s="436"/>
      <c r="AH359" s="436"/>
      <c r="AI359" s="436"/>
      <c r="AJ359" s="436"/>
      <c r="AK359" s="436"/>
      <c r="AL359" s="436"/>
      <c r="AM359" s="436"/>
      <c r="AN359" s="436"/>
      <c r="AO359" s="436"/>
      <c r="AP359" s="436"/>
      <c r="AQ359" s="436"/>
      <c r="AS359" s="430"/>
      <c r="AT359" s="430"/>
      <c r="AU359" s="430"/>
      <c r="AV359" s="434"/>
      <c r="AY359" s="431"/>
      <c r="AZ359" s="431"/>
    </row>
    <row r="360" spans="1:52" s="195" customFormat="1">
      <c r="A360" s="427"/>
      <c r="B360" s="432"/>
      <c r="C360" s="433"/>
      <c r="D360" s="468"/>
      <c r="E360" s="473"/>
      <c r="F360" s="473"/>
      <c r="G360" s="433"/>
      <c r="H360" s="433"/>
      <c r="I360" s="433"/>
      <c r="J360" s="433"/>
      <c r="K360" s="433"/>
      <c r="L360" s="285"/>
      <c r="M360" s="285"/>
      <c r="N360" s="285"/>
      <c r="O360" s="194"/>
      <c r="P360" s="285"/>
      <c r="Q360" s="194"/>
      <c r="S360" s="285"/>
      <c r="V360" s="285"/>
      <c r="Y360" s="196"/>
      <c r="AF360" s="429"/>
      <c r="AG360" s="429"/>
      <c r="AH360" s="429"/>
      <c r="AI360" s="429"/>
      <c r="AJ360" s="429"/>
      <c r="AK360" s="429"/>
      <c r="AL360" s="429"/>
      <c r="AM360" s="429"/>
      <c r="AN360" s="429"/>
      <c r="AO360" s="429"/>
      <c r="AP360" s="429"/>
      <c r="AQ360" s="429"/>
      <c r="AS360" s="430"/>
      <c r="AT360" s="430"/>
      <c r="AU360" s="430"/>
      <c r="AV360" s="434"/>
      <c r="AY360" s="431"/>
      <c r="AZ360" s="431"/>
    </row>
    <row r="361" spans="1:52" s="195" customFormat="1">
      <c r="A361" s="427"/>
      <c r="B361" s="432"/>
      <c r="C361" s="433"/>
      <c r="D361" s="468"/>
      <c r="E361" s="473"/>
      <c r="F361" s="473"/>
      <c r="G361" s="433"/>
      <c r="H361" s="433"/>
      <c r="I361" s="433"/>
      <c r="J361" s="433"/>
      <c r="K361" s="433"/>
      <c r="L361" s="285"/>
      <c r="M361" s="285"/>
      <c r="N361" s="285"/>
      <c r="O361" s="194"/>
      <c r="P361" s="285"/>
      <c r="Q361" s="194"/>
      <c r="S361" s="285"/>
      <c r="V361" s="285"/>
      <c r="Y361" s="196"/>
      <c r="AF361" s="429"/>
      <c r="AG361" s="429"/>
      <c r="AH361" s="429"/>
      <c r="AI361" s="429"/>
      <c r="AJ361" s="429"/>
      <c r="AK361" s="429"/>
      <c r="AL361" s="429"/>
      <c r="AM361" s="429"/>
      <c r="AN361" s="429"/>
      <c r="AO361" s="429"/>
      <c r="AP361" s="429"/>
      <c r="AQ361" s="429"/>
      <c r="AS361" s="430"/>
      <c r="AT361" s="430"/>
      <c r="AU361" s="430"/>
      <c r="AV361" s="434"/>
      <c r="AY361" s="431"/>
      <c r="AZ361" s="431"/>
    </row>
    <row r="362" spans="1:52" s="195" customFormat="1">
      <c r="A362" s="427"/>
      <c r="B362" s="432"/>
      <c r="C362" s="433"/>
      <c r="D362" s="468"/>
      <c r="E362" s="473"/>
      <c r="F362" s="473"/>
      <c r="G362" s="433"/>
      <c r="H362" s="433"/>
      <c r="I362" s="433"/>
      <c r="J362" s="433"/>
      <c r="K362" s="433"/>
      <c r="L362" s="285"/>
      <c r="M362" s="285"/>
      <c r="N362" s="285"/>
      <c r="O362" s="194"/>
      <c r="P362" s="285"/>
      <c r="Q362" s="194"/>
      <c r="S362" s="285"/>
      <c r="V362" s="285"/>
      <c r="Y362" s="196"/>
      <c r="AF362" s="429"/>
      <c r="AG362" s="429"/>
      <c r="AH362" s="429"/>
      <c r="AI362" s="429"/>
      <c r="AJ362" s="429"/>
      <c r="AK362" s="429"/>
      <c r="AL362" s="429"/>
      <c r="AM362" s="429"/>
      <c r="AN362" s="429"/>
      <c r="AO362" s="429"/>
      <c r="AP362" s="429"/>
      <c r="AQ362" s="429"/>
      <c r="AS362" s="430"/>
      <c r="AT362" s="430"/>
      <c r="AU362" s="430"/>
      <c r="AV362" s="434"/>
      <c r="AY362" s="431"/>
      <c r="AZ362" s="431"/>
    </row>
    <row r="363" spans="1:52" s="195" customFormat="1">
      <c r="A363" s="427"/>
      <c r="B363" s="432"/>
      <c r="C363" s="433"/>
      <c r="D363" s="468"/>
      <c r="E363" s="473"/>
      <c r="F363" s="473"/>
      <c r="G363" s="433"/>
      <c r="H363" s="433"/>
      <c r="I363" s="433"/>
      <c r="J363" s="433"/>
      <c r="K363" s="433"/>
      <c r="L363" s="285"/>
      <c r="M363" s="285"/>
      <c r="N363" s="285"/>
      <c r="O363" s="194"/>
      <c r="P363" s="285"/>
      <c r="Q363" s="194"/>
      <c r="S363" s="285"/>
      <c r="V363" s="285"/>
      <c r="Y363" s="196"/>
      <c r="AF363" s="429"/>
      <c r="AG363" s="429"/>
      <c r="AH363" s="429"/>
      <c r="AI363" s="429"/>
      <c r="AJ363" s="429"/>
      <c r="AK363" s="429"/>
      <c r="AL363" s="429"/>
      <c r="AM363" s="429"/>
      <c r="AN363" s="429"/>
      <c r="AO363" s="429"/>
      <c r="AP363" s="429"/>
      <c r="AQ363" s="429"/>
      <c r="AS363" s="430"/>
      <c r="AT363" s="430"/>
      <c r="AU363" s="430"/>
      <c r="AV363" s="434"/>
      <c r="AY363" s="431"/>
      <c r="AZ363" s="431"/>
    </row>
    <row r="364" spans="1:52" s="195" customFormat="1">
      <c r="A364" s="427"/>
      <c r="B364" s="432"/>
      <c r="C364" s="433"/>
      <c r="D364" s="468"/>
      <c r="E364" s="473"/>
      <c r="F364" s="473"/>
      <c r="G364" s="433"/>
      <c r="H364" s="433"/>
      <c r="I364" s="433"/>
      <c r="J364" s="433"/>
      <c r="K364" s="433"/>
      <c r="L364" s="285"/>
      <c r="M364" s="285"/>
      <c r="N364" s="285"/>
      <c r="O364" s="194"/>
      <c r="P364" s="285"/>
      <c r="Q364" s="194"/>
      <c r="S364" s="285"/>
      <c r="V364" s="285"/>
      <c r="Y364" s="196"/>
      <c r="AF364" s="429"/>
      <c r="AG364" s="429"/>
      <c r="AH364" s="429"/>
      <c r="AI364" s="429"/>
      <c r="AJ364" s="429"/>
      <c r="AK364" s="429"/>
      <c r="AL364" s="429"/>
      <c r="AM364" s="429"/>
      <c r="AN364" s="429"/>
      <c r="AO364" s="429"/>
      <c r="AP364" s="429"/>
      <c r="AQ364" s="429"/>
      <c r="AS364" s="430"/>
      <c r="AT364" s="430"/>
      <c r="AU364" s="430"/>
      <c r="AV364" s="434"/>
      <c r="AY364" s="431"/>
      <c r="AZ364" s="431"/>
    </row>
    <row r="365" spans="1:52" s="195" customFormat="1">
      <c r="A365" s="427"/>
      <c r="B365" s="432"/>
      <c r="C365" s="433"/>
      <c r="D365" s="468"/>
      <c r="E365" s="473"/>
      <c r="F365" s="473"/>
      <c r="G365" s="433"/>
      <c r="H365" s="433"/>
      <c r="I365" s="433"/>
      <c r="J365" s="433"/>
      <c r="K365" s="433"/>
      <c r="L365" s="285"/>
      <c r="M365" s="285"/>
      <c r="N365" s="285"/>
      <c r="O365" s="194"/>
      <c r="P365" s="285"/>
      <c r="Q365" s="194"/>
      <c r="S365" s="285"/>
      <c r="V365" s="285"/>
      <c r="Y365" s="196"/>
      <c r="AF365" s="429"/>
      <c r="AG365" s="429"/>
      <c r="AH365" s="429"/>
      <c r="AI365" s="429"/>
      <c r="AJ365" s="429"/>
      <c r="AK365" s="429"/>
      <c r="AL365" s="429"/>
      <c r="AM365" s="429"/>
      <c r="AN365" s="429"/>
      <c r="AO365" s="429"/>
      <c r="AP365" s="429"/>
      <c r="AQ365" s="429"/>
      <c r="AS365" s="430"/>
      <c r="AT365" s="430"/>
      <c r="AU365" s="430"/>
      <c r="AV365" s="434"/>
      <c r="AY365" s="431"/>
      <c r="AZ365" s="431"/>
    </row>
    <row r="366" spans="1:52" s="195" customFormat="1">
      <c r="A366" s="427"/>
      <c r="B366" s="432"/>
      <c r="C366" s="433"/>
      <c r="D366" s="468"/>
      <c r="E366" s="473"/>
      <c r="F366" s="473"/>
      <c r="G366" s="433"/>
      <c r="H366" s="433"/>
      <c r="I366" s="433"/>
      <c r="J366" s="433"/>
      <c r="K366" s="433"/>
      <c r="L366" s="285"/>
      <c r="M366" s="285"/>
      <c r="N366" s="285"/>
      <c r="O366" s="194"/>
      <c r="P366" s="285"/>
      <c r="Q366" s="194"/>
      <c r="S366" s="285"/>
      <c r="V366" s="285"/>
      <c r="Y366" s="196"/>
      <c r="AF366" s="429"/>
      <c r="AG366" s="429"/>
      <c r="AH366" s="429"/>
      <c r="AI366" s="429"/>
      <c r="AJ366" s="429"/>
      <c r="AK366" s="429"/>
      <c r="AL366" s="429"/>
      <c r="AM366" s="429"/>
      <c r="AN366" s="429"/>
      <c r="AO366" s="429"/>
      <c r="AP366" s="429"/>
      <c r="AQ366" s="429"/>
      <c r="AS366" s="430"/>
      <c r="AT366" s="430"/>
      <c r="AU366" s="430"/>
      <c r="AV366" s="434"/>
      <c r="AY366" s="431"/>
      <c r="AZ366" s="431"/>
    </row>
    <row r="367" spans="1:52" s="195" customFormat="1">
      <c r="A367" s="437"/>
      <c r="B367" s="438"/>
      <c r="C367" s="192"/>
      <c r="D367" s="192"/>
      <c r="E367" s="474"/>
      <c r="F367" s="474"/>
      <c r="G367" s="192"/>
      <c r="H367" s="192"/>
      <c r="I367" s="192"/>
      <c r="J367" s="192"/>
      <c r="K367" s="192"/>
      <c r="L367" s="193"/>
      <c r="M367" s="193"/>
      <c r="N367" s="193"/>
      <c r="O367" s="194"/>
      <c r="P367" s="193"/>
      <c r="Q367" s="194"/>
      <c r="S367" s="193"/>
      <c r="V367" s="193"/>
      <c r="Y367" s="196"/>
      <c r="AF367" s="197"/>
      <c r="AG367" s="197"/>
      <c r="AH367" s="197"/>
      <c r="AI367" s="197"/>
      <c r="AJ367" s="197"/>
      <c r="AK367" s="197"/>
      <c r="AL367" s="197"/>
      <c r="AM367" s="197"/>
      <c r="AN367" s="197"/>
      <c r="AO367" s="197"/>
      <c r="AP367" s="197"/>
      <c r="AQ367" s="197"/>
      <c r="AS367" s="430"/>
      <c r="AT367" s="430"/>
      <c r="AU367" s="430"/>
      <c r="AV367" s="434"/>
      <c r="AY367" s="431"/>
      <c r="AZ367" s="431"/>
    </row>
    <row r="368" spans="1:52" s="195" customFormat="1">
      <c r="A368" s="437"/>
      <c r="B368" s="438"/>
      <c r="C368" s="192"/>
      <c r="D368" s="192"/>
      <c r="E368" s="474"/>
      <c r="F368" s="474"/>
      <c r="G368" s="192"/>
      <c r="H368" s="192"/>
      <c r="I368" s="192"/>
      <c r="J368" s="192"/>
      <c r="K368" s="192"/>
      <c r="L368" s="193"/>
      <c r="M368" s="193"/>
      <c r="N368" s="193"/>
      <c r="O368" s="194"/>
      <c r="P368" s="193"/>
      <c r="Q368" s="194"/>
      <c r="S368" s="193"/>
      <c r="V368" s="193"/>
      <c r="Y368" s="196"/>
      <c r="AF368" s="197"/>
      <c r="AG368" s="197"/>
      <c r="AH368" s="197"/>
      <c r="AI368" s="197"/>
      <c r="AJ368" s="197"/>
      <c r="AK368" s="197"/>
      <c r="AL368" s="197"/>
      <c r="AM368" s="197"/>
      <c r="AN368" s="197"/>
      <c r="AO368" s="197"/>
      <c r="AP368" s="197"/>
      <c r="AQ368" s="197"/>
      <c r="AS368" s="430"/>
      <c r="AT368" s="430"/>
      <c r="AU368" s="430"/>
      <c r="AV368" s="434"/>
      <c r="AY368" s="431"/>
      <c r="AZ368" s="431"/>
    </row>
    <row r="369" spans="1:52" s="195" customFormat="1">
      <c r="A369" s="437"/>
      <c r="B369" s="438"/>
      <c r="C369" s="192"/>
      <c r="D369" s="192"/>
      <c r="E369" s="474"/>
      <c r="F369" s="474"/>
      <c r="G369" s="192"/>
      <c r="H369" s="192"/>
      <c r="I369" s="192"/>
      <c r="J369" s="192"/>
      <c r="K369" s="192"/>
      <c r="L369" s="193"/>
      <c r="M369" s="193"/>
      <c r="N369" s="193"/>
      <c r="O369" s="194"/>
      <c r="P369" s="193"/>
      <c r="Q369" s="194"/>
      <c r="S369" s="193"/>
      <c r="V369" s="193"/>
      <c r="Y369" s="196"/>
      <c r="AF369" s="197"/>
      <c r="AG369" s="197"/>
      <c r="AH369" s="197"/>
      <c r="AI369" s="197"/>
      <c r="AJ369" s="197"/>
      <c r="AK369" s="197"/>
      <c r="AL369" s="197"/>
      <c r="AM369" s="197"/>
      <c r="AN369" s="197"/>
      <c r="AO369" s="197"/>
      <c r="AP369" s="197"/>
      <c r="AQ369" s="197"/>
      <c r="AS369" s="430"/>
      <c r="AT369" s="430"/>
      <c r="AU369" s="430"/>
      <c r="AV369" s="434"/>
      <c r="AY369" s="431"/>
      <c r="AZ369" s="431"/>
    </row>
    <row r="370" spans="1:52" s="195" customFormat="1">
      <c r="A370" s="437"/>
      <c r="B370" s="438"/>
      <c r="C370" s="192"/>
      <c r="D370" s="192"/>
      <c r="E370" s="474"/>
      <c r="F370" s="474"/>
      <c r="G370" s="192"/>
      <c r="H370" s="192"/>
      <c r="I370" s="192"/>
      <c r="J370" s="192"/>
      <c r="K370" s="192"/>
      <c r="L370" s="193"/>
      <c r="M370" s="193"/>
      <c r="N370" s="193"/>
      <c r="O370" s="194"/>
      <c r="P370" s="193"/>
      <c r="Q370" s="194"/>
      <c r="S370" s="193"/>
      <c r="V370" s="193"/>
      <c r="Y370" s="196"/>
      <c r="AF370" s="197"/>
      <c r="AG370" s="197"/>
      <c r="AH370" s="197"/>
      <c r="AI370" s="197"/>
      <c r="AJ370" s="197"/>
      <c r="AK370" s="197"/>
      <c r="AL370" s="197"/>
      <c r="AM370" s="197"/>
      <c r="AN370" s="197"/>
      <c r="AO370" s="197"/>
      <c r="AP370" s="197"/>
      <c r="AQ370" s="197"/>
      <c r="AS370" s="430"/>
      <c r="AT370" s="430"/>
      <c r="AU370" s="430"/>
      <c r="AV370" s="434"/>
      <c r="AY370" s="431"/>
      <c r="AZ370" s="431"/>
    </row>
    <row r="371" spans="1:52" s="195" customFormat="1">
      <c r="A371" s="437"/>
      <c r="B371" s="438"/>
      <c r="C371" s="192"/>
      <c r="D371" s="192"/>
      <c r="E371" s="474"/>
      <c r="F371" s="474"/>
      <c r="G371" s="192"/>
      <c r="H371" s="192"/>
      <c r="I371" s="192"/>
      <c r="J371" s="192"/>
      <c r="K371" s="192"/>
      <c r="L371" s="193"/>
      <c r="M371" s="193"/>
      <c r="N371" s="193"/>
      <c r="O371" s="194"/>
      <c r="P371" s="193"/>
      <c r="Q371" s="194"/>
      <c r="S371" s="193"/>
      <c r="V371" s="193"/>
      <c r="Y371" s="196"/>
      <c r="AF371" s="197"/>
      <c r="AG371" s="197"/>
      <c r="AH371" s="197"/>
      <c r="AI371" s="197"/>
      <c r="AJ371" s="197"/>
      <c r="AK371" s="197"/>
      <c r="AL371" s="197"/>
      <c r="AM371" s="197"/>
      <c r="AN371" s="197"/>
      <c r="AO371" s="197"/>
      <c r="AP371" s="197"/>
      <c r="AQ371" s="197"/>
      <c r="AS371" s="430"/>
      <c r="AT371" s="430"/>
      <c r="AU371" s="430"/>
      <c r="AV371" s="434"/>
      <c r="AY371" s="431"/>
      <c r="AZ371" s="431"/>
    </row>
    <row r="372" spans="1:52" s="195" customFormat="1">
      <c r="A372" s="437"/>
      <c r="B372" s="438"/>
      <c r="C372" s="192"/>
      <c r="D372" s="192"/>
      <c r="E372" s="474"/>
      <c r="F372" s="474"/>
      <c r="G372" s="192"/>
      <c r="H372" s="192"/>
      <c r="I372" s="192"/>
      <c r="J372" s="192"/>
      <c r="K372" s="192"/>
      <c r="L372" s="193"/>
      <c r="M372" s="193"/>
      <c r="N372" s="193"/>
      <c r="O372" s="194"/>
      <c r="P372" s="193"/>
      <c r="Q372" s="194"/>
      <c r="S372" s="193"/>
      <c r="V372" s="193"/>
      <c r="Y372" s="196"/>
      <c r="AF372" s="197"/>
      <c r="AG372" s="197"/>
      <c r="AH372" s="197"/>
      <c r="AI372" s="197"/>
      <c r="AJ372" s="197"/>
      <c r="AK372" s="197"/>
      <c r="AL372" s="197"/>
      <c r="AM372" s="197"/>
      <c r="AN372" s="197"/>
      <c r="AO372" s="197"/>
      <c r="AP372" s="197"/>
      <c r="AQ372" s="197"/>
      <c r="AS372" s="430"/>
      <c r="AT372" s="430"/>
      <c r="AU372" s="430"/>
      <c r="AV372" s="434"/>
      <c r="AY372" s="431"/>
      <c r="AZ372" s="431"/>
    </row>
    <row r="373" spans="1:52" s="195" customFormat="1">
      <c r="A373" s="437"/>
      <c r="B373" s="438"/>
      <c r="C373" s="192"/>
      <c r="D373" s="192"/>
      <c r="E373" s="474"/>
      <c r="F373" s="474"/>
      <c r="G373" s="192"/>
      <c r="H373" s="192"/>
      <c r="I373" s="192"/>
      <c r="J373" s="192"/>
      <c r="K373" s="192"/>
      <c r="L373" s="193"/>
      <c r="M373" s="193"/>
      <c r="N373" s="193"/>
      <c r="O373" s="194"/>
      <c r="P373" s="193"/>
      <c r="Q373" s="194"/>
      <c r="S373" s="193"/>
      <c r="V373" s="193"/>
      <c r="Y373" s="196"/>
      <c r="AF373" s="197"/>
      <c r="AG373" s="197"/>
      <c r="AH373" s="197"/>
      <c r="AI373" s="197"/>
      <c r="AJ373" s="197"/>
      <c r="AK373" s="197"/>
      <c r="AL373" s="197"/>
      <c r="AM373" s="197"/>
      <c r="AN373" s="197"/>
      <c r="AO373" s="197"/>
      <c r="AP373" s="197"/>
      <c r="AQ373" s="197"/>
      <c r="AS373" s="430"/>
      <c r="AT373" s="430"/>
      <c r="AU373" s="430"/>
      <c r="AV373" s="434"/>
      <c r="AY373" s="431"/>
      <c r="AZ373" s="431"/>
    </row>
    <row r="374" spans="1:52" s="195" customFormat="1">
      <c r="A374" s="437"/>
      <c r="B374" s="438"/>
      <c r="C374" s="192"/>
      <c r="D374" s="192"/>
      <c r="E374" s="474"/>
      <c r="F374" s="474"/>
      <c r="G374" s="192"/>
      <c r="H374" s="192"/>
      <c r="I374" s="192"/>
      <c r="J374" s="192"/>
      <c r="K374" s="192"/>
      <c r="L374" s="193"/>
      <c r="M374" s="193"/>
      <c r="N374" s="193"/>
      <c r="O374" s="194"/>
      <c r="P374" s="193"/>
      <c r="Q374" s="194"/>
      <c r="S374" s="193"/>
      <c r="V374" s="193"/>
      <c r="Y374" s="196"/>
      <c r="AF374" s="197"/>
      <c r="AG374" s="197"/>
      <c r="AH374" s="197"/>
      <c r="AI374" s="197"/>
      <c r="AJ374" s="197"/>
      <c r="AK374" s="197"/>
      <c r="AL374" s="197"/>
      <c r="AM374" s="197"/>
      <c r="AN374" s="197"/>
      <c r="AO374" s="197"/>
      <c r="AP374" s="197"/>
      <c r="AQ374" s="197"/>
      <c r="AS374" s="430"/>
      <c r="AT374" s="430"/>
      <c r="AU374" s="430"/>
      <c r="AV374" s="434"/>
      <c r="AY374" s="431"/>
      <c r="AZ374" s="431"/>
    </row>
    <row r="375" spans="1:52" s="195" customFormat="1">
      <c r="A375" s="437"/>
      <c r="B375" s="438"/>
      <c r="C375" s="192"/>
      <c r="D375" s="192"/>
      <c r="E375" s="474"/>
      <c r="F375" s="474"/>
      <c r="G375" s="192"/>
      <c r="H375" s="192"/>
      <c r="I375" s="192"/>
      <c r="J375" s="192"/>
      <c r="K375" s="192"/>
      <c r="L375" s="193"/>
      <c r="M375" s="193"/>
      <c r="N375" s="193"/>
      <c r="O375" s="194"/>
      <c r="P375" s="193"/>
      <c r="Q375" s="194"/>
      <c r="S375" s="193"/>
      <c r="V375" s="193"/>
      <c r="Y375" s="196"/>
      <c r="AF375" s="197"/>
      <c r="AG375" s="197"/>
      <c r="AH375" s="197"/>
      <c r="AI375" s="197"/>
      <c r="AJ375" s="197"/>
      <c r="AK375" s="197"/>
      <c r="AL375" s="197"/>
      <c r="AM375" s="197"/>
      <c r="AN375" s="197"/>
      <c r="AO375" s="197"/>
      <c r="AP375" s="197"/>
      <c r="AQ375" s="197"/>
      <c r="AS375" s="430"/>
      <c r="AT375" s="430"/>
      <c r="AU375" s="430"/>
      <c r="AV375" s="434"/>
      <c r="AY375" s="431"/>
      <c r="AZ375" s="431"/>
    </row>
    <row r="376" spans="1:52" s="195" customFormat="1">
      <c r="A376" s="437"/>
      <c r="B376" s="438"/>
      <c r="C376" s="192"/>
      <c r="D376" s="192"/>
      <c r="E376" s="474"/>
      <c r="F376" s="474"/>
      <c r="G376" s="192"/>
      <c r="H376" s="192"/>
      <c r="I376" s="192"/>
      <c r="J376" s="192"/>
      <c r="K376" s="192"/>
      <c r="L376" s="193"/>
      <c r="M376" s="193"/>
      <c r="N376" s="193"/>
      <c r="O376" s="194"/>
      <c r="P376" s="193"/>
      <c r="Q376" s="194"/>
      <c r="S376" s="193"/>
      <c r="V376" s="193"/>
      <c r="Y376" s="196"/>
      <c r="AF376" s="197"/>
      <c r="AG376" s="197"/>
      <c r="AH376" s="197"/>
      <c r="AI376" s="197"/>
      <c r="AJ376" s="197"/>
      <c r="AK376" s="197"/>
      <c r="AL376" s="197"/>
      <c r="AM376" s="197"/>
      <c r="AN376" s="197"/>
      <c r="AO376" s="197"/>
      <c r="AP376" s="197"/>
      <c r="AQ376" s="197"/>
      <c r="AS376" s="430"/>
      <c r="AT376" s="430"/>
      <c r="AU376" s="430"/>
      <c r="AV376" s="434"/>
      <c r="AY376" s="431"/>
      <c r="AZ376" s="431"/>
    </row>
    <row r="377" spans="1:52" s="195" customFormat="1">
      <c r="A377" s="437"/>
      <c r="B377" s="438"/>
      <c r="C377" s="192"/>
      <c r="D377" s="192"/>
      <c r="E377" s="474"/>
      <c r="F377" s="474"/>
      <c r="G377" s="192"/>
      <c r="H377" s="192"/>
      <c r="I377" s="192"/>
      <c r="J377" s="192"/>
      <c r="K377" s="192"/>
      <c r="L377" s="193"/>
      <c r="M377" s="193"/>
      <c r="N377" s="193"/>
      <c r="O377" s="194"/>
      <c r="P377" s="193"/>
      <c r="Q377" s="194"/>
      <c r="S377" s="193"/>
      <c r="V377" s="193"/>
      <c r="Y377" s="196"/>
      <c r="AF377" s="197"/>
      <c r="AG377" s="197"/>
      <c r="AH377" s="197"/>
      <c r="AI377" s="197"/>
      <c r="AJ377" s="197"/>
      <c r="AK377" s="197"/>
      <c r="AL377" s="197"/>
      <c r="AM377" s="197"/>
      <c r="AN377" s="197"/>
      <c r="AO377" s="197"/>
      <c r="AP377" s="197"/>
      <c r="AQ377" s="197"/>
      <c r="AS377" s="430"/>
      <c r="AT377" s="430"/>
      <c r="AU377" s="430"/>
      <c r="AV377" s="434"/>
      <c r="AY377" s="431"/>
      <c r="AZ377" s="431"/>
    </row>
    <row r="378" spans="1:52" s="195" customFormat="1">
      <c r="A378" s="437"/>
      <c r="B378" s="438"/>
      <c r="C378" s="192"/>
      <c r="D378" s="192"/>
      <c r="E378" s="474"/>
      <c r="F378" s="474"/>
      <c r="G378" s="192"/>
      <c r="H378" s="192"/>
      <c r="I378" s="192"/>
      <c r="J378" s="192"/>
      <c r="K378" s="192"/>
      <c r="L378" s="193"/>
      <c r="M378" s="193"/>
      <c r="N378" s="193"/>
      <c r="O378" s="194"/>
      <c r="P378" s="193"/>
      <c r="Q378" s="194"/>
      <c r="S378" s="193"/>
      <c r="V378" s="193"/>
      <c r="Y378" s="196"/>
      <c r="AF378" s="197"/>
      <c r="AG378" s="197"/>
      <c r="AH378" s="197"/>
      <c r="AI378" s="197"/>
      <c r="AJ378" s="197"/>
      <c r="AK378" s="197"/>
      <c r="AL378" s="197"/>
      <c r="AM378" s="197"/>
      <c r="AN378" s="197"/>
      <c r="AO378" s="197"/>
      <c r="AP378" s="197"/>
      <c r="AQ378" s="197"/>
      <c r="AS378" s="430"/>
      <c r="AT378" s="430"/>
      <c r="AU378" s="430"/>
      <c r="AV378" s="434"/>
      <c r="AY378" s="431"/>
      <c r="AZ378" s="431"/>
    </row>
    <row r="379" spans="1:52" s="195" customFormat="1">
      <c r="A379" s="437"/>
      <c r="B379" s="438"/>
      <c r="C379" s="192"/>
      <c r="D379" s="192"/>
      <c r="E379" s="474"/>
      <c r="F379" s="474"/>
      <c r="G379" s="192"/>
      <c r="H379" s="192"/>
      <c r="I379" s="192"/>
      <c r="J379" s="192"/>
      <c r="K379" s="192"/>
      <c r="L379" s="193"/>
      <c r="M379" s="193"/>
      <c r="N379" s="193"/>
      <c r="O379" s="194"/>
      <c r="P379" s="193"/>
      <c r="Q379" s="194"/>
      <c r="S379" s="193"/>
      <c r="V379" s="193"/>
      <c r="Y379" s="196"/>
      <c r="AF379" s="197"/>
      <c r="AG379" s="197"/>
      <c r="AH379" s="197"/>
      <c r="AI379" s="197"/>
      <c r="AJ379" s="197"/>
      <c r="AK379" s="197"/>
      <c r="AL379" s="197"/>
      <c r="AM379" s="197"/>
      <c r="AN379" s="197"/>
      <c r="AO379" s="197"/>
      <c r="AP379" s="197"/>
      <c r="AQ379" s="197"/>
      <c r="AS379" s="430"/>
      <c r="AT379" s="430"/>
      <c r="AU379" s="430"/>
      <c r="AV379" s="434"/>
      <c r="AY379" s="431"/>
      <c r="AZ379" s="431"/>
    </row>
    <row r="380" spans="1:52" s="195" customFormat="1">
      <c r="A380" s="437"/>
      <c r="B380" s="438"/>
      <c r="C380" s="192"/>
      <c r="D380" s="192"/>
      <c r="E380" s="474"/>
      <c r="F380" s="474"/>
      <c r="G380" s="192"/>
      <c r="H380" s="192"/>
      <c r="I380" s="192"/>
      <c r="J380" s="192"/>
      <c r="K380" s="192"/>
      <c r="L380" s="193"/>
      <c r="M380" s="193"/>
      <c r="N380" s="193"/>
      <c r="O380" s="194"/>
      <c r="P380" s="193"/>
      <c r="Q380" s="194"/>
      <c r="S380" s="193"/>
      <c r="V380" s="193"/>
      <c r="Y380" s="196"/>
      <c r="AF380" s="197"/>
      <c r="AG380" s="197"/>
      <c r="AH380" s="197"/>
      <c r="AI380" s="197"/>
      <c r="AJ380" s="197"/>
      <c r="AK380" s="197"/>
      <c r="AL380" s="197"/>
      <c r="AM380" s="197"/>
      <c r="AN380" s="197"/>
      <c r="AO380" s="197"/>
      <c r="AP380" s="197"/>
      <c r="AQ380" s="197"/>
      <c r="AS380" s="430"/>
      <c r="AT380" s="430"/>
      <c r="AU380" s="430"/>
      <c r="AV380" s="434"/>
      <c r="AY380" s="431"/>
      <c r="AZ380" s="431"/>
    </row>
    <row r="381" spans="1:52" s="195" customFormat="1">
      <c r="A381" s="437"/>
      <c r="B381" s="438"/>
      <c r="C381" s="192"/>
      <c r="D381" s="192"/>
      <c r="E381" s="474"/>
      <c r="F381" s="474"/>
      <c r="G381" s="192"/>
      <c r="H381" s="192"/>
      <c r="I381" s="192"/>
      <c r="J381" s="192"/>
      <c r="K381" s="192"/>
      <c r="L381" s="193"/>
      <c r="M381" s="193"/>
      <c r="N381" s="193"/>
      <c r="O381" s="194"/>
      <c r="P381" s="193"/>
      <c r="Q381" s="194"/>
      <c r="S381" s="193"/>
      <c r="V381" s="193"/>
      <c r="Y381" s="196"/>
      <c r="AF381" s="197"/>
      <c r="AG381" s="197"/>
      <c r="AH381" s="197"/>
      <c r="AI381" s="197"/>
      <c r="AJ381" s="197"/>
      <c r="AK381" s="197"/>
      <c r="AL381" s="197"/>
      <c r="AM381" s="197"/>
      <c r="AN381" s="197"/>
      <c r="AO381" s="197"/>
      <c r="AP381" s="197"/>
      <c r="AQ381" s="197"/>
      <c r="AS381" s="430"/>
      <c r="AT381" s="430"/>
      <c r="AU381" s="430"/>
      <c r="AV381" s="434"/>
      <c r="AY381" s="431"/>
      <c r="AZ381" s="431"/>
    </row>
    <row r="382" spans="1:52" s="195" customFormat="1">
      <c r="A382" s="437"/>
      <c r="B382" s="438"/>
      <c r="C382" s="192"/>
      <c r="D382" s="192"/>
      <c r="E382" s="474"/>
      <c r="F382" s="474"/>
      <c r="G382" s="192"/>
      <c r="H382" s="192"/>
      <c r="I382" s="192"/>
      <c r="J382" s="192"/>
      <c r="K382" s="192"/>
      <c r="L382" s="193"/>
      <c r="M382" s="193"/>
      <c r="N382" s="193"/>
      <c r="O382" s="194"/>
      <c r="P382" s="193"/>
      <c r="Q382" s="194"/>
      <c r="S382" s="193"/>
      <c r="V382" s="193"/>
      <c r="Y382" s="196"/>
      <c r="AF382" s="197"/>
      <c r="AG382" s="197"/>
      <c r="AH382" s="197"/>
      <c r="AI382" s="197"/>
      <c r="AJ382" s="197"/>
      <c r="AK382" s="197"/>
      <c r="AL382" s="197"/>
      <c r="AM382" s="197"/>
      <c r="AN382" s="197"/>
      <c r="AO382" s="197"/>
      <c r="AP382" s="197"/>
      <c r="AQ382" s="197"/>
      <c r="AS382" s="430"/>
      <c r="AT382" s="430"/>
      <c r="AU382" s="430"/>
      <c r="AV382" s="434"/>
      <c r="AY382" s="431"/>
      <c r="AZ382" s="431"/>
    </row>
    <row r="383" spans="1:52" s="195" customFormat="1">
      <c r="A383" s="437"/>
      <c r="B383" s="438"/>
      <c r="C383" s="192"/>
      <c r="D383" s="192"/>
      <c r="E383" s="474"/>
      <c r="F383" s="474"/>
      <c r="G383" s="192"/>
      <c r="H383" s="192"/>
      <c r="I383" s="192"/>
      <c r="J383" s="192"/>
      <c r="K383" s="192"/>
      <c r="L383" s="193"/>
      <c r="M383" s="193"/>
      <c r="N383" s="193"/>
      <c r="O383" s="194"/>
      <c r="P383" s="193"/>
      <c r="Q383" s="194"/>
      <c r="S383" s="193"/>
      <c r="V383" s="193"/>
      <c r="Y383" s="196"/>
      <c r="AF383" s="197"/>
      <c r="AG383" s="197"/>
      <c r="AH383" s="197"/>
      <c r="AI383" s="197"/>
      <c r="AJ383" s="197"/>
      <c r="AK383" s="197"/>
      <c r="AL383" s="197"/>
      <c r="AM383" s="197"/>
      <c r="AN383" s="197"/>
      <c r="AO383" s="197"/>
      <c r="AP383" s="197"/>
      <c r="AQ383" s="197"/>
      <c r="AS383" s="430"/>
      <c r="AT383" s="430"/>
      <c r="AU383" s="430"/>
      <c r="AV383" s="434"/>
      <c r="AY383" s="431"/>
      <c r="AZ383" s="431"/>
    </row>
    <row r="384" spans="1:52" s="195" customFormat="1">
      <c r="A384" s="437"/>
      <c r="B384" s="438"/>
      <c r="C384" s="192"/>
      <c r="D384" s="192"/>
      <c r="E384" s="474"/>
      <c r="F384" s="474"/>
      <c r="G384" s="192"/>
      <c r="H384" s="192"/>
      <c r="I384" s="192"/>
      <c r="J384" s="192"/>
      <c r="K384" s="192"/>
      <c r="L384" s="193"/>
      <c r="M384" s="193"/>
      <c r="N384" s="193"/>
      <c r="O384" s="194"/>
      <c r="P384" s="193"/>
      <c r="Q384" s="194"/>
      <c r="S384" s="193"/>
      <c r="V384" s="193"/>
      <c r="Y384" s="196"/>
      <c r="AF384" s="197"/>
      <c r="AG384" s="197"/>
      <c r="AH384" s="197"/>
      <c r="AI384" s="197"/>
      <c r="AJ384" s="197"/>
      <c r="AK384" s="197"/>
      <c r="AL384" s="197"/>
      <c r="AM384" s="197"/>
      <c r="AN384" s="197"/>
      <c r="AO384" s="197"/>
      <c r="AP384" s="197"/>
      <c r="AQ384" s="197"/>
      <c r="AS384" s="430"/>
      <c r="AT384" s="430"/>
      <c r="AU384" s="430"/>
      <c r="AV384" s="434"/>
      <c r="AY384" s="431"/>
      <c r="AZ384" s="431"/>
    </row>
    <row r="385" spans="1:53" s="195" customFormat="1">
      <c r="A385" s="437"/>
      <c r="B385" s="438"/>
      <c r="C385" s="192"/>
      <c r="D385" s="192"/>
      <c r="E385" s="474"/>
      <c r="F385" s="474"/>
      <c r="G385" s="192"/>
      <c r="H385" s="192"/>
      <c r="I385" s="192"/>
      <c r="J385" s="192"/>
      <c r="K385" s="192"/>
      <c r="L385" s="193"/>
      <c r="M385" s="193"/>
      <c r="N385" s="193"/>
      <c r="O385" s="194"/>
      <c r="P385" s="193"/>
      <c r="Q385" s="194"/>
      <c r="S385" s="193"/>
      <c r="V385" s="193"/>
      <c r="Y385" s="196"/>
      <c r="AF385" s="197"/>
      <c r="AG385" s="197"/>
      <c r="AH385" s="197"/>
      <c r="AI385" s="197"/>
      <c r="AJ385" s="197"/>
      <c r="AK385" s="197"/>
      <c r="AL385" s="197"/>
      <c r="AM385" s="197"/>
      <c r="AN385" s="197"/>
      <c r="AO385" s="197"/>
      <c r="AP385" s="197"/>
      <c r="AQ385" s="197"/>
      <c r="AS385" s="430"/>
      <c r="AT385" s="430"/>
      <c r="AU385" s="430"/>
      <c r="AV385" s="434"/>
      <c r="AY385" s="431"/>
      <c r="AZ385" s="431"/>
    </row>
    <row r="386" spans="1:53" s="195" customFormat="1">
      <c r="A386" s="437"/>
      <c r="B386" s="438"/>
      <c r="C386" s="192"/>
      <c r="D386" s="192"/>
      <c r="E386" s="474"/>
      <c r="F386" s="474"/>
      <c r="G386" s="192"/>
      <c r="H386" s="192"/>
      <c r="I386" s="192"/>
      <c r="J386" s="192"/>
      <c r="K386" s="192"/>
      <c r="L386" s="193"/>
      <c r="M386" s="193"/>
      <c r="N386" s="193"/>
      <c r="O386" s="194"/>
      <c r="P386" s="193"/>
      <c r="Q386" s="194"/>
      <c r="S386" s="193"/>
      <c r="V386" s="193"/>
      <c r="Y386" s="196"/>
      <c r="AF386" s="197"/>
      <c r="AG386" s="197"/>
      <c r="AH386" s="197"/>
      <c r="AI386" s="197"/>
      <c r="AJ386" s="197"/>
      <c r="AK386" s="197"/>
      <c r="AL386" s="197"/>
      <c r="AM386" s="197"/>
      <c r="AN386" s="197"/>
      <c r="AO386" s="197"/>
      <c r="AP386" s="197"/>
      <c r="AQ386" s="197"/>
      <c r="AS386" s="430"/>
      <c r="AT386" s="430"/>
      <c r="AU386" s="430"/>
      <c r="AV386" s="434"/>
      <c r="AY386" s="431"/>
      <c r="AZ386" s="431"/>
    </row>
    <row r="387" spans="1:53" s="195" customFormat="1">
      <c r="A387" s="437"/>
      <c r="B387" s="438"/>
      <c r="C387" s="192"/>
      <c r="D387" s="192"/>
      <c r="E387" s="474"/>
      <c r="F387" s="474"/>
      <c r="G387" s="192"/>
      <c r="H387" s="192"/>
      <c r="I387" s="192"/>
      <c r="J387" s="192"/>
      <c r="K387" s="192"/>
      <c r="L387" s="193"/>
      <c r="M387" s="193"/>
      <c r="N387" s="193"/>
      <c r="O387" s="194"/>
      <c r="P387" s="193"/>
      <c r="Q387" s="194"/>
      <c r="S387" s="193"/>
      <c r="V387" s="193"/>
      <c r="Y387" s="196"/>
      <c r="AF387" s="197"/>
      <c r="AG387" s="197"/>
      <c r="AH387" s="197"/>
      <c r="AI387" s="197"/>
      <c r="AJ387" s="197"/>
      <c r="AK387" s="197"/>
      <c r="AL387" s="197"/>
      <c r="AM387" s="197"/>
      <c r="AN387" s="197"/>
      <c r="AO387" s="197"/>
      <c r="AP387" s="197"/>
      <c r="AQ387" s="197"/>
      <c r="AS387" s="430"/>
      <c r="AT387" s="430"/>
      <c r="AU387" s="430"/>
      <c r="AV387" s="434"/>
      <c r="AY387" s="431"/>
      <c r="AZ387" s="431"/>
    </row>
    <row r="388" spans="1:53" s="195" customFormat="1">
      <c r="A388" s="437"/>
      <c r="B388" s="438"/>
      <c r="C388" s="192"/>
      <c r="D388" s="192"/>
      <c r="E388" s="474"/>
      <c r="F388" s="474"/>
      <c r="G388" s="192"/>
      <c r="H388" s="192"/>
      <c r="I388" s="192"/>
      <c r="J388" s="192"/>
      <c r="K388" s="192"/>
      <c r="L388" s="193"/>
      <c r="M388" s="193"/>
      <c r="N388" s="193"/>
      <c r="O388" s="194"/>
      <c r="P388" s="193"/>
      <c r="Q388" s="194"/>
      <c r="S388" s="193"/>
      <c r="V388" s="193"/>
      <c r="Y388" s="196"/>
      <c r="AF388" s="197"/>
      <c r="AG388" s="197"/>
      <c r="AH388" s="197"/>
      <c r="AI388" s="197"/>
      <c r="AJ388" s="197"/>
      <c r="AK388" s="197"/>
      <c r="AL388" s="197"/>
      <c r="AM388" s="197"/>
      <c r="AN388" s="197"/>
      <c r="AO388" s="197"/>
      <c r="AP388" s="197"/>
      <c r="AQ388" s="197"/>
      <c r="AS388" s="430"/>
      <c r="AT388" s="430"/>
      <c r="AU388" s="430"/>
      <c r="AV388" s="434"/>
      <c r="AY388" s="431"/>
      <c r="AZ388" s="431"/>
    </row>
    <row r="389" spans="1:53" s="195" customFormat="1">
      <c r="A389" s="437"/>
      <c r="B389" s="438"/>
      <c r="C389" s="192"/>
      <c r="D389" s="192"/>
      <c r="E389" s="474"/>
      <c r="F389" s="474"/>
      <c r="G389" s="192"/>
      <c r="H389" s="192"/>
      <c r="I389" s="192"/>
      <c r="J389" s="192"/>
      <c r="K389" s="192"/>
      <c r="L389" s="193"/>
      <c r="M389" s="193"/>
      <c r="N389" s="193"/>
      <c r="O389" s="194"/>
      <c r="P389" s="193"/>
      <c r="Q389" s="194"/>
      <c r="S389" s="193"/>
      <c r="V389" s="193"/>
      <c r="Y389" s="196"/>
      <c r="AF389" s="197"/>
      <c r="AG389" s="197"/>
      <c r="AH389" s="197"/>
      <c r="AI389" s="197"/>
      <c r="AJ389" s="197"/>
      <c r="AK389" s="197"/>
      <c r="AL389" s="197"/>
      <c r="AM389" s="197"/>
      <c r="AN389" s="197"/>
      <c r="AO389" s="197"/>
      <c r="AP389" s="197"/>
      <c r="AQ389" s="197"/>
      <c r="AS389" s="430"/>
      <c r="AT389" s="430"/>
      <c r="AU389" s="430"/>
      <c r="AV389" s="434"/>
      <c r="AY389" s="431"/>
      <c r="AZ389" s="431"/>
    </row>
    <row r="390" spans="1:53" s="195" customFormat="1">
      <c r="A390" s="437"/>
      <c r="B390" s="438"/>
      <c r="C390" s="192"/>
      <c r="D390" s="192"/>
      <c r="E390" s="474"/>
      <c r="F390" s="474"/>
      <c r="G390" s="192"/>
      <c r="H390" s="192"/>
      <c r="I390" s="192"/>
      <c r="J390" s="192"/>
      <c r="K390" s="192"/>
      <c r="L390" s="193"/>
      <c r="M390" s="193"/>
      <c r="N390" s="193"/>
      <c r="O390" s="194"/>
      <c r="P390" s="193"/>
      <c r="Q390" s="194"/>
      <c r="S390" s="193"/>
      <c r="V390" s="193"/>
      <c r="Y390" s="196"/>
      <c r="AF390" s="197"/>
      <c r="AG390" s="197"/>
      <c r="AH390" s="197"/>
      <c r="AI390" s="197"/>
      <c r="AJ390" s="197"/>
      <c r="AK390" s="197"/>
      <c r="AL390" s="197"/>
      <c r="AM390" s="197"/>
      <c r="AN390" s="197"/>
      <c r="AO390" s="197"/>
      <c r="AP390" s="197"/>
      <c r="AQ390" s="197"/>
      <c r="AS390" s="430"/>
      <c r="AT390" s="430"/>
      <c r="AU390" s="430"/>
      <c r="AV390" s="434"/>
      <c r="AY390" s="431"/>
      <c r="AZ390" s="431"/>
    </row>
    <row r="391" spans="1:53" s="195" customFormat="1">
      <c r="A391" s="437"/>
      <c r="B391" s="438"/>
      <c r="C391" s="192"/>
      <c r="D391" s="192"/>
      <c r="E391" s="474"/>
      <c r="F391" s="474"/>
      <c r="G391" s="192"/>
      <c r="H391" s="192"/>
      <c r="I391" s="192"/>
      <c r="J391" s="192"/>
      <c r="K391" s="192"/>
      <c r="L391" s="193"/>
      <c r="M391" s="193"/>
      <c r="N391" s="193"/>
      <c r="O391" s="194"/>
      <c r="P391" s="193"/>
      <c r="Q391" s="194"/>
      <c r="S391" s="193"/>
      <c r="V391" s="193"/>
      <c r="Y391" s="196"/>
      <c r="AF391" s="197"/>
      <c r="AG391" s="197"/>
      <c r="AH391" s="197"/>
      <c r="AI391" s="197"/>
      <c r="AJ391" s="197"/>
      <c r="AK391" s="197"/>
      <c r="AL391" s="197"/>
      <c r="AM391" s="197"/>
      <c r="AN391" s="197"/>
      <c r="AO391" s="197"/>
      <c r="AP391" s="197"/>
      <c r="AQ391" s="197"/>
      <c r="AS391" s="430"/>
      <c r="AT391" s="430"/>
      <c r="AU391" s="430"/>
      <c r="AV391" s="434"/>
      <c r="AY391" s="431"/>
      <c r="AZ391" s="431"/>
    </row>
    <row r="392" spans="1:53" s="195" customFormat="1">
      <c r="A392" s="437"/>
      <c r="B392" s="438"/>
      <c r="C392" s="192"/>
      <c r="D392" s="192"/>
      <c r="E392" s="474"/>
      <c r="F392" s="474"/>
      <c r="G392" s="192"/>
      <c r="H392" s="192"/>
      <c r="I392" s="192"/>
      <c r="J392" s="192"/>
      <c r="K392" s="192"/>
      <c r="L392" s="193"/>
      <c r="M392" s="193"/>
      <c r="N392" s="193"/>
      <c r="O392" s="194"/>
      <c r="P392" s="193"/>
      <c r="Q392" s="194"/>
      <c r="S392" s="193"/>
      <c r="V392" s="193"/>
      <c r="Y392" s="196"/>
      <c r="AF392" s="197"/>
      <c r="AG392" s="197"/>
      <c r="AH392" s="197"/>
      <c r="AI392" s="197"/>
      <c r="AJ392" s="197"/>
      <c r="AK392" s="197"/>
      <c r="AL392" s="197"/>
      <c r="AM392" s="197"/>
      <c r="AN392" s="197"/>
      <c r="AO392" s="197"/>
      <c r="AP392" s="197"/>
      <c r="AQ392" s="197"/>
      <c r="AS392" s="430"/>
      <c r="AT392" s="430"/>
      <c r="AU392" s="430"/>
      <c r="AV392" s="434"/>
      <c r="AY392" s="431"/>
      <c r="AZ392" s="431"/>
    </row>
    <row r="393" spans="1:53" s="195" customFormat="1">
      <c r="A393" s="437"/>
      <c r="B393" s="438"/>
      <c r="C393" s="192"/>
      <c r="D393" s="192"/>
      <c r="E393" s="474"/>
      <c r="F393" s="474"/>
      <c r="G393" s="192"/>
      <c r="H393" s="192"/>
      <c r="I393" s="192"/>
      <c r="J393" s="192"/>
      <c r="K393" s="192"/>
      <c r="L393" s="193"/>
      <c r="M393" s="193"/>
      <c r="N393" s="193"/>
      <c r="O393" s="194"/>
      <c r="P393" s="193"/>
      <c r="Q393" s="194"/>
      <c r="S393" s="193"/>
      <c r="V393" s="193"/>
      <c r="Y393" s="196"/>
      <c r="AF393" s="197"/>
      <c r="AG393" s="197"/>
      <c r="AH393" s="197"/>
      <c r="AI393" s="197"/>
      <c r="AJ393" s="197"/>
      <c r="AK393" s="197"/>
      <c r="AL393" s="197"/>
      <c r="AM393" s="197"/>
      <c r="AN393" s="197"/>
      <c r="AO393" s="197"/>
      <c r="AP393" s="197"/>
      <c r="AQ393" s="197"/>
      <c r="AS393" s="430"/>
      <c r="AT393" s="430"/>
      <c r="AU393" s="430"/>
      <c r="AV393" s="434"/>
      <c r="AY393" s="431"/>
      <c r="AZ393" s="431"/>
    </row>
    <row r="394" spans="1:53" s="195" customFormat="1">
      <c r="A394" s="437"/>
      <c r="B394" s="438"/>
      <c r="C394" s="192"/>
      <c r="D394" s="192"/>
      <c r="E394" s="474"/>
      <c r="F394" s="474"/>
      <c r="G394" s="192"/>
      <c r="H394" s="192"/>
      <c r="I394" s="192"/>
      <c r="J394" s="192"/>
      <c r="K394" s="192"/>
      <c r="L394" s="193"/>
      <c r="M394" s="193"/>
      <c r="N394" s="193"/>
      <c r="O394" s="194"/>
      <c r="P394" s="193"/>
      <c r="Q394" s="194"/>
      <c r="S394" s="193"/>
      <c r="V394" s="193"/>
      <c r="Y394" s="196"/>
      <c r="AF394" s="197"/>
      <c r="AG394" s="197"/>
      <c r="AH394" s="197"/>
      <c r="AI394" s="197"/>
      <c r="AJ394" s="197"/>
      <c r="AK394" s="197"/>
      <c r="AL394" s="197"/>
      <c r="AM394" s="197"/>
      <c r="AN394" s="197"/>
      <c r="AO394" s="197"/>
      <c r="AP394" s="197"/>
      <c r="AQ394" s="197"/>
      <c r="AS394" s="430"/>
      <c r="AT394" s="430"/>
      <c r="AU394" s="430"/>
      <c r="AV394" s="434"/>
      <c r="AY394" s="431"/>
      <c r="AZ394" s="431"/>
    </row>
    <row r="395" spans="1:53" s="200" customFormat="1">
      <c r="A395" s="439"/>
      <c r="B395" s="440"/>
      <c r="C395" s="441"/>
      <c r="D395" s="441"/>
      <c r="E395" s="475"/>
      <c r="F395" s="475"/>
      <c r="G395" s="441"/>
      <c r="H395" s="441"/>
      <c r="I395" s="441"/>
      <c r="J395" s="441"/>
      <c r="K395" s="441"/>
      <c r="L395" s="442"/>
      <c r="M395" s="442"/>
      <c r="N395" s="442"/>
      <c r="O395" s="443"/>
      <c r="P395" s="442"/>
      <c r="Q395" s="443"/>
      <c r="R395" s="444"/>
      <c r="S395" s="442"/>
      <c r="T395" s="444"/>
      <c r="U395" s="444"/>
      <c r="V395" s="442"/>
      <c r="W395" s="444"/>
      <c r="X395" s="444"/>
      <c r="Y395" s="445"/>
      <c r="Z395" s="444"/>
      <c r="AA395" s="444"/>
      <c r="AB395" s="444"/>
      <c r="AC395" s="444"/>
      <c r="AD395" s="444"/>
      <c r="AE395" s="444"/>
      <c r="AF395" s="446"/>
      <c r="AG395" s="446"/>
      <c r="AH395" s="446"/>
      <c r="AI395" s="446"/>
      <c r="AJ395" s="446"/>
      <c r="AK395" s="446"/>
      <c r="AL395" s="446"/>
      <c r="AM395" s="446"/>
      <c r="AN395" s="446"/>
      <c r="AO395" s="446"/>
      <c r="AP395" s="446"/>
      <c r="AQ395" s="446"/>
      <c r="AR395" s="444"/>
      <c r="AS395" s="198"/>
      <c r="AT395" s="198"/>
      <c r="AU395" s="198"/>
      <c r="AV395" s="206"/>
      <c r="AY395" s="201"/>
      <c r="AZ395" s="201"/>
      <c r="BA395" s="195"/>
    </row>
    <row r="396" spans="1:53" s="200" customFormat="1">
      <c r="A396" s="447"/>
      <c r="B396" s="448"/>
      <c r="C396" s="449"/>
      <c r="D396" s="449"/>
      <c r="E396" s="476"/>
      <c r="F396" s="476"/>
      <c r="G396" s="449"/>
      <c r="H396" s="449"/>
      <c r="I396" s="449"/>
      <c r="J396" s="449"/>
      <c r="K396" s="449"/>
      <c r="L396" s="450"/>
      <c r="M396" s="450"/>
      <c r="N396" s="450"/>
      <c r="O396" s="451"/>
      <c r="P396" s="450"/>
      <c r="Q396" s="451"/>
      <c r="R396" s="452"/>
      <c r="S396" s="450"/>
      <c r="T396" s="452"/>
      <c r="U396" s="452"/>
      <c r="V396" s="450"/>
      <c r="W396" s="452"/>
      <c r="X396" s="452"/>
      <c r="Y396" s="453"/>
      <c r="Z396" s="452"/>
      <c r="AA396" s="452"/>
      <c r="AB396" s="452"/>
      <c r="AC396" s="452"/>
      <c r="AD396" s="452"/>
      <c r="AE396" s="452"/>
      <c r="AF396" s="454"/>
      <c r="AG396" s="454"/>
      <c r="AH396" s="454"/>
      <c r="AI396" s="454"/>
      <c r="AJ396" s="454"/>
      <c r="AK396" s="454"/>
      <c r="AL396" s="454"/>
      <c r="AM396" s="454"/>
      <c r="AN396" s="454"/>
      <c r="AO396" s="454"/>
      <c r="AP396" s="454"/>
      <c r="AQ396" s="454"/>
      <c r="AR396" s="452"/>
      <c r="AS396" s="198"/>
      <c r="AT396" s="198"/>
      <c r="AU396" s="198"/>
      <c r="AV396" s="206"/>
      <c r="AY396" s="201"/>
      <c r="AZ396" s="201"/>
      <c r="BA396" s="195"/>
    </row>
    <row r="397" spans="1:53" s="200" customFormat="1">
      <c r="A397" s="447"/>
      <c r="B397" s="448"/>
      <c r="C397" s="449"/>
      <c r="D397" s="449"/>
      <c r="E397" s="476"/>
      <c r="F397" s="476"/>
      <c r="G397" s="449"/>
      <c r="H397" s="449"/>
      <c r="I397" s="449"/>
      <c r="J397" s="449"/>
      <c r="K397" s="449"/>
      <c r="L397" s="450"/>
      <c r="M397" s="450"/>
      <c r="N397" s="450"/>
      <c r="O397" s="451"/>
      <c r="P397" s="450"/>
      <c r="Q397" s="451"/>
      <c r="R397" s="452"/>
      <c r="S397" s="450"/>
      <c r="T397" s="452"/>
      <c r="U397" s="452"/>
      <c r="V397" s="450"/>
      <c r="W397" s="452"/>
      <c r="X397" s="452"/>
      <c r="Y397" s="453"/>
      <c r="Z397" s="452"/>
      <c r="AA397" s="452"/>
      <c r="AB397" s="452"/>
      <c r="AC397" s="452"/>
      <c r="AD397" s="452"/>
      <c r="AE397" s="452"/>
      <c r="AF397" s="454"/>
      <c r="AG397" s="454"/>
      <c r="AH397" s="454"/>
      <c r="AI397" s="454"/>
      <c r="AJ397" s="454"/>
      <c r="AK397" s="454"/>
      <c r="AL397" s="454"/>
      <c r="AM397" s="454"/>
      <c r="AN397" s="454"/>
      <c r="AO397" s="454"/>
      <c r="AP397" s="454"/>
      <c r="AQ397" s="454"/>
      <c r="AR397" s="452"/>
      <c r="AS397" s="198"/>
      <c r="AT397" s="198"/>
      <c r="AU397" s="198"/>
      <c r="AV397" s="206"/>
      <c r="AY397" s="201"/>
      <c r="AZ397" s="201"/>
      <c r="BA397" s="195"/>
    </row>
    <row r="398" spans="1:53" s="200" customFormat="1">
      <c r="A398" s="447"/>
      <c r="B398" s="448"/>
      <c r="C398" s="449"/>
      <c r="D398" s="449"/>
      <c r="E398" s="476"/>
      <c r="F398" s="476"/>
      <c r="G398" s="449"/>
      <c r="H398" s="449"/>
      <c r="I398" s="449"/>
      <c r="J398" s="449"/>
      <c r="K398" s="449"/>
      <c r="L398" s="450"/>
      <c r="M398" s="450"/>
      <c r="N398" s="450"/>
      <c r="O398" s="451"/>
      <c r="P398" s="450"/>
      <c r="Q398" s="451"/>
      <c r="R398" s="452"/>
      <c r="S398" s="450"/>
      <c r="T398" s="452"/>
      <c r="U398" s="452"/>
      <c r="V398" s="450"/>
      <c r="W398" s="452"/>
      <c r="X398" s="452"/>
      <c r="Y398" s="453"/>
      <c r="Z398" s="452"/>
      <c r="AA398" s="452"/>
      <c r="AB398" s="452"/>
      <c r="AC398" s="452"/>
      <c r="AD398" s="452"/>
      <c r="AE398" s="452"/>
      <c r="AF398" s="454"/>
      <c r="AG398" s="454"/>
      <c r="AH398" s="454"/>
      <c r="AI398" s="454"/>
      <c r="AJ398" s="454"/>
      <c r="AK398" s="454"/>
      <c r="AL398" s="454"/>
      <c r="AM398" s="454"/>
      <c r="AN398" s="454"/>
      <c r="AO398" s="454"/>
      <c r="AP398" s="454"/>
      <c r="AQ398" s="454"/>
      <c r="AR398" s="452"/>
      <c r="AS398" s="198"/>
      <c r="AT398" s="198"/>
      <c r="AU398" s="198"/>
      <c r="AV398" s="206"/>
      <c r="AY398" s="201"/>
      <c r="AZ398" s="201"/>
      <c r="BA398" s="195"/>
    </row>
    <row r="399" spans="1:53" s="200" customFormat="1">
      <c r="A399" s="447"/>
      <c r="B399" s="448"/>
      <c r="C399" s="449"/>
      <c r="D399" s="449"/>
      <c r="E399" s="476"/>
      <c r="F399" s="476"/>
      <c r="G399" s="449"/>
      <c r="H399" s="449"/>
      <c r="I399" s="449"/>
      <c r="J399" s="449"/>
      <c r="K399" s="449"/>
      <c r="L399" s="450"/>
      <c r="M399" s="450"/>
      <c r="N399" s="450"/>
      <c r="O399" s="451"/>
      <c r="P399" s="450"/>
      <c r="Q399" s="451"/>
      <c r="R399" s="452"/>
      <c r="S399" s="450"/>
      <c r="T399" s="452"/>
      <c r="U399" s="452"/>
      <c r="V399" s="450"/>
      <c r="W399" s="452"/>
      <c r="X399" s="452"/>
      <c r="Y399" s="453"/>
      <c r="Z399" s="452"/>
      <c r="AA399" s="452"/>
      <c r="AB399" s="452"/>
      <c r="AC399" s="452"/>
      <c r="AD399" s="452"/>
      <c r="AE399" s="452"/>
      <c r="AF399" s="454"/>
      <c r="AG399" s="454"/>
      <c r="AH399" s="454"/>
      <c r="AI399" s="454"/>
      <c r="AJ399" s="454"/>
      <c r="AK399" s="454"/>
      <c r="AL399" s="454"/>
      <c r="AM399" s="454"/>
      <c r="AN399" s="454"/>
      <c r="AO399" s="454"/>
      <c r="AP399" s="454"/>
      <c r="AQ399" s="454"/>
      <c r="AR399" s="452"/>
      <c r="AS399" s="198"/>
      <c r="AT399" s="198"/>
      <c r="AU399" s="198"/>
      <c r="AV399" s="206"/>
      <c r="AY399" s="201"/>
      <c r="AZ399" s="201"/>
      <c r="BA399" s="195"/>
    </row>
    <row r="400" spans="1:53" s="200" customFormat="1">
      <c r="A400" s="447"/>
      <c r="B400" s="448"/>
      <c r="C400" s="449"/>
      <c r="D400" s="449"/>
      <c r="E400" s="476"/>
      <c r="F400" s="476"/>
      <c r="G400" s="449"/>
      <c r="H400" s="449"/>
      <c r="I400" s="449"/>
      <c r="J400" s="449"/>
      <c r="K400" s="449"/>
      <c r="L400" s="450"/>
      <c r="M400" s="450"/>
      <c r="N400" s="450"/>
      <c r="O400" s="451"/>
      <c r="P400" s="450"/>
      <c r="Q400" s="451"/>
      <c r="R400" s="452"/>
      <c r="S400" s="450"/>
      <c r="T400" s="452"/>
      <c r="U400" s="452"/>
      <c r="V400" s="450"/>
      <c r="W400" s="452"/>
      <c r="X400" s="452"/>
      <c r="Y400" s="453"/>
      <c r="Z400" s="452"/>
      <c r="AA400" s="452"/>
      <c r="AB400" s="452"/>
      <c r="AC400" s="452"/>
      <c r="AD400" s="452"/>
      <c r="AE400" s="452"/>
      <c r="AF400" s="454"/>
      <c r="AG400" s="454"/>
      <c r="AH400" s="454"/>
      <c r="AI400" s="454"/>
      <c r="AJ400" s="454"/>
      <c r="AK400" s="454"/>
      <c r="AL400" s="454"/>
      <c r="AM400" s="454"/>
      <c r="AN400" s="454"/>
      <c r="AO400" s="454"/>
      <c r="AP400" s="454"/>
      <c r="AQ400" s="454"/>
      <c r="AR400" s="452"/>
      <c r="AS400" s="198"/>
      <c r="AT400" s="198"/>
      <c r="AU400" s="198"/>
      <c r="AV400" s="206"/>
      <c r="AY400" s="201"/>
      <c r="AZ400" s="201"/>
      <c r="BA400" s="195"/>
    </row>
    <row r="401" spans="1:53" s="200" customFormat="1">
      <c r="A401" s="447"/>
      <c r="B401" s="448"/>
      <c r="C401" s="449"/>
      <c r="D401" s="449"/>
      <c r="E401" s="476"/>
      <c r="F401" s="476"/>
      <c r="G401" s="449"/>
      <c r="H401" s="449"/>
      <c r="I401" s="449"/>
      <c r="J401" s="449"/>
      <c r="K401" s="449"/>
      <c r="L401" s="450"/>
      <c r="M401" s="450"/>
      <c r="N401" s="450"/>
      <c r="O401" s="451"/>
      <c r="P401" s="450"/>
      <c r="Q401" s="451"/>
      <c r="R401" s="452"/>
      <c r="S401" s="450"/>
      <c r="T401" s="452"/>
      <c r="U401" s="452"/>
      <c r="V401" s="450"/>
      <c r="W401" s="452"/>
      <c r="X401" s="452"/>
      <c r="Y401" s="453"/>
      <c r="Z401" s="452"/>
      <c r="AA401" s="452"/>
      <c r="AB401" s="452"/>
      <c r="AC401" s="452"/>
      <c r="AD401" s="452"/>
      <c r="AE401" s="452"/>
      <c r="AF401" s="454"/>
      <c r="AG401" s="454"/>
      <c r="AH401" s="454"/>
      <c r="AI401" s="454"/>
      <c r="AJ401" s="454"/>
      <c r="AK401" s="454"/>
      <c r="AL401" s="454"/>
      <c r="AM401" s="454"/>
      <c r="AN401" s="454"/>
      <c r="AO401" s="454"/>
      <c r="AP401" s="454"/>
      <c r="AQ401" s="454"/>
      <c r="AR401" s="452"/>
      <c r="AS401" s="198"/>
      <c r="AT401" s="198"/>
      <c r="AU401" s="198"/>
      <c r="AV401" s="206"/>
      <c r="AY401" s="201"/>
      <c r="AZ401" s="201"/>
      <c r="BA401" s="195"/>
    </row>
    <row r="402" spans="1:53" s="200" customFormat="1">
      <c r="A402" s="447"/>
      <c r="B402" s="448"/>
      <c r="C402" s="449"/>
      <c r="D402" s="449"/>
      <c r="E402" s="476"/>
      <c r="F402" s="476"/>
      <c r="G402" s="449"/>
      <c r="H402" s="449"/>
      <c r="I402" s="449"/>
      <c r="J402" s="449"/>
      <c r="K402" s="449"/>
      <c r="L402" s="450"/>
      <c r="M402" s="450"/>
      <c r="N402" s="450"/>
      <c r="O402" s="451"/>
      <c r="P402" s="450"/>
      <c r="Q402" s="451"/>
      <c r="R402" s="452"/>
      <c r="S402" s="450"/>
      <c r="T402" s="452"/>
      <c r="U402" s="452"/>
      <c r="V402" s="450"/>
      <c r="W402" s="452"/>
      <c r="X402" s="452"/>
      <c r="Y402" s="453"/>
      <c r="Z402" s="452"/>
      <c r="AA402" s="452"/>
      <c r="AB402" s="452"/>
      <c r="AC402" s="452"/>
      <c r="AD402" s="452"/>
      <c r="AE402" s="452"/>
      <c r="AF402" s="454"/>
      <c r="AG402" s="454"/>
      <c r="AH402" s="454"/>
      <c r="AI402" s="454"/>
      <c r="AJ402" s="454"/>
      <c r="AK402" s="454"/>
      <c r="AL402" s="454"/>
      <c r="AM402" s="454"/>
      <c r="AN402" s="454"/>
      <c r="AO402" s="454"/>
      <c r="AP402" s="454"/>
      <c r="AQ402" s="454"/>
      <c r="AR402" s="452"/>
      <c r="AS402" s="198"/>
      <c r="AT402" s="198"/>
      <c r="AU402" s="198"/>
      <c r="AV402" s="206"/>
      <c r="AY402" s="201"/>
      <c r="AZ402" s="201"/>
      <c r="BA402" s="195"/>
    </row>
    <row r="403" spans="1:53" s="200" customFormat="1">
      <c r="A403" s="447"/>
      <c r="B403" s="448"/>
      <c r="C403" s="449"/>
      <c r="D403" s="449"/>
      <c r="E403" s="476"/>
      <c r="F403" s="476"/>
      <c r="G403" s="449"/>
      <c r="H403" s="449"/>
      <c r="I403" s="449"/>
      <c r="J403" s="449"/>
      <c r="K403" s="449"/>
      <c r="L403" s="450"/>
      <c r="M403" s="450"/>
      <c r="N403" s="450"/>
      <c r="O403" s="451"/>
      <c r="P403" s="450"/>
      <c r="Q403" s="451"/>
      <c r="R403" s="452"/>
      <c r="S403" s="450"/>
      <c r="T403" s="452"/>
      <c r="U403" s="452"/>
      <c r="V403" s="450"/>
      <c r="W403" s="452"/>
      <c r="X403" s="452"/>
      <c r="Y403" s="453"/>
      <c r="Z403" s="452"/>
      <c r="AA403" s="452"/>
      <c r="AB403" s="452"/>
      <c r="AC403" s="452"/>
      <c r="AD403" s="452"/>
      <c r="AE403" s="452"/>
      <c r="AF403" s="454"/>
      <c r="AG403" s="454"/>
      <c r="AH403" s="454"/>
      <c r="AI403" s="454"/>
      <c r="AJ403" s="454"/>
      <c r="AK403" s="454"/>
      <c r="AL403" s="454"/>
      <c r="AM403" s="454"/>
      <c r="AN403" s="454"/>
      <c r="AO403" s="454"/>
      <c r="AP403" s="454"/>
      <c r="AQ403" s="454"/>
      <c r="AR403" s="452"/>
      <c r="AS403" s="198"/>
      <c r="AT403" s="198"/>
      <c r="AU403" s="198"/>
      <c r="AV403" s="206"/>
      <c r="AY403" s="201"/>
      <c r="AZ403" s="201"/>
      <c r="BA403" s="195"/>
    </row>
    <row r="404" spans="1:53" s="200" customFormat="1">
      <c r="A404" s="447"/>
      <c r="B404" s="448"/>
      <c r="C404" s="449"/>
      <c r="D404" s="449"/>
      <c r="E404" s="476"/>
      <c r="F404" s="476"/>
      <c r="G404" s="449"/>
      <c r="H404" s="449"/>
      <c r="I404" s="449"/>
      <c r="J404" s="449"/>
      <c r="K404" s="449"/>
      <c r="L404" s="450"/>
      <c r="M404" s="450"/>
      <c r="N404" s="450"/>
      <c r="O404" s="451"/>
      <c r="P404" s="450"/>
      <c r="Q404" s="451"/>
      <c r="R404" s="452"/>
      <c r="S404" s="450"/>
      <c r="T404" s="452"/>
      <c r="U404" s="452"/>
      <c r="V404" s="450"/>
      <c r="W404" s="452"/>
      <c r="X404" s="452"/>
      <c r="Y404" s="453"/>
      <c r="Z404" s="452"/>
      <c r="AA404" s="452"/>
      <c r="AB404" s="452"/>
      <c r="AC404" s="452"/>
      <c r="AD404" s="452"/>
      <c r="AE404" s="452"/>
      <c r="AF404" s="454"/>
      <c r="AG404" s="454"/>
      <c r="AH404" s="454"/>
      <c r="AI404" s="454"/>
      <c r="AJ404" s="454"/>
      <c r="AK404" s="454"/>
      <c r="AL404" s="454"/>
      <c r="AM404" s="454"/>
      <c r="AN404" s="454"/>
      <c r="AO404" s="454"/>
      <c r="AP404" s="454"/>
      <c r="AQ404" s="454"/>
      <c r="AR404" s="452"/>
      <c r="AS404" s="198"/>
      <c r="AT404" s="198"/>
      <c r="AU404" s="198"/>
      <c r="AV404" s="206"/>
      <c r="AY404" s="201"/>
      <c r="AZ404" s="201"/>
      <c r="BA404" s="195"/>
    </row>
    <row r="405" spans="1:53" s="200" customFormat="1">
      <c r="A405" s="447"/>
      <c r="B405" s="448"/>
      <c r="C405" s="449"/>
      <c r="D405" s="449"/>
      <c r="E405" s="476"/>
      <c r="F405" s="476"/>
      <c r="G405" s="449"/>
      <c r="H405" s="449"/>
      <c r="I405" s="449"/>
      <c r="J405" s="449"/>
      <c r="K405" s="449"/>
      <c r="L405" s="450"/>
      <c r="M405" s="450"/>
      <c r="N405" s="450"/>
      <c r="O405" s="451"/>
      <c r="P405" s="450"/>
      <c r="Q405" s="451"/>
      <c r="R405" s="452"/>
      <c r="S405" s="450"/>
      <c r="T405" s="452"/>
      <c r="U405" s="452"/>
      <c r="V405" s="450"/>
      <c r="W405" s="452"/>
      <c r="X405" s="452"/>
      <c r="Y405" s="453"/>
      <c r="Z405" s="452"/>
      <c r="AA405" s="452"/>
      <c r="AB405" s="452"/>
      <c r="AC405" s="452"/>
      <c r="AD405" s="452"/>
      <c r="AE405" s="452"/>
      <c r="AF405" s="454"/>
      <c r="AG405" s="454"/>
      <c r="AH405" s="454"/>
      <c r="AI405" s="454"/>
      <c r="AJ405" s="454"/>
      <c r="AK405" s="454"/>
      <c r="AL405" s="454"/>
      <c r="AM405" s="454"/>
      <c r="AN405" s="454"/>
      <c r="AO405" s="454"/>
      <c r="AP405" s="454"/>
      <c r="AQ405" s="454"/>
      <c r="AR405" s="452"/>
      <c r="AS405" s="198"/>
      <c r="AT405" s="198"/>
      <c r="AU405" s="198"/>
      <c r="AV405" s="206"/>
      <c r="AY405" s="201"/>
      <c r="AZ405" s="201"/>
      <c r="BA405" s="195"/>
    </row>
    <row r="406" spans="1:53" s="200" customFormat="1">
      <c r="A406" s="447"/>
      <c r="B406" s="448"/>
      <c r="C406" s="449"/>
      <c r="D406" s="449"/>
      <c r="E406" s="476"/>
      <c r="F406" s="476"/>
      <c r="G406" s="449"/>
      <c r="H406" s="449"/>
      <c r="I406" s="449"/>
      <c r="J406" s="449"/>
      <c r="K406" s="449"/>
      <c r="L406" s="450"/>
      <c r="M406" s="450"/>
      <c r="N406" s="450"/>
      <c r="O406" s="451"/>
      <c r="P406" s="450"/>
      <c r="Q406" s="451"/>
      <c r="R406" s="452"/>
      <c r="S406" s="450"/>
      <c r="T406" s="452"/>
      <c r="U406" s="452"/>
      <c r="V406" s="450"/>
      <c r="W406" s="452"/>
      <c r="X406" s="452"/>
      <c r="Y406" s="453"/>
      <c r="Z406" s="452"/>
      <c r="AA406" s="452"/>
      <c r="AB406" s="452"/>
      <c r="AC406" s="452"/>
      <c r="AD406" s="452"/>
      <c r="AE406" s="452"/>
      <c r="AF406" s="454"/>
      <c r="AG406" s="454"/>
      <c r="AH406" s="454"/>
      <c r="AI406" s="454"/>
      <c r="AJ406" s="454"/>
      <c r="AK406" s="454"/>
      <c r="AL406" s="454"/>
      <c r="AM406" s="454"/>
      <c r="AN406" s="454"/>
      <c r="AO406" s="454"/>
      <c r="AP406" s="454"/>
      <c r="AQ406" s="454"/>
      <c r="AR406" s="452"/>
      <c r="AS406" s="198"/>
      <c r="AT406" s="198"/>
      <c r="AU406" s="198"/>
      <c r="AV406" s="206"/>
      <c r="AY406" s="201"/>
      <c r="AZ406" s="201"/>
      <c r="BA406" s="195"/>
    </row>
    <row r="407" spans="1:53" s="200" customFormat="1">
      <c r="A407" s="447"/>
      <c r="B407" s="448"/>
      <c r="C407" s="449"/>
      <c r="D407" s="449"/>
      <c r="E407" s="476"/>
      <c r="F407" s="476"/>
      <c r="G407" s="449"/>
      <c r="H407" s="449"/>
      <c r="I407" s="449"/>
      <c r="J407" s="449"/>
      <c r="K407" s="449"/>
      <c r="L407" s="450"/>
      <c r="M407" s="450"/>
      <c r="N407" s="450"/>
      <c r="O407" s="451"/>
      <c r="P407" s="450"/>
      <c r="Q407" s="451"/>
      <c r="R407" s="452"/>
      <c r="S407" s="450"/>
      <c r="T407" s="452"/>
      <c r="U407" s="452"/>
      <c r="V407" s="450"/>
      <c r="W407" s="452"/>
      <c r="X407" s="452"/>
      <c r="Y407" s="453"/>
      <c r="Z407" s="452"/>
      <c r="AA407" s="452"/>
      <c r="AB407" s="452"/>
      <c r="AC407" s="452"/>
      <c r="AD407" s="452"/>
      <c r="AE407" s="452"/>
      <c r="AF407" s="454"/>
      <c r="AG407" s="454"/>
      <c r="AH407" s="454"/>
      <c r="AI407" s="454"/>
      <c r="AJ407" s="454"/>
      <c r="AK407" s="454"/>
      <c r="AL407" s="454"/>
      <c r="AM407" s="454"/>
      <c r="AN407" s="454"/>
      <c r="AO407" s="454"/>
      <c r="AP407" s="454"/>
      <c r="AQ407" s="454"/>
      <c r="AR407" s="452"/>
      <c r="AS407" s="198"/>
      <c r="AT407" s="198"/>
      <c r="AU407" s="198"/>
      <c r="AV407" s="206"/>
      <c r="AY407" s="201"/>
      <c r="AZ407" s="201"/>
      <c r="BA407" s="195"/>
    </row>
    <row r="408" spans="1:53" s="200" customFormat="1">
      <c r="A408" s="447"/>
      <c r="B408" s="448"/>
      <c r="C408" s="449"/>
      <c r="D408" s="449"/>
      <c r="E408" s="476"/>
      <c r="F408" s="476"/>
      <c r="G408" s="449"/>
      <c r="H408" s="449"/>
      <c r="I408" s="449"/>
      <c r="J408" s="449"/>
      <c r="K408" s="449"/>
      <c r="L408" s="450"/>
      <c r="M408" s="450"/>
      <c r="N408" s="450"/>
      <c r="O408" s="451"/>
      <c r="P408" s="450"/>
      <c r="Q408" s="451"/>
      <c r="R408" s="452"/>
      <c r="S408" s="450"/>
      <c r="T408" s="452"/>
      <c r="U408" s="452"/>
      <c r="V408" s="450"/>
      <c r="W408" s="452"/>
      <c r="X408" s="452"/>
      <c r="Y408" s="453"/>
      <c r="Z408" s="452"/>
      <c r="AA408" s="452"/>
      <c r="AB408" s="452"/>
      <c r="AC408" s="452"/>
      <c r="AD408" s="452"/>
      <c r="AE408" s="452"/>
      <c r="AF408" s="454"/>
      <c r="AG408" s="454"/>
      <c r="AH408" s="454"/>
      <c r="AI408" s="454"/>
      <c r="AJ408" s="454"/>
      <c r="AK408" s="454"/>
      <c r="AL408" s="454"/>
      <c r="AM408" s="454"/>
      <c r="AN408" s="454"/>
      <c r="AO408" s="454"/>
      <c r="AP408" s="454"/>
      <c r="AQ408" s="454"/>
      <c r="AR408" s="452"/>
      <c r="AS408" s="198"/>
      <c r="AT408" s="198"/>
      <c r="AU408" s="198"/>
      <c r="AV408" s="206"/>
      <c r="AY408" s="201"/>
      <c r="AZ408" s="201"/>
      <c r="BA408" s="195"/>
    </row>
    <row r="409" spans="1:53" s="200" customFormat="1">
      <c r="A409" s="447"/>
      <c r="B409" s="448"/>
      <c r="C409" s="449"/>
      <c r="D409" s="449"/>
      <c r="E409" s="476"/>
      <c r="F409" s="476"/>
      <c r="G409" s="449"/>
      <c r="H409" s="449"/>
      <c r="I409" s="449"/>
      <c r="J409" s="449"/>
      <c r="K409" s="449"/>
      <c r="L409" s="450"/>
      <c r="M409" s="450"/>
      <c r="N409" s="450"/>
      <c r="O409" s="451"/>
      <c r="P409" s="450"/>
      <c r="Q409" s="451"/>
      <c r="R409" s="452"/>
      <c r="S409" s="450"/>
      <c r="T409" s="452"/>
      <c r="U409" s="452"/>
      <c r="V409" s="450"/>
      <c r="W409" s="452"/>
      <c r="X409" s="452"/>
      <c r="Y409" s="453"/>
      <c r="Z409" s="452"/>
      <c r="AA409" s="452"/>
      <c r="AB409" s="452"/>
      <c r="AC409" s="452"/>
      <c r="AD409" s="452"/>
      <c r="AE409" s="452"/>
      <c r="AF409" s="454"/>
      <c r="AG409" s="454"/>
      <c r="AH409" s="454"/>
      <c r="AI409" s="454"/>
      <c r="AJ409" s="454"/>
      <c r="AK409" s="454"/>
      <c r="AL409" s="454"/>
      <c r="AM409" s="454"/>
      <c r="AN409" s="454"/>
      <c r="AO409" s="454"/>
      <c r="AP409" s="454"/>
      <c r="AQ409" s="454"/>
      <c r="AR409" s="452"/>
      <c r="AS409" s="198"/>
      <c r="AT409" s="198"/>
      <c r="AU409" s="198"/>
      <c r="AV409" s="206"/>
      <c r="AY409" s="201"/>
      <c r="AZ409" s="201"/>
      <c r="BA409" s="195"/>
    </row>
    <row r="410" spans="1:53" s="200" customFormat="1">
      <c r="A410" s="447"/>
      <c r="B410" s="448"/>
      <c r="C410" s="449"/>
      <c r="D410" s="449"/>
      <c r="E410" s="476"/>
      <c r="F410" s="476"/>
      <c r="G410" s="449"/>
      <c r="H410" s="449"/>
      <c r="I410" s="449"/>
      <c r="J410" s="449"/>
      <c r="K410" s="449"/>
      <c r="L410" s="450"/>
      <c r="M410" s="450"/>
      <c r="N410" s="450"/>
      <c r="O410" s="451"/>
      <c r="P410" s="450"/>
      <c r="Q410" s="451"/>
      <c r="R410" s="452"/>
      <c r="S410" s="450"/>
      <c r="T410" s="452"/>
      <c r="U410" s="452"/>
      <c r="V410" s="450"/>
      <c r="W410" s="452"/>
      <c r="X410" s="452"/>
      <c r="Y410" s="453"/>
      <c r="Z410" s="452"/>
      <c r="AA410" s="452"/>
      <c r="AB410" s="452"/>
      <c r="AC410" s="452"/>
      <c r="AD410" s="452"/>
      <c r="AE410" s="452"/>
      <c r="AF410" s="454"/>
      <c r="AG410" s="454"/>
      <c r="AH410" s="454"/>
      <c r="AI410" s="454"/>
      <c r="AJ410" s="454"/>
      <c r="AK410" s="454"/>
      <c r="AL410" s="454"/>
      <c r="AM410" s="454"/>
      <c r="AN410" s="454"/>
      <c r="AO410" s="454"/>
      <c r="AP410" s="454"/>
      <c r="AQ410" s="454"/>
      <c r="AR410" s="452"/>
      <c r="AS410" s="198"/>
      <c r="AT410" s="198"/>
      <c r="AU410" s="198"/>
      <c r="AV410" s="206"/>
      <c r="AY410" s="201"/>
      <c r="AZ410" s="201"/>
      <c r="BA410" s="195"/>
    </row>
    <row r="411" spans="1:53" s="200" customFormat="1">
      <c r="A411" s="447"/>
      <c r="B411" s="448"/>
      <c r="C411" s="449"/>
      <c r="D411" s="449"/>
      <c r="E411" s="476"/>
      <c r="F411" s="476"/>
      <c r="G411" s="449"/>
      <c r="H411" s="449"/>
      <c r="I411" s="449"/>
      <c r="J411" s="449"/>
      <c r="K411" s="449"/>
      <c r="L411" s="450"/>
      <c r="M411" s="450"/>
      <c r="N411" s="450"/>
      <c r="O411" s="451"/>
      <c r="P411" s="450"/>
      <c r="Q411" s="451"/>
      <c r="R411" s="452"/>
      <c r="S411" s="450"/>
      <c r="T411" s="452"/>
      <c r="U411" s="452"/>
      <c r="V411" s="450"/>
      <c r="W411" s="452"/>
      <c r="X411" s="452"/>
      <c r="Y411" s="453"/>
      <c r="Z411" s="452"/>
      <c r="AA411" s="452"/>
      <c r="AB411" s="452"/>
      <c r="AC411" s="452"/>
      <c r="AD411" s="452"/>
      <c r="AE411" s="452"/>
      <c r="AF411" s="454"/>
      <c r="AG411" s="454"/>
      <c r="AH411" s="454"/>
      <c r="AI411" s="454"/>
      <c r="AJ411" s="454"/>
      <c r="AK411" s="454"/>
      <c r="AL411" s="454"/>
      <c r="AM411" s="454"/>
      <c r="AN411" s="454"/>
      <c r="AO411" s="454"/>
      <c r="AP411" s="454"/>
      <c r="AQ411" s="454"/>
      <c r="AR411" s="452"/>
      <c r="AS411" s="198"/>
      <c r="AT411" s="198"/>
      <c r="AU411" s="198"/>
      <c r="AV411" s="206"/>
      <c r="AY411" s="201"/>
      <c r="AZ411" s="201"/>
      <c r="BA411" s="195"/>
    </row>
    <row r="412" spans="1:53" s="200" customFormat="1">
      <c r="A412" s="447"/>
      <c r="B412" s="448"/>
      <c r="C412" s="449"/>
      <c r="D412" s="449"/>
      <c r="E412" s="476"/>
      <c r="F412" s="476"/>
      <c r="G412" s="449"/>
      <c r="H412" s="449"/>
      <c r="I412" s="449"/>
      <c r="J412" s="449"/>
      <c r="K412" s="449"/>
      <c r="L412" s="450"/>
      <c r="M412" s="450"/>
      <c r="N412" s="450"/>
      <c r="O412" s="451"/>
      <c r="P412" s="450"/>
      <c r="Q412" s="451"/>
      <c r="R412" s="452"/>
      <c r="S412" s="450"/>
      <c r="T412" s="452"/>
      <c r="U412" s="452"/>
      <c r="V412" s="450"/>
      <c r="W412" s="452"/>
      <c r="X412" s="452"/>
      <c r="Y412" s="453"/>
      <c r="Z412" s="452"/>
      <c r="AA412" s="452"/>
      <c r="AB412" s="452"/>
      <c r="AC412" s="452"/>
      <c r="AD412" s="452"/>
      <c r="AE412" s="452"/>
      <c r="AF412" s="454"/>
      <c r="AG412" s="454"/>
      <c r="AH412" s="454"/>
      <c r="AI412" s="454"/>
      <c r="AJ412" s="454"/>
      <c r="AK412" s="454"/>
      <c r="AL412" s="454"/>
      <c r="AM412" s="454"/>
      <c r="AN412" s="454"/>
      <c r="AO412" s="454"/>
      <c r="AP412" s="454"/>
      <c r="AQ412" s="454"/>
      <c r="AR412" s="452"/>
      <c r="AS412" s="198"/>
      <c r="AT412" s="198"/>
      <c r="AU412" s="198"/>
      <c r="AV412" s="206"/>
      <c r="AY412" s="201"/>
      <c r="AZ412" s="201"/>
      <c r="BA412" s="195"/>
    </row>
    <row r="413" spans="1:53" s="200" customFormat="1">
      <c r="A413" s="447"/>
      <c r="B413" s="448"/>
      <c r="C413" s="449"/>
      <c r="D413" s="449"/>
      <c r="E413" s="476"/>
      <c r="F413" s="476"/>
      <c r="G413" s="449"/>
      <c r="H413" s="449"/>
      <c r="I413" s="449"/>
      <c r="J413" s="449"/>
      <c r="K413" s="449"/>
      <c r="L413" s="450"/>
      <c r="M413" s="450"/>
      <c r="N413" s="450"/>
      <c r="O413" s="451"/>
      <c r="P413" s="450"/>
      <c r="Q413" s="451"/>
      <c r="R413" s="452"/>
      <c r="S413" s="450"/>
      <c r="T413" s="452"/>
      <c r="U413" s="452"/>
      <c r="V413" s="450"/>
      <c r="W413" s="452"/>
      <c r="X413" s="452"/>
      <c r="Y413" s="453"/>
      <c r="Z413" s="452"/>
      <c r="AA413" s="452"/>
      <c r="AB413" s="452"/>
      <c r="AC413" s="452"/>
      <c r="AD413" s="452"/>
      <c r="AE413" s="452"/>
      <c r="AF413" s="454"/>
      <c r="AG413" s="454"/>
      <c r="AH413" s="454"/>
      <c r="AI413" s="454"/>
      <c r="AJ413" s="454"/>
      <c r="AK413" s="454"/>
      <c r="AL413" s="454"/>
      <c r="AM413" s="454"/>
      <c r="AN413" s="454"/>
      <c r="AO413" s="454"/>
      <c r="AP413" s="454"/>
      <c r="AQ413" s="454"/>
      <c r="AR413" s="452"/>
      <c r="AS413" s="198"/>
      <c r="AT413" s="198"/>
      <c r="AU413" s="198"/>
      <c r="AV413" s="206"/>
      <c r="AY413" s="201"/>
      <c r="AZ413" s="201"/>
      <c r="BA413" s="195"/>
    </row>
    <row r="414" spans="1:53" s="200" customFormat="1">
      <c r="A414" s="447"/>
      <c r="B414" s="448"/>
      <c r="C414" s="449"/>
      <c r="D414" s="449"/>
      <c r="E414" s="476"/>
      <c r="F414" s="476"/>
      <c r="G414" s="449"/>
      <c r="H414" s="449"/>
      <c r="I414" s="449"/>
      <c r="J414" s="449"/>
      <c r="K414" s="449"/>
      <c r="L414" s="450"/>
      <c r="M414" s="450"/>
      <c r="N414" s="450"/>
      <c r="O414" s="451"/>
      <c r="P414" s="450"/>
      <c r="Q414" s="451"/>
      <c r="R414" s="452"/>
      <c r="S414" s="450"/>
      <c r="T414" s="452"/>
      <c r="U414" s="452"/>
      <c r="V414" s="450"/>
      <c r="W414" s="452"/>
      <c r="X414" s="452"/>
      <c r="Y414" s="453"/>
      <c r="Z414" s="452"/>
      <c r="AA414" s="452"/>
      <c r="AB414" s="452"/>
      <c r="AC414" s="452"/>
      <c r="AD414" s="452"/>
      <c r="AE414" s="452"/>
      <c r="AF414" s="454"/>
      <c r="AG414" s="454"/>
      <c r="AH414" s="454"/>
      <c r="AI414" s="454"/>
      <c r="AJ414" s="454"/>
      <c r="AK414" s="454"/>
      <c r="AL414" s="454"/>
      <c r="AM414" s="454"/>
      <c r="AN414" s="454"/>
      <c r="AO414" s="454"/>
      <c r="AP414" s="454"/>
      <c r="AQ414" s="454"/>
      <c r="AR414" s="452"/>
      <c r="AS414" s="198"/>
      <c r="AT414" s="198"/>
      <c r="AU414" s="198"/>
      <c r="AV414" s="206"/>
      <c r="AY414" s="201"/>
      <c r="AZ414" s="201"/>
      <c r="BA414" s="195"/>
    </row>
    <row r="415" spans="1:53" s="200" customFormat="1">
      <c r="A415" s="447"/>
      <c r="B415" s="448"/>
      <c r="C415" s="449"/>
      <c r="D415" s="449"/>
      <c r="E415" s="476"/>
      <c r="F415" s="476"/>
      <c r="G415" s="449"/>
      <c r="H415" s="449"/>
      <c r="I415" s="449"/>
      <c r="J415" s="449"/>
      <c r="K415" s="449"/>
      <c r="L415" s="450"/>
      <c r="M415" s="450"/>
      <c r="N415" s="450"/>
      <c r="O415" s="451"/>
      <c r="P415" s="450"/>
      <c r="Q415" s="451"/>
      <c r="R415" s="452"/>
      <c r="S415" s="450"/>
      <c r="T415" s="452"/>
      <c r="U415" s="452"/>
      <c r="V415" s="450"/>
      <c r="W415" s="452"/>
      <c r="X415" s="452"/>
      <c r="Y415" s="453"/>
      <c r="Z415" s="452"/>
      <c r="AA415" s="452"/>
      <c r="AB415" s="452"/>
      <c r="AC415" s="452"/>
      <c r="AD415" s="452"/>
      <c r="AE415" s="452"/>
      <c r="AF415" s="454"/>
      <c r="AG415" s="454"/>
      <c r="AH415" s="454"/>
      <c r="AI415" s="454"/>
      <c r="AJ415" s="454"/>
      <c r="AK415" s="454"/>
      <c r="AL415" s="454"/>
      <c r="AM415" s="454"/>
      <c r="AN415" s="454"/>
      <c r="AO415" s="454"/>
      <c r="AP415" s="454"/>
      <c r="AQ415" s="454"/>
      <c r="AR415" s="452"/>
      <c r="AS415" s="198"/>
      <c r="AT415" s="198"/>
      <c r="AU415" s="198"/>
      <c r="AV415" s="206"/>
      <c r="AY415" s="201"/>
      <c r="AZ415" s="201"/>
      <c r="BA415" s="195"/>
    </row>
    <row r="416" spans="1:53" s="200" customFormat="1">
      <c r="A416" s="447"/>
      <c r="B416" s="448"/>
      <c r="C416" s="449"/>
      <c r="D416" s="449"/>
      <c r="E416" s="476"/>
      <c r="F416" s="476"/>
      <c r="G416" s="449"/>
      <c r="H416" s="449"/>
      <c r="I416" s="449"/>
      <c r="J416" s="449"/>
      <c r="K416" s="449"/>
      <c r="L416" s="450"/>
      <c r="M416" s="450"/>
      <c r="N416" s="450"/>
      <c r="O416" s="451"/>
      <c r="P416" s="450"/>
      <c r="Q416" s="451"/>
      <c r="R416" s="452"/>
      <c r="S416" s="450"/>
      <c r="T416" s="452"/>
      <c r="U416" s="452"/>
      <c r="V416" s="450"/>
      <c r="W416" s="452"/>
      <c r="X416" s="452"/>
      <c r="Y416" s="453"/>
      <c r="Z416" s="452"/>
      <c r="AA416" s="452"/>
      <c r="AB416" s="452"/>
      <c r="AC416" s="452"/>
      <c r="AD416" s="452"/>
      <c r="AE416" s="452"/>
      <c r="AF416" s="454"/>
      <c r="AG416" s="454"/>
      <c r="AH416" s="454"/>
      <c r="AI416" s="454"/>
      <c r="AJ416" s="454"/>
      <c r="AK416" s="454"/>
      <c r="AL416" s="454"/>
      <c r="AM416" s="454"/>
      <c r="AN416" s="454"/>
      <c r="AO416" s="454"/>
      <c r="AP416" s="454"/>
      <c r="AQ416" s="454"/>
      <c r="AR416" s="452"/>
      <c r="AS416" s="198"/>
      <c r="AT416" s="198"/>
      <c r="AU416" s="198"/>
      <c r="AV416" s="206"/>
      <c r="AY416" s="201"/>
      <c r="AZ416" s="201"/>
      <c r="BA416" s="195"/>
    </row>
    <row r="417" spans="1:53" s="200" customFormat="1">
      <c r="A417" s="447"/>
      <c r="B417" s="448"/>
      <c r="C417" s="449"/>
      <c r="D417" s="449"/>
      <c r="E417" s="476"/>
      <c r="F417" s="476"/>
      <c r="G417" s="449"/>
      <c r="H417" s="449"/>
      <c r="I417" s="449"/>
      <c r="J417" s="449"/>
      <c r="K417" s="449"/>
      <c r="L417" s="450"/>
      <c r="M417" s="450"/>
      <c r="N417" s="450"/>
      <c r="O417" s="451"/>
      <c r="P417" s="450"/>
      <c r="Q417" s="451"/>
      <c r="R417" s="452"/>
      <c r="S417" s="450"/>
      <c r="T417" s="452"/>
      <c r="U417" s="452"/>
      <c r="V417" s="450"/>
      <c r="W417" s="452"/>
      <c r="X417" s="452"/>
      <c r="Y417" s="453"/>
      <c r="Z417" s="452"/>
      <c r="AA417" s="452"/>
      <c r="AB417" s="452"/>
      <c r="AC417" s="452"/>
      <c r="AD417" s="452"/>
      <c r="AE417" s="452"/>
      <c r="AF417" s="454"/>
      <c r="AG417" s="454"/>
      <c r="AH417" s="454"/>
      <c r="AI417" s="454"/>
      <c r="AJ417" s="454"/>
      <c r="AK417" s="454"/>
      <c r="AL417" s="454"/>
      <c r="AM417" s="454"/>
      <c r="AN417" s="454"/>
      <c r="AO417" s="454"/>
      <c r="AP417" s="454"/>
      <c r="AQ417" s="454"/>
      <c r="AR417" s="452"/>
      <c r="AS417" s="198"/>
      <c r="AT417" s="198"/>
      <c r="AU417" s="198"/>
      <c r="AV417" s="206"/>
      <c r="AY417" s="201"/>
      <c r="AZ417" s="201"/>
      <c r="BA417" s="195"/>
    </row>
    <row r="418" spans="1:53" s="200" customFormat="1">
      <c r="A418" s="447"/>
      <c r="B418" s="448"/>
      <c r="C418" s="449"/>
      <c r="D418" s="449"/>
      <c r="E418" s="476"/>
      <c r="F418" s="476"/>
      <c r="G418" s="449"/>
      <c r="H418" s="449"/>
      <c r="I418" s="449"/>
      <c r="J418" s="449"/>
      <c r="K418" s="449"/>
      <c r="L418" s="450"/>
      <c r="M418" s="450"/>
      <c r="N418" s="450"/>
      <c r="O418" s="451"/>
      <c r="P418" s="450"/>
      <c r="Q418" s="451"/>
      <c r="R418" s="452"/>
      <c r="S418" s="450"/>
      <c r="T418" s="452"/>
      <c r="U418" s="452"/>
      <c r="V418" s="450"/>
      <c r="W418" s="452"/>
      <c r="X418" s="452"/>
      <c r="Y418" s="453"/>
      <c r="Z418" s="452"/>
      <c r="AA418" s="452"/>
      <c r="AB418" s="452"/>
      <c r="AC418" s="452"/>
      <c r="AD418" s="452"/>
      <c r="AE418" s="452"/>
      <c r="AF418" s="454"/>
      <c r="AG418" s="454"/>
      <c r="AH418" s="454"/>
      <c r="AI418" s="454"/>
      <c r="AJ418" s="454"/>
      <c r="AK418" s="454"/>
      <c r="AL418" s="454"/>
      <c r="AM418" s="454"/>
      <c r="AN418" s="454"/>
      <c r="AO418" s="454"/>
      <c r="AP418" s="454"/>
      <c r="AQ418" s="454"/>
      <c r="AR418" s="452"/>
      <c r="AS418" s="198"/>
      <c r="AT418" s="198"/>
      <c r="AU418" s="198"/>
      <c r="AV418" s="206"/>
      <c r="AY418" s="201"/>
      <c r="AZ418" s="201"/>
      <c r="BA418" s="195"/>
    </row>
    <row r="419" spans="1:53" s="200" customFormat="1">
      <c r="A419" s="447"/>
      <c r="B419" s="448"/>
      <c r="C419" s="449"/>
      <c r="D419" s="449"/>
      <c r="E419" s="476"/>
      <c r="F419" s="476"/>
      <c r="G419" s="449"/>
      <c r="H419" s="449"/>
      <c r="I419" s="449"/>
      <c r="J419" s="449"/>
      <c r="K419" s="449"/>
      <c r="L419" s="450"/>
      <c r="M419" s="450"/>
      <c r="N419" s="450"/>
      <c r="O419" s="451"/>
      <c r="P419" s="450"/>
      <c r="Q419" s="451"/>
      <c r="R419" s="452"/>
      <c r="S419" s="450"/>
      <c r="T419" s="452"/>
      <c r="U419" s="452"/>
      <c r="V419" s="450"/>
      <c r="W419" s="452"/>
      <c r="X419" s="452"/>
      <c r="Y419" s="453"/>
      <c r="Z419" s="452"/>
      <c r="AA419" s="452"/>
      <c r="AB419" s="452"/>
      <c r="AC419" s="452"/>
      <c r="AD419" s="452"/>
      <c r="AE419" s="452"/>
      <c r="AF419" s="454"/>
      <c r="AG419" s="454"/>
      <c r="AH419" s="454"/>
      <c r="AI419" s="454"/>
      <c r="AJ419" s="454"/>
      <c r="AK419" s="454"/>
      <c r="AL419" s="454"/>
      <c r="AM419" s="454"/>
      <c r="AN419" s="454"/>
      <c r="AO419" s="454"/>
      <c r="AP419" s="454"/>
      <c r="AQ419" s="454"/>
      <c r="AR419" s="452"/>
      <c r="AS419" s="198"/>
      <c r="AT419" s="198"/>
      <c r="AU419" s="198"/>
      <c r="AV419" s="206"/>
      <c r="AY419" s="201"/>
      <c r="AZ419" s="201"/>
      <c r="BA419" s="195"/>
    </row>
    <row r="420" spans="1:53" s="200" customFormat="1">
      <c r="A420" s="447"/>
      <c r="B420" s="448"/>
      <c r="C420" s="449"/>
      <c r="D420" s="449"/>
      <c r="E420" s="476"/>
      <c r="F420" s="476"/>
      <c r="G420" s="449"/>
      <c r="H420" s="449"/>
      <c r="I420" s="449"/>
      <c r="J420" s="449"/>
      <c r="K420" s="449"/>
      <c r="L420" s="450"/>
      <c r="M420" s="450"/>
      <c r="N420" s="450"/>
      <c r="O420" s="451"/>
      <c r="P420" s="450"/>
      <c r="Q420" s="451"/>
      <c r="R420" s="452"/>
      <c r="S420" s="450"/>
      <c r="T420" s="452"/>
      <c r="U420" s="452"/>
      <c r="V420" s="450"/>
      <c r="W420" s="452"/>
      <c r="X420" s="452"/>
      <c r="Y420" s="453"/>
      <c r="Z420" s="452"/>
      <c r="AA420" s="452"/>
      <c r="AB420" s="452"/>
      <c r="AC420" s="452"/>
      <c r="AD420" s="452"/>
      <c r="AE420" s="452"/>
      <c r="AF420" s="454"/>
      <c r="AG420" s="454"/>
      <c r="AH420" s="454"/>
      <c r="AI420" s="454"/>
      <c r="AJ420" s="454"/>
      <c r="AK420" s="454"/>
      <c r="AL420" s="454"/>
      <c r="AM420" s="454"/>
      <c r="AN420" s="454"/>
      <c r="AO420" s="454"/>
      <c r="AP420" s="454"/>
      <c r="AQ420" s="454"/>
      <c r="AR420" s="452"/>
      <c r="AS420" s="198"/>
      <c r="AT420" s="198"/>
      <c r="AU420" s="198"/>
      <c r="AV420" s="206"/>
      <c r="AY420" s="201"/>
      <c r="AZ420" s="201"/>
      <c r="BA420" s="195"/>
    </row>
    <row r="421" spans="1:53" s="200" customFormat="1">
      <c r="A421" s="447"/>
      <c r="B421" s="448"/>
      <c r="C421" s="449"/>
      <c r="D421" s="449"/>
      <c r="E421" s="476"/>
      <c r="F421" s="476"/>
      <c r="G421" s="449"/>
      <c r="H421" s="449"/>
      <c r="I421" s="449"/>
      <c r="J421" s="449"/>
      <c r="K421" s="449"/>
      <c r="L421" s="450"/>
      <c r="M421" s="450"/>
      <c r="N421" s="450"/>
      <c r="O421" s="451"/>
      <c r="P421" s="450"/>
      <c r="Q421" s="451"/>
      <c r="R421" s="452"/>
      <c r="S421" s="450"/>
      <c r="T421" s="452"/>
      <c r="U421" s="452"/>
      <c r="V421" s="450"/>
      <c r="W421" s="452"/>
      <c r="X421" s="452"/>
      <c r="Y421" s="453"/>
      <c r="Z421" s="452"/>
      <c r="AA421" s="452"/>
      <c r="AB421" s="452"/>
      <c r="AC421" s="452"/>
      <c r="AD421" s="452"/>
      <c r="AE421" s="452"/>
      <c r="AF421" s="454"/>
      <c r="AG421" s="454"/>
      <c r="AH421" s="454"/>
      <c r="AI421" s="454"/>
      <c r="AJ421" s="454"/>
      <c r="AK421" s="454"/>
      <c r="AL421" s="454"/>
      <c r="AM421" s="454"/>
      <c r="AN421" s="454"/>
      <c r="AO421" s="454"/>
      <c r="AP421" s="454"/>
      <c r="AQ421" s="454"/>
      <c r="AR421" s="452"/>
      <c r="AS421" s="198"/>
      <c r="AT421" s="198"/>
      <c r="AU421" s="198"/>
      <c r="AV421" s="206"/>
      <c r="AY421" s="201"/>
      <c r="AZ421" s="201"/>
      <c r="BA421" s="195"/>
    </row>
    <row r="422" spans="1:53" s="200" customFormat="1">
      <c r="A422" s="447"/>
      <c r="B422" s="448"/>
      <c r="C422" s="449"/>
      <c r="D422" s="449"/>
      <c r="E422" s="476"/>
      <c r="F422" s="476"/>
      <c r="G422" s="449"/>
      <c r="H422" s="449"/>
      <c r="I422" s="449"/>
      <c r="J422" s="449"/>
      <c r="K422" s="449"/>
      <c r="L422" s="450"/>
      <c r="M422" s="450"/>
      <c r="N422" s="450"/>
      <c r="O422" s="451"/>
      <c r="P422" s="450"/>
      <c r="Q422" s="451"/>
      <c r="R422" s="452"/>
      <c r="S422" s="450"/>
      <c r="T422" s="452"/>
      <c r="U422" s="452"/>
      <c r="V422" s="450"/>
      <c r="W422" s="452"/>
      <c r="X422" s="452"/>
      <c r="Y422" s="453"/>
      <c r="Z422" s="452"/>
      <c r="AA422" s="452"/>
      <c r="AB422" s="452"/>
      <c r="AC422" s="452"/>
      <c r="AD422" s="452"/>
      <c r="AE422" s="452"/>
      <c r="AF422" s="454"/>
      <c r="AG422" s="454"/>
      <c r="AH422" s="454"/>
      <c r="AI422" s="454"/>
      <c r="AJ422" s="454"/>
      <c r="AK422" s="454"/>
      <c r="AL422" s="454"/>
      <c r="AM422" s="454"/>
      <c r="AN422" s="454"/>
      <c r="AO422" s="454"/>
      <c r="AP422" s="454"/>
      <c r="AQ422" s="454"/>
      <c r="AR422" s="452"/>
      <c r="AS422" s="198"/>
      <c r="AT422" s="198"/>
      <c r="AU422" s="198"/>
      <c r="AV422" s="206"/>
      <c r="AY422" s="201"/>
      <c r="AZ422" s="201"/>
      <c r="BA422" s="195"/>
    </row>
    <row r="423" spans="1:53" s="200" customFormat="1">
      <c r="A423" s="447"/>
      <c r="B423" s="448"/>
      <c r="C423" s="449"/>
      <c r="D423" s="449"/>
      <c r="E423" s="476"/>
      <c r="F423" s="476"/>
      <c r="G423" s="449"/>
      <c r="H423" s="449"/>
      <c r="I423" s="449"/>
      <c r="J423" s="449"/>
      <c r="K423" s="449"/>
      <c r="L423" s="450"/>
      <c r="M423" s="450"/>
      <c r="N423" s="450"/>
      <c r="O423" s="451"/>
      <c r="P423" s="450"/>
      <c r="Q423" s="451"/>
      <c r="R423" s="452"/>
      <c r="S423" s="450"/>
      <c r="T423" s="452"/>
      <c r="U423" s="452"/>
      <c r="V423" s="450"/>
      <c r="W423" s="452"/>
      <c r="X423" s="452"/>
      <c r="Y423" s="453"/>
      <c r="Z423" s="452"/>
      <c r="AA423" s="452"/>
      <c r="AB423" s="452"/>
      <c r="AC423" s="452"/>
      <c r="AD423" s="452"/>
      <c r="AE423" s="452"/>
      <c r="AF423" s="454"/>
      <c r="AG423" s="454"/>
      <c r="AH423" s="454"/>
      <c r="AI423" s="454"/>
      <c r="AJ423" s="454"/>
      <c r="AK423" s="454"/>
      <c r="AL423" s="454"/>
      <c r="AM423" s="454"/>
      <c r="AN423" s="454"/>
      <c r="AO423" s="454"/>
      <c r="AP423" s="454"/>
      <c r="AQ423" s="454"/>
      <c r="AR423" s="452"/>
      <c r="AS423" s="198"/>
      <c r="AT423" s="198"/>
      <c r="AU423" s="198"/>
      <c r="AV423" s="206"/>
      <c r="AY423" s="201"/>
      <c r="AZ423" s="201"/>
      <c r="BA423" s="195"/>
    </row>
    <row r="424" spans="1:53" s="200" customFormat="1">
      <c r="A424" s="447"/>
      <c r="B424" s="448"/>
      <c r="C424" s="449"/>
      <c r="D424" s="449"/>
      <c r="E424" s="476"/>
      <c r="F424" s="476"/>
      <c r="G424" s="449"/>
      <c r="H424" s="449"/>
      <c r="I424" s="449"/>
      <c r="J424" s="449"/>
      <c r="K424" s="449"/>
      <c r="L424" s="450"/>
      <c r="M424" s="450"/>
      <c r="N424" s="450"/>
      <c r="O424" s="451"/>
      <c r="P424" s="450"/>
      <c r="Q424" s="451"/>
      <c r="R424" s="452"/>
      <c r="S424" s="450"/>
      <c r="T424" s="452"/>
      <c r="U424" s="452"/>
      <c r="V424" s="450"/>
      <c r="W424" s="452"/>
      <c r="X424" s="452"/>
      <c r="Y424" s="453"/>
      <c r="Z424" s="452"/>
      <c r="AA424" s="452"/>
      <c r="AB424" s="452"/>
      <c r="AC424" s="452"/>
      <c r="AD424" s="452"/>
      <c r="AE424" s="452"/>
      <c r="AF424" s="454"/>
      <c r="AG424" s="454"/>
      <c r="AH424" s="454"/>
      <c r="AI424" s="454"/>
      <c r="AJ424" s="454"/>
      <c r="AK424" s="454"/>
      <c r="AL424" s="454"/>
      <c r="AM424" s="454"/>
      <c r="AN424" s="454"/>
      <c r="AO424" s="454"/>
      <c r="AP424" s="454"/>
      <c r="AQ424" s="454"/>
      <c r="AR424" s="452"/>
      <c r="AS424" s="198"/>
      <c r="AT424" s="198"/>
      <c r="AU424" s="198"/>
      <c r="AV424" s="206"/>
      <c r="AY424" s="201"/>
      <c r="AZ424" s="201"/>
      <c r="BA424" s="195"/>
    </row>
    <row r="425" spans="1:53" s="200" customFormat="1">
      <c r="A425" s="447"/>
      <c r="B425" s="448"/>
      <c r="C425" s="449"/>
      <c r="D425" s="449"/>
      <c r="E425" s="476"/>
      <c r="F425" s="476"/>
      <c r="G425" s="449"/>
      <c r="H425" s="449"/>
      <c r="I425" s="449"/>
      <c r="J425" s="449"/>
      <c r="K425" s="449"/>
      <c r="L425" s="450"/>
      <c r="M425" s="450"/>
      <c r="N425" s="450"/>
      <c r="O425" s="451"/>
      <c r="P425" s="450"/>
      <c r="Q425" s="451"/>
      <c r="R425" s="452"/>
      <c r="S425" s="450"/>
      <c r="T425" s="452"/>
      <c r="U425" s="452"/>
      <c r="V425" s="450"/>
      <c r="W425" s="452"/>
      <c r="X425" s="452"/>
      <c r="Y425" s="453"/>
      <c r="Z425" s="452"/>
      <c r="AA425" s="452"/>
      <c r="AB425" s="452"/>
      <c r="AC425" s="452"/>
      <c r="AD425" s="452"/>
      <c r="AE425" s="452"/>
      <c r="AF425" s="454"/>
      <c r="AG425" s="454"/>
      <c r="AH425" s="454"/>
      <c r="AI425" s="454"/>
      <c r="AJ425" s="454"/>
      <c r="AK425" s="454"/>
      <c r="AL425" s="454"/>
      <c r="AM425" s="454"/>
      <c r="AN425" s="454"/>
      <c r="AO425" s="454"/>
      <c r="AP425" s="454"/>
      <c r="AQ425" s="454"/>
      <c r="AR425" s="452"/>
      <c r="AS425" s="198"/>
      <c r="AT425" s="198"/>
      <c r="AU425" s="198"/>
      <c r="AV425" s="206"/>
      <c r="AY425" s="201"/>
      <c r="AZ425" s="201"/>
      <c r="BA425" s="195"/>
    </row>
    <row r="426" spans="1:53" s="200" customFormat="1">
      <c r="A426" s="447"/>
      <c r="B426" s="448"/>
      <c r="C426" s="449"/>
      <c r="D426" s="449"/>
      <c r="E426" s="476"/>
      <c r="F426" s="476"/>
      <c r="G426" s="449"/>
      <c r="H426" s="449"/>
      <c r="I426" s="449"/>
      <c r="J426" s="449"/>
      <c r="K426" s="449"/>
      <c r="L426" s="450"/>
      <c r="M426" s="450"/>
      <c r="N426" s="450"/>
      <c r="O426" s="451"/>
      <c r="P426" s="450"/>
      <c r="Q426" s="451"/>
      <c r="R426" s="452"/>
      <c r="S426" s="450"/>
      <c r="T426" s="452"/>
      <c r="U426" s="452"/>
      <c r="V426" s="450"/>
      <c r="W426" s="452"/>
      <c r="X426" s="452"/>
      <c r="Y426" s="453"/>
      <c r="Z426" s="452"/>
      <c r="AA426" s="452"/>
      <c r="AB426" s="452"/>
      <c r="AC426" s="452"/>
      <c r="AD426" s="452"/>
      <c r="AE426" s="452"/>
      <c r="AF426" s="454"/>
      <c r="AG426" s="454"/>
      <c r="AH426" s="454"/>
      <c r="AI426" s="454"/>
      <c r="AJ426" s="454"/>
      <c r="AK426" s="454"/>
      <c r="AL426" s="454"/>
      <c r="AM426" s="454"/>
      <c r="AN426" s="454"/>
      <c r="AO426" s="454"/>
      <c r="AP426" s="454"/>
      <c r="AQ426" s="454"/>
      <c r="AR426" s="452"/>
      <c r="AS426" s="198"/>
      <c r="AT426" s="198"/>
      <c r="AU426" s="198"/>
      <c r="AV426" s="206"/>
      <c r="AY426" s="201"/>
      <c r="AZ426" s="201"/>
      <c r="BA426" s="195"/>
    </row>
    <row r="427" spans="1:53" s="200" customFormat="1">
      <c r="A427" s="447"/>
      <c r="B427" s="448"/>
      <c r="C427" s="449"/>
      <c r="D427" s="449"/>
      <c r="E427" s="476"/>
      <c r="F427" s="476"/>
      <c r="G427" s="449"/>
      <c r="H427" s="449"/>
      <c r="I427" s="449"/>
      <c r="J427" s="449"/>
      <c r="K427" s="449"/>
      <c r="L427" s="450"/>
      <c r="M427" s="450"/>
      <c r="N427" s="450"/>
      <c r="O427" s="451"/>
      <c r="P427" s="450"/>
      <c r="Q427" s="451"/>
      <c r="R427" s="452"/>
      <c r="S427" s="450"/>
      <c r="T427" s="452"/>
      <c r="U427" s="452"/>
      <c r="V427" s="450"/>
      <c r="W427" s="452"/>
      <c r="X427" s="452"/>
      <c r="Y427" s="453"/>
      <c r="Z427" s="452"/>
      <c r="AA427" s="452"/>
      <c r="AB427" s="452"/>
      <c r="AC427" s="452"/>
      <c r="AD427" s="452"/>
      <c r="AE427" s="452"/>
      <c r="AF427" s="454"/>
      <c r="AG427" s="454"/>
      <c r="AH427" s="454"/>
      <c r="AI427" s="454"/>
      <c r="AJ427" s="454"/>
      <c r="AK427" s="454"/>
      <c r="AL427" s="454"/>
      <c r="AM427" s="454"/>
      <c r="AN427" s="454"/>
      <c r="AO427" s="454"/>
      <c r="AP427" s="454"/>
      <c r="AQ427" s="454"/>
      <c r="AR427" s="452"/>
      <c r="AS427" s="198"/>
      <c r="AT427" s="198"/>
      <c r="AU427" s="198"/>
      <c r="AV427" s="206"/>
      <c r="AY427" s="201"/>
      <c r="AZ427" s="201"/>
      <c r="BA427" s="195"/>
    </row>
    <row r="428" spans="1:53" s="200" customFormat="1">
      <c r="A428" s="447"/>
      <c r="B428" s="448"/>
      <c r="C428" s="449"/>
      <c r="D428" s="449"/>
      <c r="E428" s="476"/>
      <c r="F428" s="476"/>
      <c r="G428" s="449"/>
      <c r="H428" s="449"/>
      <c r="I428" s="449"/>
      <c r="J428" s="449"/>
      <c r="K428" s="449"/>
      <c r="L428" s="450"/>
      <c r="M428" s="450"/>
      <c r="N428" s="450"/>
      <c r="O428" s="451"/>
      <c r="P428" s="450"/>
      <c r="Q428" s="451"/>
      <c r="R428" s="452"/>
      <c r="S428" s="450"/>
      <c r="T428" s="452"/>
      <c r="U428" s="452"/>
      <c r="V428" s="450"/>
      <c r="W428" s="452"/>
      <c r="X428" s="452"/>
      <c r="Y428" s="453"/>
      <c r="Z428" s="452"/>
      <c r="AA428" s="452"/>
      <c r="AB428" s="452"/>
      <c r="AC428" s="452"/>
      <c r="AD428" s="452"/>
      <c r="AE428" s="452"/>
      <c r="AF428" s="454"/>
      <c r="AG428" s="454"/>
      <c r="AH428" s="454"/>
      <c r="AI428" s="454"/>
      <c r="AJ428" s="454"/>
      <c r="AK428" s="454"/>
      <c r="AL428" s="454"/>
      <c r="AM428" s="454"/>
      <c r="AN428" s="454"/>
      <c r="AO428" s="454"/>
      <c r="AP428" s="454"/>
      <c r="AQ428" s="454"/>
      <c r="AR428" s="452"/>
      <c r="AS428" s="198"/>
      <c r="AT428" s="198"/>
      <c r="AU428" s="198"/>
      <c r="AV428" s="206"/>
      <c r="AY428" s="201"/>
      <c r="AZ428" s="201"/>
      <c r="BA428" s="195"/>
    </row>
    <row r="429" spans="1:53" s="200" customFormat="1">
      <c r="A429" s="447"/>
      <c r="B429" s="448"/>
      <c r="C429" s="449"/>
      <c r="D429" s="449"/>
      <c r="E429" s="476"/>
      <c r="F429" s="476"/>
      <c r="G429" s="449"/>
      <c r="H429" s="449"/>
      <c r="I429" s="449"/>
      <c r="J429" s="449"/>
      <c r="K429" s="449"/>
      <c r="L429" s="450"/>
      <c r="M429" s="450"/>
      <c r="N429" s="450"/>
      <c r="O429" s="451"/>
      <c r="P429" s="450"/>
      <c r="Q429" s="451"/>
      <c r="R429" s="452"/>
      <c r="S429" s="450"/>
      <c r="T429" s="452"/>
      <c r="U429" s="452"/>
      <c r="V429" s="450"/>
      <c r="W429" s="452"/>
      <c r="X429" s="452"/>
      <c r="Y429" s="453"/>
      <c r="Z429" s="452"/>
      <c r="AA429" s="452"/>
      <c r="AB429" s="452"/>
      <c r="AC429" s="452"/>
      <c r="AD429" s="452"/>
      <c r="AE429" s="452"/>
      <c r="AF429" s="454"/>
      <c r="AG429" s="454"/>
      <c r="AH429" s="454"/>
      <c r="AI429" s="454"/>
      <c r="AJ429" s="454"/>
      <c r="AK429" s="454"/>
      <c r="AL429" s="454"/>
      <c r="AM429" s="454"/>
      <c r="AN429" s="454"/>
      <c r="AO429" s="454"/>
      <c r="AP429" s="454"/>
      <c r="AQ429" s="454"/>
      <c r="AR429" s="452"/>
      <c r="AS429" s="198"/>
      <c r="AT429" s="198"/>
      <c r="AU429" s="198"/>
      <c r="AV429" s="206"/>
      <c r="AY429" s="201"/>
      <c r="AZ429" s="201"/>
      <c r="BA429" s="195"/>
    </row>
    <row r="430" spans="1:53" s="200" customFormat="1">
      <c r="A430" s="447"/>
      <c r="B430" s="448"/>
      <c r="C430" s="449"/>
      <c r="D430" s="449"/>
      <c r="E430" s="476"/>
      <c r="F430" s="476"/>
      <c r="G430" s="449"/>
      <c r="H430" s="449"/>
      <c r="I430" s="449"/>
      <c r="J430" s="449"/>
      <c r="K430" s="449"/>
      <c r="L430" s="450"/>
      <c r="M430" s="450"/>
      <c r="N430" s="450"/>
      <c r="O430" s="451"/>
      <c r="P430" s="450"/>
      <c r="Q430" s="451"/>
      <c r="R430" s="452"/>
      <c r="S430" s="450"/>
      <c r="T430" s="452"/>
      <c r="U430" s="452"/>
      <c r="V430" s="450"/>
      <c r="W430" s="452"/>
      <c r="X430" s="452"/>
      <c r="Y430" s="453"/>
      <c r="Z430" s="452"/>
      <c r="AA430" s="452"/>
      <c r="AB430" s="452"/>
      <c r="AC430" s="452"/>
      <c r="AD430" s="452"/>
      <c r="AE430" s="452"/>
      <c r="AF430" s="454"/>
      <c r="AG430" s="454"/>
      <c r="AH430" s="454"/>
      <c r="AI430" s="454"/>
      <c r="AJ430" s="454"/>
      <c r="AK430" s="454"/>
      <c r="AL430" s="454"/>
      <c r="AM430" s="454"/>
      <c r="AN430" s="454"/>
      <c r="AO430" s="454"/>
      <c r="AP430" s="454"/>
      <c r="AQ430" s="454"/>
      <c r="AR430" s="452"/>
      <c r="AS430" s="198"/>
      <c r="AT430" s="198"/>
      <c r="AU430" s="198"/>
      <c r="AV430" s="206"/>
      <c r="AY430" s="201"/>
      <c r="AZ430" s="201"/>
      <c r="BA430" s="195"/>
    </row>
    <row r="431" spans="1:53" s="200" customFormat="1">
      <c r="A431" s="447"/>
      <c r="B431" s="448"/>
      <c r="C431" s="449"/>
      <c r="D431" s="449"/>
      <c r="E431" s="476"/>
      <c r="F431" s="476"/>
      <c r="G431" s="449"/>
      <c r="H431" s="449"/>
      <c r="I431" s="449"/>
      <c r="J431" s="449"/>
      <c r="K431" s="449"/>
      <c r="L431" s="450"/>
      <c r="M431" s="450"/>
      <c r="N431" s="450"/>
      <c r="O431" s="451"/>
      <c r="P431" s="450"/>
      <c r="Q431" s="451"/>
      <c r="R431" s="452"/>
      <c r="S431" s="450"/>
      <c r="T431" s="452"/>
      <c r="U431" s="452"/>
      <c r="V431" s="450"/>
      <c r="W431" s="452"/>
      <c r="X431" s="452"/>
      <c r="Y431" s="453"/>
      <c r="Z431" s="452"/>
      <c r="AA431" s="452"/>
      <c r="AB431" s="452"/>
      <c r="AC431" s="452"/>
      <c r="AD431" s="452"/>
      <c r="AE431" s="452"/>
      <c r="AF431" s="454"/>
      <c r="AG431" s="454"/>
      <c r="AH431" s="454"/>
      <c r="AI431" s="454"/>
      <c r="AJ431" s="454"/>
      <c r="AK431" s="454"/>
      <c r="AL431" s="454"/>
      <c r="AM431" s="454"/>
      <c r="AN431" s="454"/>
      <c r="AO431" s="454"/>
      <c r="AP431" s="454"/>
      <c r="AQ431" s="454"/>
      <c r="AR431" s="452"/>
      <c r="AS431" s="198"/>
      <c r="AT431" s="198"/>
      <c r="AU431" s="198"/>
      <c r="AV431" s="206"/>
      <c r="AY431" s="201"/>
      <c r="AZ431" s="201"/>
      <c r="BA431" s="195"/>
    </row>
    <row r="432" spans="1:53" s="200" customFormat="1">
      <c r="A432" s="447"/>
      <c r="B432" s="448"/>
      <c r="C432" s="449"/>
      <c r="D432" s="449"/>
      <c r="E432" s="476"/>
      <c r="F432" s="476"/>
      <c r="G432" s="449"/>
      <c r="H432" s="449"/>
      <c r="I432" s="449"/>
      <c r="J432" s="449"/>
      <c r="K432" s="449"/>
      <c r="L432" s="450"/>
      <c r="M432" s="450"/>
      <c r="N432" s="450"/>
      <c r="O432" s="451"/>
      <c r="P432" s="450"/>
      <c r="Q432" s="451"/>
      <c r="R432" s="452"/>
      <c r="S432" s="450"/>
      <c r="T432" s="452"/>
      <c r="U432" s="452"/>
      <c r="V432" s="450"/>
      <c r="W432" s="452"/>
      <c r="X432" s="452"/>
      <c r="Y432" s="453"/>
      <c r="Z432" s="452"/>
      <c r="AA432" s="452"/>
      <c r="AB432" s="452"/>
      <c r="AC432" s="452"/>
      <c r="AD432" s="452"/>
      <c r="AE432" s="452"/>
      <c r="AF432" s="454"/>
      <c r="AG432" s="454"/>
      <c r="AH432" s="454"/>
      <c r="AI432" s="454"/>
      <c r="AJ432" s="454"/>
      <c r="AK432" s="454"/>
      <c r="AL432" s="454"/>
      <c r="AM432" s="454"/>
      <c r="AN432" s="454"/>
      <c r="AO432" s="454"/>
      <c r="AP432" s="454"/>
      <c r="AQ432" s="454"/>
      <c r="AR432" s="452"/>
      <c r="AS432" s="198"/>
      <c r="AT432" s="198"/>
      <c r="AU432" s="198"/>
      <c r="AV432" s="206"/>
      <c r="AY432" s="201"/>
      <c r="AZ432" s="201"/>
      <c r="BA432" s="195"/>
    </row>
    <row r="433" spans="1:53" s="200" customFormat="1">
      <c r="A433" s="447"/>
      <c r="B433" s="448"/>
      <c r="C433" s="449"/>
      <c r="D433" s="449"/>
      <c r="E433" s="476"/>
      <c r="F433" s="476"/>
      <c r="G433" s="449"/>
      <c r="H433" s="449"/>
      <c r="I433" s="449"/>
      <c r="J433" s="449"/>
      <c r="K433" s="449"/>
      <c r="L433" s="450"/>
      <c r="M433" s="450"/>
      <c r="N433" s="450"/>
      <c r="O433" s="451"/>
      <c r="P433" s="450"/>
      <c r="Q433" s="451"/>
      <c r="R433" s="452"/>
      <c r="S433" s="450"/>
      <c r="T433" s="452"/>
      <c r="U433" s="452"/>
      <c r="V433" s="450"/>
      <c r="W433" s="452"/>
      <c r="X433" s="452"/>
      <c r="Y433" s="453"/>
      <c r="Z433" s="452"/>
      <c r="AA433" s="452"/>
      <c r="AB433" s="452"/>
      <c r="AC433" s="452"/>
      <c r="AD433" s="452"/>
      <c r="AE433" s="452"/>
      <c r="AF433" s="454"/>
      <c r="AG433" s="454"/>
      <c r="AH433" s="454"/>
      <c r="AI433" s="454"/>
      <c r="AJ433" s="454"/>
      <c r="AK433" s="454"/>
      <c r="AL433" s="454"/>
      <c r="AM433" s="454"/>
      <c r="AN433" s="454"/>
      <c r="AO433" s="454"/>
      <c r="AP433" s="454"/>
      <c r="AQ433" s="454"/>
      <c r="AR433" s="452"/>
      <c r="AS433" s="198"/>
      <c r="AT433" s="198"/>
      <c r="AU433" s="198"/>
      <c r="AV433" s="206"/>
      <c r="AY433" s="201"/>
      <c r="AZ433" s="201"/>
      <c r="BA433" s="195"/>
    </row>
    <row r="434" spans="1:53" s="200" customFormat="1">
      <c r="A434" s="447"/>
      <c r="B434" s="448"/>
      <c r="C434" s="449"/>
      <c r="D434" s="449"/>
      <c r="E434" s="476"/>
      <c r="F434" s="476"/>
      <c r="G434" s="449"/>
      <c r="H434" s="449"/>
      <c r="I434" s="449"/>
      <c r="J434" s="449"/>
      <c r="K434" s="449"/>
      <c r="L434" s="450"/>
      <c r="M434" s="450"/>
      <c r="N434" s="450"/>
      <c r="O434" s="451"/>
      <c r="P434" s="450"/>
      <c r="Q434" s="451"/>
      <c r="R434" s="452"/>
      <c r="S434" s="450"/>
      <c r="T434" s="452"/>
      <c r="U434" s="452"/>
      <c r="V434" s="450"/>
      <c r="W434" s="452"/>
      <c r="X434" s="452"/>
      <c r="Y434" s="453"/>
      <c r="Z434" s="452"/>
      <c r="AA434" s="452"/>
      <c r="AB434" s="452"/>
      <c r="AC434" s="452"/>
      <c r="AD434" s="452"/>
      <c r="AE434" s="452"/>
      <c r="AF434" s="454"/>
      <c r="AG434" s="454"/>
      <c r="AH434" s="454"/>
      <c r="AI434" s="454"/>
      <c r="AJ434" s="454"/>
      <c r="AK434" s="454"/>
      <c r="AL434" s="454"/>
      <c r="AM434" s="454"/>
      <c r="AN434" s="454"/>
      <c r="AO434" s="454"/>
      <c r="AP434" s="454"/>
      <c r="AQ434" s="454"/>
      <c r="AR434" s="452"/>
      <c r="AS434" s="198"/>
      <c r="AT434" s="198"/>
      <c r="AU434" s="198"/>
      <c r="AV434" s="206"/>
      <c r="AY434" s="201"/>
      <c r="AZ434" s="201"/>
      <c r="BA434" s="195"/>
    </row>
    <row r="435" spans="1:53" s="200" customFormat="1">
      <c r="A435" s="447"/>
      <c r="B435" s="448"/>
      <c r="C435" s="449"/>
      <c r="D435" s="449"/>
      <c r="E435" s="476"/>
      <c r="F435" s="476"/>
      <c r="G435" s="449"/>
      <c r="H435" s="449"/>
      <c r="I435" s="449"/>
      <c r="J435" s="449"/>
      <c r="K435" s="449"/>
      <c r="L435" s="450"/>
      <c r="M435" s="450"/>
      <c r="N435" s="450"/>
      <c r="O435" s="451"/>
      <c r="P435" s="450"/>
      <c r="Q435" s="451"/>
      <c r="R435" s="452"/>
      <c r="S435" s="450"/>
      <c r="T435" s="452"/>
      <c r="U435" s="452"/>
      <c r="V435" s="450"/>
      <c r="W435" s="452"/>
      <c r="X435" s="452"/>
      <c r="Y435" s="453"/>
      <c r="Z435" s="452"/>
      <c r="AA435" s="452"/>
      <c r="AB435" s="452"/>
      <c r="AC435" s="452"/>
      <c r="AD435" s="452"/>
      <c r="AE435" s="452"/>
      <c r="AF435" s="454"/>
      <c r="AG435" s="454"/>
      <c r="AH435" s="454"/>
      <c r="AI435" s="454"/>
      <c r="AJ435" s="454"/>
      <c r="AK435" s="454"/>
      <c r="AL435" s="454"/>
      <c r="AM435" s="454"/>
      <c r="AN435" s="454"/>
      <c r="AO435" s="454"/>
      <c r="AP435" s="454"/>
      <c r="AQ435" s="454"/>
      <c r="AR435" s="452"/>
      <c r="AS435" s="198"/>
      <c r="AT435" s="198"/>
      <c r="AU435" s="198"/>
      <c r="AV435" s="206"/>
      <c r="AY435" s="201"/>
      <c r="AZ435" s="201"/>
      <c r="BA435" s="195"/>
    </row>
    <row r="436" spans="1:53" s="200" customFormat="1">
      <c r="A436" s="447"/>
      <c r="B436" s="448"/>
      <c r="C436" s="449"/>
      <c r="D436" s="449"/>
      <c r="E436" s="476"/>
      <c r="F436" s="476"/>
      <c r="G436" s="449"/>
      <c r="H436" s="449"/>
      <c r="I436" s="449"/>
      <c r="J436" s="449"/>
      <c r="K436" s="449"/>
      <c r="L436" s="450"/>
      <c r="M436" s="450"/>
      <c r="N436" s="450"/>
      <c r="O436" s="451"/>
      <c r="P436" s="450"/>
      <c r="Q436" s="451"/>
      <c r="R436" s="452"/>
      <c r="S436" s="450"/>
      <c r="T436" s="452"/>
      <c r="U436" s="452"/>
      <c r="V436" s="450"/>
      <c r="W436" s="452"/>
      <c r="X436" s="452"/>
      <c r="Y436" s="453"/>
      <c r="Z436" s="452"/>
      <c r="AA436" s="452"/>
      <c r="AB436" s="452"/>
      <c r="AC436" s="452"/>
      <c r="AD436" s="452"/>
      <c r="AE436" s="452"/>
      <c r="AF436" s="454"/>
      <c r="AG436" s="454"/>
      <c r="AH436" s="454"/>
      <c r="AI436" s="454"/>
      <c r="AJ436" s="454"/>
      <c r="AK436" s="454"/>
      <c r="AL436" s="454"/>
      <c r="AM436" s="454"/>
      <c r="AN436" s="454"/>
      <c r="AO436" s="454"/>
      <c r="AP436" s="454"/>
      <c r="AQ436" s="454"/>
      <c r="AR436" s="452"/>
      <c r="AS436" s="198"/>
      <c r="AT436" s="198"/>
      <c r="AU436" s="198"/>
      <c r="AV436" s="206"/>
      <c r="AY436" s="201"/>
      <c r="AZ436" s="201"/>
      <c r="BA436" s="195"/>
    </row>
    <row r="437" spans="1:53" s="200" customFormat="1">
      <c r="A437" s="447"/>
      <c r="B437" s="448"/>
      <c r="C437" s="449"/>
      <c r="D437" s="449"/>
      <c r="E437" s="476"/>
      <c r="F437" s="476"/>
      <c r="G437" s="449"/>
      <c r="H437" s="449"/>
      <c r="I437" s="449"/>
      <c r="J437" s="449"/>
      <c r="K437" s="449"/>
      <c r="L437" s="450"/>
      <c r="M437" s="450"/>
      <c r="N437" s="450"/>
      <c r="O437" s="451"/>
      <c r="P437" s="450"/>
      <c r="Q437" s="451"/>
      <c r="R437" s="452"/>
      <c r="S437" s="450"/>
      <c r="T437" s="452"/>
      <c r="U437" s="452"/>
      <c r="V437" s="450"/>
      <c r="W437" s="452"/>
      <c r="X437" s="452"/>
      <c r="Y437" s="453"/>
      <c r="Z437" s="452"/>
      <c r="AA437" s="452"/>
      <c r="AB437" s="452"/>
      <c r="AC437" s="452"/>
      <c r="AD437" s="452"/>
      <c r="AE437" s="452"/>
      <c r="AF437" s="454"/>
      <c r="AG437" s="454"/>
      <c r="AH437" s="454"/>
      <c r="AI437" s="454"/>
      <c r="AJ437" s="454"/>
      <c r="AK437" s="454"/>
      <c r="AL437" s="454"/>
      <c r="AM437" s="454"/>
      <c r="AN437" s="454"/>
      <c r="AO437" s="454"/>
      <c r="AP437" s="454"/>
      <c r="AQ437" s="454"/>
      <c r="AR437" s="452"/>
      <c r="AS437" s="198"/>
      <c r="AT437" s="198"/>
      <c r="AU437" s="198"/>
      <c r="AV437" s="206"/>
      <c r="AY437" s="201"/>
      <c r="AZ437" s="201"/>
      <c r="BA437" s="195"/>
    </row>
    <row r="438" spans="1:53" s="200" customFormat="1">
      <c r="A438" s="447"/>
      <c r="B438" s="448"/>
      <c r="C438" s="449"/>
      <c r="D438" s="449"/>
      <c r="E438" s="476"/>
      <c r="F438" s="476"/>
      <c r="G438" s="449"/>
      <c r="H438" s="449"/>
      <c r="I438" s="449"/>
      <c r="J438" s="449"/>
      <c r="K438" s="449"/>
      <c r="L438" s="450"/>
      <c r="M438" s="450"/>
      <c r="N438" s="450"/>
      <c r="O438" s="451"/>
      <c r="P438" s="450"/>
      <c r="Q438" s="451"/>
      <c r="R438" s="452"/>
      <c r="S438" s="450"/>
      <c r="T438" s="452"/>
      <c r="U438" s="452"/>
      <c r="V438" s="450"/>
      <c r="W438" s="452"/>
      <c r="X438" s="452"/>
      <c r="Y438" s="453"/>
      <c r="Z438" s="452"/>
      <c r="AA438" s="452"/>
      <c r="AB438" s="452"/>
      <c r="AC438" s="452"/>
      <c r="AD438" s="452"/>
      <c r="AE438" s="452"/>
      <c r="AF438" s="454"/>
      <c r="AG438" s="454"/>
      <c r="AH438" s="454"/>
      <c r="AI438" s="454"/>
      <c r="AJ438" s="454"/>
      <c r="AK438" s="454"/>
      <c r="AL438" s="454"/>
      <c r="AM438" s="454"/>
      <c r="AN438" s="454"/>
      <c r="AO438" s="454"/>
      <c r="AP438" s="454"/>
      <c r="AQ438" s="454"/>
      <c r="AR438" s="452"/>
      <c r="AS438" s="198"/>
      <c r="AT438" s="198"/>
      <c r="AU438" s="198"/>
      <c r="AV438" s="206"/>
      <c r="AY438" s="201"/>
      <c r="AZ438" s="201"/>
      <c r="BA438" s="195"/>
    </row>
    <row r="439" spans="1:53" s="200" customFormat="1">
      <c r="A439" s="447"/>
      <c r="B439" s="448"/>
      <c r="C439" s="449"/>
      <c r="D439" s="449"/>
      <c r="E439" s="476"/>
      <c r="F439" s="476"/>
      <c r="G439" s="449"/>
      <c r="H439" s="449"/>
      <c r="I439" s="449"/>
      <c r="J439" s="449"/>
      <c r="K439" s="449"/>
      <c r="L439" s="450"/>
      <c r="M439" s="450"/>
      <c r="N439" s="450"/>
      <c r="O439" s="451"/>
      <c r="P439" s="450"/>
      <c r="Q439" s="451"/>
      <c r="R439" s="452"/>
      <c r="S439" s="450"/>
      <c r="T439" s="452"/>
      <c r="U439" s="452"/>
      <c r="V439" s="450"/>
      <c r="W439" s="452"/>
      <c r="X439" s="452"/>
      <c r="Y439" s="453"/>
      <c r="Z439" s="452"/>
      <c r="AA439" s="452"/>
      <c r="AB439" s="452"/>
      <c r="AC439" s="452"/>
      <c r="AD439" s="452"/>
      <c r="AE439" s="452"/>
      <c r="AF439" s="454"/>
      <c r="AG439" s="454"/>
      <c r="AH439" s="454"/>
      <c r="AI439" s="454"/>
      <c r="AJ439" s="454"/>
      <c r="AK439" s="454"/>
      <c r="AL439" s="454"/>
      <c r="AM439" s="454"/>
      <c r="AN439" s="454"/>
      <c r="AO439" s="454"/>
      <c r="AP439" s="454"/>
      <c r="AQ439" s="454"/>
      <c r="AR439" s="452"/>
      <c r="AS439" s="198"/>
      <c r="AT439" s="198"/>
      <c r="AU439" s="198"/>
      <c r="AV439" s="206"/>
      <c r="AY439" s="201"/>
      <c r="AZ439" s="201"/>
      <c r="BA439" s="195"/>
    </row>
    <row r="440" spans="1:53" s="200" customFormat="1">
      <c r="A440" s="447"/>
      <c r="B440" s="448"/>
      <c r="C440" s="449"/>
      <c r="D440" s="449"/>
      <c r="E440" s="476"/>
      <c r="F440" s="476"/>
      <c r="G440" s="449"/>
      <c r="H440" s="449"/>
      <c r="I440" s="449"/>
      <c r="J440" s="449"/>
      <c r="K440" s="449"/>
      <c r="L440" s="450"/>
      <c r="M440" s="450"/>
      <c r="N440" s="450"/>
      <c r="O440" s="451"/>
      <c r="P440" s="450"/>
      <c r="Q440" s="451"/>
      <c r="R440" s="452"/>
      <c r="S440" s="450"/>
      <c r="T440" s="452"/>
      <c r="U440" s="452"/>
      <c r="V440" s="450"/>
      <c r="W440" s="452"/>
      <c r="X440" s="452"/>
      <c r="Y440" s="453"/>
      <c r="Z440" s="452"/>
      <c r="AA440" s="452"/>
      <c r="AB440" s="452"/>
      <c r="AC440" s="452"/>
      <c r="AD440" s="452"/>
      <c r="AE440" s="452"/>
      <c r="AF440" s="454"/>
      <c r="AG440" s="454"/>
      <c r="AH440" s="454"/>
      <c r="AI440" s="454"/>
      <c r="AJ440" s="454"/>
      <c r="AK440" s="454"/>
      <c r="AL440" s="454"/>
      <c r="AM440" s="454"/>
      <c r="AN440" s="454"/>
      <c r="AO440" s="454"/>
      <c r="AP440" s="454"/>
      <c r="AQ440" s="454"/>
      <c r="AR440" s="452"/>
      <c r="AS440" s="198"/>
      <c r="AT440" s="198"/>
      <c r="AU440" s="198"/>
      <c r="AV440" s="206"/>
      <c r="AY440" s="201"/>
      <c r="AZ440" s="201"/>
      <c r="BA440" s="195"/>
    </row>
    <row r="441" spans="1:53" s="200" customFormat="1">
      <c r="A441" s="447"/>
      <c r="B441" s="448"/>
      <c r="C441" s="449"/>
      <c r="D441" s="449"/>
      <c r="E441" s="476"/>
      <c r="F441" s="476"/>
      <c r="G441" s="449"/>
      <c r="H441" s="449"/>
      <c r="I441" s="449"/>
      <c r="J441" s="449"/>
      <c r="K441" s="449"/>
      <c r="L441" s="450"/>
      <c r="M441" s="450"/>
      <c r="N441" s="450"/>
      <c r="O441" s="451"/>
      <c r="P441" s="450"/>
      <c r="Q441" s="451"/>
      <c r="R441" s="452"/>
      <c r="S441" s="450"/>
      <c r="T441" s="452"/>
      <c r="U441" s="452"/>
      <c r="V441" s="450"/>
      <c r="W441" s="452"/>
      <c r="X441" s="452"/>
      <c r="Y441" s="453"/>
      <c r="Z441" s="452"/>
      <c r="AA441" s="452"/>
      <c r="AB441" s="452"/>
      <c r="AC441" s="452"/>
      <c r="AD441" s="452"/>
      <c r="AE441" s="452"/>
      <c r="AF441" s="454"/>
      <c r="AG441" s="454"/>
      <c r="AH441" s="454"/>
      <c r="AI441" s="454"/>
      <c r="AJ441" s="454"/>
      <c r="AK441" s="454"/>
      <c r="AL441" s="454"/>
      <c r="AM441" s="454"/>
      <c r="AN441" s="454"/>
      <c r="AO441" s="454"/>
      <c r="AP441" s="454"/>
      <c r="AQ441" s="454"/>
      <c r="AR441" s="452"/>
      <c r="AS441" s="198"/>
      <c r="AT441" s="198"/>
      <c r="AU441" s="198"/>
      <c r="AV441" s="206"/>
      <c r="AY441" s="201"/>
      <c r="AZ441" s="201"/>
      <c r="BA441" s="195"/>
    </row>
    <row r="442" spans="1:53" s="200" customFormat="1">
      <c r="A442" s="447"/>
      <c r="B442" s="448"/>
      <c r="C442" s="449"/>
      <c r="D442" s="449"/>
      <c r="E442" s="476"/>
      <c r="F442" s="476"/>
      <c r="G442" s="449"/>
      <c r="H442" s="449"/>
      <c r="I442" s="449"/>
      <c r="J442" s="449"/>
      <c r="K442" s="449"/>
      <c r="L442" s="450"/>
      <c r="M442" s="450"/>
      <c r="N442" s="450"/>
      <c r="O442" s="451"/>
      <c r="P442" s="450"/>
      <c r="Q442" s="451"/>
      <c r="R442" s="452"/>
      <c r="S442" s="450"/>
      <c r="T442" s="452"/>
      <c r="U442" s="452"/>
      <c r="V442" s="450"/>
      <c r="W442" s="452"/>
      <c r="X442" s="452"/>
      <c r="Y442" s="453"/>
      <c r="Z442" s="452"/>
      <c r="AA442" s="452"/>
      <c r="AB442" s="452"/>
      <c r="AC442" s="452"/>
      <c r="AD442" s="452"/>
      <c r="AE442" s="452"/>
      <c r="AF442" s="454"/>
      <c r="AG442" s="454"/>
      <c r="AH442" s="454"/>
      <c r="AI442" s="454"/>
      <c r="AJ442" s="454"/>
      <c r="AK442" s="454"/>
      <c r="AL442" s="454"/>
      <c r="AM442" s="454"/>
      <c r="AN442" s="454"/>
      <c r="AO442" s="454"/>
      <c r="AP442" s="454"/>
      <c r="AQ442" s="454"/>
      <c r="AR442" s="452"/>
      <c r="AS442" s="198"/>
      <c r="AT442" s="198"/>
      <c r="AU442" s="198"/>
      <c r="AV442" s="206"/>
      <c r="AY442" s="201"/>
      <c r="AZ442" s="201"/>
      <c r="BA442" s="195"/>
    </row>
    <row r="443" spans="1:53" s="200" customFormat="1">
      <c r="A443" s="447"/>
      <c r="B443" s="448"/>
      <c r="C443" s="449"/>
      <c r="D443" s="449"/>
      <c r="E443" s="476"/>
      <c r="F443" s="476"/>
      <c r="G443" s="449"/>
      <c r="H443" s="449"/>
      <c r="I443" s="449"/>
      <c r="J443" s="449"/>
      <c r="K443" s="449"/>
      <c r="L443" s="450"/>
      <c r="M443" s="450"/>
      <c r="N443" s="450"/>
      <c r="O443" s="451"/>
      <c r="P443" s="450"/>
      <c r="Q443" s="451"/>
      <c r="R443" s="452"/>
      <c r="S443" s="450"/>
      <c r="T443" s="452"/>
      <c r="U443" s="452"/>
      <c r="V443" s="450"/>
      <c r="W443" s="452"/>
      <c r="X443" s="452"/>
      <c r="Y443" s="453"/>
      <c r="Z443" s="452"/>
      <c r="AA443" s="452"/>
      <c r="AB443" s="452"/>
      <c r="AC443" s="452"/>
      <c r="AD443" s="452"/>
      <c r="AE443" s="452"/>
      <c r="AF443" s="454"/>
      <c r="AG443" s="454"/>
      <c r="AH443" s="454"/>
      <c r="AI443" s="454"/>
      <c r="AJ443" s="454"/>
      <c r="AK443" s="454"/>
      <c r="AL443" s="454"/>
      <c r="AM443" s="454"/>
      <c r="AN443" s="454"/>
      <c r="AO443" s="454"/>
      <c r="AP443" s="454"/>
      <c r="AQ443" s="454"/>
      <c r="AR443" s="452"/>
      <c r="AS443" s="198"/>
      <c r="AT443" s="198"/>
      <c r="AU443" s="198"/>
      <c r="AV443" s="206"/>
      <c r="AY443" s="201"/>
      <c r="AZ443" s="201"/>
      <c r="BA443" s="195"/>
    </row>
    <row r="444" spans="1:53" s="200" customFormat="1">
      <c r="A444" s="447"/>
      <c r="B444" s="448"/>
      <c r="C444" s="449"/>
      <c r="D444" s="449"/>
      <c r="E444" s="476"/>
      <c r="F444" s="476"/>
      <c r="G444" s="449"/>
      <c r="H444" s="449"/>
      <c r="I444" s="449"/>
      <c r="J444" s="449"/>
      <c r="K444" s="449"/>
      <c r="L444" s="450"/>
      <c r="M444" s="450"/>
      <c r="N444" s="450"/>
      <c r="O444" s="451"/>
      <c r="P444" s="450"/>
      <c r="Q444" s="451"/>
      <c r="R444" s="452"/>
      <c r="S444" s="450"/>
      <c r="T444" s="452"/>
      <c r="U444" s="452"/>
      <c r="V444" s="450"/>
      <c r="W444" s="452"/>
      <c r="X444" s="452"/>
      <c r="Y444" s="453"/>
      <c r="Z444" s="452"/>
      <c r="AA444" s="452"/>
      <c r="AB444" s="452"/>
      <c r="AC444" s="452"/>
      <c r="AD444" s="452"/>
      <c r="AE444" s="452"/>
      <c r="AF444" s="454"/>
      <c r="AG444" s="454"/>
      <c r="AH444" s="454"/>
      <c r="AI444" s="454"/>
      <c r="AJ444" s="454"/>
      <c r="AK444" s="454"/>
      <c r="AL444" s="454"/>
      <c r="AM444" s="454"/>
      <c r="AN444" s="454"/>
      <c r="AO444" s="454"/>
      <c r="AP444" s="454"/>
      <c r="AQ444" s="454"/>
      <c r="AR444" s="452"/>
      <c r="AS444" s="198"/>
      <c r="AT444" s="198"/>
      <c r="AU444" s="198"/>
      <c r="AV444" s="206"/>
      <c r="AY444" s="201"/>
      <c r="AZ444" s="201"/>
      <c r="BA444" s="195"/>
    </row>
    <row r="445" spans="1:53" s="200" customFormat="1">
      <c r="A445" s="447"/>
      <c r="B445" s="448"/>
      <c r="C445" s="449"/>
      <c r="D445" s="449"/>
      <c r="E445" s="476"/>
      <c r="F445" s="476"/>
      <c r="G445" s="449"/>
      <c r="H445" s="449"/>
      <c r="I445" s="449"/>
      <c r="J445" s="449"/>
      <c r="K445" s="449"/>
      <c r="L445" s="450"/>
      <c r="M445" s="450"/>
      <c r="N445" s="450"/>
      <c r="O445" s="451"/>
      <c r="P445" s="450"/>
      <c r="Q445" s="451"/>
      <c r="R445" s="452"/>
      <c r="S445" s="450"/>
      <c r="T445" s="452"/>
      <c r="U445" s="452"/>
      <c r="V445" s="450"/>
      <c r="W445" s="452"/>
      <c r="X445" s="452"/>
      <c r="Y445" s="453"/>
      <c r="Z445" s="452"/>
      <c r="AA445" s="452"/>
      <c r="AB445" s="452"/>
      <c r="AC445" s="452"/>
      <c r="AD445" s="452"/>
      <c r="AE445" s="452"/>
      <c r="AF445" s="454"/>
      <c r="AG445" s="454"/>
      <c r="AH445" s="454"/>
      <c r="AI445" s="454"/>
      <c r="AJ445" s="454"/>
      <c r="AK445" s="454"/>
      <c r="AL445" s="454"/>
      <c r="AM445" s="454"/>
      <c r="AN445" s="454"/>
      <c r="AO445" s="454"/>
      <c r="AP445" s="454"/>
      <c r="AQ445" s="454"/>
      <c r="AR445" s="452"/>
      <c r="AS445" s="198"/>
      <c r="AT445" s="198"/>
      <c r="AU445" s="198"/>
      <c r="AV445" s="206"/>
      <c r="AY445" s="201"/>
      <c r="AZ445" s="201"/>
      <c r="BA445" s="195"/>
    </row>
    <row r="446" spans="1:53" s="200" customFormat="1">
      <c r="A446" s="447"/>
      <c r="B446" s="448"/>
      <c r="C446" s="449"/>
      <c r="D446" s="449"/>
      <c r="E446" s="476"/>
      <c r="F446" s="476"/>
      <c r="G446" s="449"/>
      <c r="H446" s="449"/>
      <c r="I446" s="449"/>
      <c r="J446" s="449"/>
      <c r="K446" s="449"/>
      <c r="L446" s="450"/>
      <c r="M446" s="450"/>
      <c r="N446" s="450"/>
      <c r="O446" s="451"/>
      <c r="P446" s="450"/>
      <c r="Q446" s="451"/>
      <c r="R446" s="452"/>
      <c r="S446" s="450"/>
      <c r="T446" s="452"/>
      <c r="U446" s="452"/>
      <c r="V446" s="450"/>
      <c r="W446" s="452"/>
      <c r="X446" s="452"/>
      <c r="Y446" s="453"/>
      <c r="Z446" s="452"/>
      <c r="AA446" s="452"/>
      <c r="AB446" s="452"/>
      <c r="AC446" s="452"/>
      <c r="AD446" s="452"/>
      <c r="AE446" s="452"/>
      <c r="AF446" s="454"/>
      <c r="AG446" s="454"/>
      <c r="AH446" s="454"/>
      <c r="AI446" s="454"/>
      <c r="AJ446" s="454"/>
      <c r="AK446" s="454"/>
      <c r="AL446" s="454"/>
      <c r="AM446" s="454"/>
      <c r="AN446" s="454"/>
      <c r="AO446" s="454"/>
      <c r="AP446" s="454"/>
      <c r="AQ446" s="454"/>
      <c r="AR446" s="452"/>
      <c r="AS446" s="198"/>
      <c r="AT446" s="198"/>
      <c r="AU446" s="198"/>
      <c r="AV446" s="206"/>
      <c r="AY446" s="201"/>
      <c r="AZ446" s="201"/>
      <c r="BA446" s="195"/>
    </row>
    <row r="447" spans="1:53" s="200" customFormat="1">
      <c r="A447" s="447"/>
      <c r="B447" s="448"/>
      <c r="C447" s="449"/>
      <c r="D447" s="449"/>
      <c r="E447" s="476"/>
      <c r="F447" s="476"/>
      <c r="G447" s="449"/>
      <c r="H447" s="449"/>
      <c r="I447" s="449"/>
      <c r="J447" s="449"/>
      <c r="K447" s="449"/>
      <c r="L447" s="450"/>
      <c r="M447" s="450"/>
      <c r="N447" s="450"/>
      <c r="O447" s="451"/>
      <c r="P447" s="450"/>
      <c r="Q447" s="451"/>
      <c r="R447" s="452"/>
      <c r="S447" s="450"/>
      <c r="T447" s="452"/>
      <c r="U447" s="452"/>
      <c r="V447" s="450"/>
      <c r="W447" s="452"/>
      <c r="X447" s="452"/>
      <c r="Y447" s="453"/>
      <c r="Z447" s="452"/>
      <c r="AA447" s="452"/>
      <c r="AB447" s="452"/>
      <c r="AC447" s="452"/>
      <c r="AD447" s="452"/>
      <c r="AE447" s="452"/>
      <c r="AF447" s="454"/>
      <c r="AG447" s="454"/>
      <c r="AH447" s="454"/>
      <c r="AI447" s="454"/>
      <c r="AJ447" s="454"/>
      <c r="AK447" s="454"/>
      <c r="AL447" s="454"/>
      <c r="AM447" s="454"/>
      <c r="AN447" s="454"/>
      <c r="AO447" s="454"/>
      <c r="AP447" s="454"/>
      <c r="AQ447" s="454"/>
      <c r="AR447" s="452"/>
      <c r="AS447" s="198"/>
      <c r="AT447" s="198"/>
      <c r="AU447" s="198"/>
      <c r="AV447" s="206"/>
      <c r="AY447" s="201"/>
      <c r="AZ447" s="201"/>
      <c r="BA447" s="195"/>
    </row>
    <row r="448" spans="1:53" s="200" customFormat="1">
      <c r="A448" s="447"/>
      <c r="B448" s="448"/>
      <c r="C448" s="449"/>
      <c r="D448" s="449"/>
      <c r="E448" s="476"/>
      <c r="F448" s="476"/>
      <c r="G448" s="449"/>
      <c r="H448" s="449"/>
      <c r="I448" s="449"/>
      <c r="J448" s="449"/>
      <c r="K448" s="449"/>
      <c r="L448" s="450"/>
      <c r="M448" s="450"/>
      <c r="N448" s="450"/>
      <c r="O448" s="451"/>
      <c r="P448" s="450"/>
      <c r="Q448" s="451"/>
      <c r="R448" s="452"/>
      <c r="S448" s="450"/>
      <c r="T448" s="452"/>
      <c r="U448" s="452"/>
      <c r="V448" s="450"/>
      <c r="W448" s="452"/>
      <c r="X448" s="452"/>
      <c r="Y448" s="453"/>
      <c r="Z448" s="452"/>
      <c r="AA448" s="452"/>
      <c r="AB448" s="452"/>
      <c r="AC448" s="452"/>
      <c r="AD448" s="452"/>
      <c r="AE448" s="452"/>
      <c r="AF448" s="454"/>
      <c r="AG448" s="454"/>
      <c r="AH448" s="454"/>
      <c r="AI448" s="454"/>
      <c r="AJ448" s="454"/>
      <c r="AK448" s="454"/>
      <c r="AL448" s="454"/>
      <c r="AM448" s="454"/>
      <c r="AN448" s="454"/>
      <c r="AO448" s="454"/>
      <c r="AP448" s="454"/>
      <c r="AQ448" s="454"/>
      <c r="AR448" s="452"/>
      <c r="AS448" s="198"/>
      <c r="AT448" s="198"/>
      <c r="AU448" s="198"/>
      <c r="AV448" s="206"/>
      <c r="AY448" s="201"/>
      <c r="AZ448" s="201"/>
      <c r="BA448" s="195"/>
    </row>
    <row r="449" spans="1:53" s="200" customFormat="1">
      <c r="A449" s="447"/>
      <c r="B449" s="448"/>
      <c r="C449" s="449"/>
      <c r="D449" s="449"/>
      <c r="E449" s="476"/>
      <c r="F449" s="476"/>
      <c r="G449" s="449"/>
      <c r="H449" s="449"/>
      <c r="I449" s="449"/>
      <c r="J449" s="449"/>
      <c r="K449" s="449"/>
      <c r="L449" s="450"/>
      <c r="M449" s="450"/>
      <c r="N449" s="450"/>
      <c r="O449" s="451"/>
      <c r="P449" s="450"/>
      <c r="Q449" s="451"/>
      <c r="R449" s="452"/>
      <c r="S449" s="450"/>
      <c r="T449" s="452"/>
      <c r="U449" s="452"/>
      <c r="V449" s="450"/>
      <c r="W449" s="452"/>
      <c r="X449" s="452"/>
      <c r="Y449" s="453"/>
      <c r="Z449" s="452"/>
      <c r="AA449" s="452"/>
      <c r="AB449" s="452"/>
      <c r="AC449" s="452"/>
      <c r="AD449" s="452"/>
      <c r="AE449" s="452"/>
      <c r="AF449" s="454"/>
      <c r="AG449" s="454"/>
      <c r="AH449" s="454"/>
      <c r="AI449" s="454"/>
      <c r="AJ449" s="454"/>
      <c r="AK449" s="454"/>
      <c r="AL449" s="454"/>
      <c r="AM449" s="454"/>
      <c r="AN449" s="454"/>
      <c r="AO449" s="454"/>
      <c r="AP449" s="454"/>
      <c r="AQ449" s="454"/>
      <c r="AR449" s="452"/>
      <c r="AS449" s="198"/>
      <c r="AT449" s="198"/>
      <c r="AU449" s="198"/>
      <c r="AV449" s="206"/>
      <c r="AY449" s="201"/>
      <c r="AZ449" s="201"/>
      <c r="BA449" s="195"/>
    </row>
    <row r="450" spans="1:53" s="200" customFormat="1">
      <c r="A450" s="447"/>
      <c r="B450" s="448"/>
      <c r="C450" s="449"/>
      <c r="D450" s="449"/>
      <c r="E450" s="476"/>
      <c r="F450" s="476"/>
      <c r="G450" s="449"/>
      <c r="H450" s="449"/>
      <c r="I450" s="449"/>
      <c r="J450" s="449"/>
      <c r="K450" s="449"/>
      <c r="L450" s="450"/>
      <c r="M450" s="450"/>
      <c r="N450" s="450"/>
      <c r="O450" s="451"/>
      <c r="P450" s="450"/>
      <c r="Q450" s="451"/>
      <c r="R450" s="452"/>
      <c r="S450" s="450"/>
      <c r="T450" s="452"/>
      <c r="U450" s="452"/>
      <c r="V450" s="450"/>
      <c r="W450" s="452"/>
      <c r="X450" s="452"/>
      <c r="Y450" s="453"/>
      <c r="Z450" s="452"/>
      <c r="AA450" s="452"/>
      <c r="AB450" s="452"/>
      <c r="AC450" s="452"/>
      <c r="AD450" s="452"/>
      <c r="AE450" s="452"/>
      <c r="AF450" s="454"/>
      <c r="AG450" s="454"/>
      <c r="AH450" s="454"/>
      <c r="AI450" s="454"/>
      <c r="AJ450" s="454"/>
      <c r="AK450" s="454"/>
      <c r="AL450" s="454"/>
      <c r="AM450" s="454"/>
      <c r="AN450" s="454"/>
      <c r="AO450" s="454"/>
      <c r="AP450" s="454"/>
      <c r="AQ450" s="454"/>
      <c r="AR450" s="452"/>
      <c r="AS450" s="198"/>
      <c r="AT450" s="198"/>
      <c r="AU450" s="198"/>
      <c r="AV450" s="206"/>
      <c r="AY450" s="201"/>
      <c r="AZ450" s="201"/>
      <c r="BA450" s="195"/>
    </row>
    <row r="451" spans="1:53" s="200" customFormat="1">
      <c r="A451" s="447"/>
      <c r="B451" s="448"/>
      <c r="C451" s="449"/>
      <c r="D451" s="449"/>
      <c r="E451" s="476"/>
      <c r="F451" s="476"/>
      <c r="G451" s="449"/>
      <c r="H451" s="449"/>
      <c r="I451" s="449"/>
      <c r="J451" s="449"/>
      <c r="K451" s="449"/>
      <c r="L451" s="450"/>
      <c r="M451" s="450"/>
      <c r="N451" s="450"/>
      <c r="O451" s="451"/>
      <c r="P451" s="450"/>
      <c r="Q451" s="451"/>
      <c r="R451" s="452"/>
      <c r="S451" s="450"/>
      <c r="T451" s="452"/>
      <c r="U451" s="452"/>
      <c r="V451" s="450"/>
      <c r="W451" s="452"/>
      <c r="X451" s="452"/>
      <c r="Y451" s="453"/>
      <c r="Z451" s="452"/>
      <c r="AA451" s="452"/>
      <c r="AB451" s="452"/>
      <c r="AC451" s="452"/>
      <c r="AD451" s="452"/>
      <c r="AE451" s="452"/>
      <c r="AF451" s="454"/>
      <c r="AG451" s="454"/>
      <c r="AH451" s="454"/>
      <c r="AI451" s="454"/>
      <c r="AJ451" s="454"/>
      <c r="AK451" s="454"/>
      <c r="AL451" s="454"/>
      <c r="AM451" s="454"/>
      <c r="AN451" s="454"/>
      <c r="AO451" s="454"/>
      <c r="AP451" s="454"/>
      <c r="AQ451" s="454"/>
      <c r="AR451" s="452"/>
      <c r="AS451" s="198"/>
      <c r="AT451" s="198"/>
      <c r="AU451" s="198"/>
      <c r="AV451" s="206"/>
      <c r="AY451" s="201"/>
      <c r="AZ451" s="201"/>
      <c r="BA451" s="195"/>
    </row>
    <row r="452" spans="1:53" s="200" customFormat="1">
      <c r="A452" s="447"/>
      <c r="B452" s="448"/>
      <c r="C452" s="449"/>
      <c r="D452" s="449"/>
      <c r="E452" s="476"/>
      <c r="F452" s="476"/>
      <c r="G452" s="449"/>
      <c r="H452" s="449"/>
      <c r="I452" s="449"/>
      <c r="J452" s="449"/>
      <c r="K452" s="449"/>
      <c r="L452" s="450"/>
      <c r="M452" s="450"/>
      <c r="N452" s="450"/>
      <c r="O452" s="451"/>
      <c r="P452" s="450"/>
      <c r="Q452" s="451"/>
      <c r="R452" s="452"/>
      <c r="S452" s="450"/>
      <c r="T452" s="452"/>
      <c r="U452" s="452"/>
      <c r="V452" s="450"/>
      <c r="W452" s="452"/>
      <c r="X452" s="452"/>
      <c r="Y452" s="453"/>
      <c r="Z452" s="452"/>
      <c r="AA452" s="452"/>
      <c r="AB452" s="452"/>
      <c r="AC452" s="452"/>
      <c r="AD452" s="452"/>
      <c r="AE452" s="452"/>
      <c r="AF452" s="454"/>
      <c r="AG452" s="454"/>
      <c r="AH452" s="454"/>
      <c r="AI452" s="454"/>
      <c r="AJ452" s="454"/>
      <c r="AK452" s="454"/>
      <c r="AL452" s="454"/>
      <c r="AM452" s="454"/>
      <c r="AN452" s="454"/>
      <c r="AO452" s="454"/>
      <c r="AP452" s="454"/>
      <c r="AQ452" s="454"/>
      <c r="AR452" s="452"/>
      <c r="AS452" s="198"/>
      <c r="AT452" s="198"/>
      <c r="AU452" s="198"/>
      <c r="AV452" s="206"/>
      <c r="AY452" s="201"/>
      <c r="AZ452" s="201"/>
      <c r="BA452" s="195"/>
    </row>
    <row r="453" spans="1:53" s="200" customFormat="1">
      <c r="A453" s="447"/>
      <c r="B453" s="448"/>
      <c r="C453" s="449"/>
      <c r="D453" s="449"/>
      <c r="E453" s="476"/>
      <c r="F453" s="476"/>
      <c r="G453" s="449"/>
      <c r="H453" s="449"/>
      <c r="I453" s="449"/>
      <c r="J453" s="449"/>
      <c r="K453" s="449"/>
      <c r="L453" s="450"/>
      <c r="M453" s="450"/>
      <c r="N453" s="450"/>
      <c r="O453" s="451"/>
      <c r="P453" s="450"/>
      <c r="Q453" s="451"/>
      <c r="R453" s="452"/>
      <c r="S453" s="450"/>
      <c r="T453" s="452"/>
      <c r="U453" s="452"/>
      <c r="V453" s="450"/>
      <c r="W453" s="452"/>
      <c r="X453" s="452"/>
      <c r="Y453" s="453"/>
      <c r="Z453" s="452"/>
      <c r="AA453" s="452"/>
      <c r="AB453" s="452"/>
      <c r="AC453" s="452"/>
      <c r="AD453" s="452"/>
      <c r="AE453" s="452"/>
      <c r="AF453" s="454"/>
      <c r="AG453" s="454"/>
      <c r="AH453" s="454"/>
      <c r="AI453" s="454"/>
      <c r="AJ453" s="454"/>
      <c r="AK453" s="454"/>
      <c r="AL453" s="454"/>
      <c r="AM453" s="454"/>
      <c r="AN453" s="454"/>
      <c r="AO453" s="454"/>
      <c r="AP453" s="454"/>
      <c r="AQ453" s="454"/>
      <c r="AR453" s="452"/>
      <c r="AS453" s="198"/>
      <c r="AT453" s="198"/>
      <c r="AU453" s="198"/>
      <c r="AV453" s="206"/>
      <c r="AY453" s="201"/>
      <c r="AZ453" s="201"/>
      <c r="BA453" s="195"/>
    </row>
    <row r="454" spans="1:53" s="200" customFormat="1">
      <c r="A454" s="447"/>
      <c r="B454" s="448"/>
      <c r="C454" s="449"/>
      <c r="D454" s="449"/>
      <c r="E454" s="476"/>
      <c r="F454" s="476"/>
      <c r="G454" s="449"/>
      <c r="H454" s="449"/>
      <c r="I454" s="449"/>
      <c r="J454" s="449"/>
      <c r="K454" s="449"/>
      <c r="L454" s="450"/>
      <c r="M454" s="450"/>
      <c r="N454" s="450"/>
      <c r="O454" s="451"/>
      <c r="P454" s="450"/>
      <c r="Q454" s="451"/>
      <c r="R454" s="452"/>
      <c r="S454" s="450"/>
      <c r="T454" s="452"/>
      <c r="U454" s="452"/>
      <c r="V454" s="450"/>
      <c r="W454" s="452"/>
      <c r="X454" s="452"/>
      <c r="Y454" s="453"/>
      <c r="Z454" s="452"/>
      <c r="AA454" s="452"/>
      <c r="AB454" s="452"/>
      <c r="AC454" s="452"/>
      <c r="AD454" s="452"/>
      <c r="AE454" s="452"/>
      <c r="AF454" s="454"/>
      <c r="AG454" s="454"/>
      <c r="AH454" s="454"/>
      <c r="AI454" s="454"/>
      <c r="AJ454" s="454"/>
      <c r="AK454" s="454"/>
      <c r="AL454" s="454"/>
      <c r="AM454" s="454"/>
      <c r="AN454" s="454"/>
      <c r="AO454" s="454"/>
      <c r="AP454" s="454"/>
      <c r="AQ454" s="454"/>
      <c r="AR454" s="452"/>
      <c r="AS454" s="198"/>
      <c r="AT454" s="198"/>
      <c r="AU454" s="198"/>
      <c r="AV454" s="206"/>
      <c r="AY454" s="201"/>
      <c r="AZ454" s="201"/>
      <c r="BA454" s="195"/>
    </row>
    <row r="455" spans="1:53" s="200" customFormat="1">
      <c r="A455" s="447"/>
      <c r="B455" s="448"/>
      <c r="C455" s="449"/>
      <c r="D455" s="449"/>
      <c r="E455" s="476"/>
      <c r="F455" s="476"/>
      <c r="G455" s="449"/>
      <c r="H455" s="449"/>
      <c r="I455" s="449"/>
      <c r="J455" s="449"/>
      <c r="K455" s="449"/>
      <c r="L455" s="450"/>
      <c r="M455" s="450"/>
      <c r="N455" s="450"/>
      <c r="O455" s="451"/>
      <c r="P455" s="450"/>
      <c r="Q455" s="451"/>
      <c r="R455" s="452"/>
      <c r="S455" s="450"/>
      <c r="T455" s="452"/>
      <c r="U455" s="452"/>
      <c r="V455" s="450"/>
      <c r="W455" s="452"/>
      <c r="X455" s="452"/>
      <c r="Y455" s="453"/>
      <c r="Z455" s="452"/>
      <c r="AA455" s="452"/>
      <c r="AB455" s="452"/>
      <c r="AC455" s="452"/>
      <c r="AD455" s="452"/>
      <c r="AE455" s="452"/>
      <c r="AF455" s="454"/>
      <c r="AG455" s="454"/>
      <c r="AH455" s="454"/>
      <c r="AI455" s="454"/>
      <c r="AJ455" s="454"/>
      <c r="AK455" s="454"/>
      <c r="AL455" s="454"/>
      <c r="AM455" s="454"/>
      <c r="AN455" s="454"/>
      <c r="AO455" s="454"/>
      <c r="AP455" s="454"/>
      <c r="AQ455" s="454"/>
      <c r="AR455" s="452"/>
      <c r="AS455" s="198"/>
      <c r="AT455" s="198"/>
      <c r="AU455" s="198"/>
      <c r="AV455" s="206"/>
      <c r="AY455" s="201"/>
      <c r="AZ455" s="201"/>
      <c r="BA455" s="195"/>
    </row>
    <row r="456" spans="1:53" s="200" customFormat="1">
      <c r="A456" s="447"/>
      <c r="B456" s="448"/>
      <c r="C456" s="449"/>
      <c r="D456" s="449"/>
      <c r="E456" s="476"/>
      <c r="F456" s="476"/>
      <c r="G456" s="449"/>
      <c r="H456" s="449"/>
      <c r="I456" s="449"/>
      <c r="J456" s="449"/>
      <c r="K456" s="449"/>
      <c r="L456" s="450"/>
      <c r="M456" s="450"/>
      <c r="N456" s="450"/>
      <c r="O456" s="451"/>
      <c r="P456" s="450"/>
      <c r="Q456" s="451"/>
      <c r="R456" s="452"/>
      <c r="S456" s="450"/>
      <c r="T456" s="452"/>
      <c r="U456" s="452"/>
      <c r="V456" s="450"/>
      <c r="W456" s="452"/>
      <c r="X456" s="452"/>
      <c r="Y456" s="453"/>
      <c r="Z456" s="452"/>
      <c r="AA456" s="452"/>
      <c r="AB456" s="452"/>
      <c r="AC456" s="452"/>
      <c r="AD456" s="452"/>
      <c r="AE456" s="452"/>
      <c r="AF456" s="454"/>
      <c r="AG456" s="454"/>
      <c r="AH456" s="454"/>
      <c r="AI456" s="454"/>
      <c r="AJ456" s="454"/>
      <c r="AK456" s="454"/>
      <c r="AL456" s="454"/>
      <c r="AM456" s="454"/>
      <c r="AN456" s="454"/>
      <c r="AO456" s="454"/>
      <c r="AP456" s="454"/>
      <c r="AQ456" s="454"/>
      <c r="AR456" s="452"/>
      <c r="AS456" s="198"/>
      <c r="AT456" s="198"/>
      <c r="AU456" s="198"/>
      <c r="AV456" s="206"/>
      <c r="AY456" s="201"/>
      <c r="AZ456" s="201"/>
      <c r="BA456" s="195"/>
    </row>
    <row r="457" spans="1:53" s="200" customFormat="1">
      <c r="A457" s="447"/>
      <c r="B457" s="448"/>
      <c r="C457" s="449"/>
      <c r="D457" s="449"/>
      <c r="E457" s="476"/>
      <c r="F457" s="476"/>
      <c r="G457" s="449"/>
      <c r="H457" s="449"/>
      <c r="I457" s="449"/>
      <c r="J457" s="449"/>
      <c r="K457" s="449"/>
      <c r="L457" s="450"/>
      <c r="M457" s="450"/>
      <c r="N457" s="450"/>
      <c r="O457" s="451"/>
      <c r="P457" s="450"/>
      <c r="Q457" s="451"/>
      <c r="R457" s="452"/>
      <c r="S457" s="450"/>
      <c r="T457" s="452"/>
      <c r="U457" s="452"/>
      <c r="V457" s="450"/>
      <c r="W457" s="452"/>
      <c r="X457" s="452"/>
      <c r="Y457" s="453"/>
      <c r="Z457" s="452"/>
      <c r="AA457" s="452"/>
      <c r="AB457" s="452"/>
      <c r="AC457" s="452"/>
      <c r="AD457" s="452"/>
      <c r="AE457" s="452"/>
      <c r="AF457" s="454"/>
      <c r="AG457" s="454"/>
      <c r="AH457" s="454"/>
      <c r="AI457" s="454"/>
      <c r="AJ457" s="454"/>
      <c r="AK457" s="454"/>
      <c r="AL457" s="454"/>
      <c r="AM457" s="454"/>
      <c r="AN457" s="454"/>
      <c r="AO457" s="454"/>
      <c r="AP457" s="454"/>
      <c r="AQ457" s="454"/>
      <c r="AR457" s="452"/>
      <c r="AS457" s="198"/>
      <c r="AT457" s="198"/>
      <c r="AU457" s="198"/>
      <c r="AV457" s="206"/>
      <c r="AY457" s="201"/>
      <c r="AZ457" s="201"/>
      <c r="BA457" s="195"/>
    </row>
    <row r="458" spans="1:53" s="200" customFormat="1">
      <c r="A458" s="447"/>
      <c r="B458" s="448"/>
      <c r="C458" s="449"/>
      <c r="D458" s="449"/>
      <c r="E458" s="476"/>
      <c r="F458" s="476"/>
      <c r="G458" s="449"/>
      <c r="H458" s="449"/>
      <c r="I458" s="449"/>
      <c r="J458" s="449"/>
      <c r="K458" s="449"/>
      <c r="L458" s="450"/>
      <c r="M458" s="450"/>
      <c r="N458" s="450"/>
      <c r="O458" s="451"/>
      <c r="P458" s="450"/>
      <c r="Q458" s="451"/>
      <c r="R458" s="452"/>
      <c r="S458" s="450"/>
      <c r="T458" s="452"/>
      <c r="U458" s="452"/>
      <c r="V458" s="450"/>
      <c r="W458" s="452"/>
      <c r="X458" s="452"/>
      <c r="Y458" s="453"/>
      <c r="Z458" s="452"/>
      <c r="AA458" s="452"/>
      <c r="AB458" s="452"/>
      <c r="AC458" s="452"/>
      <c r="AD458" s="452"/>
      <c r="AE458" s="452"/>
      <c r="AF458" s="454"/>
      <c r="AG458" s="454"/>
      <c r="AH458" s="454"/>
      <c r="AI458" s="454"/>
      <c r="AJ458" s="454"/>
      <c r="AK458" s="454"/>
      <c r="AL458" s="454"/>
      <c r="AM458" s="454"/>
      <c r="AN458" s="454"/>
      <c r="AO458" s="454"/>
      <c r="AP458" s="454"/>
      <c r="AQ458" s="454"/>
      <c r="AR458" s="452"/>
      <c r="AS458" s="198"/>
      <c r="AT458" s="198"/>
      <c r="AU458" s="198"/>
      <c r="AV458" s="206"/>
      <c r="AY458" s="201"/>
      <c r="AZ458" s="201"/>
      <c r="BA458" s="195"/>
    </row>
    <row r="459" spans="1:53" s="200" customFormat="1">
      <c r="A459" s="447"/>
      <c r="B459" s="448"/>
      <c r="C459" s="449"/>
      <c r="D459" s="449"/>
      <c r="E459" s="476"/>
      <c r="F459" s="476"/>
      <c r="G459" s="449"/>
      <c r="H459" s="449"/>
      <c r="I459" s="449"/>
      <c r="J459" s="449"/>
      <c r="K459" s="449"/>
      <c r="L459" s="450"/>
      <c r="M459" s="450"/>
      <c r="N459" s="450"/>
      <c r="O459" s="451"/>
      <c r="P459" s="450"/>
      <c r="Q459" s="451"/>
      <c r="R459" s="452"/>
      <c r="S459" s="450"/>
      <c r="T459" s="452"/>
      <c r="U459" s="452"/>
      <c r="V459" s="450"/>
      <c r="W459" s="452"/>
      <c r="X459" s="452"/>
      <c r="Y459" s="453"/>
      <c r="Z459" s="452"/>
      <c r="AA459" s="452"/>
      <c r="AB459" s="452"/>
      <c r="AC459" s="452"/>
      <c r="AD459" s="452"/>
      <c r="AE459" s="452"/>
      <c r="AF459" s="454"/>
      <c r="AG459" s="454"/>
      <c r="AH459" s="454"/>
      <c r="AI459" s="454"/>
      <c r="AJ459" s="454"/>
      <c r="AK459" s="454"/>
      <c r="AL459" s="454"/>
      <c r="AM459" s="454"/>
      <c r="AN459" s="454"/>
      <c r="AO459" s="454"/>
      <c r="AP459" s="454"/>
      <c r="AQ459" s="454"/>
      <c r="AR459" s="452"/>
      <c r="AS459" s="198"/>
      <c r="AT459" s="198"/>
      <c r="AU459" s="198"/>
      <c r="AV459" s="206"/>
      <c r="AY459" s="201"/>
      <c r="AZ459" s="201"/>
      <c r="BA459" s="195"/>
    </row>
    <row r="460" spans="1:53" s="200" customFormat="1">
      <c r="A460" s="447"/>
      <c r="B460" s="448"/>
      <c r="C460" s="449"/>
      <c r="D460" s="449"/>
      <c r="E460" s="476"/>
      <c r="F460" s="476"/>
      <c r="G460" s="449"/>
      <c r="H460" s="449"/>
      <c r="I460" s="449"/>
      <c r="J460" s="449"/>
      <c r="K460" s="449"/>
      <c r="L460" s="450"/>
      <c r="M460" s="450"/>
      <c r="N460" s="450"/>
      <c r="O460" s="451"/>
      <c r="P460" s="450"/>
      <c r="Q460" s="451"/>
      <c r="R460" s="452"/>
      <c r="S460" s="450"/>
      <c r="T460" s="452"/>
      <c r="U460" s="452"/>
      <c r="V460" s="450"/>
      <c r="W460" s="452"/>
      <c r="X460" s="452"/>
      <c r="Y460" s="453"/>
      <c r="Z460" s="452"/>
      <c r="AA460" s="452"/>
      <c r="AB460" s="452"/>
      <c r="AC460" s="452"/>
      <c r="AD460" s="452"/>
      <c r="AE460" s="452"/>
      <c r="AF460" s="454"/>
      <c r="AG460" s="454"/>
      <c r="AH460" s="454"/>
      <c r="AI460" s="454"/>
      <c r="AJ460" s="454"/>
      <c r="AK460" s="454"/>
      <c r="AL460" s="454"/>
      <c r="AM460" s="454"/>
      <c r="AN460" s="454"/>
      <c r="AO460" s="454"/>
      <c r="AP460" s="454"/>
      <c r="AQ460" s="454"/>
      <c r="AR460" s="452"/>
      <c r="AS460" s="198"/>
      <c r="AT460" s="198"/>
      <c r="AU460" s="198"/>
      <c r="AV460" s="206"/>
      <c r="AY460" s="201"/>
      <c r="AZ460" s="201"/>
      <c r="BA460" s="195"/>
    </row>
    <row r="461" spans="1:53" s="200" customFormat="1">
      <c r="A461" s="447"/>
      <c r="B461" s="448"/>
      <c r="C461" s="449"/>
      <c r="D461" s="449"/>
      <c r="E461" s="476"/>
      <c r="F461" s="476"/>
      <c r="G461" s="449"/>
      <c r="H461" s="449"/>
      <c r="I461" s="449"/>
      <c r="J461" s="449"/>
      <c r="K461" s="449"/>
      <c r="L461" s="450"/>
      <c r="M461" s="450"/>
      <c r="N461" s="450"/>
      <c r="O461" s="451"/>
      <c r="P461" s="450"/>
      <c r="Q461" s="451"/>
      <c r="R461" s="452"/>
      <c r="S461" s="450"/>
      <c r="T461" s="452"/>
      <c r="U461" s="452"/>
      <c r="V461" s="450"/>
      <c r="W461" s="452"/>
      <c r="X461" s="452"/>
      <c r="Y461" s="453"/>
      <c r="Z461" s="452"/>
      <c r="AA461" s="452"/>
      <c r="AB461" s="452"/>
      <c r="AC461" s="452"/>
      <c r="AD461" s="452"/>
      <c r="AE461" s="452"/>
      <c r="AF461" s="454"/>
      <c r="AG461" s="454"/>
      <c r="AH461" s="454"/>
      <c r="AI461" s="454"/>
      <c r="AJ461" s="454"/>
      <c r="AK461" s="454"/>
      <c r="AL461" s="454"/>
      <c r="AM461" s="454"/>
      <c r="AN461" s="454"/>
      <c r="AO461" s="454"/>
      <c r="AP461" s="454"/>
      <c r="AQ461" s="454"/>
      <c r="AR461" s="452"/>
      <c r="AS461" s="198"/>
      <c r="AT461" s="198"/>
      <c r="AU461" s="198"/>
      <c r="AV461" s="206"/>
      <c r="AY461" s="201"/>
      <c r="AZ461" s="201"/>
      <c r="BA461" s="195"/>
    </row>
    <row r="462" spans="1:53" s="200" customFormat="1">
      <c r="A462" s="447"/>
      <c r="B462" s="448"/>
      <c r="C462" s="449"/>
      <c r="D462" s="449"/>
      <c r="E462" s="476"/>
      <c r="F462" s="476"/>
      <c r="G462" s="449"/>
      <c r="H462" s="449"/>
      <c r="I462" s="449"/>
      <c r="J462" s="449"/>
      <c r="K462" s="449"/>
      <c r="L462" s="450"/>
      <c r="M462" s="450"/>
      <c r="N462" s="450"/>
      <c r="O462" s="451"/>
      <c r="P462" s="450"/>
      <c r="Q462" s="451"/>
      <c r="R462" s="452"/>
      <c r="S462" s="450"/>
      <c r="T462" s="452"/>
      <c r="U462" s="452"/>
      <c r="V462" s="450"/>
      <c r="W462" s="452"/>
      <c r="X462" s="452"/>
      <c r="Y462" s="453"/>
      <c r="Z462" s="452"/>
      <c r="AA462" s="452"/>
      <c r="AB462" s="452"/>
      <c r="AC462" s="452"/>
      <c r="AD462" s="452"/>
      <c r="AE462" s="452"/>
      <c r="AF462" s="454"/>
      <c r="AG462" s="454"/>
      <c r="AH462" s="454"/>
      <c r="AI462" s="454"/>
      <c r="AJ462" s="454"/>
      <c r="AK462" s="454"/>
      <c r="AL462" s="454"/>
      <c r="AM462" s="454"/>
      <c r="AN462" s="454"/>
      <c r="AO462" s="454"/>
      <c r="AP462" s="454"/>
      <c r="AQ462" s="454"/>
      <c r="AR462" s="452"/>
      <c r="AS462" s="198"/>
      <c r="AT462" s="198"/>
      <c r="AU462" s="198"/>
      <c r="AV462" s="206"/>
      <c r="AY462" s="201"/>
      <c r="AZ462" s="201"/>
      <c r="BA462" s="195"/>
    </row>
    <row r="463" spans="1:53" s="200" customFormat="1">
      <c r="A463" s="447"/>
      <c r="B463" s="448"/>
      <c r="C463" s="449"/>
      <c r="D463" s="449"/>
      <c r="E463" s="476"/>
      <c r="F463" s="476"/>
      <c r="G463" s="449"/>
      <c r="H463" s="449"/>
      <c r="I463" s="449"/>
      <c r="J463" s="449"/>
      <c r="K463" s="449"/>
      <c r="L463" s="450"/>
      <c r="M463" s="450"/>
      <c r="N463" s="450"/>
      <c r="O463" s="451"/>
      <c r="P463" s="450"/>
      <c r="Q463" s="451"/>
      <c r="R463" s="452"/>
      <c r="S463" s="450"/>
      <c r="T463" s="452"/>
      <c r="U463" s="452"/>
      <c r="V463" s="450"/>
      <c r="W463" s="452"/>
      <c r="X463" s="452"/>
      <c r="Y463" s="453"/>
      <c r="Z463" s="452"/>
      <c r="AA463" s="452"/>
      <c r="AB463" s="452"/>
      <c r="AC463" s="452"/>
      <c r="AD463" s="452"/>
      <c r="AE463" s="452"/>
      <c r="AF463" s="454"/>
      <c r="AG463" s="454"/>
      <c r="AH463" s="454"/>
      <c r="AI463" s="454"/>
      <c r="AJ463" s="454"/>
      <c r="AK463" s="454"/>
      <c r="AL463" s="454"/>
      <c r="AM463" s="454"/>
      <c r="AN463" s="454"/>
      <c r="AO463" s="454"/>
      <c r="AP463" s="454"/>
      <c r="AQ463" s="454"/>
      <c r="AR463" s="452"/>
      <c r="AS463" s="198"/>
      <c r="AT463" s="198"/>
      <c r="AU463" s="198"/>
      <c r="AV463" s="206"/>
      <c r="AY463" s="201"/>
      <c r="AZ463" s="201"/>
      <c r="BA463" s="195"/>
    </row>
    <row r="464" spans="1:53" s="200" customFormat="1">
      <c r="A464" s="447"/>
      <c r="B464" s="448"/>
      <c r="C464" s="449"/>
      <c r="D464" s="449"/>
      <c r="E464" s="476"/>
      <c r="F464" s="476"/>
      <c r="G464" s="449"/>
      <c r="H464" s="449"/>
      <c r="I464" s="449"/>
      <c r="J464" s="449"/>
      <c r="K464" s="449"/>
      <c r="L464" s="450"/>
      <c r="M464" s="450"/>
      <c r="N464" s="450"/>
      <c r="O464" s="451"/>
      <c r="P464" s="450"/>
      <c r="Q464" s="451"/>
      <c r="R464" s="452"/>
      <c r="S464" s="450"/>
      <c r="T464" s="452"/>
      <c r="U464" s="452"/>
      <c r="V464" s="450"/>
      <c r="W464" s="452"/>
      <c r="X464" s="452"/>
      <c r="Y464" s="453"/>
      <c r="Z464" s="452"/>
      <c r="AA464" s="452"/>
      <c r="AB464" s="452"/>
      <c r="AC464" s="452"/>
      <c r="AD464" s="452"/>
      <c r="AE464" s="452"/>
      <c r="AF464" s="454"/>
      <c r="AG464" s="454"/>
      <c r="AH464" s="454"/>
      <c r="AI464" s="454"/>
      <c r="AJ464" s="454"/>
      <c r="AK464" s="454"/>
      <c r="AL464" s="454"/>
      <c r="AM464" s="454"/>
      <c r="AN464" s="454"/>
      <c r="AO464" s="454"/>
      <c r="AP464" s="454"/>
      <c r="AQ464" s="454"/>
      <c r="AR464" s="452"/>
      <c r="AS464" s="198"/>
      <c r="AT464" s="198"/>
      <c r="AU464" s="198"/>
      <c r="AV464" s="206"/>
      <c r="AY464" s="201"/>
      <c r="AZ464" s="201"/>
      <c r="BA464" s="195"/>
    </row>
    <row r="465" spans="1:53" s="200" customFormat="1">
      <c r="A465" s="447"/>
      <c r="B465" s="448"/>
      <c r="C465" s="449"/>
      <c r="D465" s="449"/>
      <c r="E465" s="476"/>
      <c r="F465" s="476"/>
      <c r="G465" s="449"/>
      <c r="H465" s="449"/>
      <c r="I465" s="449"/>
      <c r="J465" s="449"/>
      <c r="K465" s="449"/>
      <c r="L465" s="450"/>
      <c r="M465" s="450"/>
      <c r="N465" s="450"/>
      <c r="O465" s="451"/>
      <c r="P465" s="450"/>
      <c r="Q465" s="451"/>
      <c r="R465" s="452"/>
      <c r="S465" s="450"/>
      <c r="T465" s="452"/>
      <c r="U465" s="452"/>
      <c r="V465" s="450"/>
      <c r="W465" s="452"/>
      <c r="X465" s="452"/>
      <c r="Y465" s="453"/>
      <c r="Z465" s="452"/>
      <c r="AA465" s="452"/>
      <c r="AB465" s="452"/>
      <c r="AC465" s="452"/>
      <c r="AD465" s="452"/>
      <c r="AE465" s="452"/>
      <c r="AF465" s="454"/>
      <c r="AG465" s="454"/>
      <c r="AH465" s="454"/>
      <c r="AI465" s="454"/>
      <c r="AJ465" s="454"/>
      <c r="AK465" s="454"/>
      <c r="AL465" s="454"/>
      <c r="AM465" s="454"/>
      <c r="AN465" s="454"/>
      <c r="AO465" s="454"/>
      <c r="AP465" s="454"/>
      <c r="AQ465" s="454"/>
      <c r="AR465" s="452"/>
      <c r="AS465" s="198"/>
      <c r="AT465" s="198"/>
      <c r="AU465" s="198"/>
      <c r="AV465" s="206"/>
      <c r="AY465" s="201"/>
      <c r="AZ465" s="201"/>
      <c r="BA465" s="195"/>
    </row>
    <row r="466" spans="1:53" s="200" customFormat="1">
      <c r="A466" s="447"/>
      <c r="B466" s="448"/>
      <c r="C466" s="449"/>
      <c r="D466" s="449"/>
      <c r="E466" s="476"/>
      <c r="F466" s="476"/>
      <c r="G466" s="449"/>
      <c r="H466" s="449"/>
      <c r="I466" s="449"/>
      <c r="J466" s="449"/>
      <c r="K466" s="449"/>
      <c r="L466" s="450"/>
      <c r="M466" s="450"/>
      <c r="N466" s="450"/>
      <c r="O466" s="451"/>
      <c r="P466" s="450"/>
      <c r="Q466" s="451"/>
      <c r="R466" s="452"/>
      <c r="S466" s="450"/>
      <c r="T466" s="452"/>
      <c r="U466" s="452"/>
      <c r="V466" s="450"/>
      <c r="W466" s="452"/>
      <c r="X466" s="452"/>
      <c r="Y466" s="453"/>
      <c r="Z466" s="452"/>
      <c r="AA466" s="452"/>
      <c r="AB466" s="452"/>
      <c r="AC466" s="452"/>
      <c r="AD466" s="452"/>
      <c r="AE466" s="452"/>
      <c r="AF466" s="454"/>
      <c r="AG466" s="454"/>
      <c r="AH466" s="454"/>
      <c r="AI466" s="454"/>
      <c r="AJ466" s="454"/>
      <c r="AK466" s="454"/>
      <c r="AL466" s="454"/>
      <c r="AM466" s="454"/>
      <c r="AN466" s="454"/>
      <c r="AO466" s="454"/>
      <c r="AP466" s="454"/>
      <c r="AQ466" s="454"/>
      <c r="AR466" s="452"/>
      <c r="AS466" s="198"/>
      <c r="AT466" s="198"/>
      <c r="AU466" s="198"/>
      <c r="AV466" s="206"/>
      <c r="AY466" s="201"/>
      <c r="AZ466" s="201"/>
      <c r="BA466" s="195"/>
    </row>
    <row r="467" spans="1:53" s="200" customFormat="1">
      <c r="A467" s="447"/>
      <c r="B467" s="448"/>
      <c r="C467" s="449"/>
      <c r="D467" s="449"/>
      <c r="E467" s="476"/>
      <c r="F467" s="476"/>
      <c r="G467" s="449"/>
      <c r="H467" s="449"/>
      <c r="I467" s="449"/>
      <c r="J467" s="449"/>
      <c r="K467" s="449"/>
      <c r="L467" s="450"/>
      <c r="M467" s="450"/>
      <c r="N467" s="450"/>
      <c r="O467" s="451"/>
      <c r="P467" s="450"/>
      <c r="Q467" s="451"/>
      <c r="R467" s="452"/>
      <c r="S467" s="450"/>
      <c r="T467" s="452"/>
      <c r="U467" s="452"/>
      <c r="V467" s="450"/>
      <c r="W467" s="452"/>
      <c r="X467" s="452"/>
      <c r="Y467" s="453"/>
      <c r="Z467" s="452"/>
      <c r="AA467" s="452"/>
      <c r="AB467" s="452"/>
      <c r="AC467" s="452"/>
      <c r="AD467" s="452"/>
      <c r="AE467" s="452"/>
      <c r="AF467" s="454"/>
      <c r="AG467" s="454"/>
      <c r="AH467" s="454"/>
      <c r="AI467" s="454"/>
      <c r="AJ467" s="454"/>
      <c r="AK467" s="454"/>
      <c r="AL467" s="454"/>
      <c r="AM467" s="454"/>
      <c r="AN467" s="454"/>
      <c r="AO467" s="454"/>
      <c r="AP467" s="454"/>
      <c r="AQ467" s="454"/>
      <c r="AR467" s="452"/>
      <c r="AS467" s="198"/>
      <c r="AT467" s="198"/>
      <c r="AU467" s="198"/>
      <c r="AV467" s="206"/>
      <c r="AY467" s="201"/>
      <c r="AZ467" s="201"/>
      <c r="BA467" s="195"/>
    </row>
    <row r="468" spans="1:53" s="200" customFormat="1">
      <c r="A468" s="447"/>
      <c r="B468" s="448"/>
      <c r="C468" s="449"/>
      <c r="D468" s="449"/>
      <c r="E468" s="476"/>
      <c r="F468" s="476"/>
      <c r="G468" s="449"/>
      <c r="H468" s="449"/>
      <c r="I468" s="449"/>
      <c r="J468" s="449"/>
      <c r="K468" s="449"/>
      <c r="L468" s="450"/>
      <c r="M468" s="450"/>
      <c r="N468" s="450"/>
      <c r="O468" s="451"/>
      <c r="P468" s="450"/>
      <c r="Q468" s="451"/>
      <c r="R468" s="452"/>
      <c r="S468" s="450"/>
      <c r="T468" s="452"/>
      <c r="U468" s="452"/>
      <c r="V468" s="450"/>
      <c r="W468" s="452"/>
      <c r="X468" s="452"/>
      <c r="Y468" s="453"/>
      <c r="Z468" s="452"/>
      <c r="AA468" s="452"/>
      <c r="AB468" s="452"/>
      <c r="AC468" s="452"/>
      <c r="AD468" s="452"/>
      <c r="AE468" s="452"/>
      <c r="AF468" s="454"/>
      <c r="AG468" s="454"/>
      <c r="AH468" s="454"/>
      <c r="AI468" s="454"/>
      <c r="AJ468" s="454"/>
      <c r="AK468" s="454"/>
      <c r="AL468" s="454"/>
      <c r="AM468" s="454"/>
      <c r="AN468" s="454"/>
      <c r="AO468" s="454"/>
      <c r="AP468" s="454"/>
      <c r="AQ468" s="454"/>
      <c r="AR468" s="452"/>
      <c r="AS468" s="198"/>
      <c r="AT468" s="198"/>
      <c r="AU468" s="198"/>
      <c r="AV468" s="206"/>
      <c r="AY468" s="201"/>
      <c r="AZ468" s="201"/>
      <c r="BA468" s="195"/>
    </row>
    <row r="469" spans="1:53" s="200" customFormat="1">
      <c r="A469" s="447"/>
      <c r="B469" s="448"/>
      <c r="C469" s="449"/>
      <c r="D469" s="449"/>
      <c r="E469" s="476"/>
      <c r="F469" s="476"/>
      <c r="G469" s="449"/>
      <c r="H469" s="449"/>
      <c r="I469" s="449"/>
      <c r="J469" s="449"/>
      <c r="K469" s="449"/>
      <c r="L469" s="450"/>
      <c r="M469" s="450"/>
      <c r="N469" s="450"/>
      <c r="O469" s="451"/>
      <c r="P469" s="450"/>
      <c r="Q469" s="451"/>
      <c r="R469" s="452"/>
      <c r="S469" s="450"/>
      <c r="T469" s="452"/>
      <c r="U469" s="452"/>
      <c r="V469" s="450"/>
      <c r="W469" s="452"/>
      <c r="X469" s="452"/>
      <c r="Y469" s="453"/>
      <c r="Z469" s="452"/>
      <c r="AA469" s="452"/>
      <c r="AB469" s="452"/>
      <c r="AC469" s="452"/>
      <c r="AD469" s="452"/>
      <c r="AE469" s="452"/>
      <c r="AF469" s="454"/>
      <c r="AG469" s="454"/>
      <c r="AH469" s="454"/>
      <c r="AI469" s="454"/>
      <c r="AJ469" s="454"/>
      <c r="AK469" s="454"/>
      <c r="AL469" s="454"/>
      <c r="AM469" s="454"/>
      <c r="AN469" s="454"/>
      <c r="AO469" s="454"/>
      <c r="AP469" s="454"/>
      <c r="AQ469" s="454"/>
      <c r="AR469" s="452"/>
      <c r="AS469" s="198"/>
      <c r="AT469" s="198"/>
      <c r="AU469" s="198"/>
      <c r="AV469" s="206"/>
      <c r="AY469" s="201"/>
      <c r="AZ469" s="201"/>
      <c r="BA469" s="195"/>
    </row>
    <row r="470" spans="1:53" s="200" customFormat="1">
      <c r="A470" s="447"/>
      <c r="B470" s="448"/>
      <c r="C470" s="449"/>
      <c r="D470" s="449"/>
      <c r="E470" s="476"/>
      <c r="F470" s="476"/>
      <c r="G470" s="449"/>
      <c r="H470" s="449"/>
      <c r="I470" s="449"/>
      <c r="J470" s="449"/>
      <c r="K470" s="449"/>
      <c r="L470" s="450"/>
      <c r="M470" s="450"/>
      <c r="N470" s="450"/>
      <c r="O470" s="451"/>
      <c r="P470" s="450"/>
      <c r="Q470" s="451"/>
      <c r="R470" s="452"/>
      <c r="S470" s="450"/>
      <c r="T470" s="452"/>
      <c r="U470" s="452"/>
      <c r="V470" s="450"/>
      <c r="W470" s="452"/>
      <c r="X470" s="452"/>
      <c r="Y470" s="453"/>
      <c r="Z470" s="452"/>
      <c r="AA470" s="452"/>
      <c r="AB470" s="452"/>
      <c r="AC470" s="452"/>
      <c r="AD470" s="452"/>
      <c r="AE470" s="452"/>
      <c r="AF470" s="454"/>
      <c r="AG470" s="454"/>
      <c r="AH470" s="454"/>
      <c r="AI470" s="454"/>
      <c r="AJ470" s="454"/>
      <c r="AK470" s="454"/>
      <c r="AL470" s="454"/>
      <c r="AM470" s="454"/>
      <c r="AN470" s="454"/>
      <c r="AO470" s="454"/>
      <c r="AP470" s="454"/>
      <c r="AQ470" s="454"/>
      <c r="AR470" s="452"/>
      <c r="AS470" s="198"/>
      <c r="AT470" s="198"/>
      <c r="AU470" s="198"/>
      <c r="AV470" s="206"/>
      <c r="AY470" s="201"/>
      <c r="AZ470" s="201"/>
      <c r="BA470" s="195"/>
    </row>
    <row r="471" spans="1:53" s="200" customFormat="1">
      <c r="A471" s="447"/>
      <c r="B471" s="448"/>
      <c r="C471" s="449"/>
      <c r="D471" s="449"/>
      <c r="E471" s="476"/>
      <c r="F471" s="476"/>
      <c r="G471" s="449"/>
      <c r="H471" s="449"/>
      <c r="I471" s="449"/>
      <c r="J471" s="449"/>
      <c r="K471" s="449"/>
      <c r="L471" s="450"/>
      <c r="M471" s="450"/>
      <c r="N471" s="450"/>
      <c r="O471" s="451"/>
      <c r="P471" s="450"/>
      <c r="Q471" s="451"/>
      <c r="R471" s="452"/>
      <c r="S471" s="450"/>
      <c r="T471" s="452"/>
      <c r="U471" s="452"/>
      <c r="V471" s="450"/>
      <c r="W471" s="452"/>
      <c r="X471" s="452"/>
      <c r="Y471" s="453"/>
      <c r="Z471" s="452"/>
      <c r="AA471" s="452"/>
      <c r="AB471" s="452"/>
      <c r="AC471" s="452"/>
      <c r="AD471" s="452"/>
      <c r="AE471" s="452"/>
      <c r="AF471" s="454"/>
      <c r="AG471" s="454"/>
      <c r="AH471" s="454"/>
      <c r="AI471" s="454"/>
      <c r="AJ471" s="454"/>
      <c r="AK471" s="454"/>
      <c r="AL471" s="454"/>
      <c r="AM471" s="454"/>
      <c r="AN471" s="454"/>
      <c r="AO471" s="454"/>
      <c r="AP471" s="454"/>
      <c r="AQ471" s="454"/>
      <c r="AR471" s="452"/>
      <c r="AS471" s="198"/>
      <c r="AT471" s="198"/>
      <c r="AU471" s="198"/>
      <c r="AV471" s="206"/>
      <c r="AY471" s="201"/>
      <c r="AZ471" s="201"/>
      <c r="BA471" s="195"/>
    </row>
    <row r="472" spans="1:53" s="200" customFormat="1">
      <c r="A472" s="447"/>
      <c r="B472" s="448"/>
      <c r="C472" s="449"/>
      <c r="D472" s="449"/>
      <c r="E472" s="476"/>
      <c r="F472" s="476"/>
      <c r="G472" s="449"/>
      <c r="H472" s="449"/>
      <c r="I472" s="449"/>
      <c r="J472" s="449"/>
      <c r="K472" s="449"/>
      <c r="L472" s="450"/>
      <c r="M472" s="450"/>
      <c r="N472" s="450"/>
      <c r="O472" s="451"/>
      <c r="P472" s="450"/>
      <c r="Q472" s="451"/>
      <c r="R472" s="452"/>
      <c r="S472" s="450"/>
      <c r="T472" s="452"/>
      <c r="U472" s="452"/>
      <c r="V472" s="450"/>
      <c r="W472" s="452"/>
      <c r="X472" s="452"/>
      <c r="Y472" s="453"/>
      <c r="Z472" s="452"/>
      <c r="AA472" s="452"/>
      <c r="AB472" s="452"/>
      <c r="AC472" s="452"/>
      <c r="AD472" s="452"/>
      <c r="AE472" s="452"/>
      <c r="AF472" s="454"/>
      <c r="AG472" s="454"/>
      <c r="AH472" s="454"/>
      <c r="AI472" s="454"/>
      <c r="AJ472" s="454"/>
      <c r="AK472" s="454"/>
      <c r="AL472" s="454"/>
      <c r="AM472" s="454"/>
      <c r="AN472" s="454"/>
      <c r="AO472" s="454"/>
      <c r="AP472" s="454"/>
      <c r="AQ472" s="454"/>
      <c r="AR472" s="452"/>
      <c r="AS472" s="198"/>
      <c r="AT472" s="198"/>
      <c r="AU472" s="198"/>
      <c r="AV472" s="206"/>
      <c r="AY472" s="201"/>
      <c r="AZ472" s="201"/>
      <c r="BA472" s="195"/>
    </row>
    <row r="473" spans="1:53" s="200" customFormat="1">
      <c r="A473" s="447"/>
      <c r="B473" s="448"/>
      <c r="C473" s="449"/>
      <c r="D473" s="449"/>
      <c r="E473" s="476"/>
      <c r="F473" s="476"/>
      <c r="G473" s="449"/>
      <c r="H473" s="449"/>
      <c r="I473" s="449"/>
      <c r="J473" s="449"/>
      <c r="K473" s="449"/>
      <c r="L473" s="450"/>
      <c r="M473" s="450"/>
      <c r="N473" s="450"/>
      <c r="O473" s="451"/>
      <c r="P473" s="450"/>
      <c r="Q473" s="451"/>
      <c r="R473" s="452"/>
      <c r="S473" s="450"/>
      <c r="T473" s="452"/>
      <c r="U473" s="452"/>
      <c r="V473" s="450"/>
      <c r="W473" s="452"/>
      <c r="X473" s="452"/>
      <c r="Y473" s="453"/>
      <c r="Z473" s="452"/>
      <c r="AA473" s="452"/>
      <c r="AB473" s="452"/>
      <c r="AC473" s="452"/>
      <c r="AD473" s="452"/>
      <c r="AE473" s="452"/>
      <c r="AF473" s="454"/>
      <c r="AG473" s="454"/>
      <c r="AH473" s="454"/>
      <c r="AI473" s="454"/>
      <c r="AJ473" s="454"/>
      <c r="AK473" s="454"/>
      <c r="AL473" s="454"/>
      <c r="AM473" s="454"/>
      <c r="AN473" s="454"/>
      <c r="AO473" s="454"/>
      <c r="AP473" s="454"/>
      <c r="AQ473" s="454"/>
      <c r="AR473" s="452"/>
      <c r="AS473" s="198"/>
      <c r="AT473" s="198"/>
      <c r="AU473" s="198"/>
      <c r="AV473" s="206"/>
      <c r="AY473" s="201"/>
      <c r="AZ473" s="201"/>
      <c r="BA473" s="195"/>
    </row>
    <row r="474" spans="1:53" s="200" customFormat="1">
      <c r="A474" s="447"/>
      <c r="B474" s="448"/>
      <c r="C474" s="449"/>
      <c r="D474" s="449"/>
      <c r="E474" s="476"/>
      <c r="F474" s="476"/>
      <c r="G474" s="449"/>
      <c r="H474" s="449"/>
      <c r="I474" s="449"/>
      <c r="J474" s="449"/>
      <c r="K474" s="449"/>
      <c r="L474" s="450"/>
      <c r="M474" s="450"/>
      <c r="N474" s="450"/>
      <c r="O474" s="451"/>
      <c r="P474" s="450"/>
      <c r="Q474" s="451"/>
      <c r="R474" s="452"/>
      <c r="S474" s="450"/>
      <c r="T474" s="452"/>
      <c r="U474" s="452"/>
      <c r="V474" s="450"/>
      <c r="W474" s="452"/>
      <c r="X474" s="452"/>
      <c r="Y474" s="453"/>
      <c r="Z474" s="452"/>
      <c r="AA474" s="452"/>
      <c r="AB474" s="452"/>
      <c r="AC474" s="452"/>
      <c r="AD474" s="452"/>
      <c r="AE474" s="452"/>
      <c r="AF474" s="454"/>
      <c r="AG474" s="454"/>
      <c r="AH474" s="454"/>
      <c r="AI474" s="454"/>
      <c r="AJ474" s="454"/>
      <c r="AK474" s="454"/>
      <c r="AL474" s="454"/>
      <c r="AM474" s="454"/>
      <c r="AN474" s="454"/>
      <c r="AO474" s="454"/>
      <c r="AP474" s="454"/>
      <c r="AQ474" s="454"/>
      <c r="AR474" s="452"/>
      <c r="AS474" s="198"/>
      <c r="AT474" s="198"/>
      <c r="AU474" s="198"/>
      <c r="AV474" s="206"/>
      <c r="AY474" s="201"/>
      <c r="AZ474" s="201"/>
      <c r="BA474" s="195"/>
    </row>
    <row r="475" spans="1:53" s="200" customFormat="1">
      <c r="A475" s="447"/>
      <c r="B475" s="448"/>
      <c r="C475" s="449"/>
      <c r="D475" s="449"/>
      <c r="E475" s="476"/>
      <c r="F475" s="476"/>
      <c r="G475" s="449"/>
      <c r="H475" s="449"/>
      <c r="I475" s="449"/>
      <c r="J475" s="449"/>
      <c r="K475" s="449"/>
      <c r="L475" s="450"/>
      <c r="M475" s="450"/>
      <c r="N475" s="450"/>
      <c r="O475" s="451"/>
      <c r="P475" s="450"/>
      <c r="Q475" s="451"/>
      <c r="R475" s="452"/>
      <c r="S475" s="450"/>
      <c r="T475" s="452"/>
      <c r="U475" s="452"/>
      <c r="V475" s="450"/>
      <c r="W475" s="452"/>
      <c r="X475" s="452"/>
      <c r="Y475" s="453"/>
      <c r="Z475" s="452"/>
      <c r="AA475" s="452"/>
      <c r="AB475" s="452"/>
      <c r="AC475" s="452"/>
      <c r="AD475" s="452"/>
      <c r="AE475" s="452"/>
      <c r="AF475" s="454"/>
      <c r="AG475" s="454"/>
      <c r="AH475" s="454"/>
      <c r="AI475" s="454"/>
      <c r="AJ475" s="454"/>
      <c r="AK475" s="454"/>
      <c r="AL475" s="454"/>
      <c r="AM475" s="454"/>
      <c r="AN475" s="454"/>
      <c r="AO475" s="454"/>
      <c r="AP475" s="454"/>
      <c r="AQ475" s="454"/>
      <c r="AR475" s="452"/>
      <c r="AS475" s="198"/>
      <c r="AT475" s="198"/>
      <c r="AU475" s="198"/>
      <c r="AV475" s="206"/>
      <c r="AY475" s="201"/>
      <c r="AZ475" s="201"/>
      <c r="BA475" s="195"/>
    </row>
    <row r="476" spans="1:53" s="200" customFormat="1">
      <c r="A476" s="447"/>
      <c r="B476" s="448"/>
      <c r="C476" s="449"/>
      <c r="D476" s="449"/>
      <c r="E476" s="476"/>
      <c r="F476" s="476"/>
      <c r="G476" s="449"/>
      <c r="H476" s="449"/>
      <c r="I476" s="449"/>
      <c r="J476" s="449"/>
      <c r="K476" s="449"/>
      <c r="L476" s="450"/>
      <c r="M476" s="450"/>
      <c r="N476" s="450"/>
      <c r="O476" s="451"/>
      <c r="P476" s="450"/>
      <c r="Q476" s="451"/>
      <c r="R476" s="452"/>
      <c r="S476" s="450"/>
      <c r="T476" s="452"/>
      <c r="U476" s="452"/>
      <c r="V476" s="450"/>
      <c r="W476" s="452"/>
      <c r="X476" s="452"/>
      <c r="Y476" s="453"/>
      <c r="Z476" s="452"/>
      <c r="AA476" s="452"/>
      <c r="AB476" s="452"/>
      <c r="AC476" s="452"/>
      <c r="AD476" s="452"/>
      <c r="AE476" s="452"/>
      <c r="AF476" s="454"/>
      <c r="AG476" s="454"/>
      <c r="AH476" s="454"/>
      <c r="AI476" s="454"/>
      <c r="AJ476" s="454"/>
      <c r="AK476" s="454"/>
      <c r="AL476" s="454"/>
      <c r="AM476" s="454"/>
      <c r="AN476" s="454"/>
      <c r="AO476" s="454"/>
      <c r="AP476" s="454"/>
      <c r="AQ476" s="454"/>
      <c r="AR476" s="452"/>
      <c r="AS476" s="198"/>
      <c r="AT476" s="198"/>
      <c r="AU476" s="198"/>
      <c r="AV476" s="206"/>
      <c r="AY476" s="201"/>
      <c r="AZ476" s="201"/>
      <c r="BA476" s="195"/>
    </row>
    <row r="477" spans="1:53" s="200" customFormat="1">
      <c r="A477" s="447"/>
      <c r="B477" s="448"/>
      <c r="C477" s="449"/>
      <c r="D477" s="449"/>
      <c r="E477" s="476"/>
      <c r="F477" s="476"/>
      <c r="G477" s="449"/>
      <c r="H477" s="449"/>
      <c r="I477" s="449"/>
      <c r="J477" s="449"/>
      <c r="K477" s="449"/>
      <c r="L477" s="450"/>
      <c r="M477" s="450"/>
      <c r="N477" s="450"/>
      <c r="O477" s="451"/>
      <c r="P477" s="450"/>
      <c r="Q477" s="451"/>
      <c r="R477" s="452"/>
      <c r="S477" s="450"/>
      <c r="T477" s="452"/>
      <c r="U477" s="452"/>
      <c r="V477" s="450"/>
      <c r="W477" s="452"/>
      <c r="X477" s="452"/>
      <c r="Y477" s="453"/>
      <c r="Z477" s="452"/>
      <c r="AA477" s="452"/>
      <c r="AB477" s="452"/>
      <c r="AC477" s="452"/>
      <c r="AD477" s="452"/>
      <c r="AE477" s="452"/>
      <c r="AF477" s="454"/>
      <c r="AG477" s="454"/>
      <c r="AH477" s="454"/>
      <c r="AI477" s="454"/>
      <c r="AJ477" s="454"/>
      <c r="AK477" s="454"/>
      <c r="AL477" s="454"/>
      <c r="AM477" s="454"/>
      <c r="AN477" s="454"/>
      <c r="AO477" s="454"/>
      <c r="AP477" s="454"/>
      <c r="AQ477" s="454"/>
      <c r="AR477" s="452"/>
      <c r="AS477" s="198"/>
      <c r="AT477" s="198"/>
      <c r="AU477" s="198"/>
      <c r="AV477" s="206"/>
      <c r="AY477" s="201"/>
      <c r="AZ477" s="201"/>
      <c r="BA477" s="195"/>
    </row>
    <row r="478" spans="1:53" s="200" customFormat="1">
      <c r="A478" s="447"/>
      <c r="B478" s="448"/>
      <c r="C478" s="449"/>
      <c r="D478" s="449"/>
      <c r="E478" s="476"/>
      <c r="F478" s="476"/>
      <c r="G478" s="449"/>
      <c r="H478" s="449"/>
      <c r="I478" s="449"/>
      <c r="J478" s="449"/>
      <c r="K478" s="449"/>
      <c r="L478" s="450"/>
      <c r="M478" s="450"/>
      <c r="N478" s="450"/>
      <c r="O478" s="451"/>
      <c r="P478" s="450"/>
      <c r="Q478" s="451"/>
      <c r="R478" s="452"/>
      <c r="S478" s="450"/>
      <c r="T478" s="452"/>
      <c r="U478" s="452"/>
      <c r="V478" s="450"/>
      <c r="W478" s="452"/>
      <c r="X478" s="452"/>
      <c r="Y478" s="453"/>
      <c r="Z478" s="452"/>
      <c r="AA478" s="452"/>
      <c r="AB478" s="452"/>
      <c r="AC478" s="452"/>
      <c r="AD478" s="452"/>
      <c r="AE478" s="452"/>
      <c r="AF478" s="454"/>
      <c r="AG478" s="454"/>
      <c r="AH478" s="454"/>
      <c r="AI478" s="454"/>
      <c r="AJ478" s="454"/>
      <c r="AK478" s="454"/>
      <c r="AL478" s="454"/>
      <c r="AM478" s="454"/>
      <c r="AN478" s="454"/>
      <c r="AO478" s="454"/>
      <c r="AP478" s="454"/>
      <c r="AQ478" s="454"/>
      <c r="AR478" s="452"/>
      <c r="AS478" s="198"/>
      <c r="AT478" s="198"/>
      <c r="AU478" s="198"/>
      <c r="AV478" s="206"/>
      <c r="AY478" s="201"/>
      <c r="AZ478" s="201"/>
      <c r="BA478" s="195"/>
    </row>
    <row r="479" spans="1:53" s="200" customFormat="1">
      <c r="A479" s="447"/>
      <c r="B479" s="448"/>
      <c r="C479" s="449"/>
      <c r="D479" s="449"/>
      <c r="E479" s="476"/>
      <c r="F479" s="476"/>
      <c r="G479" s="449"/>
      <c r="H479" s="449"/>
      <c r="I479" s="449"/>
      <c r="J479" s="449"/>
      <c r="K479" s="449"/>
      <c r="L479" s="450"/>
      <c r="M479" s="450"/>
      <c r="N479" s="450"/>
      <c r="O479" s="451"/>
      <c r="P479" s="450"/>
      <c r="Q479" s="451"/>
      <c r="R479" s="452"/>
      <c r="S479" s="450"/>
      <c r="T479" s="452"/>
      <c r="U479" s="452"/>
      <c r="V479" s="450"/>
      <c r="W479" s="452"/>
      <c r="X479" s="452"/>
      <c r="Y479" s="453"/>
      <c r="Z479" s="452"/>
      <c r="AA479" s="452"/>
      <c r="AB479" s="452"/>
      <c r="AC479" s="452"/>
      <c r="AD479" s="452"/>
      <c r="AE479" s="452"/>
      <c r="AF479" s="454"/>
      <c r="AG479" s="454"/>
      <c r="AH479" s="454"/>
      <c r="AI479" s="454"/>
      <c r="AJ479" s="454"/>
      <c r="AK479" s="454"/>
      <c r="AL479" s="454"/>
      <c r="AM479" s="454"/>
      <c r="AN479" s="454"/>
      <c r="AO479" s="454"/>
      <c r="AP479" s="454"/>
      <c r="AQ479" s="454"/>
      <c r="AR479" s="452"/>
      <c r="AS479" s="198"/>
      <c r="AT479" s="198"/>
      <c r="AU479" s="198"/>
      <c r="AV479" s="206"/>
      <c r="AY479" s="201"/>
      <c r="AZ479" s="201"/>
      <c r="BA479" s="195"/>
    </row>
    <row r="480" spans="1:53" s="200" customFormat="1">
      <c r="A480" s="447"/>
      <c r="B480" s="448"/>
      <c r="C480" s="449"/>
      <c r="D480" s="449"/>
      <c r="E480" s="476"/>
      <c r="F480" s="476"/>
      <c r="G480" s="449"/>
      <c r="H480" s="449"/>
      <c r="I480" s="449"/>
      <c r="J480" s="449"/>
      <c r="K480" s="449"/>
      <c r="L480" s="450"/>
      <c r="M480" s="450"/>
      <c r="N480" s="450"/>
      <c r="O480" s="451"/>
      <c r="P480" s="450"/>
      <c r="Q480" s="451"/>
      <c r="R480" s="452"/>
      <c r="S480" s="450"/>
      <c r="T480" s="452"/>
      <c r="U480" s="452"/>
      <c r="V480" s="450"/>
      <c r="W480" s="452"/>
      <c r="X480" s="452"/>
      <c r="Y480" s="453"/>
      <c r="Z480" s="452"/>
      <c r="AA480" s="452"/>
      <c r="AB480" s="452"/>
      <c r="AC480" s="452"/>
      <c r="AD480" s="452"/>
      <c r="AE480" s="452"/>
      <c r="AF480" s="454"/>
      <c r="AG480" s="454"/>
      <c r="AH480" s="454"/>
      <c r="AI480" s="454"/>
      <c r="AJ480" s="454"/>
      <c r="AK480" s="454"/>
      <c r="AL480" s="454"/>
      <c r="AM480" s="454"/>
      <c r="AN480" s="454"/>
      <c r="AO480" s="454"/>
      <c r="AP480" s="454"/>
      <c r="AQ480" s="454"/>
      <c r="AR480" s="452"/>
      <c r="AS480" s="198"/>
      <c r="AT480" s="198"/>
      <c r="AU480" s="198"/>
      <c r="AV480" s="206"/>
      <c r="AY480" s="201"/>
      <c r="AZ480" s="201"/>
      <c r="BA480" s="195"/>
    </row>
    <row r="481" spans="1:53" s="200" customFormat="1">
      <c r="A481" s="447"/>
      <c r="B481" s="448"/>
      <c r="C481" s="449"/>
      <c r="D481" s="449"/>
      <c r="E481" s="476"/>
      <c r="F481" s="476"/>
      <c r="G481" s="449"/>
      <c r="H481" s="449"/>
      <c r="I481" s="449"/>
      <c r="J481" s="449"/>
      <c r="K481" s="449"/>
      <c r="L481" s="450"/>
      <c r="M481" s="450"/>
      <c r="N481" s="450"/>
      <c r="O481" s="451"/>
      <c r="P481" s="450"/>
      <c r="Q481" s="451"/>
      <c r="R481" s="452"/>
      <c r="S481" s="450"/>
      <c r="T481" s="452"/>
      <c r="U481" s="452"/>
      <c r="V481" s="450"/>
      <c r="W481" s="452"/>
      <c r="X481" s="452"/>
      <c r="Y481" s="453"/>
      <c r="Z481" s="452"/>
      <c r="AA481" s="452"/>
      <c r="AB481" s="452"/>
      <c r="AC481" s="452"/>
      <c r="AD481" s="452"/>
      <c r="AE481" s="452"/>
      <c r="AF481" s="454"/>
      <c r="AG481" s="454"/>
      <c r="AH481" s="454"/>
      <c r="AI481" s="454"/>
      <c r="AJ481" s="454"/>
      <c r="AK481" s="454"/>
      <c r="AL481" s="454"/>
      <c r="AM481" s="454"/>
      <c r="AN481" s="454"/>
      <c r="AO481" s="454"/>
      <c r="AP481" s="454"/>
      <c r="AQ481" s="454"/>
      <c r="AR481" s="452"/>
      <c r="AS481" s="198"/>
      <c r="AT481" s="198"/>
      <c r="AU481" s="198"/>
      <c r="AV481" s="206"/>
      <c r="AY481" s="201"/>
      <c r="AZ481" s="201"/>
      <c r="BA481" s="195"/>
    </row>
    <row r="482" spans="1:53" s="200" customFormat="1">
      <c r="A482" s="447"/>
      <c r="B482" s="448"/>
      <c r="C482" s="449"/>
      <c r="D482" s="449"/>
      <c r="E482" s="476"/>
      <c r="F482" s="476"/>
      <c r="G482" s="449"/>
      <c r="H482" s="449"/>
      <c r="I482" s="449"/>
      <c r="J482" s="449"/>
      <c r="K482" s="449"/>
      <c r="L482" s="450"/>
      <c r="M482" s="450"/>
      <c r="N482" s="450"/>
      <c r="O482" s="451"/>
      <c r="P482" s="450"/>
      <c r="Q482" s="451"/>
      <c r="R482" s="452"/>
      <c r="S482" s="450"/>
      <c r="T482" s="452"/>
      <c r="U482" s="452"/>
      <c r="V482" s="450"/>
      <c r="W482" s="452"/>
      <c r="X482" s="452"/>
      <c r="Y482" s="453"/>
      <c r="Z482" s="452"/>
      <c r="AA482" s="452"/>
      <c r="AB482" s="452"/>
      <c r="AC482" s="452"/>
      <c r="AD482" s="452"/>
      <c r="AE482" s="452"/>
      <c r="AF482" s="454"/>
      <c r="AG482" s="454"/>
      <c r="AH482" s="454"/>
      <c r="AI482" s="454"/>
      <c r="AJ482" s="454"/>
      <c r="AK482" s="454"/>
      <c r="AL482" s="454"/>
      <c r="AM482" s="454"/>
      <c r="AN482" s="454"/>
      <c r="AO482" s="454"/>
      <c r="AP482" s="454"/>
      <c r="AQ482" s="454"/>
      <c r="AR482" s="452"/>
      <c r="AS482" s="198"/>
      <c r="AT482" s="198"/>
      <c r="AU482" s="198"/>
      <c r="AV482" s="206"/>
      <c r="AY482" s="201"/>
      <c r="AZ482" s="201"/>
      <c r="BA482" s="195"/>
    </row>
    <row r="483" spans="1:53" s="200" customFormat="1">
      <c r="A483" s="447"/>
      <c r="B483" s="448"/>
      <c r="C483" s="449"/>
      <c r="D483" s="449"/>
      <c r="E483" s="476"/>
      <c r="F483" s="476"/>
      <c r="G483" s="449"/>
      <c r="H483" s="449"/>
      <c r="I483" s="449"/>
      <c r="J483" s="449"/>
      <c r="K483" s="449"/>
      <c r="L483" s="450"/>
      <c r="M483" s="450"/>
      <c r="N483" s="450"/>
      <c r="O483" s="451"/>
      <c r="P483" s="450"/>
      <c r="Q483" s="451"/>
      <c r="R483" s="452"/>
      <c r="S483" s="450"/>
      <c r="T483" s="452"/>
      <c r="U483" s="452"/>
      <c r="V483" s="450"/>
      <c r="W483" s="452"/>
      <c r="X483" s="452"/>
      <c r="Y483" s="453"/>
      <c r="Z483" s="452"/>
      <c r="AA483" s="452"/>
      <c r="AB483" s="452"/>
      <c r="AC483" s="452"/>
      <c r="AD483" s="452"/>
      <c r="AE483" s="452"/>
      <c r="AF483" s="454"/>
      <c r="AG483" s="454"/>
      <c r="AH483" s="454"/>
      <c r="AI483" s="454"/>
      <c r="AJ483" s="454"/>
      <c r="AK483" s="454"/>
      <c r="AL483" s="454"/>
      <c r="AM483" s="454"/>
      <c r="AN483" s="454"/>
      <c r="AO483" s="454"/>
      <c r="AP483" s="454"/>
      <c r="AQ483" s="454"/>
      <c r="AR483" s="452"/>
      <c r="AS483" s="198"/>
      <c r="AT483" s="198"/>
      <c r="AU483" s="198"/>
      <c r="AV483" s="206"/>
      <c r="AY483" s="201"/>
      <c r="AZ483" s="201"/>
      <c r="BA483" s="195"/>
    </row>
    <row r="484" spans="1:53" s="200" customFormat="1">
      <c r="A484" s="447"/>
      <c r="B484" s="448"/>
      <c r="C484" s="449"/>
      <c r="D484" s="449"/>
      <c r="E484" s="476"/>
      <c r="F484" s="476"/>
      <c r="G484" s="449"/>
      <c r="H484" s="449"/>
      <c r="I484" s="449"/>
      <c r="J484" s="449"/>
      <c r="K484" s="449"/>
      <c r="L484" s="450"/>
      <c r="M484" s="450"/>
      <c r="N484" s="450"/>
      <c r="O484" s="451"/>
      <c r="P484" s="450"/>
      <c r="Q484" s="451"/>
      <c r="R484" s="452"/>
      <c r="S484" s="450"/>
      <c r="T484" s="452"/>
      <c r="U484" s="452"/>
      <c r="V484" s="450"/>
      <c r="W484" s="452"/>
      <c r="X484" s="452"/>
      <c r="Y484" s="453"/>
      <c r="Z484" s="452"/>
      <c r="AA484" s="452"/>
      <c r="AB484" s="452"/>
      <c r="AC484" s="452"/>
      <c r="AD484" s="452"/>
      <c r="AE484" s="452"/>
      <c r="AF484" s="454"/>
      <c r="AG484" s="454"/>
      <c r="AH484" s="454"/>
      <c r="AI484" s="454"/>
      <c r="AJ484" s="454"/>
      <c r="AK484" s="454"/>
      <c r="AL484" s="454"/>
      <c r="AM484" s="454"/>
      <c r="AN484" s="454"/>
      <c r="AO484" s="454"/>
      <c r="AP484" s="454"/>
      <c r="AQ484" s="454"/>
      <c r="AR484" s="452"/>
      <c r="AS484" s="198"/>
      <c r="AT484" s="198"/>
      <c r="AU484" s="198"/>
      <c r="AV484" s="206"/>
      <c r="AY484" s="201"/>
      <c r="AZ484" s="201"/>
      <c r="BA484" s="195"/>
    </row>
    <row r="485" spans="1:53" s="200" customFormat="1">
      <c r="A485" s="447"/>
      <c r="B485" s="448"/>
      <c r="C485" s="449"/>
      <c r="D485" s="449"/>
      <c r="E485" s="476"/>
      <c r="F485" s="476"/>
      <c r="G485" s="449"/>
      <c r="H485" s="449"/>
      <c r="I485" s="449"/>
      <c r="J485" s="449"/>
      <c r="K485" s="449"/>
      <c r="L485" s="450"/>
      <c r="M485" s="450"/>
      <c r="N485" s="450"/>
      <c r="O485" s="451"/>
      <c r="P485" s="450"/>
      <c r="Q485" s="451"/>
      <c r="R485" s="452"/>
      <c r="S485" s="450"/>
      <c r="T485" s="452"/>
      <c r="U485" s="452"/>
      <c r="V485" s="450"/>
      <c r="W485" s="452"/>
      <c r="X485" s="452"/>
      <c r="Y485" s="453"/>
      <c r="Z485" s="452"/>
      <c r="AA485" s="452"/>
      <c r="AB485" s="452"/>
      <c r="AC485" s="452"/>
      <c r="AD485" s="452"/>
      <c r="AE485" s="452"/>
      <c r="AF485" s="454"/>
      <c r="AG485" s="454"/>
      <c r="AH485" s="454"/>
      <c r="AI485" s="454"/>
      <c r="AJ485" s="454"/>
      <c r="AK485" s="454"/>
      <c r="AL485" s="454"/>
      <c r="AM485" s="454"/>
      <c r="AN485" s="454"/>
      <c r="AO485" s="454"/>
      <c r="AP485" s="454"/>
      <c r="AQ485" s="454"/>
      <c r="AR485" s="452"/>
      <c r="AS485" s="198"/>
      <c r="AT485" s="198"/>
      <c r="AU485" s="198"/>
      <c r="AV485" s="206"/>
      <c r="AY485" s="201"/>
      <c r="AZ485" s="201"/>
      <c r="BA485" s="195"/>
    </row>
    <row r="486" spans="1:53" s="200" customFormat="1">
      <c r="A486" s="447"/>
      <c r="B486" s="448"/>
      <c r="C486" s="449"/>
      <c r="D486" s="449"/>
      <c r="E486" s="476"/>
      <c r="F486" s="476"/>
      <c r="G486" s="449"/>
      <c r="H486" s="449"/>
      <c r="I486" s="449"/>
      <c r="J486" s="449"/>
      <c r="K486" s="449"/>
      <c r="L486" s="450"/>
      <c r="M486" s="450"/>
      <c r="N486" s="450"/>
      <c r="O486" s="451"/>
      <c r="P486" s="450"/>
      <c r="Q486" s="451"/>
      <c r="R486" s="452"/>
      <c r="S486" s="450"/>
      <c r="T486" s="452"/>
      <c r="U486" s="452"/>
      <c r="V486" s="450"/>
      <c r="W486" s="452"/>
      <c r="X486" s="452"/>
      <c r="Y486" s="453"/>
      <c r="Z486" s="452"/>
      <c r="AA486" s="452"/>
      <c r="AB486" s="452"/>
      <c r="AC486" s="452"/>
      <c r="AD486" s="452"/>
      <c r="AE486" s="452"/>
      <c r="AF486" s="454"/>
      <c r="AG486" s="454"/>
      <c r="AH486" s="454"/>
      <c r="AI486" s="454"/>
      <c r="AJ486" s="454"/>
      <c r="AK486" s="454"/>
      <c r="AL486" s="454"/>
      <c r="AM486" s="454"/>
      <c r="AN486" s="454"/>
      <c r="AO486" s="454"/>
      <c r="AP486" s="454"/>
      <c r="AQ486" s="454"/>
      <c r="AR486" s="452"/>
      <c r="AS486" s="198"/>
      <c r="AT486" s="198"/>
      <c r="AU486" s="198"/>
      <c r="AV486" s="206"/>
      <c r="AY486" s="201"/>
      <c r="AZ486" s="201"/>
      <c r="BA486" s="195"/>
    </row>
    <row r="487" spans="1:53" s="200" customFormat="1">
      <c r="A487" s="447"/>
      <c r="B487" s="448"/>
      <c r="C487" s="449"/>
      <c r="D487" s="449"/>
      <c r="E487" s="476"/>
      <c r="F487" s="476"/>
      <c r="G487" s="449"/>
      <c r="H487" s="449"/>
      <c r="I487" s="449"/>
      <c r="J487" s="449"/>
      <c r="K487" s="449"/>
      <c r="L487" s="450"/>
      <c r="M487" s="450"/>
      <c r="N487" s="450"/>
      <c r="O487" s="451"/>
      <c r="P487" s="450"/>
      <c r="Q487" s="451"/>
      <c r="R487" s="452"/>
      <c r="S487" s="450"/>
      <c r="T487" s="452"/>
      <c r="U487" s="452"/>
      <c r="V487" s="450"/>
      <c r="W487" s="452"/>
      <c r="X487" s="452"/>
      <c r="Y487" s="453"/>
      <c r="Z487" s="452"/>
      <c r="AA487" s="452"/>
      <c r="AB487" s="452"/>
      <c r="AC487" s="452"/>
      <c r="AD487" s="452"/>
      <c r="AE487" s="452"/>
      <c r="AF487" s="454"/>
      <c r="AG487" s="454"/>
      <c r="AH487" s="454"/>
      <c r="AI487" s="454"/>
      <c r="AJ487" s="454"/>
      <c r="AK487" s="454"/>
      <c r="AL487" s="454"/>
      <c r="AM487" s="454"/>
      <c r="AN487" s="454"/>
      <c r="AO487" s="454"/>
      <c r="AP487" s="454"/>
      <c r="AQ487" s="454"/>
      <c r="AR487" s="452"/>
      <c r="AS487" s="198"/>
      <c r="AT487" s="198"/>
      <c r="AU487" s="198"/>
      <c r="AV487" s="206"/>
      <c r="AY487" s="201"/>
      <c r="AZ487" s="201"/>
      <c r="BA487" s="195"/>
    </row>
    <row r="488" spans="1:53" s="200" customFormat="1">
      <c r="A488" s="447"/>
      <c r="B488" s="448"/>
      <c r="C488" s="449"/>
      <c r="D488" s="449"/>
      <c r="E488" s="476"/>
      <c r="F488" s="476"/>
      <c r="G488" s="449"/>
      <c r="H488" s="449"/>
      <c r="I488" s="449"/>
      <c r="J488" s="449"/>
      <c r="K488" s="449"/>
      <c r="L488" s="450"/>
      <c r="M488" s="450"/>
      <c r="N488" s="450"/>
      <c r="O488" s="451"/>
      <c r="P488" s="450"/>
      <c r="Q488" s="451"/>
      <c r="R488" s="452"/>
      <c r="S488" s="450"/>
      <c r="T488" s="452"/>
      <c r="U488" s="452"/>
      <c r="V488" s="450"/>
      <c r="W488" s="452"/>
      <c r="X488" s="452"/>
      <c r="Y488" s="453"/>
      <c r="Z488" s="452"/>
      <c r="AA488" s="452"/>
      <c r="AB488" s="452"/>
      <c r="AC488" s="452"/>
      <c r="AD488" s="452"/>
      <c r="AE488" s="452"/>
      <c r="AF488" s="454"/>
      <c r="AG488" s="454"/>
      <c r="AH488" s="454"/>
      <c r="AI488" s="454"/>
      <c r="AJ488" s="454"/>
      <c r="AK488" s="454"/>
      <c r="AL488" s="454"/>
      <c r="AM488" s="454"/>
      <c r="AN488" s="454"/>
      <c r="AO488" s="454"/>
      <c r="AP488" s="454"/>
      <c r="AQ488" s="454"/>
      <c r="AR488" s="452"/>
      <c r="AS488" s="198"/>
      <c r="AT488" s="198"/>
      <c r="AU488" s="198"/>
      <c r="AV488" s="206"/>
      <c r="AY488" s="201"/>
      <c r="AZ488" s="201"/>
      <c r="BA488" s="195"/>
    </row>
    <row r="489" spans="1:53" s="200" customFormat="1">
      <c r="A489" s="447"/>
      <c r="B489" s="448"/>
      <c r="C489" s="449"/>
      <c r="D489" s="449"/>
      <c r="E489" s="476"/>
      <c r="F489" s="476"/>
      <c r="G489" s="449"/>
      <c r="H489" s="449"/>
      <c r="I489" s="449"/>
      <c r="J489" s="449"/>
      <c r="K489" s="449"/>
      <c r="L489" s="450"/>
      <c r="M489" s="450"/>
      <c r="N489" s="450"/>
      <c r="O489" s="451"/>
      <c r="P489" s="450"/>
      <c r="Q489" s="451"/>
      <c r="R489" s="452"/>
      <c r="S489" s="450"/>
      <c r="T489" s="452"/>
      <c r="U489" s="452"/>
      <c r="V489" s="450"/>
      <c r="W489" s="452"/>
      <c r="X489" s="452"/>
      <c r="Y489" s="453"/>
      <c r="Z489" s="452"/>
      <c r="AA489" s="452"/>
      <c r="AB489" s="452"/>
      <c r="AC489" s="452"/>
      <c r="AD489" s="452"/>
      <c r="AE489" s="452"/>
      <c r="AF489" s="454"/>
      <c r="AG489" s="454"/>
      <c r="AH489" s="454"/>
      <c r="AI489" s="454"/>
      <c r="AJ489" s="454"/>
      <c r="AK489" s="454"/>
      <c r="AL489" s="454"/>
      <c r="AM489" s="454"/>
      <c r="AN489" s="454"/>
      <c r="AO489" s="454"/>
      <c r="AP489" s="454"/>
      <c r="AQ489" s="454"/>
      <c r="AR489" s="452"/>
      <c r="AS489" s="198"/>
      <c r="AT489" s="198"/>
      <c r="AU489" s="198"/>
      <c r="AV489" s="206"/>
      <c r="AY489" s="201"/>
      <c r="AZ489" s="201"/>
      <c r="BA489" s="195"/>
    </row>
    <row r="490" spans="1:53" s="200" customFormat="1">
      <c r="A490" s="447"/>
      <c r="B490" s="448"/>
      <c r="C490" s="449"/>
      <c r="D490" s="449"/>
      <c r="E490" s="476"/>
      <c r="F490" s="476"/>
      <c r="G490" s="449"/>
      <c r="H490" s="449"/>
      <c r="I490" s="449"/>
      <c r="J490" s="449"/>
      <c r="K490" s="449"/>
      <c r="L490" s="450"/>
      <c r="M490" s="450"/>
      <c r="N490" s="450"/>
      <c r="O490" s="451"/>
      <c r="P490" s="450"/>
      <c r="Q490" s="451"/>
      <c r="R490" s="452"/>
      <c r="S490" s="450"/>
      <c r="T490" s="452"/>
      <c r="U490" s="452"/>
      <c r="V490" s="450"/>
      <c r="W490" s="452"/>
      <c r="X490" s="452"/>
      <c r="Y490" s="453"/>
      <c r="Z490" s="452"/>
      <c r="AA490" s="452"/>
      <c r="AB490" s="452"/>
      <c r="AC490" s="452"/>
      <c r="AD490" s="452"/>
      <c r="AE490" s="452"/>
      <c r="AF490" s="454"/>
      <c r="AG490" s="454"/>
      <c r="AH490" s="454"/>
      <c r="AI490" s="454"/>
      <c r="AJ490" s="454"/>
      <c r="AK490" s="454"/>
      <c r="AL490" s="454"/>
      <c r="AM490" s="454"/>
      <c r="AN490" s="454"/>
      <c r="AO490" s="454"/>
      <c r="AP490" s="454"/>
      <c r="AQ490" s="454"/>
      <c r="AR490" s="452"/>
      <c r="AS490" s="198"/>
      <c r="AT490" s="198"/>
      <c r="AU490" s="198"/>
      <c r="AV490" s="206"/>
      <c r="AY490" s="201"/>
      <c r="AZ490" s="201"/>
      <c r="BA490" s="195"/>
    </row>
    <row r="491" spans="1:53" s="200" customFormat="1">
      <c r="A491" s="447"/>
      <c r="B491" s="448"/>
      <c r="C491" s="449"/>
      <c r="D491" s="449"/>
      <c r="E491" s="476"/>
      <c r="F491" s="476"/>
      <c r="G491" s="449"/>
      <c r="H491" s="449"/>
      <c r="I491" s="449"/>
      <c r="J491" s="449"/>
      <c r="K491" s="449"/>
      <c r="L491" s="450"/>
      <c r="M491" s="450"/>
      <c r="N491" s="450"/>
      <c r="O491" s="451"/>
      <c r="P491" s="450"/>
      <c r="Q491" s="451"/>
      <c r="R491" s="452"/>
      <c r="S491" s="450"/>
      <c r="T491" s="452"/>
      <c r="U491" s="452"/>
      <c r="V491" s="450"/>
      <c r="W491" s="452"/>
      <c r="X491" s="452"/>
      <c r="Y491" s="453"/>
      <c r="Z491" s="452"/>
      <c r="AA491" s="452"/>
      <c r="AB491" s="452"/>
      <c r="AC491" s="452"/>
      <c r="AD491" s="452"/>
      <c r="AE491" s="452"/>
      <c r="AF491" s="454"/>
      <c r="AG491" s="454"/>
      <c r="AH491" s="454"/>
      <c r="AI491" s="454"/>
      <c r="AJ491" s="454"/>
      <c r="AK491" s="454"/>
      <c r="AL491" s="454"/>
      <c r="AM491" s="454"/>
      <c r="AN491" s="454"/>
      <c r="AO491" s="454"/>
      <c r="AP491" s="454"/>
      <c r="AQ491" s="454"/>
      <c r="AR491" s="452"/>
      <c r="AS491" s="198"/>
      <c r="AT491" s="198"/>
      <c r="AU491" s="198"/>
      <c r="AV491" s="206"/>
      <c r="AY491" s="201"/>
      <c r="AZ491" s="201"/>
      <c r="BA491" s="195"/>
    </row>
    <row r="492" spans="1:53" s="200" customFormat="1">
      <c r="A492" s="447"/>
      <c r="B492" s="448"/>
      <c r="C492" s="449"/>
      <c r="D492" s="449"/>
      <c r="E492" s="476"/>
      <c r="F492" s="476"/>
      <c r="G492" s="449"/>
      <c r="H492" s="449"/>
      <c r="I492" s="449"/>
      <c r="J492" s="449"/>
      <c r="K492" s="449"/>
      <c r="L492" s="450"/>
      <c r="M492" s="450"/>
      <c r="N492" s="450"/>
      <c r="O492" s="451"/>
      <c r="P492" s="450"/>
      <c r="Q492" s="451"/>
      <c r="R492" s="452"/>
      <c r="S492" s="450"/>
      <c r="T492" s="452"/>
      <c r="U492" s="452"/>
      <c r="V492" s="450"/>
      <c r="W492" s="452"/>
      <c r="X492" s="452"/>
      <c r="Y492" s="453"/>
      <c r="Z492" s="452"/>
      <c r="AA492" s="452"/>
      <c r="AB492" s="452"/>
      <c r="AC492" s="452"/>
      <c r="AD492" s="452"/>
      <c r="AE492" s="452"/>
      <c r="AF492" s="454"/>
      <c r="AG492" s="454"/>
      <c r="AH492" s="454"/>
      <c r="AI492" s="454"/>
      <c r="AJ492" s="454"/>
      <c r="AK492" s="454"/>
      <c r="AL492" s="454"/>
      <c r="AM492" s="454"/>
      <c r="AN492" s="454"/>
      <c r="AO492" s="454"/>
      <c r="AP492" s="454"/>
      <c r="AQ492" s="454"/>
      <c r="AR492" s="452"/>
      <c r="AS492" s="198"/>
      <c r="AT492" s="198"/>
      <c r="AU492" s="198"/>
      <c r="AV492" s="206"/>
      <c r="AY492" s="201"/>
      <c r="AZ492" s="201"/>
      <c r="BA492" s="195"/>
    </row>
    <row r="493" spans="1:53" s="200" customFormat="1">
      <c r="A493" s="447"/>
      <c r="B493" s="448"/>
      <c r="C493" s="449"/>
      <c r="D493" s="449"/>
      <c r="E493" s="476"/>
      <c r="F493" s="476"/>
      <c r="G493" s="449"/>
      <c r="H493" s="449"/>
      <c r="I493" s="449"/>
      <c r="J493" s="449"/>
      <c r="K493" s="449"/>
      <c r="L493" s="450"/>
      <c r="M493" s="450"/>
      <c r="N493" s="450"/>
      <c r="O493" s="451"/>
      <c r="P493" s="450"/>
      <c r="Q493" s="451"/>
      <c r="R493" s="452"/>
      <c r="S493" s="450"/>
      <c r="T493" s="452"/>
      <c r="U493" s="452"/>
      <c r="V493" s="450"/>
      <c r="W493" s="452"/>
      <c r="X493" s="452"/>
      <c r="Y493" s="453"/>
      <c r="Z493" s="452"/>
      <c r="AA493" s="452"/>
      <c r="AB493" s="452"/>
      <c r="AC493" s="452"/>
      <c r="AD493" s="452"/>
      <c r="AE493" s="452"/>
      <c r="AF493" s="454"/>
      <c r="AG493" s="454"/>
      <c r="AH493" s="454"/>
      <c r="AI493" s="454"/>
      <c r="AJ493" s="454"/>
      <c r="AK493" s="454"/>
      <c r="AL493" s="454"/>
      <c r="AM493" s="454"/>
      <c r="AN493" s="454"/>
      <c r="AO493" s="454"/>
      <c r="AP493" s="454"/>
      <c r="AQ493" s="454"/>
      <c r="AR493" s="452"/>
      <c r="AS493" s="198"/>
      <c r="AT493" s="198"/>
      <c r="AU493" s="198"/>
      <c r="AV493" s="206"/>
      <c r="AY493" s="201"/>
      <c r="AZ493" s="201"/>
      <c r="BA493" s="195"/>
    </row>
    <row r="494" spans="1:53" s="200" customFormat="1">
      <c r="A494" s="447"/>
      <c r="B494" s="448"/>
      <c r="C494" s="449"/>
      <c r="D494" s="449"/>
      <c r="E494" s="476"/>
      <c r="F494" s="476"/>
      <c r="G494" s="449"/>
      <c r="H494" s="449"/>
      <c r="I494" s="449"/>
      <c r="J494" s="449"/>
      <c r="K494" s="449"/>
      <c r="L494" s="450"/>
      <c r="M494" s="450"/>
      <c r="N494" s="450"/>
      <c r="O494" s="451"/>
      <c r="P494" s="450"/>
      <c r="Q494" s="451"/>
      <c r="R494" s="452"/>
      <c r="S494" s="450"/>
      <c r="T494" s="452"/>
      <c r="U494" s="452"/>
      <c r="V494" s="450"/>
      <c r="W494" s="452"/>
      <c r="X494" s="452"/>
      <c r="Y494" s="453"/>
      <c r="Z494" s="452"/>
      <c r="AA494" s="452"/>
      <c r="AB494" s="452"/>
      <c r="AC494" s="452"/>
      <c r="AD494" s="452"/>
      <c r="AE494" s="452"/>
      <c r="AF494" s="454"/>
      <c r="AG494" s="454"/>
      <c r="AH494" s="454"/>
      <c r="AI494" s="454"/>
      <c r="AJ494" s="454"/>
      <c r="AK494" s="454"/>
      <c r="AL494" s="454"/>
      <c r="AM494" s="454"/>
      <c r="AN494" s="454"/>
      <c r="AO494" s="454"/>
      <c r="AP494" s="454"/>
      <c r="AQ494" s="454"/>
      <c r="AR494" s="452"/>
      <c r="AS494" s="198"/>
      <c r="AT494" s="198"/>
      <c r="AU494" s="198"/>
      <c r="AV494" s="206"/>
      <c r="AY494" s="201"/>
      <c r="AZ494" s="201"/>
      <c r="BA494" s="195"/>
    </row>
    <row r="495" spans="1:53" s="200" customFormat="1">
      <c r="A495" s="447"/>
      <c r="B495" s="448"/>
      <c r="C495" s="449"/>
      <c r="D495" s="449"/>
      <c r="E495" s="476"/>
      <c r="F495" s="476"/>
      <c r="G495" s="449"/>
      <c r="H495" s="449"/>
      <c r="I495" s="449"/>
      <c r="J495" s="449"/>
      <c r="K495" s="449"/>
      <c r="L495" s="450"/>
      <c r="M495" s="450"/>
      <c r="N495" s="450"/>
      <c r="O495" s="451"/>
      <c r="P495" s="450"/>
      <c r="Q495" s="451"/>
      <c r="R495" s="452"/>
      <c r="S495" s="450"/>
      <c r="T495" s="452"/>
      <c r="U495" s="452"/>
      <c r="V495" s="450"/>
      <c r="W495" s="452"/>
      <c r="X495" s="452"/>
      <c r="Y495" s="453"/>
      <c r="Z495" s="452"/>
      <c r="AA495" s="452"/>
      <c r="AB495" s="452"/>
      <c r="AC495" s="452"/>
      <c r="AD495" s="452"/>
      <c r="AE495" s="452"/>
      <c r="AF495" s="454"/>
      <c r="AG495" s="454"/>
      <c r="AH495" s="454"/>
      <c r="AI495" s="454"/>
      <c r="AJ495" s="454"/>
      <c r="AK495" s="454"/>
      <c r="AL495" s="454"/>
      <c r="AM495" s="454"/>
      <c r="AN495" s="454"/>
      <c r="AO495" s="454"/>
      <c r="AP495" s="454"/>
      <c r="AQ495" s="454"/>
      <c r="AR495" s="452"/>
      <c r="AS495" s="198"/>
      <c r="AT495" s="198"/>
      <c r="AU495" s="198"/>
      <c r="AV495" s="206"/>
      <c r="AY495" s="201"/>
      <c r="AZ495" s="201"/>
      <c r="BA495" s="195"/>
    </row>
    <row r="496" spans="1:53" s="200" customFormat="1">
      <c r="A496" s="447"/>
      <c r="B496" s="448"/>
      <c r="C496" s="449"/>
      <c r="D496" s="449"/>
      <c r="E496" s="476"/>
      <c r="F496" s="476"/>
      <c r="G496" s="449"/>
      <c r="H496" s="449"/>
      <c r="I496" s="449"/>
      <c r="J496" s="449"/>
      <c r="K496" s="449"/>
      <c r="L496" s="450"/>
      <c r="M496" s="450"/>
      <c r="N496" s="450"/>
      <c r="O496" s="451"/>
      <c r="P496" s="450"/>
      <c r="Q496" s="451"/>
      <c r="R496" s="452"/>
      <c r="S496" s="450"/>
      <c r="T496" s="452"/>
      <c r="U496" s="452"/>
      <c r="V496" s="450"/>
      <c r="W496" s="452"/>
      <c r="X496" s="452"/>
      <c r="Y496" s="453"/>
      <c r="Z496" s="452"/>
      <c r="AA496" s="452"/>
      <c r="AB496" s="452"/>
      <c r="AC496" s="452"/>
      <c r="AD496" s="452"/>
      <c r="AE496" s="452"/>
      <c r="AF496" s="454"/>
      <c r="AG496" s="454"/>
      <c r="AH496" s="454"/>
      <c r="AI496" s="454"/>
      <c r="AJ496" s="454"/>
      <c r="AK496" s="454"/>
      <c r="AL496" s="454"/>
      <c r="AM496" s="454"/>
      <c r="AN496" s="454"/>
      <c r="AO496" s="454"/>
      <c r="AP496" s="454"/>
      <c r="AQ496" s="454"/>
      <c r="AR496" s="452"/>
      <c r="AS496" s="198"/>
      <c r="AT496" s="198"/>
      <c r="AU496" s="198"/>
      <c r="AV496" s="206"/>
      <c r="AY496" s="201"/>
      <c r="AZ496" s="201"/>
      <c r="BA496" s="195"/>
    </row>
  </sheetData>
  <autoFilter ref="A9:BA350" xr:uid="{00000000-0009-0000-0000-000006000000}"/>
  <sortState ref="A8:AZ344">
    <sortCondition sortBy="cellColor" ref="AR226"/>
  </sortState>
  <customSheetViews>
    <customSheetView guid="{342038D5-E313-4A7C-9BAB-AA0E44EBACF9}" scale="120" printArea="1" showAutoFilter="1" hiddenColumns="1">
      <pane ySplit="8" topLeftCell="A9" activePane="bottomLeft" state="frozen"/>
      <selection pane="bottomLeft" activeCell="D18" sqref="D18"/>
      <pageMargins left="0.7" right="0.7" top="0.75" bottom="0.75" header="0.3" footer="0.3"/>
      <pageSetup scale="110" fitToHeight="0" orientation="landscape" verticalDpi="1200" r:id="rId1"/>
      <autoFilter ref="A8:AS345" xr:uid="{00000000-0000-0000-0000-000000000000}"/>
    </customSheetView>
  </customSheetViews>
  <mergeCells count="8">
    <mergeCell ref="AB7:AF7"/>
    <mergeCell ref="AI7:AL7"/>
    <mergeCell ref="AM7:AP7"/>
    <mergeCell ref="B1:C1"/>
    <mergeCell ref="B2:C2"/>
    <mergeCell ref="B3:C3"/>
    <mergeCell ref="B4:C4"/>
    <mergeCell ref="B5:C5"/>
  </mergeCells>
  <conditionalFormatting sqref="O315:P315 L9:P9 L10:M308 O10:P308 R18:S18 G48:G56 G58:G122 G46 F10:F343 G124:G175 G177:G194 G196:G213 G216:G343 G9:I45 F344:I347 N10:N349 Q9:Q349 T9:T349 X9:X349 H46:I250 H251 H252:I347 H350:I350 F348:H349">
    <cfRule type="containsText" dxfId="61" priority="180" operator="containsText" text="sunset">
      <formula>NOT(ISERROR(SEARCH("sunset",F9)))</formula>
    </cfRule>
    <cfRule type="containsText" dxfId="60" priority="181" operator="containsText" text="&quot;sunset&quot;">
      <formula>NOT(ISERROR(SEARCH("""sunset""",F9)))</formula>
    </cfRule>
  </conditionalFormatting>
  <conditionalFormatting sqref="G48:G56 G58:G122 G46 F46:F343 G124:G175 G177:G194 G196:G213 G216:G343 F9:I45 F344:I347 H46:I250 H251 H252:I347 H350:I350 F348:H349">
    <cfRule type="expression" dxfId="59" priority="114">
      <formula>ISBLANK(F9)</formula>
    </cfRule>
    <cfRule type="containsText" dxfId="58" priority="127" operator="containsText" text="sunset">
      <formula>NOT(ISERROR(SEARCH("sunset",F9)))</formula>
    </cfRule>
    <cfRule type="containsText" dxfId="57" priority="128" operator="containsText" text="&quot;sunset&quot;">
      <formula>NOT(ISERROR(SEARCH("""sunset""",F9)))</formula>
    </cfRule>
  </conditionalFormatting>
  <conditionalFormatting sqref="J9:K37 J39:K57 J350:K350 J59:K63 J65:K170 J347 J346:K346 J345 J172:K250 J252:K344">
    <cfRule type="containsText" dxfId="56" priority="53" operator="containsText" text="sunset">
      <formula>NOT(ISERROR(SEARCH("sunset",J9)))</formula>
    </cfRule>
    <cfRule type="containsText" dxfId="55" priority="54" operator="containsText" text="&quot;sunset&quot;">
      <formula>NOT(ISERROR(SEARCH("""sunset""",J9)))</formula>
    </cfRule>
  </conditionalFormatting>
  <conditionalFormatting sqref="J9:K37 J39:K57 J350:K350 J59:K63 J65:K170 J347 J346:K346 J345 J172:K250 J252:K344">
    <cfRule type="expression" dxfId="54" priority="50">
      <formula>ISBLANK(J9)</formula>
    </cfRule>
    <cfRule type="containsText" dxfId="53" priority="51" operator="containsText" text="sunset">
      <formula>NOT(ISERROR(SEARCH("sunset",J9)))</formula>
    </cfRule>
    <cfRule type="containsText" dxfId="52" priority="52" operator="containsText" text="&quot;sunset&quot;">
      <formula>NOT(ISERROR(SEARCH("""sunset""",J9)))</formula>
    </cfRule>
  </conditionalFormatting>
  <conditionalFormatting sqref="J38:K38">
    <cfRule type="containsText" dxfId="51" priority="48" operator="containsText" text="sunset">
      <formula>NOT(ISERROR(SEARCH("sunset",J38)))</formula>
    </cfRule>
    <cfRule type="containsText" dxfId="50" priority="49" operator="containsText" text="&quot;sunset&quot;">
      <formula>NOT(ISERROR(SEARCH("""sunset""",J38)))</formula>
    </cfRule>
  </conditionalFormatting>
  <conditionalFormatting sqref="J171:K171">
    <cfRule type="containsText" dxfId="49" priority="46" operator="containsText" text="sunset">
      <formula>NOT(ISERROR(SEARCH("sunset",J171)))</formula>
    </cfRule>
    <cfRule type="containsText" dxfId="48" priority="47" operator="containsText" text="&quot;sunset&quot;">
      <formula>NOT(ISERROR(SEARCH("""sunset""",J171)))</formula>
    </cfRule>
  </conditionalFormatting>
  <conditionalFormatting sqref="I251">
    <cfRule type="containsText" dxfId="47" priority="39" operator="containsText" text="sunset">
      <formula>NOT(ISERROR(SEARCH("sunset",I251)))</formula>
    </cfRule>
    <cfRule type="containsText" dxfId="46" priority="40" operator="containsText" text="&quot;sunset&quot;">
      <formula>NOT(ISERROR(SEARCH("""sunset""",I251)))</formula>
    </cfRule>
  </conditionalFormatting>
  <conditionalFormatting sqref="I251">
    <cfRule type="expression" dxfId="45" priority="36">
      <formula>ISBLANK(I251)</formula>
    </cfRule>
    <cfRule type="containsText" dxfId="44" priority="37" operator="containsText" text="sunset">
      <formula>NOT(ISERROR(SEARCH("sunset",I251)))</formula>
    </cfRule>
    <cfRule type="containsText" dxfId="43" priority="38" operator="containsText" text="&quot;sunset&quot;">
      <formula>NOT(ISERROR(SEARCH("""sunset""",I251)))</formula>
    </cfRule>
  </conditionalFormatting>
  <conditionalFormatting sqref="J251">
    <cfRule type="expression" dxfId="42" priority="31">
      <formula>ISBLANK(J251)</formula>
    </cfRule>
    <cfRule type="containsText" dxfId="41" priority="32" operator="containsText" text="sunset">
      <formula>NOT(ISERROR(SEARCH("sunset",J251)))</formula>
    </cfRule>
    <cfRule type="containsText" dxfId="40" priority="33" operator="containsText" text="&quot;sunset&quot;">
      <formula>NOT(ISERROR(SEARCH("""sunset""",J251)))</formula>
    </cfRule>
  </conditionalFormatting>
  <conditionalFormatting sqref="J251">
    <cfRule type="containsText" dxfId="39" priority="34" operator="containsText" text="sunset">
      <formula>NOT(ISERROR(SEARCH("sunset",J251)))</formula>
    </cfRule>
    <cfRule type="containsText" dxfId="38" priority="35" operator="containsText" text="&quot;sunset&quot;">
      <formula>NOT(ISERROR(SEARCH("""sunset""",J251)))</formula>
    </cfRule>
  </conditionalFormatting>
  <conditionalFormatting sqref="I348:I349">
    <cfRule type="containsText" dxfId="37" priority="29" operator="containsText" text="sunset">
      <formula>NOT(ISERROR(SEARCH("sunset",I348)))</formula>
    </cfRule>
    <cfRule type="containsText" dxfId="36" priority="30" operator="containsText" text="&quot;sunset&quot;">
      <formula>NOT(ISERROR(SEARCH("""sunset""",I348)))</formula>
    </cfRule>
  </conditionalFormatting>
  <conditionalFormatting sqref="I348:I349">
    <cfRule type="expression" dxfId="35" priority="26">
      <formula>ISBLANK(I348)</formula>
    </cfRule>
    <cfRule type="containsText" dxfId="34" priority="27" operator="containsText" text="sunset">
      <formula>NOT(ISERROR(SEARCH("sunset",I348)))</formula>
    </cfRule>
    <cfRule type="containsText" dxfId="33" priority="28" operator="containsText" text="&quot;sunset&quot;">
      <formula>NOT(ISERROR(SEARCH("""sunset""",I348)))</formula>
    </cfRule>
  </conditionalFormatting>
  <conditionalFormatting sqref="J348:K349">
    <cfRule type="containsText" dxfId="32" priority="24" operator="containsText" text="sunset">
      <formula>NOT(ISERROR(SEARCH("sunset",J348)))</formula>
    </cfRule>
    <cfRule type="containsText" dxfId="31" priority="25" operator="containsText" text="&quot;sunset&quot;">
      <formula>NOT(ISERROR(SEARCH("""sunset""",J348)))</formula>
    </cfRule>
  </conditionalFormatting>
  <conditionalFormatting sqref="J348:K349">
    <cfRule type="expression" dxfId="30" priority="21">
      <formula>ISBLANK(J348)</formula>
    </cfRule>
    <cfRule type="containsText" dxfId="29" priority="22" operator="containsText" text="sunset">
      <formula>NOT(ISERROR(SEARCH("sunset",J348)))</formula>
    </cfRule>
    <cfRule type="containsText" dxfId="28" priority="23" operator="containsText" text="&quot;sunset&quot;">
      <formula>NOT(ISERROR(SEARCH("""sunset""",J348)))</formula>
    </cfRule>
  </conditionalFormatting>
  <conditionalFormatting sqref="J58:K58">
    <cfRule type="containsText" dxfId="27" priority="19" operator="containsText" text="sunset">
      <formula>NOT(ISERROR(SEARCH("sunset",J58)))</formula>
    </cfRule>
    <cfRule type="containsText" dxfId="26" priority="20" operator="containsText" text="&quot;sunset&quot;">
      <formula>NOT(ISERROR(SEARCH("""sunset""",J58)))</formula>
    </cfRule>
  </conditionalFormatting>
  <conditionalFormatting sqref="J58:K58">
    <cfRule type="expression" dxfId="25" priority="16">
      <formula>ISBLANK(J58)</formula>
    </cfRule>
    <cfRule type="containsText" dxfId="24" priority="17" operator="containsText" text="sunset">
      <formula>NOT(ISERROR(SEARCH("sunset",J58)))</formula>
    </cfRule>
    <cfRule type="containsText" dxfId="23" priority="18" operator="containsText" text="&quot;sunset&quot;">
      <formula>NOT(ISERROR(SEARCH("""sunset""",J58)))</formula>
    </cfRule>
  </conditionalFormatting>
  <conditionalFormatting sqref="K347">
    <cfRule type="containsText" dxfId="22" priority="14" operator="containsText" text="sunset">
      <formula>NOT(ISERROR(SEARCH("sunset",K347)))</formula>
    </cfRule>
    <cfRule type="containsText" dxfId="21" priority="15" operator="containsText" text="&quot;sunset&quot;">
      <formula>NOT(ISERROR(SEARCH("""sunset""",K347)))</formula>
    </cfRule>
  </conditionalFormatting>
  <conditionalFormatting sqref="K347">
    <cfRule type="expression" dxfId="20" priority="11">
      <formula>ISBLANK(K347)</formula>
    </cfRule>
    <cfRule type="containsText" dxfId="19" priority="12" operator="containsText" text="sunset">
      <formula>NOT(ISERROR(SEARCH("sunset",K347)))</formula>
    </cfRule>
    <cfRule type="containsText" dxfId="18" priority="13" operator="containsText" text="&quot;sunset&quot;">
      <formula>NOT(ISERROR(SEARCH("""sunset""",K347)))</formula>
    </cfRule>
  </conditionalFormatting>
  <conditionalFormatting sqref="K345">
    <cfRule type="containsText" dxfId="17" priority="9" operator="containsText" text="sunset">
      <formula>NOT(ISERROR(SEARCH("sunset",K345)))</formula>
    </cfRule>
    <cfRule type="containsText" dxfId="16" priority="10" operator="containsText" text="&quot;sunset&quot;">
      <formula>NOT(ISERROR(SEARCH("""sunset""",K345)))</formula>
    </cfRule>
  </conditionalFormatting>
  <conditionalFormatting sqref="K345">
    <cfRule type="expression" dxfId="15" priority="6">
      <formula>ISBLANK(K345)</formula>
    </cfRule>
    <cfRule type="containsText" dxfId="14" priority="7" operator="containsText" text="sunset">
      <formula>NOT(ISERROR(SEARCH("sunset",K345)))</formula>
    </cfRule>
    <cfRule type="containsText" dxfId="13" priority="8" operator="containsText" text="&quot;sunset&quot;">
      <formula>NOT(ISERROR(SEARCH("""sunset""",K345)))</formula>
    </cfRule>
  </conditionalFormatting>
  <conditionalFormatting sqref="K251">
    <cfRule type="containsText" dxfId="12" priority="4" operator="containsText" text="sunset">
      <formula>NOT(ISERROR(SEARCH("sunset",K251)))</formula>
    </cfRule>
    <cfRule type="containsText" dxfId="11" priority="5" operator="containsText" text="&quot;sunset&quot;">
      <formula>NOT(ISERROR(SEARCH("""sunset""",K251)))</formula>
    </cfRule>
  </conditionalFormatting>
  <conditionalFormatting sqref="K251">
    <cfRule type="expression" dxfId="10" priority="1">
      <formula>ISBLANK(K251)</formula>
    </cfRule>
    <cfRule type="containsText" dxfId="9" priority="2" operator="containsText" text="sunset">
      <formula>NOT(ISERROR(SEARCH("sunset",K251)))</formula>
    </cfRule>
    <cfRule type="containsText" dxfId="8" priority="3" operator="containsText" text="&quot;sunset&quot;">
      <formula>NOT(ISERROR(SEARCH("""sunset""",K251)))</formula>
    </cfRule>
  </conditionalFormatting>
  <dataValidations disablePrompts="1" count="1">
    <dataValidation type="list" allowBlank="1" showInputMessage="1" showErrorMessage="1" sqref="C9:C350" xr:uid="{00000000-0002-0000-0600-000000000000}">
      <formula1>$A$2:$A$5</formula1>
    </dataValidation>
  </dataValidations>
  <pageMargins left="0.7" right="0.7" top="0.75" bottom="0.75" header="0.3" footer="0.3"/>
  <pageSetup scale="110" fitToHeight="0" orientation="landscape" verticalDpi="1200"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600-000001000000}">
          <x14:formula1>
            <xm:f>Menus!$H$5:$H$15</xm:f>
          </x14:formula1>
          <xm:sqref>D9:D350</xm:sqref>
        </x14:dataValidation>
        <x14:dataValidation type="list" allowBlank="1" showInputMessage="1" showErrorMessage="1" xr:uid="{00000000-0002-0000-0600-000002000000}">
          <x14:formula1>
            <xm:f>Menus!$H$16:$H$17</xm:f>
          </x14:formula1>
          <xm:sqref>E9:E350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5:H17"/>
  <sheetViews>
    <sheetView workbookViewId="0">
      <selection activeCell="I25" sqref="I25"/>
    </sheetView>
  </sheetViews>
  <sheetFormatPr defaultRowHeight="12.75"/>
  <cols>
    <col min="8" max="8" width="35" bestFit="1" customWidth="1"/>
  </cols>
  <sheetData>
    <row r="5" spans="2:8" ht="15">
      <c r="B5" t="s">
        <v>425</v>
      </c>
      <c r="E5" t="s">
        <v>434</v>
      </c>
      <c r="H5" s="190" t="s">
        <v>1504</v>
      </c>
    </row>
    <row r="6" spans="2:8" ht="15">
      <c r="B6" t="s">
        <v>430</v>
      </c>
      <c r="E6" s="1" t="s">
        <v>412</v>
      </c>
      <c r="H6" s="190" t="s">
        <v>1505</v>
      </c>
    </row>
    <row r="7" spans="2:8" ht="15">
      <c r="B7" t="s">
        <v>431</v>
      </c>
      <c r="E7" s="1" t="s">
        <v>443</v>
      </c>
      <c r="H7" s="190" t="s">
        <v>1507</v>
      </c>
    </row>
    <row r="8" spans="2:8" ht="15">
      <c r="E8" s="1" t="s">
        <v>426</v>
      </c>
      <c r="H8" s="190" t="s">
        <v>1498</v>
      </c>
    </row>
    <row r="9" spans="2:8" ht="15">
      <c r="E9" s="1" t="s">
        <v>442</v>
      </c>
      <c r="H9" s="190" t="s">
        <v>1499</v>
      </c>
    </row>
    <row r="10" spans="2:8" ht="15">
      <c r="E10" s="1" t="s">
        <v>432</v>
      </c>
      <c r="H10" s="190" t="s">
        <v>1500</v>
      </c>
    </row>
    <row r="11" spans="2:8" ht="15">
      <c r="E11" s="1" t="s">
        <v>427</v>
      </c>
      <c r="H11" s="190" t="s">
        <v>1501</v>
      </c>
    </row>
    <row r="12" spans="2:8" ht="15">
      <c r="E12" s="1" t="s">
        <v>433</v>
      </c>
      <c r="H12" s="190" t="s">
        <v>1502</v>
      </c>
    </row>
    <row r="13" spans="2:8" ht="15">
      <c r="H13" s="190" t="s">
        <v>1506</v>
      </c>
    </row>
    <row r="14" spans="2:8" ht="15">
      <c r="H14" s="190" t="s">
        <v>1051</v>
      </c>
    </row>
    <row r="15" spans="2:8" ht="15">
      <c r="H15" s="190"/>
    </row>
    <row r="16" spans="2:8" ht="15">
      <c r="H16" s="190" t="s">
        <v>1496</v>
      </c>
    </row>
    <row r="17" spans="8:8" ht="15">
      <c r="H17" s="190" t="s">
        <v>1497</v>
      </c>
    </row>
  </sheetData>
  <customSheetViews>
    <customSheetView guid="{342038D5-E313-4A7C-9BAB-AA0E44EBACF9}" state="hidden">
      <selection activeCell="H23" sqref="H23"/>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90"/>
  <sheetViews>
    <sheetView zoomScaleNormal="100" workbookViewId="0">
      <pane ySplit="17" topLeftCell="A18" activePane="bottomLeft" state="frozen"/>
      <selection pane="bottomLeft" activeCell="B26" sqref="B26:C26"/>
    </sheetView>
  </sheetViews>
  <sheetFormatPr defaultRowHeight="12.75"/>
  <cols>
    <col min="1" max="1" width="27.42578125" bestFit="1" customWidth="1"/>
    <col min="2" max="2" width="10.42578125" customWidth="1"/>
    <col min="3" max="3" width="12.5703125" customWidth="1"/>
    <col min="4" max="4" width="10.42578125" customWidth="1"/>
    <col min="5" max="5" width="12.5703125" customWidth="1"/>
    <col min="6" max="6" width="10.42578125" customWidth="1"/>
    <col min="7" max="7" width="91.140625" customWidth="1"/>
    <col min="8" max="9" width="9.140625" customWidth="1"/>
    <col min="10" max="10" width="9.140625" hidden="1" customWidth="1"/>
  </cols>
  <sheetData>
    <row r="1" spans="1:10">
      <c r="A1" s="179"/>
      <c r="B1" s="179"/>
      <c r="C1" s="179"/>
      <c r="D1" s="179"/>
      <c r="E1" s="179"/>
      <c r="F1" s="179"/>
      <c r="G1" s="179"/>
      <c r="H1" s="179"/>
      <c r="I1" s="179"/>
    </row>
    <row r="2" spans="1:10" ht="24" thickBot="1">
      <c r="A2" s="181" t="s">
        <v>1353</v>
      </c>
      <c r="B2" s="179"/>
      <c r="C2" s="179"/>
      <c r="D2" s="179"/>
      <c r="E2" s="179"/>
      <c r="F2" s="179"/>
      <c r="G2" s="179"/>
      <c r="H2" s="179"/>
      <c r="I2" s="179"/>
    </row>
    <row r="3" spans="1:10" s="155" customFormat="1" ht="32.25" thickBot="1">
      <c r="A3" s="165" t="s">
        <v>772</v>
      </c>
      <c r="B3" s="166" t="s">
        <v>948</v>
      </c>
      <c r="C3" s="166" t="s">
        <v>1334</v>
      </c>
      <c r="D3" s="166" t="s">
        <v>1337</v>
      </c>
      <c r="E3" s="166" t="s">
        <v>1335</v>
      </c>
      <c r="F3" s="167" t="s">
        <v>1337</v>
      </c>
      <c r="G3" s="182"/>
      <c r="H3" s="182"/>
      <c r="I3" s="182"/>
    </row>
    <row r="4" spans="1:10" ht="16.5" thickBot="1">
      <c r="A4" s="162" t="s">
        <v>612</v>
      </c>
      <c r="B4" s="163">
        <f>COUNTIF('All Workpapers (2017)'!$AR$9:$AR$366,Summary!A4)</f>
        <v>13</v>
      </c>
      <c r="C4" s="163">
        <f>COUNTIFS('All Workpapers (2017)'!$AR$9:$AR$366,Summary!A4,'All Workpapers (2017)'!$Z$9:$Z$366, "&gt;0")</f>
        <v>5</v>
      </c>
      <c r="D4" s="163">
        <f>COUNTIFS('All Workpapers (2017)'!$AR$9:$AR$366,Summary!A4,'All Workpapers (2017)'!$AZ$9:$AZ$366, "n/a")-C4</f>
        <v>4</v>
      </c>
      <c r="E4" s="163">
        <f>COUNTIFS('All Workpapers (2017)'!$AR$9:$AR$366,Summary!A4,'All Workpapers (2017)'!$AZ$9:$AZ$366, "&gt;0")</f>
        <v>3</v>
      </c>
      <c r="F4" s="164">
        <f>COUNTIFS('All Workpapers (2017)'!$AR$9:$AR$366,Summary!A4,'All Workpapers (2017)'!$AZ$9:$AZ$366, "=0")</f>
        <v>1</v>
      </c>
      <c r="G4" s="179"/>
      <c r="H4" s="179"/>
      <c r="I4" s="179"/>
      <c r="J4" s="175" t="s">
        <v>170</v>
      </c>
    </row>
    <row r="5" spans="1:10" ht="16.5" thickBot="1">
      <c r="A5" s="157" t="s">
        <v>607</v>
      </c>
      <c r="B5" s="156">
        <f>COUNTIF('All Workpapers (2017)'!$AR$9:$AR$366,Summary!A5)</f>
        <v>40</v>
      </c>
      <c r="C5" s="156">
        <f>COUNTIFS('All Workpapers (2017)'!$AR$9:$AR$366,Summary!A5,'All Workpapers (2017)'!$Z$9:$Z$366, "&gt;0")</f>
        <v>12</v>
      </c>
      <c r="D5" s="156">
        <f>COUNTIFS('All Workpapers (2017)'!$AR$9:$AR$366,Summary!A5,'All Workpapers (2017)'!$AZ$9:$AZ$366, "n/a")-C5</f>
        <v>8</v>
      </c>
      <c r="E5" s="156">
        <f>COUNTIFS('All Workpapers (2017)'!$AR$9:$AR$366,Summary!A5,'All Workpapers (2017)'!$AZ$9:$AZ$366, "&gt;0")</f>
        <v>16</v>
      </c>
      <c r="F5" s="158">
        <f>COUNTIFS('All Workpapers (2017)'!$AR$9:$AR$366,Summary!A5,'All Workpapers (2017)'!$AZ$9:$AZ$366, "=0")</f>
        <v>3</v>
      </c>
      <c r="G5" s="179"/>
      <c r="H5" s="179"/>
      <c r="I5" s="179"/>
      <c r="J5" s="175" t="s">
        <v>83</v>
      </c>
    </row>
    <row r="6" spans="1:10" ht="16.5" thickBot="1">
      <c r="A6" s="157" t="s">
        <v>605</v>
      </c>
      <c r="B6" s="156">
        <f>COUNTIF('All Workpapers (2017)'!$AR$9:$AR$366,Summary!A6)</f>
        <v>12</v>
      </c>
      <c r="C6" s="156">
        <f>COUNTIFS('All Workpapers (2017)'!$AR$9:$AR$366,Summary!A6,'All Workpapers (2017)'!$Z$9:$Z$366, "&gt;0")</f>
        <v>0</v>
      </c>
      <c r="D6" s="156">
        <f>COUNTIFS('All Workpapers (2017)'!$AR$9:$AR$366,Summary!A6,'All Workpapers (2017)'!$AZ$9:$AZ$366, "n/a")-C6</f>
        <v>0</v>
      </c>
      <c r="E6" s="156">
        <f>COUNTIFS('All Workpapers (2017)'!$AR$9:$AR$366,Summary!A6,'All Workpapers (2017)'!$AZ$9:$AZ$366, "&gt;0")</f>
        <v>8</v>
      </c>
      <c r="F6" s="158">
        <f>COUNTIFS('All Workpapers (2017)'!$AR$9:$AR$366,Summary!A6,'All Workpapers (2017)'!$AZ$9:$AZ$366, "=0")</f>
        <v>4</v>
      </c>
      <c r="G6" s="179"/>
      <c r="H6" s="179"/>
      <c r="I6" s="179"/>
      <c r="J6" s="175" t="s">
        <v>351</v>
      </c>
    </row>
    <row r="7" spans="1:10" ht="15.75">
      <c r="A7" s="157" t="s">
        <v>606</v>
      </c>
      <c r="B7" s="156">
        <f>COUNTIF('All Workpapers (2017)'!$AR$9:$AR$366,Summary!A7)</f>
        <v>22</v>
      </c>
      <c r="C7" s="156">
        <f>COUNTIFS('All Workpapers (2017)'!$AR$9:$AR$366,Summary!A7,'All Workpapers (2017)'!$Z$9:$Z$366, "&gt;0")</f>
        <v>14</v>
      </c>
      <c r="D7" s="156">
        <f>COUNTIFS('All Workpapers (2017)'!$AR$9:$AR$366,Summary!A7,'All Workpapers (2017)'!$AZ$9:$AZ$366, "n/a")-C7</f>
        <v>5</v>
      </c>
      <c r="E7" s="156">
        <f>COUNTIFS('All Workpapers (2017)'!$AR$9:$AR$366,Summary!A7,'All Workpapers (2017)'!$AZ$9:$AZ$366, "&gt;0")</f>
        <v>2</v>
      </c>
      <c r="F7" s="158">
        <f>COUNTIFS('All Workpapers (2017)'!$AR$9:$AR$366,Summary!A7,'All Workpapers (2017)'!$AZ$9:$AZ$366, "=0")</f>
        <v>0</v>
      </c>
      <c r="G7" s="179"/>
      <c r="H7" s="179"/>
      <c r="I7" s="179"/>
      <c r="J7" s="175" t="s">
        <v>333</v>
      </c>
    </row>
    <row r="8" spans="1:10" ht="16.5" thickBot="1">
      <c r="A8" s="157" t="s">
        <v>609</v>
      </c>
      <c r="B8" s="156">
        <f>COUNTIF('All Workpapers (2017)'!$AR$9:$AR$366,Summary!A8)</f>
        <v>80</v>
      </c>
      <c r="C8" s="156">
        <f>COUNTIFS('All Workpapers (2017)'!$AR$9:$AR$366,Summary!A8,'All Workpapers (2017)'!$Z$9:$Z$366, "&gt;0")</f>
        <v>2</v>
      </c>
      <c r="D8" s="156">
        <f>COUNTIFS('All Workpapers (2017)'!$AR$9:$AR$366,Summary!A8,'All Workpapers (2017)'!$AZ$9:$AZ$366, "n/a")-C8</f>
        <v>0</v>
      </c>
      <c r="E8" s="156">
        <f>COUNTIFS('All Workpapers (2017)'!$AR$9:$AR$366,Summary!A8,'All Workpapers (2017)'!$AZ$9:$AZ$366, "&gt;0")</f>
        <v>67</v>
      </c>
      <c r="F8" s="158">
        <f>COUNTIFS('All Workpapers (2017)'!$AR$9:$AR$366,Summary!A8,'All Workpapers (2017)'!$AZ$9:$AZ$366, "=0")</f>
        <v>8</v>
      </c>
      <c r="G8" s="179"/>
      <c r="H8" s="179"/>
      <c r="I8" s="179"/>
      <c r="J8" s="176" t="s">
        <v>1042</v>
      </c>
    </row>
    <row r="9" spans="1:10" ht="15.75">
      <c r="A9" s="157" t="s">
        <v>608</v>
      </c>
      <c r="B9" s="156">
        <f>COUNTIF('All Workpapers (2017)'!$AR$9:$AR$366,Summary!A9)</f>
        <v>74</v>
      </c>
      <c r="C9" s="156">
        <f>COUNTIFS('All Workpapers (2017)'!$AR$9:$AR$366,Summary!A9,'All Workpapers (2017)'!$Z$9:$Z$366, "&gt;0")</f>
        <v>3</v>
      </c>
      <c r="D9" s="156">
        <f>COUNTIFS('All Workpapers (2017)'!$AR$9:$AR$366,Summary!A9,'All Workpapers (2017)'!$AZ$9:$AZ$366, "n/a")-C9</f>
        <v>0</v>
      </c>
      <c r="E9" s="156">
        <f>COUNTIFS('All Workpapers (2017)'!$AR$9:$AR$366,Summary!A9,'All Workpapers (2017)'!$AZ$9:$AZ$366, "&gt;0")</f>
        <v>29</v>
      </c>
      <c r="F9" s="158">
        <f>COUNTIFS('All Workpapers (2017)'!$AR$9:$AR$366,Summary!A9,'All Workpapers (2017)'!$AZ$9:$AZ$366, "=0")</f>
        <v>42</v>
      </c>
      <c r="G9" s="179"/>
      <c r="H9" s="179"/>
      <c r="I9" s="179"/>
      <c r="J9" s="175" t="s">
        <v>1344</v>
      </c>
    </row>
    <row r="10" spans="1:10" ht="16.5" thickBot="1">
      <c r="A10" s="157" t="s">
        <v>611</v>
      </c>
      <c r="B10" s="156">
        <f>COUNTIF('All Workpapers (2017)'!$AR$9:$AR$366,Summary!A10)</f>
        <v>9</v>
      </c>
      <c r="C10" s="156">
        <f>COUNTIFS('All Workpapers (2017)'!$AR$9:$AR$366,Summary!A10,'All Workpapers (2017)'!$Z$9:$Z$366, "&gt;0")</f>
        <v>1</v>
      </c>
      <c r="D10" s="156">
        <f>COUNTIFS('All Workpapers (2017)'!$AR$9:$AR$366,Summary!A10,'All Workpapers (2017)'!$AZ$9:$AZ$366, "n/a")-C10</f>
        <v>0</v>
      </c>
      <c r="E10" s="156">
        <f>COUNTIFS('All Workpapers (2017)'!$AR$9:$AR$366,Summary!A10,'All Workpapers (2017)'!$AZ$9:$AZ$366, "&gt;0")</f>
        <v>6</v>
      </c>
      <c r="F10" s="158">
        <f>COUNTIFS('All Workpapers (2017)'!$AR$9:$AR$366,Summary!A10,'All Workpapers (2017)'!$AZ$9:$AZ$366, "=0")</f>
        <v>2</v>
      </c>
      <c r="G10" s="179"/>
      <c r="H10" s="179"/>
      <c r="I10" s="179"/>
      <c r="J10" s="176" t="s">
        <v>1447</v>
      </c>
    </row>
    <row r="11" spans="1:10" ht="15.75">
      <c r="A11" s="157" t="s">
        <v>616</v>
      </c>
      <c r="B11" s="156">
        <f>COUNTIF('All Workpapers (2017)'!$AR$9:$AR$366,Summary!A11)</f>
        <v>0</v>
      </c>
      <c r="C11" s="156">
        <f>COUNTIFS('All Workpapers (2017)'!$AR$9:$AR$366,Summary!A11,'All Workpapers (2017)'!$Z$9:$Z$366, "&gt;0")</f>
        <v>0</v>
      </c>
      <c r="D11" s="156">
        <f>COUNTIFS('All Workpapers (2017)'!$AR$9:$AR$366,Summary!A11,'All Workpapers (2017)'!$AZ$9:$AZ$366, "n/a")-C11</f>
        <v>0</v>
      </c>
      <c r="E11" s="156">
        <f>COUNTIFS('All Workpapers (2017)'!$AR$9:$AR$366,Summary!A11,'All Workpapers (2017)'!$AZ$9:$AZ$366, "&gt;0")</f>
        <v>0</v>
      </c>
      <c r="F11" s="158">
        <f>COUNTIFS('All Workpapers (2017)'!$AR$9:$AR$366,Summary!A11,'All Workpapers (2017)'!$AZ$9:$AZ$366, "=0")</f>
        <v>0</v>
      </c>
      <c r="G11" s="179"/>
      <c r="H11" s="179"/>
      <c r="I11" s="179"/>
      <c r="J11" s="175" t="s">
        <v>1345</v>
      </c>
    </row>
    <row r="12" spans="1:10" ht="15.75">
      <c r="A12" s="157" t="s">
        <v>615</v>
      </c>
      <c r="B12" s="156">
        <f>COUNTIF('All Workpapers (2017)'!$AR$9:$AR$366,Summary!A12)</f>
        <v>12</v>
      </c>
      <c r="C12" s="156">
        <f>COUNTIFS('All Workpapers (2017)'!$AR$9:$AR$366,Summary!A12,'All Workpapers (2017)'!$Z$9:$Z$366, "&gt;0")</f>
        <v>1</v>
      </c>
      <c r="D12" s="156">
        <f>COUNTIFS('All Workpapers (2017)'!$AR$9:$AR$366,Summary!A12,'All Workpapers (2017)'!$AZ$9:$AZ$366, "n/a")-C12</f>
        <v>0</v>
      </c>
      <c r="E12" s="156">
        <f>COUNTIFS('All Workpapers (2017)'!$AR$9:$AR$366,Summary!A12,'All Workpapers (2017)'!$AZ$9:$AZ$366, "&gt;0")</f>
        <v>5</v>
      </c>
      <c r="F12" s="158">
        <f>COUNTIFS('All Workpapers (2017)'!$AR$9:$AR$366,Summary!A12,'All Workpapers (2017)'!$AZ$9:$AZ$366, "=0")</f>
        <v>6</v>
      </c>
      <c r="G12" s="179"/>
      <c r="H12" s="179"/>
      <c r="I12" s="179"/>
    </row>
    <row r="13" spans="1:10" ht="15.75">
      <c r="A13" s="157" t="s">
        <v>610</v>
      </c>
      <c r="B13" s="156">
        <f>COUNTIF('All Workpapers (2017)'!$AR$9:$AR$366,Summary!A13)</f>
        <v>14</v>
      </c>
      <c r="C13" s="156">
        <f>COUNTIFS('All Workpapers (2017)'!$AR$9:$AR$366,Summary!A13,'All Workpapers (2017)'!$Z$9:$Z$366, "&gt;0")</f>
        <v>0</v>
      </c>
      <c r="D13" s="156">
        <f>COUNTIFS('All Workpapers (2017)'!$AR$9:$AR$366,Summary!A13,'All Workpapers (2017)'!$AZ$9:$AZ$366, "n/a")-C13</f>
        <v>0</v>
      </c>
      <c r="E13" s="156">
        <f>COUNTIFS('All Workpapers (2017)'!$AR$9:$AR$366,Summary!A13,'All Workpapers (2017)'!$AZ$9:$AZ$366, "&gt;0")</f>
        <v>9</v>
      </c>
      <c r="F13" s="158">
        <f>COUNTIFS('All Workpapers (2017)'!$AR$9:$AR$366,Summary!A13,'All Workpapers (2017)'!$AZ$9:$AZ$366, "=0")</f>
        <v>5</v>
      </c>
      <c r="G13" s="179"/>
      <c r="H13" s="179"/>
      <c r="I13" s="179"/>
    </row>
    <row r="14" spans="1:10" ht="15.75">
      <c r="A14" s="157" t="s">
        <v>613</v>
      </c>
      <c r="B14" s="156">
        <f>COUNTIF('All Workpapers (2017)'!$AR$9:$AR$366,Summary!A14)</f>
        <v>24</v>
      </c>
      <c r="C14" s="156">
        <f>COUNTIFS('All Workpapers (2017)'!$AR$9:$AR$366,Summary!A14,'All Workpapers (2017)'!$Z$9:$Z$366, "&gt;0")</f>
        <v>13</v>
      </c>
      <c r="D14" s="156">
        <f>COUNTIFS('All Workpapers (2017)'!$AR$9:$AR$366,Summary!A14,'All Workpapers (2017)'!$AZ$9:$AZ$366, "n/a")-C14</f>
        <v>1</v>
      </c>
      <c r="E14" s="156">
        <f>COUNTIFS('All Workpapers (2017)'!$AR$9:$AR$366,Summary!A14,'All Workpapers (2017)'!$AZ$9:$AZ$366, "&gt;0")</f>
        <v>9</v>
      </c>
      <c r="F14" s="158">
        <f>COUNTIFS('All Workpapers (2017)'!$AR$9:$AR$366,Summary!A14,'All Workpapers (2017)'!$AZ$9:$AZ$366, "=0")</f>
        <v>1</v>
      </c>
      <c r="G14" s="179"/>
      <c r="H14" s="179"/>
      <c r="I14" s="179"/>
    </row>
    <row r="15" spans="1:10" ht="16.5" thickBot="1">
      <c r="A15" s="159" t="s">
        <v>614</v>
      </c>
      <c r="B15" s="160">
        <f>COUNTIF('All Workpapers (2017)'!$AR$9:$AR$366,Summary!A15)</f>
        <v>41</v>
      </c>
      <c r="C15" s="160">
        <f>COUNTIFS('All Workpapers (2017)'!$AR$9:$AR$366,Summary!A15,'All Workpapers (2017)'!$Z$9:$Z$366, "&gt;0")</f>
        <v>20</v>
      </c>
      <c r="D15" s="160">
        <f>COUNTIFS('All Workpapers (2017)'!$AR$9:$AR$366,Summary!A15,'All Workpapers (2017)'!$AZ$9:$AZ$366, "n/a")-C15</f>
        <v>0</v>
      </c>
      <c r="E15" s="160">
        <f>COUNTIFS('All Workpapers (2017)'!$AR$9:$AR$366,Summary!A15,'All Workpapers (2017)'!$AZ$9:$AZ$366, "&gt;0")</f>
        <v>17</v>
      </c>
      <c r="F15" s="161">
        <f>COUNTIFS('All Workpapers (2017)'!$AR$9:$AR$366,Summary!A15,'All Workpapers (2017)'!$AZ$9:$AZ$366, "=0")</f>
        <v>4</v>
      </c>
      <c r="G15" s="179"/>
      <c r="H15" s="179"/>
      <c r="I15" s="179"/>
    </row>
    <row r="16" spans="1:10">
      <c r="A16" s="179"/>
      <c r="B16" s="179"/>
      <c r="C16" s="179"/>
      <c r="D16" s="179"/>
      <c r="E16" s="179"/>
      <c r="F16" s="179"/>
      <c r="G16" s="179"/>
      <c r="H16" s="179"/>
      <c r="I16" s="179"/>
    </row>
    <row r="17" spans="1:9" ht="15.75">
      <c r="A17" s="179"/>
      <c r="B17" s="180">
        <f>SUM(B4:B15)</f>
        <v>341</v>
      </c>
      <c r="C17" s="183">
        <f>SUM(C4:C15)</f>
        <v>71</v>
      </c>
      <c r="D17" s="180">
        <f>SUM(D4:D15)</f>
        <v>18</v>
      </c>
      <c r="E17" s="183">
        <f>SUM(E4:E15)</f>
        <v>171</v>
      </c>
      <c r="F17" s="180">
        <f>SUM(F4:F15)</f>
        <v>76</v>
      </c>
      <c r="G17" s="179"/>
      <c r="H17" s="179"/>
      <c r="I17" s="179"/>
    </row>
    <row r="18" spans="1:9">
      <c r="A18" s="179"/>
      <c r="B18" s="179"/>
      <c r="C18" s="179"/>
      <c r="D18" s="179"/>
      <c r="E18" s="179"/>
      <c r="F18" s="179"/>
      <c r="G18" s="179"/>
      <c r="H18" s="179"/>
      <c r="I18" s="179"/>
    </row>
    <row r="19" spans="1:9" ht="24" thickBot="1">
      <c r="A19" s="181" t="s">
        <v>1352</v>
      </c>
      <c r="B19" s="179"/>
      <c r="C19" s="179"/>
      <c r="D19" s="179"/>
      <c r="E19" s="179"/>
      <c r="F19" s="179"/>
      <c r="G19" s="179"/>
      <c r="H19" s="179"/>
      <c r="I19" s="179"/>
    </row>
    <row r="20" spans="1:9" ht="15.75">
      <c r="A20" s="177" t="s">
        <v>1448</v>
      </c>
      <c r="B20" s="583" t="s">
        <v>1346</v>
      </c>
      <c r="C20" s="583"/>
      <c r="D20" s="583" t="s">
        <v>1347</v>
      </c>
      <c r="E20" s="584"/>
      <c r="F20" s="585" t="s">
        <v>1350</v>
      </c>
      <c r="G20" s="586"/>
      <c r="H20" s="179"/>
      <c r="I20" s="179"/>
    </row>
    <row r="21" spans="1:9" ht="24.75" customHeight="1">
      <c r="A21" s="178" t="s">
        <v>1447</v>
      </c>
      <c r="B21" s="581">
        <v>42859</v>
      </c>
      <c r="C21" s="581"/>
      <c r="D21" s="581" t="s">
        <v>1349</v>
      </c>
      <c r="E21" s="581"/>
      <c r="F21" s="582" t="s">
        <v>1351</v>
      </c>
      <c r="G21" s="582"/>
      <c r="H21" s="179"/>
      <c r="I21" s="179"/>
    </row>
    <row r="22" spans="1:9" ht="24.75" customHeight="1">
      <c r="A22" s="178" t="s">
        <v>1447</v>
      </c>
      <c r="B22" s="581">
        <v>42866</v>
      </c>
      <c r="C22" s="581"/>
      <c r="D22" s="581" t="s">
        <v>1355</v>
      </c>
      <c r="E22" s="581"/>
      <c r="F22" s="582" t="s">
        <v>1356</v>
      </c>
      <c r="G22" s="582"/>
      <c r="H22" s="179"/>
      <c r="I22" s="179"/>
    </row>
    <row r="23" spans="1:9" ht="39" customHeight="1">
      <c r="A23" s="178" t="s">
        <v>1447</v>
      </c>
      <c r="B23" s="581">
        <v>42870</v>
      </c>
      <c r="C23" s="581"/>
      <c r="D23" s="581" t="s">
        <v>1349</v>
      </c>
      <c r="E23" s="581"/>
      <c r="F23" s="582" t="s">
        <v>1450</v>
      </c>
      <c r="G23" s="582"/>
      <c r="H23" s="179"/>
      <c r="I23" s="179"/>
    </row>
    <row r="24" spans="1:9" ht="24.75" customHeight="1">
      <c r="A24" s="178" t="s">
        <v>1447</v>
      </c>
      <c r="B24" s="581">
        <v>42878</v>
      </c>
      <c r="C24" s="581"/>
      <c r="D24" s="581" t="s">
        <v>1349</v>
      </c>
      <c r="E24" s="581"/>
      <c r="F24" s="582" t="s">
        <v>1451</v>
      </c>
      <c r="G24" s="582"/>
      <c r="H24" s="179"/>
      <c r="I24" s="179"/>
    </row>
    <row r="25" spans="1:9" ht="52.5" customHeight="1">
      <c r="A25" s="178" t="s">
        <v>1447</v>
      </c>
      <c r="B25" s="581">
        <v>42892</v>
      </c>
      <c r="C25" s="581"/>
      <c r="D25" s="581" t="s">
        <v>1349</v>
      </c>
      <c r="E25" s="581"/>
      <c r="F25" s="582" t="s">
        <v>1508</v>
      </c>
      <c r="G25" s="582"/>
      <c r="H25" s="179"/>
      <c r="I25" s="179"/>
    </row>
    <row r="26" spans="1:9" ht="24.75" customHeight="1">
      <c r="A26" s="178"/>
      <c r="B26" s="581"/>
      <c r="C26" s="581"/>
      <c r="D26" s="581"/>
      <c r="E26" s="581"/>
      <c r="F26" s="582"/>
      <c r="G26" s="582"/>
      <c r="H26" s="179"/>
      <c r="I26" s="179"/>
    </row>
    <row r="27" spans="1:9" ht="24.75" customHeight="1">
      <c r="A27" s="178"/>
      <c r="B27" s="581"/>
      <c r="C27" s="581"/>
      <c r="D27" s="581"/>
      <c r="E27" s="581"/>
      <c r="F27" s="582"/>
      <c r="G27" s="582"/>
      <c r="H27" s="179"/>
      <c r="I27" s="179"/>
    </row>
    <row r="28" spans="1:9" ht="24.75" customHeight="1">
      <c r="A28" s="178"/>
      <c r="B28" s="581"/>
      <c r="C28" s="581"/>
      <c r="D28" s="581"/>
      <c r="E28" s="581"/>
      <c r="F28" s="582"/>
      <c r="G28" s="582"/>
      <c r="H28" s="179"/>
      <c r="I28" s="179"/>
    </row>
    <row r="29" spans="1:9" ht="24.75" customHeight="1">
      <c r="A29" s="178"/>
      <c r="B29" s="581"/>
      <c r="C29" s="581"/>
      <c r="D29" s="581"/>
      <c r="E29" s="581"/>
      <c r="F29" s="582"/>
      <c r="G29" s="582"/>
      <c r="H29" s="179"/>
      <c r="I29" s="179"/>
    </row>
    <row r="30" spans="1:9" ht="24.75" customHeight="1">
      <c r="A30" s="178"/>
      <c r="B30" s="581"/>
      <c r="C30" s="581"/>
      <c r="D30" s="581"/>
      <c r="E30" s="581"/>
      <c r="F30" s="582"/>
      <c r="G30" s="582"/>
      <c r="H30" s="179"/>
      <c r="I30" s="179"/>
    </row>
    <row r="31" spans="1:9" ht="24.75" customHeight="1">
      <c r="A31" s="178"/>
      <c r="B31" s="581"/>
      <c r="C31" s="581"/>
      <c r="D31" s="581"/>
      <c r="E31" s="581"/>
      <c r="F31" s="582"/>
      <c r="G31" s="582"/>
      <c r="H31" s="179"/>
      <c r="I31" s="179"/>
    </row>
    <row r="32" spans="1:9" ht="24.75" customHeight="1">
      <c r="A32" s="178"/>
      <c r="B32" s="581"/>
      <c r="C32" s="581"/>
      <c r="D32" s="581"/>
      <c r="E32" s="581"/>
      <c r="F32" s="582"/>
      <c r="G32" s="582"/>
      <c r="H32" s="179"/>
      <c r="I32" s="179"/>
    </row>
    <row r="33" spans="1:9" ht="24.75" customHeight="1">
      <c r="A33" s="178"/>
      <c r="B33" s="581"/>
      <c r="C33" s="581"/>
      <c r="D33" s="581"/>
      <c r="E33" s="581"/>
      <c r="F33" s="582"/>
      <c r="G33" s="582"/>
      <c r="H33" s="179"/>
      <c r="I33" s="179"/>
    </row>
    <row r="34" spans="1:9" ht="24.75" customHeight="1">
      <c r="A34" s="178"/>
      <c r="B34" s="581"/>
      <c r="C34" s="581"/>
      <c r="D34" s="581"/>
      <c r="E34" s="581"/>
      <c r="F34" s="582"/>
      <c r="G34" s="582"/>
      <c r="H34" s="179"/>
      <c r="I34" s="179"/>
    </row>
    <row r="35" spans="1:9" ht="24.75" customHeight="1">
      <c r="A35" s="178"/>
      <c r="B35" s="581"/>
      <c r="C35" s="581"/>
      <c r="D35" s="581"/>
      <c r="E35" s="581"/>
      <c r="F35" s="582"/>
      <c r="G35" s="582"/>
      <c r="H35" s="179"/>
      <c r="I35" s="179"/>
    </row>
    <row r="36" spans="1:9" ht="24.75" customHeight="1">
      <c r="A36" s="178"/>
      <c r="B36" s="581"/>
      <c r="C36" s="581"/>
      <c r="D36" s="581"/>
      <c r="E36" s="581"/>
      <c r="F36" s="582"/>
      <c r="G36" s="582"/>
      <c r="H36" s="179"/>
      <c r="I36" s="179"/>
    </row>
    <row r="37" spans="1:9" ht="24.75" customHeight="1">
      <c r="A37" s="178"/>
      <c r="B37" s="581"/>
      <c r="C37" s="581"/>
      <c r="D37" s="581"/>
      <c r="E37" s="581"/>
      <c r="F37" s="582"/>
      <c r="G37" s="582"/>
      <c r="H37" s="179"/>
      <c r="I37" s="179"/>
    </row>
    <row r="38" spans="1:9" ht="24.75" customHeight="1">
      <c r="A38" s="178"/>
      <c r="B38" s="581"/>
      <c r="C38" s="581"/>
      <c r="D38" s="581"/>
      <c r="E38" s="581"/>
      <c r="F38" s="582"/>
      <c r="G38" s="582"/>
      <c r="H38" s="179"/>
      <c r="I38" s="179"/>
    </row>
    <row r="39" spans="1:9" ht="24.75" customHeight="1">
      <c r="A39" s="178"/>
      <c r="B39" s="581"/>
      <c r="C39" s="581"/>
      <c r="D39" s="581"/>
      <c r="E39" s="581"/>
      <c r="F39" s="582"/>
      <c r="G39" s="582"/>
      <c r="H39" s="179"/>
      <c r="I39" s="179"/>
    </row>
    <row r="40" spans="1:9" ht="24.75" customHeight="1">
      <c r="A40" s="178"/>
      <c r="B40" s="581"/>
      <c r="C40" s="581"/>
      <c r="D40" s="581"/>
      <c r="E40" s="581"/>
      <c r="F40" s="582"/>
      <c r="G40" s="582"/>
      <c r="H40" s="179"/>
      <c r="I40" s="179"/>
    </row>
    <row r="41" spans="1:9" ht="24.75" customHeight="1">
      <c r="A41" s="178"/>
      <c r="B41" s="581"/>
      <c r="C41" s="581"/>
      <c r="D41" s="581"/>
      <c r="E41" s="581"/>
      <c r="F41" s="582"/>
      <c r="G41" s="582"/>
      <c r="H41" s="179"/>
      <c r="I41" s="179"/>
    </row>
    <row r="42" spans="1:9" ht="24.75" customHeight="1">
      <c r="A42" s="178"/>
      <c r="B42" s="581"/>
      <c r="C42" s="581"/>
      <c r="D42" s="581"/>
      <c r="E42" s="581"/>
      <c r="F42" s="582"/>
      <c r="G42" s="582"/>
      <c r="H42" s="179"/>
      <c r="I42" s="179"/>
    </row>
    <row r="43" spans="1:9" ht="24.75" customHeight="1">
      <c r="A43" s="178"/>
      <c r="B43" s="581"/>
      <c r="C43" s="581"/>
      <c r="D43" s="581"/>
      <c r="E43" s="581"/>
      <c r="F43" s="582"/>
      <c r="G43" s="582"/>
      <c r="H43" s="179"/>
      <c r="I43" s="179"/>
    </row>
    <row r="44" spans="1:9" ht="24.75" customHeight="1">
      <c r="A44" s="178"/>
      <c r="B44" s="581"/>
      <c r="C44" s="581"/>
      <c r="D44" s="581"/>
      <c r="E44" s="581"/>
      <c r="F44" s="582"/>
      <c r="G44" s="582"/>
      <c r="H44" s="179"/>
      <c r="I44" s="179"/>
    </row>
    <row r="45" spans="1:9" ht="24.75" customHeight="1">
      <c r="A45" s="178"/>
      <c r="B45" s="581"/>
      <c r="C45" s="581"/>
      <c r="D45" s="581"/>
      <c r="E45" s="581"/>
      <c r="F45" s="582"/>
      <c r="G45" s="582"/>
      <c r="H45" s="179"/>
      <c r="I45" s="179"/>
    </row>
    <row r="46" spans="1:9" ht="24.75" customHeight="1">
      <c r="A46" s="178"/>
      <c r="B46" s="581"/>
      <c r="C46" s="581"/>
      <c r="D46" s="581"/>
      <c r="E46" s="581"/>
      <c r="F46" s="582"/>
      <c r="G46" s="582"/>
      <c r="H46" s="179"/>
      <c r="I46" s="179"/>
    </row>
    <row r="47" spans="1:9" ht="24.75" customHeight="1">
      <c r="A47" s="178"/>
      <c r="B47" s="581"/>
      <c r="C47" s="581"/>
      <c r="D47" s="581"/>
      <c r="E47" s="581"/>
      <c r="F47" s="582"/>
      <c r="G47" s="582"/>
      <c r="H47" s="179"/>
      <c r="I47" s="179"/>
    </row>
    <row r="48" spans="1:9" ht="24.75" customHeight="1">
      <c r="A48" s="178"/>
      <c r="B48" s="581"/>
      <c r="C48" s="581"/>
      <c r="D48" s="581"/>
      <c r="E48" s="581"/>
      <c r="F48" s="582"/>
      <c r="G48" s="582"/>
      <c r="H48" s="179"/>
      <c r="I48" s="179"/>
    </row>
    <row r="49" spans="1:9" ht="24.75" customHeight="1">
      <c r="A49" s="178"/>
      <c r="B49" s="581"/>
      <c r="C49" s="581"/>
      <c r="D49" s="581"/>
      <c r="E49" s="581"/>
      <c r="F49" s="582"/>
      <c r="G49" s="582"/>
      <c r="H49" s="179"/>
      <c r="I49" s="179"/>
    </row>
    <row r="50" spans="1:9" ht="24.75" customHeight="1">
      <c r="A50" s="178"/>
      <c r="B50" s="581"/>
      <c r="C50" s="581"/>
      <c r="D50" s="581"/>
      <c r="E50" s="581"/>
      <c r="F50" s="582"/>
      <c r="G50" s="582"/>
      <c r="H50" s="179"/>
      <c r="I50" s="179"/>
    </row>
    <row r="51" spans="1:9" ht="24.75" customHeight="1">
      <c r="A51" s="178"/>
      <c r="B51" s="581"/>
      <c r="C51" s="581"/>
      <c r="D51" s="581"/>
      <c r="E51" s="581"/>
      <c r="F51" s="582"/>
      <c r="G51" s="582"/>
      <c r="H51" s="179"/>
      <c r="I51" s="179"/>
    </row>
    <row r="52" spans="1:9" ht="24.75" customHeight="1">
      <c r="A52" s="178"/>
      <c r="B52" s="581"/>
      <c r="C52" s="581"/>
      <c r="D52" s="581"/>
      <c r="E52" s="581"/>
      <c r="F52" s="582"/>
      <c r="G52" s="582"/>
      <c r="H52" s="179"/>
      <c r="I52" s="179"/>
    </row>
    <row r="53" spans="1:9" ht="24.75" customHeight="1">
      <c r="A53" s="178"/>
      <c r="B53" s="581"/>
      <c r="C53" s="581"/>
      <c r="D53" s="581"/>
      <c r="E53" s="581"/>
      <c r="F53" s="582"/>
      <c r="G53" s="582"/>
      <c r="H53" s="179"/>
      <c r="I53" s="179"/>
    </row>
    <row r="54" spans="1:9" ht="24.75" customHeight="1">
      <c r="A54" s="178"/>
      <c r="B54" s="581"/>
      <c r="C54" s="581"/>
      <c r="D54" s="581"/>
      <c r="E54" s="581"/>
      <c r="F54" s="582"/>
      <c r="G54" s="582"/>
      <c r="H54" s="179"/>
      <c r="I54" s="179"/>
    </row>
    <row r="55" spans="1:9" ht="24.75" customHeight="1">
      <c r="A55" s="178"/>
      <c r="B55" s="581"/>
      <c r="C55" s="581"/>
      <c r="D55" s="581"/>
      <c r="E55" s="581"/>
      <c r="F55" s="582"/>
      <c r="G55" s="582"/>
      <c r="H55" s="179"/>
      <c r="I55" s="179"/>
    </row>
    <row r="56" spans="1:9" ht="24.75" customHeight="1">
      <c r="A56" s="178"/>
      <c r="B56" s="581"/>
      <c r="C56" s="581"/>
      <c r="D56" s="581"/>
      <c r="E56" s="581"/>
      <c r="F56" s="582"/>
      <c r="G56" s="582"/>
      <c r="H56" s="179"/>
      <c r="I56" s="179"/>
    </row>
    <row r="57" spans="1:9" ht="24.75" customHeight="1">
      <c r="A57" s="178"/>
      <c r="B57" s="581"/>
      <c r="C57" s="581"/>
      <c r="D57" s="581"/>
      <c r="E57" s="581"/>
      <c r="F57" s="582"/>
      <c r="G57" s="582"/>
      <c r="H57" s="179"/>
      <c r="I57" s="179"/>
    </row>
    <row r="58" spans="1:9" ht="24.75" customHeight="1">
      <c r="A58" s="178"/>
      <c r="B58" s="581"/>
      <c r="C58" s="581"/>
      <c r="D58" s="581"/>
      <c r="E58" s="581"/>
      <c r="F58" s="582"/>
      <c r="G58" s="582"/>
      <c r="H58" s="179"/>
      <c r="I58" s="179"/>
    </row>
    <row r="59" spans="1:9">
      <c r="H59" s="179"/>
      <c r="I59" s="179"/>
    </row>
    <row r="60" spans="1:9">
      <c r="H60" s="179"/>
      <c r="I60" s="179"/>
    </row>
    <row r="61" spans="1:9">
      <c r="H61" s="179"/>
      <c r="I61" s="179"/>
    </row>
    <row r="62" spans="1:9">
      <c r="H62" s="179"/>
      <c r="I62" s="179"/>
    </row>
    <row r="63" spans="1:9">
      <c r="H63" s="179"/>
      <c r="I63" s="179"/>
    </row>
    <row r="64" spans="1:9">
      <c r="H64" s="179"/>
      <c r="I64" s="179"/>
    </row>
    <row r="65" spans="8:9">
      <c r="H65" s="179"/>
      <c r="I65" s="179"/>
    </row>
    <row r="66" spans="8:9">
      <c r="H66" s="179"/>
      <c r="I66" s="179"/>
    </row>
    <row r="67" spans="8:9">
      <c r="H67" s="179"/>
      <c r="I67" s="179"/>
    </row>
    <row r="68" spans="8:9">
      <c r="H68" s="179"/>
      <c r="I68" s="179"/>
    </row>
    <row r="69" spans="8:9">
      <c r="H69" s="179"/>
      <c r="I69" s="179"/>
    </row>
    <row r="70" spans="8:9">
      <c r="H70" s="179"/>
      <c r="I70" s="179"/>
    </row>
    <row r="71" spans="8:9">
      <c r="H71" s="179"/>
      <c r="I71" s="179"/>
    </row>
    <row r="72" spans="8:9">
      <c r="H72" s="179"/>
      <c r="I72" s="179"/>
    </row>
    <row r="73" spans="8:9">
      <c r="H73" s="179"/>
      <c r="I73" s="179"/>
    </row>
    <row r="74" spans="8:9">
      <c r="H74" s="179"/>
      <c r="I74" s="179"/>
    </row>
    <row r="75" spans="8:9">
      <c r="H75" s="179"/>
      <c r="I75" s="179"/>
    </row>
    <row r="76" spans="8:9">
      <c r="H76" s="179"/>
      <c r="I76" s="179"/>
    </row>
    <row r="77" spans="8:9">
      <c r="H77" s="179"/>
      <c r="I77" s="179"/>
    </row>
    <row r="78" spans="8:9">
      <c r="H78" s="179"/>
      <c r="I78" s="179"/>
    </row>
    <row r="79" spans="8:9">
      <c r="H79" s="179"/>
      <c r="I79" s="179"/>
    </row>
    <row r="80" spans="8:9">
      <c r="H80" s="179"/>
      <c r="I80" s="179"/>
    </row>
    <row r="81" spans="8:9">
      <c r="H81" s="179"/>
      <c r="I81" s="179"/>
    </row>
    <row r="82" spans="8:9">
      <c r="H82" s="179"/>
      <c r="I82" s="179"/>
    </row>
    <row r="83" spans="8:9">
      <c r="H83" s="179"/>
      <c r="I83" s="179"/>
    </row>
    <row r="84" spans="8:9">
      <c r="H84" s="179"/>
      <c r="I84" s="179"/>
    </row>
    <row r="85" spans="8:9">
      <c r="H85" s="179"/>
      <c r="I85" s="179"/>
    </row>
    <row r="86" spans="8:9">
      <c r="H86" s="179"/>
      <c r="I86" s="179"/>
    </row>
    <row r="87" spans="8:9">
      <c r="H87" s="179"/>
      <c r="I87" s="179"/>
    </row>
    <row r="88" spans="8:9">
      <c r="H88" s="179"/>
      <c r="I88" s="179"/>
    </row>
    <row r="89" spans="8:9">
      <c r="H89" s="179"/>
      <c r="I89" s="179"/>
    </row>
    <row r="90" spans="8:9">
      <c r="H90" s="179"/>
      <c r="I90" s="179"/>
    </row>
  </sheetData>
  <customSheetViews>
    <customSheetView guid="{342038D5-E313-4A7C-9BAB-AA0E44EBACF9}" hiddenColumns="1">
      <pane ySplit="17" topLeftCell="A18" activePane="bottomLeft" state="frozen"/>
      <selection pane="bottomLeft" activeCell="A26" sqref="A26"/>
      <pageMargins left="0.7" right="0.7" top="0.75" bottom="0.75" header="0.3" footer="0.3"/>
    </customSheetView>
  </customSheetViews>
  <mergeCells count="117">
    <mergeCell ref="F31:G31"/>
    <mergeCell ref="F21:G21"/>
    <mergeCell ref="B27:C27"/>
    <mergeCell ref="B29:C29"/>
    <mergeCell ref="F29:G29"/>
    <mergeCell ref="B21:C21"/>
    <mergeCell ref="D21:E21"/>
    <mergeCell ref="B31:C31"/>
    <mergeCell ref="B24:C24"/>
    <mergeCell ref="D29:E29"/>
    <mergeCell ref="D31:E31"/>
    <mergeCell ref="D24:E24"/>
    <mergeCell ref="B22:C22"/>
    <mergeCell ref="D22:E22"/>
    <mergeCell ref="F22:G22"/>
    <mergeCell ref="B23:C23"/>
    <mergeCell ref="D23:E23"/>
    <mergeCell ref="F23:G23"/>
    <mergeCell ref="B30:C30"/>
    <mergeCell ref="D30:E30"/>
    <mergeCell ref="F30:G30"/>
    <mergeCell ref="B20:C20"/>
    <mergeCell ref="D20:E20"/>
    <mergeCell ref="D27:E27"/>
    <mergeCell ref="F20:G20"/>
    <mergeCell ref="F25:G25"/>
    <mergeCell ref="F27:G27"/>
    <mergeCell ref="F24:G24"/>
    <mergeCell ref="B28:C28"/>
    <mergeCell ref="D28:E28"/>
    <mergeCell ref="F28:G28"/>
    <mergeCell ref="B25:C25"/>
    <mergeCell ref="D25:E25"/>
    <mergeCell ref="B26:C26"/>
    <mergeCell ref="D26:E26"/>
    <mergeCell ref="F26:G26"/>
    <mergeCell ref="B34:C34"/>
    <mergeCell ref="D34:E34"/>
    <mergeCell ref="F34:G34"/>
    <mergeCell ref="B35:C35"/>
    <mergeCell ref="D35:E35"/>
    <mergeCell ref="F35:G35"/>
    <mergeCell ref="B32:C32"/>
    <mergeCell ref="D32:E32"/>
    <mergeCell ref="F32:G32"/>
    <mergeCell ref="B33:C33"/>
    <mergeCell ref="D33:E33"/>
    <mergeCell ref="F33:G33"/>
    <mergeCell ref="B38:C38"/>
    <mergeCell ref="D38:E38"/>
    <mergeCell ref="F38:G38"/>
    <mergeCell ref="B39:C39"/>
    <mergeCell ref="D39:E39"/>
    <mergeCell ref="F39:G39"/>
    <mergeCell ref="B36:C36"/>
    <mergeCell ref="D36:E36"/>
    <mergeCell ref="F36:G36"/>
    <mergeCell ref="B37:C37"/>
    <mergeCell ref="D37:E37"/>
    <mergeCell ref="F37:G37"/>
    <mergeCell ref="B42:C42"/>
    <mergeCell ref="D42:E42"/>
    <mergeCell ref="F42:G42"/>
    <mergeCell ref="B43:C43"/>
    <mergeCell ref="D43:E43"/>
    <mergeCell ref="F43:G43"/>
    <mergeCell ref="B40:C40"/>
    <mergeCell ref="D40:E40"/>
    <mergeCell ref="F40:G40"/>
    <mergeCell ref="B41:C41"/>
    <mergeCell ref="D41:E41"/>
    <mergeCell ref="F41:G41"/>
    <mergeCell ref="B46:C46"/>
    <mergeCell ref="D46:E46"/>
    <mergeCell ref="F46:G46"/>
    <mergeCell ref="B47:C47"/>
    <mergeCell ref="D47:E47"/>
    <mergeCell ref="F47:G47"/>
    <mergeCell ref="B44:C44"/>
    <mergeCell ref="D44:E44"/>
    <mergeCell ref="F44:G44"/>
    <mergeCell ref="B45:C45"/>
    <mergeCell ref="D45:E45"/>
    <mergeCell ref="F45:G45"/>
    <mergeCell ref="B50:C50"/>
    <mergeCell ref="D50:E50"/>
    <mergeCell ref="F50:G50"/>
    <mergeCell ref="B51:C51"/>
    <mergeCell ref="D51:E51"/>
    <mergeCell ref="F51:G51"/>
    <mergeCell ref="B48:C48"/>
    <mergeCell ref="D48:E48"/>
    <mergeCell ref="F48:G48"/>
    <mergeCell ref="B49:C49"/>
    <mergeCell ref="D49:E49"/>
    <mergeCell ref="F49:G49"/>
    <mergeCell ref="B54:C54"/>
    <mergeCell ref="D54:E54"/>
    <mergeCell ref="F54:G54"/>
    <mergeCell ref="B55:C55"/>
    <mergeCell ref="D55:E55"/>
    <mergeCell ref="F55:G55"/>
    <mergeCell ref="B52:C52"/>
    <mergeCell ref="D52:E52"/>
    <mergeCell ref="F52:G52"/>
    <mergeCell ref="B53:C53"/>
    <mergeCell ref="D53:E53"/>
    <mergeCell ref="F53:G53"/>
    <mergeCell ref="B58:C58"/>
    <mergeCell ref="D58:E58"/>
    <mergeCell ref="F58:G58"/>
    <mergeCell ref="B56:C56"/>
    <mergeCell ref="D56:E56"/>
    <mergeCell ref="F56:G56"/>
    <mergeCell ref="B57:C57"/>
    <mergeCell ref="D57:E57"/>
    <mergeCell ref="F57:G57"/>
  </mergeCells>
  <dataValidations count="1">
    <dataValidation type="list" allowBlank="1" showInputMessage="1" showErrorMessage="1" sqref="A21:A58" xr:uid="{00000000-0002-0000-0800-000000000000}">
      <formula1>$J$4:$J$11</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Statewide Measure List 2018</vt:lpstr>
      <vt:lpstr>PG&amp;E sunset list</vt:lpstr>
      <vt:lpstr>All Workpapers</vt:lpstr>
      <vt:lpstr>Statewide Measure List</vt:lpstr>
      <vt:lpstr>Statewide Measure Pivot Table</vt:lpstr>
      <vt:lpstr>DEERPivotTables</vt:lpstr>
      <vt:lpstr>All Workpapers (2017)</vt:lpstr>
      <vt:lpstr>Menus</vt:lpstr>
      <vt:lpstr>Summary</vt:lpstr>
      <vt:lpstr>Original Order</vt:lpstr>
      <vt:lpstr>CategoryLog</vt:lpstr>
      <vt:lpstr>Revision Lookup</vt:lpstr>
      <vt:lpstr>CalTFstatus</vt:lpstr>
      <vt:lpstr>cpuccomments</vt:lpstr>
      <vt:lpstr>'All Workpapers (2017)'!Print_Area</vt:lpstr>
    </vt:vector>
  </TitlesOfParts>
  <Company>Southern California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Filing SCE-PGE Work Paper List</dc:title>
  <dc:creator>O'Keefe, Brian</dc:creator>
  <cp:lastModifiedBy>Celia Johnson</cp:lastModifiedBy>
  <cp:lastPrinted>2017-03-23T15:54:24Z</cp:lastPrinted>
  <dcterms:created xsi:type="dcterms:W3CDTF">2013-07-24T21:40:07Z</dcterms:created>
  <dcterms:modified xsi:type="dcterms:W3CDTF">2017-10-19T00:08:06Z</dcterms:modified>
</cp:coreProperties>
</file>