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updateLinks="never" codeName="ThisWorkbook" defaultThemeVersion="124226"/>
  <mc:AlternateContent xmlns:mc="http://schemas.openxmlformats.org/markup-compatibility/2006">
    <mc:Choice Requires="x15">
      <x15ac:absPath xmlns:x15ac="http://schemas.microsoft.com/office/spreadsheetml/2010/11/ac" url="https://d.docs.live.net/97314b2b1000012c/Documents/PG^0E/Cal TF Website/"/>
    </mc:Choice>
  </mc:AlternateContent>
  <bookViews>
    <workbookView xWindow="0" yWindow="0" windowWidth="19200" windowHeight="6810" tabRatio="714" firstSheet="6" activeTab="6" xr2:uid="{00000000-000D-0000-FFFF-FFFF00000000}"/>
  </bookViews>
  <sheets>
    <sheet name="Statewide Measure List 2018" sheetId="1" state="hidden" r:id="rId1"/>
    <sheet name="PG&amp;E sunset list" sheetId="2" state="hidden" r:id="rId2"/>
    <sheet name="All Workpapers" sheetId="3" state="hidden" r:id="rId3"/>
    <sheet name="Statewide Measure List" sheetId="4" state="hidden" r:id="rId4"/>
    <sheet name="Statewide Measure Pivot Table" sheetId="5" state="hidden" r:id="rId5"/>
    <sheet name="DEERPivotTables" sheetId="6" state="hidden" r:id="rId6"/>
    <sheet name="All Workpapers (2017)" sheetId="7" r:id="rId7"/>
    <sheet name="Menus" sheetId="8" state="hidden" r:id="rId8"/>
    <sheet name="Summary" sheetId="9" r:id="rId9"/>
    <sheet name="Original Order" sheetId="11" state="hidden" r:id="rId10"/>
    <sheet name="CategoryLog" sheetId="12" state="hidden" r:id="rId11"/>
    <sheet name="Revision Lookup" sheetId="13" state="hidden" r:id="rId12"/>
  </sheets>
  <definedNames>
    <definedName name="_xlnm._FilterDatabase" localSheetId="2" hidden="1">'All Workpapers'!$A$2:$S$243</definedName>
    <definedName name="_xlnm._FilterDatabase" localSheetId="6" hidden="1">'All Workpapers (2017)'!$A$9:$BA$350</definedName>
    <definedName name="_xlnm._FilterDatabase" localSheetId="9" hidden="1">'Original Order'!$A$1:$B$317</definedName>
    <definedName name="_xlnm._FilterDatabase" localSheetId="11" hidden="1">'Revision Lookup'!$G$1:$K$556</definedName>
    <definedName name="_xlnm._FilterDatabase" localSheetId="3" hidden="1">'Statewide Measure List'!$A$5:$F$192</definedName>
    <definedName name="_xlnm._FilterDatabase" localSheetId="0" hidden="1">'Statewide Measure List 2018'!$A$5:$F$116</definedName>
    <definedName name="CalTFstatus">Menus!$E$6:$E$12</definedName>
    <definedName name="CPUCapproval" localSheetId="6">#REF!</definedName>
    <definedName name="CPUCapproval" localSheetId="10">#REF!</definedName>
    <definedName name="CPUCapproval" localSheetId="0">#REF!</definedName>
    <definedName name="CPUCapproval">#REF!</definedName>
    <definedName name="cpuccomments">Menus!$B$6:$B$7</definedName>
    <definedName name="date" localSheetId="6">#REF!</definedName>
    <definedName name="date" localSheetId="10">#REF!</definedName>
    <definedName name="date" localSheetId="0">#REF!</definedName>
    <definedName name="date">#REF!</definedName>
    <definedName name="DEERlist" localSheetId="10">#REF!</definedName>
    <definedName name="DEERlist">#REF!</definedName>
    <definedName name="DEERmeas" localSheetId="6">#REF!</definedName>
    <definedName name="DEERmeas" localSheetId="10">#REF!</definedName>
    <definedName name="DEERmeas" localSheetId="0">#REF!</definedName>
    <definedName name="DEERmeas">#REF!</definedName>
    <definedName name="_xlnm.Print_Area" localSheetId="6">'All Workpapers (2017)'!$A$322:$AC$328</definedName>
    <definedName name="TRMlist" localSheetId="10">#REF!</definedName>
    <definedName name="TRMlist">#REF!</definedName>
    <definedName name="UpdateTypes" localSheetId="6">#REF!</definedName>
    <definedName name="UpdateTypes" localSheetId="10">#REF!</definedName>
    <definedName name="UpdateTypes" localSheetId="0">#REF!</definedName>
    <definedName name="UpdateTypes">#REF!</definedName>
    <definedName name="WPcat" localSheetId="10">#REF!</definedName>
    <definedName name="WPcat">#REF!</definedName>
    <definedName name="WPlist" localSheetId="10">#REF!</definedName>
    <definedName name="WPlist">#REF!</definedName>
    <definedName name="WPmeas" localSheetId="10">#REF!</definedName>
    <definedName name="WPmeas">#REF!</definedName>
    <definedName name="Z_342038D5_E313_4A7C_9BAB_AA0E44EBACF9_.wvu.Cols" localSheetId="2" hidden="1">'All Workpapers'!$O:$Q</definedName>
    <definedName name="Z_342038D5_E313_4A7C_9BAB_AA0E44EBACF9_.wvu.Cols" localSheetId="6" hidden="1">'All Workpapers (2017)'!$N:$N,'All Workpapers (2017)'!$Q:$Q,'All Workpapers (2017)'!$T:$T,'All Workpapers (2017)'!$W:$X,'All Workpapers (2017)'!$Z:$AG,'All Workpapers (2017)'!$AI:$AQ,'All Workpapers (2017)'!$AS:$AU,'All Workpapers (2017)'!$AW:$AZ</definedName>
    <definedName name="Z_342038D5_E313_4A7C_9BAB_AA0E44EBACF9_.wvu.Cols" localSheetId="8" hidden="1">Summary!$J:$J</definedName>
    <definedName name="Z_342038D5_E313_4A7C_9BAB_AA0E44EBACF9_.wvu.FilterData" localSheetId="2" hidden="1">'All Workpapers'!$A$2:$S$243</definedName>
    <definedName name="Z_342038D5_E313_4A7C_9BAB_AA0E44EBACF9_.wvu.FilterData" localSheetId="6" hidden="1">'All Workpapers (2017)'!$A$8:$AY$350</definedName>
    <definedName name="Z_342038D5_E313_4A7C_9BAB_AA0E44EBACF9_.wvu.FilterData" localSheetId="9" hidden="1">'Original Order'!$A$1:$B$317</definedName>
    <definedName name="Z_342038D5_E313_4A7C_9BAB_AA0E44EBACF9_.wvu.FilterData" localSheetId="11" hidden="1">'Revision Lookup'!$G$1:$K$556</definedName>
    <definedName name="Z_342038D5_E313_4A7C_9BAB_AA0E44EBACF9_.wvu.FilterData" localSheetId="3" hidden="1">'Statewide Measure List'!$A$5:$F$192</definedName>
    <definedName name="Z_342038D5_E313_4A7C_9BAB_AA0E44EBACF9_.wvu.FilterData" localSheetId="0" hidden="1">'Statewide Measure List 2018'!$A$5:$F$116</definedName>
    <definedName name="Z_342038D5_E313_4A7C_9BAB_AA0E44EBACF9_.wvu.PrintArea" localSheetId="6" hidden="1">'All Workpapers (2017)'!$A$322:$AC$328</definedName>
  </definedNames>
  <calcPr calcId="171027"/>
  <customWorkbookViews>
    <customWorkbookView name="Ayad Al-Shaikh - Personal View" guid="{342038D5-E313-4A7C-9BAB-AA0E44EBACF9}" mergeInterval="0" personalView="1" xWindow="341" yWindow="34" windowWidth="1714" windowHeight="1351" tabRatio="714" activeSheetId="7"/>
  </customWorkbookViews>
  <pivotCaches>
    <pivotCache cacheId="0" r:id="rId13"/>
    <pivotCache cacheId="1" r:id="rId14"/>
  </pivotCaches>
</workbook>
</file>

<file path=xl/calcChain.xml><?xml version="1.0" encoding="utf-8"?>
<calcChain xmlns="http://schemas.openxmlformats.org/spreadsheetml/2006/main">
  <c r="F517" i="12" l="1"/>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N338" i="12"/>
  <c r="K338"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N263" i="12"/>
  <c r="K263"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C15" i="9"/>
  <c r="B15" i="9"/>
  <c r="C14" i="9"/>
  <c r="B14" i="9"/>
  <c r="C13" i="9"/>
  <c r="B13" i="9"/>
  <c r="C12" i="9"/>
  <c r="B12" i="9"/>
  <c r="F11" i="9"/>
  <c r="E11" i="9"/>
  <c r="C11" i="9"/>
  <c r="D11" i="9" s="1"/>
  <c r="B11" i="9"/>
  <c r="C10" i="9"/>
  <c r="B10" i="9"/>
  <c r="C9" i="9"/>
  <c r="B9" i="9"/>
  <c r="C8" i="9"/>
  <c r="B8" i="9"/>
  <c r="C7" i="9"/>
  <c r="B7" i="9"/>
  <c r="C6" i="9"/>
  <c r="B6" i="9"/>
  <c r="C5" i="9"/>
  <c r="B5" i="9"/>
  <c r="C4" i="9"/>
  <c r="B4" i="9"/>
  <c r="AZ344" i="7"/>
  <c r="AV344" i="7"/>
  <c r="X344" i="7"/>
  <c r="T344" i="7"/>
  <c r="Q344" i="7"/>
  <c r="N344" i="7"/>
  <c r="AZ343" i="7"/>
  <c r="AV343" i="7"/>
  <c r="X343" i="7"/>
  <c r="T343" i="7"/>
  <c r="Q343" i="7"/>
  <c r="N343" i="7"/>
  <c r="AZ342" i="7"/>
  <c r="AV342" i="7"/>
  <c r="X342" i="7"/>
  <c r="T342" i="7"/>
  <c r="Q342" i="7"/>
  <c r="N342" i="7"/>
  <c r="AZ341" i="7"/>
  <c r="AV341" i="7"/>
  <c r="X341" i="7"/>
  <c r="T341" i="7"/>
  <c r="Q341" i="7"/>
  <c r="N341" i="7"/>
  <c r="AZ340" i="7"/>
  <c r="AV340" i="7"/>
  <c r="X340" i="7"/>
  <c r="T340" i="7"/>
  <c r="Q340" i="7"/>
  <c r="N340" i="7"/>
  <c r="AZ339" i="7"/>
  <c r="AV339" i="7"/>
  <c r="X339" i="7"/>
  <c r="T339" i="7"/>
  <c r="Q339" i="7"/>
  <c r="N339" i="7"/>
  <c r="AZ338" i="7"/>
  <c r="AV338" i="7"/>
  <c r="X338" i="7"/>
  <c r="T338" i="7"/>
  <c r="Q338" i="7"/>
  <c r="N338" i="7"/>
  <c r="AZ337" i="7"/>
  <c r="AV337" i="7"/>
  <c r="X337" i="7"/>
  <c r="T337" i="7"/>
  <c r="Q337" i="7"/>
  <c r="N337" i="7"/>
  <c r="AZ336" i="7"/>
  <c r="AV336" i="7"/>
  <c r="X336" i="7"/>
  <c r="T336" i="7"/>
  <c r="Q336" i="7"/>
  <c r="N336" i="7"/>
  <c r="AZ335" i="7"/>
  <c r="AV335" i="7"/>
  <c r="X335" i="7"/>
  <c r="T335" i="7"/>
  <c r="Q335" i="7"/>
  <c r="N335" i="7"/>
  <c r="AZ334" i="7"/>
  <c r="AV334" i="7"/>
  <c r="X334" i="7"/>
  <c r="T334" i="7"/>
  <c r="Q334" i="7"/>
  <c r="N334" i="7"/>
  <c r="AZ333" i="7"/>
  <c r="AV333" i="7"/>
  <c r="X333" i="7"/>
  <c r="T333" i="7"/>
  <c r="Q333" i="7"/>
  <c r="N333" i="7"/>
  <c r="AZ332" i="7"/>
  <c r="AV332" i="7"/>
  <c r="X332" i="7"/>
  <c r="T332" i="7"/>
  <c r="Q332" i="7"/>
  <c r="N332" i="7"/>
  <c r="AZ331" i="7"/>
  <c r="AV331" i="7"/>
  <c r="X331" i="7"/>
  <c r="T331" i="7"/>
  <c r="Q331" i="7"/>
  <c r="N331" i="7"/>
  <c r="AZ330" i="7"/>
  <c r="AV330" i="7"/>
  <c r="X330" i="7"/>
  <c r="T330" i="7"/>
  <c r="Q330" i="7"/>
  <c r="N330" i="7"/>
  <c r="AZ329" i="7"/>
  <c r="AV329" i="7"/>
  <c r="X329" i="7"/>
  <c r="T329" i="7"/>
  <c r="Q329" i="7"/>
  <c r="N329" i="7"/>
  <c r="AZ328" i="7"/>
  <c r="AY328" i="7"/>
  <c r="AV328" i="7"/>
  <c r="X328" i="7"/>
  <c r="T328" i="7"/>
  <c r="Q328" i="7"/>
  <c r="N328" i="7"/>
  <c r="AZ327" i="7"/>
  <c r="AY327" i="7"/>
  <c r="AV327" i="7"/>
  <c r="X327" i="7"/>
  <c r="T327" i="7"/>
  <c r="Q327" i="7"/>
  <c r="N327" i="7"/>
  <c r="AZ326" i="7"/>
  <c r="AY326" i="7"/>
  <c r="AV326" i="7"/>
  <c r="X326" i="7"/>
  <c r="T326" i="7"/>
  <c r="Q326" i="7"/>
  <c r="N326" i="7"/>
  <c r="AZ325" i="7"/>
  <c r="AY325" i="7"/>
  <c r="AV325" i="7"/>
  <c r="X325" i="7"/>
  <c r="T325" i="7"/>
  <c r="Q325" i="7"/>
  <c r="N325" i="7"/>
  <c r="AZ324" i="7"/>
  <c r="AY324" i="7"/>
  <c r="AV324" i="7"/>
  <c r="X324" i="7"/>
  <c r="T324" i="7"/>
  <c r="Q324" i="7"/>
  <c r="N324" i="7"/>
  <c r="AZ323" i="7"/>
  <c r="AY323" i="7"/>
  <c r="AV323" i="7"/>
  <c r="X323" i="7"/>
  <c r="T323" i="7"/>
  <c r="Q323" i="7"/>
  <c r="N323" i="7"/>
  <c r="AZ322" i="7"/>
  <c r="AY322" i="7"/>
  <c r="AV322" i="7"/>
  <c r="X322" i="7"/>
  <c r="T322" i="7"/>
  <c r="Q322" i="7"/>
  <c r="N322" i="7"/>
  <c r="AZ321" i="7"/>
  <c r="AY321" i="7"/>
  <c r="AV321" i="7"/>
  <c r="X321" i="7"/>
  <c r="T321" i="7"/>
  <c r="Q321" i="7"/>
  <c r="N321" i="7"/>
  <c r="AZ320" i="7"/>
  <c r="AY320" i="7"/>
  <c r="AV320" i="7"/>
  <c r="X320" i="7"/>
  <c r="T320" i="7"/>
  <c r="Q320" i="7"/>
  <c r="N320" i="7"/>
  <c r="AZ319" i="7"/>
  <c r="AY319" i="7"/>
  <c r="AV319" i="7"/>
  <c r="X319" i="7"/>
  <c r="T319" i="7"/>
  <c r="Q319" i="7"/>
  <c r="N319" i="7"/>
  <c r="AZ318" i="7"/>
  <c r="AY318" i="7"/>
  <c r="AV318" i="7"/>
  <c r="X318" i="7"/>
  <c r="T318" i="7"/>
  <c r="Q318" i="7"/>
  <c r="N318" i="7"/>
  <c r="AZ317" i="7"/>
  <c r="AY317" i="7"/>
  <c r="AV317" i="7"/>
  <c r="X317" i="7"/>
  <c r="T317" i="7"/>
  <c r="Q317" i="7"/>
  <c r="N317" i="7"/>
  <c r="AZ316" i="7"/>
  <c r="AY316" i="7"/>
  <c r="AV316" i="7"/>
  <c r="X316" i="7"/>
  <c r="T316" i="7"/>
  <c r="Q316" i="7"/>
  <c r="N316" i="7"/>
  <c r="AZ315" i="7"/>
  <c r="AY315" i="7"/>
  <c r="AV315" i="7"/>
  <c r="X315" i="7"/>
  <c r="T315" i="7"/>
  <c r="Q315" i="7"/>
  <c r="N315" i="7"/>
  <c r="AZ314" i="7"/>
  <c r="AY314" i="7"/>
  <c r="AV314" i="7"/>
  <c r="X314" i="7"/>
  <c r="T314" i="7"/>
  <c r="Q314" i="7"/>
  <c r="N314" i="7"/>
  <c r="AZ313" i="7"/>
  <c r="AY313" i="7"/>
  <c r="AV313" i="7"/>
  <c r="X313" i="7"/>
  <c r="T313" i="7"/>
  <c r="Q313" i="7"/>
  <c r="N313" i="7"/>
  <c r="AZ312" i="7"/>
  <c r="AY312" i="7"/>
  <c r="AV312" i="7"/>
  <c r="X312" i="7"/>
  <c r="T312" i="7"/>
  <c r="Q312" i="7"/>
  <c r="N312" i="7"/>
  <c r="AZ311" i="7"/>
  <c r="AY311" i="7"/>
  <c r="AV311" i="7"/>
  <c r="X311" i="7"/>
  <c r="T311" i="7"/>
  <c r="Q311" i="7"/>
  <c r="N311" i="7"/>
  <c r="AY310" i="7"/>
  <c r="AV310" i="7"/>
  <c r="X310" i="7"/>
  <c r="T310" i="7"/>
  <c r="Q310" i="7"/>
  <c r="N310" i="7"/>
  <c r="AY309" i="7"/>
  <c r="AV309" i="7"/>
  <c r="X309" i="7"/>
  <c r="T309" i="7"/>
  <c r="Q309" i="7"/>
  <c r="N309" i="7"/>
  <c r="AY308" i="7"/>
  <c r="AV308" i="7"/>
  <c r="X308" i="7"/>
  <c r="T308" i="7"/>
  <c r="Q308" i="7"/>
  <c r="N308" i="7"/>
  <c r="AZ307" i="7"/>
  <c r="AY307" i="7"/>
  <c r="AV307" i="7"/>
  <c r="X307" i="7"/>
  <c r="T307" i="7"/>
  <c r="Q307" i="7"/>
  <c r="N307" i="7"/>
  <c r="AZ306" i="7"/>
  <c r="AY306" i="7"/>
  <c r="AV306" i="7"/>
  <c r="X306" i="7"/>
  <c r="T306" i="7"/>
  <c r="Q306" i="7"/>
  <c r="N306" i="7"/>
  <c r="AY305" i="7"/>
  <c r="AV305" i="7"/>
  <c r="X305" i="7"/>
  <c r="T305" i="7"/>
  <c r="Q305" i="7"/>
  <c r="N305" i="7"/>
  <c r="AY304" i="7"/>
  <c r="AV304" i="7"/>
  <c r="X304" i="7"/>
  <c r="T304" i="7"/>
  <c r="Q304" i="7"/>
  <c r="N304" i="7"/>
  <c r="AY303" i="7"/>
  <c r="AV303" i="7"/>
  <c r="X303" i="7"/>
  <c r="T303" i="7"/>
  <c r="Q303" i="7"/>
  <c r="N303" i="7"/>
  <c r="AZ302" i="7"/>
  <c r="AY302" i="7"/>
  <c r="AV302" i="7"/>
  <c r="X302" i="7"/>
  <c r="T302" i="7"/>
  <c r="Q302" i="7"/>
  <c r="N302" i="7"/>
  <c r="AY301" i="7"/>
  <c r="AV301" i="7"/>
  <c r="X301" i="7"/>
  <c r="T301" i="7"/>
  <c r="Q301" i="7"/>
  <c r="N301" i="7"/>
  <c r="AY300" i="7"/>
  <c r="AV300" i="7"/>
  <c r="X300" i="7"/>
  <c r="T300" i="7"/>
  <c r="Q300" i="7"/>
  <c r="N300" i="7"/>
  <c r="AZ299" i="7"/>
  <c r="AY299" i="7"/>
  <c r="AV299" i="7"/>
  <c r="X299" i="7"/>
  <c r="T299" i="7"/>
  <c r="Q299" i="7"/>
  <c r="N299" i="7"/>
  <c r="AY298" i="7"/>
  <c r="AV298" i="7"/>
  <c r="X298" i="7"/>
  <c r="T298" i="7"/>
  <c r="Q298" i="7"/>
  <c r="N298" i="7"/>
  <c r="AZ297" i="7"/>
  <c r="AY297" i="7"/>
  <c r="AV297" i="7"/>
  <c r="X297" i="7"/>
  <c r="T297" i="7"/>
  <c r="Q297" i="7"/>
  <c r="N297" i="7"/>
  <c r="AZ296" i="7"/>
  <c r="AY296" i="7"/>
  <c r="AV296" i="7"/>
  <c r="X296" i="7"/>
  <c r="T296" i="7"/>
  <c r="Q296" i="7"/>
  <c r="N296" i="7"/>
  <c r="AZ295" i="7"/>
  <c r="AY295" i="7"/>
  <c r="AV295" i="7"/>
  <c r="X295" i="7"/>
  <c r="T295" i="7"/>
  <c r="Q295" i="7"/>
  <c r="N295" i="7"/>
  <c r="AY294" i="7"/>
  <c r="AV294" i="7"/>
  <c r="X294" i="7"/>
  <c r="T294" i="7"/>
  <c r="Q294" i="7"/>
  <c r="N294" i="7"/>
  <c r="AY293" i="7"/>
  <c r="AV293" i="7"/>
  <c r="X293" i="7"/>
  <c r="T293" i="7"/>
  <c r="Q293" i="7"/>
  <c r="N293" i="7"/>
  <c r="AZ292" i="7"/>
  <c r="AY292" i="7"/>
  <c r="AV292" i="7"/>
  <c r="X292" i="7"/>
  <c r="T292" i="7"/>
  <c r="Q292" i="7"/>
  <c r="N292" i="7"/>
  <c r="AY291" i="7"/>
  <c r="AV291" i="7"/>
  <c r="X291" i="7"/>
  <c r="T291" i="7"/>
  <c r="Q291" i="7"/>
  <c r="N291" i="7"/>
  <c r="AY290" i="7"/>
  <c r="AV290" i="7"/>
  <c r="X290" i="7"/>
  <c r="T290" i="7"/>
  <c r="Q290" i="7"/>
  <c r="N290" i="7"/>
  <c r="AY289" i="7"/>
  <c r="AV289" i="7"/>
  <c r="X289" i="7"/>
  <c r="T289" i="7"/>
  <c r="Q289" i="7"/>
  <c r="N289" i="7"/>
  <c r="AY288" i="7"/>
  <c r="AV288" i="7"/>
  <c r="X288" i="7"/>
  <c r="T288" i="7"/>
  <c r="Q288" i="7"/>
  <c r="N288" i="7"/>
  <c r="AZ287" i="7"/>
  <c r="AY287" i="7"/>
  <c r="AV287" i="7"/>
  <c r="X287" i="7"/>
  <c r="T287" i="7"/>
  <c r="Q287" i="7"/>
  <c r="N287" i="7"/>
  <c r="AY286" i="7"/>
  <c r="AV286" i="7"/>
  <c r="X286" i="7"/>
  <c r="T286" i="7"/>
  <c r="Q286" i="7"/>
  <c r="N286" i="7"/>
  <c r="AZ285" i="7"/>
  <c r="AY285" i="7"/>
  <c r="AV285" i="7"/>
  <c r="X285" i="7"/>
  <c r="T285" i="7"/>
  <c r="Q285" i="7"/>
  <c r="N285" i="7"/>
  <c r="AY284" i="7"/>
  <c r="AV284" i="7"/>
  <c r="X284" i="7"/>
  <c r="T284" i="7"/>
  <c r="Q284" i="7"/>
  <c r="N284" i="7"/>
  <c r="B284" i="7" s="1"/>
  <c r="AY283" i="7"/>
  <c r="AV283" i="7"/>
  <c r="X283" i="7"/>
  <c r="T283" i="7"/>
  <c r="Q283" i="7"/>
  <c r="N283" i="7"/>
  <c r="AY282" i="7"/>
  <c r="AV282" i="7"/>
  <c r="X282" i="7"/>
  <c r="T282" i="7"/>
  <c r="Q282" i="7"/>
  <c r="N282" i="7"/>
  <c r="B282" i="7" s="1"/>
  <c r="AY281" i="7"/>
  <c r="AV281" i="7"/>
  <c r="X281" i="7"/>
  <c r="T281" i="7"/>
  <c r="Q281" i="7"/>
  <c r="N281" i="7"/>
  <c r="AY280" i="7"/>
  <c r="AV280" i="7"/>
  <c r="X280" i="7"/>
  <c r="T280" i="7"/>
  <c r="Q280" i="7"/>
  <c r="N280" i="7"/>
  <c r="B280" i="7" s="1"/>
  <c r="AZ279" i="7"/>
  <c r="AY279" i="7"/>
  <c r="AV279" i="7"/>
  <c r="X279" i="7"/>
  <c r="T279" i="7"/>
  <c r="Q279" i="7"/>
  <c r="N279" i="7"/>
  <c r="AY278" i="7"/>
  <c r="AV278" i="7"/>
  <c r="X278" i="7"/>
  <c r="T278" i="7"/>
  <c r="Q278" i="7"/>
  <c r="N278" i="7"/>
  <c r="B278" i="7" s="1"/>
  <c r="AY277" i="7"/>
  <c r="AV277" i="7"/>
  <c r="X277" i="7"/>
  <c r="T277" i="7"/>
  <c r="Q277" i="7"/>
  <c r="N277" i="7"/>
  <c r="AZ276" i="7"/>
  <c r="AY276" i="7"/>
  <c r="AV276" i="7"/>
  <c r="X276" i="7"/>
  <c r="T276" i="7"/>
  <c r="Q276" i="7"/>
  <c r="N276" i="7"/>
  <c r="AY275" i="7"/>
  <c r="AV275" i="7"/>
  <c r="X275" i="7"/>
  <c r="T275" i="7"/>
  <c r="Q275" i="7"/>
  <c r="N275" i="7"/>
  <c r="B275" i="7" s="1"/>
  <c r="AY274" i="7"/>
  <c r="AV274" i="7"/>
  <c r="X274" i="7"/>
  <c r="T274" i="7"/>
  <c r="Q274" i="7"/>
  <c r="N274" i="7"/>
  <c r="B274" i="7" s="1"/>
  <c r="AY273" i="7"/>
  <c r="AV273" i="7"/>
  <c r="X273" i="7"/>
  <c r="T273" i="7"/>
  <c r="Q273" i="7"/>
  <c r="N273" i="7"/>
  <c r="B273" i="7" s="1"/>
  <c r="AY272" i="7"/>
  <c r="AV272" i="7"/>
  <c r="X272" i="7"/>
  <c r="T272" i="7"/>
  <c r="Q272" i="7"/>
  <c r="N272" i="7"/>
  <c r="B272" i="7" s="1"/>
  <c r="AZ271" i="7"/>
  <c r="AY271" i="7"/>
  <c r="AV271" i="7"/>
  <c r="X271" i="7"/>
  <c r="T271" i="7"/>
  <c r="Q271" i="7"/>
  <c r="N271" i="7"/>
  <c r="AZ270" i="7"/>
  <c r="AY270" i="7"/>
  <c r="AV270" i="7"/>
  <c r="X270" i="7"/>
  <c r="T270" i="7"/>
  <c r="Q270" i="7"/>
  <c r="N270" i="7"/>
  <c r="AY269" i="7"/>
  <c r="AV269" i="7"/>
  <c r="X269" i="7"/>
  <c r="T269" i="7"/>
  <c r="Q269" i="7"/>
  <c r="N269" i="7"/>
  <c r="B269" i="7" s="1"/>
  <c r="AY268" i="7"/>
  <c r="AV268" i="7"/>
  <c r="X268" i="7"/>
  <c r="T268" i="7"/>
  <c r="Q268" i="7"/>
  <c r="N268" i="7"/>
  <c r="B268" i="7" s="1"/>
  <c r="AZ267" i="7"/>
  <c r="AY267" i="7"/>
  <c r="AV267" i="7"/>
  <c r="X267" i="7"/>
  <c r="T267" i="7"/>
  <c r="Q267" i="7"/>
  <c r="N267" i="7"/>
  <c r="AY266" i="7"/>
  <c r="AV266" i="7"/>
  <c r="X266" i="7"/>
  <c r="T266" i="7"/>
  <c r="Q266" i="7"/>
  <c r="N266" i="7"/>
  <c r="B266" i="7" s="1"/>
  <c r="AZ265" i="7"/>
  <c r="AY265" i="7"/>
  <c r="AV265" i="7"/>
  <c r="X265" i="7"/>
  <c r="T265" i="7"/>
  <c r="Q265" i="7"/>
  <c r="N265" i="7"/>
  <c r="AZ264" i="7"/>
  <c r="AY264" i="7"/>
  <c r="AV264" i="7"/>
  <c r="X264" i="7"/>
  <c r="T264" i="7"/>
  <c r="Q264" i="7"/>
  <c r="N264" i="7"/>
  <c r="AZ263" i="7"/>
  <c r="AY263" i="7"/>
  <c r="AV263" i="7"/>
  <c r="X263" i="7"/>
  <c r="T263" i="7"/>
  <c r="Q263" i="7"/>
  <c r="N263" i="7"/>
  <c r="AZ262" i="7"/>
  <c r="AY262" i="7"/>
  <c r="AV262" i="7"/>
  <c r="X262" i="7"/>
  <c r="T262" i="7"/>
  <c r="Q262" i="7"/>
  <c r="N262" i="7"/>
  <c r="AY261" i="7"/>
  <c r="AV261" i="7"/>
  <c r="X261" i="7"/>
  <c r="T261" i="7"/>
  <c r="Q261" i="7"/>
  <c r="N261" i="7"/>
  <c r="B261" i="7" s="1"/>
  <c r="AY260" i="7"/>
  <c r="AV260" i="7"/>
  <c r="X260" i="7"/>
  <c r="T260" i="7"/>
  <c r="Q260" i="7"/>
  <c r="N260" i="7"/>
  <c r="AZ259" i="7"/>
  <c r="AY259" i="7"/>
  <c r="AV259" i="7"/>
  <c r="X259" i="7"/>
  <c r="T259" i="7"/>
  <c r="Q259" i="7"/>
  <c r="N259" i="7"/>
  <c r="AY258" i="7"/>
  <c r="AV258" i="7"/>
  <c r="X258" i="7"/>
  <c r="T258" i="7"/>
  <c r="Q258" i="7"/>
  <c r="N258" i="7"/>
  <c r="B258" i="7" s="1"/>
  <c r="AZ257" i="7"/>
  <c r="AY257" i="7"/>
  <c r="AV257" i="7"/>
  <c r="X257" i="7"/>
  <c r="T257" i="7"/>
  <c r="Q257" i="7"/>
  <c r="N257" i="7"/>
  <c r="B257" i="7" s="1"/>
  <c r="AZ256" i="7"/>
  <c r="AY256" i="7"/>
  <c r="AV256" i="7"/>
  <c r="X256" i="7"/>
  <c r="T256" i="7"/>
  <c r="Q256" i="7"/>
  <c r="N256" i="7"/>
  <c r="AZ255" i="7"/>
  <c r="AY255" i="7"/>
  <c r="AV255" i="7"/>
  <c r="X255" i="7"/>
  <c r="T255" i="7"/>
  <c r="Q255" i="7"/>
  <c r="N255" i="7"/>
  <c r="AZ254" i="7"/>
  <c r="AY254" i="7"/>
  <c r="AV254" i="7"/>
  <c r="X254" i="7"/>
  <c r="T254" i="7"/>
  <c r="Q254" i="7"/>
  <c r="N254" i="7"/>
  <c r="AZ253" i="7"/>
  <c r="AY253" i="7"/>
  <c r="AV253" i="7"/>
  <c r="X253" i="7"/>
  <c r="T253" i="7"/>
  <c r="Q253" i="7"/>
  <c r="N253" i="7"/>
  <c r="B253" i="7" s="1"/>
  <c r="AZ252" i="7"/>
  <c r="AY252" i="7"/>
  <c r="AV252" i="7"/>
  <c r="X252" i="7"/>
  <c r="T252" i="7"/>
  <c r="Q252" i="7"/>
  <c r="N252" i="7"/>
  <c r="AY251" i="7"/>
  <c r="AV251" i="7"/>
  <c r="X251" i="7"/>
  <c r="T251" i="7"/>
  <c r="Q251" i="7"/>
  <c r="N251" i="7"/>
  <c r="AZ250" i="7"/>
  <c r="AY250" i="7"/>
  <c r="AV250" i="7"/>
  <c r="X250" i="7"/>
  <c r="T250" i="7"/>
  <c r="Q250" i="7"/>
  <c r="N250" i="7"/>
  <c r="AZ249" i="7"/>
  <c r="AY249" i="7"/>
  <c r="AV249" i="7"/>
  <c r="X249" i="7"/>
  <c r="T249" i="7"/>
  <c r="Q249" i="7"/>
  <c r="N249" i="7"/>
  <c r="B249" i="7" s="1"/>
  <c r="AZ248" i="7"/>
  <c r="AY248" i="7"/>
  <c r="AV248" i="7"/>
  <c r="X248" i="7"/>
  <c r="T248" i="7"/>
  <c r="Q248" i="7"/>
  <c r="N248" i="7"/>
  <c r="B248" i="7" s="1"/>
  <c r="AZ247" i="7"/>
  <c r="AY247" i="7"/>
  <c r="AV247" i="7"/>
  <c r="X247" i="7"/>
  <c r="T247" i="7"/>
  <c r="Q247" i="7"/>
  <c r="N247" i="7"/>
  <c r="AZ246" i="7"/>
  <c r="AY246" i="7"/>
  <c r="AV246" i="7"/>
  <c r="X246" i="7"/>
  <c r="T246" i="7"/>
  <c r="Q246" i="7"/>
  <c r="N246" i="7"/>
  <c r="AZ245" i="7"/>
  <c r="AY245" i="7"/>
  <c r="AV245" i="7"/>
  <c r="X245" i="7"/>
  <c r="T245" i="7"/>
  <c r="Q245" i="7"/>
  <c r="N245" i="7"/>
  <c r="AZ244" i="7"/>
  <c r="AY244" i="7"/>
  <c r="AV244" i="7"/>
  <c r="X244" i="7"/>
  <c r="T244" i="7"/>
  <c r="Q244" i="7"/>
  <c r="N244" i="7"/>
  <c r="B244" i="7" s="1"/>
  <c r="AY243" i="7"/>
  <c r="AV243" i="7"/>
  <c r="X243" i="7"/>
  <c r="T243" i="7"/>
  <c r="Q243" i="7"/>
  <c r="N243" i="7"/>
  <c r="AZ242" i="7"/>
  <c r="AY242" i="7"/>
  <c r="AV242" i="7"/>
  <c r="X242" i="7"/>
  <c r="T242" i="7"/>
  <c r="Q242" i="7"/>
  <c r="N242" i="7"/>
  <c r="B242" i="7" s="1"/>
  <c r="AZ241" i="7"/>
  <c r="AY241" i="7"/>
  <c r="AV241" i="7"/>
  <c r="X241" i="7"/>
  <c r="T241" i="7"/>
  <c r="Q241" i="7"/>
  <c r="N241" i="7"/>
  <c r="AZ240" i="7"/>
  <c r="AY240" i="7"/>
  <c r="AV240" i="7"/>
  <c r="X240" i="7"/>
  <c r="T240" i="7"/>
  <c r="Q240" i="7"/>
  <c r="N240" i="7"/>
  <c r="B240" i="7" s="1"/>
  <c r="AZ239" i="7"/>
  <c r="AY239" i="7"/>
  <c r="AV239" i="7"/>
  <c r="X239" i="7"/>
  <c r="T239" i="7"/>
  <c r="Q239" i="7"/>
  <c r="N239" i="7"/>
  <c r="B239" i="7" s="1"/>
  <c r="AZ238" i="7"/>
  <c r="AY238" i="7"/>
  <c r="AV238" i="7"/>
  <c r="X238" i="7"/>
  <c r="T238" i="7"/>
  <c r="Q238" i="7"/>
  <c r="N238" i="7"/>
  <c r="AZ237" i="7"/>
  <c r="AY237" i="7"/>
  <c r="AV237" i="7"/>
  <c r="X237" i="7"/>
  <c r="T237" i="7"/>
  <c r="Q237" i="7"/>
  <c r="N237" i="7"/>
  <c r="B237" i="7" s="1"/>
  <c r="AZ236" i="7"/>
  <c r="AY236" i="7"/>
  <c r="AV236" i="7"/>
  <c r="X236" i="7"/>
  <c r="T236" i="7"/>
  <c r="Q236" i="7"/>
  <c r="N236" i="7"/>
  <c r="AZ235" i="7"/>
  <c r="AY235" i="7"/>
  <c r="AV235" i="7"/>
  <c r="X235" i="7"/>
  <c r="T235" i="7"/>
  <c r="Q235" i="7"/>
  <c r="N235" i="7"/>
  <c r="AZ234" i="7"/>
  <c r="AY234" i="7"/>
  <c r="AV234" i="7"/>
  <c r="X234" i="7"/>
  <c r="T234" i="7"/>
  <c r="Q234" i="7"/>
  <c r="N234" i="7"/>
  <c r="AZ233" i="7"/>
  <c r="AY233" i="7"/>
  <c r="AV233" i="7"/>
  <c r="X233" i="7"/>
  <c r="T233" i="7"/>
  <c r="Q233" i="7"/>
  <c r="N233" i="7"/>
  <c r="B233" i="7" s="1"/>
  <c r="AZ232" i="7"/>
  <c r="AY232" i="7"/>
  <c r="AV232" i="7"/>
  <c r="X232" i="7"/>
  <c r="T232" i="7"/>
  <c r="Q232" i="7"/>
  <c r="N232" i="7"/>
  <c r="B232" i="7" s="1"/>
  <c r="AZ231" i="7"/>
  <c r="AY231" i="7"/>
  <c r="AV231" i="7"/>
  <c r="X231" i="7"/>
  <c r="T231" i="7"/>
  <c r="Q231" i="7"/>
  <c r="N231" i="7"/>
  <c r="AY230" i="7"/>
  <c r="AV230" i="7"/>
  <c r="X230" i="7"/>
  <c r="T230" i="7"/>
  <c r="Q230" i="7"/>
  <c r="N230" i="7"/>
  <c r="AZ229" i="7"/>
  <c r="AY229" i="7"/>
  <c r="AV229" i="7"/>
  <c r="X229" i="7"/>
  <c r="T229" i="7"/>
  <c r="Q229" i="7"/>
  <c r="N229" i="7"/>
  <c r="AZ228" i="7"/>
  <c r="AY228" i="7"/>
  <c r="AV228" i="7"/>
  <c r="X228" i="7"/>
  <c r="T228" i="7"/>
  <c r="Q228" i="7"/>
  <c r="N228" i="7"/>
  <c r="B228" i="7" s="1"/>
  <c r="AZ227" i="7"/>
  <c r="AY227" i="7"/>
  <c r="AV227" i="7"/>
  <c r="X227" i="7"/>
  <c r="T227" i="7"/>
  <c r="Q227" i="7"/>
  <c r="N227" i="7"/>
  <c r="B227" i="7" s="1"/>
  <c r="AZ226" i="7"/>
  <c r="AY226" i="7"/>
  <c r="AV226" i="7"/>
  <c r="X226" i="7"/>
  <c r="T226" i="7"/>
  <c r="Q226" i="7"/>
  <c r="N226" i="7"/>
  <c r="AZ225" i="7"/>
  <c r="AY225" i="7"/>
  <c r="AV225" i="7"/>
  <c r="X225" i="7"/>
  <c r="T225" i="7"/>
  <c r="Q225" i="7"/>
  <c r="N225" i="7"/>
  <c r="B225" i="7" s="1"/>
  <c r="AZ224" i="7"/>
  <c r="AY224" i="7"/>
  <c r="AV224" i="7"/>
  <c r="X224" i="7"/>
  <c r="T224" i="7"/>
  <c r="Q224" i="7"/>
  <c r="N224" i="7"/>
  <c r="AZ223" i="7"/>
  <c r="AY223" i="7"/>
  <c r="AV223" i="7"/>
  <c r="X223" i="7"/>
  <c r="T223" i="7"/>
  <c r="Q223" i="7"/>
  <c r="N223" i="7"/>
  <c r="AZ222" i="7"/>
  <c r="AY222" i="7"/>
  <c r="AV222" i="7"/>
  <c r="X222" i="7"/>
  <c r="T222" i="7"/>
  <c r="Q222" i="7"/>
  <c r="N222" i="7"/>
  <c r="AZ221" i="7"/>
  <c r="AY221" i="7"/>
  <c r="AV221" i="7"/>
  <c r="X221" i="7"/>
  <c r="T221" i="7"/>
  <c r="Q221" i="7"/>
  <c r="N221" i="7"/>
  <c r="AZ220" i="7"/>
  <c r="AY220" i="7"/>
  <c r="AV220" i="7"/>
  <c r="X220" i="7"/>
  <c r="T220" i="7"/>
  <c r="Q220" i="7"/>
  <c r="N220" i="7"/>
  <c r="AZ219" i="7"/>
  <c r="AY219" i="7"/>
  <c r="AV219" i="7"/>
  <c r="X219" i="7"/>
  <c r="T219" i="7"/>
  <c r="Q219" i="7"/>
  <c r="N219" i="7"/>
  <c r="B219" i="7" s="1"/>
  <c r="AZ218" i="7"/>
  <c r="AY218" i="7"/>
  <c r="AV218" i="7"/>
  <c r="X218" i="7"/>
  <c r="T218" i="7"/>
  <c r="Q218" i="7"/>
  <c r="N218" i="7"/>
  <c r="AZ217" i="7"/>
  <c r="AY217" i="7"/>
  <c r="AV217" i="7"/>
  <c r="X217" i="7"/>
  <c r="T217" i="7"/>
  <c r="Q217" i="7"/>
  <c r="N217" i="7"/>
  <c r="B217" i="7" s="1"/>
  <c r="AZ216" i="7"/>
  <c r="AY216" i="7"/>
  <c r="AV216" i="7"/>
  <c r="X216" i="7"/>
  <c r="T216" i="7"/>
  <c r="Q216" i="7"/>
  <c r="N216" i="7"/>
  <c r="AZ215" i="7"/>
  <c r="AY215" i="7"/>
  <c r="AV215" i="7"/>
  <c r="X215" i="7"/>
  <c r="T215" i="7"/>
  <c r="Q215" i="7"/>
  <c r="N215" i="7"/>
  <c r="B215" i="7" s="1"/>
  <c r="AZ214" i="7"/>
  <c r="AY214" i="7"/>
  <c r="AV214" i="7"/>
  <c r="X214" i="7"/>
  <c r="T214" i="7"/>
  <c r="Q214" i="7"/>
  <c r="N214" i="7"/>
  <c r="B214" i="7" s="1"/>
  <c r="AZ213" i="7"/>
  <c r="AY213" i="7"/>
  <c r="AV213" i="7"/>
  <c r="X213" i="7"/>
  <c r="T213" i="7"/>
  <c r="Q213" i="7"/>
  <c r="N213" i="7"/>
  <c r="AZ212" i="7"/>
  <c r="AY212" i="7"/>
  <c r="AV212" i="7"/>
  <c r="X212" i="7"/>
  <c r="T212" i="7"/>
  <c r="Q212" i="7"/>
  <c r="N212" i="7"/>
  <c r="AZ211" i="7"/>
  <c r="AY211" i="7"/>
  <c r="AV211" i="7"/>
  <c r="X211" i="7"/>
  <c r="T211" i="7"/>
  <c r="Q211" i="7"/>
  <c r="N211" i="7"/>
  <c r="AZ210" i="7"/>
  <c r="AY210" i="7"/>
  <c r="AV210" i="7"/>
  <c r="X210" i="7"/>
  <c r="T210" i="7"/>
  <c r="Q210" i="7"/>
  <c r="N210" i="7"/>
  <c r="B210" i="7" s="1"/>
  <c r="AZ209" i="7"/>
  <c r="AY209" i="7"/>
  <c r="AV209" i="7"/>
  <c r="X209" i="7"/>
  <c r="T209" i="7"/>
  <c r="Q209" i="7"/>
  <c r="N209" i="7"/>
  <c r="B209" i="7" s="1"/>
  <c r="AZ208" i="7"/>
  <c r="AY208" i="7"/>
  <c r="AV208" i="7"/>
  <c r="X208" i="7"/>
  <c r="T208" i="7"/>
  <c r="Q208" i="7"/>
  <c r="N208" i="7"/>
  <c r="B208" i="7" s="1"/>
  <c r="AZ207" i="7"/>
  <c r="AY207" i="7"/>
  <c r="AV207" i="7"/>
  <c r="X207" i="7"/>
  <c r="T207" i="7"/>
  <c r="Q207" i="7"/>
  <c r="N207" i="7"/>
  <c r="AZ206" i="7"/>
  <c r="AY206" i="7"/>
  <c r="AV206" i="7"/>
  <c r="X206" i="7"/>
  <c r="T206" i="7"/>
  <c r="Q206" i="7"/>
  <c r="N206" i="7"/>
  <c r="B206" i="7" s="1"/>
  <c r="AZ205" i="7"/>
  <c r="AY205" i="7"/>
  <c r="AV205" i="7"/>
  <c r="X205" i="7"/>
  <c r="T205" i="7"/>
  <c r="Q205" i="7"/>
  <c r="N205" i="7"/>
  <c r="B205" i="7" s="1"/>
  <c r="AZ204" i="7"/>
  <c r="AY204" i="7"/>
  <c r="AV204" i="7"/>
  <c r="X204" i="7"/>
  <c r="T204" i="7"/>
  <c r="Q204" i="7"/>
  <c r="N204" i="7"/>
  <c r="B204" i="7" s="1"/>
  <c r="AZ203" i="7"/>
  <c r="AY203" i="7"/>
  <c r="AV203" i="7"/>
  <c r="X203" i="7"/>
  <c r="T203" i="7"/>
  <c r="Q203" i="7"/>
  <c r="N203" i="7"/>
  <c r="AZ202" i="7"/>
  <c r="AY202" i="7"/>
  <c r="AV202" i="7"/>
  <c r="X202" i="7"/>
  <c r="T202" i="7"/>
  <c r="Q202" i="7"/>
  <c r="N202" i="7"/>
  <c r="AZ201" i="7"/>
  <c r="AY201" i="7"/>
  <c r="AV201" i="7"/>
  <c r="X201" i="7"/>
  <c r="T201" i="7"/>
  <c r="Q201" i="7"/>
  <c r="N201" i="7"/>
  <c r="B201" i="7" s="1"/>
  <c r="AZ200" i="7"/>
  <c r="AY200" i="7"/>
  <c r="AV200" i="7"/>
  <c r="X200" i="7"/>
  <c r="T200" i="7"/>
  <c r="Q200" i="7"/>
  <c r="N200" i="7"/>
  <c r="AZ199" i="7"/>
  <c r="AY199" i="7"/>
  <c r="AV199" i="7"/>
  <c r="X199" i="7"/>
  <c r="T199" i="7"/>
  <c r="Q199" i="7"/>
  <c r="N199" i="7"/>
  <c r="B199" i="7" s="1"/>
  <c r="AZ198" i="7"/>
  <c r="AY198" i="7"/>
  <c r="AV198" i="7"/>
  <c r="X198" i="7"/>
  <c r="T198" i="7"/>
  <c r="Q198" i="7"/>
  <c r="N198" i="7"/>
  <c r="B198" i="7" s="1"/>
  <c r="AZ197" i="7"/>
  <c r="AY197" i="7"/>
  <c r="AV197" i="7"/>
  <c r="X197" i="7"/>
  <c r="T197" i="7"/>
  <c r="Q197" i="7"/>
  <c r="N197" i="7"/>
  <c r="B197" i="7" s="1"/>
  <c r="AZ196" i="7"/>
  <c r="AY196" i="7"/>
  <c r="AV196" i="7"/>
  <c r="X196" i="7"/>
  <c r="T196" i="7"/>
  <c r="Q196" i="7"/>
  <c r="N196" i="7"/>
  <c r="AZ195" i="7"/>
  <c r="AY195" i="7"/>
  <c r="AV195" i="7"/>
  <c r="X195" i="7"/>
  <c r="T195" i="7"/>
  <c r="Q195" i="7"/>
  <c r="N195" i="7"/>
  <c r="B195" i="7" s="1"/>
  <c r="AZ194" i="7"/>
  <c r="AY194" i="7"/>
  <c r="AV194" i="7"/>
  <c r="X194" i="7"/>
  <c r="T194" i="7"/>
  <c r="Q194" i="7"/>
  <c r="N194" i="7"/>
  <c r="B194" i="7" s="1"/>
  <c r="AZ193" i="7"/>
  <c r="AY193" i="7"/>
  <c r="AV193" i="7"/>
  <c r="X193" i="7"/>
  <c r="T193" i="7"/>
  <c r="Q193" i="7"/>
  <c r="N193" i="7"/>
  <c r="AZ192" i="7"/>
  <c r="AY192" i="7"/>
  <c r="AV192" i="7"/>
  <c r="X192" i="7"/>
  <c r="T192" i="7"/>
  <c r="Q192" i="7"/>
  <c r="N192" i="7"/>
  <c r="AZ191" i="7"/>
  <c r="AY191" i="7"/>
  <c r="AV191" i="7"/>
  <c r="X191" i="7"/>
  <c r="T191" i="7"/>
  <c r="Q191" i="7"/>
  <c r="N191" i="7"/>
  <c r="AZ190" i="7"/>
  <c r="AY190" i="7"/>
  <c r="AV190" i="7"/>
  <c r="X190" i="7"/>
  <c r="T190" i="7"/>
  <c r="Q190" i="7"/>
  <c r="N190" i="7"/>
  <c r="B190" i="7" s="1"/>
  <c r="AZ189" i="7"/>
  <c r="AY189" i="7"/>
  <c r="AV189" i="7"/>
  <c r="X189" i="7"/>
  <c r="T189" i="7"/>
  <c r="Q189" i="7"/>
  <c r="N189" i="7"/>
  <c r="B189" i="7" s="1"/>
  <c r="AZ188" i="7"/>
  <c r="AY188" i="7"/>
  <c r="AV188" i="7"/>
  <c r="X188" i="7"/>
  <c r="T188" i="7"/>
  <c r="Q188" i="7"/>
  <c r="N188" i="7"/>
  <c r="AZ187" i="7"/>
  <c r="AY187" i="7"/>
  <c r="AV187" i="7"/>
  <c r="X187" i="7"/>
  <c r="T187" i="7"/>
  <c r="Q187" i="7"/>
  <c r="N187" i="7"/>
  <c r="B187" i="7" s="1"/>
  <c r="AZ186" i="7"/>
  <c r="AY186" i="7"/>
  <c r="AV186" i="7"/>
  <c r="X186" i="7"/>
  <c r="T186" i="7"/>
  <c r="Q186" i="7"/>
  <c r="N186" i="7"/>
  <c r="AZ185" i="7"/>
  <c r="AY185" i="7"/>
  <c r="AV185" i="7"/>
  <c r="X185" i="7"/>
  <c r="T185" i="7"/>
  <c r="Q185" i="7"/>
  <c r="N185" i="7"/>
  <c r="B185" i="7" s="1"/>
  <c r="AZ184" i="7"/>
  <c r="AY184" i="7"/>
  <c r="AV184" i="7"/>
  <c r="X184" i="7"/>
  <c r="T184" i="7"/>
  <c r="Q184" i="7"/>
  <c r="N184" i="7"/>
  <c r="B184" i="7" s="1"/>
  <c r="AZ183" i="7"/>
  <c r="AY183" i="7"/>
  <c r="AV183" i="7"/>
  <c r="X183" i="7"/>
  <c r="T183" i="7"/>
  <c r="Q183" i="7"/>
  <c r="N183" i="7"/>
  <c r="B183" i="7" s="1"/>
  <c r="AZ182" i="7"/>
  <c r="AY182" i="7"/>
  <c r="AV182" i="7"/>
  <c r="X182" i="7"/>
  <c r="T182" i="7"/>
  <c r="Q182" i="7"/>
  <c r="N182" i="7"/>
  <c r="B182" i="7" s="1"/>
  <c r="AZ181" i="7"/>
  <c r="AY181" i="7"/>
  <c r="AV181" i="7"/>
  <c r="X181" i="7"/>
  <c r="T181" i="7"/>
  <c r="Q181" i="7"/>
  <c r="N181" i="7"/>
  <c r="AZ180" i="7"/>
  <c r="AY180" i="7"/>
  <c r="AV180" i="7"/>
  <c r="X180" i="7"/>
  <c r="T180" i="7"/>
  <c r="Q180" i="7"/>
  <c r="N180" i="7"/>
  <c r="AZ179" i="7"/>
  <c r="AY179" i="7"/>
  <c r="AV179" i="7"/>
  <c r="X179" i="7"/>
  <c r="T179" i="7"/>
  <c r="Q179" i="7"/>
  <c r="N179" i="7"/>
  <c r="B179" i="7" s="1"/>
  <c r="AZ178" i="7"/>
  <c r="AY178" i="7"/>
  <c r="AV178" i="7"/>
  <c r="X178" i="7"/>
  <c r="T178" i="7"/>
  <c r="Q178" i="7"/>
  <c r="N178" i="7"/>
  <c r="B178" i="7" s="1"/>
  <c r="AZ177" i="7"/>
  <c r="AY177" i="7"/>
  <c r="AV177" i="7"/>
  <c r="X177" i="7"/>
  <c r="T177" i="7"/>
  <c r="Q177" i="7"/>
  <c r="N177" i="7"/>
  <c r="AZ176" i="7"/>
  <c r="AY176" i="7"/>
  <c r="AV176" i="7"/>
  <c r="X176" i="7"/>
  <c r="T176" i="7"/>
  <c r="Q176" i="7"/>
  <c r="N176" i="7"/>
  <c r="B176" i="7" s="1"/>
  <c r="AY175" i="7"/>
  <c r="AV175" i="7"/>
  <c r="X175" i="7"/>
  <c r="T175" i="7"/>
  <c r="Q175" i="7"/>
  <c r="N175" i="7"/>
  <c r="AY174" i="7"/>
  <c r="AV174" i="7"/>
  <c r="X174" i="7"/>
  <c r="T174" i="7"/>
  <c r="Q174" i="7"/>
  <c r="N174" i="7"/>
  <c r="B174" i="7" s="1"/>
  <c r="AZ173" i="7"/>
  <c r="AY173" i="7"/>
  <c r="AV173" i="7"/>
  <c r="X173" i="7"/>
  <c r="T173" i="7"/>
  <c r="Q173" i="7"/>
  <c r="N173" i="7"/>
  <c r="B173" i="7" s="1"/>
  <c r="AZ172" i="7"/>
  <c r="AY172" i="7"/>
  <c r="AV172" i="7"/>
  <c r="X172" i="7"/>
  <c r="T172" i="7"/>
  <c r="Q172" i="7"/>
  <c r="N172" i="7"/>
  <c r="B172" i="7" s="1"/>
  <c r="AZ171" i="7"/>
  <c r="AY171" i="7"/>
  <c r="AV171" i="7"/>
  <c r="X171" i="7"/>
  <c r="T171" i="7"/>
  <c r="Q171" i="7"/>
  <c r="N171" i="7"/>
  <c r="B171" i="7" s="1"/>
  <c r="AZ170" i="7"/>
  <c r="AY170" i="7"/>
  <c r="AV170" i="7"/>
  <c r="X170" i="7"/>
  <c r="T170" i="7"/>
  <c r="Q170" i="7"/>
  <c r="N170" i="7"/>
  <c r="B170" i="7" s="1"/>
  <c r="AZ169" i="7"/>
  <c r="AY169" i="7"/>
  <c r="AV169" i="7"/>
  <c r="X169" i="7"/>
  <c r="T169" i="7"/>
  <c r="Q169" i="7"/>
  <c r="N169" i="7"/>
  <c r="AZ168" i="7"/>
  <c r="AY168" i="7"/>
  <c r="AV168" i="7"/>
  <c r="X168" i="7"/>
  <c r="T168" i="7"/>
  <c r="Q168" i="7"/>
  <c r="N168" i="7"/>
  <c r="AZ167" i="7"/>
  <c r="AY167" i="7"/>
  <c r="AV167" i="7"/>
  <c r="X167" i="7"/>
  <c r="T167" i="7"/>
  <c r="Q167" i="7"/>
  <c r="N167" i="7"/>
  <c r="B167" i="7" s="1"/>
  <c r="AY166" i="7"/>
  <c r="AV166" i="7"/>
  <c r="X166" i="7"/>
  <c r="T166" i="7"/>
  <c r="Q166" i="7"/>
  <c r="N166" i="7"/>
  <c r="B166" i="7" s="1"/>
  <c r="AZ165" i="7"/>
  <c r="AY165" i="7"/>
  <c r="AV165" i="7"/>
  <c r="X165" i="7"/>
  <c r="T165" i="7"/>
  <c r="Q165" i="7"/>
  <c r="N165" i="7"/>
  <c r="B165" i="7" s="1"/>
  <c r="AZ164" i="7"/>
  <c r="AY164" i="7"/>
  <c r="AV164" i="7"/>
  <c r="X164" i="7"/>
  <c r="T164" i="7"/>
  <c r="Q164" i="7"/>
  <c r="N164" i="7"/>
  <c r="B164" i="7" s="1"/>
  <c r="AZ163" i="7"/>
  <c r="AY163" i="7"/>
  <c r="AV163" i="7"/>
  <c r="X163" i="7"/>
  <c r="T163" i="7"/>
  <c r="Q163" i="7"/>
  <c r="N163" i="7"/>
  <c r="AZ162" i="7"/>
  <c r="AY162" i="7"/>
  <c r="AV162" i="7"/>
  <c r="X162" i="7"/>
  <c r="T162" i="7"/>
  <c r="Q162" i="7"/>
  <c r="N162" i="7"/>
  <c r="B162" i="7" s="1"/>
  <c r="AZ161" i="7"/>
  <c r="AY161" i="7"/>
  <c r="AV161" i="7"/>
  <c r="X161" i="7"/>
  <c r="T161" i="7"/>
  <c r="Q161" i="7"/>
  <c r="N161" i="7"/>
  <c r="B161" i="7" s="1"/>
  <c r="AZ160" i="7"/>
  <c r="AY160" i="7"/>
  <c r="AV160" i="7"/>
  <c r="X160" i="7"/>
  <c r="T160" i="7"/>
  <c r="Q160" i="7"/>
  <c r="N160" i="7"/>
  <c r="B160" i="7" s="1"/>
  <c r="AZ159" i="7"/>
  <c r="AY159" i="7"/>
  <c r="AV159" i="7"/>
  <c r="X159" i="7"/>
  <c r="T159" i="7"/>
  <c r="Q159" i="7"/>
  <c r="N159" i="7"/>
  <c r="B159" i="7" s="1"/>
  <c r="AZ158" i="7"/>
  <c r="AY158" i="7"/>
  <c r="AV158" i="7"/>
  <c r="X158" i="7"/>
  <c r="T158" i="7"/>
  <c r="Q158" i="7"/>
  <c r="N158" i="7"/>
  <c r="B158" i="7" s="1"/>
  <c r="AZ157" i="7"/>
  <c r="AY157" i="7"/>
  <c r="AV157" i="7"/>
  <c r="X157" i="7"/>
  <c r="T157" i="7"/>
  <c r="Q157" i="7"/>
  <c r="N157" i="7"/>
  <c r="B157" i="7" s="1"/>
  <c r="AZ156" i="7"/>
  <c r="AY156" i="7"/>
  <c r="AV156" i="7"/>
  <c r="X156" i="7"/>
  <c r="T156" i="7"/>
  <c r="Q156" i="7"/>
  <c r="N156" i="7"/>
  <c r="AZ155" i="7"/>
  <c r="AY155" i="7"/>
  <c r="AV155" i="7"/>
  <c r="X155" i="7"/>
  <c r="T155" i="7"/>
  <c r="Q155" i="7"/>
  <c r="N155" i="7"/>
  <c r="AZ154" i="7"/>
  <c r="AY154" i="7"/>
  <c r="AV154" i="7"/>
  <c r="X154" i="7"/>
  <c r="T154" i="7"/>
  <c r="Q154" i="7"/>
  <c r="N154" i="7"/>
  <c r="B154" i="7" s="1"/>
  <c r="AZ153" i="7"/>
  <c r="AY153" i="7"/>
  <c r="AV153" i="7"/>
  <c r="X153" i="7"/>
  <c r="T153" i="7"/>
  <c r="Q153" i="7"/>
  <c r="N153" i="7"/>
  <c r="AZ152" i="7"/>
  <c r="AY152" i="7"/>
  <c r="AV152" i="7"/>
  <c r="X152" i="7"/>
  <c r="T152" i="7"/>
  <c r="Q152" i="7"/>
  <c r="N152" i="7"/>
  <c r="B152" i="7" s="1"/>
  <c r="AZ151" i="7"/>
  <c r="AY151" i="7"/>
  <c r="AV151" i="7"/>
  <c r="X151" i="7"/>
  <c r="T151" i="7"/>
  <c r="Q151" i="7"/>
  <c r="N151" i="7"/>
  <c r="B151" i="7" s="1"/>
  <c r="AZ150" i="7"/>
  <c r="AY150" i="7"/>
  <c r="AV150" i="7"/>
  <c r="X150" i="7"/>
  <c r="T150" i="7"/>
  <c r="Q150" i="7"/>
  <c r="N150" i="7"/>
  <c r="B150" i="7" s="1"/>
  <c r="AZ149" i="7"/>
  <c r="AY149" i="7"/>
  <c r="AV149" i="7"/>
  <c r="X149" i="7"/>
  <c r="T149" i="7"/>
  <c r="Q149" i="7"/>
  <c r="N149" i="7"/>
  <c r="B149" i="7" s="1"/>
  <c r="AZ148" i="7"/>
  <c r="AY148" i="7"/>
  <c r="AV148" i="7"/>
  <c r="X148" i="7"/>
  <c r="T148" i="7"/>
  <c r="Q148" i="7"/>
  <c r="N148" i="7"/>
  <c r="B148" i="7" s="1"/>
  <c r="AZ147" i="7"/>
  <c r="AY147" i="7"/>
  <c r="AV147" i="7"/>
  <c r="X147" i="7"/>
  <c r="T147" i="7"/>
  <c r="Q147" i="7"/>
  <c r="N147" i="7"/>
  <c r="B147" i="7" s="1"/>
  <c r="AZ146" i="7"/>
  <c r="AY146" i="7"/>
  <c r="AV146" i="7"/>
  <c r="X146" i="7"/>
  <c r="T146" i="7"/>
  <c r="Q146" i="7"/>
  <c r="N146" i="7"/>
  <c r="B146" i="7" s="1"/>
  <c r="AZ145" i="7"/>
  <c r="AY145" i="7"/>
  <c r="AV145" i="7"/>
  <c r="X145" i="7"/>
  <c r="T145" i="7"/>
  <c r="Q145" i="7"/>
  <c r="N145" i="7"/>
  <c r="B145" i="7" s="1"/>
  <c r="AZ144" i="7"/>
  <c r="AY144" i="7"/>
  <c r="AV144" i="7"/>
  <c r="X144" i="7"/>
  <c r="T144" i="7"/>
  <c r="Q144" i="7"/>
  <c r="N144" i="7"/>
  <c r="B144" i="7" s="1"/>
  <c r="AZ143" i="7"/>
  <c r="AY143" i="7"/>
  <c r="AV143" i="7"/>
  <c r="X143" i="7"/>
  <c r="T143" i="7"/>
  <c r="Q143" i="7"/>
  <c r="N143" i="7"/>
  <c r="B143" i="7" s="1"/>
  <c r="AZ142" i="7"/>
  <c r="AY142" i="7"/>
  <c r="AV142" i="7"/>
  <c r="X142" i="7"/>
  <c r="T142" i="7"/>
  <c r="Q142" i="7"/>
  <c r="N142" i="7"/>
  <c r="B142" i="7" s="1"/>
  <c r="AZ141" i="7"/>
  <c r="AY141" i="7"/>
  <c r="AV141" i="7"/>
  <c r="X141" i="7"/>
  <c r="T141" i="7"/>
  <c r="Q141" i="7"/>
  <c r="N141" i="7"/>
  <c r="B141" i="7" s="1"/>
  <c r="AZ140" i="7"/>
  <c r="AY140" i="7"/>
  <c r="AV140" i="7"/>
  <c r="X140" i="7"/>
  <c r="T140" i="7"/>
  <c r="Q140" i="7"/>
  <c r="N140" i="7"/>
  <c r="B140" i="7" s="1"/>
  <c r="AZ139" i="7"/>
  <c r="AY139" i="7"/>
  <c r="AV139" i="7"/>
  <c r="X139" i="7"/>
  <c r="T139" i="7"/>
  <c r="Q139" i="7"/>
  <c r="N139" i="7"/>
  <c r="B139" i="7" s="1"/>
  <c r="AZ138" i="7"/>
  <c r="AY138" i="7"/>
  <c r="AV138" i="7"/>
  <c r="X138" i="7"/>
  <c r="T138" i="7"/>
  <c r="Q138" i="7"/>
  <c r="N138" i="7"/>
  <c r="AZ137" i="7"/>
  <c r="AY137" i="7"/>
  <c r="AV137" i="7"/>
  <c r="X137" i="7"/>
  <c r="T137" i="7"/>
  <c r="Q137" i="7"/>
  <c r="N137" i="7"/>
  <c r="B137" i="7" s="1"/>
  <c r="AZ136" i="7"/>
  <c r="AY136" i="7"/>
  <c r="AV136" i="7"/>
  <c r="X136" i="7"/>
  <c r="T136" i="7"/>
  <c r="Q136" i="7"/>
  <c r="N136" i="7"/>
  <c r="B136" i="7" s="1"/>
  <c r="AZ135" i="7"/>
  <c r="AY135" i="7"/>
  <c r="AV135" i="7"/>
  <c r="X135" i="7"/>
  <c r="T135" i="7"/>
  <c r="Q135" i="7"/>
  <c r="N135" i="7"/>
  <c r="B135" i="7" s="1"/>
  <c r="AZ134" i="7"/>
  <c r="AY134" i="7"/>
  <c r="AV134" i="7"/>
  <c r="X134" i="7"/>
  <c r="T134" i="7"/>
  <c r="Q134" i="7"/>
  <c r="N134" i="7"/>
  <c r="B134" i="7" s="1"/>
  <c r="AZ133" i="7"/>
  <c r="AY133" i="7"/>
  <c r="AV133" i="7"/>
  <c r="X133" i="7"/>
  <c r="T133" i="7"/>
  <c r="Q133" i="7"/>
  <c r="N133" i="7"/>
  <c r="B133" i="7" s="1"/>
  <c r="AZ132" i="7"/>
  <c r="AY132" i="7"/>
  <c r="AV132" i="7"/>
  <c r="X132" i="7"/>
  <c r="T132" i="7"/>
  <c r="Q132" i="7"/>
  <c r="N132" i="7"/>
  <c r="B132" i="7" s="1"/>
  <c r="AZ131" i="7"/>
  <c r="AY131" i="7"/>
  <c r="AV131" i="7"/>
  <c r="X131" i="7"/>
  <c r="T131" i="7"/>
  <c r="Q131" i="7"/>
  <c r="N131" i="7"/>
  <c r="B131" i="7" s="1"/>
  <c r="AZ130" i="7"/>
  <c r="AY130" i="7"/>
  <c r="AV130" i="7"/>
  <c r="X130" i="7"/>
  <c r="T130" i="7"/>
  <c r="Q130" i="7"/>
  <c r="N130" i="7"/>
  <c r="B130" i="7" s="1"/>
  <c r="AZ129" i="7"/>
  <c r="AY129" i="7"/>
  <c r="AV129" i="7"/>
  <c r="X129" i="7"/>
  <c r="T129" i="7"/>
  <c r="Q129" i="7"/>
  <c r="N129" i="7"/>
  <c r="AZ128" i="7"/>
  <c r="AY128" i="7"/>
  <c r="AV128" i="7"/>
  <c r="X128" i="7"/>
  <c r="T128" i="7"/>
  <c r="Q128" i="7"/>
  <c r="N128" i="7"/>
  <c r="B128" i="7" s="1"/>
  <c r="AZ127" i="7"/>
  <c r="AY127" i="7"/>
  <c r="AV127" i="7"/>
  <c r="X127" i="7"/>
  <c r="T127" i="7"/>
  <c r="Q127" i="7"/>
  <c r="N127" i="7"/>
  <c r="B127" i="7" s="1"/>
  <c r="AZ126" i="7"/>
  <c r="AY126" i="7"/>
  <c r="AV126" i="7"/>
  <c r="X126" i="7"/>
  <c r="T126" i="7"/>
  <c r="Q126" i="7"/>
  <c r="N126" i="7"/>
  <c r="B126" i="7" s="1"/>
  <c r="AZ125" i="7"/>
  <c r="AY125" i="7"/>
  <c r="AV125" i="7"/>
  <c r="X125" i="7"/>
  <c r="T125" i="7"/>
  <c r="Q125" i="7"/>
  <c r="N125" i="7"/>
  <c r="AZ124" i="7"/>
  <c r="AY124" i="7"/>
  <c r="AV124" i="7"/>
  <c r="X124" i="7"/>
  <c r="T124" i="7"/>
  <c r="Q124" i="7"/>
  <c r="N124" i="7"/>
  <c r="AZ123" i="7"/>
  <c r="AY123" i="7"/>
  <c r="AV123" i="7"/>
  <c r="X123" i="7"/>
  <c r="T123" i="7"/>
  <c r="Q123" i="7"/>
  <c r="N123" i="7"/>
  <c r="AZ122" i="7"/>
  <c r="AY122" i="7"/>
  <c r="AV122" i="7"/>
  <c r="X122" i="7"/>
  <c r="T122" i="7"/>
  <c r="Q122" i="7"/>
  <c r="N122" i="7"/>
  <c r="B122" i="7" s="1"/>
  <c r="AZ121" i="7"/>
  <c r="AY121" i="7"/>
  <c r="AV121" i="7"/>
  <c r="X121" i="7"/>
  <c r="T121" i="7"/>
  <c r="Q121" i="7"/>
  <c r="N121" i="7"/>
  <c r="B121" i="7" s="1"/>
  <c r="AZ120" i="7"/>
  <c r="AY120" i="7"/>
  <c r="AV120" i="7"/>
  <c r="X120" i="7"/>
  <c r="T120" i="7"/>
  <c r="Q120" i="7"/>
  <c r="N120" i="7"/>
  <c r="AZ119" i="7"/>
  <c r="AY119" i="7"/>
  <c r="AV119" i="7"/>
  <c r="X119" i="7"/>
  <c r="T119" i="7"/>
  <c r="Q119" i="7"/>
  <c r="N119" i="7"/>
  <c r="AZ118" i="7"/>
  <c r="AY118" i="7"/>
  <c r="AV118" i="7"/>
  <c r="X118" i="7"/>
  <c r="T118" i="7"/>
  <c r="Q118" i="7"/>
  <c r="N118" i="7"/>
  <c r="AZ117" i="7"/>
  <c r="AY117" i="7"/>
  <c r="AV117" i="7"/>
  <c r="X117" i="7"/>
  <c r="T117" i="7"/>
  <c r="Q117" i="7"/>
  <c r="N117" i="7"/>
  <c r="AZ116" i="7"/>
  <c r="AY116" i="7"/>
  <c r="AV116" i="7"/>
  <c r="X116" i="7"/>
  <c r="T116" i="7"/>
  <c r="Q116" i="7"/>
  <c r="N116" i="7"/>
  <c r="B116" i="7" s="1"/>
  <c r="AZ115" i="7"/>
  <c r="AY115" i="7"/>
  <c r="AV115" i="7"/>
  <c r="X115" i="7"/>
  <c r="T115" i="7"/>
  <c r="Q115" i="7"/>
  <c r="N115" i="7"/>
  <c r="AZ114" i="7"/>
  <c r="AY114" i="7"/>
  <c r="AV114" i="7"/>
  <c r="X114" i="7"/>
  <c r="T114" i="7"/>
  <c r="Q114" i="7"/>
  <c r="N114" i="7"/>
  <c r="AZ113" i="7"/>
  <c r="AY113" i="7"/>
  <c r="AV113" i="7"/>
  <c r="X113" i="7"/>
  <c r="T113" i="7"/>
  <c r="Q113" i="7"/>
  <c r="N113" i="7"/>
  <c r="AZ112" i="7"/>
  <c r="AY112" i="7"/>
  <c r="AV112" i="7"/>
  <c r="X112" i="7"/>
  <c r="T112" i="7"/>
  <c r="Q112" i="7"/>
  <c r="N112" i="7"/>
  <c r="B112" i="7" s="1"/>
  <c r="AZ111" i="7"/>
  <c r="AY111" i="7"/>
  <c r="AV111" i="7"/>
  <c r="X111" i="7"/>
  <c r="T111" i="7"/>
  <c r="Q111" i="7"/>
  <c r="N111" i="7"/>
  <c r="AZ110" i="7"/>
  <c r="AY110" i="7"/>
  <c r="AV110" i="7"/>
  <c r="X110" i="7"/>
  <c r="T110" i="7"/>
  <c r="Q110" i="7"/>
  <c r="N110" i="7"/>
  <c r="AZ109" i="7"/>
  <c r="AY109" i="7"/>
  <c r="AV109" i="7"/>
  <c r="X109" i="7"/>
  <c r="T109" i="7"/>
  <c r="Q109" i="7"/>
  <c r="N109" i="7"/>
  <c r="AZ108" i="7"/>
  <c r="AY108" i="7"/>
  <c r="AV108" i="7"/>
  <c r="X108" i="7"/>
  <c r="T108" i="7"/>
  <c r="Q108" i="7"/>
  <c r="N108" i="7"/>
  <c r="AZ107" i="7"/>
  <c r="AY107" i="7"/>
  <c r="AV107" i="7"/>
  <c r="X107" i="7"/>
  <c r="T107" i="7"/>
  <c r="Q107" i="7"/>
  <c r="N107" i="7"/>
  <c r="AZ106" i="7"/>
  <c r="AY106" i="7"/>
  <c r="AV106" i="7"/>
  <c r="X106" i="7"/>
  <c r="T106" i="7"/>
  <c r="Q106" i="7"/>
  <c r="N106" i="7"/>
  <c r="AZ105" i="7"/>
  <c r="AY105" i="7"/>
  <c r="AV105" i="7"/>
  <c r="X105" i="7"/>
  <c r="T105" i="7"/>
  <c r="Q105" i="7"/>
  <c r="N105" i="7"/>
  <c r="AZ104" i="7"/>
  <c r="AY104" i="7"/>
  <c r="AV104" i="7"/>
  <c r="X104" i="7"/>
  <c r="T104" i="7"/>
  <c r="Q104" i="7"/>
  <c r="N104" i="7"/>
  <c r="AZ103" i="7"/>
  <c r="AY103" i="7"/>
  <c r="AV103" i="7"/>
  <c r="X103" i="7"/>
  <c r="T103" i="7"/>
  <c r="Q103" i="7"/>
  <c r="N103" i="7"/>
  <c r="AZ102" i="7"/>
  <c r="AY102" i="7"/>
  <c r="AV102" i="7"/>
  <c r="X102" i="7"/>
  <c r="T102" i="7"/>
  <c r="Q102" i="7"/>
  <c r="N102" i="7"/>
  <c r="B102" i="7" s="1"/>
  <c r="AZ101" i="7"/>
  <c r="AY101" i="7"/>
  <c r="AV101" i="7"/>
  <c r="X101" i="7"/>
  <c r="T101" i="7"/>
  <c r="Q101" i="7"/>
  <c r="N101" i="7"/>
  <c r="B101" i="7" s="1"/>
  <c r="AZ100" i="7"/>
  <c r="AY100" i="7"/>
  <c r="AV100" i="7"/>
  <c r="X100" i="7"/>
  <c r="T100" i="7"/>
  <c r="Q100" i="7"/>
  <c r="N100" i="7"/>
  <c r="AZ99" i="7"/>
  <c r="AY99" i="7"/>
  <c r="AV99" i="7"/>
  <c r="X99" i="7"/>
  <c r="T99" i="7"/>
  <c r="Q99" i="7"/>
  <c r="N99" i="7"/>
  <c r="B99" i="7" s="1"/>
  <c r="AZ98" i="7"/>
  <c r="AY98" i="7"/>
  <c r="AV98" i="7"/>
  <c r="X98" i="7"/>
  <c r="T98" i="7"/>
  <c r="Q98" i="7"/>
  <c r="N98" i="7"/>
  <c r="B98" i="7" s="1"/>
  <c r="AZ97" i="7"/>
  <c r="AY97" i="7"/>
  <c r="AV97" i="7"/>
  <c r="X97" i="7"/>
  <c r="T97" i="7"/>
  <c r="Q97" i="7"/>
  <c r="N97" i="7"/>
  <c r="AZ96" i="7"/>
  <c r="AY96" i="7"/>
  <c r="AV96" i="7"/>
  <c r="X96" i="7"/>
  <c r="T96" i="7"/>
  <c r="Q96" i="7"/>
  <c r="N96" i="7"/>
  <c r="B96" i="7" s="1"/>
  <c r="AZ95" i="7"/>
  <c r="AY95" i="7"/>
  <c r="AV95" i="7"/>
  <c r="X95" i="7"/>
  <c r="T95" i="7"/>
  <c r="Q95" i="7"/>
  <c r="N95" i="7"/>
  <c r="B95" i="7" s="1"/>
  <c r="AZ94" i="7"/>
  <c r="AY94" i="7"/>
  <c r="AV94" i="7"/>
  <c r="X94" i="7"/>
  <c r="T94" i="7"/>
  <c r="Q94" i="7"/>
  <c r="N94" i="7"/>
  <c r="AZ93" i="7"/>
  <c r="AY93" i="7"/>
  <c r="AV93" i="7"/>
  <c r="X93" i="7"/>
  <c r="T93" i="7"/>
  <c r="Q93" i="7"/>
  <c r="N93" i="7"/>
  <c r="B93" i="7" s="1"/>
  <c r="AY92" i="7"/>
  <c r="AV92" i="7"/>
  <c r="X92" i="7"/>
  <c r="T92" i="7"/>
  <c r="Q92" i="7"/>
  <c r="N92" i="7"/>
  <c r="B92" i="7" s="1"/>
  <c r="AY91" i="7"/>
  <c r="AV91" i="7"/>
  <c r="X91" i="7"/>
  <c r="T91" i="7"/>
  <c r="Q91" i="7"/>
  <c r="N91" i="7"/>
  <c r="B91" i="7" s="1"/>
  <c r="AZ90" i="7"/>
  <c r="AY90" i="7"/>
  <c r="AV90" i="7"/>
  <c r="X90" i="7"/>
  <c r="T90" i="7"/>
  <c r="Q90" i="7"/>
  <c r="N90" i="7"/>
  <c r="AZ89" i="7"/>
  <c r="AY89" i="7"/>
  <c r="AV89" i="7"/>
  <c r="X89" i="7"/>
  <c r="T89" i="7"/>
  <c r="Q89" i="7"/>
  <c r="N89" i="7"/>
  <c r="B89" i="7" s="1"/>
  <c r="AZ88" i="7"/>
  <c r="AY88" i="7"/>
  <c r="AV88" i="7"/>
  <c r="X88" i="7"/>
  <c r="T88" i="7"/>
  <c r="Q88" i="7"/>
  <c r="N88" i="7"/>
  <c r="B88" i="7" s="1"/>
  <c r="AZ87" i="7"/>
  <c r="AY87" i="7"/>
  <c r="AV87" i="7"/>
  <c r="X87" i="7"/>
  <c r="T87" i="7"/>
  <c r="Q87" i="7"/>
  <c r="N87" i="7"/>
  <c r="B87" i="7" s="1"/>
  <c r="AZ86" i="7"/>
  <c r="AY86" i="7"/>
  <c r="AV86" i="7"/>
  <c r="X86" i="7"/>
  <c r="T86" i="7"/>
  <c r="Q86" i="7"/>
  <c r="N86" i="7"/>
  <c r="B86" i="7" s="1"/>
  <c r="AZ85" i="7"/>
  <c r="AY85" i="7"/>
  <c r="AV85" i="7"/>
  <c r="X85" i="7"/>
  <c r="T85" i="7"/>
  <c r="Q85" i="7"/>
  <c r="N85" i="7"/>
  <c r="AZ84" i="7"/>
  <c r="AY84" i="7"/>
  <c r="AV84" i="7"/>
  <c r="X84" i="7"/>
  <c r="T84" i="7"/>
  <c r="Q84" i="7"/>
  <c r="N84" i="7"/>
  <c r="B84" i="7" s="1"/>
  <c r="AZ83" i="7"/>
  <c r="AY83" i="7"/>
  <c r="AV83" i="7"/>
  <c r="X83" i="7"/>
  <c r="T83" i="7"/>
  <c r="Q83" i="7"/>
  <c r="N83" i="7"/>
  <c r="AZ82" i="7"/>
  <c r="AY82" i="7"/>
  <c r="AV82" i="7"/>
  <c r="X82" i="7"/>
  <c r="T82" i="7"/>
  <c r="Q82" i="7"/>
  <c r="N82" i="7"/>
  <c r="B82" i="7" s="1"/>
  <c r="AZ81" i="7"/>
  <c r="AY81" i="7"/>
  <c r="AV81" i="7"/>
  <c r="X81" i="7"/>
  <c r="T81" i="7"/>
  <c r="Q81" i="7"/>
  <c r="N81" i="7"/>
  <c r="B81" i="7" s="1"/>
  <c r="AZ80" i="7"/>
  <c r="AY80" i="7"/>
  <c r="AV80" i="7"/>
  <c r="X80" i="7"/>
  <c r="T80" i="7"/>
  <c r="Q80" i="7"/>
  <c r="N80" i="7"/>
  <c r="B80" i="7" s="1"/>
  <c r="AZ79" i="7"/>
  <c r="AY79" i="7"/>
  <c r="AV79" i="7"/>
  <c r="X79" i="7"/>
  <c r="T79" i="7"/>
  <c r="Q79" i="7"/>
  <c r="N79" i="7"/>
  <c r="AZ78" i="7"/>
  <c r="AY78" i="7"/>
  <c r="AV78" i="7"/>
  <c r="X78" i="7"/>
  <c r="T78" i="7"/>
  <c r="Q78" i="7"/>
  <c r="N78" i="7"/>
  <c r="B78" i="7" s="1"/>
  <c r="AZ77" i="7"/>
  <c r="AY77" i="7"/>
  <c r="AV77" i="7"/>
  <c r="X77" i="7"/>
  <c r="T77" i="7"/>
  <c r="Q77" i="7"/>
  <c r="N77" i="7"/>
  <c r="B77" i="7" s="1"/>
  <c r="AZ76" i="7"/>
  <c r="AY76" i="7"/>
  <c r="AV76" i="7"/>
  <c r="X76" i="7"/>
  <c r="T76" i="7"/>
  <c r="Q76" i="7"/>
  <c r="N76" i="7"/>
  <c r="AZ75" i="7"/>
  <c r="AY75" i="7"/>
  <c r="AV75" i="7"/>
  <c r="X75" i="7"/>
  <c r="T75" i="7"/>
  <c r="Q75" i="7"/>
  <c r="N75" i="7"/>
  <c r="B75" i="7" s="1"/>
  <c r="AZ74" i="7"/>
  <c r="AY74" i="7"/>
  <c r="AV74" i="7"/>
  <c r="X74" i="7"/>
  <c r="T74" i="7"/>
  <c r="Q74" i="7"/>
  <c r="N74" i="7"/>
  <c r="B74" i="7" s="1"/>
  <c r="AY73" i="7"/>
  <c r="AV73" i="7"/>
  <c r="X73" i="7"/>
  <c r="T73" i="7"/>
  <c r="Q73" i="7"/>
  <c r="N73" i="7"/>
  <c r="AY72" i="7"/>
  <c r="AV72" i="7"/>
  <c r="X72" i="7"/>
  <c r="T72" i="7"/>
  <c r="Q72" i="7"/>
  <c r="N72" i="7"/>
  <c r="B72" i="7" s="1"/>
  <c r="AY71" i="7"/>
  <c r="AV71" i="7"/>
  <c r="X71" i="7"/>
  <c r="T71" i="7"/>
  <c r="Q71" i="7"/>
  <c r="N71" i="7"/>
  <c r="AY70" i="7"/>
  <c r="AV70" i="7"/>
  <c r="X70" i="7"/>
  <c r="T70" i="7"/>
  <c r="Q70" i="7"/>
  <c r="N70" i="7"/>
  <c r="AY69" i="7"/>
  <c r="AV69" i="7"/>
  <c r="X69" i="7"/>
  <c r="T69" i="7"/>
  <c r="Q69" i="7"/>
  <c r="N69" i="7"/>
  <c r="B69" i="7" s="1"/>
  <c r="AY68" i="7"/>
  <c r="AV68" i="7"/>
  <c r="X68" i="7"/>
  <c r="T68" i="7"/>
  <c r="Q68" i="7"/>
  <c r="N68" i="7"/>
  <c r="B68" i="7" s="1"/>
  <c r="AY67" i="7"/>
  <c r="AV67" i="7"/>
  <c r="X67" i="7"/>
  <c r="T67" i="7"/>
  <c r="Q67" i="7"/>
  <c r="N67" i="7"/>
  <c r="AY66" i="7"/>
  <c r="AV66" i="7"/>
  <c r="X66" i="7"/>
  <c r="T66" i="7"/>
  <c r="Q66" i="7"/>
  <c r="N66" i="7"/>
  <c r="AY65" i="7"/>
  <c r="AV65" i="7"/>
  <c r="X65" i="7"/>
  <c r="T65" i="7"/>
  <c r="Q65" i="7"/>
  <c r="N65" i="7"/>
  <c r="B65" i="7" s="1"/>
  <c r="AY64" i="7"/>
  <c r="AV64" i="7"/>
  <c r="X64" i="7"/>
  <c r="T64" i="7"/>
  <c r="Q64" i="7"/>
  <c r="N64" i="7"/>
  <c r="B64" i="7" s="1"/>
  <c r="AY63" i="7"/>
  <c r="AV63" i="7"/>
  <c r="X63" i="7"/>
  <c r="T63" i="7"/>
  <c r="Q63" i="7"/>
  <c r="N63" i="7"/>
  <c r="B63" i="7" s="1"/>
  <c r="AY62" i="7"/>
  <c r="AV62" i="7"/>
  <c r="X62" i="7"/>
  <c r="T62" i="7"/>
  <c r="Q62" i="7"/>
  <c r="N62" i="7"/>
  <c r="B62" i="7" s="1"/>
  <c r="AY61" i="7"/>
  <c r="AV61" i="7"/>
  <c r="X61" i="7"/>
  <c r="T61" i="7"/>
  <c r="Q61" i="7"/>
  <c r="N61" i="7"/>
  <c r="B61" i="7" s="1"/>
  <c r="AY60" i="7"/>
  <c r="AV60" i="7"/>
  <c r="X60" i="7"/>
  <c r="T60" i="7"/>
  <c r="Q60" i="7"/>
  <c r="N60" i="7"/>
  <c r="B60" i="7" s="1"/>
  <c r="AY59" i="7"/>
  <c r="AV59" i="7"/>
  <c r="X59" i="7"/>
  <c r="T59" i="7"/>
  <c r="Q59" i="7"/>
  <c r="N59" i="7"/>
  <c r="AY58" i="7"/>
  <c r="AV58" i="7"/>
  <c r="X58" i="7"/>
  <c r="T58" i="7"/>
  <c r="Q58" i="7"/>
  <c r="N58" i="7"/>
  <c r="B58" i="7" s="1"/>
  <c r="AY57" i="7"/>
  <c r="AV57" i="7"/>
  <c r="X57" i="7"/>
  <c r="T57" i="7"/>
  <c r="Q57" i="7"/>
  <c r="N57" i="7"/>
  <c r="AY56" i="7"/>
  <c r="AV56" i="7"/>
  <c r="X56" i="7"/>
  <c r="T56" i="7"/>
  <c r="Q56" i="7"/>
  <c r="N56" i="7"/>
  <c r="B56" i="7" s="1"/>
  <c r="AY55" i="7"/>
  <c r="AV55" i="7"/>
  <c r="X55" i="7"/>
  <c r="T55" i="7"/>
  <c r="Q55" i="7"/>
  <c r="N55" i="7"/>
  <c r="AZ54" i="7"/>
  <c r="AY54" i="7"/>
  <c r="AV54" i="7"/>
  <c r="X54" i="7"/>
  <c r="T54" i="7"/>
  <c r="Q54" i="7"/>
  <c r="N54" i="7"/>
  <c r="B54" i="7" s="1"/>
  <c r="AZ53" i="7"/>
  <c r="AY53" i="7"/>
  <c r="AV53" i="7"/>
  <c r="X53" i="7"/>
  <c r="T53" i="7"/>
  <c r="Q53" i="7"/>
  <c r="N53" i="7"/>
  <c r="B53" i="7" s="1"/>
  <c r="AZ52" i="7"/>
  <c r="AY52" i="7"/>
  <c r="AV52" i="7"/>
  <c r="X52" i="7"/>
  <c r="T52" i="7"/>
  <c r="Q52" i="7"/>
  <c r="N52" i="7"/>
  <c r="B52" i="7" s="1"/>
  <c r="AZ51" i="7"/>
  <c r="AY51" i="7"/>
  <c r="AV51" i="7"/>
  <c r="X51" i="7"/>
  <c r="T51" i="7"/>
  <c r="Q51" i="7"/>
  <c r="N51" i="7"/>
  <c r="B51" i="7" s="1"/>
  <c r="AZ50" i="7"/>
  <c r="AY50" i="7"/>
  <c r="AV50" i="7"/>
  <c r="X50" i="7"/>
  <c r="T50" i="7"/>
  <c r="Q50" i="7"/>
  <c r="N50" i="7"/>
  <c r="B50" i="7" s="1"/>
  <c r="AZ49" i="7"/>
  <c r="AY49" i="7"/>
  <c r="AV49" i="7"/>
  <c r="X49" i="7"/>
  <c r="T49" i="7"/>
  <c r="Q49" i="7"/>
  <c r="N49" i="7"/>
  <c r="B49" i="7" s="1"/>
  <c r="AZ48" i="7"/>
  <c r="AY48" i="7"/>
  <c r="AV48" i="7"/>
  <c r="X48" i="7"/>
  <c r="T48" i="7"/>
  <c r="Q48" i="7"/>
  <c r="N48" i="7"/>
  <c r="B48" i="7" s="1"/>
  <c r="AZ47" i="7"/>
  <c r="AY47" i="7"/>
  <c r="AV47" i="7"/>
  <c r="X47" i="7"/>
  <c r="T47" i="7"/>
  <c r="Q47" i="7"/>
  <c r="N47" i="7"/>
  <c r="B47" i="7" s="1"/>
  <c r="AY46" i="7"/>
  <c r="AV46" i="7"/>
  <c r="X46" i="7"/>
  <c r="T46" i="7"/>
  <c r="Q46" i="7"/>
  <c r="N46" i="7"/>
  <c r="AZ45" i="7"/>
  <c r="AY45" i="7"/>
  <c r="AV45" i="7"/>
  <c r="X45" i="7"/>
  <c r="T45" i="7"/>
  <c r="Q45" i="7"/>
  <c r="N45" i="7"/>
  <c r="B45" i="7" s="1"/>
  <c r="AZ44" i="7"/>
  <c r="AY44" i="7"/>
  <c r="AV44" i="7"/>
  <c r="X44" i="7"/>
  <c r="T44" i="7"/>
  <c r="Q44" i="7"/>
  <c r="N44" i="7"/>
  <c r="B44" i="7" s="1"/>
  <c r="AY43" i="7"/>
  <c r="AV43" i="7"/>
  <c r="X43" i="7"/>
  <c r="T43" i="7"/>
  <c r="Q43" i="7"/>
  <c r="N43" i="7"/>
  <c r="B43" i="7" s="1"/>
  <c r="AY42" i="7"/>
  <c r="AV42" i="7"/>
  <c r="X42" i="7"/>
  <c r="T42" i="7"/>
  <c r="Q42" i="7"/>
  <c r="N42" i="7"/>
  <c r="B42" i="7" s="1"/>
  <c r="AY41" i="7"/>
  <c r="AV41" i="7"/>
  <c r="X41" i="7"/>
  <c r="T41" i="7"/>
  <c r="Q41" i="7"/>
  <c r="N41" i="7"/>
  <c r="AY40" i="7"/>
  <c r="AV40" i="7"/>
  <c r="X40" i="7"/>
  <c r="T40" i="7"/>
  <c r="Q40" i="7"/>
  <c r="N40" i="7"/>
  <c r="AY39" i="7"/>
  <c r="AV39" i="7"/>
  <c r="X39" i="7"/>
  <c r="T39" i="7"/>
  <c r="Q39" i="7"/>
  <c r="N39" i="7"/>
  <c r="B39" i="7" s="1"/>
  <c r="AY38" i="7"/>
  <c r="AV38" i="7"/>
  <c r="X38" i="7"/>
  <c r="T38" i="7"/>
  <c r="Q38" i="7"/>
  <c r="N38" i="7"/>
  <c r="B38" i="7" s="1"/>
  <c r="AY37" i="7"/>
  <c r="AV37" i="7"/>
  <c r="X37" i="7"/>
  <c r="T37" i="7"/>
  <c r="Q37" i="7"/>
  <c r="N37" i="7"/>
  <c r="AZ36" i="7"/>
  <c r="AY36" i="7"/>
  <c r="AV36" i="7"/>
  <c r="X36" i="7"/>
  <c r="T36" i="7"/>
  <c r="Q36" i="7"/>
  <c r="N36" i="7"/>
  <c r="B36" i="7" s="1"/>
  <c r="AZ35" i="7"/>
  <c r="AY35" i="7"/>
  <c r="AV35" i="7"/>
  <c r="X35" i="7"/>
  <c r="T35" i="7"/>
  <c r="Q35" i="7"/>
  <c r="N35" i="7"/>
  <c r="B35" i="7" s="1"/>
  <c r="AY34" i="7"/>
  <c r="AV34" i="7"/>
  <c r="X34" i="7"/>
  <c r="T34" i="7"/>
  <c r="Q34" i="7"/>
  <c r="N34" i="7"/>
  <c r="AZ33" i="7"/>
  <c r="AY33" i="7"/>
  <c r="AV33" i="7"/>
  <c r="X33" i="7"/>
  <c r="T33" i="7"/>
  <c r="Q33" i="7"/>
  <c r="N33" i="7"/>
  <c r="AZ32" i="7"/>
  <c r="AY32" i="7"/>
  <c r="AV32" i="7"/>
  <c r="X32" i="7"/>
  <c r="T32" i="7"/>
  <c r="Q32" i="7"/>
  <c r="N32" i="7"/>
  <c r="AY31" i="7"/>
  <c r="AV31" i="7"/>
  <c r="X31" i="7"/>
  <c r="T31" i="7"/>
  <c r="Q31" i="7"/>
  <c r="N31" i="7"/>
  <c r="B31" i="7" s="1"/>
  <c r="AY30" i="7"/>
  <c r="AV30" i="7"/>
  <c r="X30" i="7"/>
  <c r="T30" i="7"/>
  <c r="Q30" i="7"/>
  <c r="N30" i="7"/>
  <c r="B30" i="7" s="1"/>
  <c r="AY29" i="7"/>
  <c r="AV29" i="7"/>
  <c r="X29" i="7"/>
  <c r="T29" i="7"/>
  <c r="Q29" i="7"/>
  <c r="N29" i="7"/>
  <c r="B29" i="7" s="1"/>
  <c r="AY28" i="7"/>
  <c r="AV28" i="7"/>
  <c r="X28" i="7"/>
  <c r="T28" i="7"/>
  <c r="Q28" i="7"/>
  <c r="N28" i="7"/>
  <c r="AZ27" i="7"/>
  <c r="AY27" i="7"/>
  <c r="AV27" i="7"/>
  <c r="X27" i="7"/>
  <c r="T27" i="7"/>
  <c r="Q27" i="7"/>
  <c r="N27" i="7"/>
  <c r="B27" i="7" s="1"/>
  <c r="AY26" i="7"/>
  <c r="AV26" i="7"/>
  <c r="X26" i="7"/>
  <c r="T26" i="7"/>
  <c r="Q26" i="7"/>
  <c r="N26" i="7"/>
  <c r="B26" i="7" s="1"/>
  <c r="AZ25" i="7"/>
  <c r="AY25" i="7"/>
  <c r="AV25" i="7"/>
  <c r="X25" i="7"/>
  <c r="T25" i="7"/>
  <c r="Q25" i="7"/>
  <c r="N25" i="7"/>
  <c r="AY24" i="7"/>
  <c r="AV24" i="7"/>
  <c r="X24" i="7"/>
  <c r="T24" i="7"/>
  <c r="Q24" i="7"/>
  <c r="N24" i="7"/>
  <c r="AY23" i="7"/>
  <c r="AV23" i="7"/>
  <c r="X23" i="7"/>
  <c r="T23" i="7"/>
  <c r="Q23" i="7"/>
  <c r="N23" i="7"/>
  <c r="B23" i="7" s="1"/>
  <c r="AY22" i="7"/>
  <c r="AV22" i="7"/>
  <c r="X22" i="7"/>
  <c r="T22" i="7"/>
  <c r="Q22" i="7"/>
  <c r="N22" i="7"/>
  <c r="AY21" i="7"/>
  <c r="AV21" i="7"/>
  <c r="X21" i="7"/>
  <c r="T21" i="7"/>
  <c r="Q21" i="7"/>
  <c r="N21" i="7"/>
  <c r="B21" i="7" s="1"/>
  <c r="AY20" i="7"/>
  <c r="AV20" i="7"/>
  <c r="X20" i="7"/>
  <c r="T20" i="7"/>
  <c r="Q20" i="7"/>
  <c r="N20" i="7"/>
  <c r="B20" i="7" s="1"/>
  <c r="AY19" i="7"/>
  <c r="AV19" i="7"/>
  <c r="X19" i="7"/>
  <c r="T19" i="7"/>
  <c r="Q19" i="7"/>
  <c r="N19" i="7"/>
  <c r="AY18" i="7"/>
  <c r="AV18" i="7"/>
  <c r="X18" i="7"/>
  <c r="T18" i="7"/>
  <c r="Q18" i="7"/>
  <c r="N18" i="7"/>
  <c r="B18" i="7" s="1"/>
  <c r="AY17" i="7"/>
  <c r="AV17" i="7"/>
  <c r="X17" i="7"/>
  <c r="T17" i="7"/>
  <c r="Q17" i="7"/>
  <c r="N17" i="7"/>
  <c r="B17" i="7" s="1"/>
  <c r="AY16" i="7"/>
  <c r="AV16" i="7"/>
  <c r="X16" i="7"/>
  <c r="T16" i="7"/>
  <c r="Q16" i="7"/>
  <c r="N16" i="7"/>
  <c r="AY15" i="7"/>
  <c r="AV15" i="7"/>
  <c r="X15" i="7"/>
  <c r="T15" i="7"/>
  <c r="Q15" i="7"/>
  <c r="N15" i="7"/>
  <c r="AY14" i="7"/>
  <c r="AV14" i="7"/>
  <c r="X14" i="7"/>
  <c r="T14" i="7"/>
  <c r="Q14" i="7"/>
  <c r="N14" i="7"/>
  <c r="B14" i="7" s="1"/>
  <c r="AY13" i="7"/>
  <c r="AV13" i="7"/>
  <c r="X13" i="7"/>
  <c r="T13" i="7"/>
  <c r="Q13" i="7"/>
  <c r="N13" i="7"/>
  <c r="B13" i="7" s="1"/>
  <c r="AY12" i="7"/>
  <c r="AV12" i="7"/>
  <c r="X12" i="7"/>
  <c r="T12" i="7"/>
  <c r="Q12" i="7"/>
  <c r="N12" i="7"/>
  <c r="AY11" i="7"/>
  <c r="AV11" i="7"/>
  <c r="X11" i="7"/>
  <c r="T11" i="7"/>
  <c r="Q11" i="7"/>
  <c r="N11" i="7"/>
  <c r="AY10" i="7"/>
  <c r="AV10" i="7"/>
  <c r="X10" i="7"/>
  <c r="T10" i="7"/>
  <c r="Q10" i="7"/>
  <c r="N10" i="7"/>
  <c r="B10" i="7" s="1"/>
  <c r="AY9" i="7"/>
  <c r="AV9" i="7"/>
  <c r="X9" i="7"/>
  <c r="T9" i="7"/>
  <c r="Q9" i="7"/>
  <c r="N9" i="7"/>
  <c r="B4" i="4"/>
  <c r="J382" i="3"/>
  <c r="H382" i="3"/>
  <c r="K241" i="3"/>
  <c r="I241" i="3"/>
  <c r="K240" i="3"/>
  <c r="I240" i="3"/>
  <c r="K239" i="3"/>
  <c r="I239" i="3"/>
  <c r="K238" i="3"/>
  <c r="I238" i="3"/>
  <c r="K237" i="3"/>
  <c r="I237" i="3"/>
  <c r="K236" i="3"/>
  <c r="I236" i="3"/>
  <c r="K235" i="3"/>
  <c r="I235" i="3"/>
  <c r="K234" i="3"/>
  <c r="I234" i="3"/>
  <c r="K233" i="3"/>
  <c r="I233" i="3"/>
  <c r="K232" i="3"/>
  <c r="I232" i="3"/>
  <c r="K231" i="3"/>
  <c r="I231" i="3"/>
  <c r="K230" i="3"/>
  <c r="I230" i="3"/>
  <c r="K229" i="3"/>
  <c r="I229" i="3"/>
  <c r="K228" i="3"/>
  <c r="I228" i="3"/>
  <c r="K227" i="3"/>
  <c r="I227" i="3"/>
  <c r="K226" i="3"/>
  <c r="I226" i="3"/>
  <c r="K225" i="3"/>
  <c r="I225" i="3"/>
  <c r="K224" i="3"/>
  <c r="I224" i="3"/>
  <c r="K223" i="3"/>
  <c r="I223" i="3"/>
  <c r="K222" i="3"/>
  <c r="I222" i="3"/>
  <c r="K221" i="3"/>
  <c r="I221" i="3"/>
  <c r="K220" i="3"/>
  <c r="I220" i="3"/>
  <c r="K219" i="3"/>
  <c r="I219" i="3"/>
  <c r="K218" i="3"/>
  <c r="I218" i="3"/>
  <c r="K217" i="3"/>
  <c r="I217" i="3"/>
  <c r="K216" i="3"/>
  <c r="I216" i="3"/>
  <c r="K215" i="3"/>
  <c r="I215" i="3"/>
  <c r="K214" i="3"/>
  <c r="I214" i="3"/>
  <c r="K213" i="3"/>
  <c r="I213" i="3"/>
  <c r="K212" i="3"/>
  <c r="I212" i="3"/>
  <c r="K211" i="3"/>
  <c r="I211" i="3"/>
  <c r="K210" i="3"/>
  <c r="I210" i="3"/>
  <c r="K209" i="3"/>
  <c r="I209" i="3"/>
  <c r="K208" i="3"/>
  <c r="I208" i="3"/>
  <c r="K207" i="3"/>
  <c r="I207" i="3"/>
  <c r="K206" i="3"/>
  <c r="I206" i="3"/>
  <c r="K205" i="3"/>
  <c r="I205" i="3"/>
  <c r="K204" i="3"/>
  <c r="I204" i="3"/>
  <c r="K203" i="3"/>
  <c r="I203" i="3"/>
  <c r="K202" i="3"/>
  <c r="I202" i="3"/>
  <c r="K201" i="3"/>
  <c r="I201" i="3"/>
  <c r="K200" i="3"/>
  <c r="I200" i="3"/>
  <c r="K199" i="3"/>
  <c r="I199" i="3"/>
  <c r="K198" i="3"/>
  <c r="I198" i="3"/>
  <c r="K197" i="3"/>
  <c r="I197" i="3"/>
  <c r="K196" i="3"/>
  <c r="I196" i="3"/>
  <c r="K195" i="3"/>
  <c r="I195" i="3"/>
  <c r="K194" i="3"/>
  <c r="I194" i="3"/>
  <c r="K193" i="3"/>
  <c r="I193" i="3"/>
  <c r="K192" i="3"/>
  <c r="I192" i="3"/>
  <c r="K191" i="3"/>
  <c r="I191" i="3"/>
  <c r="K190" i="3"/>
  <c r="I190" i="3"/>
  <c r="K189" i="3"/>
  <c r="I189" i="3"/>
  <c r="K188" i="3"/>
  <c r="I188" i="3"/>
  <c r="K187" i="3"/>
  <c r="I187" i="3"/>
  <c r="K186" i="3"/>
  <c r="I186" i="3"/>
  <c r="K185" i="3"/>
  <c r="I185" i="3"/>
  <c r="K184" i="3"/>
  <c r="I184" i="3"/>
  <c r="K183" i="3"/>
  <c r="I183" i="3"/>
  <c r="K182" i="3"/>
  <c r="I182" i="3"/>
  <c r="K181" i="3"/>
  <c r="I181" i="3"/>
  <c r="K180" i="3"/>
  <c r="I180" i="3"/>
  <c r="K179" i="3"/>
  <c r="I179" i="3"/>
  <c r="K178" i="3"/>
  <c r="I178" i="3"/>
  <c r="K177" i="3"/>
  <c r="I177" i="3"/>
  <c r="K176" i="3"/>
  <c r="I176" i="3"/>
  <c r="K175" i="3"/>
  <c r="I175" i="3"/>
  <c r="K174" i="3"/>
  <c r="I174" i="3"/>
  <c r="K173" i="3"/>
  <c r="I173" i="3"/>
  <c r="K172" i="3"/>
  <c r="I172" i="3"/>
  <c r="K171" i="3"/>
  <c r="I171" i="3"/>
  <c r="K170" i="3"/>
  <c r="I170" i="3"/>
  <c r="K169" i="3"/>
  <c r="I169" i="3"/>
  <c r="K168" i="3"/>
  <c r="I168" i="3"/>
  <c r="K167" i="3"/>
  <c r="I167" i="3"/>
  <c r="K166" i="3"/>
  <c r="I166" i="3"/>
  <c r="K165" i="3"/>
  <c r="I165" i="3"/>
  <c r="K164" i="3"/>
  <c r="I164" i="3"/>
  <c r="K163" i="3"/>
  <c r="I163" i="3"/>
  <c r="K162" i="3"/>
  <c r="I162" i="3"/>
  <c r="K161" i="3"/>
  <c r="I161" i="3"/>
  <c r="K160" i="3"/>
  <c r="I160" i="3"/>
  <c r="K159" i="3"/>
  <c r="I159" i="3"/>
  <c r="K158" i="3"/>
  <c r="I158" i="3"/>
  <c r="K157" i="3"/>
  <c r="I157" i="3"/>
  <c r="K156" i="3"/>
  <c r="I156" i="3"/>
  <c r="K155" i="3"/>
  <c r="I155" i="3"/>
  <c r="K154" i="3"/>
  <c r="I154" i="3"/>
  <c r="K153" i="3"/>
  <c r="I153" i="3"/>
  <c r="K152" i="3"/>
  <c r="I152" i="3"/>
  <c r="K151" i="3"/>
  <c r="I151" i="3"/>
  <c r="K150" i="3"/>
  <c r="I150" i="3"/>
  <c r="K149" i="3"/>
  <c r="I149" i="3"/>
  <c r="K148" i="3"/>
  <c r="I148" i="3"/>
  <c r="K147" i="3"/>
  <c r="I147" i="3"/>
  <c r="K146" i="3"/>
  <c r="I146" i="3"/>
  <c r="K145" i="3"/>
  <c r="I145" i="3"/>
  <c r="K144" i="3"/>
  <c r="I144" i="3"/>
  <c r="K143" i="3"/>
  <c r="I143" i="3"/>
  <c r="K142" i="3"/>
  <c r="I142" i="3"/>
  <c r="K141" i="3"/>
  <c r="I141" i="3"/>
  <c r="K140" i="3"/>
  <c r="I140" i="3"/>
  <c r="K139" i="3"/>
  <c r="I139" i="3"/>
  <c r="K138" i="3"/>
  <c r="I138" i="3"/>
  <c r="K137" i="3"/>
  <c r="I137" i="3"/>
  <c r="K136" i="3"/>
  <c r="I136" i="3"/>
  <c r="K135" i="3"/>
  <c r="I135" i="3"/>
  <c r="K134" i="3"/>
  <c r="I134" i="3"/>
  <c r="K133" i="3"/>
  <c r="I133" i="3"/>
  <c r="K132" i="3"/>
  <c r="I132" i="3"/>
  <c r="K131" i="3"/>
  <c r="I131" i="3"/>
  <c r="K130" i="3"/>
  <c r="I130" i="3"/>
  <c r="K129" i="3"/>
  <c r="I129" i="3"/>
  <c r="K128" i="3"/>
  <c r="I128" i="3"/>
  <c r="K127" i="3"/>
  <c r="I127" i="3"/>
  <c r="K126" i="3"/>
  <c r="I126" i="3"/>
  <c r="K125" i="3"/>
  <c r="I125" i="3"/>
  <c r="K124" i="3"/>
  <c r="I124" i="3"/>
  <c r="K123" i="3"/>
  <c r="I123" i="3"/>
  <c r="K122" i="3"/>
  <c r="I122" i="3"/>
  <c r="K121" i="3"/>
  <c r="I121" i="3"/>
  <c r="K120" i="3"/>
  <c r="I120" i="3"/>
  <c r="K119" i="3"/>
  <c r="I119" i="3"/>
  <c r="K118" i="3"/>
  <c r="I118" i="3"/>
  <c r="K117" i="3"/>
  <c r="I117" i="3"/>
  <c r="K116" i="3"/>
  <c r="I116" i="3"/>
  <c r="K115" i="3"/>
  <c r="I115" i="3"/>
  <c r="K114" i="3"/>
  <c r="I114" i="3"/>
  <c r="K113" i="3"/>
  <c r="I113" i="3"/>
  <c r="K112" i="3"/>
  <c r="I112" i="3"/>
  <c r="K111" i="3"/>
  <c r="I111" i="3"/>
  <c r="K110" i="3"/>
  <c r="I110" i="3"/>
  <c r="K109" i="3"/>
  <c r="I109" i="3"/>
  <c r="K108" i="3"/>
  <c r="I108" i="3"/>
  <c r="K107" i="3"/>
  <c r="I107" i="3"/>
  <c r="K106" i="3"/>
  <c r="I106" i="3"/>
  <c r="K105" i="3"/>
  <c r="I105" i="3"/>
  <c r="K104" i="3"/>
  <c r="I104" i="3"/>
  <c r="K103" i="3"/>
  <c r="I103" i="3"/>
  <c r="K102" i="3"/>
  <c r="I102" i="3"/>
  <c r="K101" i="3"/>
  <c r="I101" i="3"/>
  <c r="K100" i="3"/>
  <c r="I100" i="3"/>
  <c r="K99" i="3"/>
  <c r="I99" i="3"/>
  <c r="K98" i="3"/>
  <c r="I98" i="3"/>
  <c r="K97" i="3"/>
  <c r="I97" i="3"/>
  <c r="K96" i="3"/>
  <c r="I96" i="3"/>
  <c r="K95" i="3"/>
  <c r="I95" i="3"/>
  <c r="K94" i="3"/>
  <c r="I94" i="3"/>
  <c r="K93" i="3"/>
  <c r="I93" i="3"/>
  <c r="K92" i="3"/>
  <c r="I92" i="3"/>
  <c r="K91" i="3"/>
  <c r="I91" i="3"/>
  <c r="K90" i="3"/>
  <c r="I90" i="3"/>
  <c r="K89" i="3"/>
  <c r="I89" i="3"/>
  <c r="K88" i="3"/>
  <c r="I88" i="3"/>
  <c r="K87" i="3"/>
  <c r="I87" i="3"/>
  <c r="K86" i="3"/>
  <c r="I86" i="3"/>
  <c r="K85" i="3"/>
  <c r="I85" i="3"/>
  <c r="K84" i="3"/>
  <c r="I84" i="3"/>
  <c r="K83" i="3"/>
  <c r="I83" i="3"/>
  <c r="K82" i="3"/>
  <c r="I82" i="3"/>
  <c r="K81" i="3"/>
  <c r="I81" i="3"/>
  <c r="K80" i="3"/>
  <c r="I80" i="3"/>
  <c r="K79" i="3"/>
  <c r="I79" i="3"/>
  <c r="K78" i="3"/>
  <c r="I78" i="3"/>
  <c r="K77" i="3"/>
  <c r="I77" i="3"/>
  <c r="K76" i="3"/>
  <c r="I76" i="3"/>
  <c r="K75" i="3"/>
  <c r="I75" i="3"/>
  <c r="K74" i="3"/>
  <c r="I74" i="3"/>
  <c r="K73" i="3"/>
  <c r="I73" i="3"/>
  <c r="K72" i="3"/>
  <c r="I72" i="3"/>
  <c r="K71" i="3"/>
  <c r="I71" i="3"/>
  <c r="K70" i="3"/>
  <c r="I70" i="3"/>
  <c r="K69" i="3"/>
  <c r="I69" i="3"/>
  <c r="K68" i="3"/>
  <c r="I68" i="3"/>
  <c r="K67" i="3"/>
  <c r="I67" i="3"/>
  <c r="K66" i="3"/>
  <c r="I66" i="3"/>
  <c r="K65" i="3"/>
  <c r="I65" i="3"/>
  <c r="K64" i="3"/>
  <c r="I64" i="3"/>
  <c r="K63" i="3"/>
  <c r="I63" i="3"/>
  <c r="K62" i="3"/>
  <c r="I62" i="3"/>
  <c r="K61" i="3"/>
  <c r="I61" i="3"/>
  <c r="K60" i="3"/>
  <c r="I60" i="3"/>
  <c r="K59" i="3"/>
  <c r="I59" i="3"/>
  <c r="K58" i="3"/>
  <c r="I58" i="3"/>
  <c r="K57" i="3"/>
  <c r="I57" i="3"/>
  <c r="K56" i="3"/>
  <c r="I56" i="3"/>
  <c r="K55" i="3"/>
  <c r="I55" i="3"/>
  <c r="K54" i="3"/>
  <c r="I54" i="3"/>
  <c r="K53" i="3"/>
  <c r="I53" i="3"/>
  <c r="K52" i="3"/>
  <c r="I52" i="3"/>
  <c r="K51" i="3"/>
  <c r="I51" i="3"/>
  <c r="K50" i="3"/>
  <c r="I50" i="3"/>
  <c r="K49" i="3"/>
  <c r="I49" i="3"/>
  <c r="K48" i="3"/>
  <c r="I48" i="3"/>
  <c r="K47" i="3"/>
  <c r="I47" i="3"/>
  <c r="K46" i="3"/>
  <c r="I46" i="3"/>
  <c r="K45" i="3"/>
  <c r="I45" i="3"/>
  <c r="K44" i="3"/>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I16" i="3"/>
  <c r="K15" i="3"/>
  <c r="I15" i="3"/>
  <c r="K14" i="3"/>
  <c r="I14" i="3"/>
  <c r="K13" i="3"/>
  <c r="I13" i="3"/>
  <c r="K12" i="3"/>
  <c r="I12" i="3"/>
  <c r="K11" i="3"/>
  <c r="I11" i="3"/>
  <c r="K10" i="3"/>
  <c r="I10" i="3"/>
  <c r="K9" i="3"/>
  <c r="I9" i="3"/>
  <c r="K8" i="3"/>
  <c r="I8" i="3"/>
  <c r="K7" i="3"/>
  <c r="I7" i="3"/>
  <c r="K6" i="3"/>
  <c r="I6" i="3"/>
  <c r="K5" i="3"/>
  <c r="I5" i="3"/>
  <c r="K4" i="3"/>
  <c r="I4" i="3"/>
  <c r="K3" i="3"/>
  <c r="I3" i="3"/>
  <c r="B4" i="1"/>
  <c r="K382" i="3" l="1"/>
  <c r="B251" i="7"/>
  <c r="B123" i="7"/>
  <c r="B32" i="7"/>
  <c r="B264" i="7"/>
  <c r="F7" i="9"/>
  <c r="B322" i="7"/>
  <c r="B55" i="7"/>
  <c r="F14" i="9"/>
  <c r="B281" i="7"/>
  <c r="B285" i="7"/>
  <c r="B308" i="7"/>
  <c r="B229" i="7"/>
  <c r="B300" i="7"/>
  <c r="B85" i="7"/>
  <c r="B193" i="7"/>
  <c r="B250" i="7"/>
  <c r="B11" i="7"/>
  <c r="B46" i="7"/>
  <c r="B335" i="7"/>
  <c r="B109" i="7"/>
  <c r="B117" i="7"/>
  <c r="B125" i="7"/>
  <c r="B247" i="7"/>
  <c r="B267" i="7"/>
  <c r="B327" i="7"/>
  <c r="B334" i="7"/>
  <c r="B37" i="7"/>
  <c r="B70" i="7"/>
  <c r="B90" i="7"/>
  <c r="B104" i="7"/>
  <c r="B120" i="7"/>
  <c r="B231" i="7"/>
  <c r="B262" i="7"/>
  <c r="B318" i="7"/>
  <c r="B326" i="7"/>
  <c r="B342" i="7"/>
  <c r="B256" i="7"/>
  <c r="B79" i="7"/>
  <c r="B168" i="7"/>
  <c r="B309" i="7"/>
  <c r="B286" i="7"/>
  <c r="B34" i="7"/>
  <c r="B191" i="7"/>
  <c r="B263" i="7"/>
  <c r="B203" i="7"/>
  <c r="B15" i="7"/>
  <c r="B22" i="7"/>
  <c r="B76" i="7"/>
  <c r="B83" i="7"/>
  <c r="B202" i="7"/>
  <c r="B276" i="7"/>
  <c r="B279" i="7"/>
  <c r="B290" i="7"/>
  <c r="B291" i="7"/>
  <c r="B296" i="7"/>
  <c r="B299" i="7"/>
  <c r="B302" i="7"/>
  <c r="B307" i="7"/>
  <c r="B317" i="7"/>
  <c r="B19" i="7"/>
  <c r="B73" i="7"/>
  <c r="F15" i="9"/>
  <c r="B188" i="7"/>
  <c r="B297" i="7"/>
  <c r="B9" i="7"/>
  <c r="B16" i="7"/>
  <c r="B41" i="7"/>
  <c r="B67" i="7"/>
  <c r="B155" i="7"/>
  <c r="B238" i="7"/>
  <c r="B246" i="7"/>
  <c r="B259" i="7"/>
  <c r="B283" i="7"/>
  <c r="B323" i="7"/>
  <c r="B57" i="7"/>
  <c r="B153" i="7"/>
  <c r="B163" i="7"/>
  <c r="B175" i="7"/>
  <c r="B181" i="7"/>
  <c r="B254" i="7"/>
  <c r="B277" i="7"/>
  <c r="B103" i="7"/>
  <c r="B111" i="7"/>
  <c r="B119" i="7"/>
  <c r="B211" i="7"/>
  <c r="B216" i="7"/>
  <c r="F10" i="9"/>
  <c r="B226" i="7"/>
  <c r="B106" i="7"/>
  <c r="B114" i="7"/>
  <c r="B138" i="7"/>
  <c r="F4" i="9"/>
  <c r="B260" i="7"/>
  <c r="B271" i="7"/>
  <c r="B343" i="7"/>
  <c r="B344" i="7"/>
  <c r="D10" i="9"/>
  <c r="B12" i="7"/>
  <c r="B33" i="7"/>
  <c r="B100" i="7"/>
  <c r="B108" i="7"/>
  <c r="B124" i="7"/>
  <c r="B156" i="7"/>
  <c r="B177" i="7"/>
  <c r="B192" i="7"/>
  <c r="B218" i="7"/>
  <c r="B230" i="7"/>
  <c r="B241" i="7"/>
  <c r="B265" i="7"/>
  <c r="B311" i="7"/>
  <c r="B319" i="7"/>
  <c r="B328" i="7"/>
  <c r="B337" i="7"/>
  <c r="D12" i="9"/>
  <c r="D15" i="9"/>
  <c r="D7" i="9"/>
  <c r="E10" i="9"/>
  <c r="F9" i="9"/>
  <c r="B28" i="7"/>
  <c r="F8" i="9"/>
  <c r="B169" i="7"/>
  <c r="B186" i="7"/>
  <c r="B213" i="7"/>
  <c r="B224" i="7"/>
  <c r="E4" i="9"/>
  <c r="B236" i="7"/>
  <c r="B288" i="7"/>
  <c r="B289" i="7"/>
  <c r="B306" i="7"/>
  <c r="B316" i="7"/>
  <c r="B325" i="7"/>
  <c r="B332" i="7"/>
  <c r="B333" i="7"/>
  <c r="E7" i="9"/>
  <c r="D13" i="9"/>
  <c r="B200" i="7"/>
  <c r="B212" i="7"/>
  <c r="B223" i="7"/>
  <c r="B235" i="7"/>
  <c r="B287" i="7"/>
  <c r="B295" i="7"/>
  <c r="B315" i="7"/>
  <c r="B324" i="7"/>
  <c r="B340" i="7"/>
  <c r="B341" i="7"/>
  <c r="D5" i="9"/>
  <c r="E5" i="9"/>
  <c r="B40" i="7"/>
  <c r="B59" i="7"/>
  <c r="B107" i="7"/>
  <c r="B115" i="7"/>
  <c r="E9" i="9"/>
  <c r="B222" i="7"/>
  <c r="B234" i="7"/>
  <c r="F13" i="9"/>
  <c r="B245" i="7"/>
  <c r="B252" i="7"/>
  <c r="B255" i="7"/>
  <c r="B270" i="7"/>
  <c r="B304" i="7"/>
  <c r="B305" i="7"/>
  <c r="B314" i="7"/>
  <c r="B330" i="7"/>
  <c r="B331" i="7"/>
  <c r="F5" i="9"/>
  <c r="B94" i="7"/>
  <c r="B110" i="7"/>
  <c r="B118" i="7"/>
  <c r="B180" i="7"/>
  <c r="B196" i="7"/>
  <c r="B221" i="7"/>
  <c r="B243" i="7"/>
  <c r="B293" i="7"/>
  <c r="B294" i="7"/>
  <c r="B310" i="7"/>
  <c r="B313" i="7"/>
  <c r="B321" i="7"/>
  <c r="B336" i="7"/>
  <c r="B338" i="7"/>
  <c r="B339" i="7"/>
  <c r="B17" i="9"/>
  <c r="C17" i="9"/>
  <c r="B24" i="7"/>
  <c r="B25" i="7"/>
  <c r="F6" i="9"/>
  <c r="B66" i="7"/>
  <c r="B71" i="7"/>
  <c r="B97" i="7"/>
  <c r="B105" i="7"/>
  <c r="B113" i="7"/>
  <c r="B129" i="7"/>
  <c r="B207" i="7"/>
  <c r="B220" i="7"/>
  <c r="E12" i="9"/>
  <c r="F12" i="9"/>
  <c r="E13" i="9"/>
  <c r="B292" i="7"/>
  <c r="B298" i="7"/>
  <c r="B301" i="7"/>
  <c r="B303" i="7"/>
  <c r="B312" i="7"/>
  <c r="B320" i="7"/>
  <c r="B329" i="7"/>
  <c r="D9" i="9"/>
  <c r="I382" i="3"/>
  <c r="D4" i="9"/>
  <c r="E15" i="9"/>
  <c r="D6" i="9"/>
  <c r="D14" i="9"/>
  <c r="E6" i="9"/>
  <c r="E14" i="9"/>
  <c r="D8" i="9"/>
  <c r="E8" i="9"/>
  <c r="E17" i="9" l="1"/>
  <c r="F17" i="9"/>
  <c r="D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Vu</author>
    <author>Jason H Wang</author>
  </authors>
  <commentList>
    <comment ref="S28" authorId="0" shapeId="0" xr:uid="{00000000-0006-0000-0200-000001000000}">
      <text>
        <r>
          <rPr>
            <i/>
            <sz val="9"/>
            <color indexed="81"/>
            <rFont val="Tahoma"/>
            <family val="2"/>
          </rPr>
          <t>Martin Vu:</t>
        </r>
        <r>
          <rPr>
            <b/>
            <sz val="9"/>
            <color indexed="81"/>
            <rFont val="Tahoma"/>
            <family val="2"/>
          </rPr>
          <t xml:space="preserve">
Can we change this to new?</t>
        </r>
      </text>
    </comment>
    <comment ref="N56" authorId="1" shapeId="0" xr:uid="{00000000-0006-0000-0200-000002000000}">
      <text>
        <r>
          <rPr>
            <i/>
            <sz val="9"/>
            <color indexed="81"/>
            <rFont val="Tahoma"/>
            <family val="2"/>
          </rPr>
          <t>Jason H Wang:</t>
        </r>
        <r>
          <rPr>
            <b/>
            <sz val="9"/>
            <color indexed="81"/>
            <rFont val="Tahoma"/>
            <family val="2"/>
          </rPr>
          <t xml:space="preserve">
Duplicate of SCE13CC001?</t>
        </r>
      </text>
    </comment>
    <comment ref="P56" authorId="1" shapeId="0" xr:uid="{00000000-0006-0000-0200-000003000000}">
      <text>
        <r>
          <rPr>
            <i/>
            <sz val="9"/>
            <color indexed="81"/>
            <rFont val="Tahoma"/>
            <family val="2"/>
          </rPr>
          <t>Jason H Wang:</t>
        </r>
        <r>
          <rPr>
            <b/>
            <sz val="9"/>
            <color indexed="81"/>
            <rFont val="Tahoma"/>
            <family val="2"/>
          </rPr>
          <t xml:space="preserve">
Duplicate of SCE13CC001?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Ayad Al-Shaikh</author>
    <author>Tim</author>
    <author>ayad_alshaikh@hotmail.com</author>
    <author>Jason H Wang</author>
  </authors>
  <commentList>
    <comment ref="AZ7" authorId="0" shapeId="0" xr:uid="{00000000-0006-0000-0600-000001000000}">
      <text>
        <r>
          <rPr>
            <i/>
            <sz val="9"/>
            <color indexed="81"/>
            <rFont val="Tahoma"/>
            <family val="2"/>
          </rPr>
          <t>Ayad Al-Shaikh:</t>
        </r>
        <r>
          <rPr>
            <b/>
            <sz val="9"/>
            <color indexed="81"/>
            <rFont val="Tahoma"/>
            <family val="2"/>
          </rPr>
          <t xml:space="preserve">
n/a if reviewed for 2017
</t>
        </r>
      </text>
    </comment>
    <comment ref="AG15" authorId="1" shapeId="0" xr:uid="{00000000-0006-0000-0600-000002000000}">
      <text>
        <r>
          <rPr>
            <i/>
            <sz val="9"/>
            <color indexed="81"/>
            <rFont val="Tahoma"/>
            <family val="2"/>
          </rPr>
          <t>Tim:</t>
        </r>
        <r>
          <rPr>
            <b/>
            <sz val="9"/>
            <color indexed="81"/>
            <rFont val="Tahoma"/>
            <family val="2"/>
          </rPr>
          <t xml:space="preserve">
Not chosen for 2017 review, need to add to 2018 consolidation list</t>
        </r>
      </text>
    </comment>
    <comment ref="AR22" authorId="2" shapeId="0" xr:uid="{00000000-0006-0000-0600-000003000000}">
      <text>
        <r>
          <rPr>
            <i/>
            <sz val="9"/>
            <color indexed="81"/>
            <rFont val="Tahoma"/>
            <family val="2"/>
          </rPr>
          <t>ayad_alshaikh@hotmail.com:</t>
        </r>
        <r>
          <rPr>
            <b/>
            <sz val="9"/>
            <color indexed="81"/>
            <rFont val="Tahoma"/>
            <family val="2"/>
          </rPr>
          <t xml:space="preserve">
Changed from "Miscellaneous"</t>
        </r>
      </text>
    </comment>
    <comment ref="AR26" authorId="0" shapeId="0" xr:uid="{00000000-0006-0000-0600-000004000000}">
      <text>
        <r>
          <rPr>
            <i/>
            <sz val="9"/>
            <color indexed="81"/>
            <rFont val="Tahoma"/>
            <family val="2"/>
          </rPr>
          <t>Ayad Al-Shaikh:</t>
        </r>
        <r>
          <rPr>
            <b/>
            <sz val="9"/>
            <color indexed="81"/>
            <rFont val="Tahoma"/>
            <family val="2"/>
          </rPr>
          <t xml:space="preserve">
Moved to Refrigeration on 5/15/17</t>
        </r>
      </text>
    </comment>
    <comment ref="A71" authorId="3" shapeId="0" xr:uid="{00000000-0006-0000-0600-000005000000}">
      <text>
        <r>
          <rPr>
            <i/>
            <sz val="9"/>
            <color indexed="81"/>
            <rFont val="Tahoma"/>
            <family val="2"/>
          </rPr>
          <t>Jason H Wang:</t>
        </r>
        <r>
          <rPr>
            <b/>
            <sz val="9"/>
            <color indexed="81"/>
            <rFont val="Tahoma"/>
            <family val="2"/>
          </rPr>
          <t xml:space="preserve">
Duplicate of SCE13CC001?</t>
        </r>
      </text>
    </comment>
    <comment ref="BA71" authorId="3" shapeId="0" xr:uid="{00000000-0006-0000-0600-000006000000}">
      <text>
        <r>
          <rPr>
            <i/>
            <sz val="9"/>
            <color indexed="81"/>
            <rFont val="Tahoma"/>
            <family val="2"/>
          </rPr>
          <t>Jason H Wang:</t>
        </r>
        <r>
          <rPr>
            <b/>
            <sz val="9"/>
            <color indexed="81"/>
            <rFont val="Tahoma"/>
            <family val="2"/>
          </rPr>
          <t xml:space="preserve">
Duplicate of SCE13CC001?</t>
        </r>
      </text>
    </comment>
    <comment ref="O78" authorId="2" shapeId="0" xr:uid="{00000000-0006-0000-0600-000007000000}">
      <text>
        <r>
          <rPr>
            <i/>
            <sz val="9"/>
            <color indexed="81"/>
            <rFont val="Tahoma"/>
            <family val="2"/>
          </rPr>
          <t>ayad_alshaikh@hotmail.com:</t>
        </r>
        <r>
          <rPr>
            <b/>
            <sz val="9"/>
            <color indexed="81"/>
            <rFont val="Tahoma"/>
            <family val="2"/>
          </rPr>
          <t xml:space="preserve">
removed "PGECOHVC139"</t>
        </r>
      </text>
    </comment>
    <comment ref="AR115" authorId="0" shapeId="0" xr:uid="{00000000-0006-0000-0600-000008000000}">
      <text>
        <r>
          <rPr>
            <i/>
            <sz val="9"/>
            <color indexed="81"/>
            <rFont val="Tahoma"/>
            <family val="2"/>
          </rPr>
          <t>Ayad Al-Shaikh:</t>
        </r>
        <r>
          <rPr>
            <b/>
            <sz val="9"/>
            <color indexed="81"/>
            <rFont val="Tahoma"/>
            <family val="2"/>
          </rPr>
          <t xml:space="preserve">
Moved to Water Heating on 5/15/17</t>
        </r>
      </text>
    </comment>
    <comment ref="L123" authorId="0" shapeId="0" xr:uid="{00000000-0006-0000-0600-000009000000}">
      <text>
        <r>
          <rPr>
            <b/>
            <sz val="9"/>
            <color indexed="81"/>
            <rFont val="Tahoma"/>
            <family val="2"/>
          </rPr>
          <t>Ayad Al-Shaikh:</t>
        </r>
        <r>
          <rPr>
            <sz val="9"/>
            <color indexed="81"/>
            <rFont val="Tahoma"/>
            <family val="2"/>
          </rPr>
          <t xml:space="preserve">
changed from SCDE13HC029</t>
        </r>
      </text>
    </comment>
    <comment ref="AR139" authorId="0" shapeId="0" xr:uid="{00000000-0006-0000-0600-00000A000000}">
      <text>
        <r>
          <rPr>
            <i/>
            <sz val="9"/>
            <color indexed="81"/>
            <rFont val="Tahoma"/>
            <family val="2"/>
          </rPr>
          <t>Ayad Al-Shaikh:</t>
        </r>
        <r>
          <rPr>
            <b/>
            <sz val="9"/>
            <color indexed="81"/>
            <rFont val="Tahoma"/>
            <family val="2"/>
          </rPr>
          <t xml:space="preserve">
Moved to Refrigeration on 5/15/17</t>
        </r>
      </text>
    </comment>
    <comment ref="AR223" authorId="0" shapeId="0" xr:uid="{00000000-0006-0000-0600-00000B000000}">
      <text>
        <r>
          <rPr>
            <i/>
            <sz val="9"/>
            <color indexed="81"/>
            <rFont val="Tahoma"/>
            <family val="2"/>
          </rPr>
          <t>Ayad Al-Shaikh:</t>
        </r>
        <r>
          <rPr>
            <b/>
            <sz val="9"/>
            <color indexed="81"/>
            <rFont val="Tahoma"/>
            <family val="2"/>
          </rPr>
          <t xml:space="preserve">
Moved to Food Services on 5/15/17</t>
        </r>
      </text>
    </comment>
    <comment ref="AR226" authorId="0" shapeId="0" xr:uid="{00000000-0006-0000-0600-00000C000000}">
      <text>
        <r>
          <rPr>
            <i/>
            <sz val="9"/>
            <color indexed="81"/>
            <rFont val="Tahoma"/>
            <family val="2"/>
          </rPr>
          <t>Ayad Al-Shaikh:</t>
        </r>
        <r>
          <rPr>
            <b/>
            <sz val="9"/>
            <color indexed="81"/>
            <rFont val="Tahoma"/>
            <family val="2"/>
          </rPr>
          <t xml:space="preserve">
moved to Agriculture on 5/15/17
</t>
        </r>
      </text>
    </comment>
    <comment ref="U235" authorId="0" shapeId="0" xr:uid="{00000000-0006-0000-0600-00000D000000}">
      <text>
        <r>
          <rPr>
            <b/>
            <sz val="9"/>
            <color indexed="81"/>
            <rFont val="Tahoma"/>
            <family val="2"/>
          </rPr>
          <t>Ayad Al-Shaikh:</t>
        </r>
        <r>
          <rPr>
            <sz val="9"/>
            <color indexed="81"/>
            <rFont val="Tahoma"/>
            <family val="2"/>
          </rPr>
          <t xml:space="preserve">
New workpaper number (added)</t>
        </r>
      </text>
    </comment>
    <comment ref="U236" authorId="0" shapeId="0" xr:uid="{00000000-0006-0000-0600-00000E000000}">
      <text>
        <r>
          <rPr>
            <b/>
            <sz val="9"/>
            <color indexed="81"/>
            <rFont val="Tahoma"/>
            <family val="2"/>
          </rPr>
          <t>Ayad Al-Shaikh:</t>
        </r>
        <r>
          <rPr>
            <sz val="9"/>
            <color indexed="81"/>
            <rFont val="Tahoma"/>
            <family val="2"/>
          </rPr>
          <t xml:space="preserve">
New workpaper number (added)</t>
        </r>
      </text>
    </comment>
    <comment ref="AR243" authorId="0" shapeId="0" xr:uid="{00000000-0006-0000-0600-00000F000000}">
      <text>
        <r>
          <rPr>
            <i/>
            <sz val="9"/>
            <color indexed="81"/>
            <rFont val="Tahoma"/>
            <family val="2"/>
          </rPr>
          <t>Ayad Al-Shaikh:</t>
        </r>
        <r>
          <rPr>
            <b/>
            <sz val="9"/>
            <color indexed="81"/>
            <rFont val="Tahoma"/>
            <family val="2"/>
          </rPr>
          <t xml:space="preserve">
Changed from Process on 5/15/17</t>
        </r>
      </text>
    </comment>
    <comment ref="AR251" authorId="0" shapeId="0" xr:uid="{00000000-0006-0000-0600-000010000000}">
      <text>
        <r>
          <rPr>
            <i/>
            <sz val="9"/>
            <color indexed="81"/>
            <rFont val="Tahoma"/>
            <family val="2"/>
          </rPr>
          <t>Ayad Al-Shaikh:</t>
        </r>
        <r>
          <rPr>
            <b/>
            <sz val="9"/>
            <color indexed="81"/>
            <rFont val="Tahoma"/>
            <family val="2"/>
          </rPr>
          <t xml:space="preserve">
Move to Water Heating on 5/15/17</t>
        </r>
      </text>
    </comment>
    <comment ref="AR252" authorId="0" shapeId="0" xr:uid="{00000000-0006-0000-0600-000011000000}">
      <text>
        <r>
          <rPr>
            <i/>
            <sz val="9"/>
            <color indexed="81"/>
            <rFont val="Tahoma"/>
            <family val="2"/>
          </rPr>
          <t>Ayad Al-Shaikh:</t>
        </r>
        <r>
          <rPr>
            <b/>
            <sz val="9"/>
            <color indexed="81"/>
            <rFont val="Tahoma"/>
            <family val="2"/>
          </rPr>
          <t xml:space="preserve">
Changed from Process on 5/15/17</t>
        </r>
      </text>
    </comment>
    <comment ref="AR254" authorId="0" shapeId="0" xr:uid="{00000000-0006-0000-0600-000012000000}">
      <text>
        <r>
          <rPr>
            <i/>
            <sz val="9"/>
            <color indexed="81"/>
            <rFont val="Tahoma"/>
            <family val="2"/>
          </rPr>
          <t>Ayad Al-Shaikh:</t>
        </r>
        <r>
          <rPr>
            <b/>
            <sz val="9"/>
            <color indexed="81"/>
            <rFont val="Tahoma"/>
            <family val="2"/>
          </rPr>
          <t xml:space="preserve">
Changed from Process on 5/15/17</t>
        </r>
      </text>
    </comment>
    <comment ref="AR256" authorId="0" shapeId="0" xr:uid="{00000000-0006-0000-0600-000013000000}">
      <text>
        <r>
          <rPr>
            <i/>
            <sz val="9"/>
            <color indexed="81"/>
            <rFont val="Tahoma"/>
            <family val="2"/>
          </rPr>
          <t>Ayad Al-Shaikh:</t>
        </r>
        <r>
          <rPr>
            <b/>
            <sz val="9"/>
            <color indexed="81"/>
            <rFont val="Tahoma"/>
            <family val="2"/>
          </rPr>
          <t xml:space="preserve">
Changed from Process on 5/15/17</t>
        </r>
      </text>
    </comment>
    <comment ref="A329" authorId="0" shapeId="0" xr:uid="{00000000-0006-0000-0600-000014000000}">
      <text>
        <r>
          <rPr>
            <i/>
            <sz val="9"/>
            <color indexed="81"/>
            <rFont val="Tahoma"/>
            <family val="2"/>
          </rPr>
          <t>Ayad Al-Shaikh:</t>
        </r>
        <r>
          <rPr>
            <b/>
            <sz val="9"/>
            <color indexed="81"/>
            <rFont val="Tahoma"/>
            <family val="2"/>
          </rPr>
          <t xml:space="preserve">
2016 - RB-BS-CeilIns-VintR-AddR30</t>
        </r>
      </text>
    </comment>
    <comment ref="AR329" authorId="0" shapeId="0" xr:uid="{00000000-0006-0000-0600-000015000000}">
      <text>
        <r>
          <rPr>
            <i/>
            <sz val="9"/>
            <color indexed="81"/>
            <rFont val="Tahoma"/>
            <family val="2"/>
          </rPr>
          <t>Ayad Al-Shaikh:</t>
        </r>
        <r>
          <rPr>
            <b/>
            <sz val="9"/>
            <color indexed="81"/>
            <rFont val="Tahoma"/>
            <family val="2"/>
          </rPr>
          <t xml:space="preserve">
Changed from HVAC on 5/15/17</t>
        </r>
      </text>
    </comment>
    <comment ref="A330" authorId="0" shapeId="0" xr:uid="{00000000-0006-0000-0600-000016000000}">
      <text>
        <r>
          <rPr>
            <i/>
            <sz val="9"/>
            <color indexed="81"/>
            <rFont val="Tahoma"/>
            <family val="2"/>
          </rPr>
          <t>Ayad Al-Shaikh:</t>
        </r>
        <r>
          <rPr>
            <b/>
            <sz val="9"/>
            <color indexed="81"/>
            <rFont val="Tahoma"/>
            <family val="2"/>
          </rPr>
          <t xml:space="preserve">
no claims in 2016</t>
        </r>
      </text>
    </comment>
    <comment ref="AR330" authorId="0" shapeId="0" xr:uid="{00000000-0006-0000-0600-000017000000}">
      <text>
        <r>
          <rPr>
            <i/>
            <sz val="9"/>
            <color indexed="81"/>
            <rFont val="Tahoma"/>
            <family val="2"/>
          </rPr>
          <t>Ayad Al-Shaikh:</t>
        </r>
        <r>
          <rPr>
            <b/>
            <sz val="9"/>
            <color indexed="81"/>
            <rFont val="Tahoma"/>
            <family val="2"/>
          </rPr>
          <t xml:space="preserve">
Changed from HVAC on 5/15/17</t>
        </r>
      </text>
    </comment>
    <comment ref="A331" authorId="0" shapeId="0" xr:uid="{00000000-0006-0000-0600-000018000000}">
      <text>
        <r>
          <rPr>
            <i/>
            <sz val="9"/>
            <color indexed="81"/>
            <rFont val="Tahoma"/>
            <family val="2"/>
          </rPr>
          <t>Ayad Al-Shaikh:</t>
        </r>
        <r>
          <rPr>
            <b/>
            <sz val="9"/>
            <color indexed="81"/>
            <rFont val="Tahoma"/>
            <family val="2"/>
          </rPr>
          <t xml:space="preserve">
no claims in 2016</t>
        </r>
      </text>
    </comment>
    <comment ref="AR331" authorId="0" shapeId="0" xr:uid="{00000000-0006-0000-0600-000019000000}">
      <text>
        <r>
          <rPr>
            <i/>
            <sz val="9"/>
            <color indexed="81"/>
            <rFont val="Tahoma"/>
            <family val="2"/>
          </rPr>
          <t>Ayad Al-Shaikh:</t>
        </r>
        <r>
          <rPr>
            <b/>
            <sz val="9"/>
            <color indexed="81"/>
            <rFont val="Tahoma"/>
            <family val="2"/>
          </rPr>
          <t xml:space="preserve">
Changed from HVAC on 5/15/17</t>
        </r>
      </text>
    </comment>
    <comment ref="A332" authorId="0" shapeId="0" xr:uid="{00000000-0006-0000-0600-00001A000000}">
      <text>
        <r>
          <rPr>
            <i/>
            <sz val="9"/>
            <color indexed="81"/>
            <rFont val="Tahoma"/>
            <family val="2"/>
          </rPr>
          <t>Ayad Al-Shaikh:</t>
        </r>
        <r>
          <rPr>
            <b/>
            <sz val="9"/>
            <color indexed="81"/>
            <rFont val="Tahoma"/>
            <family val="2"/>
          </rPr>
          <t xml:space="preserve">
2016 Grnhs-Shell-ThermCurt</t>
        </r>
      </text>
    </comment>
    <comment ref="A333" authorId="0" shapeId="0" xr:uid="{00000000-0006-0000-0600-00001B000000}">
      <text>
        <r>
          <rPr>
            <i/>
            <sz val="9"/>
            <color indexed="81"/>
            <rFont val="Tahoma"/>
            <family val="2"/>
          </rPr>
          <t>Ayad Al-Shaikh:</t>
        </r>
        <r>
          <rPr>
            <b/>
            <sz val="9"/>
            <color indexed="81"/>
            <rFont val="Tahoma"/>
            <family val="2"/>
          </rPr>
          <t xml:space="preserve">
2016 RB-BS-BlowInIns-R0-R13</t>
        </r>
      </text>
    </comment>
    <comment ref="AR333" authorId="0" shapeId="0" xr:uid="{00000000-0006-0000-0600-00001C000000}">
      <text>
        <r>
          <rPr>
            <i/>
            <sz val="9"/>
            <color indexed="81"/>
            <rFont val="Tahoma"/>
            <family val="2"/>
          </rPr>
          <t>Ayad Al-Shaikh:</t>
        </r>
        <r>
          <rPr>
            <b/>
            <sz val="9"/>
            <color indexed="81"/>
            <rFont val="Tahoma"/>
            <family val="2"/>
          </rPr>
          <t xml:space="preserve">
Changed from HVAC on 5/15/17</t>
        </r>
      </text>
    </comment>
    <comment ref="A334" authorId="0" shapeId="0" xr:uid="{00000000-0006-0000-0600-00001D000000}">
      <text>
        <r>
          <rPr>
            <i/>
            <sz val="9"/>
            <color indexed="81"/>
            <rFont val="Tahoma"/>
            <family val="2"/>
          </rPr>
          <t>Ayad Al-Shaikh:</t>
        </r>
        <r>
          <rPr>
            <b/>
            <sz val="9"/>
            <color indexed="81"/>
            <rFont val="Tahoma"/>
            <family val="2"/>
          </rPr>
          <t xml:space="preserve">
2016 D03-044, -045</t>
        </r>
      </text>
    </comment>
    <comment ref="A335" authorId="0" shapeId="0" xr:uid="{00000000-0006-0000-0600-00001E000000}">
      <text>
        <r>
          <rPr>
            <i/>
            <sz val="9"/>
            <color indexed="81"/>
            <rFont val="Tahoma"/>
            <family val="2"/>
          </rPr>
          <t>Ayad Al-Shaikh:</t>
        </r>
        <r>
          <rPr>
            <b/>
            <sz val="9"/>
            <color indexed="81"/>
            <rFont val="Tahoma"/>
            <family val="2"/>
          </rPr>
          <t xml:space="preserve">
2016 D03-050</t>
        </r>
      </text>
    </comment>
    <comment ref="A336" authorId="0" shapeId="0" xr:uid="{00000000-0006-0000-0600-00001F000000}">
      <text>
        <r>
          <rPr>
            <i/>
            <sz val="9"/>
            <color indexed="81"/>
            <rFont val="Tahoma"/>
            <family val="2"/>
          </rPr>
          <t>Ayad Al-Shaikh:</t>
        </r>
        <r>
          <rPr>
            <b/>
            <sz val="9"/>
            <color indexed="81"/>
            <rFont val="Tahoma"/>
            <family val="2"/>
          </rPr>
          <t xml:space="preserve">
2016 WB-13144</t>
        </r>
      </text>
    </comment>
    <comment ref="A337" authorId="0" shapeId="0" xr:uid="{00000000-0006-0000-0600-000020000000}">
      <text>
        <r>
          <rPr>
            <i/>
            <sz val="9"/>
            <color indexed="81"/>
            <rFont val="Tahoma"/>
            <family val="2"/>
          </rPr>
          <t>Ayad Al-Shaikh:</t>
        </r>
        <r>
          <rPr>
            <b/>
            <sz val="9"/>
            <color indexed="81"/>
            <rFont val="Tahoma"/>
            <family val="2"/>
          </rPr>
          <t xml:space="preserve">
no claims in 2016</t>
        </r>
      </text>
    </comment>
    <comment ref="A338" authorId="0" shapeId="0" xr:uid="{00000000-0006-0000-0600-000021000000}">
      <text>
        <r>
          <rPr>
            <i/>
            <sz val="9"/>
            <color indexed="81"/>
            <rFont val="Tahoma"/>
            <family val="2"/>
          </rPr>
          <t>Ayad Al-Shaikh:</t>
        </r>
        <r>
          <rPr>
            <b/>
            <sz val="9"/>
            <color indexed="81"/>
            <rFont val="Tahoma"/>
            <family val="2"/>
          </rPr>
          <t xml:space="preserve">
2016 D03-010</t>
        </r>
      </text>
    </comment>
    <comment ref="A339" authorId="0" shapeId="0" xr:uid="{00000000-0006-0000-0600-000022000000}">
      <text>
        <r>
          <rPr>
            <i/>
            <sz val="9"/>
            <color indexed="81"/>
            <rFont val="Tahoma"/>
            <family val="2"/>
          </rPr>
          <t>Ayad Al-Shaikh:</t>
        </r>
        <r>
          <rPr>
            <b/>
            <sz val="9"/>
            <color indexed="81"/>
            <rFont val="Tahoma"/>
            <family val="2"/>
          </rPr>
          <t xml:space="preserve">
2016 SCE13HC002.2, WPSDGENRBS0001-Rev01-Msr001</t>
        </r>
      </text>
    </comment>
    <comment ref="AR339" authorId="0" shapeId="0" xr:uid="{00000000-0006-0000-0600-000023000000}">
      <text>
        <r>
          <rPr>
            <i/>
            <sz val="9"/>
            <color indexed="81"/>
            <rFont val="Tahoma"/>
            <family val="2"/>
          </rPr>
          <t>Ayad Al-Shaikh:</t>
        </r>
        <r>
          <rPr>
            <b/>
            <sz val="9"/>
            <color indexed="81"/>
            <rFont val="Tahoma"/>
            <family val="2"/>
          </rPr>
          <t xml:space="preserve">
Changed from HVAC on 5/15/17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Ayad Al-Shaikh</author>
  </authors>
  <commentList>
    <comment ref="D3" authorId="0" shapeId="0" xr:uid="{00000000-0006-0000-0800-000001000000}">
      <text>
        <r>
          <rPr>
            <i/>
            <sz val="9"/>
            <color indexed="81"/>
            <rFont val="Tahoma"/>
            <family val="2"/>
          </rPr>
          <t>Ayad Al-Shaikh:</t>
        </r>
        <r>
          <rPr>
            <b/>
            <sz val="9"/>
            <color indexed="81"/>
            <rFont val="Tahoma"/>
            <family val="2"/>
          </rPr>
          <t xml:space="preserve">
Likely due to measure not planned active in 2018.  Existing conditions baseline changes could revive this list.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H Wang</author>
  </authors>
  <commentList>
    <comment ref="A64" authorId="0" shapeId="0" xr:uid="{00000000-0006-0000-0900-000001000000}">
      <text>
        <r>
          <rPr>
            <i/>
            <sz val="9"/>
            <color indexed="81"/>
            <rFont val="Tahoma"/>
            <family val="2"/>
          </rPr>
          <t>Jason H Wang:</t>
        </r>
        <r>
          <rPr>
            <b/>
            <sz val="9"/>
            <color indexed="81"/>
            <rFont val="Tahoma"/>
            <family val="2"/>
          </rPr>
          <t xml:space="preserve">
Duplicate of SCE13CC001?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Ayad Al-Shaikh</author>
  </authors>
  <commentList>
    <comment ref="F66" authorId="0" shapeId="0" xr:uid="{00000000-0006-0000-0A00-000001000000}">
      <text>
        <r>
          <rPr>
            <i/>
            <sz val="9"/>
            <color indexed="81"/>
            <rFont val="Tahoma"/>
            <family val="2"/>
          </rPr>
          <t>Ayad Al-Shaikh:</t>
        </r>
        <r>
          <rPr>
            <b/>
            <sz val="9"/>
            <color indexed="81"/>
            <rFont val="Tahoma"/>
            <family val="2"/>
          </rPr>
          <t xml:space="preserve">
Installation of a new holding cabinet that is either an ROB or NC measure; can be full or half size.</t>
        </r>
      </text>
    </comment>
    <comment ref="K66" authorId="0" shapeId="0" xr:uid="{00000000-0006-0000-0A00-000002000000}">
      <text>
        <r>
          <rPr>
            <i/>
            <sz val="9"/>
            <color indexed="81"/>
            <rFont val="Tahoma"/>
            <family val="2"/>
          </rPr>
          <t>Ayad Al-Shaikh:</t>
        </r>
        <r>
          <rPr>
            <b/>
            <sz val="9"/>
            <color indexed="81"/>
            <rFont val="Tahoma"/>
            <family val="2"/>
          </rPr>
          <t xml:space="preserve">
Installation of a new holding cabinet that is either an ROB or NC measure; can be full or half size.</t>
        </r>
      </text>
    </comment>
    <comment ref="N66" authorId="0" shapeId="0" xr:uid="{00000000-0006-0000-0A00-000003000000}">
      <text>
        <r>
          <rPr>
            <i/>
            <sz val="9"/>
            <color indexed="81"/>
            <rFont val="Tahoma"/>
            <family val="2"/>
          </rPr>
          <t>Ayad Al-Shaikh:</t>
        </r>
        <r>
          <rPr>
            <b/>
            <sz val="9"/>
            <color indexed="81"/>
            <rFont val="Tahoma"/>
            <family val="2"/>
          </rPr>
          <t xml:space="preserve">
Installation of a new holding cabinet that is either an ROB or NC measure; can be full or half size.</t>
        </r>
      </text>
    </comment>
  </commentList>
</comments>
</file>

<file path=xl/sharedStrings.xml><?xml version="1.0" encoding="utf-8"?>
<sst xmlns="http://schemas.openxmlformats.org/spreadsheetml/2006/main" count="14016" uniqueCount="1624">
  <si>
    <t>Energy Star Refrigerator</t>
  </si>
  <si>
    <t>Energy Star Clothes Washers</t>
  </si>
  <si>
    <t>Recycling of Appliances Preventing Continued Use</t>
  </si>
  <si>
    <t>Commercial Reach-In Refrigerators and Freezers</t>
  </si>
  <si>
    <t>Insulated Hot Food Holding Cabinets</t>
  </si>
  <si>
    <t>Electric Fryers</t>
  </si>
  <si>
    <t>Commercial Electric Griddles</t>
  </si>
  <si>
    <t>Commercial Electric Combination Oven</t>
  </si>
  <si>
    <t>Commercial Ice Machines</t>
  </si>
  <si>
    <t>Exhaust Hood Demand Controlled Ventilation</t>
  </si>
  <si>
    <t>Commercial Convection Oven</t>
  </si>
  <si>
    <t>Commercial Electric Deck Oven</t>
  </si>
  <si>
    <t>Customized Measures</t>
  </si>
  <si>
    <t>Smart Power Strips</t>
  </si>
  <si>
    <t>Refrigerated Case Door Aisle Traffic Sensor</t>
  </si>
  <si>
    <t>Beverage Merchandise Controller</t>
  </si>
  <si>
    <t>Classroom HVAC Occupancy Sensor</t>
  </si>
  <si>
    <t>Audio Equipment</t>
  </si>
  <si>
    <t>Energy Star Room Air Conditioners</t>
  </si>
  <si>
    <t>Reflective Window Film</t>
  </si>
  <si>
    <t>Whole House Fans</t>
  </si>
  <si>
    <t>Air Filter Alarm</t>
  </si>
  <si>
    <t>Quality Installation for Residential Split Systems</t>
  </si>
  <si>
    <t>Window Evaporative Coolers</t>
  </si>
  <si>
    <t>Portable Room Air Conditioners</t>
  </si>
  <si>
    <t>Brushless Fan Motor for Central AC</t>
  </si>
  <si>
    <t>Residential HVAC Quality Maintenance</t>
  </si>
  <si>
    <t>Air Handler Variable Speed Motor</t>
  </si>
  <si>
    <t>Ductless Mini-Split AC Units under 24 kBtuh</t>
  </si>
  <si>
    <t>Ductless Mini-Split and Multi-Split AC and HP units under 65kBtuh</t>
  </si>
  <si>
    <t>Unitary Air Cooled Commercial AC Units 65 kBtuh and Larger</t>
  </si>
  <si>
    <t>Comprehensive Commercial HVAC Rooftop Unit Quality Maintenance</t>
  </si>
  <si>
    <t>VFD Demand Control System Retrofit to Parking Structure Exhaust Fan</t>
  </si>
  <si>
    <t>VFD Retrofit to Central Plant Systems</t>
  </si>
  <si>
    <t>Cogged V-belt Non-residential HVAC Fans</t>
  </si>
  <si>
    <t>Economizer Repair for Entertainment Center</t>
  </si>
  <si>
    <t>Commercial Economizer</t>
  </si>
  <si>
    <t>Setback Programmable Thermostat Controls</t>
  </si>
  <si>
    <t>Variable Speed Drive on HVAC Fan Control</t>
  </si>
  <si>
    <t>Tint Window Retrofit</t>
  </si>
  <si>
    <t>Efficient Fan Controller for Residential Air Conditioners</t>
  </si>
  <si>
    <t>Screw in Exterior Compact Fluorescent Lamp (CFL)</t>
  </si>
  <si>
    <t>Pin Based Exterior Compact Fluorescent Lamp (CFL) Fixture</t>
  </si>
  <si>
    <t>Upstream Interior Integral Non-Dimmable (Screw-in) CFLs</t>
  </si>
  <si>
    <t>Energy Star Ceiling Fan with CFLs</t>
  </si>
  <si>
    <t>Occupancy Sensors Wall or Ceiling Mounted</t>
  </si>
  <si>
    <t>Linear Fluorescent Dimming Ballast</t>
  </si>
  <si>
    <t>Ceramic Metal Halide (CMH) Lamp</t>
  </si>
  <si>
    <t>LED Pool and Spa Lighting</t>
  </si>
  <si>
    <t>Upstream Interior Integral 3-way, Dimmable (Screw-in) CFLs</t>
  </si>
  <si>
    <t>Upstream Interior Modular (Pin-Based) CFL Fixtures</t>
  </si>
  <si>
    <t>CFL Plug in Lamps</t>
  </si>
  <si>
    <t>Integrated Linear Fluorescent Occupancy Sensor</t>
  </si>
  <si>
    <t>Interior Compact Fluorescent Fixture</t>
  </si>
  <si>
    <t>Interior Linear Fluorescent Fixture</t>
  </si>
  <si>
    <t>Fluorescent Fixture to Fluorescent Fixture Retrofit</t>
  </si>
  <si>
    <t>Interior Bi-Level Stairwell Lighting</t>
  </si>
  <si>
    <t>Interior Induction Lighting</t>
  </si>
  <si>
    <t>Fluorescent Lamp to Fluorescent Lamp</t>
  </si>
  <si>
    <t>Fluorescent De-Lamping</t>
  </si>
  <si>
    <t>Fluorescent to LED Retrofits in Reach-In Display Cases</t>
  </si>
  <si>
    <t>Downstream Interior Integral Non-dimmable (Screw-in) CFLs</t>
  </si>
  <si>
    <t>Exterior Induction Lighting</t>
  </si>
  <si>
    <t>Interior LED Downlight Fixtures</t>
  </si>
  <si>
    <t>LED Exterior Landscape Lighting Fixture</t>
  </si>
  <si>
    <t>Exterior LED Lamp Replacement</t>
  </si>
  <si>
    <t>Residential Audits</t>
  </si>
  <si>
    <t>Basic Path Enhancement for Whole House Upgrade Program</t>
  </si>
  <si>
    <t>Power Management Software for Networked Computers</t>
  </si>
  <si>
    <t>Air Compressor VFD Retrofit</t>
  </si>
  <si>
    <t>Industrial Blower</t>
  </si>
  <si>
    <t>Zero Air Loss Condensate Drains</t>
  </si>
  <si>
    <t>Insulation of Bare Refrigeration Suction Lines</t>
  </si>
  <si>
    <t>New Low and Medium Temperature Display Cases with Doors</t>
  </si>
  <si>
    <t>Anti-Sweat Heat (ASH) Controls</t>
  </si>
  <si>
    <t>Evaporator Fan Motors</t>
  </si>
  <si>
    <t>Refrigeration Floating Suction and Head Pressure Controls</t>
  </si>
  <si>
    <t>Refrigerated Storage Auto Closer</t>
  </si>
  <si>
    <t>Heat Pump Water Heater</t>
  </si>
  <si>
    <t>Farm Sprinkler to Micro Irrigation Conversion</t>
  </si>
  <si>
    <t>Faucet Aerator and Low Flow Showerhead</t>
  </si>
  <si>
    <t>Low Pressure Sprinkler Nozzles</t>
  </si>
  <si>
    <t>Direct Evaporative Coolers</t>
  </si>
  <si>
    <t>SCE</t>
  </si>
  <si>
    <t>Low ASH Display Doors</t>
  </si>
  <si>
    <t>PGECOAPP124</t>
  </si>
  <si>
    <t>PGECODHW106</t>
  </si>
  <si>
    <t>PGECOAPP119</t>
  </si>
  <si>
    <t>PGECOFST123</t>
  </si>
  <si>
    <t>PGECOFST104</t>
  </si>
  <si>
    <t>PGECOFST105</t>
  </si>
  <si>
    <t>PGECOFST102</t>
  </si>
  <si>
    <t>PGECOFST103</t>
  </si>
  <si>
    <t>PGECOFST100</t>
  </si>
  <si>
    <t>PGECOFST101</t>
  </si>
  <si>
    <t>PGECOFST109</t>
  </si>
  <si>
    <t>PGECOFST108</t>
  </si>
  <si>
    <t>PGECOFST116</t>
  </si>
  <si>
    <t>PGECOALL101</t>
  </si>
  <si>
    <t>PGE3PLTG168</t>
  </si>
  <si>
    <t>PGECOCOM105</t>
  </si>
  <si>
    <t>PGECOBLD108</t>
  </si>
  <si>
    <t>PGECOHVC134</t>
  </si>
  <si>
    <t>PGECOHVC114</t>
  </si>
  <si>
    <t>PGECOHVC126</t>
  </si>
  <si>
    <t>PGECOHVC163</t>
  </si>
  <si>
    <t>PGECOHVC164</t>
  </si>
  <si>
    <t>PGECOHVC139</t>
  </si>
  <si>
    <t>PGECOHVC138</t>
  </si>
  <si>
    <t>PGECOHVC120</t>
  </si>
  <si>
    <t>PGECOHVC125</t>
  </si>
  <si>
    <t>PGECOHVC106</t>
  </si>
  <si>
    <t>PGECOHVC128</t>
  </si>
  <si>
    <t>PGECOHVC142</t>
  </si>
  <si>
    <t>PGECOHVC144</t>
  </si>
  <si>
    <t>PGECOHVC143</t>
  </si>
  <si>
    <t>PGECOHVC162</t>
  </si>
  <si>
    <t>PGECOHVC161</t>
  </si>
  <si>
    <t>PGE3PHVC153</t>
  </si>
  <si>
    <t>PGE3PHVC150</t>
  </si>
  <si>
    <t>PGE3PHVC149</t>
  </si>
  <si>
    <t>PGE3PHVC151</t>
  </si>
  <si>
    <t>PGECOLTG107</t>
  </si>
  <si>
    <t>PGECOLTG111</t>
  </si>
  <si>
    <t>PGE3PLTG173</t>
  </si>
  <si>
    <t>PGECOLTG131</t>
  </si>
  <si>
    <t>PGECOLTG109</t>
  </si>
  <si>
    <t>PGECOLTG162</t>
  </si>
  <si>
    <t>PGECOLTG110</t>
  </si>
  <si>
    <t>PGECOLTG103</t>
  </si>
  <si>
    <t>PGE3PLTG172</t>
  </si>
  <si>
    <t>PGE3PLTG167</t>
  </si>
  <si>
    <t>PGE3PLTG176</t>
  </si>
  <si>
    <t>PGE3PLTG171</t>
  </si>
  <si>
    <t>PGECOLTG130</t>
  </si>
  <si>
    <t>PGECOLTG151</t>
  </si>
  <si>
    <t>PGECOLTG139</t>
  </si>
  <si>
    <t>PGECOPUM102</t>
  </si>
  <si>
    <t>PGECOREF101</t>
  </si>
  <si>
    <t>PGE3PREF116</t>
  </si>
  <si>
    <t>PGECOREF104</t>
  </si>
  <si>
    <t>PGECOREF123</t>
  </si>
  <si>
    <t>PGECOREF108</t>
  </si>
  <si>
    <t>PGE3PREF121</t>
  </si>
  <si>
    <t>PGECOREF110</t>
  </si>
  <si>
    <t>PGECOREF106</t>
  </si>
  <si>
    <t>PGECOREF109</t>
  </si>
  <si>
    <t>PGE3PAGR117</t>
  </si>
  <si>
    <t>PGECOAGR111</t>
  </si>
  <si>
    <t>PGECOAGR112</t>
  </si>
  <si>
    <t>PGECOALL100</t>
  </si>
  <si>
    <t>PGECOHVC137</t>
  </si>
  <si>
    <t>Water Cooled Chiller</t>
  </si>
  <si>
    <t>PGECOLTG176</t>
  </si>
  <si>
    <t>PGE3PAGR116</t>
  </si>
  <si>
    <t>PGE3PAGR113</t>
  </si>
  <si>
    <t>PGE3PAGR114</t>
  </si>
  <si>
    <t>PGE3PAGR115</t>
  </si>
  <si>
    <t>PGE3PAGR118</t>
  </si>
  <si>
    <t>PGECOLTG140</t>
  </si>
  <si>
    <t>PGECOLTG120</t>
  </si>
  <si>
    <t>PGECOLTG114</t>
  </si>
  <si>
    <t>PGECOLTG101</t>
  </si>
  <si>
    <t>PGECOLTG113</t>
  </si>
  <si>
    <t>PGECOLTG116</t>
  </si>
  <si>
    <t>PGECOLTG158</t>
  </si>
  <si>
    <t>Yes</t>
  </si>
  <si>
    <t>No</t>
  </si>
  <si>
    <t>TBD</t>
  </si>
  <si>
    <t>Independent</t>
  </si>
  <si>
    <t>PG&amp;E</t>
  </si>
  <si>
    <t>Smart Thermostat</t>
  </si>
  <si>
    <t>PGECOHVC167</t>
  </si>
  <si>
    <t>PGECOLTG178</t>
  </si>
  <si>
    <t>PGECOLTG179</t>
  </si>
  <si>
    <t>LED Recessed Suspended or Surface Mounted Panels</t>
  </si>
  <si>
    <t>IOU Lead</t>
  </si>
  <si>
    <t>LED Street Lighting</t>
  </si>
  <si>
    <t>Set Top Boxes</t>
  </si>
  <si>
    <t>Enhanced Ventilation for Packaged HVAC Units with Gas Heating and Package HPs</t>
  </si>
  <si>
    <t>Wall Mounted Occupancy Sensors - Multifamily and Hospitality</t>
  </si>
  <si>
    <t>LED High and Low Bay Fixtures</t>
  </si>
  <si>
    <t>High Efficiency PTACs &amp; HPs 24kBtuh and under</t>
  </si>
  <si>
    <t>Blu-Ray and DVD Players</t>
  </si>
  <si>
    <t>Direct-Indirect Evaporative Coolers</t>
  </si>
  <si>
    <t>Air Cooled Packaged Chillers</t>
  </si>
  <si>
    <t>VRF Commercial HPs and Heat Recovery Systems larger than 65kBtuh</t>
  </si>
  <si>
    <t>Night Covers for Vertical and Horizontal LT and MT Display Cases</t>
  </si>
  <si>
    <t>Retrofit MR16, PAR20, PAR30, and PAR38 Fixtures with LED Lamps</t>
  </si>
  <si>
    <t>LED Menu Boards</t>
  </si>
  <si>
    <t>Circulating Block Heater</t>
  </si>
  <si>
    <t>Water Source Heat Pump</t>
  </si>
  <si>
    <t>Replace Neon Open Sign with LED Open Sign</t>
  </si>
  <si>
    <t>SCE13AP001</t>
  </si>
  <si>
    <t>SCE13AP003</t>
  </si>
  <si>
    <t>SCE13AP007</t>
  </si>
  <si>
    <t>SCE13CC001</t>
  </si>
  <si>
    <t>SCE13CC002</t>
  </si>
  <si>
    <t>SCE13CC003</t>
  </si>
  <si>
    <t>SCE13CC004</t>
  </si>
  <si>
    <t>SCE13CC005</t>
  </si>
  <si>
    <t>SCE13CC006</t>
  </si>
  <si>
    <t>SCE13CC007</t>
  </si>
  <si>
    <t>SCE13CC008</t>
  </si>
  <si>
    <t>SCE13CC011</t>
  </si>
  <si>
    <t>SCE13CC012</t>
  </si>
  <si>
    <t>SCE13CM001</t>
  </si>
  <si>
    <t>SCE13CS002</t>
  </si>
  <si>
    <t>SCE13CS003</t>
  </si>
  <si>
    <t>SCE13CS005</t>
  </si>
  <si>
    <t>SCE13CS007</t>
  </si>
  <si>
    <t>SCE13CS008</t>
  </si>
  <si>
    <t>SCE13CS009</t>
  </si>
  <si>
    <t>SCE13HC001</t>
  </si>
  <si>
    <t>SCE13HC002</t>
  </si>
  <si>
    <t>SCE13HC005</t>
  </si>
  <si>
    <t>SCE13HC007</t>
  </si>
  <si>
    <t>SCE13HC011</t>
  </si>
  <si>
    <t>SCE13HC012</t>
  </si>
  <si>
    <t>SCE13HC013</t>
  </si>
  <si>
    <t>SCE13HC017</t>
  </si>
  <si>
    <t>SCE13HC023</t>
  </si>
  <si>
    <t>SCE13HC025</t>
  </si>
  <si>
    <t>Water Cooled AC and Residential AC with an Evaporative Condenser</t>
  </si>
  <si>
    <t>SCE13HC026</t>
  </si>
  <si>
    <t>SCE13HC027</t>
  </si>
  <si>
    <t>SCE13HC028</t>
  </si>
  <si>
    <t>SCE13HC029</t>
  </si>
  <si>
    <t>SCE13HC030</t>
  </si>
  <si>
    <t>SCE13HC031</t>
  </si>
  <si>
    <t>SCE13HC032</t>
  </si>
  <si>
    <t>SCE13HC033</t>
  </si>
  <si>
    <t>SCE13HC035</t>
  </si>
  <si>
    <t>SCE13HC036</t>
  </si>
  <si>
    <t>SCE13HC037</t>
  </si>
  <si>
    <t>SCE13HC038</t>
  </si>
  <si>
    <t>SCE13HC039</t>
  </si>
  <si>
    <t>SCE13HC040</t>
  </si>
  <si>
    <t>SCE13HC043</t>
  </si>
  <si>
    <t>SCE13HC044</t>
  </si>
  <si>
    <t>SCE13HC045</t>
  </si>
  <si>
    <t>SCE13HC046</t>
  </si>
  <si>
    <t>SCE13HC048</t>
  </si>
  <si>
    <t>SCE13HC049</t>
  </si>
  <si>
    <t>SCE13HC050</t>
  </si>
  <si>
    <t>SCE13HC051</t>
  </si>
  <si>
    <t>SCE13HC052</t>
  </si>
  <si>
    <t>SCE13LG001</t>
  </si>
  <si>
    <t>SCE13LG007</t>
  </si>
  <si>
    <t>SCE13LG017</t>
  </si>
  <si>
    <t>SCE13LG019</t>
  </si>
  <si>
    <t>SCE13LG020</t>
  </si>
  <si>
    <t>SCE13LG025</t>
  </si>
  <si>
    <t>SCE13LG031</t>
  </si>
  <si>
    <t>SCE13LG054</t>
  </si>
  <si>
    <t>SCE13LG070</t>
  </si>
  <si>
    <t>SCE13LG071</t>
  </si>
  <si>
    <t>SCE13LG072</t>
  </si>
  <si>
    <t>SCE13LG074</t>
  </si>
  <si>
    <t>SCE13LG075</t>
  </si>
  <si>
    <t>SCE13LG076</t>
  </si>
  <si>
    <t>SCE13LG085</t>
  </si>
  <si>
    <t>SCE13LG086</t>
  </si>
  <si>
    <t>SCE13LG087</t>
  </si>
  <si>
    <t>SCE13LG089</t>
  </si>
  <si>
    <t>SCE13LG090</t>
  </si>
  <si>
    <t>SCE13LG092</t>
  </si>
  <si>
    <t>SCE13LG095</t>
  </si>
  <si>
    <t>SCE13LG097</t>
  </si>
  <si>
    <t>SCE13LG098</t>
  </si>
  <si>
    <t>SCE13LG099</t>
  </si>
  <si>
    <t>SCE13LG102</t>
  </si>
  <si>
    <t>SCE13LG103</t>
  </si>
  <si>
    <t>SCE13LG105</t>
  </si>
  <si>
    <t>SCE13LG106</t>
  </si>
  <si>
    <t>SCE13LG108</t>
  </si>
  <si>
    <t>SCE13LG109</t>
  </si>
  <si>
    <t>SCE13MI001</t>
  </si>
  <si>
    <t>SCE13MI005</t>
  </si>
  <si>
    <t>SCE13OE001</t>
  </si>
  <si>
    <t>SCE13PR003</t>
  </si>
  <si>
    <t>SCE13PR004</t>
  </si>
  <si>
    <t>SCE13PR005</t>
  </si>
  <si>
    <t>SCE13PR006</t>
  </si>
  <si>
    <t>SCE13PR007</t>
  </si>
  <si>
    <t>SCE13PR008</t>
  </si>
  <si>
    <t>SCE13PR009</t>
  </si>
  <si>
    <t>SCE13RN003</t>
  </si>
  <si>
    <t>SCE13RN005</t>
  </si>
  <si>
    <t>SCE13RN008</t>
  </si>
  <si>
    <t>SCE13RN009</t>
  </si>
  <si>
    <t>SCE13RN011</t>
  </si>
  <si>
    <t>SCE13RN018</t>
  </si>
  <si>
    <t>SCE13RN023</t>
  </si>
  <si>
    <t>SCE13RN024</t>
  </si>
  <si>
    <t>SCE13RN025</t>
  </si>
  <si>
    <t>SCE13WH001</t>
  </si>
  <si>
    <t>SCE13WP001</t>
  </si>
  <si>
    <t>SCE13WP002</t>
  </si>
  <si>
    <t>SCE13WP003</t>
  </si>
  <si>
    <t>SCE13WP004</t>
  </si>
  <si>
    <t>SCE13WP007</t>
  </si>
  <si>
    <t>Industrial Blower Replacing Air Compressor</t>
  </si>
  <si>
    <t>Unitary Air Cooled Split and Packaged AC and HP Units under 65 kBtuh</t>
  </si>
  <si>
    <t>PGECOREF124</t>
  </si>
  <si>
    <t>Process Fan VSD</t>
  </si>
  <si>
    <t>Advanced Refrigeration Control Walk-In</t>
  </si>
  <si>
    <t>Residential HVAC To Code</t>
  </si>
  <si>
    <t>Agricultural Pump System Overhaul for Pumps Up To 25 HP</t>
  </si>
  <si>
    <t>Agricultural Milk Transfer Pump VSD</t>
  </si>
  <si>
    <t>Walk-in Cooler Evaporative Fan Cycling and VFD Control</t>
  </si>
  <si>
    <t>PGECOAPP127</t>
  </si>
  <si>
    <t>Residential Variable Speed Swimming Pool Pump</t>
  </si>
  <si>
    <t>PGECOHVC165</t>
  </si>
  <si>
    <t>PGECOHVC166</t>
  </si>
  <si>
    <t>High Performance Evaporatively Pre-Cooled Condenser</t>
  </si>
  <si>
    <t>Add Doors to Open Medium Temperature Cases</t>
  </si>
  <si>
    <t>Commercial Electric Steamers</t>
  </si>
  <si>
    <t>PGECOALL109</t>
  </si>
  <si>
    <t>Exterior LED Wall Pack Fixtures</t>
  </si>
  <si>
    <t>Exterior LED Luminaire with Integrated Occupancy Sensor</t>
  </si>
  <si>
    <t>PGECOAPP129</t>
  </si>
  <si>
    <t>Milk Cooling Scroll Compressor</t>
  </si>
  <si>
    <t>Milk Pump VFD</t>
  </si>
  <si>
    <t>CHR Unit - Electric and Gas</t>
  </si>
  <si>
    <t>Agricultural Ventilation Fans</t>
  </si>
  <si>
    <t>Milk Transfer Pump VSD</t>
  </si>
  <si>
    <t>PTAC/PTHP Controller</t>
  </si>
  <si>
    <t>WP Name</t>
  </si>
  <si>
    <t>Align</t>
  </si>
  <si>
    <t>PGECOHVC168</t>
  </si>
  <si>
    <t>Demand Control Ventilation</t>
  </si>
  <si>
    <t>Cycling Air Dryers for Compressed Air Systems</t>
  </si>
  <si>
    <t>SDG&amp;E</t>
  </si>
  <si>
    <t>Commercial Pressure Fryer</t>
  </si>
  <si>
    <t>LED Tubes</t>
  </si>
  <si>
    <t>Upstream Residential HVAC</t>
  </si>
  <si>
    <t>Radiant Barrier</t>
  </si>
  <si>
    <t>Weatherization</t>
  </si>
  <si>
    <t>PGECOAPP128</t>
  </si>
  <si>
    <t>Retail Plug Load</t>
  </si>
  <si>
    <t>PGECOHVC169</t>
  </si>
  <si>
    <t>PGECOHVC170</t>
  </si>
  <si>
    <t>PGECOREF126</t>
  </si>
  <si>
    <t>Ultra Low Temperature Freezer</t>
  </si>
  <si>
    <t>PGECODHW124</t>
  </si>
  <si>
    <t>High Efficiency DHW Boiler (&gt;75 mBTU/h)</t>
  </si>
  <si>
    <t>PGECOFST124</t>
  </si>
  <si>
    <t>Deck Ovens</t>
  </si>
  <si>
    <t>Demand Control for Centralized Water Heater Recirculation Pump</t>
  </si>
  <si>
    <t>Air Compressor Retrofit with VFD</t>
  </si>
  <si>
    <t>SCG</t>
  </si>
  <si>
    <t>PGECODHW104</t>
  </si>
  <si>
    <t xml:space="preserve">PGECOHVC146 </t>
  </si>
  <si>
    <t>Furnaces AFUE 95</t>
  </si>
  <si>
    <t>PGECOHVC148</t>
  </si>
  <si>
    <t>Furnaces AFUE 97</t>
  </si>
  <si>
    <t>WPSCGNRWH120206A</t>
  </si>
  <si>
    <t>WPSCGNRWH120206B</t>
  </si>
  <si>
    <t>WPSCGREWH120919A</t>
  </si>
  <si>
    <t>WPSCGREWH140122A</t>
  </si>
  <si>
    <t>Storage Water Heater (Non-Res)</t>
  </si>
  <si>
    <t>Tankless Water Heater (Non-Res)</t>
  </si>
  <si>
    <t>Tankless Single-Family Tier II</t>
  </si>
  <si>
    <t>Commercial Pool Cover</t>
  </si>
  <si>
    <t>Fan Stop Delay HVAC Chip</t>
  </si>
  <si>
    <t>Laminar Aerator Device for Health Care</t>
  </si>
  <si>
    <t>Venturi/GEM Steam Trap</t>
  </si>
  <si>
    <t>Recirculation Pump Time Clocks</t>
  </si>
  <si>
    <t>SF Pool Heater</t>
  </si>
  <si>
    <t>SF Spa Heater</t>
  </si>
  <si>
    <t>On Demand Pump Control for Campus Housing</t>
  </si>
  <si>
    <t>Gravity Wall Heater</t>
  </si>
  <si>
    <t>Participant</t>
  </si>
  <si>
    <t>Lead</t>
  </si>
  <si>
    <t>SCE13AP008</t>
  </si>
  <si>
    <t>Energy Star Clothes Dryers</t>
  </si>
  <si>
    <t>SCE13BS011</t>
  </si>
  <si>
    <t>SCE13BS012</t>
  </si>
  <si>
    <t>SCE13CC013</t>
  </si>
  <si>
    <t>SCE13CC014</t>
  </si>
  <si>
    <t>Commercial Dishwashers</t>
  </si>
  <si>
    <t>WPSDGEREHE0004</t>
  </si>
  <si>
    <t>Tier 2 Advanced Power Strip</t>
  </si>
  <si>
    <t>Independent but aligned</t>
  </si>
  <si>
    <t>SCE13HC054</t>
  </si>
  <si>
    <t>SCE13HC055</t>
  </si>
  <si>
    <t>SCE13HC056</t>
  </si>
  <si>
    <t>Indirect Evaporative Dedicated Outdoor Air System (DOAS)</t>
  </si>
  <si>
    <t>SCE13HC057</t>
  </si>
  <si>
    <t>SCE13HC058</t>
  </si>
  <si>
    <t>SCE13HC060</t>
  </si>
  <si>
    <t>SCE13HC061</t>
  </si>
  <si>
    <t>SCE13HC062</t>
  </si>
  <si>
    <t>SCE13LG111</t>
  </si>
  <si>
    <t>SCE13LG112</t>
  </si>
  <si>
    <t>SCE13LG113</t>
  </si>
  <si>
    <t>SCE13LG114</t>
  </si>
  <si>
    <t>SCE13LG115</t>
  </si>
  <si>
    <t>SCE13LG116</t>
  </si>
  <si>
    <t>LED GU-24 Lamps</t>
  </si>
  <si>
    <t>SCE13LG117</t>
  </si>
  <si>
    <t>LED Lamp Style Retrofit Kits</t>
  </si>
  <si>
    <t>SCE13RN027</t>
  </si>
  <si>
    <t>SCE13WP009</t>
  </si>
  <si>
    <t>Residential Variable Speed Spa and Wading Pool Pump</t>
  </si>
  <si>
    <t/>
  </si>
  <si>
    <t xml:space="preserve">Glass Door Freezers </t>
  </si>
  <si>
    <t xml:space="preserve">LED Troffer and Panel retrofits </t>
  </si>
  <si>
    <t xml:space="preserve">Variable speed Pool Motors </t>
  </si>
  <si>
    <t>Collaboration Details</t>
  </si>
  <si>
    <t>Workpaper Description &amp; Code</t>
  </si>
  <si>
    <t>-</t>
  </si>
  <si>
    <t>PGECOAGR120</t>
  </si>
  <si>
    <t>PGECOPRO112</t>
  </si>
  <si>
    <t>PGECOPRO111</t>
  </si>
  <si>
    <t>PGECOPRO110</t>
  </si>
  <si>
    <t>Residential Gas Storage Water Heater</t>
  </si>
  <si>
    <t>PGECODHW103</t>
  </si>
  <si>
    <t>PGECODHW125</t>
  </si>
  <si>
    <t>LED Ceiling Mounted Downlight Fixtures, LED Vanity Fixtures, LED Sconce Fixtures</t>
  </si>
  <si>
    <t>PG&amp;E WP#</t>
  </si>
  <si>
    <t>SCE WP#</t>
  </si>
  <si>
    <t>IOU Collaboration</t>
  </si>
  <si>
    <t xml:space="preserve">Non-IOU </t>
  </si>
  <si>
    <t>CPUC Comments</t>
  </si>
  <si>
    <t>Pending Review</t>
  </si>
  <si>
    <t>Workpaper Approved</t>
  </si>
  <si>
    <t xml:space="preserve">WPSCGREAP120531A Rev 2 </t>
  </si>
  <si>
    <t xml:space="preserve">Cold Water Default Clothes Washer </t>
  </si>
  <si>
    <t xml:space="preserve">Early collaboration </t>
  </si>
  <si>
    <t>Workpaper comments</t>
  </si>
  <si>
    <t>Workpaper Not Approved</t>
  </si>
  <si>
    <t>Interim Workpaper Approved</t>
  </si>
  <si>
    <t>Cal TF status</t>
  </si>
  <si>
    <t>Commercial Hand Wrap Machines</t>
  </si>
  <si>
    <t>Status</t>
  </si>
  <si>
    <t>Current Status</t>
  </si>
  <si>
    <t>DC Circulation Pool Pump</t>
  </si>
  <si>
    <t>WPSDGENRMT0003</t>
  </si>
  <si>
    <t>SCG WP#</t>
  </si>
  <si>
    <t>SDG&amp;E WP#</t>
  </si>
  <si>
    <t>Currently Under Review</t>
  </si>
  <si>
    <t>Suggested for Review</t>
  </si>
  <si>
    <t>PGECOPUM103</t>
  </si>
  <si>
    <t>Vertical Hollow and Solid Shaft Pump Motors</t>
  </si>
  <si>
    <t>PGECOFST126</t>
  </si>
  <si>
    <t>WPSCGNRWH150309A Rev 0</t>
  </si>
  <si>
    <t>WPSDGENRCC0011</t>
  </si>
  <si>
    <t>WPSDGEREHE0003</t>
  </si>
  <si>
    <t>WPSDGEREHC1060</t>
  </si>
  <si>
    <t>WPSDGENRBS0001</t>
  </si>
  <si>
    <t>WPSDGENRHC0023</t>
  </si>
  <si>
    <t>WPSDGEREHC1064</t>
  </si>
  <si>
    <t>WPSDGEREHC1065</t>
  </si>
  <si>
    <t>WPSDGEREHC0024</t>
  </si>
  <si>
    <t>WPSDGENRLG0016</t>
  </si>
  <si>
    <t>WPSDGENRLG0028</t>
  </si>
  <si>
    <t>WPSDGENRLG0006</t>
  </si>
  <si>
    <t>WPSDGENRLG0044</t>
  </si>
  <si>
    <t xml:space="preserve">WPSDGENRLG0076 </t>
  </si>
  <si>
    <t>WPSDGENRLG0002</t>
  </si>
  <si>
    <t xml:space="preserve">WPSDGENRLG0120 </t>
  </si>
  <si>
    <t>WPSDGENRLG0022</t>
  </si>
  <si>
    <t>WPSDGENRLG0181</t>
  </si>
  <si>
    <t>WPSDGENRLG0081</t>
  </si>
  <si>
    <t>WPSDGENRLG0003</t>
  </si>
  <si>
    <t>WPSDGENRLG0196</t>
  </si>
  <si>
    <t>WPSDGENRLG0080</t>
  </si>
  <si>
    <t>WPSDGEREMI0005</t>
  </si>
  <si>
    <t>WPSDGENROE0001</t>
  </si>
  <si>
    <t>WPSDGENRPR0002</t>
  </si>
  <si>
    <t>WPSDGENRPR0001</t>
  </si>
  <si>
    <t>WPSDGENRRN1000</t>
  </si>
  <si>
    <t>WPSDGENRRN0005</t>
  </si>
  <si>
    <t>WPSDGENRRN0015</t>
  </si>
  <si>
    <t>WPSDGENRRN0009</t>
  </si>
  <si>
    <t>WPSDGENRRN0110</t>
  </si>
  <si>
    <t>WPSDGENRRN0011</t>
  </si>
  <si>
    <t>WPSDGEREWH0022</t>
  </si>
  <si>
    <t>WPSDGENREWP0002</t>
  </si>
  <si>
    <t>WPSDGENRAG0001</t>
  </si>
  <si>
    <t>WPSDGENRAG0002</t>
  </si>
  <si>
    <t>Existing Workpaper</t>
  </si>
  <si>
    <t>WPSDGENRWH1205</t>
  </si>
  <si>
    <t>WPSDGENRWH1206</t>
  </si>
  <si>
    <t xml:space="preserve">WPSDGENRWH1204 </t>
  </si>
  <si>
    <t>WPSDGEREHC1062</t>
  </si>
  <si>
    <t xml:space="preserve">WPSDGEREWH1208 </t>
  </si>
  <si>
    <t>3P Synergy Water Measures Mobile Home</t>
  </si>
  <si>
    <t xml:space="preserve">WPSDGENRHC1030 </t>
  </si>
  <si>
    <t>Air Filter Replacement</t>
  </si>
  <si>
    <t xml:space="preserve">WPSDGENRWH1100 </t>
  </si>
  <si>
    <t>Boiler Cleaning</t>
  </si>
  <si>
    <t xml:space="preserve">WPSDGEREHC0025 </t>
  </si>
  <si>
    <t>Calif Cilmate AC Upgradex</t>
  </si>
  <si>
    <t xml:space="preserve">WPSDGENRSH001 </t>
  </si>
  <si>
    <t>Cold Cathode Lighting</t>
  </si>
  <si>
    <t xml:space="preserve">WPSDGENRCC0015 </t>
  </si>
  <si>
    <t>Coml Conveyor Oven-Gas</t>
  </si>
  <si>
    <t xml:space="preserve">WPSDGENRHC1020 </t>
  </si>
  <si>
    <t>Commercial Condenser Coil Cleaning</t>
  </si>
  <si>
    <t xml:space="preserve">WPSDGENRHC1040 </t>
  </si>
  <si>
    <t>Commercial Condenser Coil Combing</t>
  </si>
  <si>
    <t xml:space="preserve">WPSDGENRHC1010 </t>
  </si>
  <si>
    <t>Commercial Evaporator Coil Cleaning</t>
  </si>
  <si>
    <t xml:space="preserve">WPSDGENRWH1207 </t>
  </si>
  <si>
    <t>Commercial Hot Water Boilers</t>
  </si>
  <si>
    <t xml:space="preserve">WPSDGENRWH0010 </t>
  </si>
  <si>
    <t>Deemed Program for Commercial Steam Traps</t>
  </si>
  <si>
    <t xml:space="preserve">WPSDGENRMI0004 </t>
  </si>
  <si>
    <t>DEER Measures</t>
  </si>
  <si>
    <t xml:space="preserve">WPSDGENRLG0025 </t>
  </si>
  <si>
    <t>Dimming Ballast</t>
  </si>
  <si>
    <t xml:space="preserve">WPSDGENRWH0013 </t>
  </si>
  <si>
    <t>Direct Contact Water Heater</t>
  </si>
  <si>
    <t xml:space="preserve">WPSDGENRHC0028 </t>
  </si>
  <si>
    <t>Economizer Control for Package AC</t>
  </si>
  <si>
    <t xml:space="preserve">WPSDGENRHC0027 </t>
  </si>
  <si>
    <t>Economizer Repair for Package AC</t>
  </si>
  <si>
    <t xml:space="preserve">WPSDGENRPR0003 </t>
  </si>
  <si>
    <t>Electronic Zero Air Loss Condensate Drains for Compressed Air Systems</t>
  </si>
  <si>
    <t xml:space="preserve">WPSDGEREMI0002 </t>
  </si>
  <si>
    <t>Energy Star Manufactured Housing</t>
  </si>
  <si>
    <t xml:space="preserve">WPSDGENRLG0030 </t>
  </si>
  <si>
    <t>Exterior Lighting Retrofits</t>
  </si>
  <si>
    <t xml:space="preserve">WPSDGEREWH1012 </t>
  </si>
  <si>
    <t>Faucet Aerators for Bathroom/Kitchen Sinks in Residential Buildings</t>
  </si>
  <si>
    <t xml:space="preserve">WPSDGENRCC0021 </t>
  </si>
  <si>
    <t>Finned-Bottom Stock Pot (Foodservice)</t>
  </si>
  <si>
    <t xml:space="preserve">WPSDGEREHC0029 </t>
  </si>
  <si>
    <t>Heat Pump Electric Resistance Heaters</t>
  </si>
  <si>
    <t xml:space="preserve">WPSDGENRCC0017 </t>
  </si>
  <si>
    <t>High Density Dedicated Holding Bin Unit</t>
  </si>
  <si>
    <t xml:space="preserve">WPSDGENRLG0026 </t>
  </si>
  <si>
    <t>High Performance Linear Fluorescent Fixtures</t>
  </si>
  <si>
    <t xml:space="preserve">WPSDGENRWH1200 </t>
  </si>
  <si>
    <t>Hot Water Line Insulation Electric</t>
  </si>
  <si>
    <t xml:space="preserve">WPSDGENRLG0007 </t>
  </si>
  <si>
    <t>Integrated Ballast Ceramic Metal Halide Par Lamps</t>
  </si>
  <si>
    <t xml:space="preserve">WPSDGENRLG0106 </t>
  </si>
  <si>
    <t>Interior LED Lamps</t>
  </si>
  <si>
    <t xml:space="preserve">WPSDGENRLG0005 </t>
  </si>
  <si>
    <t>Interior Pulse Start or Ceramic Metal Halide Fixtures</t>
  </si>
  <si>
    <t xml:space="preserve">WPSDGENRLG0021 </t>
  </si>
  <si>
    <t>LED Channel Signs</t>
  </si>
  <si>
    <t>N/A</t>
  </si>
  <si>
    <t>LED Night Light</t>
  </si>
  <si>
    <t xml:space="preserve">WPSDGENRLG0082 </t>
  </si>
  <si>
    <t>LED Refrigeration Case Lighting</t>
  </si>
  <si>
    <t xml:space="preserve">WPSDGENRLG0027 </t>
  </si>
  <si>
    <t>LED Refrigeration Case Lighting with Occupancy Sensors</t>
  </si>
  <si>
    <t>Low Income M&amp;V Study</t>
  </si>
  <si>
    <t xml:space="preserve">WPSDGENRWH0012 </t>
  </si>
  <si>
    <t>Low-Flow Pre-Rinse Spray Valves Direct Install</t>
  </si>
  <si>
    <t xml:space="preserve">WPSDGEREWH1061A </t>
  </si>
  <si>
    <t>Low-Flow Showerheads</t>
  </si>
  <si>
    <t xml:space="preserve">WPSDGEREWH1203 </t>
  </si>
  <si>
    <t>MF Central Recirc System Pipewrap</t>
  </si>
  <si>
    <t xml:space="preserve">WPSDGERECS0001 </t>
  </si>
  <si>
    <t>Multifamily DHW RCx, Training, and Boiler Reset Controller</t>
  </si>
  <si>
    <t xml:space="preserve">WPSDGENRLG0999 </t>
  </si>
  <si>
    <t>Non Res Master Lighting Lookup Table</t>
  </si>
  <si>
    <t xml:space="preserve">WPSDGENRWH1201 </t>
  </si>
  <si>
    <t>On Dmd Pump Ctrl Central DHW</t>
  </si>
  <si>
    <t xml:space="preserve">WPSDGERELG1057 </t>
  </si>
  <si>
    <t>Outdoor Pathway LED</t>
  </si>
  <si>
    <t xml:space="preserve">WPSDGENRWH0021 </t>
  </si>
  <si>
    <t>Ozone Laundry Nonresidential</t>
  </si>
  <si>
    <t xml:space="preserve">WPSDGENRLG0197 </t>
  </si>
  <si>
    <t>Photocell</t>
  </si>
  <si>
    <t xml:space="preserve">WPSDGENRWH1202 </t>
  </si>
  <si>
    <t>Pipe Insulation (Non-Space Conditioning)</t>
  </si>
  <si>
    <t xml:space="preserve">WPSDGENRPH0001 </t>
  </si>
  <si>
    <t>Process Boilers (Including Direct Contact Water Heaters)</t>
  </si>
  <si>
    <t xml:space="preserve">WPSDGENRHC0026 </t>
  </si>
  <si>
    <t>Programmable Communicating Thermostats</t>
  </si>
  <si>
    <t xml:space="preserve">WPSDGENRHC1051 </t>
  </si>
  <si>
    <t>PTAC ACC</t>
  </si>
  <si>
    <t xml:space="preserve">WPSDGENRHC1050 </t>
  </si>
  <si>
    <t>PTAC EMS</t>
  </si>
  <si>
    <t>Res 92% AFUE</t>
  </si>
  <si>
    <t xml:space="preserve">WPSDGERELG0999 </t>
  </si>
  <si>
    <t>Res Master Lighting Lookup Table</t>
  </si>
  <si>
    <t xml:space="preserve">WPSDGERERN001 </t>
  </si>
  <si>
    <t>Residential Single Family and Multi-Family
Condenser Coil Cleaning</t>
  </si>
  <si>
    <t xml:space="preserve">WPSDGEREWH0003 </t>
  </si>
  <si>
    <t>Robotic Pool Cleaners for Residential Pools</t>
  </si>
  <si>
    <t xml:space="preserve">WPSDGENRHC1061 </t>
  </si>
  <si>
    <t>Space Heating Boiler</t>
  </si>
  <si>
    <t xml:space="preserve">WPSDGENRLG0013 </t>
  </si>
  <si>
    <t xml:space="preserve">T12 Fluorescent Lamps with Magnetic Ballast to T8/T5 Fluorescent lamps with Electronic Ballast Retrofit (1x1 replacements) </t>
  </si>
  <si>
    <t>WPSDGENRWH0014</t>
  </si>
  <si>
    <t>Tank Insulation</t>
  </si>
  <si>
    <t xml:space="preserve">WPSDGEREWH1000 </t>
  </si>
  <si>
    <t>Temperature-Initiated Shower Flow Restriction Valve with and without an Integrated Low-Flow Showerhead</t>
  </si>
  <si>
    <t xml:space="preserve">WPSDGEREWH1063 </t>
  </si>
  <si>
    <t>Therm Savings Kit</t>
  </si>
  <si>
    <t xml:space="preserve">WPSDGEREHE0001 </t>
  </si>
  <si>
    <t>Energy Efficient TV</t>
  </si>
  <si>
    <t xml:space="preserve">WPSDGENRCS0001 </t>
  </si>
  <si>
    <t>Vending Machine Controller</t>
  </si>
  <si>
    <t>Existing workpaper</t>
  </si>
  <si>
    <t>New workpaper</t>
  </si>
  <si>
    <t>Technology Category</t>
  </si>
  <si>
    <t>Building Envelope</t>
  </si>
  <si>
    <t>Food Service</t>
  </si>
  <si>
    <t>Appliance or Plug Load</t>
  </si>
  <si>
    <t>Lighting</t>
  </si>
  <si>
    <t>HVAC</t>
  </si>
  <si>
    <t>Process</t>
  </si>
  <si>
    <t>Miscellaneous</t>
  </si>
  <si>
    <t>Agriculture</t>
  </si>
  <si>
    <t>Refrigeration</t>
  </si>
  <si>
    <t>Water Heating</t>
  </si>
  <si>
    <t>Pools</t>
  </si>
  <si>
    <t>Motors</t>
  </si>
  <si>
    <t>SCE13CC015</t>
  </si>
  <si>
    <t>SCE13LG118</t>
  </si>
  <si>
    <t>SCE13LG119</t>
  </si>
  <si>
    <t>LED Troffer Retrofit Kit</t>
  </si>
  <si>
    <t>LED Residential Exterior Fixtures</t>
  </si>
  <si>
    <t>NRDC</t>
  </si>
  <si>
    <t>Clothes Washer Recycling</t>
  </si>
  <si>
    <t>MF Central Boiler Tankless Water Heater</t>
  </si>
  <si>
    <t>MF Central Storage Water Heater</t>
  </si>
  <si>
    <t>SCGWP100303A-Rev04</t>
  </si>
  <si>
    <t>SCGWP100303B-Rev06</t>
  </si>
  <si>
    <t>SCGWP100309A-Rev05</t>
  </si>
  <si>
    <t>SCGWP100310A-Rev09</t>
  </si>
  <si>
    <t>SCGWP100315A-Rev01</t>
  </si>
  <si>
    <t>SCGWP110812A-Rev03</t>
  </si>
  <si>
    <t>WPSCGNRHC120206A-Rev04</t>
  </si>
  <si>
    <t>WPSCGNRMI050101A-Rev02</t>
  </si>
  <si>
    <t>WPSCGNRPH120206A-Rev05</t>
  </si>
  <si>
    <t>WPSCGNRWH120206C-Rev04</t>
  </si>
  <si>
    <t>WPSCGODE091116-Rev05</t>
  </si>
  <si>
    <t>WPSCGREHC110603A-Rev02</t>
  </si>
  <si>
    <t>WPSCGREWH120618A-Rev01</t>
  </si>
  <si>
    <t>WPSCGNRWH121113A-Rev02</t>
  </si>
  <si>
    <t>WPSCGREHC130115A-Rev03</t>
  </si>
  <si>
    <t>WPSCGREAP140211A-Rev00</t>
  </si>
  <si>
    <t>WPSCGREWH131030A-Rev00</t>
  </si>
  <si>
    <t>WPSCGREWH130613A-Rev00</t>
  </si>
  <si>
    <t>Tankless Single-Family &amp; Multi-Family Applications</t>
  </si>
  <si>
    <t>Res HW Control</t>
  </si>
  <si>
    <t>Res Ozone Laundry</t>
  </si>
  <si>
    <t>Double Oven</t>
  </si>
  <si>
    <t>Power Pipe</t>
  </si>
  <si>
    <t>Appliance Recycling - Clothes Washers</t>
  </si>
  <si>
    <t>Industrial CO2 Laundry</t>
  </si>
  <si>
    <t>H2AC (Rooftop Units)</t>
  </si>
  <si>
    <t>Commercial High Density Universal Holding Cabinets</t>
  </si>
  <si>
    <t>DEER Match</t>
  </si>
  <si>
    <t>match</t>
  </si>
  <si>
    <t>no</t>
  </si>
  <si>
    <t>clothes washers</t>
  </si>
  <si>
    <t>clothes dryers</t>
  </si>
  <si>
    <t>EE refrigerators</t>
  </si>
  <si>
    <t xml:space="preserve">Plug Load </t>
  </si>
  <si>
    <t>Appliance Recycling</t>
  </si>
  <si>
    <t>EE TVs</t>
  </si>
  <si>
    <t>Ozone Laundry</t>
  </si>
  <si>
    <t>WORKPAPER MEASURE</t>
  </si>
  <si>
    <t>DEER MEASURE</t>
  </si>
  <si>
    <t>Ceiling Insulation</t>
  </si>
  <si>
    <t>EE freezers</t>
  </si>
  <si>
    <t>EE dishwashers (res)</t>
  </si>
  <si>
    <t>Cool Roof</t>
  </si>
  <si>
    <t>Floor Insulation</t>
  </si>
  <si>
    <t>Fenestration</t>
  </si>
  <si>
    <t>unclear</t>
  </si>
  <si>
    <t>Heat Curtain</t>
  </si>
  <si>
    <t>Wall insulation</t>
  </si>
  <si>
    <t>Refrigeration Head Pressure Controls</t>
  </si>
  <si>
    <t>Refrigeration Night Covers</t>
  </si>
  <si>
    <t>Refrigeration Display Cases</t>
  </si>
  <si>
    <t>Fan Motors</t>
  </si>
  <si>
    <t>Ultra Low Temp Freezer</t>
  </si>
  <si>
    <t>Bare Refrigeration Line Insulation</t>
  </si>
  <si>
    <t>Refrigeration Controls</t>
  </si>
  <si>
    <t>Evaporative Coolers</t>
  </si>
  <si>
    <t>Economizer Repair</t>
  </si>
  <si>
    <t>Steam Boiler</t>
  </si>
  <si>
    <t>Hot water boiler</t>
  </si>
  <si>
    <t>water cooled chiller</t>
  </si>
  <si>
    <t>air cooled chiller</t>
  </si>
  <si>
    <t>Duct Insulation</t>
  </si>
  <si>
    <t>Duct sealing</t>
  </si>
  <si>
    <t>Damper controlled VAV</t>
  </si>
  <si>
    <t>Central Plan VFD</t>
  </si>
  <si>
    <t>Furnace</t>
  </si>
  <si>
    <t>Heat Recovery</t>
  </si>
  <si>
    <t>Split and Packaged Air Conditioners and HP</t>
  </si>
  <si>
    <t>Packaged HVAC Enhanced Ventilation</t>
  </si>
  <si>
    <t>Packaged Terminal Heat Pumps</t>
  </si>
  <si>
    <t>Central Plant Motors</t>
  </si>
  <si>
    <t>Central Plant VFD</t>
  </si>
  <si>
    <t>HVAC Fan Motor VFD</t>
  </si>
  <si>
    <t>HVAC Fan EE Motors</t>
  </si>
  <si>
    <t>Chilled and Hot water loop reset</t>
  </si>
  <si>
    <t>Supply Fan Time Clock</t>
  </si>
  <si>
    <t>Programmable Thermostat</t>
  </si>
  <si>
    <t>Cooling Tower Fan Motors and Controls</t>
  </si>
  <si>
    <t>Whole House Fan</t>
  </si>
  <si>
    <t>Economizer</t>
  </si>
  <si>
    <t>Recirculation Pump Time Clock</t>
  </si>
  <si>
    <t>Refrigerated Warehouse Head Pressure Controls</t>
  </si>
  <si>
    <t>Steam Trap</t>
  </si>
  <si>
    <t>Commercial HVAC Fan Controls</t>
  </si>
  <si>
    <t>Res HVAC QM</t>
  </si>
  <si>
    <t>Residential HVAC Fan Controls</t>
  </si>
  <si>
    <t>Commercial HVAC QM</t>
  </si>
  <si>
    <t>Dedicated Outdoor Air System</t>
  </si>
  <si>
    <t>Res HVAC to code</t>
  </si>
  <si>
    <t>PTAC Controls</t>
  </si>
  <si>
    <t>Room Air Conditioner</t>
  </si>
  <si>
    <t>Res HVAC QI</t>
  </si>
  <si>
    <t>Evaporative Condensers</t>
  </si>
  <si>
    <t>Ductless Mini Splits</t>
  </si>
  <si>
    <t>Parking Structure Exhaust Fan Controls</t>
  </si>
  <si>
    <t>Commercial HVAC Fan cogged V-belt</t>
  </si>
  <si>
    <t>Water source heat pump</t>
  </si>
  <si>
    <t>Commercial Condenser/Evaporator Coil Cleaning</t>
  </si>
  <si>
    <t>Residential Condenser/Evaporator Coil Cleaning</t>
  </si>
  <si>
    <t>Hot Water Boiler</t>
  </si>
  <si>
    <t>Anti-Sweat Heater Display Doors</t>
  </si>
  <si>
    <t>Commercial Storage Water Heater</t>
  </si>
  <si>
    <t>Commercial Tankless Water Heater</t>
  </si>
  <si>
    <t>Residential Storage Water Heater</t>
  </si>
  <si>
    <t>Residential Tankless Water Heater</t>
  </si>
  <si>
    <t>Laminar Aerator</t>
  </si>
  <si>
    <t>Faucet Aerator</t>
  </si>
  <si>
    <t>Low Flow Showerhead</t>
  </si>
  <si>
    <t>Hot Water Line Insulation</t>
  </si>
  <si>
    <t>Demand Pump Controls</t>
  </si>
  <si>
    <t>Boiler Reset Controls</t>
  </si>
  <si>
    <t>Central Boiler Tankless Water Heater</t>
  </si>
  <si>
    <t>Spa/Pool Heater</t>
  </si>
  <si>
    <t>Exterior CFL Lamps and Fixtures</t>
  </si>
  <si>
    <t>Interior CFL Lamps and Fixtures</t>
  </si>
  <si>
    <t>LED Exit Sign</t>
  </si>
  <si>
    <t>Display Case LEDs</t>
  </si>
  <si>
    <t>LED Open Signs</t>
  </si>
  <si>
    <t>Interior LED Downlights</t>
  </si>
  <si>
    <t xml:space="preserve">Ceramic Metal Halide (CMH) </t>
  </si>
  <si>
    <t>Occupancy Sensor</t>
  </si>
  <si>
    <t>Fluorescent Lamp to Fluorescent Replacement</t>
  </si>
  <si>
    <t>Exterior LED</t>
  </si>
  <si>
    <t>Lighting Timeclock</t>
  </si>
  <si>
    <t>Row Labels</t>
  </si>
  <si>
    <t>Grand Total</t>
  </si>
  <si>
    <t>ExpiryDate</t>
  </si>
  <si>
    <t>DEER</t>
  </si>
  <si>
    <t>AppPlug</t>
  </si>
  <si>
    <t>BldgEnv</t>
  </si>
  <si>
    <t>ROB</t>
  </si>
  <si>
    <t>SHW</t>
  </si>
  <si>
    <t>ComRefrig</t>
  </si>
  <si>
    <t>ProcRefrig</t>
  </si>
  <si>
    <t>Energy Star UPS</t>
  </si>
  <si>
    <t>Ceiling fan</t>
  </si>
  <si>
    <t>LED Parking lot fixture</t>
  </si>
  <si>
    <t>LED Wallpack</t>
  </si>
  <si>
    <t>LED Parking garage</t>
  </si>
  <si>
    <t>LED Fuel Pump Canopy</t>
  </si>
  <si>
    <t>LED Outdoor Pole Decorative Fixture</t>
  </si>
  <si>
    <t>Exterior LED Downlights</t>
  </si>
  <si>
    <t>Refrigeration Strip Curtains</t>
  </si>
  <si>
    <t>LED Vanity and Sconce Fixtures</t>
  </si>
  <si>
    <t>TRM</t>
  </si>
  <si>
    <t>Measure Name</t>
  </si>
  <si>
    <t>Measure Category</t>
  </si>
  <si>
    <t>Measure Source</t>
  </si>
  <si>
    <t>(All)</t>
  </si>
  <si>
    <t xml:space="preserve">WP </t>
  </si>
  <si>
    <t>x</t>
  </si>
  <si>
    <t>Measure Count</t>
  </si>
  <si>
    <t>Measures in IOU Workpapers, DEER (READI v.2.1.0), and the CMUA Technical Reference Manual</t>
  </si>
  <si>
    <t>Last updated April 2015</t>
  </si>
  <si>
    <t>Overlap</t>
  </si>
  <si>
    <t>POU TRM</t>
  </si>
  <si>
    <t>IOU Non-DEER</t>
  </si>
  <si>
    <t>PGECOAGR119</t>
  </si>
  <si>
    <t>SCE17AP008</t>
  </si>
  <si>
    <t>SCE17CS012</t>
  </si>
  <si>
    <t>SCE17CS010</t>
  </si>
  <si>
    <t>SCE17CS011</t>
  </si>
  <si>
    <t>SCE17CS016</t>
  </si>
  <si>
    <t>SCE17CS013</t>
  </si>
  <si>
    <t>SCE17CS015</t>
  </si>
  <si>
    <t>SCE17CS014</t>
  </si>
  <si>
    <t>SCE17LG132</t>
  </si>
  <si>
    <t>33 Watt Integral Spiral CFL replacing Com CFL Base Case, Total Watts = 3.57 x Msr Watts</t>
  </si>
  <si>
    <t>Vertical Open, Remote Condensing Commercial Refrigerators (VOP.RC.M) &lt; 30 ft2 Total Display Aare , ROB  </t>
  </si>
  <si>
    <t>15.5 Watt Pool Lamp (Res) LED replacing 100 Watt Incandescent</t>
  </si>
  <si>
    <t>5 to &lt; 15 HP Variable Speed Air Compressor (ROB/NEW)</t>
  </si>
  <si>
    <t>65 - 134 KBTU/H, EER = 11.5 AND MIN IEER = 13</t>
  </si>
  <si>
    <t>Air Cooled Constant Speed Screw Chiller w/1 Compressor (&gt;= 150 tons, 10.5 Min EER, 14.5 Min IPLV)</t>
  </si>
  <si>
    <t>5-Watt LED A-Lamp 310-749 Lumens</t>
  </si>
  <si>
    <t>Connected Energy Star with no Freezer (11 - 23 ft3) Refrigerator</t>
  </si>
  <si>
    <t>LED PAR16: &lt;6 Watts</t>
  </si>
  <si>
    <t xml:space="preserve">LED MR-16:  &lt;6 Watts                                           </t>
  </si>
  <si>
    <t xml:space="preserve">LED Candelabra &lt;3W </t>
  </si>
  <si>
    <t>LED globe:   &lt;3 Watts</t>
  </si>
  <si>
    <t>LED R-BR:  &lt;11 Watts</t>
  </si>
  <si>
    <t>33 Watt 3-Way CFL replacing Com CFL Base Case</t>
  </si>
  <si>
    <t>50 to 90 Watt Exterior LED Fixture Below 24 ft. with Motion Control and Photo Sensor replacing 150 Watt HPS</t>
  </si>
  <si>
    <t>Variable Frequency Drive on Agricultural Well Pumps (&lt;=300hp) NEW Express only</t>
  </si>
  <si>
    <t>Residential LED Landscape Lighting - 5 Watts or Less replacing MR16 Basecase, Total Watts = 4.24 x Msr Watts</t>
  </si>
  <si>
    <t>Variable Speed Drive on Cooling Tower Fan Control (New Construction)</t>
  </si>
  <si>
    <t>Vertical Closed Transparent, Remote Condensing Commercial Refrigerators (VCT.RC.M) &lt; 35 ft2 Total Display Area, ROB</t>
  </si>
  <si>
    <t>Smart/Connected Washer</t>
  </si>
  <si>
    <t>Smart/Connected Plugs</t>
  </si>
  <si>
    <t>Smart/Connected Whole Home Bundle</t>
  </si>
  <si>
    <t>SmartHub</t>
  </si>
  <si>
    <t>In-Home Displays</t>
  </si>
  <si>
    <t>Data Analytics Platform</t>
  </si>
  <si>
    <t>Load Monitor</t>
  </si>
  <si>
    <t>Smart/Connected Tier 2 Power Strips</t>
  </si>
  <si>
    <t>Smart/Connected Lighting</t>
  </si>
  <si>
    <t>Economizer Repair ADEC AC Only Units</t>
  </si>
  <si>
    <t>Economizer Control Adjustment AC Only Units</t>
  </si>
  <si>
    <t>Condenser Coil Cleaning AC Unit with Gas Heat</t>
  </si>
  <si>
    <t>Unoccupied Fan Control AC Only Units</t>
  </si>
  <si>
    <t>Evaporator Coil Cleaning AC Only Units</t>
  </si>
  <si>
    <t>Refrigerant Charge Adjustment Single Stage AC Unit with Gas Heat</t>
  </si>
  <si>
    <t>VFD on Agricultural Well Pumps (&lt;=300hp) Pump</t>
  </si>
  <si>
    <t>&lt;2ft Channel Letter Signage (Red) (Dusk to Dawn) LED replacing Neon Channel Letter Signage</t>
  </si>
  <si>
    <t>Pipe Wrap replacing No Pipe Wrap</t>
  </si>
  <si>
    <t>≤ 3 horsepower (HP) Commercial Variable Speed Pool Pump Replacing Pump replacing ≤ 3 HP Single Speed Commercial Pool Pump</t>
  </si>
  <si>
    <t>Smart/Connected Refrigerator</t>
  </si>
  <si>
    <t>Smart/Connected Thermostat</t>
  </si>
  <si>
    <t>100 Watt Low power, Low Flow DC Circulation Pool Pump</t>
  </si>
  <si>
    <t>Tier 2 Advanced Power Strip replacing Standard Power Strip</t>
  </si>
  <si>
    <t>PGE3PHVC152</t>
  </si>
  <si>
    <t>Economizer Control</t>
  </si>
  <si>
    <t>PGE3PHVC156</t>
  </si>
  <si>
    <t>Condenser Coil Cleaning</t>
  </si>
  <si>
    <t>PGE3PHVC157</t>
  </si>
  <si>
    <t>Unoccupied Supply Fan Control</t>
  </si>
  <si>
    <t>PGE3PHVC158</t>
  </si>
  <si>
    <t>Evaporator Coil Cleaning</t>
  </si>
  <si>
    <t>PGE3PHVC159</t>
  </si>
  <si>
    <t>Duct Test &amp; Seal: Residential</t>
  </si>
  <si>
    <t>PGE3PHVC160</t>
  </si>
  <si>
    <t>Refrigerant Charge</t>
  </si>
  <si>
    <t>PGE3PMOT102</t>
  </si>
  <si>
    <t>Enhanced Time Delay BPM Motor</t>
  </si>
  <si>
    <t>PGE3PPRO108</t>
  </si>
  <si>
    <t>Glycol Pump Motor VFD</t>
  </si>
  <si>
    <t>PGE3PPRO109</t>
  </si>
  <si>
    <t>Outdoor Commercial Pool Covers</t>
  </si>
  <si>
    <t>PGE3PREF117</t>
  </si>
  <si>
    <t>Compressor Retrofit: Multiplex</t>
  </si>
  <si>
    <t>PGE3PREF118</t>
  </si>
  <si>
    <t>Efficient Condenser: Air-Cooled to Evap</t>
  </si>
  <si>
    <t>PGE3PREF119</t>
  </si>
  <si>
    <t>Efficient Condenser: Multiplex</t>
  </si>
  <si>
    <t>PGE3PREF120</t>
  </si>
  <si>
    <t xml:space="preserve">SCT Control: Multiplex </t>
  </si>
  <si>
    <t>PGE3PREF122</t>
  </si>
  <si>
    <t>Low Temp Coffin to Reach-In</t>
  </si>
  <si>
    <t>PGE3PREF124</t>
  </si>
  <si>
    <t xml:space="preserve">Display Case ECM Motor Retrofit </t>
  </si>
  <si>
    <t>PGE3PREF127</t>
  </si>
  <si>
    <t>Add Doors to Walk-in Cooler</t>
  </si>
  <si>
    <t>PGE3PREF128</t>
  </si>
  <si>
    <t xml:space="preserve">Medium Temp Open Case Retrofit </t>
  </si>
  <si>
    <t>PGE3PREF129</t>
  </si>
  <si>
    <t>Floating Head Pressure - Single Compressors</t>
  </si>
  <si>
    <t>VFD for Irrigation Pumps</t>
  </si>
  <si>
    <t>PGECOALL106</t>
  </si>
  <si>
    <t>Home Energy Check Up</t>
  </si>
  <si>
    <t>PGECOALL107</t>
  </si>
  <si>
    <t>Home Energy Reports</t>
  </si>
  <si>
    <t>PGECOALL111</t>
  </si>
  <si>
    <t xml:space="preserve">Advanced Power Strip Tier 2 (APS Tier 2) </t>
  </si>
  <si>
    <t>PGECOAPP123</t>
  </si>
  <si>
    <t>PGECODHW101</t>
  </si>
  <si>
    <t>Domestic Water Heating Boiler</t>
  </si>
  <si>
    <t>PGECODHW114</t>
  </si>
  <si>
    <t>High Effic. Central Storage Type Nat. Gas Water He</t>
  </si>
  <si>
    <t>PGECODHW115</t>
  </si>
  <si>
    <t>Commercial Boiler Water Heating Control System</t>
  </si>
  <si>
    <t>PGECODHW122</t>
  </si>
  <si>
    <t>Instantaneous Water Heater</t>
  </si>
  <si>
    <t>PGECODHW126</t>
  </si>
  <si>
    <t>Demand Control for Centralized Water Heater Recirc</t>
  </si>
  <si>
    <t>PGECOFST117</t>
  </si>
  <si>
    <t>Commercial Conveyor Oven - Gas</t>
  </si>
  <si>
    <t>PGECOFST125</t>
  </si>
  <si>
    <t>Pre Rinse Spray Valves</t>
  </si>
  <si>
    <t>PGECOHVC101</t>
  </si>
  <si>
    <t>PGECOHVC104</t>
  </si>
  <si>
    <t>Pipe Insulation</t>
  </si>
  <si>
    <t>PGECOHVC145</t>
  </si>
  <si>
    <t>95 AFUE Furnace Res</t>
  </si>
  <si>
    <t>PGECOHVC146</t>
  </si>
  <si>
    <t>95 AFUE Furnace Nonres</t>
  </si>
  <si>
    <t>PGECOHVC147</t>
  </si>
  <si>
    <t>97 AFUE Furnace Res</t>
  </si>
  <si>
    <t>PGECOLTG141</t>
  </si>
  <si>
    <t>LED PAR Lamps</t>
  </si>
  <si>
    <t>PGECOLTG163</t>
  </si>
  <si>
    <t>LED Candelabra Replacements</t>
  </si>
  <si>
    <t>PGECOLTG164</t>
  </si>
  <si>
    <t>LED Globe Lamps</t>
  </si>
  <si>
    <t>PGECOLTG165</t>
  </si>
  <si>
    <t>LED A-Lamp</t>
  </si>
  <si>
    <t>PGECOLTG174</t>
  </si>
  <si>
    <t>PGECOLTG175</t>
  </si>
  <si>
    <t>LED Downlight Res Retrofit</t>
  </si>
  <si>
    <t>PGECOLTG177</t>
  </si>
  <si>
    <t>LED BR/R Lamps</t>
  </si>
  <si>
    <t>PGECOPRO101</t>
  </si>
  <si>
    <t>Water and Steam Process Boiler</t>
  </si>
  <si>
    <t>PGECOPRO103</t>
  </si>
  <si>
    <t>PGECOPRO105</t>
  </si>
  <si>
    <t>Commercial Pool and Spa Heater</t>
  </si>
  <si>
    <t>PGECOPRO106</t>
  </si>
  <si>
    <t>PGECOPUM105</t>
  </si>
  <si>
    <t>Motor Upgrade</t>
  </si>
  <si>
    <t>PGECOREF111</t>
  </si>
  <si>
    <t>SCE13LG052</t>
  </si>
  <si>
    <t>SCE13RN028</t>
  </si>
  <si>
    <t>SCE13WH003</t>
  </si>
  <si>
    <t>SCE13WP008</t>
  </si>
  <si>
    <t>SCE17AP009</t>
  </si>
  <si>
    <t>SCE17HC030</t>
  </si>
  <si>
    <t>SCE17HC035</t>
  </si>
  <si>
    <t>SCE17HC039</t>
  </si>
  <si>
    <t>SCE17HC054</t>
  </si>
  <si>
    <t>SCE17LG017</t>
  </si>
  <si>
    <t>SCE17LG071</t>
  </si>
  <si>
    <t>SCE17LG072</t>
  </si>
  <si>
    <t>SCE17LG105</t>
  </si>
  <si>
    <t>SCE17LG120</t>
  </si>
  <si>
    <t>SCE17LG127</t>
  </si>
  <si>
    <t>SCE17LG128</t>
  </si>
  <si>
    <t>SCE17LG129</t>
  </si>
  <si>
    <t>SCE17LG130</t>
  </si>
  <si>
    <t>SCE17LG131</t>
  </si>
  <si>
    <t>SCE17LG133</t>
  </si>
  <si>
    <t>SCE17PR005</t>
  </si>
  <si>
    <t>SCE17RN028</t>
  </si>
  <si>
    <t>SDGENRMT0003</t>
  </si>
  <si>
    <t>SDGEREHE0004</t>
  </si>
  <si>
    <t>Total</t>
  </si>
  <si>
    <t>WPNumber</t>
  </si>
  <si>
    <t>MeasureCode</t>
  </si>
  <si>
    <t>MeasAppType</t>
  </si>
  <si>
    <t>MeasureDescription</t>
  </si>
  <si>
    <t>DelivType</t>
  </si>
  <si>
    <t>Notes</t>
  </si>
  <si>
    <t>R109</t>
  </si>
  <si>
    <t>Replace multiplex air-cooled condenser with evaporative condenser</t>
  </si>
  <si>
    <t>PreRebDown</t>
  </si>
  <si>
    <t>100% confidence</t>
  </si>
  <si>
    <t>RF003</t>
  </si>
  <si>
    <t>ER</t>
  </si>
  <si>
    <t>R115</t>
  </si>
  <si>
    <t>REA</t>
  </si>
  <si>
    <t>Multiplex system, air-cooled condenser, control SCT to ambient + 12F TD, 70F min, backflood setpoint of 68F</t>
  </si>
  <si>
    <t>R116</t>
  </si>
  <si>
    <t>Multiplex system, air-cooled condenser, control SCT to ambient + 12F TD, 70F min, backflood setpoint of 68F, var-speed fan control</t>
  </si>
  <si>
    <t>R122</t>
  </si>
  <si>
    <t>Multiplex system, evap-cooled condenser, control SCT to wetbulb + 17F TD, 70F min, backflood setpoint of 68F</t>
  </si>
  <si>
    <t>R123</t>
  </si>
  <si>
    <t>Multiplex system, evap-cooled condenser, control SCT to wetbulb + 17F TD, 70F min, backflood setpoint of 68F, var-speed fan control</t>
  </si>
  <si>
    <t>R119</t>
  </si>
  <si>
    <t>Floating SST control on suction groups</t>
  </si>
  <si>
    <t>IR008</t>
  </si>
  <si>
    <t>NC</t>
  </si>
  <si>
    <t>Variable Frequency Drive on Agricultural Booster Pumps (&lt;=150hp)</t>
  </si>
  <si>
    <t>90% confidence, MAT will be added to IR007</t>
  </si>
  <si>
    <t>DirInstall</t>
  </si>
  <si>
    <t>IR009</t>
  </si>
  <si>
    <t>Variable Frequency Drive on Agricultural Well Pumps (&lt;=300hp)</t>
  </si>
  <si>
    <t>90% confidence, MAT will be added to IR006</t>
  </si>
  <si>
    <t>FS001</t>
  </si>
  <si>
    <t>ROBNC</t>
  </si>
  <si>
    <t>Low-Flow Pre-Rinse Spray Valves, = 1.15 gpm Flow Rate</t>
  </si>
  <si>
    <t>25% confidence</t>
  </si>
  <si>
    <t>H244</t>
  </si>
  <si>
    <t>SFEW Multi Family Space Heating Boiler</t>
  </si>
  <si>
    <t>100% confidence, Remove duplicate and use H720</t>
  </si>
  <si>
    <t>H247</t>
  </si>
  <si>
    <t>100% confidence, Remove duplicate and use H719</t>
  </si>
  <si>
    <t>FS004</t>
  </si>
  <si>
    <t>Tier 1- Energy Star Minimum Speciation for Energy Efficient High Temperature Door-Type Commercial Dishwashers with water usage &lt;=0.89 gal/rack and idle energy rate &lt;= 0.7 kW</t>
  </si>
  <si>
    <t>FS006</t>
  </si>
  <si>
    <t>Tier 1 - Energy Star Minimum Speciation for Energy Efficient Low Temperature Door-Type Commercial Dishwashers with water usage &lt; = 1.18 gal/rack (low temperate unit) and idle energy rate &lt;= 0.60 kW</t>
  </si>
  <si>
    <t>FS007</t>
  </si>
  <si>
    <t>Tier 2 - 15% below Energy Star Energy Efficient Low Temperature Door-Type Commercial Dishwashers with water usage &lt;= 1.00 gal/rack (low temperate unit) and idle energy rate &lt;= 0.60 kW</t>
  </si>
  <si>
    <t>75% confidence</t>
  </si>
  <si>
    <t>Y</t>
  </si>
  <si>
    <t>Residential Onsite Survey</t>
  </si>
  <si>
    <t xml:space="preserve">Refrigeration Strip Curtains </t>
  </si>
  <si>
    <t>Round 1 Review: Measures with 0/1 vote</t>
  </si>
  <si>
    <t>Round 1 Review: Measures with 2 or more votes</t>
  </si>
  <si>
    <t>Round 2 Review: Measures Expected to be in use in 2018 (Y/N)</t>
  </si>
  <si>
    <t>Refrigerator and Freezer Recycling</t>
  </si>
  <si>
    <t>Non Res Lighting Control Measures</t>
  </si>
  <si>
    <t>Vending Machine Controller- Non-Refrigerated</t>
  </si>
  <si>
    <t>Non Res High Efficiency Clothes Washer in MF Properties</t>
  </si>
  <si>
    <t>Non Res Energy Star UPS</t>
  </si>
  <si>
    <t>Non Res Plug Load Occupancy Sensor</t>
  </si>
  <si>
    <t>LED Holiday Lights</t>
  </si>
  <si>
    <t>Residential Energy Star Dishwasher</t>
  </si>
  <si>
    <t>Residential Solar Attic Fan</t>
  </si>
  <si>
    <t>Residential Solar Screen</t>
  </si>
  <si>
    <t>Residential Reduced Building Leakage</t>
  </si>
  <si>
    <t>Residential Electric Domestic Hot Water Storage Heater</t>
  </si>
  <si>
    <t>Non Res Tank Insulation</t>
  </si>
  <si>
    <t>Non Res Hot Water and Steam Pipe Insulation</t>
  </si>
  <si>
    <t>Non Res Steam Traps</t>
  </si>
  <si>
    <t xml:space="preserve">2017 Revisions Due to Existing Conditions Baseline Ruling      (Y/N) </t>
  </si>
  <si>
    <t>2017 Revisions Due to Disposition or other CPUC Requirements  (Y/N)</t>
  </si>
  <si>
    <t>N</t>
  </si>
  <si>
    <t>PGE3PLTG168 MERGED INTO PGECOREF111 USING SCE WP</t>
  </si>
  <si>
    <t>y</t>
  </si>
  <si>
    <t>Water Energy Nexus</t>
  </si>
  <si>
    <t>PGECOALL112</t>
  </si>
  <si>
    <t>Under Counter Type Commercial Dishwasher</t>
  </si>
  <si>
    <t>PGECOFST127</t>
  </si>
  <si>
    <t xml:space="preserve">Commercial Hand Wrap Machines </t>
  </si>
  <si>
    <t>PGECOFST128</t>
  </si>
  <si>
    <t>Single Package Vertical Heat Pump</t>
  </si>
  <si>
    <t>PGECOHVC172</t>
  </si>
  <si>
    <t>Water-Cooled Chillers</t>
  </si>
  <si>
    <t>PGECOHVC173</t>
  </si>
  <si>
    <t>Pump Upgrade</t>
  </si>
  <si>
    <t>PGECOPUM106</t>
  </si>
  <si>
    <t>Residential Circulating Pump</t>
  </si>
  <si>
    <t>PGECOPUM107</t>
  </si>
  <si>
    <t>This is the pool cover measure. Check name.</t>
  </si>
  <si>
    <t>Retired this wp number, now is REF130</t>
  </si>
  <si>
    <t>Will be changes in 2018 due to wattage range method</t>
  </si>
  <si>
    <t>Position</t>
  </si>
  <si>
    <t>PG&amp;E Position</t>
  </si>
  <si>
    <t>Position Formula</t>
  </si>
  <si>
    <t>LADWP</t>
  </si>
  <si>
    <t>Y IF</t>
  </si>
  <si>
    <t>Y?</t>
  </si>
  <si>
    <t>PG&amp;E Comments</t>
  </si>
  <si>
    <t>SCE Comments</t>
  </si>
  <si>
    <t>SCE has retired. May want to re-introduce if water-enargy improves TRC and ISP issues raised by CPUC are addresed.</t>
  </si>
  <si>
    <t>Revision in progress due to new DOE standards</t>
  </si>
  <si>
    <t>New</t>
  </si>
  <si>
    <t>These are ex post measures and should not have a WP</t>
  </si>
  <si>
    <t>Retired</t>
  </si>
  <si>
    <t>Water-energy</t>
  </si>
  <si>
    <t>DEER 2018 updatre</t>
  </si>
  <si>
    <t>To code includes existing baseline</t>
  </si>
  <si>
    <t>Submitted 3/15</t>
  </si>
  <si>
    <t>This may have been copied incorrectly</t>
  </si>
  <si>
    <t>Disposition</t>
  </si>
  <si>
    <t>Water-energy
Working to address DEER 2017 concerns</t>
  </si>
  <si>
    <t>Disposition (on hold?)</t>
  </si>
  <si>
    <t xml:space="preserve">Retired due to IMC. </t>
  </si>
  <si>
    <t>Retired
May revive if EUL changed</t>
  </si>
  <si>
    <t>Submitted 3/6</t>
  </si>
  <si>
    <t>Retired (split into 5 WPs)</t>
  </si>
  <si>
    <t>Revision in progress</t>
  </si>
  <si>
    <t>Y: Conditional per disposition</t>
  </si>
  <si>
    <t>SCG Comments</t>
  </si>
  <si>
    <t>See SCG WP ID</t>
  </si>
  <si>
    <t>Conditional per disposition</t>
  </si>
  <si>
    <t>DEER 2015</t>
  </si>
  <si>
    <t>Round 2  Summary</t>
  </si>
  <si>
    <t># VOTES</t>
  </si>
  <si>
    <t>Y-B or Y-D</t>
  </si>
  <si>
    <t>Revision Expected Due to Baseline (B) Ruling or Disposition (D)</t>
  </si>
  <si>
    <t xml:space="preserve">Y-B </t>
  </si>
  <si>
    <t>Y-D</t>
  </si>
  <si>
    <t xml:space="preserve">Y-B and Y-D </t>
  </si>
  <si>
    <t>WPSDGENRPR0004</t>
  </si>
  <si>
    <t>WPSDGENRPR0005</t>
  </si>
  <si>
    <t>Window Film</t>
  </si>
  <si>
    <t>WP Number</t>
  </si>
  <si>
    <t>Revision</t>
  </si>
  <si>
    <t>Ref No</t>
  </si>
  <si>
    <t>Cat No</t>
  </si>
  <si>
    <t>Description</t>
  </si>
  <si>
    <t>R6</t>
  </si>
  <si>
    <t xml:space="preserve">Commercial Combination Oven </t>
  </si>
  <si>
    <t xml:space="preserve">Commercial Convection Oven  </t>
  </si>
  <si>
    <t xml:space="preserve">Electric Fryers </t>
  </si>
  <si>
    <t>R7</t>
  </si>
  <si>
    <t xml:space="preserve">Commercial Griddles </t>
  </si>
  <si>
    <t xml:space="preserve">Commercial Steamers </t>
  </si>
  <si>
    <t>R5</t>
  </si>
  <si>
    <t xml:space="preserve">Commercial Ice Machines </t>
  </si>
  <si>
    <t>Rack Oven</t>
  </si>
  <si>
    <t xml:space="preserve">Exhaust Hood Demand Controlled Ventilation </t>
  </si>
  <si>
    <t xml:space="preserve">Commercial Conveyor Oven-Gas </t>
  </si>
  <si>
    <t>R3</t>
  </si>
  <si>
    <t>Reach in RefFreezer</t>
  </si>
  <si>
    <t>R1</t>
  </si>
  <si>
    <t xml:space="preserve">Low-Flow Pre-Rinse Spray Valves Direct Install </t>
  </si>
  <si>
    <t>R0</t>
  </si>
  <si>
    <t xml:space="preserve">Commercial Dishwashers </t>
  </si>
  <si>
    <t>R4</t>
  </si>
  <si>
    <t>SCE17CC012</t>
  </si>
  <si>
    <t xml:space="preserve">Commercial Electric Deck Oven </t>
  </si>
  <si>
    <t>SCE17CC014</t>
  </si>
  <si>
    <t>WPSCGNRWH121113A</t>
  </si>
  <si>
    <t>WPSDGENRWH0012</t>
  </si>
  <si>
    <t>WPSDGENRCC0001</t>
  </si>
  <si>
    <t>WPSDGENRCC0004</t>
  </si>
  <si>
    <t>WPSDGENRCC0005</t>
  </si>
  <si>
    <t>WPSDGENRCC0006</t>
  </si>
  <si>
    <t>WPSDGENRCC0014</t>
  </si>
  <si>
    <t>WPSDGENRCC0015</t>
  </si>
  <si>
    <t>WPSDGENRCC0016</t>
  </si>
  <si>
    <t>WPSDGENRCC0017</t>
  </si>
  <si>
    <t>WPSDGENRCC0018</t>
  </si>
  <si>
    <t>WPSDGENRCC0019</t>
  </si>
  <si>
    <t>WPSDGENRCC0021</t>
  </si>
  <si>
    <t xml:space="preserve">Finned-Bottom Stock Pot (Foodservice) </t>
  </si>
  <si>
    <t>WPSDGENRRN0010</t>
  </si>
  <si>
    <t>R2</t>
  </si>
  <si>
    <t>Add Med Temp Case Doors</t>
  </si>
  <si>
    <t xml:space="preserve">Refrigeration Night Covers </t>
  </si>
  <si>
    <t>Display Cases with Doors</t>
  </si>
  <si>
    <t xml:space="preserve">Walk-in Cooler Evaporative Fan Cycling and VFD Control </t>
  </si>
  <si>
    <t>PGE3PREF126</t>
  </si>
  <si>
    <t>PGE3PREF123</t>
  </si>
  <si>
    <t xml:space="preserve">Anti-Sweat Heater (ASH) Controls </t>
  </si>
  <si>
    <t xml:space="preserve">Anti-Sweat Heater Display Doors </t>
  </si>
  <si>
    <t>Adaptive Refrigerator and Freezer Controls Comm</t>
  </si>
  <si>
    <t xml:space="preserve">Refrigerated Storage Auto Closer </t>
  </si>
  <si>
    <t xml:space="preserve">Bare Refrigeration Line Insulation </t>
  </si>
  <si>
    <t>SCE17RN003</t>
  </si>
  <si>
    <t>SCE17RN009</t>
  </si>
  <si>
    <t>SCE17RN023</t>
  </si>
  <si>
    <t>SCE17RN024</t>
  </si>
  <si>
    <t>WPSDGENRR0010</t>
  </si>
  <si>
    <t xml:space="preserve">WPSDGENRRN0011 </t>
  </si>
  <si>
    <t>D03-206</t>
  </si>
  <si>
    <t>D03-205</t>
  </si>
  <si>
    <t>PGE3PLTG131</t>
  </si>
  <si>
    <t>CFL, Interior Fixture</t>
  </si>
  <si>
    <t>Open Sign</t>
  </si>
  <si>
    <t>Refrig, Walk-in</t>
  </si>
  <si>
    <t>LF, Replacement Fixture</t>
  </si>
  <si>
    <t>CFL, Integral/Screw-in</t>
  </si>
  <si>
    <t>LF, Delamping Fixture</t>
  </si>
  <si>
    <t>CFL, BiLevel Fixture</t>
  </si>
  <si>
    <t>CFL, Pin-Based</t>
  </si>
  <si>
    <t>CFL, Integral/Screw-in, Multipack</t>
  </si>
  <si>
    <t>CFL, Exterior Fixture</t>
  </si>
  <si>
    <t>HID, Interior Fixture</t>
  </si>
  <si>
    <t>LF, HP Fixture</t>
  </si>
  <si>
    <t>LF, 4' Replace Lamp</t>
  </si>
  <si>
    <t>Sensor, Wall or Ceiling Occ</t>
  </si>
  <si>
    <t>Sensor, Residential Occ</t>
  </si>
  <si>
    <t>LED, Interior Downlight</t>
  </si>
  <si>
    <t>LED, MR-16</t>
  </si>
  <si>
    <t xml:space="preserve">LED, PAR20, 30, 38, </t>
  </si>
  <si>
    <t>LED, Street Light</t>
  </si>
  <si>
    <t>HID, Exterior Fixture</t>
  </si>
  <si>
    <t>CFL, 3-Way</t>
  </si>
  <si>
    <t>LED, Candelabra</t>
  </si>
  <si>
    <t>LED, Globe</t>
  </si>
  <si>
    <t>LED, A-Lamp</t>
  </si>
  <si>
    <t>Refrig, Case Door</t>
  </si>
  <si>
    <t>LED, Recessed Downlight</t>
  </si>
  <si>
    <t>LF, Dimming Ballast</t>
  </si>
  <si>
    <t>LED, R-BR</t>
  </si>
  <si>
    <t>LED, High/Low Bay</t>
  </si>
  <si>
    <t>LED, Troffer (2x4, 1x4, 2x2)</t>
  </si>
  <si>
    <t>CFL, Ceiling Fan</t>
  </si>
  <si>
    <t>Channel Letter Sign</t>
  </si>
  <si>
    <t>CFL, Plug-In</t>
  </si>
  <si>
    <t>Sensor, Integrated Fixture</t>
  </si>
  <si>
    <t>Refrig, Reach-in</t>
  </si>
  <si>
    <t>CFL, Spiral</t>
  </si>
  <si>
    <t>LED, Landscape</t>
  </si>
  <si>
    <t>LED, Various Lamps</t>
  </si>
  <si>
    <t>LED, Exterior Wallpack</t>
  </si>
  <si>
    <t>LED, Exterior Lamps</t>
  </si>
  <si>
    <t>Menu Board</t>
  </si>
  <si>
    <t>LED, Exterior with Motion</t>
  </si>
  <si>
    <t>LED, Interior Common, Res</t>
  </si>
  <si>
    <t>LED, GU-24</t>
  </si>
  <si>
    <t>LED, Tube LED</t>
  </si>
  <si>
    <t>LED, Exterior, Res</t>
  </si>
  <si>
    <t>SCE17LG007</t>
  </si>
  <si>
    <t>SCE17LG020</t>
  </si>
  <si>
    <t>SCE17LG076</t>
  </si>
  <si>
    <t>SCE17LG085</t>
  </si>
  <si>
    <t>SCE17LG086</t>
  </si>
  <si>
    <t>SCE17LG089</t>
  </si>
  <si>
    <t>SCE17LG092</t>
  </si>
  <si>
    <t>SCE17LG097</t>
  </si>
  <si>
    <t>SCE17LG098</t>
  </si>
  <si>
    <t>SCE17LG103</t>
  </si>
  <si>
    <t>SCE17LG109</t>
  </si>
  <si>
    <t>SCE17LG114</t>
  </si>
  <si>
    <t>SCE17LG115</t>
  </si>
  <si>
    <t>SCE17LG117</t>
  </si>
  <si>
    <t>SCE17LG119</t>
  </si>
  <si>
    <t>LED, Exterior, Pole</t>
  </si>
  <si>
    <t>WPSDGENRLG0005</t>
  </si>
  <si>
    <t>WPSDGENRLG0007</t>
  </si>
  <si>
    <t>HID, Interior Lamp</t>
  </si>
  <si>
    <t>WPSDGENRLG0013</t>
  </si>
  <si>
    <t>LF, Ballast Retrofit</t>
  </si>
  <si>
    <t>WPSDGENRLG0021</t>
  </si>
  <si>
    <t>WPSDGENRLG0025</t>
  </si>
  <si>
    <t>WPSDGENRLG0026</t>
  </si>
  <si>
    <t>WPSDGENRLG0027</t>
  </si>
  <si>
    <t>LED, Pool</t>
  </si>
  <si>
    <t>WPSDGENRLG0030</t>
  </si>
  <si>
    <t>WPSDGENRLG0076</t>
  </si>
  <si>
    <t>WPSDGENRLG0082</t>
  </si>
  <si>
    <t>WPSDGENRLG0106</t>
  </si>
  <si>
    <t>WPSDGENRLG0120</t>
  </si>
  <si>
    <t>WPSDGENRLG0197</t>
  </si>
  <si>
    <t>Sensor, Photocell</t>
  </si>
  <si>
    <t>WPSDGENRSH0001</t>
  </si>
  <si>
    <t>Cold Cathode</t>
  </si>
  <si>
    <t>WPSDGERELG1057</t>
  </si>
  <si>
    <t xml:space="preserve">Guest Room PTAC/PTHP Energy Management System </t>
  </si>
  <si>
    <t>Economizer Controls</t>
  </si>
  <si>
    <t>Programmable Communicating Thermostat for Demand Response</t>
  </si>
  <si>
    <t>Res DuctTestSeal</t>
  </si>
  <si>
    <t>Brushless Fan Motor for Residential Central AC</t>
  </si>
  <si>
    <t>Space Heating Boilers</t>
  </si>
  <si>
    <t>High Efficiency Package Terminal Air Conditioners &amp; Heat Pumps 24kBtu/h (2 tons) and under</t>
  </si>
  <si>
    <t>Air-Cooled Packaged Chiller</t>
  </si>
  <si>
    <t>Unitary Air Cooled Commercial Air Conditioning and Heat Pump Units Under 65 kBtuh</t>
  </si>
  <si>
    <t>Unitary Air-Cooled Commercial Air Conditioners and Heat Pumps &gt;=65 kBtu/h</t>
  </si>
  <si>
    <t>Residential HVAC Quality Maintenance and Motor Retrofit</t>
  </si>
  <si>
    <t>Variable Refrigerant Flow Commercial Heat Pumps &amp; Heat Recovery Systems &gt;65kBtu/h</t>
  </si>
  <si>
    <t>Enhanced Ventilation for Packaged HVAC Units with Gas Heating and Packaged Heat Pumps</t>
  </si>
  <si>
    <t>Cogged V-Belt Non-Residential HVAC Fans</t>
  </si>
  <si>
    <t>High Efficiency Furnaces 92 AFUE (1.08 HIR), 95 AFUE (1.05 HIR), 96 AFUE (1.04 HIR), and 97 AFUE (1.03 HIR) - Residential</t>
  </si>
  <si>
    <t>High Efficiency Furnaces-Com</t>
  </si>
  <si>
    <t>Unitary Water and Evaporatively Cooled Air Conditioners</t>
  </si>
  <si>
    <t>Water Source Heat Pumps</t>
  </si>
  <si>
    <t>Direct Evaporative Coolers, Res</t>
  </si>
  <si>
    <t>Demand Controlled Ventilation for Single Zone Packaged HVAC</t>
  </si>
  <si>
    <t>Portable Room Air Conditioner</t>
  </si>
  <si>
    <t>Ductless Air Conditioners under 24 kBtu/hr</t>
  </si>
  <si>
    <t>SCE17HC001</t>
  </si>
  <si>
    <t>SCE17HC007</t>
  </si>
  <si>
    <t>SCE17HC011</t>
  </si>
  <si>
    <t>SCE17HC012</t>
  </si>
  <si>
    <t>SCE17HC017</t>
  </si>
  <si>
    <t>SCE17HC026</t>
  </si>
  <si>
    <t>SCE17HC060</t>
  </si>
  <si>
    <t>SCGWP100315A</t>
  </si>
  <si>
    <t>Multifamily Domestic Hot Water Temperature Reset Controller</t>
  </si>
  <si>
    <t>WPSCGNRHC120206A</t>
  </si>
  <si>
    <t>WPSCGREHC110603A</t>
  </si>
  <si>
    <t>Gravity Wall Furnaces in Single-Family and Multi-Family Homes</t>
  </si>
  <si>
    <t>WPSCGREHC130115A</t>
  </si>
  <si>
    <t>WPSCGREWH050101B</t>
  </si>
  <si>
    <t>WPSDGENRHC0026</t>
  </si>
  <si>
    <t>WPSDGENRHC0027</t>
  </si>
  <si>
    <t>WPSDGENRHC0028</t>
  </si>
  <si>
    <t>WPSDGENRHC1010</t>
  </si>
  <si>
    <t>WPSDGENRHC1020</t>
  </si>
  <si>
    <t>WPSDGENRHC1030</t>
  </si>
  <si>
    <t>WPSDGENRHC1040</t>
  </si>
  <si>
    <t>WPSDGENRHC1050</t>
  </si>
  <si>
    <t>WPSDGENRHC1051</t>
  </si>
  <si>
    <t>Guest Room PTAC/PTHP Adaptive Climate Controller</t>
  </si>
  <si>
    <t>WPSDGENRHC1061</t>
  </si>
  <si>
    <t>WPSDGEREHC0025</t>
  </si>
  <si>
    <t>WPSDGERERN001</t>
  </si>
  <si>
    <t>Milk Pre Cooler</t>
  </si>
  <si>
    <t>Milk Vacuum Pump VSD</t>
  </si>
  <si>
    <t>PGE3PREF114</t>
  </si>
  <si>
    <t>Chilled Glycol Pipe Insulation</t>
  </si>
  <si>
    <t>PGE3PREF115</t>
  </si>
  <si>
    <t>Glycol tank Insulation</t>
  </si>
  <si>
    <t xml:space="preserve">Low Pressure Sprinkler Nozzles </t>
  </si>
  <si>
    <t xml:space="preserve">Agricultural Pump System Overhaul for Pumps Up To 25 HP </t>
  </si>
  <si>
    <t>WPSPGENRAG0002</t>
  </si>
  <si>
    <t>WPSCGREWH120618A</t>
  </si>
  <si>
    <t>Rev03</t>
  </si>
  <si>
    <t>WPSDGEREWH1012</t>
  </si>
  <si>
    <t>SCGWP100303A</t>
  </si>
  <si>
    <t>Rev04</t>
  </si>
  <si>
    <t>WPSDGEREWH1061A</t>
  </si>
  <si>
    <t>SCGWP100303B</t>
  </si>
  <si>
    <t>Rev06</t>
  </si>
  <si>
    <t xml:space="preserve">WPSCGNRWH150827A </t>
  </si>
  <si>
    <t>Rev02</t>
  </si>
  <si>
    <t>Laminar Flow Restrictor</t>
  </si>
  <si>
    <t>SCGWP100309A</t>
  </si>
  <si>
    <t>Rev05</t>
  </si>
  <si>
    <t>Boiler, Commercial</t>
  </si>
  <si>
    <t>WPSCGNRWH120206C</t>
  </si>
  <si>
    <t>WPSDGENRWH1207</t>
  </si>
  <si>
    <t>101r7</t>
  </si>
  <si>
    <t>Tankless, Commercial</t>
  </si>
  <si>
    <t>Storage Water Heater, Commercial</t>
  </si>
  <si>
    <t xml:space="preserve">PGECOPRO101 </t>
  </si>
  <si>
    <t>Boiler, Process</t>
  </si>
  <si>
    <t>WPSCGNRPH120206A</t>
  </si>
  <si>
    <t>WPSDGENRPH0001</t>
  </si>
  <si>
    <t>Direct Contact Water Heater, Process</t>
  </si>
  <si>
    <t>WPSCGREWH131030A</t>
  </si>
  <si>
    <t>Rev00</t>
  </si>
  <si>
    <t>Boiler, Multi-Family</t>
  </si>
  <si>
    <t>Central Storage Water Heater, MF</t>
  </si>
  <si>
    <t>WPSCGREWH130613A</t>
  </si>
  <si>
    <t>Storage Water Heater, Residential</t>
  </si>
  <si>
    <t>WPSDGEREWH0023</t>
  </si>
  <si>
    <t>Tankless, Residential</t>
  </si>
  <si>
    <t>WPSCGODE091116</t>
  </si>
  <si>
    <t>Rev5</t>
  </si>
  <si>
    <t>WPSCGREWH161128A</t>
  </si>
  <si>
    <t>Rev01</t>
  </si>
  <si>
    <t>SCGWP081020A</t>
  </si>
  <si>
    <t>SCGWP110812A</t>
  </si>
  <si>
    <t>Hot Water Line Insulation Electric/Gas</t>
  </si>
  <si>
    <t>WPSDGENRWH1200</t>
  </si>
  <si>
    <t>WPSDGENRWH1202</t>
  </si>
  <si>
    <t>WPSCGNRMI050101A</t>
  </si>
  <si>
    <t>WPSDGEREHC0029</t>
  </si>
  <si>
    <t>WPSDGENRSH001</t>
  </si>
  <si>
    <t>WPSDGENRLG0999</t>
  </si>
  <si>
    <t>WPSDGERELG0999</t>
  </si>
  <si>
    <t>WPSDGEREWH1208</t>
  </si>
  <si>
    <t>WPSDGENRMI0004</t>
  </si>
  <si>
    <t>WPSDGEREMI0002</t>
  </si>
  <si>
    <t>WPSDGENRWH1204</t>
  </si>
  <si>
    <t>WPSDGEREWH0003</t>
  </si>
  <si>
    <t>2017 Measures</t>
  </si>
  <si>
    <t>2018 Measures</t>
  </si>
  <si>
    <t>n/a</t>
  </si>
  <si>
    <t>Zero Votes</t>
  </si>
  <si>
    <t>Commercial Faucet Aerator</t>
  </si>
  <si>
    <t>Commercial Recirculation Pump Control</t>
  </si>
  <si>
    <t>MultiFamily Recirculation Pump Control</t>
  </si>
  <si>
    <t>Commercial Low-Flow Showerhead</t>
  </si>
  <si>
    <t>Commercial Gas Dryer Modulating Valve</t>
  </si>
  <si>
    <t>Agricultural Milk Vacuum Pump VSD</t>
  </si>
  <si>
    <t>SMUD</t>
  </si>
  <si>
    <t>MCE</t>
  </si>
  <si>
    <t>Date Last Updated</t>
  </si>
  <si>
    <r>
      <t xml:space="preserve">By </t>
    </r>
    <r>
      <rPr>
        <b/>
        <i/>
        <sz val="12"/>
        <color theme="1"/>
        <rFont val="Arial"/>
        <family val="2"/>
      </rPr>
      <t>(initials)</t>
    </r>
  </si>
  <si>
    <t>SW Lead</t>
  </si>
  <si>
    <t>A.Al-Shaikh</t>
  </si>
  <si>
    <t>Comment</t>
  </si>
  <si>
    <t>Added "Last Update" table and Measure Lead column ("C") on the 'All Workpapers (2017)' sheet.</t>
  </si>
  <si>
    <t>Last Updated Table:</t>
  </si>
  <si>
    <t>Measure Summary Table:</t>
  </si>
  <si>
    <t>Measure Number</t>
  </si>
  <si>
    <t>T. Melloch</t>
  </si>
  <si>
    <t xml:space="preserve">Updated lines 324-334 to reflect round 2 review re: 2018 use (columns O-T)   </t>
  </si>
  <si>
    <t>Measure No</t>
  </si>
  <si>
    <t>Rev</t>
  </si>
  <si>
    <t>SCE13RN009
SCE17RN009</t>
  </si>
  <si>
    <t>PGE3PREF126
PGE3PREF123</t>
  </si>
  <si>
    <t>PGE3PREF120
PGE3PREF121</t>
  </si>
  <si>
    <t>SCE13RN003
SCE17RN003</t>
  </si>
  <si>
    <t>1.10</t>
  </si>
  <si>
    <t>D03-205, D03-206</t>
  </si>
  <si>
    <t>SCE13RN008
SCE17RN028</t>
  </si>
  <si>
    <t>2.10</t>
  </si>
  <si>
    <t xml:space="preserve">Gas &amp; Electric Fryers </t>
  </si>
  <si>
    <t>3.10</t>
  </si>
  <si>
    <t>SCE17G007</t>
  </si>
  <si>
    <t>4.10</t>
  </si>
  <si>
    <t>SCE17LG087</t>
  </si>
  <si>
    <t>WPSDGENRLG1096</t>
  </si>
  <si>
    <t>4.20</t>
  </si>
  <si>
    <t>4.30</t>
  </si>
  <si>
    <t>4.40</t>
  </si>
  <si>
    <t>4.50</t>
  </si>
  <si>
    <t>WPSDGENRLG0198</t>
  </si>
  <si>
    <t>LED, Sports or Athletic Fields</t>
  </si>
  <si>
    <t>5.10</t>
  </si>
  <si>
    <t>WPSCGREMI0004</t>
  </si>
  <si>
    <t>5.20</t>
  </si>
  <si>
    <t>SCE17HC12</t>
  </si>
  <si>
    <t>5.30</t>
  </si>
  <si>
    <t>SCE17HC013</t>
  </si>
  <si>
    <t>5.36</t>
  </si>
  <si>
    <t>5.40</t>
  </si>
  <si>
    <t>WPSCGREHC160624A</t>
  </si>
  <si>
    <t>5.50</t>
  </si>
  <si>
    <t>Duct Leakage</t>
  </si>
  <si>
    <t>SWWH001</t>
  </si>
  <si>
    <t>WPSDGEREWH1000</t>
  </si>
  <si>
    <t>WPSCGNRWH150827A</t>
  </si>
  <si>
    <t>WPSDGEREWH1063</t>
  </si>
  <si>
    <t>PGECODHW124
PGECODHW101</t>
  </si>
  <si>
    <t>6.10</t>
  </si>
  <si>
    <t>WPSDGENRWH0013</t>
  </si>
  <si>
    <t>PGECODHW104
PGECODHW122</t>
  </si>
  <si>
    <t>WPSCGREWH140122A
WPSCGREWH120919A</t>
  </si>
  <si>
    <t>WPSCGREWH161128A
WPSCGODE091116</t>
  </si>
  <si>
    <t>WPSDGENRWH1201</t>
  </si>
  <si>
    <t>WPSDGERECS0001</t>
  </si>
  <si>
    <t>6.20</t>
  </si>
  <si>
    <t>WPSDGEREWH1203</t>
  </si>
  <si>
    <t>WPSDGENRWH1200
WPSDGENRWH1202</t>
  </si>
  <si>
    <t>WPSDGEREAP0001</t>
  </si>
  <si>
    <t>WPSCGREAP140211A</t>
  </si>
  <si>
    <t>WPSCGREAP111222A</t>
  </si>
  <si>
    <t>WPSDGEREWH0011</t>
  </si>
  <si>
    <t>WPSCGREAP120531A</t>
  </si>
  <si>
    <t>WPSCGREAP150604A</t>
  </si>
  <si>
    <t>WPSDGENRWH0021</t>
  </si>
  <si>
    <t>Retail Products Platform</t>
  </si>
  <si>
    <t>WPSDGENROE0002</t>
  </si>
  <si>
    <t>PGE3PLTG168+A511</t>
  </si>
  <si>
    <t>Vending and Beverage Merchandise Controller</t>
  </si>
  <si>
    <t>PGE3PLTG168
PGECOREF111</t>
  </si>
  <si>
    <t>SCE17CS005</t>
  </si>
  <si>
    <t>WPSDGENRCS0001</t>
  </si>
  <si>
    <t>7.20</t>
  </si>
  <si>
    <t>PGECOAPP104</t>
  </si>
  <si>
    <t>WPSDGEREHE0001</t>
  </si>
  <si>
    <t>7.30</t>
  </si>
  <si>
    <t>WPRSGNRWH0002</t>
  </si>
  <si>
    <t>WPSCGNRWH150309A</t>
  </si>
  <si>
    <t>SCE17WP009</t>
  </si>
  <si>
    <t>WPSDGEREWP0002</t>
  </si>
  <si>
    <t>Commercial Variable Speed Pool Pump Replacing Pump, &lt;3HP</t>
  </si>
  <si>
    <t>SCE17WP008</t>
  </si>
  <si>
    <t>WPSDGENRMT0004</t>
  </si>
  <si>
    <t>WPSDGEREMT0002</t>
  </si>
  <si>
    <t>WPSDGENRPR0003</t>
  </si>
  <si>
    <t>SCE17PR008</t>
  </si>
  <si>
    <t>SCGWP100310A</t>
  </si>
  <si>
    <t>Commercial Steam Traps</t>
  </si>
  <si>
    <t>WPSDGENRWH0010</t>
  </si>
  <si>
    <t>10.10</t>
  </si>
  <si>
    <t>WPSDGENRWH1100</t>
  </si>
  <si>
    <t>Whole House Upgrade Program</t>
  </si>
  <si>
    <t>PGEWPESMH0500</t>
  </si>
  <si>
    <t>WPSCREBS007</t>
  </si>
  <si>
    <t>WPSCGNRWH170412A</t>
  </si>
  <si>
    <t>WPSCGNRWH161128B</t>
  </si>
  <si>
    <t>WPSCGNRWH161222A</t>
  </si>
  <si>
    <t>Rev09</t>
  </si>
  <si>
    <t>Rev 0</t>
  </si>
  <si>
    <t xml:space="preserve"> WPSCGNRWH121113A</t>
  </si>
  <si>
    <t>CalTF Staff</t>
  </si>
  <si>
    <t>Group</t>
  </si>
  <si>
    <t>6.19</t>
  </si>
  <si>
    <t>Updated workpaper/measure reference numbers (lookup sheet called "CategoryLog" also updated. Updated "Update Table" so that comment history will be saved.
Updated Measure Categories to be consistent with Category Summary sheets that are being developed.</t>
  </si>
  <si>
    <t>Added update dates for IOUs to the "All Workpapers (2017) tab. Added Status column (AI), so that 2017, 2018, and new measures could be identified easily.  Grouped/hid some extra columns.</t>
  </si>
  <si>
    <t xml:space="preserve"> WPSCGREAP120531A</t>
  </si>
  <si>
    <t>eTRM 
Status</t>
  </si>
  <si>
    <t>Risk; workpaper expected in July</t>
  </si>
  <si>
    <t>Remove - No workpaper; not expected by PG&amp;E or SCG.</t>
  </si>
  <si>
    <t>Changing</t>
  </si>
  <si>
    <t>No.</t>
  </si>
  <si>
    <t>Measure Names</t>
  </si>
  <si>
    <t>Plan</t>
  </si>
  <si>
    <t>POU</t>
  </si>
  <si>
    <t>2
0</t>
  </si>
  <si>
    <t>R4
R3</t>
  </si>
  <si>
    <t>7.2, 7.7</t>
  </si>
  <si>
    <t xml:space="preserve">PGE3PREF123 </t>
  </si>
  <si>
    <t>7.3, 7.4</t>
  </si>
  <si>
    <t>Strip curtain infiltration barrier for refrigerated space</t>
  </si>
  <si>
    <t>1
0</t>
  </si>
  <si>
    <t>???</t>
  </si>
  <si>
    <t>moved</t>
  </si>
  <si>
    <t>Greenhouse - Heat Curtain</t>
  </si>
  <si>
    <t>2 vs 3</t>
  </si>
  <si>
    <t>custom</t>
  </si>
  <si>
    <t>Energy Upgrade California - Prescriptive Whole Home Upgrade</t>
  </si>
  <si>
    <t>8.1 custom</t>
  </si>
  <si>
    <t>r2</t>
  </si>
  <si>
    <t>DEER Other</t>
  </si>
  <si>
    <t>1
7</t>
  </si>
  <si>
    <t>5
2</t>
  </si>
  <si>
    <t>Faucet Aerators for Bathroom/Kitchen Sinks, Commercial</t>
  </si>
  <si>
    <t>Low-Flow Showerheads, Commercial</t>
  </si>
  <si>
    <t>1
5</t>
  </si>
  <si>
    <t>Solar Screen</t>
  </si>
  <si>
    <t>Energy Efficient Windows</t>
  </si>
  <si>
    <t xml:space="preserve">Variable Speed Pool Motors </t>
  </si>
  <si>
    <t>SCGWP100303B
SWWH001</t>
  </si>
  <si>
    <t>Rev06
Rev00</t>
  </si>
  <si>
    <t>Rev00
Rev03</t>
  </si>
  <si>
    <t>Rev00
Rev5</t>
  </si>
  <si>
    <t>0.1
2</t>
  </si>
  <si>
    <t>WPSCGREAP140211A
WPSCGREAP111222A</t>
  </si>
  <si>
    <t>11.6 / 8.14</t>
  </si>
  <si>
    <t>13.1/8.13/8.14</t>
  </si>
  <si>
    <t>8.2 / 8.3</t>
  </si>
  <si>
    <t>SCE17MI001</t>
  </si>
  <si>
    <t xml:space="preserve"> </t>
  </si>
  <si>
    <t>Active</t>
  </si>
  <si>
    <t>Inactive</t>
  </si>
  <si>
    <t>Internal Review – Approved</t>
  </si>
  <si>
    <t>Internal Review – Changes Suggested</t>
  </si>
  <si>
    <t>External Review</t>
  </si>
  <si>
    <t>External Review – Approved</t>
  </si>
  <si>
    <t>External Review – Changes Suggested</t>
  </si>
  <si>
    <t>Active?</t>
  </si>
  <si>
    <t>New WP Idea</t>
  </si>
  <si>
    <t>Draft - In Development</t>
  </si>
  <si>
    <t>In Use</t>
  </si>
  <si>
    <t>Draft - Complete Internal Review</t>
  </si>
  <si>
    <t>Added revision number look-up table that is linked to information coming from the Technology Summary files (not yet available for Lighting or HVAC).
"Changing" shading added to workpapers that may change due to dispositions or existing conditions baselines.
Added workpaper "Status", "Active?", and "Comments" columns.</t>
  </si>
  <si>
    <t>WPSCGREWH170412A</t>
  </si>
  <si>
    <t>June Update - SDG&amp;E</t>
  </si>
  <si>
    <t>SCE17HC029</t>
  </si>
  <si>
    <r>
      <rPr>
        <strike/>
        <sz val="9"/>
        <color theme="1"/>
        <rFont val="Calibri"/>
        <family val="2"/>
        <scheme val="minor"/>
      </rPr>
      <t>PGECOREF126</t>
    </r>
    <r>
      <rPr>
        <sz val="9"/>
        <color theme="1"/>
        <rFont val="Calibri"/>
        <family val="2"/>
        <scheme val="minor"/>
      </rPr>
      <t xml:space="preserve"> 
PGECOREF130</t>
    </r>
  </si>
  <si>
    <t>June Update - PG&amp;E</t>
  </si>
  <si>
    <t>May Update - PG&amp;E</t>
  </si>
  <si>
    <t>May Update - SDG&amp;E</t>
  </si>
  <si>
    <t>To be submitted in June 2017 - SCG</t>
  </si>
  <si>
    <t>New workpaper - PG&amp;E</t>
  </si>
  <si>
    <t>Submitted in May 2017, update for 2016 code change - SCG</t>
  </si>
  <si>
    <t>Short Form - PG&amp;E</t>
  </si>
  <si>
    <t>6/1/2017 proposed effective date - PG&amp;E</t>
  </si>
  <si>
    <t>To be submitted this month - SCG</t>
  </si>
  <si>
    <t>Submitted in March 2017 - SCG</t>
  </si>
  <si>
    <t>Hold for comments from PG&amp;E - SCG</t>
  </si>
  <si>
    <t>Add building types - PG&amp;E</t>
  </si>
  <si>
    <t>September update - PG&amp;E</t>
  </si>
  <si>
    <t>New workpaper, expected August - PG&amp;E</t>
  </si>
  <si>
    <t>WP update expected July - PG&amp;E</t>
  </si>
  <si>
    <t>Collaborating with PGE/CPUC EA team on adding a 3rd manufacture</t>
  </si>
  <si>
    <t>WPSDGEREHC0030</t>
  </si>
  <si>
    <t>Uploaded SF workpaper EA db to WPA on 6/30/2017 per May Lighting Disposition</t>
  </si>
  <si>
    <t>Submitted to WPA on 6/30/2017 -SDGE ER</t>
  </si>
  <si>
    <t>WPSDGENRLG0083</t>
  </si>
  <si>
    <t>Submitted to WPA on 7/10/2017 - SCG</t>
  </si>
  <si>
    <t>WPSCGNRAP170103A</t>
  </si>
  <si>
    <t>Submitted to WPA on 7/11/2017 - SCG</t>
  </si>
  <si>
    <t>Submitted to WPA on 5/11/2017  - SCG</t>
  </si>
  <si>
    <t>Submitted on 6/13/2017 &amp; review comments from EAR team on 7/5/2017. not approved. - SCG</t>
  </si>
  <si>
    <t>Submitted on 6/16/2017 &amp; review commetns from EAR team on 7/5/2017. Not approved. - SCG</t>
  </si>
  <si>
    <t>In Progress- SCE</t>
  </si>
  <si>
    <t>Adopted PG&amp;E Workpaper- SCE</t>
  </si>
  <si>
    <t>Submitted to CPUC- SCE</t>
  </si>
  <si>
    <t xml:space="preserve">Summitted to WPA on 6/30/2017-SDGE ER, Filed &amp; approved for 2017- SCE </t>
  </si>
  <si>
    <t>Updating using PG&amp;E Workpaper- SCE</t>
  </si>
  <si>
    <t>Updating per disposition- SCE</t>
  </si>
  <si>
    <t>Updated &amp; Submitted per March 1 disposition- SCE</t>
  </si>
  <si>
    <t>Updated &amp; Submitted per disposition- SCE</t>
  </si>
  <si>
    <t>In-Progress- SCE</t>
  </si>
  <si>
    <t>To be submitted this month- SCE</t>
  </si>
  <si>
    <t>Updated using PG&amp;E Workpaper - SCE</t>
  </si>
  <si>
    <t>To be submitted Aug 2017</t>
  </si>
  <si>
    <t>New workpaper. Uploaded to WPA on Monday, 8/7/17</t>
  </si>
  <si>
    <t>New workpaper based on DEER values</t>
  </si>
  <si>
    <t>New workpaper. Reviewing DOE energy conservationstandard data. Expected WP upload September.</t>
  </si>
  <si>
    <t>October update - PG&amp;E</t>
  </si>
  <si>
    <t>Retire in September</t>
  </si>
  <si>
    <t>ED declined to comment on GreenFan WP and urged SCG to officially submit for review.- SCG</t>
  </si>
  <si>
    <t>Product not avail in the market, and measure no longer offered by SCG. - SCG</t>
  </si>
  <si>
    <t>none</t>
  </si>
  <si>
    <t>Dual Set Point Boiler Control for MF Space Heating</t>
  </si>
  <si>
    <t>WP revision needed for the new UEF ratings.  Target completion Q4 2017. - SCG</t>
  </si>
  <si>
    <t>Revised wp submitted in 5/12/2017.  Rev 05 Update due to change in flow rate baseline per CEC code, 1.0 and 1.25 LFSH measures added - SCG</t>
  </si>
  <si>
    <t>Conveyor Broiler, Commercial Foodservice</t>
  </si>
  <si>
    <t>New WP under development, target completion in Q4 2017- SCG</t>
  </si>
  <si>
    <t>WP to be revised to incorporate the last two (2014 &amp; 2015) Impact Evaluation Reports, target completion Q4 2017 - SCG</t>
  </si>
  <si>
    <t>WP revision needed to reflecte new LFSH/Aerator Savings. Target completion Q3 2017. - SCG</t>
  </si>
  <si>
    <t>WP will be revised for ED review comments and resubmitted to WPA in Q4 2017 - SCG</t>
  </si>
  <si>
    <t>New, modifie-DEER measure WP under development, target completion in Q3 2017- SCG</t>
  </si>
  <si>
    <t>Residential Dishwasher, 199 kWh EAEU</t>
  </si>
  <si>
    <t>Updating, incorporating Low Income - SCE</t>
  </si>
  <si>
    <t>Updating Costs and Savings - SCE</t>
  </si>
  <si>
    <t>E4818 Updating Costs and Savings - SCE</t>
  </si>
  <si>
    <t>Cost update, Review code updates SCE</t>
  </si>
  <si>
    <t>Updating, incorporating 4818 &amp;Low Income - SCE</t>
  </si>
  <si>
    <t>Update 4818 - SCE</t>
  </si>
  <si>
    <t>4818 Baseline Update - SCE</t>
  </si>
  <si>
    <t>4818 Cost Update - SCE</t>
  </si>
  <si>
    <t>4818 Baseline update, Cost updates - SCE</t>
  </si>
  <si>
    <t>4818 Update - SCE</t>
  </si>
  <si>
    <t>4818 Cost Update, Baseline Update - SCE</t>
  </si>
  <si>
    <t>4818 Cost Update , Baseline Update - SCE</t>
  </si>
  <si>
    <t>4818 Baseline update, cost update, Low income update -SCE</t>
  </si>
  <si>
    <t>Updated SDG&amp;E Workpaper to include new DI solution codes - SDG&amp;E</t>
  </si>
  <si>
    <t>Updating SDG&amp;E Workpaper to align wth SCE requirements - SDGE</t>
  </si>
  <si>
    <t>4818 Baseline Update - SCE; New workpaper adoption for limited CZ only - SDG&amp;E</t>
  </si>
  <si>
    <t>Updating workpaper based on Phase 1 review -SDG&amp;E</t>
  </si>
  <si>
    <t>To be replaced with Commercial Recirc Pump Control WP (Row 341).</t>
  </si>
  <si>
    <t>WPSCGNRWH170313A</t>
  </si>
  <si>
    <t>New WP draft in review.  To be submitted to WPA in Oct. 2017</t>
  </si>
  <si>
    <t>WPSCGREAP170726A</t>
  </si>
  <si>
    <t>New WP draft in review.  To be submitted on WPA in Oct 2017.</t>
  </si>
  <si>
    <t>Residential Condensing Wall Furnace</t>
  </si>
  <si>
    <t>New WP under development, to be completed in Q1 2017.</t>
  </si>
  <si>
    <t>Code update for 1/1/2018 - PG&amp;E</t>
  </si>
  <si>
    <t>New Workpaper submission with effective date 1/1/2018 - PG&amp;E</t>
  </si>
  <si>
    <t>Add new "to-code" custom measure codes - PG&amp;E</t>
  </si>
  <si>
    <t>DEER 2017 update, Statewide UEF update - PG&amp;E</t>
  </si>
  <si>
    <t>Updating, incorporating Low Income - SCE; DEER 2017 update, Statewide UEF update - PG&amp;E</t>
  </si>
  <si>
    <t>DEER Update, October Submittal - SCE</t>
  </si>
  <si>
    <t>Submittal planned for Oct 2017 - SCE</t>
  </si>
  <si>
    <t>Update postponed</t>
  </si>
  <si>
    <t>Updating workpaper by adopting lead IOU WP- SDGE</t>
  </si>
  <si>
    <t>WPSDGEREHC0031</t>
  </si>
  <si>
    <t>New workpaper adoption for limited CZ only - SDG&amp;E</t>
  </si>
  <si>
    <t>Updating workpaper adopting DEER Measures-SDGE</t>
  </si>
  <si>
    <t>Residential Window Replacement</t>
  </si>
  <si>
    <t>New WP under development, to be completed by Q4 2017</t>
  </si>
  <si>
    <t>WPSDGEREBS0001</t>
  </si>
  <si>
    <t>WPSDGENRRN0016</t>
  </si>
  <si>
    <t>New workpaper adopting lead PGE workpaper- SDGE</t>
  </si>
  <si>
    <t>Update workpaper with new DLC 4.2 requirement, updated costs and changed savings methodology - PG&amp;E</t>
  </si>
  <si>
    <t>New WP under development, to be completed in Q1 2018.</t>
  </si>
  <si>
    <t>New WP under development, to be completed in Q4 2017.</t>
  </si>
  <si>
    <t>SCG's response to the preliminary EAR was submitted to WPA.  WP to be revised by Q4 2017.</t>
  </si>
  <si>
    <t>Confirm with the EAR team for sunsetting the wp.</t>
  </si>
  <si>
    <t>Updating sf workpaper for adopting Lead IOU wp shown in DEER /READI db -SDGE  (This needs to be discussed in SW Engr meeting-SCG)</t>
  </si>
  <si>
    <t>WP under development.  See August 2017 comment in Column I. - SCG</t>
  </si>
  <si>
    <t>SCG is evaluating the 20MMBtuh cap to be increased.  Needs data from SCG Custom and PG&amp;E Custom.</t>
  </si>
  <si>
    <t>UEF change under review.  DEER Water Heater Calculator is under modification.</t>
  </si>
  <si>
    <t>Update workpaper with new measures for the 2018 program year.</t>
  </si>
  <si>
    <t>New workpaper. submitted 10/2 - PG&amp;E</t>
  </si>
  <si>
    <t>Multi Speed Unitary Air-Cooled Commercial Air Conditioning Equipment</t>
  </si>
  <si>
    <t>PGECOHVC174</t>
  </si>
  <si>
    <t>New WP under development, to be submitted Q4 2017 - PG&amp;E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</si>
</sst>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6" formatCode="&quot;$&quot;#,##0_);[Red]\(&quot;$&quot;#,##0\)"/>
    <numFmt numFmtId="44" formatCode="_(&quot;$&quot;* #,##0.00_);_(&quot;$&quot;* \(#,##0.00\);_(&quot;$&quot;* &quot;-&quot;??_);_(@_)"/>
    <numFmt numFmtId="43" formatCode="_(* #,##0.00_);_(* \(#,##0.00\);_(* &quot;-&quot;??_);_(@_)"/>
    <numFmt numFmtId="164" formatCode="[$-409]mmmm\-yy;@"/>
    <numFmt numFmtId="165" formatCode="&quot;$&quot;#,##0.00"/>
    <numFmt numFmtId="166" formatCode="&quot;$&quot;#,##0"/>
    <numFmt numFmtId="167" formatCode="0.0000000000"/>
    <numFmt numFmtId="168" formatCode="&quot;$&quot;#,##0_)&quot;   &quot;;\(&quot;$&quot;#,##0\)&quot;   &quot;"/>
    <numFmt numFmtId="169" formatCode="[$-409]h:mm:ss\ AM/PM"/>
    <numFmt numFmtId="170" formatCode="_(* #,##0.0_);_(* \-#,##0.0_);_(* &quot;-&quot;??_);_(@_)"/>
    <numFmt numFmtId="171" formatCode="&quot;Equipment &quot;0.0&quot; W/sqft Typical&quot;"/>
    <numFmt numFmtId="172" formatCode="_-* #,##0.0_-;\-* #,##0.0_-;_-* &quot;-&quot;??_-;_-@_-"/>
    <numFmt numFmtId="173" formatCode="0&quot; gal&quot;"/>
    <numFmt numFmtId="174" formatCode="#,##0.00&quot; $&quot;;\-#,##0.00&quot; $&quot;"/>
    <numFmt numFmtId="175" formatCode="General&quot; hp&quot;"/>
    <numFmt numFmtId="176" formatCode="#,##0&quot; kBtuh&quot;"/>
    <numFmt numFmtId="177" formatCode="#,##0&quot; kW&quot;"/>
    <numFmt numFmtId="178" formatCode="#,##0&quot; kWh&quot;"/>
    <numFmt numFmtId="179" formatCode="0.00_)"/>
    <numFmt numFmtId="180" formatCode="#,##0&quot; rpm&quot;"/>
    <numFmt numFmtId="181" formatCode="#,##0&quot; therms&quot;"/>
    <numFmt numFmtId="182" formatCode="#,##0&quot; tons&quot;"/>
    <numFmt numFmtId="183" formatCode="#,##0\V"/>
    <numFmt numFmtId="184" formatCode="#,##0&quot;W   &quot;"/>
    <numFmt numFmtId="185" formatCode="0_);\(0\)"/>
    <numFmt numFmtId="186" formatCode="mm/dd/yy;@"/>
    <numFmt numFmtId="187" formatCode="[$-409]mmm\-yyyy;@"/>
  </numFmts>
  <fonts count="16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scheme val="minor"/>
    </font>
    <font>
      <sz val="11"/>
      <color theme="1"/>
      <name val="Calibri"/>
      <family val="2"/>
      <scheme val="minor"/>
    </font>
    <font>
      <sz val="10"/>
      <color theme="1"/>
      <name val="Arial"/>
      <family val="2"/>
    </font>
    <font>
      <i/>
      <sz val="11"/>
      <color rgb="FF7F7F7F"/>
      <name val="Calibri"/>
      <family val="2"/>
      <scheme val="minor"/>
    </font>
    <font>
      <b/>
      <sz val="10"/>
      <color theme="1"/>
      <name val="Arial"/>
      <family val="2"/>
    </font>
    <font>
      <sz val="11"/>
      <name val="돋움"/>
      <family val="3"/>
    </font>
    <font>
      <sz val="9"/>
      <color indexed="10"/>
      <name val="Geneva"/>
    </font>
    <font>
      <sz val="11"/>
      <color indexed="8"/>
      <name val="Calibri"/>
      <family val="2"/>
    </font>
    <font>
      <sz val="11"/>
      <color indexed="8"/>
      <name val="宋体"/>
      <charset val="134"/>
    </font>
    <font>
      <sz val="11"/>
      <color indexed="9"/>
      <name val="Calibri"/>
      <family val="2"/>
    </font>
    <font>
      <sz val="10"/>
      <color theme="0"/>
      <name val="Arial"/>
      <family val="2"/>
    </font>
    <font>
      <sz val="11"/>
      <color indexed="9"/>
      <name val="宋体"/>
      <charset val="134"/>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Arial"/>
      <family val="2"/>
    </font>
    <font>
      <sz val="9"/>
      <name val="Geneva"/>
    </font>
    <font>
      <sz val="10"/>
      <name val="MS Sans Serif"/>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indexed="12"/>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sz val="10"/>
      <name val="Tahoma"/>
      <family val="2"/>
    </font>
    <font>
      <sz val="10"/>
      <color indexed="0"/>
      <name val="Arial"/>
      <family val="2"/>
    </font>
    <font>
      <sz val="10"/>
      <name val="Times New Roman"/>
      <family val="1"/>
    </font>
    <font>
      <sz val="11"/>
      <color theme="1"/>
      <name val="Times New Roman"/>
      <family val="2"/>
    </font>
    <font>
      <b/>
      <sz val="11"/>
      <color indexed="63"/>
      <name val="Calibri"/>
      <family val="2"/>
    </font>
    <font>
      <b/>
      <sz val="10"/>
      <color rgb="FF3F3F3F"/>
      <name val="Arial"/>
      <family val="2"/>
    </font>
    <font>
      <b/>
      <i/>
      <sz val="10"/>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sz val="11"/>
      <name val="__ _____"/>
      <family val="3"/>
      <charset val="128"/>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9"/>
      <color theme="1"/>
      <name val="Calibri"/>
      <family val="2"/>
      <scheme val="minor"/>
    </font>
    <font>
      <b/>
      <sz val="9"/>
      <color theme="1"/>
      <name val="Calibri"/>
      <family val="2"/>
      <scheme val="minor"/>
    </font>
    <font>
      <b/>
      <sz val="9"/>
      <color indexed="8"/>
      <name val="Calibri"/>
      <family val="2"/>
      <scheme val="minor"/>
    </font>
    <font>
      <sz val="9"/>
      <color indexed="8"/>
      <name val="Calibri"/>
      <family val="2"/>
      <scheme val="minor"/>
    </font>
    <font>
      <sz val="9"/>
      <name val="Calibri"/>
      <family val="2"/>
      <scheme val="minor"/>
    </font>
    <font>
      <sz val="9"/>
      <color rgb="FF000000"/>
      <name val="Calibri"/>
      <family val="2"/>
      <scheme val="minor"/>
    </font>
    <fon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8"/>
      <name val="Arial"/>
      <family val="2"/>
    </font>
    <font>
      <sz val="8"/>
      <name val="Arial"/>
      <family val="2"/>
    </font>
    <font>
      <sz val="9"/>
      <color indexed="8"/>
      <name val="Arial"/>
      <family val="2"/>
    </font>
    <font>
      <sz val="10"/>
      <name val="Geneva"/>
    </font>
    <font>
      <sz val="12"/>
      <name val="Times New Roman"/>
      <family val="1"/>
    </font>
    <font>
      <sz val="11"/>
      <name val="??"/>
      <family val="3"/>
      <charset val="129"/>
    </font>
    <font>
      <b/>
      <sz val="8"/>
      <color theme="1"/>
      <name val="Arial"/>
      <family val="2"/>
    </font>
    <font>
      <b/>
      <sz val="8"/>
      <color indexed="8"/>
      <name val="Arial"/>
      <family val="2"/>
    </font>
    <font>
      <b/>
      <u/>
      <sz val="11"/>
      <color indexed="37"/>
      <name val="Arial"/>
      <family val="2"/>
    </font>
    <font>
      <b/>
      <sz val="12"/>
      <name val="Times New Roman"/>
      <family val="1"/>
    </font>
    <font>
      <sz val="10"/>
      <color indexed="12"/>
      <name val="Arial"/>
      <family val="2"/>
    </font>
    <font>
      <u/>
      <sz val="12"/>
      <color indexed="12"/>
      <name val="Times New Roman"/>
      <family val="1"/>
    </font>
    <font>
      <sz val="11"/>
      <color theme="3"/>
      <name val="Calibri"/>
      <family val="2"/>
      <scheme val="minor"/>
    </font>
    <font>
      <b/>
      <i/>
      <sz val="12"/>
      <name val="Arial"/>
      <family val="2"/>
    </font>
    <font>
      <b/>
      <i/>
      <sz val="16"/>
      <name val="Helv"/>
    </font>
    <font>
      <b/>
      <sz val="11"/>
      <color theme="1"/>
      <name val="Arial"/>
      <family val="2"/>
    </font>
    <font>
      <sz val="8"/>
      <color indexed="12"/>
      <name val="Arial"/>
      <family val="2"/>
    </font>
    <font>
      <sz val="11"/>
      <color indexed="8"/>
      <name val="Calibri"/>
      <family val="2"/>
      <scheme val="minor"/>
    </font>
    <font>
      <i/>
      <sz val="10"/>
      <color rgb="FF0000FF"/>
      <name val="Arial"/>
      <family val="2"/>
    </font>
    <font>
      <sz val="10"/>
      <color rgb="FF0000FF"/>
      <name val="Arial"/>
      <family val="2"/>
    </font>
    <font>
      <b/>
      <sz val="12"/>
      <color theme="1"/>
      <name val="Arial"/>
      <family val="2"/>
    </font>
    <font>
      <sz val="11"/>
      <color theme="1"/>
      <name val="Calibri"/>
      <family val="2"/>
    </font>
    <font>
      <sz val="11"/>
      <name val="Calibri"/>
      <family val="2"/>
    </font>
    <font>
      <sz val="9"/>
      <color rgb="FFFF0000"/>
      <name val="Calibri"/>
      <family val="2"/>
      <scheme val="minor"/>
    </font>
    <font>
      <sz val="9"/>
      <color rgb="FF0000FF"/>
      <name val="Calibri"/>
      <family val="2"/>
      <scheme val="minor"/>
    </font>
    <font>
      <sz val="11"/>
      <color rgb="FF000000"/>
      <name val="Calibri"/>
      <family val="2"/>
    </font>
    <font>
      <b/>
      <sz val="11"/>
      <color rgb="FF000000"/>
      <name val="Calibri"/>
      <family val="2"/>
    </font>
    <font>
      <sz val="9"/>
      <name val="Calibri"/>
      <family val="2"/>
    </font>
    <font>
      <sz val="11"/>
      <name val="Calibri"/>
      <family val="2"/>
      <scheme val="minor"/>
    </font>
    <font>
      <sz val="11"/>
      <name val="Arial"/>
      <family val="2"/>
    </font>
    <font>
      <sz val="8"/>
      <color rgb="FFFF0000"/>
      <name val="Arial"/>
      <family val="2"/>
    </font>
    <font>
      <sz val="11"/>
      <color theme="1"/>
      <name val="Arial"/>
      <family val="2"/>
    </font>
    <font>
      <sz val="11"/>
      <color rgb="FF0000CC"/>
      <name val="Arial"/>
      <family val="2"/>
    </font>
    <font>
      <sz val="12"/>
      <color theme="1"/>
      <name val="Arial"/>
      <family val="2"/>
    </font>
    <font>
      <b/>
      <sz val="12"/>
      <name val="Arial"/>
      <family val="2"/>
    </font>
    <font>
      <b/>
      <i/>
      <sz val="12"/>
      <color theme="1"/>
      <name val="Arial"/>
      <family val="2"/>
    </font>
    <font>
      <b/>
      <sz val="18"/>
      <color rgb="FF0000FF"/>
      <name val="Arial"/>
      <family val="2"/>
    </font>
    <font>
      <sz val="11"/>
      <color rgb="FFFF0000"/>
      <name val="Calibri"/>
      <family val="2"/>
    </font>
    <font>
      <b/>
      <sz val="12"/>
      <color rgb="FF0000FF"/>
      <name val="Arial"/>
      <family val="2"/>
    </font>
    <font>
      <i/>
      <sz val="9"/>
      <color indexed="81"/>
      <name val="Tahoma"/>
      <family val="2"/>
    </font>
    <font>
      <b/>
      <sz val="9"/>
      <color indexed="81"/>
      <name val="Tahoma"/>
      <family val="2"/>
    </font>
    <font>
      <sz val="9"/>
      <color rgb="FF0000FF"/>
      <name val="Calibri"/>
      <family val="2"/>
      <scheme val="minor"/>
    </font>
    <font>
      <b/>
      <sz val="9"/>
      <color rgb="FF0000FF"/>
      <name val="Calibri"/>
      <family val="2"/>
      <scheme val="minor"/>
    </font>
    <font>
      <sz val="9"/>
      <color theme="1"/>
      <name val="Calibri"/>
      <family val="2"/>
      <scheme val="minor"/>
    </font>
    <font>
      <sz val="10"/>
      <color theme="1"/>
      <name val="Arial"/>
      <family val="2"/>
    </font>
    <font>
      <sz val="10"/>
      <name val="Arial"/>
      <family val="2"/>
    </font>
    <font>
      <sz val="10"/>
      <color rgb="FFFF0000"/>
      <name val="Arial"/>
      <family val="2"/>
    </font>
    <font>
      <b/>
      <sz val="10"/>
      <color rgb="FF0000FF"/>
      <name val="Calibri"/>
      <family val="2"/>
      <scheme val="minor"/>
    </font>
    <font>
      <b/>
      <sz val="11"/>
      <color theme="1"/>
      <name val="Calibri"/>
      <family val="2"/>
      <scheme val="minor"/>
    </font>
    <font>
      <b/>
      <sz val="10"/>
      <name val="Calibri"/>
      <family val="2"/>
      <scheme val="minor"/>
    </font>
    <font>
      <b/>
      <sz val="10"/>
      <color theme="1"/>
      <name val="Calibri"/>
      <family val="2"/>
      <scheme val="minor"/>
    </font>
    <font>
      <b/>
      <sz val="10"/>
      <color indexed="8"/>
      <name val="Calibri"/>
      <family val="2"/>
      <scheme val="minor"/>
    </font>
    <font>
      <b/>
      <sz val="9"/>
      <name val="Calibri"/>
      <family val="2"/>
    </font>
    <font>
      <b/>
      <sz val="9"/>
      <color indexed="8"/>
      <name val="Calibri"/>
      <family val="2"/>
      <scheme val="minor"/>
    </font>
    <font>
      <b/>
      <sz val="9"/>
      <color rgb="FFFF0000"/>
      <name val="Calibri"/>
      <family val="2"/>
      <scheme val="minor"/>
    </font>
    <font>
      <b/>
      <sz val="9"/>
      <name val="Calibri"/>
      <family val="2"/>
      <scheme val="minor"/>
    </font>
    <font>
      <b/>
      <sz val="9"/>
      <color theme="1"/>
      <name val="Calibri"/>
      <family val="2"/>
      <scheme val="minor"/>
    </font>
    <font>
      <sz val="9"/>
      <name val="Calibri"/>
      <family val="2"/>
      <scheme val="minor"/>
    </font>
    <font>
      <sz val="10"/>
      <name val="Calibri"/>
      <family val="2"/>
    </font>
    <font>
      <sz val="9"/>
      <name val="Calibri"/>
      <family val="2"/>
    </font>
    <font>
      <sz val="9"/>
      <color theme="1"/>
      <name val="Calibri"/>
      <family val="2"/>
    </font>
    <font>
      <sz val="9"/>
      <color indexed="8"/>
      <name val="Calibri"/>
      <family val="2"/>
    </font>
    <font>
      <sz val="9"/>
      <color indexed="8"/>
      <name val="Calibri"/>
      <family val="2"/>
      <scheme val="minor"/>
    </font>
    <font>
      <sz val="10"/>
      <color rgb="FF0000FF"/>
      <name val="Arial"/>
      <family val="2"/>
    </font>
    <font>
      <sz val="9"/>
      <color rgb="FFFF0000"/>
      <name val="Calibri"/>
      <family val="2"/>
      <scheme val="minor"/>
    </font>
    <font>
      <sz val="10"/>
      <color theme="1"/>
      <name val="Calibri"/>
      <family val="2"/>
      <scheme val="minor"/>
    </font>
    <font>
      <sz val="9"/>
      <color theme="1"/>
      <name val="Arial"/>
      <family val="2"/>
    </font>
    <font>
      <sz val="9"/>
      <color rgb="FFFF0000"/>
      <name val="Calibri"/>
      <family val="2"/>
    </font>
    <font>
      <b/>
      <sz val="10"/>
      <name val="Arial"/>
      <family val="2"/>
    </font>
    <font>
      <sz val="9"/>
      <color indexed="81"/>
      <name val="Tahoma"/>
      <family val="2"/>
    </font>
    <font>
      <strike/>
      <sz val="9"/>
      <color theme="1"/>
      <name val="Calibri"/>
      <family val="2"/>
      <scheme val="minor"/>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rgb="FFCDC4BD"/>
        <bgColor indexed="64"/>
      </patternFill>
    </fill>
    <fill>
      <patternFill patternType="solid">
        <fgColor rgb="FFD0C8BA"/>
        <bgColor indexed="64"/>
      </patternFill>
    </fill>
    <fill>
      <patternFill patternType="solid">
        <fgColor rgb="FFF4F1F0"/>
        <bgColor indexed="64"/>
      </patternFill>
    </fill>
    <fill>
      <patternFill patternType="solid">
        <fgColor indexed="55"/>
        <bgColor indexed="64"/>
      </patternFill>
    </fill>
    <fill>
      <patternFill patternType="solid">
        <fgColor rgb="FF9E8D6F"/>
        <bgColor indexed="64"/>
      </patternFill>
    </fill>
    <fill>
      <patternFill patternType="solid">
        <fgColor indexed="60"/>
        <bgColor indexed="64"/>
      </patternFill>
    </fill>
    <fill>
      <patternFill patternType="solid">
        <fgColor indexed="26"/>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rgb="FFC6E0B4"/>
        <bgColor rgb="FF000000"/>
      </patternFill>
    </fill>
    <fill>
      <patternFill patternType="solid">
        <fgColor rgb="FF548235"/>
        <bgColor rgb="FF000000"/>
      </patternFill>
    </fill>
    <fill>
      <patternFill patternType="solid">
        <fgColor rgb="FF7030A0"/>
        <bgColor indexed="64"/>
      </patternFill>
    </fill>
    <fill>
      <patternFill patternType="solid">
        <fgColor rgb="FFFF0000"/>
        <bgColor indexed="64"/>
      </patternFill>
    </fill>
    <fill>
      <patternFill patternType="solid">
        <fgColor theme="1" tint="0.34998626667073579"/>
        <bgColor indexed="64"/>
      </patternFill>
    </fill>
    <fill>
      <patternFill patternType="solid">
        <fgColor theme="0"/>
        <bgColor indexed="64"/>
      </patternFill>
    </fill>
    <fill>
      <patternFill patternType="solid">
        <fgColor rgb="FFFFFFCC"/>
        <bgColor indexed="64"/>
      </patternFill>
    </fill>
    <fill>
      <patternFill patternType="solid">
        <fgColor rgb="FFFF5050"/>
        <bgColor rgb="FF000000"/>
      </patternFill>
    </fill>
    <fill>
      <patternFill patternType="solid">
        <fgColor rgb="FFFF0000"/>
        <bgColor rgb="FF000000"/>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5050"/>
        <bgColor indexed="64"/>
      </patternFill>
    </fill>
    <fill>
      <patternFill patternType="solid">
        <fgColor theme="0" tint="-0.249977111117893"/>
        <bgColor indexed="64"/>
      </patternFill>
    </fill>
    <fill>
      <patternFill patternType="solid">
        <fgColor rgb="FFFFFF66"/>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theme="0"/>
      </left>
      <right style="thin">
        <color theme="0"/>
      </right>
      <top style="thin">
        <color theme="0"/>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14993743705557422"/>
      </right>
      <top style="medium">
        <color indexed="64"/>
      </top>
      <bottom style="thin">
        <color theme="0" tint="-0.14993743705557422"/>
      </bottom>
      <diagonal/>
    </border>
    <border>
      <left style="thin">
        <color theme="0" tint="-0.14993743705557422"/>
      </left>
      <right style="thin">
        <color theme="0" tint="-0.14993743705557422"/>
      </right>
      <top style="medium">
        <color indexed="64"/>
      </top>
      <bottom style="thin">
        <color theme="0" tint="-0.14993743705557422"/>
      </bottom>
      <diagonal/>
    </border>
    <border>
      <left/>
      <right style="medium">
        <color indexed="64"/>
      </right>
      <top style="medium">
        <color indexed="64"/>
      </top>
      <bottom/>
      <diagonal/>
    </border>
    <border>
      <left style="medium">
        <color indexed="64"/>
      </left>
      <right style="thin">
        <color theme="0" tint="-0.14993743705557422"/>
      </right>
      <top style="thin">
        <color theme="0" tint="-0.14993743705557422"/>
      </top>
      <bottom style="thin">
        <color theme="0" tint="-0.14993743705557422"/>
      </bottom>
      <diagonal/>
    </border>
    <border>
      <left/>
      <right style="medium">
        <color indexed="64"/>
      </right>
      <top/>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style="medium">
        <color indexed="64"/>
      </left>
      <right style="thin">
        <color theme="0" tint="-0.14993743705557422"/>
      </right>
      <top style="thin">
        <color theme="0" tint="-0.14993743705557422"/>
      </top>
      <bottom/>
      <diagonal/>
    </border>
    <border>
      <left style="medium">
        <color indexed="64"/>
      </left>
      <right style="thin">
        <color theme="0" tint="-0.14993743705557422"/>
      </right>
      <top/>
      <bottom style="thin">
        <color theme="0" tint="-0.14993743705557422"/>
      </bottom>
      <diagonal/>
    </border>
    <border>
      <left/>
      <right/>
      <top/>
      <bottom style="medium">
        <color indexed="64"/>
      </bottom>
      <diagonal/>
    </border>
    <border>
      <left style="thin">
        <color theme="0" tint="-0.14993743705557422"/>
      </left>
      <right style="thin">
        <color theme="0" tint="-0.14993743705557422"/>
      </right>
      <top style="thin">
        <color theme="0" tint="-0.14993743705557422"/>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3743705557422"/>
      </right>
      <top style="thin">
        <color theme="0" tint="-0.14993743705557422"/>
      </top>
      <bottom/>
      <diagonal/>
    </border>
    <border>
      <left style="medium">
        <color indexed="64"/>
      </left>
      <right style="thin">
        <color theme="0" tint="-0.14993743705557422"/>
      </right>
      <top/>
      <bottom style="medium">
        <color indexed="64"/>
      </bottom>
      <diagonal/>
    </border>
    <border>
      <left style="thin">
        <color indexed="64"/>
      </left>
      <right style="thin">
        <color indexed="64"/>
      </right>
      <top/>
      <bottom style="medium">
        <color indexed="64"/>
      </bottom>
      <diagonal/>
    </border>
    <border>
      <left/>
      <right style="thin">
        <color theme="0" tint="-0.14993743705557422"/>
      </right>
      <top/>
      <bottom style="medium">
        <color indexed="64"/>
      </bottom>
      <diagonal/>
    </border>
    <border>
      <left style="thin">
        <color theme="0" tint="-0.14993743705557422"/>
      </left>
      <right style="thin">
        <color theme="0" tint="-0.14993743705557422"/>
      </right>
      <top/>
      <bottom style="medium">
        <color indexed="64"/>
      </bottom>
      <diagonal/>
    </border>
    <border>
      <left style="medium">
        <color indexed="64"/>
      </left>
      <right style="thin">
        <color theme="0" tint="-0.14993743705557422"/>
      </right>
      <top/>
      <bottom/>
      <diagonal/>
    </border>
    <border>
      <left style="thin">
        <color indexed="64"/>
      </left>
      <right style="thin">
        <color indexed="64"/>
      </right>
      <top/>
      <bottom/>
      <diagonal/>
    </border>
    <border>
      <left/>
      <right style="thin">
        <color theme="0" tint="-0.14993743705557422"/>
      </right>
      <top/>
      <bottom/>
      <diagonal/>
    </border>
    <border>
      <left style="thin">
        <color theme="0" tint="-0.14993743705557422"/>
      </left>
      <right style="thin">
        <color theme="0" tint="-0.14993743705557422"/>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s>
  <cellStyleXfs count="15441">
    <xf numFmtId="0" fontId="0" fillId="0" borderId="0"/>
    <xf numFmtId="0" fontId="6" fillId="0" borderId="0"/>
    <xf numFmtId="0" fontId="8" fillId="0" borderId="0"/>
    <xf numFmtId="0" fontId="5" fillId="0" borderId="0"/>
    <xf numFmtId="0" fontId="12" fillId="0" borderId="0"/>
    <xf numFmtId="0" fontId="12" fillId="0" borderId="0"/>
    <xf numFmtId="0" fontId="12" fillId="0" borderId="0"/>
    <xf numFmtId="0" fontId="13" fillId="0" borderId="0"/>
    <xf numFmtId="0" fontId="14" fillId="33" borderId="0" applyNumberFormat="0" applyBorder="0" applyAlignment="0" applyProtection="0"/>
    <xf numFmtId="0" fontId="14" fillId="33" borderId="0" applyNumberFormat="0" applyBorder="0" applyAlignment="0" applyProtection="0"/>
    <xf numFmtId="164" fontId="14" fillId="33" borderId="0" applyNumberFormat="0" applyBorder="0" applyAlignment="0" applyProtection="0"/>
    <xf numFmtId="0" fontId="14" fillId="33" borderId="0" applyNumberFormat="0" applyBorder="0" applyAlignment="0" applyProtection="0"/>
    <xf numFmtId="164" fontId="14" fillId="33" borderId="0" applyNumberFormat="0" applyBorder="0" applyAlignment="0" applyProtection="0"/>
    <xf numFmtId="0" fontId="14" fillId="33" borderId="0" applyNumberFormat="0" applyBorder="0" applyAlignment="0" applyProtection="0"/>
    <xf numFmtId="164" fontId="14" fillId="33" borderId="0" applyNumberFormat="0" applyBorder="0" applyAlignment="0" applyProtection="0"/>
    <xf numFmtId="164" fontId="14" fillId="33" borderId="0" applyNumberFormat="0" applyBorder="0" applyAlignment="0" applyProtection="0"/>
    <xf numFmtId="0" fontId="14" fillId="33" borderId="0" applyNumberFormat="0" applyBorder="0" applyAlignment="0" applyProtection="0"/>
    <xf numFmtId="164"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4" fontId="14" fillId="34" borderId="0" applyNumberFormat="0" applyBorder="0" applyAlignment="0" applyProtection="0"/>
    <xf numFmtId="0" fontId="14" fillId="34" borderId="0" applyNumberFormat="0" applyBorder="0" applyAlignment="0" applyProtection="0"/>
    <xf numFmtId="164" fontId="14" fillId="34" borderId="0" applyNumberFormat="0" applyBorder="0" applyAlignment="0" applyProtection="0"/>
    <xf numFmtId="0" fontId="14" fillId="34" borderId="0" applyNumberFormat="0" applyBorder="0" applyAlignment="0" applyProtection="0"/>
    <xf numFmtId="164" fontId="14" fillId="34" borderId="0" applyNumberFormat="0" applyBorder="0" applyAlignment="0" applyProtection="0"/>
    <xf numFmtId="164" fontId="14" fillId="34" borderId="0" applyNumberFormat="0" applyBorder="0" applyAlignment="0" applyProtection="0"/>
    <xf numFmtId="0" fontId="14" fillId="34" borderId="0" applyNumberFormat="0" applyBorder="0" applyAlignment="0" applyProtection="0"/>
    <xf numFmtId="164"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 fillId="14" borderId="0" applyNumberFormat="0" applyBorder="0" applyAlignment="0" applyProtection="0"/>
    <xf numFmtId="0" fontId="9" fillId="1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164" fontId="14" fillId="35" borderId="0" applyNumberFormat="0" applyBorder="0" applyAlignment="0" applyProtection="0"/>
    <xf numFmtId="0" fontId="14" fillId="35" borderId="0" applyNumberFormat="0" applyBorder="0" applyAlignment="0" applyProtection="0"/>
    <xf numFmtId="164" fontId="14" fillId="35" borderId="0" applyNumberFormat="0" applyBorder="0" applyAlignment="0" applyProtection="0"/>
    <xf numFmtId="0" fontId="14" fillId="35" borderId="0" applyNumberFormat="0" applyBorder="0" applyAlignment="0" applyProtection="0"/>
    <xf numFmtId="164" fontId="14" fillId="35" borderId="0" applyNumberFormat="0" applyBorder="0" applyAlignment="0" applyProtection="0"/>
    <xf numFmtId="164" fontId="14" fillId="35" borderId="0" applyNumberFormat="0" applyBorder="0" applyAlignment="0" applyProtection="0"/>
    <xf numFmtId="0" fontId="14" fillId="35" borderId="0" applyNumberFormat="0" applyBorder="0" applyAlignment="0" applyProtection="0"/>
    <xf numFmtId="164"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5" fillId="18" borderId="0" applyNumberFormat="0" applyBorder="0" applyAlignment="0" applyProtection="0"/>
    <xf numFmtId="0" fontId="9" fillId="18"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5" fillId="22" borderId="0" applyNumberFormat="0" applyBorder="0" applyAlignment="0" applyProtection="0"/>
    <xf numFmtId="0" fontId="9" fillId="2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4" fontId="14" fillId="37" borderId="0" applyNumberFormat="0" applyBorder="0" applyAlignment="0" applyProtection="0"/>
    <xf numFmtId="0" fontId="14" fillId="37" borderId="0" applyNumberFormat="0" applyBorder="0" applyAlignment="0" applyProtection="0"/>
    <xf numFmtId="164" fontId="14" fillId="37" borderId="0" applyNumberFormat="0" applyBorder="0" applyAlignment="0" applyProtection="0"/>
    <xf numFmtId="0" fontId="14" fillId="37" borderId="0" applyNumberFormat="0" applyBorder="0" applyAlignment="0" applyProtection="0"/>
    <xf numFmtId="164" fontId="14" fillId="37" borderId="0" applyNumberFormat="0" applyBorder="0" applyAlignment="0" applyProtection="0"/>
    <xf numFmtId="164" fontId="14" fillId="37" borderId="0" applyNumberFormat="0" applyBorder="0" applyAlignment="0" applyProtection="0"/>
    <xf numFmtId="0" fontId="14" fillId="37" borderId="0" applyNumberFormat="0" applyBorder="0" applyAlignment="0" applyProtection="0"/>
    <xf numFmtId="164"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5" fillId="26" borderId="0" applyNumberFormat="0" applyBorder="0" applyAlignment="0" applyProtection="0"/>
    <xf numFmtId="0" fontId="9" fillId="26"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38" borderId="0" applyNumberFormat="0" applyBorder="0" applyAlignment="0" applyProtection="0"/>
    <xf numFmtId="0" fontId="14" fillId="38" borderId="0" applyNumberFormat="0" applyBorder="0" applyAlignment="0" applyProtection="0"/>
    <xf numFmtId="164" fontId="14" fillId="38" borderId="0" applyNumberFormat="0" applyBorder="0" applyAlignment="0" applyProtection="0"/>
    <xf numFmtId="0" fontId="14" fillId="38"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0" fontId="14" fillId="38" borderId="0" applyNumberFormat="0" applyBorder="0" applyAlignment="0" applyProtection="0"/>
    <xf numFmtId="164"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5" fillId="30" borderId="0" applyNumberFormat="0" applyBorder="0" applyAlignment="0" applyProtection="0"/>
    <xf numFmtId="0" fontId="9" fillId="30" borderId="0" applyNumberFormat="0" applyBorder="0" applyAlignment="0" applyProtection="0"/>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5" fillId="38" borderId="0" applyNumberFormat="0" applyBorder="0" applyAlignment="0" applyProtection="0">
      <alignment vertical="center"/>
    </xf>
    <xf numFmtId="0"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4" fontId="14" fillId="40" borderId="0" applyNumberFormat="0" applyBorder="0" applyAlignment="0" applyProtection="0"/>
    <xf numFmtId="0" fontId="14" fillId="40" borderId="0" applyNumberFormat="0" applyBorder="0" applyAlignment="0" applyProtection="0"/>
    <xf numFmtId="164" fontId="14" fillId="40" borderId="0" applyNumberFormat="0" applyBorder="0" applyAlignment="0" applyProtection="0"/>
    <xf numFmtId="0" fontId="14" fillId="40" borderId="0" applyNumberFormat="0" applyBorder="0" applyAlignment="0" applyProtection="0"/>
    <xf numFmtId="164" fontId="14" fillId="40" borderId="0" applyNumberFormat="0" applyBorder="0" applyAlignment="0" applyProtection="0"/>
    <xf numFmtId="164" fontId="14" fillId="40" borderId="0" applyNumberFormat="0" applyBorder="0" applyAlignment="0" applyProtection="0"/>
    <xf numFmtId="0" fontId="14" fillId="40" borderId="0" applyNumberFormat="0" applyBorder="0" applyAlignment="0" applyProtection="0"/>
    <xf numFmtId="164"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5" fillId="15" borderId="0" applyNumberFormat="0" applyBorder="0" applyAlignment="0" applyProtection="0"/>
    <xf numFmtId="0" fontId="9" fillId="15"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64" fontId="14" fillId="41" borderId="0" applyNumberFormat="0" applyBorder="0" applyAlignment="0" applyProtection="0"/>
    <xf numFmtId="0" fontId="14" fillId="41" borderId="0" applyNumberFormat="0" applyBorder="0" applyAlignment="0" applyProtection="0"/>
    <xf numFmtId="164" fontId="14" fillId="41" borderId="0" applyNumberFormat="0" applyBorder="0" applyAlignment="0" applyProtection="0"/>
    <xf numFmtId="0" fontId="14" fillId="41"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0" fontId="14" fillId="41" borderId="0" applyNumberFormat="0" applyBorder="0" applyAlignment="0" applyProtection="0"/>
    <xf numFmtId="164"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5" fillId="19" borderId="0" applyNumberFormat="0" applyBorder="0" applyAlignment="0" applyProtection="0"/>
    <xf numFmtId="0" fontId="9" fillId="19"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164"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5" fillId="23" borderId="0" applyNumberFormat="0" applyBorder="0" applyAlignment="0" applyProtection="0"/>
    <xf numFmtId="0" fontId="9" fillId="2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164"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5" fillId="27" borderId="0" applyNumberFormat="0" applyBorder="0" applyAlignment="0" applyProtection="0"/>
    <xf numFmtId="0" fontId="9" fillId="2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64" fontId="14" fillId="42" borderId="0" applyNumberFormat="0" applyBorder="0" applyAlignment="0" applyProtection="0"/>
    <xf numFmtId="0" fontId="14" fillId="42" borderId="0" applyNumberFormat="0" applyBorder="0" applyAlignment="0" applyProtection="0"/>
    <xf numFmtId="164" fontId="14" fillId="42" borderId="0" applyNumberFormat="0" applyBorder="0" applyAlignment="0" applyProtection="0"/>
    <xf numFmtId="0" fontId="14" fillId="42" borderId="0" applyNumberFormat="0" applyBorder="0" applyAlignment="0" applyProtection="0"/>
    <xf numFmtId="164" fontId="14" fillId="42" borderId="0" applyNumberFormat="0" applyBorder="0" applyAlignment="0" applyProtection="0"/>
    <xf numFmtId="164" fontId="14" fillId="42" borderId="0" applyNumberFormat="0" applyBorder="0" applyAlignment="0" applyProtection="0"/>
    <xf numFmtId="0" fontId="14" fillId="42" borderId="0" applyNumberFormat="0" applyBorder="0" applyAlignment="0" applyProtection="0"/>
    <xf numFmtId="164"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5" fillId="31" borderId="0" applyNumberFormat="0" applyBorder="0" applyAlignment="0" applyProtection="0"/>
    <xf numFmtId="0" fontId="9" fillId="31" borderId="0" applyNumberFormat="0" applyBorder="0" applyAlignment="0" applyProtection="0"/>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5" fillId="41" borderId="0" applyNumberFormat="0" applyBorder="0" applyAlignment="0" applyProtection="0">
      <alignment vertical="center"/>
    </xf>
    <xf numFmtId="0" fontId="15" fillId="36" borderId="0" applyNumberFormat="0" applyBorder="0" applyAlignment="0" applyProtection="0">
      <alignment vertical="center"/>
    </xf>
    <xf numFmtId="0" fontId="15" fillId="39" borderId="0" applyNumberFormat="0" applyBorder="0" applyAlignment="0" applyProtection="0">
      <alignment vertical="center"/>
    </xf>
    <xf numFmtId="0" fontId="15" fillId="42" borderId="0" applyNumberFormat="0" applyBorder="0" applyAlignment="0" applyProtection="0">
      <alignment vertical="center"/>
    </xf>
    <xf numFmtId="0" fontId="16" fillId="43" borderId="0" applyNumberFormat="0" applyBorder="0" applyAlignment="0" applyProtection="0"/>
    <xf numFmtId="0" fontId="16" fillId="43" borderId="0" applyNumberFormat="0" applyBorder="0" applyAlignment="0" applyProtection="0"/>
    <xf numFmtId="164" fontId="16" fillId="43" borderId="0" applyNumberFormat="0" applyBorder="0" applyAlignment="0" applyProtection="0"/>
    <xf numFmtId="0" fontId="16" fillId="43" borderId="0" applyNumberFormat="0" applyBorder="0" applyAlignment="0" applyProtection="0"/>
    <xf numFmtId="164" fontId="16" fillId="43" borderId="0" applyNumberFormat="0" applyBorder="0" applyAlignment="0" applyProtection="0"/>
    <xf numFmtId="0" fontId="16" fillId="43" borderId="0" applyNumberFormat="0" applyBorder="0" applyAlignment="0" applyProtection="0"/>
    <xf numFmtId="164" fontId="16" fillId="43" borderId="0" applyNumberFormat="0" applyBorder="0" applyAlignment="0" applyProtection="0"/>
    <xf numFmtId="164" fontId="16" fillId="43" borderId="0" applyNumberFormat="0" applyBorder="0" applyAlignment="0" applyProtection="0"/>
    <xf numFmtId="0" fontId="16" fillId="43" borderId="0" applyNumberFormat="0" applyBorder="0" applyAlignment="0" applyProtection="0"/>
    <xf numFmtId="164"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1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164" fontId="16" fillId="40" borderId="0" applyNumberFormat="0" applyBorder="0" applyAlignment="0" applyProtection="0"/>
    <xf numFmtId="0" fontId="16" fillId="40" borderId="0" applyNumberFormat="0" applyBorder="0" applyAlignment="0" applyProtection="0"/>
    <xf numFmtId="164" fontId="16" fillId="40" borderId="0" applyNumberFormat="0" applyBorder="0" applyAlignment="0" applyProtection="0"/>
    <xf numFmtId="0" fontId="16" fillId="40" borderId="0" applyNumberFormat="0" applyBorder="0" applyAlignment="0" applyProtection="0"/>
    <xf numFmtId="164" fontId="16" fillId="40" borderId="0" applyNumberFormat="0" applyBorder="0" applyAlignment="0" applyProtection="0"/>
    <xf numFmtId="164" fontId="16" fillId="40" borderId="0" applyNumberFormat="0" applyBorder="0" applyAlignment="0" applyProtection="0"/>
    <xf numFmtId="0" fontId="16" fillId="40" borderId="0" applyNumberFormat="0" applyBorder="0" applyAlignment="0" applyProtection="0"/>
    <xf numFmtId="164"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164" fontId="16" fillId="41" borderId="0" applyNumberFormat="0" applyBorder="0" applyAlignment="0" applyProtection="0"/>
    <xf numFmtId="0" fontId="16" fillId="41" borderId="0" applyNumberFormat="0" applyBorder="0" applyAlignment="0" applyProtection="0"/>
    <xf numFmtId="164" fontId="16" fillId="41" borderId="0" applyNumberFormat="0" applyBorder="0" applyAlignment="0" applyProtection="0"/>
    <xf numFmtId="0" fontId="16" fillId="41" borderId="0" applyNumberFormat="0" applyBorder="0" applyAlignment="0" applyProtection="0"/>
    <xf numFmtId="164" fontId="16" fillId="41" borderId="0" applyNumberFormat="0" applyBorder="0" applyAlignment="0" applyProtection="0"/>
    <xf numFmtId="164" fontId="16" fillId="41" borderId="0" applyNumberFormat="0" applyBorder="0" applyAlignment="0" applyProtection="0"/>
    <xf numFmtId="0" fontId="16" fillId="41" borderId="0" applyNumberFormat="0" applyBorder="0" applyAlignment="0" applyProtection="0"/>
    <xf numFmtId="164"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8"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164" fontId="16" fillId="46" borderId="0" applyNumberFormat="0" applyBorder="0" applyAlignment="0" applyProtection="0"/>
    <xf numFmtId="0" fontId="16" fillId="46" borderId="0" applyNumberFormat="0" applyBorder="0" applyAlignment="0" applyProtection="0"/>
    <xf numFmtId="164" fontId="16" fillId="46" borderId="0" applyNumberFormat="0" applyBorder="0" applyAlignment="0" applyProtection="0"/>
    <xf numFmtId="0" fontId="16" fillId="46" borderId="0" applyNumberFormat="0" applyBorder="0" applyAlignment="0" applyProtection="0"/>
    <xf numFmtId="164" fontId="16" fillId="46" borderId="0" applyNumberFormat="0" applyBorder="0" applyAlignment="0" applyProtection="0"/>
    <xf numFmtId="164" fontId="16" fillId="46" borderId="0" applyNumberFormat="0" applyBorder="0" applyAlignment="0" applyProtection="0"/>
    <xf numFmtId="0" fontId="16" fillId="46" borderId="0" applyNumberFormat="0" applyBorder="0" applyAlignment="0" applyProtection="0"/>
    <xf numFmtId="164"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32" borderId="0" applyNumberFormat="0" applyBorder="0" applyAlignment="0" applyProtection="0"/>
    <xf numFmtId="0" fontId="18" fillId="43" borderId="0" applyNumberFormat="0" applyBorder="0" applyAlignment="0" applyProtection="0">
      <alignment vertical="center"/>
    </xf>
    <xf numFmtId="0" fontId="18" fillId="40" borderId="0" applyNumberFormat="0" applyBorder="0" applyAlignment="0" applyProtection="0">
      <alignment vertical="center"/>
    </xf>
    <xf numFmtId="0" fontId="18" fillId="41" borderId="0" applyNumberFormat="0" applyBorder="0" applyAlignment="0" applyProtection="0">
      <alignment vertical="center"/>
    </xf>
    <xf numFmtId="0" fontId="18" fillId="44"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16" fillId="47" borderId="0" applyNumberFormat="0" applyBorder="0" applyAlignment="0" applyProtection="0"/>
    <xf numFmtId="0" fontId="16" fillId="47" borderId="0" applyNumberFormat="0" applyBorder="0" applyAlignment="0" applyProtection="0"/>
    <xf numFmtId="164" fontId="16" fillId="47" borderId="0" applyNumberFormat="0" applyBorder="0" applyAlignment="0" applyProtection="0"/>
    <xf numFmtId="0" fontId="16" fillId="47" borderId="0" applyNumberFormat="0" applyBorder="0" applyAlignment="0" applyProtection="0"/>
    <xf numFmtId="164" fontId="16" fillId="47" borderId="0" applyNumberFormat="0" applyBorder="0" applyAlignment="0" applyProtection="0"/>
    <xf numFmtId="0" fontId="16" fillId="47" borderId="0" applyNumberFormat="0" applyBorder="0" applyAlignment="0" applyProtection="0"/>
    <xf numFmtId="164" fontId="16" fillId="47" borderId="0" applyNumberFormat="0" applyBorder="0" applyAlignment="0" applyProtection="0"/>
    <xf numFmtId="164" fontId="16" fillId="47" borderId="0" applyNumberFormat="0" applyBorder="0" applyAlignment="0" applyProtection="0"/>
    <xf numFmtId="0" fontId="16" fillId="47" borderId="0" applyNumberFormat="0" applyBorder="0" applyAlignment="0" applyProtection="0"/>
    <xf numFmtId="164"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9"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164" fontId="16" fillId="48" borderId="0" applyNumberFormat="0" applyBorder="0" applyAlignment="0" applyProtection="0"/>
    <xf numFmtId="0" fontId="16" fillId="48" borderId="0" applyNumberFormat="0" applyBorder="0" applyAlignment="0" applyProtection="0"/>
    <xf numFmtId="164" fontId="16" fillId="48" borderId="0" applyNumberFormat="0" applyBorder="0" applyAlignment="0" applyProtection="0"/>
    <xf numFmtId="0" fontId="16" fillId="48" borderId="0" applyNumberFormat="0" applyBorder="0" applyAlignment="0" applyProtection="0"/>
    <xf numFmtId="164" fontId="16" fillId="48" borderId="0" applyNumberFormat="0" applyBorder="0" applyAlignment="0" applyProtection="0"/>
    <xf numFmtId="164" fontId="16" fillId="48" borderId="0" applyNumberFormat="0" applyBorder="0" applyAlignment="0" applyProtection="0"/>
    <xf numFmtId="0" fontId="16" fillId="48" borderId="0" applyNumberFormat="0" applyBorder="0" applyAlignment="0" applyProtection="0"/>
    <xf numFmtId="164"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1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164" fontId="16" fillId="49" borderId="0" applyNumberFormat="0" applyBorder="0" applyAlignment="0" applyProtection="0"/>
    <xf numFmtId="0" fontId="16" fillId="49" borderId="0" applyNumberFormat="0" applyBorder="0" applyAlignment="0" applyProtection="0"/>
    <xf numFmtId="164" fontId="16" fillId="49" borderId="0" applyNumberFormat="0" applyBorder="0" applyAlignment="0" applyProtection="0"/>
    <xf numFmtId="0" fontId="16" fillId="49" borderId="0" applyNumberFormat="0" applyBorder="0" applyAlignment="0" applyProtection="0"/>
    <xf numFmtId="164" fontId="16" fillId="49" borderId="0" applyNumberFormat="0" applyBorder="0" applyAlignment="0" applyProtection="0"/>
    <xf numFmtId="164" fontId="16" fillId="49" borderId="0" applyNumberFormat="0" applyBorder="0" applyAlignment="0" applyProtection="0"/>
    <xf numFmtId="0" fontId="16" fillId="49" borderId="0" applyNumberFormat="0" applyBorder="0" applyAlignment="0" applyProtection="0"/>
    <xf numFmtId="164"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7"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164"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1"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164"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5"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164" fontId="16" fillId="50" borderId="0" applyNumberFormat="0" applyBorder="0" applyAlignment="0" applyProtection="0"/>
    <xf numFmtId="0" fontId="16" fillId="50" borderId="0" applyNumberFormat="0" applyBorder="0" applyAlignment="0" applyProtection="0"/>
    <xf numFmtId="164" fontId="16" fillId="50" borderId="0" applyNumberFormat="0" applyBorder="0" applyAlignment="0" applyProtection="0"/>
    <xf numFmtId="0" fontId="16" fillId="50" borderId="0" applyNumberFormat="0" applyBorder="0" applyAlignment="0" applyProtection="0"/>
    <xf numFmtId="164" fontId="16" fillId="50" borderId="0" applyNumberFormat="0" applyBorder="0" applyAlignment="0" applyProtection="0"/>
    <xf numFmtId="164" fontId="16" fillId="50" borderId="0" applyNumberFormat="0" applyBorder="0" applyAlignment="0" applyProtection="0"/>
    <xf numFmtId="0" fontId="16" fillId="50" borderId="0" applyNumberFormat="0" applyBorder="0" applyAlignment="0" applyProtection="0"/>
    <xf numFmtId="164"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20" fillId="3" borderId="0" applyNumberFormat="0" applyBorder="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164" fontId="21" fillId="51" borderId="10" applyNumberFormat="0" applyAlignment="0" applyProtection="0"/>
    <xf numFmtId="0" fontId="21" fillId="51" borderId="10" applyNumberFormat="0" applyAlignment="0" applyProtection="0"/>
    <xf numFmtId="164"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164" fontId="21" fillId="51" borderId="10" applyNumberFormat="0" applyAlignment="0" applyProtection="0"/>
    <xf numFmtId="164" fontId="21" fillId="51" borderId="10" applyNumberFormat="0" applyAlignment="0" applyProtection="0"/>
    <xf numFmtId="0" fontId="21" fillId="51" borderId="10" applyNumberFormat="0" applyAlignment="0" applyProtection="0"/>
    <xf numFmtId="164"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1" fillId="51" borderId="10" applyNumberFormat="0" applyAlignment="0" applyProtection="0"/>
    <xf numFmtId="0" fontId="22" fillId="6" borderId="4" applyNumberFormat="0" applyAlignment="0" applyProtection="0"/>
    <xf numFmtId="0" fontId="23" fillId="52" borderId="11" applyNumberFormat="0" applyAlignment="0" applyProtection="0"/>
    <xf numFmtId="0" fontId="23" fillId="52" borderId="11" applyNumberFormat="0" applyAlignment="0" applyProtection="0"/>
    <xf numFmtId="164" fontId="23" fillId="52" borderId="11" applyNumberFormat="0" applyAlignment="0" applyProtection="0"/>
    <xf numFmtId="0" fontId="23" fillId="52" borderId="11" applyNumberFormat="0" applyAlignment="0" applyProtection="0"/>
    <xf numFmtId="164" fontId="23" fillId="52" borderId="11" applyNumberFormat="0" applyAlignment="0" applyProtection="0"/>
    <xf numFmtId="0" fontId="23" fillId="52" borderId="11" applyNumberFormat="0" applyAlignment="0" applyProtection="0"/>
    <xf numFmtId="164" fontId="23" fillId="52" borderId="11" applyNumberFormat="0" applyAlignment="0" applyProtection="0"/>
    <xf numFmtId="164" fontId="23" fillId="52" borderId="11" applyNumberFormat="0" applyAlignment="0" applyProtection="0"/>
    <xf numFmtId="0" fontId="23" fillId="52" borderId="11" applyNumberFormat="0" applyAlignment="0" applyProtection="0"/>
    <xf numFmtId="164" fontId="23" fillId="52" borderId="11" applyNumberFormat="0" applyAlignment="0" applyProtection="0"/>
    <xf numFmtId="0" fontId="23" fillId="52" borderId="11" applyNumberFormat="0" applyAlignment="0" applyProtection="0"/>
    <xf numFmtId="0" fontId="23" fillId="52" borderId="11" applyNumberFormat="0" applyAlignment="0" applyProtection="0"/>
    <xf numFmtId="0" fontId="23" fillId="52" borderId="11" applyNumberFormat="0" applyAlignment="0" applyProtection="0"/>
    <xf numFmtId="0" fontId="24" fillId="7" borderId="7" applyNumberFormat="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10" fillId="0" borderId="0" applyNumberFormat="0" applyFill="0" applyBorder="0" applyAlignment="0" applyProtection="0"/>
    <xf numFmtId="0" fontId="28"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5"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1" fillId="2" borderId="0" applyNumberFormat="0" applyBorder="0" applyAlignment="0" applyProtection="0"/>
    <xf numFmtId="0" fontId="32" fillId="0" borderId="12" applyNumberFormat="0" applyFill="0" applyAlignment="0" applyProtection="0"/>
    <xf numFmtId="0" fontId="32" fillId="0" borderId="12" applyNumberFormat="0" applyFill="0" applyAlignment="0" applyProtection="0"/>
    <xf numFmtId="164" fontId="32" fillId="0" borderId="12" applyNumberFormat="0" applyFill="0" applyAlignment="0" applyProtection="0"/>
    <xf numFmtId="0" fontId="32" fillId="0" borderId="12" applyNumberFormat="0" applyFill="0" applyAlignment="0" applyProtection="0"/>
    <xf numFmtId="164" fontId="32" fillId="0" borderId="12" applyNumberFormat="0" applyFill="0" applyAlignment="0" applyProtection="0"/>
    <xf numFmtId="0" fontId="32" fillId="0" borderId="12" applyNumberFormat="0" applyFill="0" applyAlignment="0" applyProtection="0"/>
    <xf numFmtId="164" fontId="32" fillId="0" borderId="12" applyNumberFormat="0" applyFill="0" applyAlignment="0" applyProtection="0"/>
    <xf numFmtId="164" fontId="32" fillId="0" borderId="12" applyNumberFormat="0" applyFill="0" applyAlignment="0" applyProtection="0"/>
    <xf numFmtId="0" fontId="32" fillId="0" borderId="12" applyNumberFormat="0" applyFill="0" applyAlignment="0" applyProtection="0"/>
    <xf numFmtId="164"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4" fontId="34" fillId="0" borderId="13" applyNumberFormat="0" applyFill="0" applyAlignment="0" applyProtection="0"/>
    <xf numFmtId="0" fontId="34" fillId="0" borderId="13" applyNumberFormat="0" applyFill="0" applyAlignment="0" applyProtection="0"/>
    <xf numFmtId="164" fontId="34" fillId="0" borderId="13" applyNumberFormat="0" applyFill="0" applyAlignment="0" applyProtection="0"/>
    <xf numFmtId="0" fontId="34" fillId="0" borderId="13" applyNumberFormat="0" applyFill="0" applyAlignment="0" applyProtection="0"/>
    <xf numFmtId="164" fontId="34" fillId="0" borderId="13" applyNumberFormat="0" applyFill="0" applyAlignment="0" applyProtection="0"/>
    <xf numFmtId="164" fontId="34" fillId="0" borderId="13" applyNumberFormat="0" applyFill="0" applyAlignment="0" applyProtection="0"/>
    <xf numFmtId="0" fontId="34" fillId="0" borderId="13" applyNumberFormat="0" applyFill="0" applyAlignment="0" applyProtection="0"/>
    <xf numFmtId="164"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2"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164" fontId="36" fillId="0" borderId="14" applyNumberFormat="0" applyFill="0" applyAlignment="0" applyProtection="0"/>
    <xf numFmtId="0" fontId="36" fillId="0" borderId="14" applyNumberFormat="0" applyFill="0" applyAlignment="0" applyProtection="0"/>
    <xf numFmtId="164" fontId="36" fillId="0" borderId="14" applyNumberFormat="0" applyFill="0" applyAlignment="0" applyProtection="0"/>
    <xf numFmtId="0" fontId="36" fillId="0" borderId="14" applyNumberFormat="0" applyFill="0" applyAlignment="0" applyProtection="0"/>
    <xf numFmtId="164" fontId="36" fillId="0" borderId="14" applyNumberFormat="0" applyFill="0" applyAlignment="0" applyProtection="0"/>
    <xf numFmtId="164" fontId="36" fillId="0" borderId="14" applyNumberFormat="0" applyFill="0" applyAlignment="0" applyProtection="0"/>
    <xf numFmtId="0" fontId="36" fillId="0" borderId="14" applyNumberFormat="0" applyFill="0" applyAlignment="0" applyProtection="0"/>
    <xf numFmtId="164"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7" fillId="0" borderId="3"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164" fontId="39" fillId="38" borderId="10" applyNumberFormat="0" applyAlignment="0" applyProtection="0"/>
    <xf numFmtId="0" fontId="39" fillId="38" borderId="10" applyNumberFormat="0" applyAlignment="0" applyProtection="0"/>
    <xf numFmtId="164"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164" fontId="39" fillId="38" borderId="10" applyNumberFormat="0" applyAlignment="0" applyProtection="0"/>
    <xf numFmtId="164" fontId="39" fillId="38" borderId="10" applyNumberFormat="0" applyAlignment="0" applyProtection="0"/>
    <xf numFmtId="0" fontId="39" fillId="38" borderId="10" applyNumberFormat="0" applyAlignment="0" applyProtection="0"/>
    <xf numFmtId="164"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39" fillId="38" borderId="10" applyNumberFormat="0" applyAlignment="0" applyProtection="0"/>
    <xf numFmtId="0" fontId="40" fillId="5" borderId="4" applyNumberFormat="0" applyAlignment="0" applyProtection="0"/>
    <xf numFmtId="0" fontId="41" fillId="0" borderId="15" applyNumberFormat="0" applyFill="0" applyAlignment="0" applyProtection="0"/>
    <xf numFmtId="0" fontId="41" fillId="0" borderId="15" applyNumberFormat="0" applyFill="0" applyAlignment="0" applyProtection="0"/>
    <xf numFmtId="164" fontId="41" fillId="0" borderId="15" applyNumberFormat="0" applyFill="0" applyAlignment="0" applyProtection="0"/>
    <xf numFmtId="0" fontId="41" fillId="0" borderId="15" applyNumberFormat="0" applyFill="0" applyAlignment="0" applyProtection="0"/>
    <xf numFmtId="164" fontId="41" fillId="0" borderId="15" applyNumberFormat="0" applyFill="0" applyAlignment="0" applyProtection="0"/>
    <xf numFmtId="0" fontId="41" fillId="0" borderId="15" applyNumberFormat="0" applyFill="0" applyAlignment="0" applyProtection="0"/>
    <xf numFmtId="164" fontId="41" fillId="0" borderId="15" applyNumberFormat="0" applyFill="0" applyAlignment="0" applyProtection="0"/>
    <xf numFmtId="164" fontId="41" fillId="0" borderId="15" applyNumberFormat="0" applyFill="0" applyAlignment="0" applyProtection="0"/>
    <xf numFmtId="0" fontId="41" fillId="0" borderId="15" applyNumberFormat="0" applyFill="0" applyAlignment="0" applyProtection="0"/>
    <xf numFmtId="164"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2" fillId="0" borderId="6" applyNumberFormat="0" applyFill="0" applyAlignment="0" applyProtection="0"/>
    <xf numFmtId="0" fontId="43" fillId="53" borderId="0" applyNumberFormat="0" applyBorder="0" applyAlignment="0" applyProtection="0"/>
    <xf numFmtId="0" fontId="43" fillId="53" borderId="0" applyNumberFormat="0" applyBorder="0" applyAlignment="0" applyProtection="0"/>
    <xf numFmtId="164" fontId="43" fillId="53" borderId="0" applyNumberFormat="0" applyBorder="0" applyAlignment="0" applyProtection="0"/>
    <xf numFmtId="0" fontId="43" fillId="53" borderId="0" applyNumberFormat="0" applyBorder="0" applyAlignment="0" applyProtection="0"/>
    <xf numFmtId="164" fontId="43" fillId="53" borderId="0" applyNumberFormat="0" applyBorder="0" applyAlignment="0" applyProtection="0"/>
    <xf numFmtId="0" fontId="43" fillId="53" borderId="0" applyNumberFormat="0" applyBorder="0" applyAlignment="0" applyProtection="0"/>
    <xf numFmtId="164" fontId="43" fillId="53" borderId="0" applyNumberFormat="0" applyBorder="0" applyAlignment="0" applyProtection="0"/>
    <xf numFmtId="164" fontId="43" fillId="53" borderId="0" applyNumberFormat="0" applyBorder="0" applyAlignment="0" applyProtection="0"/>
    <xf numFmtId="0" fontId="43" fillId="53" borderId="0" applyNumberFormat="0" applyBorder="0" applyAlignment="0" applyProtection="0"/>
    <xf numFmtId="164"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4" borderId="0" applyNumberFormat="0" applyBorder="0" applyAlignment="0" applyProtection="0"/>
    <xf numFmtId="37" fontId="45" fillId="0" borderId="0"/>
    <xf numFmtId="0" fontId="25" fillId="0" borderId="0"/>
    <xf numFmtId="164" fontId="25" fillId="0" borderId="0"/>
    <xf numFmtId="0" fontId="25" fillId="0" borderId="0"/>
    <xf numFmtId="164" fontId="5" fillId="0" borderId="0"/>
    <xf numFmtId="0" fontId="46" fillId="0" borderId="0"/>
    <xf numFmtId="0" fontId="25" fillId="0" borderId="0"/>
    <xf numFmtId="0" fontId="25" fillId="0" borderId="0"/>
    <xf numFmtId="0" fontId="14" fillId="0" borderId="0"/>
    <xf numFmtId="164" fontId="9" fillId="0" borderId="0"/>
    <xf numFmtId="0" fontId="27" fillId="0" borderId="0"/>
    <xf numFmtId="0" fontId="25" fillId="0" borderId="0"/>
    <xf numFmtId="164" fontId="25" fillId="0" borderId="0"/>
    <xf numFmtId="0" fontId="25" fillId="0" borderId="0"/>
    <xf numFmtId="0" fontId="46" fillId="0" borderId="0"/>
    <xf numFmtId="0" fontId="25" fillId="0" borderId="0"/>
    <xf numFmtId="0" fontId="25" fillId="0" borderId="0"/>
    <xf numFmtId="164" fontId="25" fillId="0" borderId="0"/>
    <xf numFmtId="0" fontId="25" fillId="0" borderId="0"/>
    <xf numFmtId="0" fontId="46" fillId="0" borderId="0"/>
    <xf numFmtId="0" fontId="25" fillId="0" borderId="0"/>
    <xf numFmtId="0" fontId="25" fillId="0" borderId="0"/>
    <xf numFmtId="164" fontId="25" fillId="0" borderId="0"/>
    <xf numFmtId="0" fontId="25" fillId="0" borderId="0"/>
    <xf numFmtId="0" fontId="46" fillId="0" borderId="0"/>
    <xf numFmtId="0" fontId="25" fillId="0" borderId="0"/>
    <xf numFmtId="0" fontId="25" fillId="0" borderId="0"/>
    <xf numFmtId="164" fontId="25" fillId="0" borderId="0"/>
    <xf numFmtId="0" fontId="25" fillId="0" borderId="0"/>
    <xf numFmtId="0" fontId="46" fillId="0" borderId="0"/>
    <xf numFmtId="0" fontId="25" fillId="0" borderId="0"/>
    <xf numFmtId="0" fontId="25" fillId="0" borderId="0"/>
    <xf numFmtId="164" fontId="25" fillId="0" borderId="0"/>
    <xf numFmtId="0" fontId="25" fillId="0" borderId="0"/>
    <xf numFmtId="0" fontId="46" fillId="0" borderId="0"/>
    <xf numFmtId="0" fontId="25" fillId="0" borderId="0"/>
    <xf numFmtId="0" fontId="5" fillId="0" borderId="0"/>
    <xf numFmtId="164" fontId="5" fillId="0" borderId="0"/>
    <xf numFmtId="0" fontId="5" fillId="0" borderId="0"/>
    <xf numFmtId="164" fontId="5" fillId="0" borderId="0"/>
    <xf numFmtId="0" fontId="25" fillId="0" borderId="0"/>
    <xf numFmtId="164" fontId="5" fillId="0" borderId="0"/>
    <xf numFmtId="164" fontId="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6" fillId="0" borderId="0"/>
    <xf numFmtId="164" fontId="25" fillId="0" borderId="0"/>
    <xf numFmtId="0" fontId="25" fillId="0" borderId="0"/>
    <xf numFmtId="164" fontId="5" fillId="0" borderId="0"/>
    <xf numFmtId="0" fontId="46"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47" fillId="0" borderId="0" applyNumberFormat="0" applyFill="0" applyBorder="0" applyProtection="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5" fillId="0" borderId="0"/>
    <xf numFmtId="164" fontId="9" fillId="0" borderId="0"/>
    <xf numFmtId="164" fontId="9" fillId="0" borderId="0"/>
    <xf numFmtId="0" fontId="9" fillId="0" borderId="0"/>
    <xf numFmtId="0" fontId="25" fillId="0" borderId="0"/>
    <xf numFmtId="0" fontId="9" fillId="0" borderId="0"/>
    <xf numFmtId="164" fontId="25" fillId="0" borderId="0"/>
    <xf numFmtId="0" fontId="25" fillId="0" borderId="0"/>
    <xf numFmtId="164" fontId="9" fillId="0" borderId="0"/>
    <xf numFmtId="0" fontId="9" fillId="0" borderId="0"/>
    <xf numFmtId="164" fontId="25" fillId="0" borderId="0"/>
    <xf numFmtId="0" fontId="25" fillId="0" borderId="0"/>
    <xf numFmtId="0" fontId="9" fillId="0" borderId="0"/>
    <xf numFmtId="164" fontId="9" fillId="0" borderId="0"/>
    <xf numFmtId="0" fontId="5" fillId="0" borderId="0"/>
    <xf numFmtId="0" fontId="25" fillId="0" borderId="0"/>
    <xf numFmtId="0" fontId="9" fillId="0" borderId="0"/>
    <xf numFmtId="0" fontId="9" fillId="0" borderId="0"/>
    <xf numFmtId="0" fontId="5" fillId="0" borderId="0"/>
    <xf numFmtId="0" fontId="9" fillId="0" borderId="0"/>
    <xf numFmtId="0" fontId="25" fillId="0" borderId="0"/>
    <xf numFmtId="0" fontId="5" fillId="0" borderId="0"/>
    <xf numFmtId="164" fontId="9" fillId="0" borderId="0"/>
    <xf numFmtId="0" fontId="9" fillId="0" borderId="0"/>
    <xf numFmtId="0" fontId="5" fillId="0" borderId="0"/>
    <xf numFmtId="0" fontId="5" fillId="0" borderId="0"/>
    <xf numFmtId="0" fontId="9" fillId="0" borderId="0"/>
    <xf numFmtId="0" fontId="25" fillId="0" borderId="0"/>
    <xf numFmtId="0" fontId="5" fillId="0" borderId="0"/>
    <xf numFmtId="164" fontId="9" fillId="0" borderId="0"/>
    <xf numFmtId="0" fontId="9" fillId="0" borderId="0"/>
    <xf numFmtId="164" fontId="9" fillId="0" borderId="0"/>
    <xf numFmtId="0" fontId="14" fillId="0" borderId="0"/>
    <xf numFmtId="0" fontId="9" fillId="0" borderId="0"/>
    <xf numFmtId="0" fontId="25" fillId="0" borderId="0"/>
    <xf numFmtId="0" fontId="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5" fillId="0" borderId="0"/>
    <xf numFmtId="164" fontId="25" fillId="0" borderId="0"/>
    <xf numFmtId="0" fontId="25" fillId="0" borderId="0"/>
    <xf numFmtId="164" fontId="26" fillId="0" borderId="0"/>
    <xf numFmtId="0" fontId="46" fillId="0" borderId="0"/>
    <xf numFmtId="0" fontId="48"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9" fillId="0" borderId="0"/>
    <xf numFmtId="0" fontId="9" fillId="0" borderId="0"/>
    <xf numFmtId="0" fontId="25" fillId="0" borderId="0"/>
    <xf numFmtId="0" fontId="5" fillId="0" borderId="0"/>
    <xf numFmtId="164" fontId="9" fillId="0" borderId="0"/>
    <xf numFmtId="0" fontId="9" fillId="0" borderId="0"/>
    <xf numFmtId="0" fontId="9" fillId="0" borderId="0"/>
    <xf numFmtId="0" fontId="25" fillId="0" borderId="0"/>
    <xf numFmtId="164" fontId="26" fillId="0" borderId="0"/>
    <xf numFmtId="0" fontId="5" fillId="0" borderId="0"/>
    <xf numFmtId="164" fontId="9"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9" fillId="0" borderId="0"/>
    <xf numFmtId="0" fontId="14" fillId="0" borderId="0"/>
    <xf numFmtId="0" fontId="9" fillId="0" borderId="0"/>
    <xf numFmtId="0" fontId="25" fillId="0" borderId="0"/>
    <xf numFmtId="0" fontId="5" fillId="0" borderId="0"/>
    <xf numFmtId="164" fontId="9"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14"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49" fillId="0" borderId="0"/>
    <xf numFmtId="164" fontId="14" fillId="0" borderId="0"/>
    <xf numFmtId="0" fontId="14" fillId="0" borderId="0"/>
    <xf numFmtId="0" fontId="5" fillId="0" borderId="0"/>
    <xf numFmtId="0" fontId="25" fillId="0" borderId="0"/>
    <xf numFmtId="164" fontId="25" fillId="0" borderId="0"/>
    <xf numFmtId="0" fontId="25" fillId="0" borderId="0"/>
    <xf numFmtId="0" fontId="14" fillId="0" borderId="0"/>
    <xf numFmtId="164" fontId="25" fillId="0" borderId="0"/>
    <xf numFmtId="0" fontId="25" fillId="0" borderId="0"/>
    <xf numFmtId="164" fontId="7" fillId="0" borderId="0"/>
    <xf numFmtId="0" fontId="46" fillId="0" borderId="0"/>
    <xf numFmtId="0" fontId="49"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0" fontId="25" fillId="0" borderId="0"/>
    <xf numFmtId="0" fontId="9" fillId="0" borderId="0"/>
    <xf numFmtId="0" fontId="5" fillId="0" borderId="0"/>
    <xf numFmtId="0" fontId="5" fillId="0" borderId="0"/>
    <xf numFmtId="0" fontId="9" fillId="0" borderId="0"/>
    <xf numFmtId="164" fontId="9" fillId="0" borderId="0"/>
    <xf numFmtId="0" fontId="5" fillId="0" borderId="0"/>
    <xf numFmtId="164" fontId="9" fillId="0" borderId="0"/>
    <xf numFmtId="0"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9" fillId="0" borderId="0"/>
    <xf numFmtId="0" fontId="5" fillId="0" borderId="0"/>
    <xf numFmtId="164" fontId="9" fillId="0" borderId="0"/>
    <xf numFmtId="0" fontId="5" fillId="0" borderId="0"/>
    <xf numFmtId="164" fontId="9"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0" fontId="14"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164" fontId="14" fillId="0" borderId="0"/>
    <xf numFmtId="0" fontId="14" fillId="0" borderId="0"/>
    <xf numFmtId="0" fontId="25" fillId="0" borderId="0"/>
    <xf numFmtId="164" fontId="25" fillId="0" borderId="0"/>
    <xf numFmtId="0" fontId="25" fillId="0" borderId="0"/>
    <xf numFmtId="0" fontId="14" fillId="0" borderId="0"/>
    <xf numFmtId="164" fontId="25" fillId="0" borderId="0"/>
    <xf numFmtId="0" fontId="25" fillId="0" borderId="0"/>
    <xf numFmtId="164" fontId="25" fillId="0" borderId="0"/>
    <xf numFmtId="0" fontId="46" fillId="0" borderId="0"/>
    <xf numFmtId="0" fontId="49"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46" fillId="0" borderId="0"/>
    <xf numFmtId="0" fontId="49" fillId="0" borderId="0"/>
    <xf numFmtId="164" fontId="9" fillId="0" borderId="0"/>
    <xf numFmtId="0" fontId="9" fillId="0" borderId="0"/>
    <xf numFmtId="0" fontId="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0" fontId="5" fillId="0" borderId="0"/>
    <xf numFmtId="164" fontId="25" fillId="0" borderId="0"/>
    <xf numFmtId="164" fontId="9" fillId="0" borderId="0"/>
    <xf numFmtId="0" fontId="5" fillId="0" borderId="0"/>
    <xf numFmtId="164" fontId="9"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0" fontId="9" fillId="0" borderId="0"/>
    <xf numFmtId="164" fontId="9" fillId="0" borderId="0"/>
    <xf numFmtId="0" fontId="5" fillId="0" borderId="0"/>
    <xf numFmtId="164" fontId="9" fillId="0" borderId="0"/>
    <xf numFmtId="0" fontId="9" fillId="0" borderId="0"/>
    <xf numFmtId="164" fontId="9" fillId="0" borderId="0"/>
    <xf numFmtId="0" fontId="9"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46"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0" fontId="25" fillId="0" borderId="0"/>
    <xf numFmtId="0" fontId="25" fillId="0" borderId="0"/>
    <xf numFmtId="164" fontId="25" fillId="0" borderId="0"/>
    <xf numFmtId="0" fontId="25" fillId="0" borderId="0"/>
    <xf numFmtId="164" fontId="25" fillId="0" borderId="0"/>
    <xf numFmtId="0" fontId="25" fillId="0" borderId="0"/>
    <xf numFmtId="164" fontId="25" fillId="0" borderId="0"/>
    <xf numFmtId="164" fontId="9" fillId="0" borderId="0"/>
    <xf numFmtId="0" fontId="14" fillId="0" borderId="0"/>
    <xf numFmtId="0" fontId="9" fillId="0" borderId="0"/>
    <xf numFmtId="164" fontId="9" fillId="0" borderId="0"/>
    <xf numFmtId="0" fontId="9" fillId="0" borderId="0"/>
    <xf numFmtId="0" fontId="5" fillId="0" borderId="0"/>
    <xf numFmtId="164" fontId="9" fillId="0" borderId="0"/>
    <xf numFmtId="0" fontId="14" fillId="0" borderId="0"/>
    <xf numFmtId="0" fontId="9" fillId="0" borderId="0"/>
    <xf numFmtId="0" fontId="5" fillId="0" borderId="0"/>
    <xf numFmtId="164" fontId="9" fillId="0" borderId="0"/>
    <xf numFmtId="0" fontId="5" fillId="0" borderId="0"/>
    <xf numFmtId="164" fontId="9" fillId="0" borderId="0"/>
    <xf numFmtId="0" fontId="14" fillId="0" borderId="0"/>
    <xf numFmtId="0" fontId="5" fillId="0" borderId="0"/>
    <xf numFmtId="164" fontId="9" fillId="0" borderId="0"/>
    <xf numFmtId="164" fontId="9" fillId="0" borderId="0"/>
    <xf numFmtId="164" fontId="9" fillId="0" borderId="0"/>
    <xf numFmtId="0" fontId="14" fillId="0" borderId="0"/>
    <xf numFmtId="164" fontId="9" fillId="0" borderId="0"/>
    <xf numFmtId="164" fontId="9" fillId="0" borderId="0"/>
    <xf numFmtId="0" fontId="14" fillId="0" borderId="0"/>
    <xf numFmtId="0" fontId="5" fillId="0" borderId="0"/>
    <xf numFmtId="164" fontId="14" fillId="0" borderId="0"/>
    <xf numFmtId="0" fontId="14" fillId="0" borderId="0"/>
    <xf numFmtId="164" fontId="5" fillId="0" borderId="0"/>
    <xf numFmtId="164" fontId="5" fillId="0" borderId="0"/>
    <xf numFmtId="0" fontId="5" fillId="0" borderId="0"/>
    <xf numFmtId="164" fontId="5" fillId="0" borderId="0"/>
    <xf numFmtId="164" fontId="5" fillId="0" borderId="0"/>
    <xf numFmtId="164" fontId="5" fillId="0" borderId="0"/>
    <xf numFmtId="164" fontId="14" fillId="0" borderId="0"/>
    <xf numFmtId="0" fontId="14" fillId="0" borderId="0"/>
    <xf numFmtId="0" fontId="5" fillId="0" borderId="0"/>
    <xf numFmtId="0" fontId="14" fillId="0" borderId="0"/>
    <xf numFmtId="0" fontId="5" fillId="0" borderId="0"/>
    <xf numFmtId="164" fontId="14" fillId="0" borderId="0"/>
    <xf numFmtId="0" fontId="14" fillId="0" borderId="0"/>
    <xf numFmtId="164" fontId="5" fillId="0" borderId="0"/>
    <xf numFmtId="164" fontId="5" fillId="0" borderId="0"/>
    <xf numFmtId="0" fontId="5" fillId="0" borderId="0"/>
    <xf numFmtId="164" fontId="5" fillId="0" borderId="0"/>
    <xf numFmtId="164" fontId="5" fillId="0" borderId="0"/>
    <xf numFmtId="164" fontId="5" fillId="0" borderId="0"/>
    <xf numFmtId="164" fontId="14" fillId="0" borderId="0"/>
    <xf numFmtId="0" fontId="14" fillId="0" borderId="0"/>
    <xf numFmtId="0" fontId="5" fillId="0" borderId="0"/>
    <xf numFmtId="0" fontId="14" fillId="0" borderId="0"/>
    <xf numFmtId="0" fontId="5" fillId="0" borderId="0"/>
    <xf numFmtId="164" fontId="14" fillId="0" borderId="0"/>
    <xf numFmtId="0" fontId="14" fillId="0" borderId="0"/>
    <xf numFmtId="164" fontId="5" fillId="0" borderId="0"/>
    <xf numFmtId="164" fontId="5" fillId="0" borderId="0"/>
    <xf numFmtId="0" fontId="5" fillId="0" borderId="0"/>
    <xf numFmtId="164" fontId="5" fillId="0" borderId="0"/>
    <xf numFmtId="164" fontId="5" fillId="0" borderId="0"/>
    <xf numFmtId="164" fontId="5" fillId="0" borderId="0"/>
    <xf numFmtId="164" fontId="14" fillId="0" borderId="0"/>
    <xf numFmtId="0" fontId="14" fillId="0" borderId="0"/>
    <xf numFmtId="0" fontId="5" fillId="0" borderId="0"/>
    <xf numFmtId="0" fontId="14" fillId="0" borderId="0"/>
    <xf numFmtId="0" fontId="5" fillId="0" borderId="0"/>
    <xf numFmtId="164" fontId="14" fillId="0" borderId="0"/>
    <xf numFmtId="0" fontId="14" fillId="0" borderId="0"/>
    <xf numFmtId="164" fontId="5" fillId="0" borderId="0"/>
    <xf numFmtId="164" fontId="5" fillId="0" borderId="0"/>
    <xf numFmtId="0" fontId="5" fillId="0" borderId="0"/>
    <xf numFmtId="164" fontId="5" fillId="0" borderId="0"/>
    <xf numFmtId="164" fontId="5" fillId="0" borderId="0"/>
    <xf numFmtId="164" fontId="5" fillId="0" borderId="0"/>
    <xf numFmtId="164" fontId="14" fillId="0" borderId="0"/>
    <xf numFmtId="0" fontId="14" fillId="0" borderId="0"/>
    <xf numFmtId="0" fontId="5" fillId="0" borderId="0"/>
    <xf numFmtId="0" fontId="14" fillId="0" borderId="0"/>
    <xf numFmtId="0" fontId="5" fillId="0" borderId="0"/>
    <xf numFmtId="164" fontId="14" fillId="0" borderId="0"/>
    <xf numFmtId="0" fontId="14" fillId="0" borderId="0"/>
    <xf numFmtId="164" fontId="5" fillId="0" borderId="0"/>
    <xf numFmtId="164" fontId="5" fillId="0" borderId="0"/>
    <xf numFmtId="0" fontId="5" fillId="0" borderId="0"/>
    <xf numFmtId="164" fontId="5" fillId="0" borderId="0"/>
    <xf numFmtId="164" fontId="5" fillId="0" borderId="0"/>
    <xf numFmtId="164" fontId="5" fillId="0" borderId="0"/>
    <xf numFmtId="164" fontId="14" fillId="0" borderId="0"/>
    <xf numFmtId="0" fontId="14" fillId="0" borderId="0"/>
    <xf numFmtId="0" fontId="5" fillId="0" borderId="0"/>
    <xf numFmtId="0" fontId="14" fillId="0" borderId="0"/>
    <xf numFmtId="0" fontId="14" fillId="0" borderId="0"/>
    <xf numFmtId="164" fontId="14" fillId="0" borderId="0"/>
    <xf numFmtId="0" fontId="14" fillId="0" borderId="0"/>
    <xf numFmtId="164" fontId="5" fillId="0" borderId="0"/>
    <xf numFmtId="0" fontId="5" fillId="0" borderId="0"/>
    <xf numFmtId="164" fontId="14" fillId="0" borderId="0"/>
    <xf numFmtId="0" fontId="14" fillId="0" borderId="0"/>
    <xf numFmtId="164" fontId="5" fillId="0" borderId="0"/>
    <xf numFmtId="0" fontId="5" fillId="0" borderId="0"/>
    <xf numFmtId="0" fontId="46" fillId="0" borderId="0"/>
    <xf numFmtId="164" fontId="9" fillId="0" borderId="0"/>
    <xf numFmtId="164" fontId="9"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0" fontId="25" fillId="0" borderId="0"/>
    <xf numFmtId="0" fontId="25" fillId="0" borderId="0"/>
    <xf numFmtId="164" fontId="25" fillId="0" borderId="0"/>
    <xf numFmtId="0" fontId="25" fillId="0" borderId="0"/>
    <xf numFmtId="164" fontId="5" fillId="0" borderId="0"/>
    <xf numFmtId="164" fontId="25" fillId="0" borderId="0"/>
    <xf numFmtId="0" fontId="25" fillId="0" borderId="0"/>
    <xf numFmtId="0" fontId="46"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164" fontId="9" fillId="0" borderId="0"/>
    <xf numFmtId="0" fontId="14" fillId="0" borderId="0"/>
    <xf numFmtId="0" fontId="14" fillId="0" borderId="0"/>
    <xf numFmtId="0" fontId="14" fillId="0" borderId="0"/>
    <xf numFmtId="0" fontId="14" fillId="0" borderId="0"/>
    <xf numFmtId="0" fontId="14" fillId="0" borderId="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164" fontId="25" fillId="54" borderId="16" applyNumberFormat="0" applyFont="0" applyAlignment="0" applyProtection="0"/>
    <xf numFmtId="0" fontId="25" fillId="54" borderId="16" applyNumberFormat="0" applyFont="0" applyAlignment="0" applyProtection="0"/>
    <xf numFmtId="164" fontId="25" fillId="54" borderId="16" applyNumberFormat="0" applyFont="0" applyAlignment="0" applyProtection="0"/>
    <xf numFmtId="0" fontId="25" fillId="54" borderId="16" applyNumberFormat="0" applyFont="0" applyAlignment="0" applyProtection="0"/>
    <xf numFmtId="0" fontId="25" fillId="54" borderId="16" applyNumberFormat="0" applyFont="0" applyAlignment="0" applyProtection="0"/>
    <xf numFmtId="164" fontId="25" fillId="54" borderId="16" applyNumberFormat="0" applyFont="0" applyAlignment="0" applyProtection="0"/>
    <xf numFmtId="164" fontId="14" fillId="54" borderId="16" applyNumberFormat="0" applyFont="0" applyAlignment="0" applyProtection="0"/>
    <xf numFmtId="0" fontId="14" fillId="54" borderId="16" applyNumberFormat="0" applyFont="0" applyAlignment="0" applyProtection="0"/>
    <xf numFmtId="164" fontId="14" fillId="54" borderId="16" applyNumberFormat="0" applyFont="0" applyAlignment="0" applyProtection="0"/>
    <xf numFmtId="0" fontId="14" fillId="54" borderId="16" applyNumberFormat="0" applyFont="0" applyAlignment="0" applyProtection="0"/>
    <xf numFmtId="0" fontId="14" fillId="8" borderId="8" applyNumberFormat="0" applyFont="0" applyAlignment="0" applyProtection="0"/>
    <xf numFmtId="0" fontId="14" fillId="54" borderId="16" applyNumberFormat="0" applyFont="0" applyAlignment="0" applyProtection="0"/>
    <xf numFmtId="0" fontId="14" fillId="54" borderId="16" applyNumberFormat="0" applyFont="0" applyAlignment="0" applyProtection="0"/>
    <xf numFmtId="0" fontId="25" fillId="54" borderId="16" applyNumberFormat="0" applyFont="0" applyAlignment="0" applyProtection="0"/>
    <xf numFmtId="164" fontId="14" fillId="54" borderId="16" applyNumberFormat="0" applyFont="0" applyAlignment="0" applyProtection="0"/>
    <xf numFmtId="0" fontId="14" fillId="54" borderId="16" applyNumberFormat="0" applyFont="0" applyAlignment="0" applyProtection="0"/>
    <xf numFmtId="0" fontId="14" fillId="54" borderId="16" applyNumberFormat="0" applyFont="0" applyAlignment="0" applyProtection="0"/>
    <xf numFmtId="0" fontId="14" fillId="54" borderId="16" applyNumberFormat="0" applyFont="0" applyAlignment="0" applyProtection="0"/>
    <xf numFmtId="0" fontId="5" fillId="8" borderId="8" applyNumberFormat="0" applyFont="0" applyAlignment="0" applyProtection="0"/>
    <xf numFmtId="0" fontId="14" fillId="54" borderId="16" applyNumberFormat="0" applyFont="0" applyAlignment="0" applyProtection="0"/>
    <xf numFmtId="0" fontId="9" fillId="8" borderId="8" applyNumberFormat="0" applyFont="0" applyAlignment="0" applyProtection="0"/>
    <xf numFmtId="0" fontId="5" fillId="8" borderId="8" applyNumberFormat="0" applyFon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164" fontId="50" fillId="51" borderId="17" applyNumberFormat="0" applyAlignment="0" applyProtection="0"/>
    <xf numFmtId="0" fontId="50" fillId="51" borderId="17" applyNumberFormat="0" applyAlignment="0" applyProtection="0"/>
    <xf numFmtId="164"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164" fontId="50" fillId="51" borderId="17" applyNumberFormat="0" applyAlignment="0" applyProtection="0"/>
    <xf numFmtId="164" fontId="50" fillId="51" borderId="17" applyNumberFormat="0" applyAlignment="0" applyProtection="0"/>
    <xf numFmtId="0" fontId="50" fillId="51" borderId="17" applyNumberFormat="0" applyAlignment="0" applyProtection="0"/>
    <xf numFmtId="164"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0" fillId="51" borderId="17" applyNumberFormat="0" applyAlignment="0" applyProtection="0"/>
    <xf numFmtId="0" fontId="51" fillId="6" borderId="5" applyNumberFormat="0" applyAlignment="0" applyProtection="0"/>
    <xf numFmtId="9" fontId="5" fillId="0" borderId="0" applyFont="0" applyFill="0" applyBorder="0" applyAlignment="0" applyProtection="0"/>
    <xf numFmtId="9" fontId="5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0" fontId="12" fillId="0" borderId="0"/>
    <xf numFmtId="0"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4" fontId="54" fillId="0" borderId="18" applyNumberFormat="0" applyFill="0" applyAlignment="0" applyProtection="0"/>
    <xf numFmtId="0" fontId="54" fillId="0" borderId="18" applyNumberFormat="0" applyFill="0" applyAlignment="0" applyProtection="0"/>
    <xf numFmtId="164"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0" fontId="54" fillId="0" borderId="18" applyNumberFormat="0" applyFill="0" applyAlignment="0" applyProtection="0"/>
    <xf numFmtId="164"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11" fillId="0" borderId="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35" borderId="0" applyNumberFormat="0" applyBorder="0" applyAlignment="0" applyProtection="0">
      <alignment vertical="center"/>
    </xf>
    <xf numFmtId="0" fontId="58" fillId="34" borderId="0" applyNumberFormat="0" applyBorder="0" applyAlignment="0" applyProtection="0">
      <alignment vertical="center"/>
    </xf>
    <xf numFmtId="0" fontId="18" fillId="47" borderId="0" applyNumberFormat="0" applyBorder="0" applyAlignment="0" applyProtection="0">
      <alignment vertical="center"/>
    </xf>
    <xf numFmtId="0" fontId="18" fillId="48" borderId="0" applyNumberFormat="0" applyBorder="0" applyAlignment="0" applyProtection="0">
      <alignment vertical="center"/>
    </xf>
    <xf numFmtId="0" fontId="18" fillId="49" borderId="0" applyNumberFormat="0" applyBorder="0" applyAlignment="0" applyProtection="0">
      <alignment vertical="center"/>
    </xf>
    <xf numFmtId="0" fontId="18" fillId="44" borderId="0" applyNumberFormat="0" applyBorder="0" applyAlignment="0" applyProtection="0">
      <alignment vertical="center"/>
    </xf>
    <xf numFmtId="0" fontId="18" fillId="45" borderId="0" applyNumberFormat="0" applyBorder="0" applyAlignment="0" applyProtection="0">
      <alignment vertical="center"/>
    </xf>
    <xf numFmtId="0" fontId="18" fillId="50"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12" applyNumberFormat="0" applyFill="0" applyAlignment="0" applyProtection="0">
      <alignment vertical="center"/>
    </xf>
    <xf numFmtId="0" fontId="61" fillId="0" borderId="13" applyNumberFormat="0" applyFill="0" applyAlignment="0" applyProtection="0">
      <alignment vertical="center"/>
    </xf>
    <xf numFmtId="0" fontId="62" fillId="0" borderId="14" applyNumberFormat="0" applyFill="0" applyAlignment="0" applyProtection="0">
      <alignment vertical="center"/>
    </xf>
    <xf numFmtId="0" fontId="62" fillId="0" borderId="0" applyNumberFormat="0" applyFill="0" applyBorder="0" applyAlignment="0" applyProtection="0">
      <alignment vertical="center"/>
    </xf>
    <xf numFmtId="0" fontId="63" fillId="52" borderId="11" applyNumberFormat="0" applyAlignment="0" applyProtection="0">
      <alignment vertical="center"/>
    </xf>
    <xf numFmtId="0" fontId="64" fillId="0" borderId="0"/>
    <xf numFmtId="0" fontId="65" fillId="0" borderId="18" applyNumberFormat="0" applyFill="0" applyAlignment="0" applyProtection="0">
      <alignment vertical="center"/>
    </xf>
    <xf numFmtId="0" fontId="25" fillId="54" borderId="16" applyNumberFormat="0" applyFon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51" borderId="10" applyNumberFormat="0" applyAlignment="0" applyProtection="0">
      <alignment vertical="center"/>
    </xf>
    <xf numFmtId="0" fontId="69" fillId="38" borderId="10" applyNumberFormat="0" applyAlignment="0" applyProtection="0">
      <alignment vertical="center"/>
    </xf>
    <xf numFmtId="0" fontId="70" fillId="51" borderId="17" applyNumberFormat="0" applyAlignment="0" applyProtection="0">
      <alignment vertical="center"/>
    </xf>
    <xf numFmtId="0" fontId="71" fillId="53" borderId="0" applyNumberFormat="0" applyBorder="0" applyAlignment="0" applyProtection="0">
      <alignment vertical="center"/>
    </xf>
    <xf numFmtId="0" fontId="72" fillId="0" borderId="15" applyNumberFormat="0" applyFill="0" applyAlignment="0" applyProtection="0">
      <alignment vertical="center"/>
    </xf>
    <xf numFmtId="44" fontId="9"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xf numFmtId="0" fontId="4" fillId="0" borderId="0"/>
    <xf numFmtId="164" fontId="4" fillId="0" borderId="0"/>
    <xf numFmtId="0" fontId="4" fillId="0" borderId="0"/>
    <xf numFmtId="164" fontId="4" fillId="0" borderId="0"/>
    <xf numFmtId="164" fontId="4" fillId="0" borderId="0"/>
    <xf numFmtId="164" fontId="4" fillId="0" borderId="0"/>
    <xf numFmtId="16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8" borderId="8" applyNumberFormat="0" applyFont="0" applyAlignment="0" applyProtection="0"/>
    <xf numFmtId="0" fontId="4" fillId="8"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1" fillId="0" borderId="1" applyNumberFormat="0" applyFill="0" applyAlignment="0" applyProtection="0"/>
    <xf numFmtId="0" fontId="82" fillId="0" borderId="2" applyNumberFormat="0" applyFill="0" applyAlignment="0" applyProtection="0"/>
    <xf numFmtId="0" fontId="83" fillId="0" borderId="3" applyNumberFormat="0" applyFill="0" applyAlignment="0" applyProtection="0"/>
    <xf numFmtId="0" fontId="83" fillId="0" borderId="0" applyNumberFormat="0" applyFill="0" applyBorder="0" applyAlignment="0" applyProtection="0"/>
    <xf numFmtId="0" fontId="84" fillId="2" borderId="0" applyNumberFormat="0" applyBorder="0" applyAlignment="0" applyProtection="0"/>
    <xf numFmtId="0" fontId="85" fillId="3" borderId="0" applyNumberFormat="0" applyBorder="0" applyAlignment="0" applyProtection="0"/>
    <xf numFmtId="0" fontId="86" fillId="4" borderId="0" applyNumberFormat="0" applyBorder="0" applyAlignment="0" applyProtection="0"/>
    <xf numFmtId="0" fontId="87" fillId="5" borderId="4" applyNumberFormat="0" applyAlignment="0" applyProtection="0"/>
    <xf numFmtId="0" fontId="88" fillId="6" borderId="5" applyNumberFormat="0" applyAlignment="0" applyProtection="0"/>
    <xf numFmtId="0" fontId="89" fillId="6" borderId="4" applyNumberFormat="0" applyAlignment="0" applyProtection="0"/>
    <xf numFmtId="0" fontId="90" fillId="0" borderId="6" applyNumberFormat="0" applyFill="0" applyAlignment="0" applyProtection="0"/>
    <xf numFmtId="0" fontId="91" fillId="7" borderId="7" applyNumberFormat="0" applyAlignment="0" applyProtection="0"/>
    <xf numFmtId="0" fontId="92" fillId="0" borderId="0" applyNumberFormat="0" applyFill="0" applyBorder="0" applyAlignment="0" applyProtection="0"/>
    <xf numFmtId="0" fontId="10" fillId="0" borderId="0" applyNumberFormat="0" applyFill="0" applyBorder="0" applyAlignment="0" applyProtection="0"/>
    <xf numFmtId="0" fontId="93" fillId="0" borderId="9" applyNumberFormat="0" applyFill="0" applyAlignment="0" applyProtection="0"/>
    <xf numFmtId="0" fontId="9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94" fillId="12" borderId="0" applyNumberFormat="0" applyBorder="0" applyAlignment="0" applyProtection="0"/>
    <xf numFmtId="0" fontId="9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4" fillId="32" borderId="0" applyNumberFormat="0" applyBorder="0" applyAlignment="0" applyProtection="0"/>
    <xf numFmtId="0" fontId="3" fillId="0" borderId="0"/>
    <xf numFmtId="0" fontId="3" fillId="8" borderId="8" applyNumberFormat="0" applyFont="0" applyAlignment="0" applyProtection="0"/>
    <xf numFmtId="0" fontId="8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5" fillId="0" borderId="0" applyNumberFormat="0" applyFill="0" applyBorder="0" applyAlignment="0" applyProtection="0"/>
    <xf numFmtId="0" fontId="3" fillId="37" borderId="0" applyNumberFormat="0" applyBorder="0" applyAlignment="0" applyProtection="0"/>
    <xf numFmtId="167" fontId="98" fillId="62" borderId="27">
      <alignment horizontal="center" vertical="center"/>
    </xf>
    <xf numFmtId="0" fontId="9" fillId="64" borderId="24">
      <alignment vertical="center"/>
      <protection locked="0" hidden="1"/>
    </xf>
    <xf numFmtId="166" fontId="9" fillId="65" borderId="24">
      <alignment vertical="center"/>
    </xf>
    <xf numFmtId="0" fontId="89" fillId="51" borderId="10" applyNumberFormat="0" applyAlignment="0" applyProtection="0"/>
    <xf numFmtId="0" fontId="89" fillId="51" borderId="10" applyNumberFormat="0" applyAlignment="0" applyProtection="0"/>
    <xf numFmtId="168" fontId="25" fillId="0" borderId="0" applyFont="0" applyFill="0" applyBorder="0" applyAlignment="0" applyProtection="0"/>
    <xf numFmtId="43" fontId="99" fillId="0" borderId="0" applyFont="0" applyFill="0" applyBorder="0" applyAlignment="0" applyProtection="0"/>
    <xf numFmtId="37" fontId="2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0" fontId="9" fillId="66" borderId="24">
      <alignment vertical="center"/>
      <protection locked="0"/>
    </xf>
    <xf numFmtId="165" fontId="9" fillId="0" borderId="24">
      <alignment vertical="center"/>
      <protection locked="0"/>
    </xf>
    <xf numFmtId="0" fontId="79" fillId="0" borderId="24">
      <alignment vertical="center"/>
      <protection locked="0"/>
    </xf>
    <xf numFmtId="0" fontId="6" fillId="67" borderId="24">
      <alignment vertical="center"/>
      <protection locked="0"/>
    </xf>
    <xf numFmtId="6" fontId="100" fillId="0" borderId="0">
      <protection locked="0"/>
    </xf>
    <xf numFmtId="169" fontId="99" fillId="0" borderId="0"/>
    <xf numFmtId="2" fontId="99" fillId="0" borderId="0">
      <alignment horizontal="center"/>
    </xf>
    <xf numFmtId="170" fontId="25" fillId="0" borderId="25" applyBorder="0" applyAlignment="0">
      <alignment vertical="center"/>
    </xf>
    <xf numFmtId="171" fontId="25" fillId="0" borderId="0" applyFont="0" applyFill="0" applyBorder="0" applyAlignment="0" applyProtection="0">
      <alignment horizontal="left"/>
    </xf>
    <xf numFmtId="0" fontId="101" fillId="68" borderId="24"/>
    <xf numFmtId="0" fontId="95" fillId="68" borderId="24">
      <alignment horizontal="center" wrapText="1"/>
      <protection hidden="1"/>
    </xf>
    <xf numFmtId="0" fontId="102" fillId="69" borderId="24"/>
    <xf numFmtId="172" fontId="25" fillId="0" borderId="0">
      <protection locked="0"/>
    </xf>
    <xf numFmtId="173" fontId="25" fillId="0" borderId="0" applyFont="0" applyFill="0" applyBorder="0" applyAlignment="0" applyProtection="0">
      <alignment horizontal="right"/>
    </xf>
    <xf numFmtId="38" fontId="96" fillId="61" borderId="0" applyNumberFormat="0" applyBorder="0" applyAlignment="0" applyProtection="0"/>
    <xf numFmtId="0" fontId="103" fillId="0" borderId="0" applyNumberFormat="0" applyFill="0" applyBorder="0" applyAlignment="0" applyProtection="0"/>
    <xf numFmtId="0" fontId="104" fillId="0" borderId="0">
      <alignment horizontal="center" wrapText="1"/>
    </xf>
    <xf numFmtId="174" fontId="25" fillId="0" borderId="0">
      <protection locked="0"/>
    </xf>
    <xf numFmtId="174" fontId="25" fillId="0" borderId="0">
      <protection locked="0"/>
    </xf>
    <xf numFmtId="0" fontId="105" fillId="0" borderId="28" applyNumberFormat="0" applyFill="0" applyAlignment="0" applyProtection="0"/>
    <xf numFmtId="175" fontId="25" fillId="0" borderId="26">
      <alignment horizontal="center"/>
    </xf>
    <xf numFmtId="0" fontId="106" fillId="0" borderId="0" applyNumberFormat="0" applyFill="0" applyBorder="0" applyAlignment="0" applyProtection="0">
      <alignment vertical="top"/>
      <protection locked="0"/>
    </xf>
    <xf numFmtId="10" fontId="96" fillId="70" borderId="24" applyNumberFormat="0" applyBorder="0" applyAlignment="0" applyProtection="0"/>
    <xf numFmtId="0" fontId="107" fillId="71" borderId="10" applyNumberFormat="0" applyAlignment="0" applyProtection="0"/>
    <xf numFmtId="1" fontId="99" fillId="0" borderId="0">
      <alignment horizontal="center"/>
    </xf>
    <xf numFmtId="176" fontId="25" fillId="0" borderId="0" applyFont="0" applyFill="0" applyBorder="0" applyAlignment="0" applyProtection="0">
      <alignment horizontal="right"/>
    </xf>
    <xf numFmtId="177" fontId="108" fillId="0" borderId="0" applyFont="0" applyFill="0" applyBorder="0" applyAlignment="0" applyProtection="0">
      <alignment horizontal="right"/>
    </xf>
    <xf numFmtId="178" fontId="25" fillId="0" borderId="0" applyFont="0" applyFill="0" applyBorder="0" applyAlignment="0" applyProtection="0">
      <alignment horizontal="right"/>
    </xf>
    <xf numFmtId="179" fontId="109" fillId="0" borderId="0"/>
    <xf numFmtId="0" fontId="3" fillId="0" borderId="0"/>
    <xf numFmtId="0" fontId="79" fillId="60" borderId="0"/>
    <xf numFmtId="0" fontId="99" fillId="0" borderId="0"/>
    <xf numFmtId="0" fontId="97" fillId="60" borderId="0"/>
    <xf numFmtId="0" fontId="25" fillId="0" borderId="0"/>
    <xf numFmtId="0" fontId="26" fillId="0" borderId="0"/>
    <xf numFmtId="0" fontId="3" fillId="0" borderId="0"/>
    <xf numFmtId="0" fontId="3" fillId="0" borderId="0"/>
    <xf numFmtId="164"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79" fillId="60" borderId="0"/>
    <xf numFmtId="0" fontId="14" fillId="0" borderId="0"/>
    <xf numFmtId="0" fontId="3" fillId="11"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26" borderId="0" applyNumberFormat="0" applyBorder="0" applyAlignment="0" applyProtection="0"/>
    <xf numFmtId="0" fontId="14" fillId="0" borderId="0"/>
    <xf numFmtId="0" fontId="3" fillId="22"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4" fillId="0" borderId="0"/>
    <xf numFmtId="0" fontId="14" fillId="8" borderId="8" applyNumberFormat="0" applyFont="0" applyAlignment="0" applyProtection="0"/>
    <xf numFmtId="10" fontId="25" fillId="0" borderId="0" applyFont="0" applyFill="0" applyBorder="0" applyAlignment="0" applyProtection="0"/>
    <xf numFmtId="9" fontId="99"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180" fontId="25" fillId="0" borderId="0" applyFont="0" applyFill="0" applyBorder="0" applyAlignment="0" applyProtection="0">
      <alignment horizontal="right"/>
    </xf>
    <xf numFmtId="0" fontId="110" fillId="0" borderId="29"/>
    <xf numFmtId="181" fontId="108" fillId="0" borderId="0" applyFont="0" applyBorder="0" applyAlignment="0">
      <alignment horizontal="center"/>
    </xf>
    <xf numFmtId="0" fontId="3" fillId="0" borderId="0"/>
    <xf numFmtId="182" fontId="25" fillId="0" borderId="0" applyFont="0" applyFill="0" applyBorder="0" applyAlignment="0" applyProtection="0">
      <alignment horizontal="right"/>
    </xf>
    <xf numFmtId="37" fontId="96" fillId="63" borderId="0" applyNumberFormat="0" applyBorder="0" applyAlignment="0" applyProtection="0"/>
    <xf numFmtId="37" fontId="96" fillId="0" borderId="0"/>
    <xf numFmtId="3" fontId="111" fillId="0" borderId="28" applyProtection="0"/>
    <xf numFmtId="183" fontId="25" fillId="0" borderId="0" applyFont="0" applyFill="0" applyBorder="0" applyAlignment="0" applyProtection="0">
      <alignment horizontal="right"/>
    </xf>
    <xf numFmtId="184" fontId="25" fillId="0" borderId="0" applyFont="0" applyFill="0" applyBorder="0" applyAlignment="0" applyProtection="0">
      <alignment horizontal="right"/>
    </xf>
    <xf numFmtId="0" fontId="25" fillId="0" borderId="0"/>
    <xf numFmtId="0" fontId="11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0" fontId="3" fillId="0" borderId="0"/>
    <xf numFmtId="164" fontId="3" fillId="0" borderId="0"/>
    <xf numFmtId="0" fontId="3" fillId="8" borderId="8" applyNumberFormat="0" applyFont="0" applyAlignment="0" applyProtection="0"/>
    <xf numFmtId="0" fontId="3" fillId="8"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xf numFmtId="0"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0" fontId="3" fillId="0" borderId="0"/>
    <xf numFmtId="164" fontId="3" fillId="0" borderId="0"/>
    <xf numFmtId="0" fontId="3" fillId="8" borderId="8" applyNumberFormat="0" applyFont="0" applyAlignment="0" applyProtection="0"/>
    <xf numFmtId="0" fontId="3" fillId="8"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xf numFmtId="0"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0" fontId="3" fillId="0" borderId="0"/>
    <xf numFmtId="164" fontId="3" fillId="0" borderId="0"/>
    <xf numFmtId="0" fontId="3" fillId="8" borderId="8" applyNumberFormat="0" applyFont="0" applyAlignment="0" applyProtection="0"/>
    <xf numFmtId="0" fontId="3" fillId="8"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xf numFmtId="0" fontId="3" fillId="0" borderId="0"/>
    <xf numFmtId="164" fontId="3" fillId="0" borderId="0"/>
    <xf numFmtId="0"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164" fontId="3" fillId="0" borderId="0"/>
    <xf numFmtId="0" fontId="3" fillId="0" borderId="0"/>
    <xf numFmtId="164" fontId="3" fillId="0" borderId="0"/>
    <xf numFmtId="0" fontId="3" fillId="0" borderId="0"/>
    <xf numFmtId="164" fontId="3" fillId="0" borderId="0"/>
    <xf numFmtId="0" fontId="3" fillId="0" borderId="0"/>
    <xf numFmtId="164" fontId="3" fillId="0" borderId="0"/>
    <xf numFmtId="0" fontId="3" fillId="8" borderId="8" applyNumberFormat="0" applyFont="0" applyAlignment="0" applyProtection="0"/>
    <xf numFmtId="0" fontId="3" fillId="8"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0" fontId="117" fillId="0" borderId="0"/>
    <xf numFmtId="0" fontId="120" fillId="0" borderId="0"/>
    <xf numFmtId="0" fontId="2" fillId="0" borderId="0"/>
    <xf numFmtId="0" fontId="120" fillId="0" borderId="0"/>
    <xf numFmtId="0" fontId="1" fillId="0" borderId="0"/>
  </cellStyleXfs>
  <cellXfs count="587">
    <xf numFmtId="0" fontId="0" fillId="0" borderId="0" xfId="0"/>
    <xf numFmtId="0" fontId="0" fillId="0" borderId="0" xfId="0" applyAlignment="1">
      <alignment horizontal="left"/>
    </xf>
    <xf numFmtId="0" fontId="73" fillId="0" borderId="19" xfId="0" applyFont="1" applyFill="1" applyBorder="1" applyAlignment="1">
      <alignment horizontal="left"/>
    </xf>
    <xf numFmtId="0" fontId="73" fillId="58" borderId="20" xfId="0" applyFont="1" applyFill="1" applyBorder="1" applyAlignment="1">
      <alignment horizontal="center" vertical="center" wrapText="1"/>
    </xf>
    <xf numFmtId="0" fontId="74" fillId="55" borderId="20" xfId="0" applyFont="1" applyFill="1" applyBorder="1" applyAlignment="1">
      <alignment horizontal="center" vertical="center" wrapText="1"/>
    </xf>
    <xf numFmtId="0" fontId="74" fillId="58" borderId="20" xfId="0" applyFont="1" applyFill="1" applyBorder="1" applyAlignment="1">
      <alignment horizontal="center" vertical="center" wrapText="1"/>
    </xf>
    <xf numFmtId="0" fontId="74" fillId="56" borderId="20" xfId="0" applyFont="1" applyFill="1" applyBorder="1" applyAlignment="1">
      <alignment horizontal="center" vertical="center" wrapText="1"/>
    </xf>
    <xf numFmtId="0" fontId="75" fillId="56" borderId="20" xfId="1" applyFont="1" applyFill="1" applyBorder="1" applyAlignment="1">
      <alignment horizontal="center" vertical="center" wrapText="1"/>
    </xf>
    <xf numFmtId="0" fontId="74" fillId="57" borderId="20" xfId="0" applyFont="1" applyFill="1" applyBorder="1" applyAlignment="1">
      <alignment horizontal="center" vertical="center" wrapText="1"/>
    </xf>
    <xf numFmtId="0" fontId="73" fillId="0" borderId="20" xfId="0" applyFont="1" applyFill="1" applyBorder="1" applyAlignment="1"/>
    <xf numFmtId="0" fontId="7" fillId="0" borderId="20" xfId="0" applyFont="1" applyFill="1" applyBorder="1" applyAlignment="1">
      <alignment horizontal="left"/>
    </xf>
    <xf numFmtId="0" fontId="73" fillId="0" borderId="20" xfId="0" applyFont="1" applyFill="1" applyBorder="1"/>
    <xf numFmtId="9" fontId="76" fillId="0" borderId="20" xfId="14425" applyFont="1" applyFill="1" applyBorder="1" applyAlignment="1">
      <alignment horizontal="left"/>
    </xf>
    <xf numFmtId="9" fontId="76" fillId="0" borderId="20" xfId="14425" applyFont="1" applyFill="1" applyBorder="1" applyAlignment="1"/>
    <xf numFmtId="0" fontId="7" fillId="0" borderId="20" xfId="0" applyFont="1" applyFill="1" applyBorder="1"/>
    <xf numFmtId="0" fontId="76" fillId="0" borderId="20" xfId="14379" applyNumberFormat="1" applyFont="1" applyFill="1" applyBorder="1" applyAlignment="1">
      <alignment horizontal="left"/>
    </xf>
    <xf numFmtId="0" fontId="7" fillId="0" borderId="20" xfId="0" applyFont="1" applyBorder="1" applyAlignment="1">
      <alignment horizontal="left"/>
    </xf>
    <xf numFmtId="0" fontId="0" fillId="0" borderId="20" xfId="0" applyBorder="1"/>
    <xf numFmtId="0" fontId="0" fillId="0" borderId="20" xfId="0" applyFill="1" applyBorder="1"/>
    <xf numFmtId="165" fontId="7" fillId="0" borderId="20" xfId="0" applyNumberFormat="1" applyFont="1" applyFill="1" applyBorder="1" applyAlignment="1">
      <alignment horizontal="left"/>
    </xf>
    <xf numFmtId="0" fontId="73" fillId="0" borderId="20" xfId="0" applyFont="1" applyFill="1" applyBorder="1" applyAlignment="1">
      <alignment vertical="center" wrapText="1"/>
    </xf>
    <xf numFmtId="0" fontId="73" fillId="0" borderId="20" xfId="0" applyFont="1" applyFill="1" applyBorder="1" applyAlignment="1">
      <alignment horizontal="center"/>
    </xf>
    <xf numFmtId="0" fontId="76" fillId="0" borderId="20" xfId="1" applyFont="1" applyFill="1" applyBorder="1" applyAlignment="1">
      <alignment horizontal="center"/>
    </xf>
    <xf numFmtId="165" fontId="7" fillId="0" borderId="20" xfId="14514" applyNumberFormat="1" applyFont="1" applyBorder="1" applyAlignment="1">
      <alignment horizontal="center"/>
    </xf>
    <xf numFmtId="0" fontId="77" fillId="0" borderId="20" xfId="1" applyFont="1" applyFill="1" applyBorder="1" applyAlignment="1">
      <alignment horizontal="left"/>
    </xf>
    <xf numFmtId="0" fontId="73" fillId="0" borderId="20" xfId="0" applyFont="1" applyFill="1" applyBorder="1" applyAlignment="1">
      <alignment wrapText="1"/>
    </xf>
    <xf numFmtId="0" fontId="79" fillId="0" borderId="20" xfId="0" applyFont="1" applyFill="1" applyBorder="1"/>
    <xf numFmtId="0" fontId="73" fillId="0" borderId="19" xfId="0" applyFont="1" applyFill="1" applyBorder="1"/>
    <xf numFmtId="0" fontId="73" fillId="0" borderId="20" xfId="0" applyFont="1" applyFill="1" applyBorder="1" applyAlignment="1">
      <alignment horizontal="left"/>
    </xf>
    <xf numFmtId="0" fontId="76" fillId="0" borderId="20" xfId="1" applyFont="1" applyFill="1" applyBorder="1" applyAlignment="1">
      <alignment horizontal="left"/>
    </xf>
    <xf numFmtId="0" fontId="7" fillId="0" borderId="20" xfId="0" applyFont="1" applyFill="1" applyBorder="1" applyAlignment="1">
      <alignment horizontal="left"/>
    </xf>
    <xf numFmtId="0" fontId="0" fillId="0" borderId="20" xfId="0" applyBorder="1"/>
    <xf numFmtId="0" fontId="0" fillId="0" borderId="20" xfId="0" applyFill="1" applyBorder="1"/>
    <xf numFmtId="165" fontId="7" fillId="0" borderId="20" xfId="0" applyNumberFormat="1" applyFont="1" applyFill="1" applyBorder="1" applyAlignment="1">
      <alignment horizontal="left"/>
    </xf>
    <xf numFmtId="165" fontId="73" fillId="0" borderId="20" xfId="14514" applyNumberFormat="1" applyFont="1" applyFill="1" applyBorder="1" applyAlignment="1">
      <alignment horizontal="center"/>
    </xf>
    <xf numFmtId="0" fontId="73" fillId="0" borderId="19" xfId="0" applyFont="1" applyFill="1" applyBorder="1" applyAlignment="1">
      <alignment horizontal="center"/>
    </xf>
    <xf numFmtId="0" fontId="0" fillId="0" borderId="20" xfId="0" applyFill="1" applyBorder="1" applyAlignment="1"/>
    <xf numFmtId="0" fontId="78" fillId="0" borderId="20" xfId="0" applyFont="1" applyFill="1" applyBorder="1"/>
    <xf numFmtId="0" fontId="77" fillId="0" borderId="20" xfId="0" applyFont="1" applyFill="1" applyBorder="1" applyAlignment="1">
      <alignment horizontal="center"/>
    </xf>
    <xf numFmtId="0" fontId="73" fillId="0" borderId="0" xfId="0" applyFont="1" applyFill="1" applyBorder="1" applyAlignment="1">
      <alignment horizontal="left"/>
    </xf>
    <xf numFmtId="0" fontId="73" fillId="0" borderId="0" xfId="0" applyFont="1" applyFill="1" applyBorder="1"/>
    <xf numFmtId="0" fontId="73" fillId="0" borderId="19" xfId="0" applyFont="1" applyFill="1" applyBorder="1" applyAlignment="1"/>
    <xf numFmtId="0" fontId="73" fillId="0" borderId="0" xfId="0" applyFont="1" applyFill="1" applyBorder="1" applyAlignment="1"/>
    <xf numFmtId="0" fontId="7" fillId="0" borderId="19" xfId="0" applyFont="1" applyFill="1" applyBorder="1" applyAlignment="1">
      <alignment horizontal="left"/>
    </xf>
    <xf numFmtId="0" fontId="0" fillId="0" borderId="19" xfId="0" applyFill="1" applyBorder="1"/>
    <xf numFmtId="165" fontId="7" fillId="0" borderId="19" xfId="0" applyNumberFormat="1" applyFont="1" applyFill="1" applyBorder="1" applyAlignment="1">
      <alignment horizontal="left"/>
    </xf>
    <xf numFmtId="0" fontId="73" fillId="57" borderId="21" xfId="0" applyFont="1" applyFill="1" applyBorder="1" applyAlignment="1">
      <alignment horizontal="center" vertical="center" wrapText="1"/>
    </xf>
    <xf numFmtId="165" fontId="7" fillId="0" borderId="20" xfId="14514" applyNumberFormat="1" applyFont="1" applyFill="1" applyBorder="1" applyAlignment="1">
      <alignment horizontal="center"/>
    </xf>
    <xf numFmtId="0" fontId="73" fillId="59" borderId="20" xfId="0" applyFont="1" applyFill="1" applyBorder="1" applyAlignment="1"/>
    <xf numFmtId="0" fontId="0" fillId="0" borderId="0" xfId="0" pivotButton="1"/>
    <xf numFmtId="0" fontId="0" fillId="0" borderId="0" xfId="0" applyAlignment="1">
      <alignment horizontal="center"/>
    </xf>
    <xf numFmtId="0" fontId="75" fillId="59" borderId="20" xfId="1" applyFont="1" applyFill="1" applyBorder="1" applyAlignment="1">
      <alignment horizontal="center" vertical="center" wrapText="1"/>
    </xf>
    <xf numFmtId="9" fontId="76" fillId="59" borderId="20" xfId="14425" applyFont="1" applyFill="1" applyBorder="1" applyAlignment="1">
      <alignment horizontal="left"/>
    </xf>
    <xf numFmtId="0" fontId="73" fillId="59" borderId="20" xfId="0" applyFont="1" applyFill="1" applyBorder="1"/>
    <xf numFmtId="0" fontId="76" fillId="59" borderId="20" xfId="1" applyFont="1" applyFill="1" applyBorder="1" applyAlignment="1">
      <alignment horizontal="left"/>
    </xf>
    <xf numFmtId="0" fontId="77" fillId="59" borderId="20" xfId="1" applyFont="1" applyFill="1" applyBorder="1" applyAlignment="1">
      <alignment horizontal="left"/>
    </xf>
    <xf numFmtId="0" fontId="76" fillId="59" borderId="20" xfId="14379" applyNumberFormat="1" applyFont="1" applyFill="1" applyBorder="1" applyAlignment="1">
      <alignment horizontal="left"/>
    </xf>
    <xf numFmtId="0" fontId="73" fillId="59" borderId="20" xfId="0" applyFont="1" applyFill="1" applyBorder="1" applyAlignment="1">
      <alignment horizontal="left"/>
    </xf>
    <xf numFmtId="0" fontId="0" fillId="0" borderId="0" xfId="0" applyAlignment="1">
      <alignment vertical="center"/>
    </xf>
    <xf numFmtId="0" fontId="113" fillId="0" borderId="0" xfId="0" applyFont="1" applyAlignment="1">
      <alignment horizontal="right"/>
    </xf>
    <xf numFmtId="0" fontId="113" fillId="0" borderId="0" xfId="0" applyFont="1" applyAlignment="1">
      <alignment horizontal="center"/>
    </xf>
    <xf numFmtId="0" fontId="0" fillId="72" borderId="0" xfId="0" applyFill="1" applyAlignment="1">
      <alignment horizontal="center" vertical="center"/>
    </xf>
    <xf numFmtId="0" fontId="0" fillId="0" borderId="0" xfId="0" applyAlignment="1">
      <alignment horizontal="center"/>
    </xf>
    <xf numFmtId="0" fontId="114" fillId="0" borderId="0" xfId="0" applyFont="1" applyAlignment="1">
      <alignment horizontal="center"/>
    </xf>
    <xf numFmtId="0" fontId="115" fillId="0" borderId="0" xfId="0" applyFont="1"/>
    <xf numFmtId="0" fontId="115" fillId="0" borderId="0" xfId="0" applyFont="1" applyAlignment="1">
      <alignment horizontal="center"/>
    </xf>
    <xf numFmtId="0" fontId="79" fillId="0" borderId="0" xfId="0" applyFont="1"/>
    <xf numFmtId="0" fontId="116" fillId="0" borderId="0" xfId="0" applyFont="1" applyFill="1" applyBorder="1"/>
    <xf numFmtId="0" fontId="116" fillId="73" borderId="24" xfId="0" applyFont="1" applyFill="1" applyBorder="1"/>
    <xf numFmtId="0" fontId="116" fillId="74" borderId="24" xfId="0" applyFont="1" applyFill="1" applyBorder="1"/>
    <xf numFmtId="0" fontId="117" fillId="0" borderId="0" xfId="15436"/>
    <xf numFmtId="0" fontId="116" fillId="73" borderId="0" xfId="0" applyFont="1" applyFill="1" applyBorder="1"/>
    <xf numFmtId="0" fontId="0" fillId="0" borderId="24" xfId="0" applyBorder="1"/>
    <xf numFmtId="185" fontId="7" fillId="0" borderId="20" xfId="15435" applyNumberFormat="1" applyFont="1" applyBorder="1" applyAlignment="1">
      <alignment horizontal="center"/>
    </xf>
    <xf numFmtId="0" fontId="76" fillId="0" borderId="20" xfId="14425" applyNumberFormat="1" applyFont="1" applyFill="1" applyBorder="1" applyAlignment="1">
      <alignment horizontal="left"/>
    </xf>
    <xf numFmtId="0" fontId="118" fillId="0" borderId="20" xfId="0" applyFont="1" applyFill="1" applyBorder="1" applyAlignment="1"/>
    <xf numFmtId="0" fontId="119" fillId="0" borderId="20" xfId="1" applyFont="1" applyFill="1" applyBorder="1" applyAlignment="1">
      <alignment horizontal="left"/>
    </xf>
    <xf numFmtId="0" fontId="119" fillId="0" borderId="20" xfId="0" applyFont="1" applyFill="1" applyBorder="1" applyAlignment="1"/>
    <xf numFmtId="0" fontId="119" fillId="0" borderId="20" xfId="0" applyFont="1" applyFill="1" applyBorder="1" applyAlignment="1">
      <alignment horizontal="left"/>
    </xf>
    <xf numFmtId="0" fontId="119" fillId="0" borderId="20" xfId="0" applyFont="1" applyFill="1" applyBorder="1"/>
    <xf numFmtId="0" fontId="121" fillId="0" borderId="0" xfId="15437" applyFont="1"/>
    <xf numFmtId="0" fontId="93" fillId="0" borderId="0" xfId="15438" applyFont="1" applyAlignment="1">
      <alignment vertical="center"/>
    </xf>
    <xf numFmtId="0" fontId="2" fillId="0" borderId="0" xfId="15438" applyAlignment="1">
      <alignment vertical="center"/>
    </xf>
    <xf numFmtId="0" fontId="120" fillId="0" borderId="0" xfId="15439" applyAlignment="1">
      <alignment vertical="center" wrapText="1"/>
    </xf>
    <xf numFmtId="14" fontId="2" fillId="0" borderId="0" xfId="15438" applyNumberFormat="1" applyAlignment="1">
      <alignment vertical="center"/>
    </xf>
    <xf numFmtId="0" fontId="76" fillId="0" borderId="20" xfId="1" applyFont="1" applyFill="1" applyBorder="1" applyAlignment="1">
      <alignment horizontal="left" wrapText="1"/>
    </xf>
    <xf numFmtId="9" fontId="76" fillId="0" borderId="20" xfId="14425" applyFont="1" applyFill="1" applyBorder="1" applyAlignment="1">
      <alignment horizontal="left" wrapText="1"/>
    </xf>
    <xf numFmtId="0" fontId="73" fillId="0" borderId="19" xfId="0" applyFont="1" applyFill="1" applyBorder="1" applyAlignment="1">
      <alignment wrapText="1"/>
    </xf>
    <xf numFmtId="0" fontId="77" fillId="0" borderId="20" xfId="0" applyFont="1" applyFill="1" applyBorder="1" applyAlignment="1"/>
    <xf numFmtId="0" fontId="77" fillId="0" borderId="20" xfId="0" applyFont="1" applyFill="1" applyBorder="1" applyAlignment="1">
      <alignment wrapText="1"/>
    </xf>
    <xf numFmtId="0" fontId="119" fillId="0" borderId="20" xfId="0" applyFont="1" applyFill="1" applyBorder="1" applyAlignment="1">
      <alignment wrapText="1"/>
    </xf>
    <xf numFmtId="0" fontId="119" fillId="0" borderId="20" xfId="14425" applyNumberFormat="1" applyFont="1" applyFill="1" applyBorder="1" applyAlignment="1">
      <alignment horizontal="left" wrapText="1"/>
    </xf>
    <xf numFmtId="0" fontId="119" fillId="0" borderId="20" xfId="1" applyFont="1" applyFill="1" applyBorder="1" applyAlignment="1">
      <alignment horizontal="left" wrapText="1"/>
    </xf>
    <xf numFmtId="0" fontId="119" fillId="0" borderId="0" xfId="1" applyFont="1" applyFill="1" applyBorder="1" applyAlignment="1">
      <alignment horizontal="left" wrapText="1"/>
    </xf>
    <xf numFmtId="0" fontId="73" fillId="0" borderId="0" xfId="0" applyFont="1" applyFill="1" applyBorder="1" applyAlignment="1">
      <alignment wrapText="1"/>
    </xf>
    <xf numFmtId="0" fontId="76" fillId="0" borderId="0" xfId="1" applyFont="1" applyFill="1" applyBorder="1" applyAlignment="1">
      <alignment horizontal="left" wrapText="1"/>
    </xf>
    <xf numFmtId="0" fontId="122" fillId="0" borderId="0" xfId="0" applyFont="1" applyFill="1" applyBorder="1" applyAlignment="1">
      <alignment horizontal="left" vertical="center" wrapText="1"/>
    </xf>
    <xf numFmtId="0" fontId="77" fillId="0" borderId="20" xfId="0" applyFont="1" applyFill="1" applyBorder="1"/>
    <xf numFmtId="0" fontId="77" fillId="0" borderId="0" xfId="0" applyFont="1" applyFill="1" applyBorder="1" applyAlignment="1">
      <alignment horizontal="left"/>
    </xf>
    <xf numFmtId="0" fontId="73" fillId="0" borderId="30" xfId="0" applyFont="1" applyFill="1" applyBorder="1" applyAlignment="1">
      <alignment wrapText="1"/>
    </xf>
    <xf numFmtId="0" fontId="77" fillId="0" borderId="31" xfId="0" applyFont="1" applyFill="1" applyBorder="1" applyAlignment="1">
      <alignment wrapText="1"/>
    </xf>
    <xf numFmtId="0" fontId="77" fillId="0" borderId="20" xfId="14425" applyNumberFormat="1" applyFont="1" applyFill="1" applyBorder="1" applyAlignment="1">
      <alignment horizontal="left"/>
    </xf>
    <xf numFmtId="9" fontId="76" fillId="0" borderId="0" xfId="14425" applyFont="1" applyFill="1" applyBorder="1" applyAlignment="1">
      <alignment horizontal="left" wrapText="1"/>
    </xf>
    <xf numFmtId="0" fontId="56" fillId="0" borderId="0" xfId="0" applyFont="1"/>
    <xf numFmtId="0" fontId="123" fillId="0" borderId="0" xfId="15440" applyFont="1"/>
    <xf numFmtId="0" fontId="96" fillId="0" borderId="34" xfId="15440" applyFont="1" applyFill="1" applyBorder="1" applyAlignment="1">
      <alignment vertical="center"/>
    </xf>
    <xf numFmtId="0" fontId="96" fillId="0" borderId="24" xfId="15440" applyFont="1" applyFill="1" applyBorder="1" applyAlignment="1">
      <alignment vertical="center"/>
    </xf>
    <xf numFmtId="2" fontId="123" fillId="0" borderId="0" xfId="15440" applyNumberFormat="1" applyFont="1"/>
    <xf numFmtId="0" fontId="96" fillId="0" borderId="24" xfId="15440" applyFont="1" applyFill="1" applyBorder="1" applyAlignment="1">
      <alignment horizontal="left" vertical="center" readingOrder="1"/>
    </xf>
    <xf numFmtId="0" fontId="96" fillId="0" borderId="24" xfId="15440" applyFont="1" applyFill="1" applyBorder="1" applyAlignment="1">
      <alignment vertical="center" wrapText="1"/>
    </xf>
    <xf numFmtId="0" fontId="96" fillId="0" borderId="24" xfId="15440" applyFont="1" applyFill="1" applyBorder="1" applyAlignment="1">
      <alignment horizontal="left" vertical="center" wrapText="1" readingOrder="1"/>
    </xf>
    <xf numFmtId="0" fontId="123" fillId="0" borderId="24" xfId="15440" applyFont="1" applyBorder="1"/>
    <xf numFmtId="0" fontId="1" fillId="0" borderId="0" xfId="15440"/>
    <xf numFmtId="0" fontId="126" fillId="78" borderId="0" xfId="15440" applyFont="1" applyFill="1" applyAlignment="1">
      <alignment vertical="center"/>
    </xf>
    <xf numFmtId="1" fontId="126" fillId="78" borderId="0" xfId="15440" applyNumberFormat="1" applyFont="1" applyFill="1" applyAlignment="1">
      <alignment vertical="center"/>
    </xf>
    <xf numFmtId="0" fontId="96" fillId="78" borderId="24" xfId="15440" applyFont="1" applyFill="1" applyBorder="1" applyAlignment="1">
      <alignment vertical="center"/>
    </xf>
    <xf numFmtId="2" fontId="126" fillId="78" borderId="0" xfId="15440" applyNumberFormat="1" applyFont="1" applyFill="1" applyAlignment="1">
      <alignment vertical="center"/>
    </xf>
    <xf numFmtId="0" fontId="127" fillId="78" borderId="0" xfId="15440" applyFont="1" applyFill="1" applyAlignment="1">
      <alignment vertical="center"/>
    </xf>
    <xf numFmtId="0" fontId="124" fillId="78" borderId="0" xfId="15440" applyFont="1" applyFill="1" applyAlignment="1">
      <alignment vertical="center"/>
    </xf>
    <xf numFmtId="2" fontId="124" fillId="78" borderId="0" xfId="15440" applyNumberFormat="1" applyFont="1" applyFill="1" applyAlignment="1">
      <alignment vertical="center"/>
    </xf>
    <xf numFmtId="0" fontId="125" fillId="0" borderId="24" xfId="15440" applyFont="1" applyFill="1" applyBorder="1" applyAlignment="1">
      <alignment vertical="center"/>
    </xf>
    <xf numFmtId="0" fontId="96" fillId="0" borderId="24" xfId="15440" applyFont="1" applyBorder="1" applyAlignment="1">
      <alignment vertical="center" wrapText="1"/>
    </xf>
    <xf numFmtId="0" fontId="96" fillId="0" borderId="24" xfId="15440" applyFont="1" applyBorder="1" applyAlignment="1">
      <alignment vertical="center"/>
    </xf>
    <xf numFmtId="0" fontId="96" fillId="0" borderId="0" xfId="15440" applyFont="1" applyBorder="1" applyAlignment="1">
      <alignment vertical="center"/>
    </xf>
    <xf numFmtId="0" fontId="125" fillId="0" borderId="24" xfId="15440" applyFont="1" applyBorder="1" applyAlignment="1">
      <alignment vertical="center"/>
    </xf>
    <xf numFmtId="1" fontId="124" fillId="78" borderId="0" xfId="15440" applyNumberFormat="1" applyFont="1" applyFill="1" applyAlignment="1">
      <alignment vertical="center"/>
    </xf>
    <xf numFmtId="0" fontId="96" fillId="0" borderId="34" xfId="15440" applyFont="1" applyFill="1" applyBorder="1" applyAlignment="1">
      <alignment horizontal="left" vertical="center" readingOrder="1"/>
    </xf>
    <xf numFmtId="0" fontId="96" fillId="0" borderId="0" xfId="15440" applyFont="1" applyFill="1" applyBorder="1" applyAlignment="1">
      <alignment horizontal="left" vertical="center" readingOrder="1"/>
    </xf>
    <xf numFmtId="0" fontId="96" fillId="0" borderId="0" xfId="15440" applyFont="1" applyFill="1" applyBorder="1" applyAlignment="1">
      <alignment vertical="center"/>
    </xf>
    <xf numFmtId="2" fontId="124" fillId="59" borderId="0" xfId="15440" applyNumberFormat="1" applyFont="1" applyFill="1" applyAlignment="1">
      <alignment vertical="center"/>
    </xf>
    <xf numFmtId="0" fontId="96" fillId="0" borderId="24" xfId="15440" applyFont="1" applyBorder="1" applyAlignment="1">
      <alignment horizontal="left" vertical="center"/>
    </xf>
    <xf numFmtId="0" fontId="96" fillId="0" borderId="0" xfId="15440" applyFont="1" applyBorder="1" applyAlignment="1">
      <alignment horizontal="left" vertical="center"/>
    </xf>
    <xf numFmtId="0" fontId="120" fillId="0" borderId="0" xfId="15439"/>
    <xf numFmtId="0" fontId="96" fillId="0" borderId="0" xfId="15439" applyFont="1" applyFill="1" applyBorder="1" applyAlignment="1">
      <alignment vertical="center"/>
    </xf>
    <xf numFmtId="0" fontId="96" fillId="0" borderId="0" xfId="15439" applyFont="1" applyFill="1" applyBorder="1" applyAlignment="1">
      <alignment horizontal="left" vertical="center" readingOrder="1"/>
    </xf>
    <xf numFmtId="0" fontId="125" fillId="0" borderId="0" xfId="15439" applyFont="1" applyFill="1" applyBorder="1" applyAlignment="1">
      <alignment horizontal="left" vertical="center" readingOrder="1"/>
    </xf>
    <xf numFmtId="0" fontId="96" fillId="0" borderId="0" xfId="15439" applyFont="1" applyFill="1" applyBorder="1" applyAlignment="1">
      <alignment horizontal="left" vertical="center" wrapText="1" readingOrder="1"/>
    </xf>
    <xf numFmtId="0" fontId="96" fillId="0" borderId="0" xfId="15439" applyFont="1" applyFill="1" applyBorder="1" applyAlignment="1">
      <alignment vertical="center" wrapText="1"/>
    </xf>
    <xf numFmtId="0" fontId="96" fillId="0" borderId="39" xfId="15440" applyFont="1" applyFill="1" applyBorder="1" applyAlignment="1">
      <alignment horizontal="left" vertical="center" readingOrder="1"/>
    </xf>
    <xf numFmtId="0" fontId="125" fillId="0" borderId="39" xfId="15440" applyFont="1" applyFill="1" applyBorder="1" applyAlignment="1">
      <alignment horizontal="left" vertical="center" readingOrder="1"/>
    </xf>
    <xf numFmtId="0" fontId="96" fillId="0" borderId="38" xfId="15440" applyFont="1" applyFill="1" applyBorder="1" applyAlignment="1">
      <alignment vertical="center" wrapText="1"/>
    </xf>
    <xf numFmtId="0" fontId="96" fillId="0" borderId="34" xfId="15440" applyFont="1" applyFill="1" applyBorder="1" applyAlignment="1">
      <alignment vertical="center" wrapText="1"/>
    </xf>
    <xf numFmtId="0" fontId="1" fillId="0" borderId="24" xfId="15440" applyBorder="1"/>
    <xf numFmtId="0" fontId="96" fillId="0" borderId="0" xfId="15440" applyFont="1" applyFill="1" applyBorder="1" applyAlignment="1">
      <alignment horizontal="left" vertical="center" wrapText="1" readingOrder="1"/>
    </xf>
    <xf numFmtId="0" fontId="96" fillId="0" borderId="38" xfId="15440" applyFont="1" applyFill="1" applyBorder="1" applyAlignment="1">
      <alignment horizontal="left" vertical="center" wrapText="1" readingOrder="1"/>
    </xf>
    <xf numFmtId="0" fontId="96" fillId="0" borderId="34" xfId="15440" applyFont="1" applyFill="1" applyBorder="1" applyAlignment="1">
      <alignment horizontal="left" vertical="center" wrapText="1" readingOrder="1"/>
    </xf>
    <xf numFmtId="0" fontId="123" fillId="0" borderId="0" xfId="15440" applyFont="1" applyBorder="1"/>
    <xf numFmtId="0" fontId="123" fillId="0" borderId="0" xfId="15440" applyFont="1" applyFill="1"/>
    <xf numFmtId="0" fontId="124" fillId="0" borderId="35" xfId="15440" applyFont="1" applyFill="1" applyBorder="1" applyAlignment="1">
      <alignment horizontal="left" vertical="center" readingOrder="1"/>
    </xf>
    <xf numFmtId="0" fontId="124" fillId="0" borderId="36" xfId="15440" applyFont="1" applyFill="1" applyBorder="1" applyAlignment="1">
      <alignment horizontal="left" vertical="center" readingOrder="1"/>
    </xf>
    <xf numFmtId="0" fontId="124" fillId="0" borderId="37" xfId="15440" applyFont="1" applyFill="1" applyBorder="1" applyAlignment="1">
      <alignment horizontal="left" vertical="center" readingOrder="1"/>
    </xf>
    <xf numFmtId="0" fontId="124" fillId="0" borderId="33" xfId="15440" applyFont="1" applyFill="1" applyBorder="1" applyAlignment="1">
      <alignment horizontal="left" vertical="center" readingOrder="1"/>
    </xf>
    <xf numFmtId="0" fontId="120" fillId="0" borderId="33" xfId="15439" applyFill="1" applyBorder="1"/>
    <xf numFmtId="0" fontId="124" fillId="0" borderId="0" xfId="15440" applyFont="1" applyFill="1" applyBorder="1" applyAlignment="1">
      <alignment horizontal="left" vertical="center" readingOrder="1"/>
    </xf>
    <xf numFmtId="0" fontId="120" fillId="0" borderId="0" xfId="15439" applyFill="1"/>
    <xf numFmtId="0" fontId="11" fillId="0" borderId="0" xfId="0" applyFont="1" applyAlignment="1">
      <alignment wrapText="1"/>
    </xf>
    <xf numFmtId="0" fontId="128" fillId="0" borderId="24" xfId="0" applyFont="1" applyBorder="1"/>
    <xf numFmtId="0" fontId="115" fillId="0" borderId="40" xfId="0" applyFont="1" applyBorder="1" applyAlignment="1">
      <alignment vertical="center"/>
    </xf>
    <xf numFmtId="0" fontId="128" fillId="0" borderId="41" xfId="0" applyFont="1" applyBorder="1"/>
    <xf numFmtId="0" fontId="115" fillId="0" borderId="42" xfId="0" applyFont="1" applyBorder="1" applyAlignment="1">
      <alignment vertical="center"/>
    </xf>
    <xf numFmtId="0" fontId="128" fillId="0" borderId="43" xfId="0" applyFont="1" applyBorder="1"/>
    <xf numFmtId="0" fontId="128" fillId="0" borderId="44" xfId="0" applyFont="1" applyBorder="1"/>
    <xf numFmtId="0" fontId="115" fillId="0" borderId="45" xfId="0" applyFont="1" applyBorder="1" applyAlignment="1">
      <alignment vertical="center"/>
    </xf>
    <xf numFmtId="0" fontId="128" fillId="0" borderId="39" xfId="0" applyFont="1" applyBorder="1"/>
    <xf numFmtId="0" fontId="128" fillId="0" borderId="46" xfId="0" applyFont="1" applyBorder="1"/>
    <xf numFmtId="0" fontId="115" fillId="79" borderId="47" xfId="0" applyFont="1" applyFill="1" applyBorder="1" applyAlignment="1">
      <alignment wrapText="1"/>
    </xf>
    <xf numFmtId="0" fontId="115" fillId="79" borderId="48" xfId="0" applyFont="1" applyFill="1" applyBorder="1" applyAlignment="1">
      <alignment wrapText="1"/>
    </xf>
    <xf numFmtId="0" fontId="115" fillId="79" borderId="49" xfId="0" applyFont="1" applyFill="1" applyBorder="1" applyAlignment="1">
      <alignment wrapText="1"/>
    </xf>
    <xf numFmtId="0" fontId="121" fillId="0" borderId="0" xfId="0" applyFont="1" applyFill="1" applyBorder="1"/>
    <xf numFmtId="49" fontId="121" fillId="0" borderId="0" xfId="15435" applyNumberFormat="1" applyFont="1" applyFill="1" applyBorder="1"/>
    <xf numFmtId="49" fontId="116" fillId="0" borderId="0" xfId="15435" applyNumberFormat="1" applyFont="1" applyFill="1" applyBorder="1"/>
    <xf numFmtId="0" fontId="116" fillId="80" borderId="0" xfId="0" applyFont="1" applyFill="1" applyBorder="1"/>
    <xf numFmtId="0" fontId="132" fillId="0" borderId="0" xfId="0" applyFont="1" applyFill="1" applyBorder="1"/>
    <xf numFmtId="0" fontId="116" fillId="81" borderId="0" xfId="0" applyFont="1" applyFill="1" applyBorder="1"/>
    <xf numFmtId="49" fontId="124" fillId="78" borderId="0" xfId="15440" applyNumberFormat="1" applyFont="1" applyFill="1" applyAlignment="1">
      <alignment vertical="center"/>
    </xf>
    <xf numFmtId="0" fontId="133" fillId="82" borderId="50" xfId="0" quotePrefix="1" applyFont="1" applyFill="1" applyBorder="1" applyAlignment="1">
      <alignment horizontal="left" vertical="center" indent="1"/>
    </xf>
    <xf numFmtId="0" fontId="133" fillId="82" borderId="51" xfId="0" quotePrefix="1" applyFont="1" applyFill="1" applyBorder="1" applyAlignment="1">
      <alignment horizontal="left" vertical="center" indent="1"/>
    </xf>
    <xf numFmtId="0" fontId="129" fillId="79" borderId="52" xfId="0" applyFont="1" applyFill="1" applyBorder="1"/>
    <xf numFmtId="0" fontId="115" fillId="0" borderId="24" xfId="0" applyFont="1" applyBorder="1" applyAlignment="1">
      <alignment horizontal="left" vertical="center" indent="1"/>
    </xf>
    <xf numFmtId="0" fontId="0" fillId="78" borderId="0" xfId="0" applyFill="1"/>
    <xf numFmtId="0" fontId="115" fillId="78" borderId="0" xfId="0" applyFont="1" applyFill="1"/>
    <xf numFmtId="0" fontId="131" fillId="78" borderId="0" xfId="0" applyFont="1" applyFill="1"/>
    <xf numFmtId="0" fontId="11" fillId="78" borderId="0" xfId="0" applyFont="1" applyFill="1" applyAlignment="1">
      <alignment wrapText="1"/>
    </xf>
    <xf numFmtId="0" fontId="115" fillId="56" borderId="0" xfId="0" applyFont="1" applyFill="1"/>
    <xf numFmtId="0" fontId="77" fillId="0" borderId="20" xfId="0" applyFont="1" applyFill="1" applyBorder="1" applyAlignment="1">
      <alignment horizontal="left" wrapText="1"/>
    </xf>
    <xf numFmtId="0" fontId="77" fillId="0" borderId="0" xfId="0" applyFont="1" applyFill="1" applyBorder="1" applyAlignment="1">
      <alignment wrapText="1"/>
    </xf>
    <xf numFmtId="0" fontId="77" fillId="0" borderId="0" xfId="0" applyFont="1" applyFill="1" applyBorder="1" applyAlignment="1">
      <alignment horizontal="left" wrapText="1"/>
    </xf>
    <xf numFmtId="0" fontId="118" fillId="0" borderId="0" xfId="1" applyFont="1" applyFill="1" applyBorder="1" applyAlignment="1">
      <alignment horizontal="left" wrapText="1"/>
    </xf>
    <xf numFmtId="0" fontId="118" fillId="0" borderId="0" xfId="0" applyFont="1" applyFill="1" applyBorder="1" applyAlignment="1">
      <alignment wrapText="1"/>
    </xf>
    <xf numFmtId="0" fontId="118" fillId="0" borderId="0" xfId="0" applyFont="1" applyFill="1" applyBorder="1" applyAlignment="1">
      <alignment horizontal="left" wrapText="1"/>
    </xf>
    <xf numFmtId="0" fontId="116" fillId="0" borderId="0" xfId="0" applyFont="1" applyAlignment="1"/>
    <xf numFmtId="43" fontId="137" fillId="78" borderId="0" xfId="15435" applyFont="1" applyFill="1" applyBorder="1" applyAlignment="1">
      <alignment horizontal="center" vertical="top" wrapText="1"/>
    </xf>
    <xf numFmtId="43" fontId="138" fillId="78" borderId="0" xfId="15435" applyFont="1" applyFill="1" applyBorder="1" applyAlignment="1">
      <alignment vertical="top" wrapText="1"/>
    </xf>
    <xf numFmtId="0" fontId="138" fillId="78" borderId="0" xfId="0" applyFont="1" applyFill="1" applyBorder="1"/>
    <xf numFmtId="0" fontId="138" fillId="78" borderId="0" xfId="0" applyFont="1" applyFill="1" applyBorder="1" applyAlignment="1">
      <alignment horizontal="left"/>
    </xf>
    <xf numFmtId="0" fontId="139" fillId="78" borderId="0" xfId="0" applyFont="1" applyFill="1" applyBorder="1"/>
    <xf numFmtId="0" fontId="140" fillId="78" borderId="0" xfId="0" applyFont="1" applyFill="1" applyBorder="1" applyAlignment="1">
      <alignment horizontal="center"/>
    </xf>
    <xf numFmtId="0" fontId="139" fillId="78" borderId="0" xfId="0" applyFont="1" applyFill="1" applyBorder="1" applyAlignment="1">
      <alignment horizontal="center"/>
    </xf>
    <xf numFmtId="0" fontId="139" fillId="78" borderId="0" xfId="0" applyFont="1" applyFill="1" applyAlignment="1">
      <alignment wrapText="1"/>
    </xf>
    <xf numFmtId="0" fontId="138" fillId="84" borderId="0" xfId="0" applyFont="1" applyFill="1" applyAlignment="1">
      <alignment wrapText="1"/>
    </xf>
    <xf numFmtId="0" fontId="139" fillId="78" borderId="0" xfId="0" applyFont="1" applyFill="1"/>
    <xf numFmtId="0" fontId="141" fillId="78" borderId="0" xfId="0" applyFont="1" applyFill="1"/>
    <xf numFmtId="0" fontId="142" fillId="78" borderId="0" xfId="0" applyFont="1" applyFill="1" applyBorder="1" applyAlignment="1">
      <alignment horizontal="right" vertical="top" wrapText="1" indent="1"/>
    </xf>
    <xf numFmtId="186" fontId="142" fillId="78" borderId="0" xfId="15435" applyNumberFormat="1" applyFont="1" applyFill="1" applyBorder="1" applyAlignment="1">
      <alignment horizontal="center" vertical="top" wrapText="1"/>
    </xf>
    <xf numFmtId="0" fontId="138" fillId="85" borderId="0" xfId="0" applyFont="1" applyFill="1" applyAlignment="1">
      <alignment wrapText="1"/>
    </xf>
    <xf numFmtId="0" fontId="138" fillId="86" borderId="0" xfId="0" applyFont="1" applyFill="1" applyAlignment="1">
      <alignment wrapText="1"/>
    </xf>
    <xf numFmtId="0" fontId="138" fillId="78" borderId="0" xfId="0" applyFont="1" applyFill="1" applyAlignment="1">
      <alignment wrapText="1"/>
    </xf>
    <xf numFmtId="43" fontId="138" fillId="78" borderId="0" xfId="15435" applyFont="1" applyFill="1" applyBorder="1" applyAlignment="1">
      <alignment vertical="top"/>
    </xf>
    <xf numFmtId="0" fontId="139" fillId="0" borderId="0" xfId="0" applyFont="1" applyAlignment="1">
      <alignment wrapText="1"/>
    </xf>
    <xf numFmtId="0" fontId="139" fillId="0" borderId="0" xfId="0" applyFont="1"/>
    <xf numFmtId="0" fontId="141" fillId="0" borderId="0" xfId="0" applyFont="1"/>
    <xf numFmtId="0" fontId="139" fillId="0" borderId="25" xfId="0" applyFont="1" applyBorder="1" applyAlignment="1">
      <alignment vertical="center" wrapText="1"/>
    </xf>
    <xf numFmtId="0" fontId="146" fillId="56" borderId="67" xfId="1" applyFont="1" applyFill="1" applyBorder="1" applyAlignment="1">
      <alignment horizontal="center" vertical="center" wrapText="1"/>
    </xf>
    <xf numFmtId="0" fontId="148" fillId="56" borderId="0" xfId="1" applyFont="1" applyFill="1" applyBorder="1" applyAlignment="1">
      <alignment horizontal="center" wrapText="1"/>
    </xf>
    <xf numFmtId="0" fontId="148" fillId="56" borderId="32" xfId="1" applyFont="1" applyFill="1" applyBorder="1" applyAlignment="1">
      <alignment horizontal="center" wrapText="1"/>
    </xf>
    <xf numFmtId="0" fontId="149" fillId="56" borderId="32" xfId="1" applyFont="1" applyFill="1" applyBorder="1" applyAlignment="1">
      <alignment horizontal="center" wrapText="1"/>
    </xf>
    <xf numFmtId="0" fontId="149" fillId="56" borderId="0" xfId="1" applyFont="1" applyFill="1" applyBorder="1" applyAlignment="1">
      <alignment horizontal="center" wrapText="1"/>
    </xf>
    <xf numFmtId="0" fontId="150" fillId="56" borderId="42" xfId="1" applyFont="1" applyFill="1" applyBorder="1" applyAlignment="1">
      <alignment horizontal="center" vertical="top" wrapText="1"/>
    </xf>
    <xf numFmtId="43" fontId="151" fillId="56" borderId="43" xfId="15435" applyFont="1" applyFill="1" applyBorder="1" applyAlignment="1">
      <alignment horizontal="right" vertical="center" wrapText="1"/>
    </xf>
    <xf numFmtId="0" fontId="151" fillId="56" borderId="43" xfId="0" applyFont="1" applyFill="1" applyBorder="1" applyAlignment="1">
      <alignment horizontal="center" vertical="center" wrapText="1"/>
    </xf>
    <xf numFmtId="0" fontId="151" fillId="87" borderId="43" xfId="0" applyFont="1" applyFill="1" applyBorder="1" applyAlignment="1">
      <alignment horizontal="center" vertical="center" wrapText="1"/>
    </xf>
    <xf numFmtId="0" fontId="148" fillId="56" borderId="43" xfId="1" applyFont="1" applyFill="1" applyBorder="1" applyAlignment="1">
      <alignment horizontal="center" vertical="center" wrapText="1"/>
    </xf>
    <xf numFmtId="0" fontId="147" fillId="56" borderId="68" xfId="0" applyFont="1" applyFill="1" applyBorder="1" applyAlignment="1">
      <alignment horizontal="center" vertical="center" wrapText="1"/>
    </xf>
    <xf numFmtId="0" fontId="151" fillId="56" borderId="69" xfId="0" applyFont="1" applyFill="1" applyBorder="1" applyAlignment="1">
      <alignment horizontal="center" vertical="center" wrapText="1"/>
    </xf>
    <xf numFmtId="0" fontId="151" fillId="56" borderId="69" xfId="0" applyFont="1" applyFill="1" applyBorder="1" applyAlignment="1">
      <alignment horizontal="left" vertical="center" wrapText="1"/>
    </xf>
    <xf numFmtId="0" fontId="148" fillId="56" borderId="69" xfId="1" applyFont="1" applyFill="1" applyBorder="1" applyAlignment="1">
      <alignment horizontal="left" wrapText="1"/>
    </xf>
    <xf numFmtId="0" fontId="148" fillId="56" borderId="70" xfId="1" applyFont="1" applyFill="1" applyBorder="1" applyAlignment="1">
      <alignment horizontal="left" wrapText="1"/>
    </xf>
    <xf numFmtId="0" fontId="148" fillId="56" borderId="43" xfId="1" applyFont="1" applyFill="1" applyBorder="1" applyAlignment="1">
      <alignment horizontal="left" wrapText="1"/>
    </xf>
    <xf numFmtId="0" fontId="148" fillId="56" borderId="43" xfId="1" applyFont="1" applyFill="1" applyBorder="1" applyAlignment="1">
      <alignment horizontal="center" wrapText="1"/>
    </xf>
    <xf numFmtId="0" fontId="139" fillId="0" borderId="64" xfId="0" applyFont="1" applyBorder="1" applyAlignment="1">
      <alignment wrapText="1"/>
    </xf>
    <xf numFmtId="0" fontId="148" fillId="56" borderId="44" xfId="1" applyFont="1" applyFill="1" applyBorder="1" applyAlignment="1">
      <alignment horizontal="center" vertical="center" wrapText="1"/>
    </xf>
    <xf numFmtId="0" fontId="152" fillId="0" borderId="55" xfId="1" applyFont="1" applyFill="1" applyBorder="1" applyAlignment="1">
      <alignment horizontal="left" vertical="top" wrapText="1"/>
    </xf>
    <xf numFmtId="43" fontId="152" fillId="0" borderId="25" xfId="15435" applyFont="1" applyFill="1" applyBorder="1" applyAlignment="1">
      <alignment horizontal="right" vertical="top" wrapText="1"/>
    </xf>
    <xf numFmtId="0" fontId="152" fillId="0" borderId="25" xfId="0" applyFont="1" applyFill="1" applyBorder="1" applyAlignment="1">
      <alignment horizontal="left"/>
    </xf>
    <xf numFmtId="43" fontId="152" fillId="87" borderId="25" xfId="15435" applyFont="1" applyFill="1" applyBorder="1" applyAlignment="1">
      <alignment horizontal="left"/>
    </xf>
    <xf numFmtId="0" fontId="152" fillId="0" borderId="56" xfId="1" applyFont="1" applyFill="1" applyBorder="1" applyAlignment="1">
      <alignment horizontal="left"/>
    </xf>
    <xf numFmtId="0" fontId="152" fillId="0" borderId="56" xfId="0" applyFont="1" applyFill="1" applyBorder="1" applyAlignment="1">
      <alignment horizontal="left" wrapText="1"/>
    </xf>
    <xf numFmtId="0" fontId="152" fillId="0" borderId="56" xfId="0" applyFont="1" applyFill="1" applyBorder="1" applyAlignment="1">
      <alignment horizontal="left"/>
    </xf>
    <xf numFmtId="0" fontId="153" fillId="0" borderId="56" xfId="0" applyFont="1" applyFill="1" applyBorder="1" applyAlignment="1">
      <alignment horizontal="center"/>
    </xf>
    <xf numFmtId="0" fontId="138" fillId="0" borderId="56" xfId="0" applyFont="1" applyFill="1" applyBorder="1" applyAlignment="1">
      <alignment horizontal="left"/>
    </xf>
    <xf numFmtId="0" fontId="138" fillId="76" borderId="56" xfId="0" applyFont="1" applyFill="1" applyBorder="1" applyAlignment="1">
      <alignment horizontal="center"/>
    </xf>
    <xf numFmtId="0" fontId="154" fillId="77" borderId="56" xfId="1" applyFont="1" applyFill="1" applyBorder="1" applyAlignment="1">
      <alignment horizontal="center"/>
    </xf>
    <xf numFmtId="0" fontId="154" fillId="77" borderId="56" xfId="1" applyFont="1" applyFill="1" applyBorder="1" applyAlignment="1">
      <alignment horizontal="left"/>
    </xf>
    <xf numFmtId="0" fontId="154" fillId="77" borderId="56" xfId="1" applyNumberFormat="1" applyFont="1" applyFill="1" applyBorder="1" applyAlignment="1">
      <alignment horizontal="center"/>
    </xf>
    <xf numFmtId="0" fontId="154" fillId="0" borderId="56" xfId="1" applyNumberFormat="1" applyFont="1" applyFill="1" applyBorder="1" applyAlignment="1">
      <alignment horizontal="center"/>
    </xf>
    <xf numFmtId="0" fontId="152" fillId="0" borderId="56" xfId="1" applyFont="1" applyFill="1" applyBorder="1" applyAlignment="1">
      <alignment horizontal="center"/>
    </xf>
    <xf numFmtId="0" fontId="154" fillId="0" borderId="56" xfId="1" applyFont="1" applyFill="1" applyBorder="1" applyAlignment="1">
      <alignment horizontal="center"/>
    </xf>
    <xf numFmtId="0" fontId="139" fillId="0" borderId="25" xfId="0" applyFont="1" applyBorder="1" applyAlignment="1"/>
    <xf numFmtId="0" fontId="138" fillId="0" borderId="57" xfId="0" applyFont="1" applyBorder="1" applyAlignment="1"/>
    <xf numFmtId="0" fontId="152" fillId="78" borderId="0" xfId="1" applyFont="1" applyFill="1" applyBorder="1" applyAlignment="1">
      <alignment horizontal="left"/>
    </xf>
    <xf numFmtId="0" fontId="152" fillId="0" borderId="58" xfId="1" applyFont="1" applyFill="1" applyBorder="1" applyAlignment="1">
      <alignment horizontal="left" vertical="top" wrapText="1"/>
    </xf>
    <xf numFmtId="43" fontId="152" fillId="0" borderId="0" xfId="15435" applyFont="1" applyFill="1" applyBorder="1" applyAlignment="1">
      <alignment horizontal="right" vertical="top" wrapText="1"/>
    </xf>
    <xf numFmtId="0" fontId="152" fillId="0" borderId="0" xfId="0" applyFont="1" applyFill="1" applyBorder="1" applyAlignment="1">
      <alignment horizontal="left"/>
    </xf>
    <xf numFmtId="43" fontId="152" fillId="87" borderId="0" xfId="15435" applyFont="1" applyFill="1" applyBorder="1" applyAlignment="1">
      <alignment horizontal="left"/>
    </xf>
    <xf numFmtId="0" fontId="152" fillId="0" borderId="20" xfId="1" applyFont="1" applyFill="1" applyBorder="1" applyAlignment="1">
      <alignment horizontal="left"/>
    </xf>
    <xf numFmtId="0" fontId="152" fillId="0" borderId="20" xfId="0" applyFont="1" applyFill="1" applyBorder="1" applyAlignment="1">
      <alignment horizontal="left" wrapText="1"/>
    </xf>
    <xf numFmtId="0" fontId="152" fillId="0" borderId="20" xfId="0" applyFont="1" applyFill="1" applyBorder="1" applyAlignment="1">
      <alignment horizontal="left"/>
    </xf>
    <xf numFmtId="0" fontId="153" fillId="0" borderId="20" xfId="0" applyFont="1" applyFill="1" applyBorder="1" applyAlignment="1">
      <alignment horizontal="center"/>
    </xf>
    <xf numFmtId="0" fontId="138" fillId="75" borderId="20" xfId="0" applyFont="1" applyFill="1" applyBorder="1" applyAlignment="1">
      <alignment horizontal="center"/>
    </xf>
    <xf numFmtId="0" fontId="138" fillId="0" borderId="20" xfId="0" applyFont="1" applyFill="1" applyBorder="1" applyAlignment="1">
      <alignment horizontal="left"/>
    </xf>
    <xf numFmtId="0" fontId="154" fillId="77" borderId="20" xfId="1" applyFont="1" applyFill="1" applyBorder="1" applyAlignment="1">
      <alignment horizontal="center"/>
    </xf>
    <xf numFmtId="0" fontId="154" fillId="77" borderId="20" xfId="1" applyFont="1" applyFill="1" applyBorder="1" applyAlignment="1">
      <alignment horizontal="left"/>
    </xf>
    <xf numFmtId="0" fontId="154" fillId="77" borderId="20" xfId="1" applyNumberFormat="1" applyFont="1" applyFill="1" applyBorder="1" applyAlignment="1">
      <alignment horizontal="center"/>
    </xf>
    <xf numFmtId="0" fontId="154" fillId="0" borderId="20" xfId="1" applyNumberFormat="1" applyFont="1" applyFill="1" applyBorder="1" applyAlignment="1">
      <alignment horizontal="center"/>
    </xf>
    <xf numFmtId="0" fontId="152" fillId="0" borderId="20" xfId="1" applyFont="1" applyFill="1" applyBorder="1" applyAlignment="1">
      <alignment horizontal="center"/>
    </xf>
    <xf numFmtId="0" fontId="154" fillId="0" borderId="20" xfId="1" applyFont="1" applyFill="1" applyBorder="1" applyAlignment="1">
      <alignment horizontal="center"/>
    </xf>
    <xf numFmtId="0" fontId="139" fillId="0" borderId="0" xfId="0" applyFont="1" applyBorder="1" applyAlignment="1"/>
    <xf numFmtId="0" fontId="138" fillId="0" borderId="59" xfId="0" applyFont="1" applyBorder="1" applyAlignment="1"/>
    <xf numFmtId="0" fontId="152" fillId="0" borderId="58" xfId="0" applyFont="1" applyFill="1" applyBorder="1" applyAlignment="1">
      <alignment vertical="top" wrapText="1"/>
    </xf>
    <xf numFmtId="0" fontId="155" fillId="77" borderId="20" xfId="0" applyFont="1" applyFill="1" applyBorder="1" applyAlignment="1">
      <alignment horizontal="center"/>
    </xf>
    <xf numFmtId="0" fontId="155" fillId="77" borderId="20" xfId="0" applyFont="1" applyFill="1" applyBorder="1"/>
    <xf numFmtId="0" fontId="155" fillId="77" borderId="20" xfId="0" applyNumberFormat="1" applyFont="1" applyFill="1" applyBorder="1" applyAlignment="1">
      <alignment horizontal="center"/>
    </xf>
    <xf numFmtId="0" fontId="155" fillId="0" borderId="20" xfId="0" applyNumberFormat="1" applyFont="1" applyFill="1" applyBorder="1" applyAlignment="1">
      <alignment horizontal="center"/>
    </xf>
    <xf numFmtId="0" fontId="138" fillId="0" borderId="20" xfId="0" applyFont="1" applyFill="1" applyBorder="1" applyAlignment="1">
      <alignment horizontal="center"/>
    </xf>
    <xf numFmtId="0" fontId="138" fillId="0" borderId="20" xfId="0" applyFont="1" applyFill="1" applyBorder="1"/>
    <xf numFmtId="0" fontId="155" fillId="0" borderId="20" xfId="0" applyFont="1" applyFill="1" applyBorder="1" applyAlignment="1">
      <alignment horizontal="center"/>
    </xf>
    <xf numFmtId="0" fontId="152" fillId="0" borderId="20" xfId="0" applyFont="1" applyFill="1" applyBorder="1"/>
    <xf numFmtId="0" fontId="138" fillId="76" borderId="31" xfId="0" applyFont="1" applyFill="1" applyBorder="1" applyAlignment="1">
      <alignment horizontal="center"/>
    </xf>
    <xf numFmtId="0" fontId="156" fillId="77" borderId="20" xfId="1" applyFont="1" applyFill="1" applyBorder="1" applyAlignment="1">
      <alignment horizontal="center"/>
    </xf>
    <xf numFmtId="0" fontId="156" fillId="77" borderId="20" xfId="1" applyFont="1" applyFill="1" applyBorder="1" applyAlignment="1">
      <alignment horizontal="left"/>
    </xf>
    <xf numFmtId="0" fontId="156" fillId="77" borderId="20" xfId="1" applyNumberFormat="1" applyFont="1" applyFill="1" applyBorder="1" applyAlignment="1">
      <alignment horizontal="center"/>
    </xf>
    <xf numFmtId="0" fontId="156" fillId="0" borderId="20" xfId="1" applyNumberFormat="1" applyFont="1" applyFill="1" applyBorder="1" applyAlignment="1">
      <alignment horizontal="center"/>
    </xf>
    <xf numFmtId="0" fontId="157" fillId="0" borderId="20" xfId="1" applyFont="1" applyFill="1" applyBorder="1" applyAlignment="1">
      <alignment horizontal="center"/>
    </xf>
    <xf numFmtId="0" fontId="156" fillId="0" borderId="20" xfId="1" applyFont="1" applyFill="1" applyBorder="1" applyAlignment="1">
      <alignment horizontal="center"/>
    </xf>
    <xf numFmtId="0" fontId="138" fillId="85" borderId="59" xfId="0" applyFont="1" applyFill="1" applyBorder="1" applyAlignment="1"/>
    <xf numFmtId="0" fontId="157" fillId="78" borderId="0" xfId="1" applyFont="1" applyFill="1" applyBorder="1" applyAlignment="1">
      <alignment horizontal="left"/>
    </xf>
    <xf numFmtId="0" fontId="138" fillId="76" borderId="20" xfId="0" applyFont="1" applyFill="1" applyBorder="1" applyAlignment="1">
      <alignment horizontal="center"/>
    </xf>
    <xf numFmtId="0" fontId="138" fillId="86" borderId="59" xfId="0" applyFont="1" applyFill="1" applyBorder="1" applyAlignment="1"/>
    <xf numFmtId="0" fontId="152" fillId="0" borderId="0" xfId="0" applyFont="1" applyFill="1" applyBorder="1"/>
    <xf numFmtId="0" fontId="152" fillId="0" borderId="20" xfId="15436" applyFont="1" applyFill="1" applyBorder="1"/>
    <xf numFmtId="0" fontId="140" fillId="0" borderId="20" xfId="0" applyFont="1" applyFill="1" applyBorder="1"/>
    <xf numFmtId="0" fontId="140" fillId="0" borderId="0" xfId="0" applyFont="1" applyFill="1" applyBorder="1"/>
    <xf numFmtId="0" fontId="158" fillId="0" borderId="20" xfId="0" applyFont="1" applyFill="1" applyBorder="1"/>
    <xf numFmtId="0" fontId="155" fillId="77" borderId="20" xfId="0" applyFont="1" applyFill="1" applyBorder="1" applyAlignment="1"/>
    <xf numFmtId="0" fontId="138" fillId="0" borderId="20" xfId="0" applyFont="1" applyFill="1" applyBorder="1" applyAlignment="1"/>
    <xf numFmtId="0" fontId="152" fillId="0" borderId="20" xfId="0" applyFont="1" applyFill="1" applyBorder="1" applyAlignment="1"/>
    <xf numFmtId="0" fontId="136" fillId="78" borderId="0" xfId="0" applyFont="1" applyFill="1" applyBorder="1"/>
    <xf numFmtId="0" fontId="152" fillId="0" borderId="0" xfId="0" applyFont="1" applyFill="1" applyBorder="1" applyAlignment="1"/>
    <xf numFmtId="0" fontId="152" fillId="0" borderId="20" xfId="0" applyFont="1" applyFill="1" applyBorder="1" applyAlignment="1">
      <alignment wrapText="1"/>
    </xf>
    <xf numFmtId="0" fontId="155" fillId="77" borderId="20" xfId="0" applyFont="1" applyFill="1" applyBorder="1" applyAlignment="1">
      <alignment horizontal="center" vertical="center"/>
    </xf>
    <xf numFmtId="0" fontId="138" fillId="78" borderId="0" xfId="0" applyFont="1" applyFill="1" applyBorder="1" applyAlignment="1"/>
    <xf numFmtId="0" fontId="157" fillId="0" borderId="20" xfId="1" applyFont="1" applyFill="1" applyBorder="1" applyAlignment="1">
      <alignment horizontal="left"/>
    </xf>
    <xf numFmtId="0" fontId="155" fillId="0" borderId="0" xfId="0" applyFont="1" applyBorder="1" applyAlignment="1"/>
    <xf numFmtId="0" fontId="152" fillId="0" borderId="0" xfId="0" applyFont="1" applyFill="1" applyBorder="1" applyAlignment="1">
      <alignment wrapText="1"/>
    </xf>
    <xf numFmtId="0" fontId="159" fillId="0" borderId="20" xfId="0" applyFont="1" applyFill="1" applyBorder="1"/>
    <xf numFmtId="0" fontId="155" fillId="0" borderId="20" xfId="0" applyFont="1" applyFill="1" applyBorder="1"/>
    <xf numFmtId="0" fontId="155" fillId="0" borderId="20" xfId="0" applyFont="1" applyFill="1" applyBorder="1" applyAlignment="1">
      <alignment horizontal="center" vertical="center"/>
    </xf>
    <xf numFmtId="0" fontId="155" fillId="59" borderId="20" xfId="0" applyNumberFormat="1" applyFont="1" applyFill="1" applyBorder="1" applyAlignment="1">
      <alignment horizontal="center"/>
    </xf>
    <xf numFmtId="0" fontId="139" fillId="0" borderId="20" xfId="0" applyFont="1" applyFill="1" applyBorder="1" applyAlignment="1">
      <alignment horizontal="center"/>
    </xf>
    <xf numFmtId="0" fontId="139" fillId="0" borderId="20" xfId="0" applyFont="1" applyFill="1" applyBorder="1"/>
    <xf numFmtId="0" fontId="140" fillId="0" borderId="20" xfId="0" applyFont="1" applyFill="1" applyBorder="1" applyAlignment="1">
      <alignment wrapText="1"/>
    </xf>
    <xf numFmtId="0" fontId="158" fillId="0" borderId="20" xfId="0" applyFont="1" applyBorder="1"/>
    <xf numFmtId="0" fontId="156" fillId="0" borderId="20" xfId="1" applyFont="1" applyFill="1" applyBorder="1" applyAlignment="1">
      <alignment horizontal="left"/>
    </xf>
    <xf numFmtId="0" fontId="138" fillId="83" borderId="59" xfId="0" applyFont="1" applyFill="1" applyBorder="1" applyAlignment="1"/>
    <xf numFmtId="9" fontId="152" fillId="0" borderId="0" xfId="14425" applyFont="1" applyFill="1" applyBorder="1" applyAlignment="1">
      <alignment horizontal="left"/>
    </xf>
    <xf numFmtId="0" fontId="136" fillId="78" borderId="0" xfId="1" applyFont="1" applyFill="1" applyBorder="1" applyAlignment="1">
      <alignment horizontal="left"/>
    </xf>
    <xf numFmtId="9" fontId="156" fillId="77" borderId="20" xfId="14425" applyFont="1" applyFill="1" applyBorder="1" applyAlignment="1">
      <alignment horizontal="center"/>
    </xf>
    <xf numFmtId="9" fontId="156" fillId="77" borderId="20" xfId="14425" applyFont="1" applyFill="1" applyBorder="1" applyAlignment="1">
      <alignment horizontal="left"/>
    </xf>
    <xf numFmtId="0" fontId="156" fillId="77" borderId="20" xfId="14425" applyNumberFormat="1" applyFont="1" applyFill="1" applyBorder="1" applyAlignment="1">
      <alignment horizontal="center"/>
    </xf>
    <xf numFmtId="0" fontId="156" fillId="0" borderId="20" xfId="14425" applyNumberFormat="1" applyFont="1" applyFill="1" applyBorder="1" applyAlignment="1">
      <alignment horizontal="center"/>
    </xf>
    <xf numFmtId="9" fontId="157" fillId="0" borderId="20" xfId="14425" applyFont="1" applyFill="1" applyBorder="1" applyAlignment="1">
      <alignment horizontal="center"/>
    </xf>
    <xf numFmtId="9" fontId="157" fillId="0" borderId="20" xfId="14425" applyFont="1" applyFill="1" applyBorder="1" applyAlignment="1">
      <alignment horizontal="left"/>
    </xf>
    <xf numFmtId="9" fontId="152" fillId="0" borderId="58" xfId="14425" applyFont="1" applyFill="1" applyBorder="1" applyAlignment="1">
      <alignment horizontal="left" vertical="top" wrapText="1"/>
    </xf>
    <xf numFmtId="9" fontId="152" fillId="0" borderId="20" xfId="14425" applyFont="1" applyFill="1" applyBorder="1" applyAlignment="1">
      <alignment horizontal="left"/>
    </xf>
    <xf numFmtId="9" fontId="157" fillId="78" borderId="0" xfId="14425" applyFont="1" applyFill="1" applyBorder="1" applyAlignment="1">
      <alignment horizontal="left"/>
    </xf>
    <xf numFmtId="0" fontId="160" fillId="0" borderId="20" xfId="0" applyFont="1" applyFill="1" applyBorder="1" applyAlignment="1">
      <alignment horizontal="center"/>
    </xf>
    <xf numFmtId="0" fontId="160" fillId="0" borderId="20" xfId="0" applyFont="1" applyFill="1" applyBorder="1"/>
    <xf numFmtId="0" fontId="155" fillId="0" borderId="20" xfId="0" applyFont="1" applyFill="1" applyBorder="1" applyAlignment="1">
      <alignment horizontal="left"/>
    </xf>
    <xf numFmtId="0" fontId="160" fillId="0" borderId="20" xfId="0" applyFont="1" applyFill="1" applyBorder="1" applyAlignment="1">
      <alignment horizontal="left"/>
    </xf>
    <xf numFmtId="9" fontId="156" fillId="0" borderId="20" xfId="14425" applyFont="1" applyFill="1" applyBorder="1" applyAlignment="1">
      <alignment horizontal="center"/>
    </xf>
    <xf numFmtId="9" fontId="156" fillId="0" borderId="20" xfId="14425" applyFont="1" applyFill="1" applyBorder="1" applyAlignment="1">
      <alignment horizontal="left"/>
    </xf>
    <xf numFmtId="0" fontId="156" fillId="59" borderId="20" xfId="14425" applyNumberFormat="1" applyFont="1" applyFill="1" applyBorder="1" applyAlignment="1">
      <alignment horizontal="center"/>
    </xf>
    <xf numFmtId="0" fontId="155" fillId="0" borderId="20" xfId="0" applyFont="1" applyBorder="1" applyAlignment="1">
      <alignment horizontal="center"/>
    </xf>
    <xf numFmtId="0" fontId="155" fillId="0" borderId="20" xfId="0" applyNumberFormat="1" applyFont="1" applyBorder="1" applyAlignment="1">
      <alignment horizontal="center"/>
    </xf>
    <xf numFmtId="0" fontId="156" fillId="77" borderId="20" xfId="1" applyFont="1" applyFill="1" applyBorder="1" applyAlignment="1">
      <alignment horizontal="center" vertical="center"/>
    </xf>
    <xf numFmtId="0" fontId="152" fillId="0" borderId="0" xfId="1" applyFont="1" applyFill="1" applyBorder="1" applyAlignment="1">
      <alignment horizontal="left"/>
    </xf>
    <xf numFmtId="0" fontId="152" fillId="0" borderId="20" xfId="1" applyFont="1" applyFill="1" applyBorder="1" applyAlignment="1">
      <alignment horizontal="left" wrapText="1"/>
    </xf>
    <xf numFmtId="0" fontId="153" fillId="0" borderId="20" xfId="1" applyFont="1" applyFill="1" applyBorder="1" applyAlignment="1">
      <alignment horizontal="center"/>
    </xf>
    <xf numFmtId="9" fontId="156" fillId="77" borderId="20" xfId="14425" applyFont="1" applyFill="1" applyBorder="1" applyAlignment="1">
      <alignment horizontal="center" vertical="center"/>
    </xf>
    <xf numFmtId="0" fontId="152" fillId="0" borderId="0" xfId="1" applyFont="1" applyFill="1" applyBorder="1" applyAlignment="1">
      <alignment horizontal="left" wrapText="1"/>
    </xf>
    <xf numFmtId="0" fontId="155" fillId="0" borderId="20" xfId="0" applyFont="1" applyFill="1" applyBorder="1" applyAlignment="1"/>
    <xf numFmtId="0" fontId="156" fillId="59" borderId="20" xfId="1" applyNumberFormat="1" applyFont="1" applyFill="1" applyBorder="1" applyAlignment="1">
      <alignment horizontal="center"/>
    </xf>
    <xf numFmtId="0" fontId="152" fillId="0" borderId="58" xfId="0" applyFont="1" applyFill="1" applyBorder="1" applyAlignment="1">
      <alignment horizontal="left" vertical="top" wrapText="1"/>
    </xf>
    <xf numFmtId="0" fontId="136" fillId="78" borderId="0" xfId="0" applyFont="1" applyFill="1" applyBorder="1" applyAlignment="1">
      <alignment horizontal="left"/>
    </xf>
    <xf numFmtId="9" fontId="156" fillId="0" borderId="20" xfId="14425" applyFont="1" applyFill="1" applyBorder="1" applyAlignment="1">
      <alignment horizontal="center" vertical="center"/>
    </xf>
    <xf numFmtId="0" fontId="152" fillId="0" borderId="58" xfId="14379" applyNumberFormat="1" applyFont="1" applyFill="1" applyBorder="1" applyAlignment="1">
      <alignment horizontal="left" vertical="top" wrapText="1"/>
    </xf>
    <xf numFmtId="0" fontId="156" fillId="0" borderId="20" xfId="14379" applyNumberFormat="1" applyFont="1" applyFill="1" applyBorder="1" applyAlignment="1">
      <alignment horizontal="center"/>
    </xf>
    <xf numFmtId="0" fontId="156" fillId="0" borderId="20" xfId="14379" applyNumberFormat="1" applyFont="1" applyFill="1" applyBorder="1" applyAlignment="1">
      <alignment horizontal="left"/>
    </xf>
    <xf numFmtId="0" fontId="157" fillId="0" borderId="20" xfId="14379" applyNumberFormat="1" applyFont="1" applyFill="1" applyBorder="1" applyAlignment="1">
      <alignment horizontal="center"/>
    </xf>
    <xf numFmtId="0" fontId="157" fillId="0" borderId="20" xfId="14379" applyNumberFormat="1" applyFont="1" applyFill="1" applyBorder="1" applyAlignment="1">
      <alignment horizontal="left"/>
    </xf>
    <xf numFmtId="0" fontId="156" fillId="0" borderId="20" xfId="1" applyFont="1" applyFill="1" applyBorder="1" applyAlignment="1">
      <alignment horizontal="center" vertical="center"/>
    </xf>
    <xf numFmtId="0" fontId="152" fillId="0" borderId="58" xfId="14425" applyNumberFormat="1" applyFont="1" applyFill="1" applyBorder="1" applyAlignment="1">
      <alignment horizontal="left" vertical="top" wrapText="1"/>
    </xf>
    <xf numFmtId="0" fontId="156" fillId="59" borderId="20" xfId="14379" applyNumberFormat="1" applyFont="1" applyFill="1" applyBorder="1" applyAlignment="1">
      <alignment horizontal="center"/>
    </xf>
    <xf numFmtId="0" fontId="152" fillId="0" borderId="60" xfId="0" applyFont="1" applyFill="1" applyBorder="1" applyAlignment="1">
      <alignment vertical="top" wrapText="1"/>
    </xf>
    <xf numFmtId="0" fontId="152" fillId="0" borderId="19" xfId="0" applyFont="1" applyFill="1" applyBorder="1" applyAlignment="1">
      <alignment horizontal="left"/>
    </xf>
    <xf numFmtId="0" fontId="152" fillId="0" borderId="19" xfId="0" applyFont="1" applyFill="1" applyBorder="1" applyAlignment="1">
      <alignment wrapText="1"/>
    </xf>
    <xf numFmtId="0" fontId="152" fillId="0" borderId="19" xfId="0" applyFont="1" applyFill="1" applyBorder="1"/>
    <xf numFmtId="0" fontId="153" fillId="0" borderId="19" xfId="0" applyFont="1" applyFill="1" applyBorder="1" applyAlignment="1">
      <alignment horizontal="center"/>
    </xf>
    <xf numFmtId="0" fontId="138" fillId="0" borderId="19" xfId="0" applyFont="1" applyFill="1" applyBorder="1" applyAlignment="1">
      <alignment horizontal="center"/>
    </xf>
    <xf numFmtId="0" fontId="155" fillId="77" borderId="19" xfId="0" applyFont="1" applyFill="1" applyBorder="1" applyAlignment="1">
      <alignment horizontal="center"/>
    </xf>
    <xf numFmtId="0" fontId="155" fillId="77" borderId="19" xfId="0" applyFont="1" applyFill="1" applyBorder="1" applyAlignment="1"/>
    <xf numFmtId="0" fontId="155" fillId="77" borderId="19" xfId="0" applyNumberFormat="1" applyFont="1" applyFill="1" applyBorder="1" applyAlignment="1">
      <alignment horizontal="center"/>
    </xf>
    <xf numFmtId="0" fontId="155" fillId="0" borderId="19" xfId="0" applyNumberFormat="1" applyFont="1" applyFill="1" applyBorder="1" applyAlignment="1">
      <alignment horizontal="center"/>
    </xf>
    <xf numFmtId="0" fontId="138" fillId="0" borderId="19" xfId="0" applyFont="1" applyFill="1" applyBorder="1" applyAlignment="1"/>
    <xf numFmtId="0" fontId="152" fillId="0" borderId="19" xfId="0" applyFont="1" applyFill="1" applyBorder="1" applyAlignment="1"/>
    <xf numFmtId="0" fontId="152" fillId="0" borderId="0" xfId="0" applyFont="1" applyFill="1" applyBorder="1" applyAlignment="1">
      <alignment horizontal="left" wrapText="1"/>
    </xf>
    <xf numFmtId="0" fontId="153" fillId="0" borderId="0" xfId="0" applyFont="1" applyFill="1" applyBorder="1" applyAlignment="1">
      <alignment horizontal="center"/>
    </xf>
    <xf numFmtId="0" fontId="138" fillId="0" borderId="0" xfId="0" applyFont="1" applyFill="1" applyBorder="1" applyAlignment="1">
      <alignment horizontal="left"/>
    </xf>
    <xf numFmtId="0" fontId="155" fillId="0" borderId="20" xfId="0" applyFont="1" applyFill="1" applyBorder="1" applyAlignment="1">
      <alignment horizontal="center" vertical="center" wrapText="1"/>
    </xf>
    <xf numFmtId="0" fontId="138" fillId="0" borderId="20" xfId="0" applyFont="1" applyFill="1" applyBorder="1" applyAlignment="1">
      <alignment horizontal="center" vertical="center"/>
    </xf>
    <xf numFmtId="0" fontId="152" fillId="0" borderId="61" xfId="1" applyFont="1" applyFill="1" applyBorder="1" applyAlignment="1">
      <alignment horizontal="left" vertical="top" wrapText="1"/>
    </xf>
    <xf numFmtId="0" fontId="158" fillId="0" borderId="0" xfId="0" applyFont="1" applyBorder="1"/>
    <xf numFmtId="0" fontId="158" fillId="0" borderId="0" xfId="0" applyFont="1" applyFill="1" applyBorder="1"/>
    <xf numFmtId="0" fontId="152" fillId="0" borderId="61" xfId="0" applyFont="1" applyFill="1" applyBorder="1" applyAlignment="1">
      <alignment vertical="top" wrapText="1"/>
    </xf>
    <xf numFmtId="0" fontId="138" fillId="0" borderId="0" xfId="0" applyFont="1" applyFill="1" applyBorder="1"/>
    <xf numFmtId="9" fontId="152" fillId="0" borderId="61" xfId="14425" applyFont="1" applyFill="1" applyBorder="1" applyAlignment="1">
      <alignment horizontal="left" vertical="top" wrapText="1"/>
    </xf>
    <xf numFmtId="0" fontId="138" fillId="0" borderId="0" xfId="0" applyFont="1" applyFill="1" applyBorder="1" applyAlignment="1">
      <alignment horizontal="center" vertical="center"/>
    </xf>
    <xf numFmtId="0" fontId="160" fillId="78" borderId="0" xfId="0" applyFont="1" applyFill="1" applyBorder="1"/>
    <xf numFmtId="0" fontId="138" fillId="0" borderId="0" xfId="0" applyFont="1" applyFill="1" applyBorder="1" applyAlignment="1">
      <alignment horizontal="center"/>
    </xf>
    <xf numFmtId="9" fontId="152" fillId="0" borderId="20" xfId="14425" applyFont="1" applyFill="1" applyBorder="1" applyAlignment="1">
      <alignment horizontal="left" wrapText="1"/>
    </xf>
    <xf numFmtId="9" fontId="152" fillId="0" borderId="0" xfId="14425" applyFont="1" applyFill="1" applyBorder="1" applyAlignment="1">
      <alignment horizontal="left" wrapText="1"/>
    </xf>
    <xf numFmtId="9" fontId="153" fillId="0" borderId="0" xfId="14425" applyFont="1" applyFill="1" applyBorder="1" applyAlignment="1">
      <alignment horizontal="center"/>
    </xf>
    <xf numFmtId="0" fontId="157" fillId="0" borderId="0" xfId="14425" applyNumberFormat="1" applyFont="1" applyFill="1" applyBorder="1" applyAlignment="1">
      <alignment horizontal="center"/>
    </xf>
    <xf numFmtId="0" fontId="158" fillId="0" borderId="0" xfId="0" applyFont="1" applyBorder="1" applyAlignment="1">
      <alignment horizontal="center"/>
    </xf>
    <xf numFmtId="0" fontId="158" fillId="0" borderId="0" xfId="0" applyFont="1" applyFill="1" applyBorder="1" applyAlignment="1">
      <alignment horizontal="center"/>
    </xf>
    <xf numFmtId="0" fontId="138" fillId="0" borderId="20" xfId="0" applyFont="1" applyFill="1" applyBorder="1" applyAlignment="1">
      <alignment horizontal="left" vertical="center"/>
    </xf>
    <xf numFmtId="0" fontId="138" fillId="0" borderId="20" xfId="0" applyFont="1" applyFill="1" applyBorder="1" applyAlignment="1">
      <alignment vertical="center"/>
    </xf>
    <xf numFmtId="0" fontId="138" fillId="76" borderId="20" xfId="0" applyFont="1" applyFill="1" applyBorder="1" applyAlignment="1">
      <alignment horizontal="center" vertical="center"/>
    </xf>
    <xf numFmtId="0" fontId="152" fillId="0" borderId="0" xfId="15436" applyFont="1" applyFill="1" applyBorder="1"/>
    <xf numFmtId="0" fontId="140" fillId="0" borderId="0" xfId="0" applyFont="1" applyFill="1" applyBorder="1" applyAlignment="1">
      <alignment wrapText="1"/>
    </xf>
    <xf numFmtId="0" fontId="155" fillId="77" borderId="20" xfId="0" applyFont="1" applyFill="1" applyBorder="1" applyAlignment="1">
      <alignment horizontal="center" vertical="center" wrapText="1"/>
    </xf>
    <xf numFmtId="0" fontId="152" fillId="0" borderId="62" xfId="0" applyFont="1" applyFill="1" applyBorder="1" applyAlignment="1">
      <alignment vertical="top" wrapText="1"/>
    </xf>
    <xf numFmtId="0" fontId="154" fillId="0" borderId="63" xfId="0" applyFont="1" applyFill="1" applyBorder="1" applyAlignment="1">
      <alignment horizontal="left" vertical="top" wrapText="1"/>
    </xf>
    <xf numFmtId="0" fontId="154" fillId="0" borderId="0" xfId="0" applyFont="1" applyFill="1" applyBorder="1" applyAlignment="1">
      <alignment horizontal="left" vertical="center" wrapText="1"/>
    </xf>
    <xf numFmtId="0" fontId="161" fillId="0" borderId="20" xfId="0" applyFont="1" applyFill="1" applyBorder="1" applyAlignment="1">
      <alignment horizontal="center"/>
    </xf>
    <xf numFmtId="0" fontId="161" fillId="0" borderId="20" xfId="0" applyFont="1" applyFill="1" applyBorder="1"/>
    <xf numFmtId="0" fontId="152" fillId="0" borderId="23" xfId="0" applyFont="1" applyFill="1" applyBorder="1" applyAlignment="1">
      <alignment wrapText="1"/>
    </xf>
    <xf numFmtId="0" fontId="140" fillId="0" borderId="23" xfId="0" applyFont="1" applyFill="1" applyBorder="1"/>
    <xf numFmtId="0" fontId="152" fillId="0" borderId="23" xfId="1" applyFont="1" applyFill="1" applyBorder="1" applyAlignment="1">
      <alignment horizontal="left"/>
    </xf>
    <xf numFmtId="0" fontId="152" fillId="0" borderId="31" xfId="0" applyFont="1" applyFill="1" applyBorder="1" applyAlignment="1">
      <alignment horizontal="left"/>
    </xf>
    <xf numFmtId="0" fontId="152" fillId="0" borderId="0" xfId="14425" applyNumberFormat="1" applyFont="1" applyFill="1" applyBorder="1" applyAlignment="1">
      <alignment horizontal="left"/>
    </xf>
    <xf numFmtId="0" fontId="140" fillId="0" borderId="20" xfId="0" applyFont="1" applyFill="1" applyBorder="1" applyAlignment="1">
      <alignment horizontal="center"/>
    </xf>
    <xf numFmtId="0" fontId="154" fillId="0" borderId="20" xfId="0" applyFont="1" applyFill="1" applyBorder="1" applyAlignment="1">
      <alignment horizontal="center" vertical="center"/>
    </xf>
    <xf numFmtId="0" fontId="162" fillId="0" borderId="20" xfId="0" applyFont="1" applyFill="1" applyBorder="1" applyAlignment="1">
      <alignment horizontal="center"/>
    </xf>
    <xf numFmtId="0" fontId="162" fillId="59" borderId="20" xfId="1" applyFont="1" applyFill="1" applyBorder="1" applyAlignment="1">
      <alignment horizontal="center"/>
    </xf>
    <xf numFmtId="0" fontId="162" fillId="0" borderId="20" xfId="1" applyFont="1" applyFill="1" applyBorder="1" applyAlignment="1">
      <alignment horizontal="center"/>
    </xf>
    <xf numFmtId="0" fontId="162" fillId="0" borderId="20" xfId="14425" applyNumberFormat="1" applyFont="1" applyFill="1" applyBorder="1" applyAlignment="1">
      <alignment horizontal="center"/>
    </xf>
    <xf numFmtId="0" fontId="150" fillId="0" borderId="0" xfId="0" applyFont="1" applyFill="1" applyBorder="1" applyAlignment="1">
      <alignment horizontal="left"/>
    </xf>
    <xf numFmtId="0" fontId="163" fillId="0" borderId="20" xfId="0" applyFont="1" applyFill="1" applyBorder="1"/>
    <xf numFmtId="0" fontId="139" fillId="0" borderId="20" xfId="0" applyFont="1" applyBorder="1"/>
    <xf numFmtId="0" fontId="159" fillId="0" borderId="20" xfId="1" applyFont="1" applyFill="1" applyBorder="1" applyAlignment="1">
      <alignment horizontal="center"/>
    </xf>
    <xf numFmtId="0" fontId="139" fillId="0" borderId="0" xfId="0" applyFont="1" applyBorder="1" applyAlignment="1">
      <alignment wrapText="1"/>
    </xf>
    <xf numFmtId="0" fontId="152" fillId="0" borderId="20" xfId="0" applyFont="1" applyBorder="1" applyAlignment="1">
      <alignment horizontal="left"/>
    </xf>
    <xf numFmtId="0" fontId="140" fillId="0" borderId="20" xfId="0" applyFont="1" applyBorder="1"/>
    <xf numFmtId="0" fontId="140" fillId="0" borderId="20" xfId="0" applyFont="1" applyBorder="1" applyAlignment="1">
      <alignment horizontal="center"/>
    </xf>
    <xf numFmtId="0" fontId="155" fillId="0" borderId="20" xfId="0" applyFont="1" applyBorder="1"/>
    <xf numFmtId="0" fontId="155" fillId="0" borderId="20" xfId="0" applyFont="1" applyBorder="1" applyAlignment="1">
      <alignment horizontal="center" vertical="center"/>
    </xf>
    <xf numFmtId="43" fontId="152" fillId="0" borderId="64" xfId="15435" applyFont="1" applyFill="1" applyBorder="1" applyAlignment="1">
      <alignment horizontal="right" vertical="top" wrapText="1"/>
    </xf>
    <xf numFmtId="0" fontId="152" fillId="0" borderId="64" xfId="0" applyFont="1" applyFill="1" applyBorder="1" applyAlignment="1">
      <alignment horizontal="left"/>
    </xf>
    <xf numFmtId="43" fontId="152" fillId="87" borderId="64" xfId="15435" applyFont="1" applyFill="1" applyBorder="1" applyAlignment="1">
      <alignment horizontal="left"/>
    </xf>
    <xf numFmtId="0" fontId="139" fillId="0" borderId="65" xfId="0" applyFont="1" applyBorder="1"/>
    <xf numFmtId="0" fontId="155" fillId="0" borderId="65" xfId="0" applyFont="1" applyBorder="1"/>
    <xf numFmtId="0" fontId="155" fillId="0" borderId="65" xfId="0" applyFont="1" applyBorder="1" applyAlignment="1">
      <alignment horizontal="center" vertical="center"/>
    </xf>
    <xf numFmtId="0" fontId="156" fillId="0" borderId="65" xfId="1" applyFont="1" applyFill="1" applyBorder="1" applyAlignment="1">
      <alignment horizontal="center"/>
    </xf>
    <xf numFmtId="0" fontId="159" fillId="0" borderId="65" xfId="1" applyFont="1" applyFill="1" applyBorder="1" applyAlignment="1">
      <alignment horizontal="center"/>
    </xf>
    <xf numFmtId="0" fontId="157" fillId="0" borderId="65" xfId="1" applyFont="1" applyFill="1" applyBorder="1" applyAlignment="1">
      <alignment horizontal="center"/>
    </xf>
    <xf numFmtId="0" fontId="138" fillId="83" borderId="66" xfId="0" applyFont="1" applyFill="1" applyBorder="1" applyAlignment="1"/>
    <xf numFmtId="0" fontId="152" fillId="78" borderId="0" xfId="1" applyFont="1" applyFill="1" applyBorder="1" applyAlignment="1">
      <alignment horizontal="left" vertical="top" wrapText="1"/>
    </xf>
    <xf numFmtId="43" fontId="152" fillId="78" borderId="0" xfId="15435" applyFont="1" applyFill="1" applyBorder="1" applyAlignment="1">
      <alignment horizontal="right" vertical="top" wrapText="1"/>
    </xf>
    <xf numFmtId="0" fontId="157" fillId="78" borderId="0" xfId="1" applyFont="1" applyFill="1" applyBorder="1" applyAlignment="1">
      <alignment horizontal="center"/>
    </xf>
    <xf numFmtId="0" fontId="139" fillId="78" borderId="0" xfId="0" applyFont="1" applyFill="1" applyBorder="1" applyAlignment="1">
      <alignment wrapText="1"/>
    </xf>
    <xf numFmtId="0" fontId="141" fillId="78" borderId="0" xfId="0" applyFont="1" applyFill="1" applyBorder="1"/>
    <xf numFmtId="43" fontId="157" fillId="78" borderId="0" xfId="15435" applyFont="1" applyFill="1" applyBorder="1" applyAlignment="1">
      <alignment horizontal="right" vertical="top" wrapText="1"/>
    </xf>
    <xf numFmtId="43" fontId="157" fillId="78" borderId="0" xfId="15435" applyFont="1" applyFill="1" applyBorder="1" applyAlignment="1">
      <alignment horizontal="left" vertical="top" wrapText="1"/>
    </xf>
    <xf numFmtId="0" fontId="138" fillId="78" borderId="0" xfId="0" applyFont="1" applyFill="1" applyBorder="1" applyAlignment="1">
      <alignment wrapText="1"/>
    </xf>
    <xf numFmtId="9" fontId="152" fillId="78" borderId="0" xfId="14425" applyFont="1" applyFill="1" applyBorder="1" applyAlignment="1">
      <alignment horizontal="left" vertical="top" wrapText="1"/>
    </xf>
    <xf numFmtId="9" fontId="157" fillId="78" borderId="0" xfId="14425" applyFont="1" applyFill="1" applyBorder="1" applyAlignment="1">
      <alignment horizontal="center"/>
    </xf>
    <xf numFmtId="0" fontId="152" fillId="78" borderId="0" xfId="0" applyFont="1" applyFill="1" applyBorder="1" applyAlignment="1">
      <alignment vertical="top" wrapText="1"/>
    </xf>
    <xf numFmtId="43" fontId="138" fillId="78" borderId="0" xfId="15435" applyFont="1" applyFill="1" applyBorder="1" applyAlignment="1">
      <alignment horizontal="right" vertical="top" wrapText="1"/>
    </xf>
    <xf numFmtId="0" fontId="152" fillId="78" borderId="31" xfId="0" applyFont="1" applyFill="1" applyBorder="1" applyAlignment="1">
      <alignment vertical="top" wrapText="1"/>
    </xf>
    <xf numFmtId="43" fontId="138" fillId="78" borderId="31" xfId="15435" applyFont="1" applyFill="1" applyBorder="1" applyAlignment="1">
      <alignment horizontal="right" vertical="top" wrapText="1"/>
    </xf>
    <xf numFmtId="43" fontId="138" fillId="78" borderId="31" xfId="15435" applyFont="1" applyFill="1" applyBorder="1" applyAlignment="1">
      <alignment vertical="top" wrapText="1"/>
    </xf>
    <xf numFmtId="0" fontId="138" fillId="78" borderId="31" xfId="0" applyFont="1" applyFill="1" applyBorder="1"/>
    <xf numFmtId="0" fontId="138" fillId="78" borderId="31" xfId="0" applyFont="1" applyFill="1" applyBorder="1" applyAlignment="1">
      <alignment horizontal="left"/>
    </xf>
    <xf numFmtId="0" fontId="139" fillId="78" borderId="31" xfId="0" applyFont="1" applyFill="1" applyBorder="1"/>
    <xf numFmtId="0" fontId="140" fillId="78" borderId="31" xfId="0" applyFont="1" applyFill="1" applyBorder="1" applyAlignment="1">
      <alignment horizontal="center"/>
    </xf>
    <xf numFmtId="0" fontId="139" fillId="78" borderId="31" xfId="0" applyFont="1" applyFill="1" applyBorder="1" applyAlignment="1">
      <alignment horizontal="center"/>
    </xf>
    <xf numFmtId="0" fontId="152" fillId="78" borderId="20" xfId="0" applyFont="1" applyFill="1" applyBorder="1" applyAlignment="1">
      <alignment vertical="top" wrapText="1"/>
    </xf>
    <xf numFmtId="43" fontId="138" fillId="78" borderId="20" xfId="15435" applyFont="1" applyFill="1" applyBorder="1" applyAlignment="1">
      <alignment horizontal="right" vertical="top" wrapText="1"/>
    </xf>
    <xf numFmtId="43" fontId="138" fillId="78" borderId="20" xfId="15435" applyFont="1" applyFill="1" applyBorder="1" applyAlignment="1">
      <alignment vertical="top" wrapText="1"/>
    </xf>
    <xf numFmtId="0" fontId="138" fillId="78" borderId="20" xfId="0" applyFont="1" applyFill="1" applyBorder="1"/>
    <xf numFmtId="0" fontId="138" fillId="78" borderId="20" xfId="0" applyFont="1" applyFill="1" applyBorder="1" applyAlignment="1">
      <alignment horizontal="left"/>
    </xf>
    <xf numFmtId="0" fontId="139" fillId="78" borderId="20" xfId="0" applyFont="1" applyFill="1" applyBorder="1"/>
    <xf numFmtId="0" fontId="140" fillId="78" borderId="20" xfId="0" applyFont="1" applyFill="1" applyBorder="1" applyAlignment="1">
      <alignment horizontal="center"/>
    </xf>
    <xf numFmtId="0" fontId="139" fillId="78" borderId="20" xfId="0" applyFont="1" applyFill="1" applyBorder="1" applyAlignment="1">
      <alignment horizontal="center"/>
    </xf>
    <xf numFmtId="0" fontId="152" fillId="0" borderId="20" xfId="0" applyFont="1" applyBorder="1" applyAlignment="1">
      <alignment vertical="top" wrapText="1"/>
    </xf>
    <xf numFmtId="43" fontId="138" fillId="0" borderId="20" xfId="15435" applyFont="1" applyFill="1" applyBorder="1" applyAlignment="1">
      <alignment horizontal="right" vertical="top" wrapText="1"/>
    </xf>
    <xf numFmtId="43" fontId="138" fillId="0" borderId="20" xfId="15435" applyFont="1" applyFill="1" applyBorder="1" applyAlignment="1">
      <alignment vertical="top" wrapText="1"/>
    </xf>
    <xf numFmtId="0" fontId="138" fillId="0" borderId="20" xfId="0" applyFont="1" applyBorder="1"/>
    <xf numFmtId="0" fontId="138" fillId="0" borderId="20" xfId="0" applyFont="1" applyBorder="1" applyAlignment="1">
      <alignment horizontal="left"/>
    </xf>
    <xf numFmtId="0" fontId="139" fillId="0" borderId="20" xfId="0" applyFont="1" applyBorder="1" applyAlignment="1">
      <alignment horizontal="center"/>
    </xf>
    <xf numFmtId="0" fontId="138" fillId="0" borderId="0" xfId="0" applyFont="1" applyAlignment="1">
      <alignment wrapText="1"/>
    </xf>
    <xf numFmtId="43" fontId="137" fillId="78" borderId="0" xfId="15435" applyFont="1" applyFill="1" applyBorder="1" applyAlignment="1">
      <alignment vertical="top" wrapText="1"/>
    </xf>
    <xf numFmtId="186" fontId="142" fillId="78" borderId="0" xfId="15435" applyNumberFormat="1" applyFont="1" applyFill="1" applyBorder="1" applyAlignment="1">
      <alignment vertical="top" wrapText="1"/>
    </xf>
    <xf numFmtId="0" fontId="151" fillId="56" borderId="43" xfId="0" applyFont="1" applyFill="1" applyBorder="1" applyAlignment="1">
      <alignment vertical="center" wrapText="1"/>
    </xf>
    <xf numFmtId="43" fontId="152" fillId="0" borderId="25" xfId="15435" applyFont="1" applyFill="1" applyBorder="1" applyAlignment="1">
      <alignment vertical="top" wrapText="1"/>
    </xf>
    <xf numFmtId="43" fontId="152" fillId="0" borderId="0" xfId="15435" applyFont="1" applyFill="1" applyBorder="1" applyAlignment="1">
      <alignment vertical="top" wrapText="1"/>
    </xf>
    <xf numFmtId="43" fontId="152" fillId="0" borderId="64" xfId="15435" applyFont="1" applyFill="1" applyBorder="1" applyAlignment="1">
      <alignment vertical="top" wrapText="1"/>
    </xf>
    <xf numFmtId="43" fontId="157" fillId="78" borderId="0" xfId="15435" applyFont="1" applyFill="1" applyBorder="1" applyAlignment="1">
      <alignment vertical="top" wrapText="1"/>
    </xf>
    <xf numFmtId="43" fontId="152" fillId="0" borderId="25" xfId="15435" applyFont="1" applyFill="1" applyBorder="1" applyAlignment="1">
      <alignment horizontal="center" vertical="top" wrapText="1"/>
    </xf>
    <xf numFmtId="43" fontId="152" fillId="0" borderId="0" xfId="15435" applyFont="1" applyFill="1" applyBorder="1" applyAlignment="1">
      <alignment horizontal="center" vertical="top" wrapText="1"/>
    </xf>
    <xf numFmtId="43" fontId="152" fillId="0" borderId="64" xfId="15435" applyFont="1" applyFill="1" applyBorder="1" applyAlignment="1">
      <alignment horizontal="center" vertical="top" wrapText="1"/>
    </xf>
    <xf numFmtId="43" fontId="152" fillId="78" borderId="0" xfId="15435" applyFont="1" applyFill="1" applyBorder="1" applyAlignment="1">
      <alignment horizontal="center" vertical="top" wrapText="1"/>
    </xf>
    <xf numFmtId="43" fontId="157" fillId="78" borderId="0" xfId="15435" applyFont="1" applyFill="1" applyBorder="1" applyAlignment="1">
      <alignment horizontal="center" vertical="top" wrapText="1"/>
    </xf>
    <xf numFmtId="43" fontId="138" fillId="78" borderId="0" xfId="15435" applyFont="1" applyFill="1" applyBorder="1" applyAlignment="1">
      <alignment horizontal="center" vertical="top" wrapText="1"/>
    </xf>
    <xf numFmtId="43" fontId="138" fillId="78" borderId="31" xfId="15435" applyFont="1" applyFill="1" applyBorder="1" applyAlignment="1">
      <alignment horizontal="center" vertical="top" wrapText="1"/>
    </xf>
    <xf numFmtId="43" fontId="138" fillId="78" borderId="20" xfId="15435" applyFont="1" applyFill="1" applyBorder="1" applyAlignment="1">
      <alignment horizontal="center" vertical="top" wrapText="1"/>
    </xf>
    <xf numFmtId="43" fontId="138" fillId="0" borderId="20" xfId="15435" applyFont="1" applyFill="1" applyBorder="1" applyAlignment="1">
      <alignment horizontal="center" vertical="top" wrapText="1"/>
    </xf>
    <xf numFmtId="187" fontId="137" fillId="56" borderId="38" xfId="0" applyNumberFormat="1" applyFont="1" applyFill="1" applyBorder="1" applyAlignment="1">
      <alignment horizontal="left" vertical="center" wrapText="1"/>
    </xf>
    <xf numFmtId="43" fontId="137" fillId="78" borderId="0" xfId="15435" applyFont="1" applyFill="1" applyBorder="1" applyAlignment="1">
      <alignment horizontal="center" vertical="top" wrapText="1"/>
    </xf>
    <xf numFmtId="0" fontId="77" fillId="0" borderId="0" xfId="0" applyFont="1" applyFill="1" applyBorder="1"/>
    <xf numFmtId="0" fontId="144" fillId="56" borderId="45" xfId="1" applyFont="1" applyFill="1" applyBorder="1" applyAlignment="1">
      <alignment horizontal="left" vertical="center" wrapText="1"/>
    </xf>
    <xf numFmtId="0" fontId="145" fillId="56" borderId="39" xfId="0" applyFont="1" applyFill="1" applyBorder="1" applyAlignment="1">
      <alignment horizontal="center" vertical="center" wrapText="1"/>
    </xf>
    <xf numFmtId="0" fontId="145" fillId="56" borderId="39" xfId="0" applyFont="1" applyFill="1" applyBorder="1" applyAlignment="1">
      <alignment vertical="center" wrapText="1"/>
    </xf>
    <xf numFmtId="0" fontId="145" fillId="56" borderId="39" xfId="0" applyFont="1" applyFill="1" applyBorder="1" applyAlignment="1">
      <alignment horizontal="left" vertical="center" wrapText="1"/>
    </xf>
    <xf numFmtId="0" fontId="145" fillId="87" borderId="39" xfId="0" applyFont="1" applyFill="1" applyBorder="1" applyAlignment="1">
      <alignment horizontal="center" vertical="center" wrapText="1"/>
    </xf>
    <xf numFmtId="0" fontId="146" fillId="56" borderId="39" xfId="1" applyFont="1" applyFill="1" applyBorder="1" applyAlignment="1">
      <alignment horizontal="center" vertical="center" wrapText="1"/>
    </xf>
    <xf numFmtId="0" fontId="147" fillId="56" borderId="71" xfId="0" applyFont="1" applyFill="1" applyBorder="1" applyAlignment="1">
      <alignment horizontal="center" vertical="center" wrapText="1"/>
    </xf>
    <xf numFmtId="0" fontId="145" fillId="56" borderId="26" xfId="0" applyFont="1" applyFill="1" applyBorder="1" applyAlignment="1">
      <alignment horizontal="center" vertical="center" wrapText="1"/>
    </xf>
    <xf numFmtId="0" fontId="146" fillId="56" borderId="26" xfId="1" applyFont="1" applyFill="1" applyBorder="1" applyAlignment="1">
      <alignment horizontal="center" vertical="center" wrapText="1"/>
    </xf>
    <xf numFmtId="0" fontId="146" fillId="56" borderId="72" xfId="1" applyFont="1" applyFill="1" applyBorder="1" applyAlignment="1">
      <alignment horizontal="center" vertical="center" wrapText="1"/>
    </xf>
    <xf numFmtId="0" fontId="143" fillId="56" borderId="33" xfId="0" applyFont="1" applyFill="1" applyBorder="1" applyAlignment="1">
      <alignment vertical="center" wrapText="1"/>
    </xf>
    <xf numFmtId="0" fontId="143" fillId="56" borderId="73" xfId="0" applyFont="1" applyFill="1" applyBorder="1" applyAlignment="1">
      <alignment vertical="center" wrapText="1"/>
    </xf>
    <xf numFmtId="0" fontId="143" fillId="56" borderId="73" xfId="0" applyFont="1" applyFill="1" applyBorder="1" applyAlignment="1">
      <alignment wrapText="1"/>
    </xf>
    <xf numFmtId="0" fontId="143" fillId="56" borderId="74" xfId="0" applyFont="1" applyFill="1" applyBorder="1" applyAlignment="1">
      <alignment vertical="center" wrapText="1"/>
    </xf>
    <xf numFmtId="0" fontId="152" fillId="0" borderId="24" xfId="0" applyFont="1" applyFill="1" applyBorder="1" applyAlignment="1">
      <alignment horizontal="left"/>
    </xf>
    <xf numFmtId="0" fontId="77" fillId="0" borderId="24" xfId="0" applyFont="1" applyFill="1" applyBorder="1" applyAlignment="1">
      <alignment horizontal="left"/>
    </xf>
    <xf numFmtId="0" fontId="77" fillId="59" borderId="24" xfId="0" applyFont="1" applyFill="1" applyBorder="1" applyAlignment="1">
      <alignment horizontal="left"/>
    </xf>
    <xf numFmtId="0" fontId="77" fillId="59" borderId="20" xfId="0" applyFont="1" applyFill="1" applyBorder="1" applyAlignment="1">
      <alignment wrapText="1"/>
    </xf>
    <xf numFmtId="0" fontId="77" fillId="59" borderId="20" xfId="0" applyFont="1" applyFill="1" applyBorder="1" applyAlignment="1">
      <alignment horizontal="left" wrapText="1"/>
    </xf>
    <xf numFmtId="43" fontId="137" fillId="78" borderId="0" xfId="15435" applyFont="1" applyFill="1" applyBorder="1" applyAlignment="1">
      <alignment horizontal="center" vertical="top" wrapText="1"/>
    </xf>
    <xf numFmtId="43" fontId="73" fillId="0" borderId="20" xfId="15435" applyFont="1" applyFill="1" applyBorder="1" applyAlignment="1">
      <alignment vertical="top" wrapText="1"/>
    </xf>
    <xf numFmtId="43" fontId="152" fillId="59" borderId="0" xfId="15435" applyFont="1" applyFill="1" applyBorder="1" applyAlignment="1">
      <alignment horizontal="center" vertical="top" wrapText="1"/>
    </xf>
    <xf numFmtId="0" fontId="152" fillId="0" borderId="62" xfId="1" applyFont="1" applyFill="1" applyBorder="1" applyAlignment="1">
      <alignment horizontal="left" vertical="top" wrapText="1"/>
    </xf>
    <xf numFmtId="0" fontId="152" fillId="0" borderId="75" xfId="1" applyFont="1" applyFill="1" applyBorder="1" applyAlignment="1">
      <alignment horizontal="left"/>
    </xf>
    <xf numFmtId="0" fontId="152" fillId="0" borderId="30" xfId="0" applyFont="1" applyBorder="1" applyAlignment="1">
      <alignment horizontal="left"/>
    </xf>
    <xf numFmtId="0" fontId="140" fillId="0" borderId="30" xfId="0" applyFont="1" applyBorder="1"/>
    <xf numFmtId="0" fontId="140" fillId="0" borderId="30" xfId="0" applyFont="1" applyBorder="1" applyAlignment="1">
      <alignment horizontal="center"/>
    </xf>
    <xf numFmtId="0" fontId="159" fillId="0" borderId="30" xfId="1" applyFont="1" applyFill="1" applyBorder="1" applyAlignment="1">
      <alignment horizontal="center"/>
    </xf>
    <xf numFmtId="0" fontId="152" fillId="0" borderId="30" xfId="0" applyFont="1" applyFill="1" applyBorder="1" applyAlignment="1"/>
    <xf numFmtId="0" fontId="77" fillId="0" borderId="77" xfId="0" applyFont="1" applyFill="1" applyBorder="1" applyAlignment="1">
      <alignment horizontal="left"/>
    </xf>
    <xf numFmtId="0" fontId="77" fillId="59" borderId="77" xfId="0" applyFont="1" applyFill="1" applyBorder="1" applyAlignment="1">
      <alignment horizontal="left"/>
    </xf>
    <xf numFmtId="0" fontId="152" fillId="0" borderId="78" xfId="1" applyFont="1" applyFill="1" applyBorder="1" applyAlignment="1">
      <alignment horizontal="left"/>
    </xf>
    <xf numFmtId="0" fontId="152" fillId="0" borderId="79" xfId="0" applyFont="1" applyBorder="1" applyAlignment="1">
      <alignment horizontal="left"/>
    </xf>
    <xf numFmtId="0" fontId="77" fillId="0" borderId="79" xfId="0" applyFont="1" applyFill="1" applyBorder="1" applyAlignment="1">
      <alignment wrapText="1"/>
    </xf>
    <xf numFmtId="0" fontId="140" fillId="0" borderId="79" xfId="0" applyFont="1" applyBorder="1" applyAlignment="1">
      <alignment horizontal="center"/>
    </xf>
    <xf numFmtId="0" fontId="159" fillId="0" borderId="79" xfId="1" applyFont="1" applyFill="1" applyBorder="1" applyAlignment="1">
      <alignment horizontal="center"/>
    </xf>
    <xf numFmtId="0" fontId="152" fillId="0" borderId="79" xfId="0" applyFont="1" applyFill="1" applyBorder="1" applyAlignment="1"/>
    <xf numFmtId="0" fontId="77" fillId="0" borderId="30" xfId="0" applyFont="1" applyFill="1" applyBorder="1" applyAlignment="1">
      <alignment wrapText="1"/>
    </xf>
    <xf numFmtId="0" fontId="77" fillId="0" borderId="81" xfId="0" applyFont="1" applyFill="1" applyBorder="1" applyAlignment="1">
      <alignment horizontal="left"/>
    </xf>
    <xf numFmtId="0" fontId="152" fillId="0" borderId="82" xfId="1" applyFont="1" applyFill="1" applyBorder="1" applyAlignment="1">
      <alignment horizontal="left"/>
    </xf>
    <xf numFmtId="0" fontId="152" fillId="0" borderId="83" xfId="0" applyFont="1" applyBorder="1" applyAlignment="1">
      <alignment horizontal="left"/>
    </xf>
    <xf numFmtId="0" fontId="140" fillId="0" borderId="83" xfId="0" applyFont="1" applyBorder="1"/>
    <xf numFmtId="0" fontId="139" fillId="0" borderId="79" xfId="0" applyFont="1" applyBorder="1"/>
    <xf numFmtId="0" fontId="140" fillId="0" borderId="83" xfId="0" applyFont="1" applyBorder="1" applyAlignment="1">
      <alignment horizontal="center"/>
    </xf>
    <xf numFmtId="0" fontId="139" fillId="0" borderId="0" xfId="0" applyFont="1" applyBorder="1"/>
    <xf numFmtId="0" fontId="155" fillId="0" borderId="0" xfId="0" applyFont="1" applyBorder="1"/>
    <xf numFmtId="0" fontId="155" fillId="0" borderId="0" xfId="0" applyFont="1" applyBorder="1" applyAlignment="1">
      <alignment horizontal="center" vertical="center"/>
    </xf>
    <xf numFmtId="0" fontId="156" fillId="0" borderId="0" xfId="1" applyFont="1" applyFill="1" applyBorder="1" applyAlignment="1">
      <alignment horizontal="center"/>
    </xf>
    <xf numFmtId="0" fontId="159" fillId="0" borderId="0" xfId="1" applyFont="1" applyFill="1" applyBorder="1" applyAlignment="1">
      <alignment horizontal="center"/>
    </xf>
    <xf numFmtId="0" fontId="159" fillId="0" borderId="83" xfId="1" applyFont="1" applyFill="1" applyBorder="1" applyAlignment="1">
      <alignment horizontal="center"/>
    </xf>
    <xf numFmtId="0" fontId="157" fillId="0" borderId="0" xfId="1" applyFont="1" applyFill="1" applyBorder="1" applyAlignment="1">
      <alignment horizontal="center"/>
    </xf>
    <xf numFmtId="0" fontId="77" fillId="0" borderId="80" xfId="1" applyFont="1" applyFill="1" applyBorder="1" applyAlignment="1">
      <alignment horizontal="left" vertical="top" wrapText="1"/>
    </xf>
    <xf numFmtId="43" fontId="77" fillId="0" borderId="0" xfId="15435" applyFont="1" applyFill="1" applyBorder="1" applyAlignment="1">
      <alignment horizontal="right" vertical="top" wrapText="1"/>
    </xf>
    <xf numFmtId="0" fontId="77" fillId="59" borderId="83" xfId="0" applyFont="1" applyFill="1" applyBorder="1" applyAlignment="1">
      <alignment wrapText="1"/>
    </xf>
    <xf numFmtId="0" fontId="77" fillId="59" borderId="83" xfId="0" applyFont="1" applyFill="1" applyBorder="1" applyAlignment="1"/>
    <xf numFmtId="0" fontId="77" fillId="59" borderId="0" xfId="0" applyFont="1" applyFill="1" applyBorder="1" applyAlignment="1">
      <alignment horizontal="left"/>
    </xf>
    <xf numFmtId="43" fontId="137" fillId="78" borderId="0" xfId="15435" applyFont="1" applyFill="1" applyBorder="1" applyAlignment="1">
      <alignment horizontal="center" vertical="top" wrapText="1"/>
    </xf>
    <xf numFmtId="43" fontId="77" fillId="59" borderId="0" xfId="15435" applyFont="1" applyFill="1" applyBorder="1" applyAlignment="1">
      <alignment horizontal="right" vertical="top" wrapText="1"/>
    </xf>
    <xf numFmtId="0" fontId="152" fillId="59" borderId="20" xfId="0" applyFont="1" applyFill="1" applyBorder="1" applyAlignment="1">
      <alignment horizontal="left" wrapText="1"/>
    </xf>
    <xf numFmtId="0" fontId="152" fillId="59" borderId="20" xfId="0" applyFont="1" applyFill="1" applyBorder="1" applyAlignment="1"/>
    <xf numFmtId="0" fontId="152" fillId="87" borderId="24" xfId="0" applyFont="1" applyFill="1" applyBorder="1" applyAlignment="1">
      <alignment horizontal="left"/>
    </xf>
    <xf numFmtId="0" fontId="77" fillId="88" borderId="83" xfId="0" applyFont="1" applyFill="1" applyBorder="1" applyAlignment="1"/>
    <xf numFmtId="0" fontId="77" fillId="0" borderId="58" xfId="1" applyFont="1" applyFill="1" applyBorder="1" applyAlignment="1">
      <alignment horizontal="left" vertical="top" wrapText="1"/>
    </xf>
    <xf numFmtId="0" fontId="73" fillId="59" borderId="0" xfId="0" applyFont="1" applyFill="1" applyBorder="1"/>
    <xf numFmtId="0" fontId="119" fillId="78" borderId="0" xfId="0" applyFont="1" applyFill="1" applyBorder="1" applyAlignment="1">
      <alignment vertical="top" wrapText="1"/>
    </xf>
    <xf numFmtId="43" fontId="137" fillId="78" borderId="0" xfId="15435" applyFont="1" applyFill="1" applyBorder="1" applyAlignment="1">
      <alignment horizontal="center" vertical="top" wrapText="1"/>
    </xf>
    <xf numFmtId="187" fontId="137" fillId="56" borderId="84" xfId="0" applyNumberFormat="1" applyFont="1" applyFill="1" applyBorder="1" applyAlignment="1">
      <alignment horizontal="left" vertical="center" wrapText="1"/>
    </xf>
    <xf numFmtId="0" fontId="152" fillId="0" borderId="33" xfId="0" applyFont="1" applyFill="1" applyBorder="1" applyAlignment="1">
      <alignment horizontal="left"/>
    </xf>
    <xf numFmtId="0" fontId="77" fillId="59" borderId="33" xfId="0" applyFont="1" applyFill="1" applyBorder="1" applyAlignment="1">
      <alignment horizontal="left"/>
    </xf>
    <xf numFmtId="0" fontId="77" fillId="0" borderId="33" xfId="0" applyFont="1" applyFill="1" applyBorder="1" applyAlignment="1">
      <alignment horizontal="left"/>
    </xf>
    <xf numFmtId="0" fontId="77" fillId="59" borderId="85" xfId="0" applyFont="1" applyFill="1" applyBorder="1" applyAlignment="1">
      <alignment horizontal="left"/>
    </xf>
    <xf numFmtId="0" fontId="151" fillId="56" borderId="70" xfId="0" applyFont="1" applyFill="1" applyBorder="1" applyAlignment="1">
      <alignment horizontal="center" vertical="center" wrapText="1"/>
    </xf>
    <xf numFmtId="187" fontId="137" fillId="56" borderId="24" xfId="0" applyNumberFormat="1" applyFont="1" applyFill="1" applyBorder="1" applyAlignment="1">
      <alignment horizontal="left" vertical="center" wrapText="1"/>
    </xf>
    <xf numFmtId="0" fontId="77" fillId="87" borderId="24" xfId="0" applyFont="1" applyFill="1" applyBorder="1" applyAlignment="1">
      <alignment horizontal="left"/>
    </xf>
    <xf numFmtId="0" fontId="77" fillId="0" borderId="58" xfId="0" applyFont="1" applyFill="1" applyBorder="1" applyAlignment="1">
      <alignment vertical="top" wrapText="1"/>
    </xf>
    <xf numFmtId="0" fontId="116" fillId="0" borderId="0" xfId="0" applyFont="1"/>
    <xf numFmtId="0" fontId="77" fillId="0" borderId="76" xfId="1" applyFont="1" applyFill="1" applyBorder="1" applyAlignment="1">
      <alignment horizontal="left" vertical="top" wrapText="1"/>
    </xf>
    <xf numFmtId="43" fontId="77" fillId="0" borderId="64" xfId="15435" applyFont="1" applyFill="1" applyBorder="1" applyAlignment="1">
      <alignment horizontal="right" vertical="top" wrapText="1"/>
    </xf>
    <xf numFmtId="0" fontId="77" fillId="0" borderId="79" xfId="0" applyFont="1" applyBorder="1"/>
    <xf numFmtId="0" fontId="152" fillId="78" borderId="20" xfId="0" applyFont="1" applyFill="1" applyBorder="1" applyAlignment="1">
      <alignment horizontal="left" wrapText="1"/>
    </xf>
    <xf numFmtId="0" fontId="152" fillId="78" borderId="0" xfId="0" applyFont="1" applyFill="1" applyBorder="1" applyAlignment="1">
      <alignment horizontal="left"/>
    </xf>
    <xf numFmtId="0" fontId="77" fillId="78" borderId="33" xfId="0" applyFont="1" applyFill="1" applyBorder="1" applyAlignment="1">
      <alignment horizontal="left"/>
    </xf>
    <xf numFmtId="0" fontId="152" fillId="59" borderId="24" xfId="0" applyFont="1" applyFill="1" applyBorder="1" applyAlignment="1">
      <alignment horizontal="left"/>
    </xf>
    <xf numFmtId="0" fontId="152" fillId="87" borderId="81" xfId="0" applyFont="1" applyFill="1" applyBorder="1" applyAlignment="1">
      <alignment horizontal="left"/>
    </xf>
    <xf numFmtId="0" fontId="77" fillId="59" borderId="86" xfId="0" applyFont="1" applyFill="1" applyBorder="1" applyAlignment="1">
      <alignment horizontal="left"/>
    </xf>
    <xf numFmtId="0" fontId="77" fillId="0" borderId="83" xfId="0" applyFont="1" applyBorder="1" applyAlignment="1">
      <alignment horizontal="left"/>
    </xf>
    <xf numFmtId="0" fontId="77" fillId="0" borderId="61" xfId="0" applyFont="1" applyFill="1" applyBorder="1" applyAlignment="1">
      <alignment vertical="top" wrapText="1"/>
    </xf>
    <xf numFmtId="9" fontId="77" fillId="0" borderId="61" xfId="14425" applyFont="1" applyFill="1" applyBorder="1" applyAlignment="1">
      <alignment horizontal="left" vertical="top" wrapText="1"/>
    </xf>
    <xf numFmtId="9" fontId="77" fillId="0" borderId="20" xfId="14425" applyFont="1" applyFill="1" applyBorder="1" applyAlignment="1">
      <alignment horizontal="left" wrapText="1"/>
    </xf>
    <xf numFmtId="0" fontId="77" fillId="0" borderId="0" xfId="1" applyFont="1" applyFill="1" applyBorder="1" applyAlignment="1">
      <alignment horizontal="left"/>
    </xf>
    <xf numFmtId="0" fontId="73" fillId="55" borderId="20" xfId="0" applyFont="1" applyFill="1" applyBorder="1" applyAlignment="1">
      <alignment horizontal="center" vertical="center" wrapText="1"/>
    </xf>
    <xf numFmtId="0" fontId="73" fillId="56" borderId="21" xfId="0" applyFont="1" applyFill="1" applyBorder="1" applyAlignment="1">
      <alignment horizontal="center" vertical="center" wrapText="1"/>
    </xf>
    <xf numFmtId="0" fontId="73" fillId="56" borderId="22" xfId="0" applyFont="1" applyFill="1" applyBorder="1" applyAlignment="1">
      <alignment horizontal="center" vertical="center" wrapText="1"/>
    </xf>
    <xf numFmtId="0" fontId="73" fillId="56" borderId="23" xfId="0" applyFont="1" applyFill="1" applyBorder="1" applyAlignment="1">
      <alignment horizontal="center" vertical="center" wrapText="1"/>
    </xf>
    <xf numFmtId="0" fontId="146" fillId="56" borderId="26" xfId="1" applyFont="1" applyFill="1" applyBorder="1" applyAlignment="1">
      <alignment horizontal="center" vertical="center" wrapText="1"/>
    </xf>
    <xf numFmtId="0" fontId="146" fillId="56" borderId="71" xfId="1" applyFont="1" applyFill="1" applyBorder="1" applyAlignment="1">
      <alignment horizontal="center" vertical="center" wrapText="1"/>
    </xf>
    <xf numFmtId="0" fontId="146" fillId="56" borderId="72" xfId="1" applyFont="1" applyFill="1" applyBorder="1" applyAlignment="1">
      <alignment horizontal="center" vertical="center" wrapText="1"/>
    </xf>
    <xf numFmtId="43" fontId="137" fillId="78" borderId="0" xfId="15435" applyFont="1" applyFill="1" applyBorder="1" applyAlignment="1">
      <alignment horizontal="center" vertical="top" wrapText="1"/>
    </xf>
    <xf numFmtId="186" fontId="142" fillId="79" borderId="24" xfId="15435" applyNumberFormat="1" applyFont="1" applyFill="1" applyBorder="1" applyAlignment="1">
      <alignment horizontal="center" vertical="top" wrapText="1"/>
    </xf>
    <xf numFmtId="186" fontId="142" fillId="79" borderId="38" xfId="15435" applyNumberFormat="1" applyFont="1" applyFill="1" applyBorder="1" applyAlignment="1">
      <alignment horizontal="center" vertical="top" wrapText="1"/>
    </xf>
    <xf numFmtId="14" fontId="128" fillId="0" borderId="24" xfId="0" applyNumberFormat="1" applyFont="1" applyBorder="1" applyAlignment="1">
      <alignment horizontal="center" vertical="center"/>
    </xf>
    <xf numFmtId="14" fontId="79" fillId="0" borderId="24" xfId="0" applyNumberFormat="1" applyFont="1" applyBorder="1" applyAlignment="1">
      <alignment horizontal="left" vertical="center" wrapText="1"/>
    </xf>
    <xf numFmtId="0" fontId="115" fillId="79" borderId="53" xfId="0" applyFont="1" applyFill="1" applyBorder="1" applyAlignment="1">
      <alignment horizontal="center"/>
    </xf>
    <xf numFmtId="0" fontId="115" fillId="79" borderId="54" xfId="0" applyFont="1" applyFill="1" applyBorder="1" applyAlignment="1">
      <alignment horizontal="center"/>
    </xf>
    <xf numFmtId="0" fontId="115" fillId="79" borderId="53" xfId="0" applyFont="1" applyFill="1" applyBorder="1" applyAlignment="1">
      <alignment horizontal="left"/>
    </xf>
    <xf numFmtId="0" fontId="115" fillId="79" borderId="54" xfId="0" applyFont="1" applyFill="1" applyBorder="1" applyAlignment="1">
      <alignment horizontal="left"/>
    </xf>
  </cellXfs>
  <cellStyles count="15441">
    <cellStyle name="_BCE Qualifying Products_EXTERNAL_10_December_2009" xfId="4" xr:uid="{00000000-0005-0000-0000-000000000000}"/>
    <cellStyle name="_BCE Qualifying Products_INTERNAL_10_December_2009" xfId="5" xr:uid="{00000000-0005-0000-0000-000001000000}"/>
    <cellStyle name="_BCE Qualifying Products_INTERNAL_12_January2010" xfId="6" xr:uid="{00000000-0005-0000-0000-000002000000}"/>
    <cellStyle name="_Consumer Reports TV analysis_v2" xfId="7" xr:uid="{00000000-0005-0000-0000-000003000000}"/>
    <cellStyle name="_x0010_“+ˆÉ•?pý¤" xfId="14719" xr:uid="{00000000-0005-0000-0000-000004000000}"/>
    <cellStyle name="20% - Accent1" xfId="14690" builtinId="30" customBuiltin="1"/>
    <cellStyle name="20% - Accent1 2" xfId="8" xr:uid="{00000000-0005-0000-0000-000006000000}"/>
    <cellStyle name="20% - Accent1 2 2" xfId="9" xr:uid="{00000000-0005-0000-0000-000007000000}"/>
    <cellStyle name="20% - Accent1 2 2 2" xfId="10" xr:uid="{00000000-0005-0000-0000-000008000000}"/>
    <cellStyle name="20% - Accent1 2 2 2 2" xfId="11" xr:uid="{00000000-0005-0000-0000-000009000000}"/>
    <cellStyle name="20% - Accent1 2 3" xfId="12" xr:uid="{00000000-0005-0000-0000-00000A000000}"/>
    <cellStyle name="20% - Accent1 2 3 2" xfId="13" xr:uid="{00000000-0005-0000-0000-00000B000000}"/>
    <cellStyle name="20% - Accent1 2 3 2 2" xfId="14" xr:uid="{00000000-0005-0000-0000-00000C000000}"/>
    <cellStyle name="20% - Accent1 3" xfId="15" xr:uid="{00000000-0005-0000-0000-00000D000000}"/>
    <cellStyle name="20% - Accent1 3 2" xfId="16" xr:uid="{00000000-0005-0000-0000-00000E000000}"/>
    <cellStyle name="20% - Accent1 3 2 2" xfId="17" xr:uid="{00000000-0005-0000-0000-00000F000000}"/>
    <cellStyle name="20% - Accent1 3 2 2 2" xfId="18" xr:uid="{00000000-0005-0000-0000-000010000000}"/>
    <cellStyle name="20% - Accent1 3 3" xfId="19" xr:uid="{00000000-0005-0000-0000-000011000000}"/>
    <cellStyle name="20% - Accent1 4" xfId="20" xr:uid="{00000000-0005-0000-0000-000012000000}"/>
    <cellStyle name="20% - Accent1 4 2" xfId="21" xr:uid="{00000000-0005-0000-0000-000013000000}"/>
    <cellStyle name="20% - Accent1 4 2 2" xfId="14517" xr:uid="{00000000-0005-0000-0000-000014000000}"/>
    <cellStyle name="20% - Accent1 4 2 2 2" xfId="14960" xr:uid="{00000000-0005-0000-0000-000015000000}"/>
    <cellStyle name="20% - Accent1 4 2 2 3" xfId="15278" xr:uid="{00000000-0005-0000-0000-000016000000}"/>
    <cellStyle name="20% - Accent1 4 2 3" xfId="14810" xr:uid="{00000000-0005-0000-0000-000017000000}"/>
    <cellStyle name="20% - Accent1 4 2 4" xfId="15119" xr:uid="{00000000-0005-0000-0000-000018000000}"/>
    <cellStyle name="20% - Accent1 5" xfId="22" xr:uid="{00000000-0005-0000-0000-000019000000}"/>
    <cellStyle name="20% - Accent2" xfId="14694" builtinId="34" customBuiltin="1"/>
    <cellStyle name="20% - Accent2 2" xfId="23" xr:uid="{00000000-0005-0000-0000-00001B000000}"/>
    <cellStyle name="20% - Accent2 2 2" xfId="24" xr:uid="{00000000-0005-0000-0000-00001C000000}"/>
    <cellStyle name="20% - Accent2 2 2 2" xfId="25" xr:uid="{00000000-0005-0000-0000-00001D000000}"/>
    <cellStyle name="20% - Accent2 2 2 2 2" xfId="26" xr:uid="{00000000-0005-0000-0000-00001E000000}"/>
    <cellStyle name="20% - Accent2 2 3" xfId="27" xr:uid="{00000000-0005-0000-0000-00001F000000}"/>
    <cellStyle name="20% - Accent2 2 3 2" xfId="28" xr:uid="{00000000-0005-0000-0000-000020000000}"/>
    <cellStyle name="20% - Accent2 2 3 2 2" xfId="29" xr:uid="{00000000-0005-0000-0000-000021000000}"/>
    <cellStyle name="20% - Accent2 3" xfId="30" xr:uid="{00000000-0005-0000-0000-000022000000}"/>
    <cellStyle name="20% - Accent2 3 2" xfId="31" xr:uid="{00000000-0005-0000-0000-000023000000}"/>
    <cellStyle name="20% - Accent2 3 2 2" xfId="32" xr:uid="{00000000-0005-0000-0000-000024000000}"/>
    <cellStyle name="20% - Accent2 3 2 2 2" xfId="33" xr:uid="{00000000-0005-0000-0000-000025000000}"/>
    <cellStyle name="20% - Accent2 3 3" xfId="34" xr:uid="{00000000-0005-0000-0000-000026000000}"/>
    <cellStyle name="20% - Accent2 4" xfId="35" xr:uid="{00000000-0005-0000-0000-000027000000}"/>
    <cellStyle name="20% - Accent2 4 2" xfId="36" xr:uid="{00000000-0005-0000-0000-000028000000}"/>
    <cellStyle name="20% - Accent2 4 2 2" xfId="14518" xr:uid="{00000000-0005-0000-0000-000029000000}"/>
    <cellStyle name="20% - Accent2 4 2 2 2" xfId="14961" xr:uid="{00000000-0005-0000-0000-00002A000000}"/>
    <cellStyle name="20% - Accent2 4 2 2 3" xfId="15279" xr:uid="{00000000-0005-0000-0000-00002B000000}"/>
    <cellStyle name="20% - Accent2 4 2 3" xfId="14809" xr:uid="{00000000-0005-0000-0000-00002C000000}"/>
    <cellStyle name="20% - Accent2 4 2 4" xfId="15120" xr:uid="{00000000-0005-0000-0000-00002D000000}"/>
    <cellStyle name="20% - Accent2 5" xfId="37" xr:uid="{00000000-0005-0000-0000-00002E000000}"/>
    <cellStyle name="20% - Accent3" xfId="14698" builtinId="38" customBuiltin="1"/>
    <cellStyle name="20% - Accent3 2" xfId="38" xr:uid="{00000000-0005-0000-0000-000030000000}"/>
    <cellStyle name="20% - Accent3 2 2" xfId="39" xr:uid="{00000000-0005-0000-0000-000031000000}"/>
    <cellStyle name="20% - Accent3 2 2 2" xfId="40" xr:uid="{00000000-0005-0000-0000-000032000000}"/>
    <cellStyle name="20% - Accent3 2 2 2 2" xfId="41" xr:uid="{00000000-0005-0000-0000-000033000000}"/>
    <cellStyle name="20% - Accent3 2 3" xfId="42" xr:uid="{00000000-0005-0000-0000-000034000000}"/>
    <cellStyle name="20% - Accent3 2 3 2" xfId="43" xr:uid="{00000000-0005-0000-0000-000035000000}"/>
    <cellStyle name="20% - Accent3 2 3 2 2" xfId="44" xr:uid="{00000000-0005-0000-0000-000036000000}"/>
    <cellStyle name="20% - Accent3 3" xfId="45" xr:uid="{00000000-0005-0000-0000-000037000000}"/>
    <cellStyle name="20% - Accent3 3 2" xfId="46" xr:uid="{00000000-0005-0000-0000-000038000000}"/>
    <cellStyle name="20% - Accent3 3 2 2" xfId="47" xr:uid="{00000000-0005-0000-0000-000039000000}"/>
    <cellStyle name="20% - Accent3 3 2 2 2" xfId="48" xr:uid="{00000000-0005-0000-0000-00003A000000}"/>
    <cellStyle name="20% - Accent3 3 3" xfId="49" xr:uid="{00000000-0005-0000-0000-00003B000000}"/>
    <cellStyle name="20% - Accent3 4" xfId="50" xr:uid="{00000000-0005-0000-0000-00003C000000}"/>
    <cellStyle name="20% - Accent3 4 2" xfId="51" xr:uid="{00000000-0005-0000-0000-00003D000000}"/>
    <cellStyle name="20% - Accent3 4 2 2" xfId="14519" xr:uid="{00000000-0005-0000-0000-00003E000000}"/>
    <cellStyle name="20% - Accent3 4 2 2 2" xfId="14962" xr:uid="{00000000-0005-0000-0000-00003F000000}"/>
    <cellStyle name="20% - Accent3 4 2 2 3" xfId="15280" xr:uid="{00000000-0005-0000-0000-000040000000}"/>
    <cellStyle name="20% - Accent3 4 2 3" xfId="14808" xr:uid="{00000000-0005-0000-0000-000041000000}"/>
    <cellStyle name="20% - Accent3 4 2 4" xfId="15121" xr:uid="{00000000-0005-0000-0000-000042000000}"/>
    <cellStyle name="20% - Accent3 5" xfId="52" xr:uid="{00000000-0005-0000-0000-000043000000}"/>
    <cellStyle name="20% - Accent4" xfId="14702" builtinId="42" customBuiltin="1"/>
    <cellStyle name="20% - Accent4 2" xfId="53" xr:uid="{00000000-0005-0000-0000-000045000000}"/>
    <cellStyle name="20% - Accent4 2 2" xfId="54" xr:uid="{00000000-0005-0000-0000-000046000000}"/>
    <cellStyle name="20% - Accent4 2 2 2" xfId="55" xr:uid="{00000000-0005-0000-0000-000047000000}"/>
    <cellStyle name="20% - Accent4 2 2 2 2" xfId="56" xr:uid="{00000000-0005-0000-0000-000048000000}"/>
    <cellStyle name="20% - Accent4 2 3" xfId="57" xr:uid="{00000000-0005-0000-0000-000049000000}"/>
    <cellStyle name="20% - Accent4 2 3 2" xfId="58" xr:uid="{00000000-0005-0000-0000-00004A000000}"/>
    <cellStyle name="20% - Accent4 2 3 2 2" xfId="59" xr:uid="{00000000-0005-0000-0000-00004B000000}"/>
    <cellStyle name="20% - Accent4 3" xfId="60" xr:uid="{00000000-0005-0000-0000-00004C000000}"/>
    <cellStyle name="20% - Accent4 3 2" xfId="61" xr:uid="{00000000-0005-0000-0000-00004D000000}"/>
    <cellStyle name="20% - Accent4 3 2 2" xfId="62" xr:uid="{00000000-0005-0000-0000-00004E000000}"/>
    <cellStyle name="20% - Accent4 3 2 2 2" xfId="63" xr:uid="{00000000-0005-0000-0000-00004F000000}"/>
    <cellStyle name="20% - Accent4 3 3" xfId="64" xr:uid="{00000000-0005-0000-0000-000050000000}"/>
    <cellStyle name="20% - Accent4 4" xfId="65" xr:uid="{00000000-0005-0000-0000-000051000000}"/>
    <cellStyle name="20% - Accent4 4 2" xfId="66" xr:uid="{00000000-0005-0000-0000-000052000000}"/>
    <cellStyle name="20% - Accent4 4 2 2" xfId="14520" xr:uid="{00000000-0005-0000-0000-000053000000}"/>
    <cellStyle name="20% - Accent4 4 2 2 2" xfId="14963" xr:uid="{00000000-0005-0000-0000-000054000000}"/>
    <cellStyle name="20% - Accent4 4 2 2 3" xfId="15281" xr:uid="{00000000-0005-0000-0000-000055000000}"/>
    <cellStyle name="20% - Accent4 4 2 3" xfId="14807" xr:uid="{00000000-0005-0000-0000-000056000000}"/>
    <cellStyle name="20% - Accent4 4 2 4" xfId="15122" xr:uid="{00000000-0005-0000-0000-000057000000}"/>
    <cellStyle name="20% - Accent4 5" xfId="67" xr:uid="{00000000-0005-0000-0000-000058000000}"/>
    <cellStyle name="20% - Accent5" xfId="14706" builtinId="46" customBuiltin="1"/>
    <cellStyle name="20% - Accent5 2" xfId="68" xr:uid="{00000000-0005-0000-0000-00005A000000}"/>
    <cellStyle name="20% - Accent5 2 2" xfId="69" xr:uid="{00000000-0005-0000-0000-00005B000000}"/>
    <cellStyle name="20% - Accent5 2 2 2" xfId="70" xr:uid="{00000000-0005-0000-0000-00005C000000}"/>
    <cellStyle name="20% - Accent5 2 2 2 2" xfId="71" xr:uid="{00000000-0005-0000-0000-00005D000000}"/>
    <cellStyle name="20% - Accent5 2 3" xfId="72" xr:uid="{00000000-0005-0000-0000-00005E000000}"/>
    <cellStyle name="20% - Accent5 2 3 2" xfId="73" xr:uid="{00000000-0005-0000-0000-00005F000000}"/>
    <cellStyle name="20% - Accent5 2 3 2 2" xfId="74" xr:uid="{00000000-0005-0000-0000-000060000000}"/>
    <cellStyle name="20% - Accent5 2 4" xfId="14720" xr:uid="{00000000-0005-0000-0000-000061000000}"/>
    <cellStyle name="20% - Accent5 3" xfId="75" xr:uid="{00000000-0005-0000-0000-000062000000}"/>
    <cellStyle name="20% - Accent5 3 2" xfId="76" xr:uid="{00000000-0005-0000-0000-000063000000}"/>
    <cellStyle name="20% - Accent5 3 2 2" xfId="77" xr:uid="{00000000-0005-0000-0000-000064000000}"/>
    <cellStyle name="20% - Accent5 3 2 2 2" xfId="78" xr:uid="{00000000-0005-0000-0000-000065000000}"/>
    <cellStyle name="20% - Accent5 3 3" xfId="79" xr:uid="{00000000-0005-0000-0000-000066000000}"/>
    <cellStyle name="20% - Accent5 4" xfId="80" xr:uid="{00000000-0005-0000-0000-000067000000}"/>
    <cellStyle name="20% - Accent5 4 2" xfId="81" xr:uid="{00000000-0005-0000-0000-000068000000}"/>
    <cellStyle name="20% - Accent5 4 2 2" xfId="14521" xr:uid="{00000000-0005-0000-0000-000069000000}"/>
    <cellStyle name="20% - Accent5 4 2 2 2" xfId="14964" xr:uid="{00000000-0005-0000-0000-00006A000000}"/>
    <cellStyle name="20% - Accent5 4 2 2 3" xfId="15282" xr:uid="{00000000-0005-0000-0000-00006B000000}"/>
    <cellStyle name="20% - Accent5 4 2 3" xfId="14805" xr:uid="{00000000-0005-0000-0000-00006C000000}"/>
    <cellStyle name="20% - Accent5 4 2 4" xfId="15123" xr:uid="{00000000-0005-0000-0000-00006D000000}"/>
    <cellStyle name="20% - Accent5 5" xfId="82" xr:uid="{00000000-0005-0000-0000-00006E000000}"/>
    <cellStyle name="20% - Accent6" xfId="14710" builtinId="50" customBuiltin="1"/>
    <cellStyle name="20% - Accent6 2" xfId="83" xr:uid="{00000000-0005-0000-0000-000070000000}"/>
    <cellStyle name="20% - Accent6 2 2" xfId="84" xr:uid="{00000000-0005-0000-0000-000071000000}"/>
    <cellStyle name="20% - Accent6 2 2 2" xfId="85" xr:uid="{00000000-0005-0000-0000-000072000000}"/>
    <cellStyle name="20% - Accent6 2 2 2 2" xfId="86" xr:uid="{00000000-0005-0000-0000-000073000000}"/>
    <cellStyle name="20% - Accent6 2 3" xfId="87" xr:uid="{00000000-0005-0000-0000-000074000000}"/>
    <cellStyle name="20% - Accent6 2 3 2" xfId="88" xr:uid="{00000000-0005-0000-0000-000075000000}"/>
    <cellStyle name="20% - Accent6 2 3 2 2" xfId="89" xr:uid="{00000000-0005-0000-0000-000076000000}"/>
    <cellStyle name="20% - Accent6 3" xfId="90" xr:uid="{00000000-0005-0000-0000-000077000000}"/>
    <cellStyle name="20% - Accent6 3 2" xfId="91" xr:uid="{00000000-0005-0000-0000-000078000000}"/>
    <cellStyle name="20% - Accent6 3 2 2" xfId="92" xr:uid="{00000000-0005-0000-0000-000079000000}"/>
    <cellStyle name="20% - Accent6 3 2 2 2" xfId="93" xr:uid="{00000000-0005-0000-0000-00007A000000}"/>
    <cellStyle name="20% - Accent6 3 3" xfId="94" xr:uid="{00000000-0005-0000-0000-00007B000000}"/>
    <cellStyle name="20% - Accent6 4" xfId="95" xr:uid="{00000000-0005-0000-0000-00007C000000}"/>
    <cellStyle name="20% - Accent6 4 2" xfId="96" xr:uid="{00000000-0005-0000-0000-00007D000000}"/>
    <cellStyle name="20% - Accent6 4 2 2" xfId="14522" xr:uid="{00000000-0005-0000-0000-00007E000000}"/>
    <cellStyle name="20% - Accent6 4 2 2 2" xfId="14965" xr:uid="{00000000-0005-0000-0000-00007F000000}"/>
    <cellStyle name="20% - Accent6 4 2 2 3" xfId="15283" xr:uid="{00000000-0005-0000-0000-000080000000}"/>
    <cellStyle name="20% - Accent6 4 2 3" xfId="14804" xr:uid="{00000000-0005-0000-0000-000081000000}"/>
    <cellStyle name="20% - Accent6 4 2 4" xfId="15124" xr:uid="{00000000-0005-0000-0000-000082000000}"/>
    <cellStyle name="20% - Accent6 5" xfId="97" xr:uid="{00000000-0005-0000-0000-000083000000}"/>
    <cellStyle name="20% - 强调文字颜色 1" xfId="98" xr:uid="{00000000-0005-0000-0000-000084000000}"/>
    <cellStyle name="20% - 强调文字颜色 2" xfId="99" xr:uid="{00000000-0005-0000-0000-000085000000}"/>
    <cellStyle name="20% - 强调文字颜色 3" xfId="100" xr:uid="{00000000-0005-0000-0000-000086000000}"/>
    <cellStyle name="20% - 强调文字颜色 4" xfId="101" xr:uid="{00000000-0005-0000-0000-000087000000}"/>
    <cellStyle name="20% - 强调文字颜色 5" xfId="102" xr:uid="{00000000-0005-0000-0000-000088000000}"/>
    <cellStyle name="20% - 强调文字颜色 6" xfId="103" xr:uid="{00000000-0005-0000-0000-000089000000}"/>
    <cellStyle name="40% - Accent1" xfId="14691" builtinId="31" customBuiltin="1"/>
    <cellStyle name="40% - Accent1 2" xfId="104" xr:uid="{00000000-0005-0000-0000-00008B000000}"/>
    <cellStyle name="40% - Accent1 2 2" xfId="105" xr:uid="{00000000-0005-0000-0000-00008C000000}"/>
    <cellStyle name="40% - Accent1 2 2 2" xfId="106" xr:uid="{00000000-0005-0000-0000-00008D000000}"/>
    <cellStyle name="40% - Accent1 2 2 2 2" xfId="107" xr:uid="{00000000-0005-0000-0000-00008E000000}"/>
    <cellStyle name="40% - Accent1 2 3" xfId="108" xr:uid="{00000000-0005-0000-0000-00008F000000}"/>
    <cellStyle name="40% - Accent1 2 3 2" xfId="109" xr:uid="{00000000-0005-0000-0000-000090000000}"/>
    <cellStyle name="40% - Accent1 2 3 2 2" xfId="110" xr:uid="{00000000-0005-0000-0000-000091000000}"/>
    <cellStyle name="40% - Accent1 3" xfId="111" xr:uid="{00000000-0005-0000-0000-000092000000}"/>
    <cellStyle name="40% - Accent1 3 2" xfId="112" xr:uid="{00000000-0005-0000-0000-000093000000}"/>
    <cellStyle name="40% - Accent1 3 2 2" xfId="113" xr:uid="{00000000-0005-0000-0000-000094000000}"/>
    <cellStyle name="40% - Accent1 3 2 2 2" xfId="114" xr:uid="{00000000-0005-0000-0000-000095000000}"/>
    <cellStyle name="40% - Accent1 3 3" xfId="115" xr:uid="{00000000-0005-0000-0000-000096000000}"/>
    <cellStyle name="40% - Accent1 4" xfId="116" xr:uid="{00000000-0005-0000-0000-000097000000}"/>
    <cellStyle name="40% - Accent1 4 2" xfId="117" xr:uid="{00000000-0005-0000-0000-000098000000}"/>
    <cellStyle name="40% - Accent1 4 2 2" xfId="14523" xr:uid="{00000000-0005-0000-0000-000099000000}"/>
    <cellStyle name="40% - Accent1 4 2 2 2" xfId="14966" xr:uid="{00000000-0005-0000-0000-00009A000000}"/>
    <cellStyle name="40% - Accent1 4 2 2 3" xfId="15284" xr:uid="{00000000-0005-0000-0000-00009B000000}"/>
    <cellStyle name="40% - Accent1 4 2 3" xfId="14801" xr:uid="{00000000-0005-0000-0000-00009C000000}"/>
    <cellStyle name="40% - Accent1 4 2 4" xfId="15125" xr:uid="{00000000-0005-0000-0000-00009D000000}"/>
    <cellStyle name="40% - Accent1 5" xfId="118" xr:uid="{00000000-0005-0000-0000-00009E000000}"/>
    <cellStyle name="40% - Accent2" xfId="14695" builtinId="35" customBuiltin="1"/>
    <cellStyle name="40% - Accent2 2" xfId="119" xr:uid="{00000000-0005-0000-0000-0000A0000000}"/>
    <cellStyle name="40% - Accent2 2 2" xfId="120" xr:uid="{00000000-0005-0000-0000-0000A1000000}"/>
    <cellStyle name="40% - Accent2 2 2 2" xfId="121" xr:uid="{00000000-0005-0000-0000-0000A2000000}"/>
    <cellStyle name="40% - Accent2 2 2 2 2" xfId="122" xr:uid="{00000000-0005-0000-0000-0000A3000000}"/>
    <cellStyle name="40% - Accent2 2 3" xfId="123" xr:uid="{00000000-0005-0000-0000-0000A4000000}"/>
    <cellStyle name="40% - Accent2 2 3 2" xfId="124" xr:uid="{00000000-0005-0000-0000-0000A5000000}"/>
    <cellStyle name="40% - Accent2 2 3 2 2" xfId="125" xr:uid="{00000000-0005-0000-0000-0000A6000000}"/>
    <cellStyle name="40% - Accent2 3" xfId="126" xr:uid="{00000000-0005-0000-0000-0000A7000000}"/>
    <cellStyle name="40% - Accent2 3 2" xfId="127" xr:uid="{00000000-0005-0000-0000-0000A8000000}"/>
    <cellStyle name="40% - Accent2 3 2 2" xfId="128" xr:uid="{00000000-0005-0000-0000-0000A9000000}"/>
    <cellStyle name="40% - Accent2 3 2 2 2" xfId="129" xr:uid="{00000000-0005-0000-0000-0000AA000000}"/>
    <cellStyle name="40% - Accent2 3 3" xfId="130" xr:uid="{00000000-0005-0000-0000-0000AB000000}"/>
    <cellStyle name="40% - Accent2 4" xfId="131" xr:uid="{00000000-0005-0000-0000-0000AC000000}"/>
    <cellStyle name="40% - Accent2 4 2" xfId="132" xr:uid="{00000000-0005-0000-0000-0000AD000000}"/>
    <cellStyle name="40% - Accent2 4 2 2" xfId="14524" xr:uid="{00000000-0005-0000-0000-0000AE000000}"/>
    <cellStyle name="40% - Accent2 4 2 2 2" xfId="14967" xr:uid="{00000000-0005-0000-0000-0000AF000000}"/>
    <cellStyle name="40% - Accent2 4 2 2 3" xfId="15285" xr:uid="{00000000-0005-0000-0000-0000B0000000}"/>
    <cellStyle name="40% - Accent2 4 2 3" xfId="14798" xr:uid="{00000000-0005-0000-0000-0000B1000000}"/>
    <cellStyle name="40% - Accent2 4 2 4" xfId="15126" xr:uid="{00000000-0005-0000-0000-0000B2000000}"/>
    <cellStyle name="40% - Accent2 5" xfId="133" xr:uid="{00000000-0005-0000-0000-0000B3000000}"/>
    <cellStyle name="40% - Accent3" xfId="14699" builtinId="39" customBuiltin="1"/>
    <cellStyle name="40% - Accent3 2" xfId="134" xr:uid="{00000000-0005-0000-0000-0000B5000000}"/>
    <cellStyle name="40% - Accent3 2 2" xfId="135" xr:uid="{00000000-0005-0000-0000-0000B6000000}"/>
    <cellStyle name="40% - Accent3 2 2 2" xfId="136" xr:uid="{00000000-0005-0000-0000-0000B7000000}"/>
    <cellStyle name="40% - Accent3 2 2 2 2" xfId="137" xr:uid="{00000000-0005-0000-0000-0000B8000000}"/>
    <cellStyle name="40% - Accent3 2 3" xfId="138" xr:uid="{00000000-0005-0000-0000-0000B9000000}"/>
    <cellStyle name="40% - Accent3 2 3 2" xfId="139" xr:uid="{00000000-0005-0000-0000-0000BA000000}"/>
    <cellStyle name="40% - Accent3 2 3 2 2" xfId="140" xr:uid="{00000000-0005-0000-0000-0000BB000000}"/>
    <cellStyle name="40% - Accent3 3" xfId="141" xr:uid="{00000000-0005-0000-0000-0000BC000000}"/>
    <cellStyle name="40% - Accent3 3 2" xfId="142" xr:uid="{00000000-0005-0000-0000-0000BD000000}"/>
    <cellStyle name="40% - Accent3 3 2 2" xfId="143" xr:uid="{00000000-0005-0000-0000-0000BE000000}"/>
    <cellStyle name="40% - Accent3 3 2 2 2" xfId="144" xr:uid="{00000000-0005-0000-0000-0000BF000000}"/>
    <cellStyle name="40% - Accent3 3 3" xfId="145" xr:uid="{00000000-0005-0000-0000-0000C0000000}"/>
    <cellStyle name="40% - Accent3 4" xfId="146" xr:uid="{00000000-0005-0000-0000-0000C1000000}"/>
    <cellStyle name="40% - Accent3 4 2" xfId="147" xr:uid="{00000000-0005-0000-0000-0000C2000000}"/>
    <cellStyle name="40% - Accent3 4 2 2" xfId="14525" xr:uid="{00000000-0005-0000-0000-0000C3000000}"/>
    <cellStyle name="40% - Accent3 4 2 2 2" xfId="14968" xr:uid="{00000000-0005-0000-0000-0000C4000000}"/>
    <cellStyle name="40% - Accent3 4 2 2 3" xfId="15286" xr:uid="{00000000-0005-0000-0000-0000C5000000}"/>
    <cellStyle name="40% - Accent3 4 2 3" xfId="14797" xr:uid="{00000000-0005-0000-0000-0000C6000000}"/>
    <cellStyle name="40% - Accent3 4 2 4" xfId="15127" xr:uid="{00000000-0005-0000-0000-0000C7000000}"/>
    <cellStyle name="40% - Accent3 5" xfId="148" xr:uid="{00000000-0005-0000-0000-0000C8000000}"/>
    <cellStyle name="40% - Accent4" xfId="14703" builtinId="43" customBuiltin="1"/>
    <cellStyle name="40% - Accent4 2" xfId="149" xr:uid="{00000000-0005-0000-0000-0000CA000000}"/>
    <cellStyle name="40% - Accent4 2 2" xfId="150" xr:uid="{00000000-0005-0000-0000-0000CB000000}"/>
    <cellStyle name="40% - Accent4 2 2 2" xfId="151" xr:uid="{00000000-0005-0000-0000-0000CC000000}"/>
    <cellStyle name="40% - Accent4 2 2 2 2" xfId="152" xr:uid="{00000000-0005-0000-0000-0000CD000000}"/>
    <cellStyle name="40% - Accent4 2 3" xfId="153" xr:uid="{00000000-0005-0000-0000-0000CE000000}"/>
    <cellStyle name="40% - Accent4 2 3 2" xfId="154" xr:uid="{00000000-0005-0000-0000-0000CF000000}"/>
    <cellStyle name="40% - Accent4 2 3 2 2" xfId="155" xr:uid="{00000000-0005-0000-0000-0000D0000000}"/>
    <cellStyle name="40% - Accent4 3" xfId="156" xr:uid="{00000000-0005-0000-0000-0000D1000000}"/>
    <cellStyle name="40% - Accent4 3 2" xfId="157" xr:uid="{00000000-0005-0000-0000-0000D2000000}"/>
    <cellStyle name="40% - Accent4 3 2 2" xfId="158" xr:uid="{00000000-0005-0000-0000-0000D3000000}"/>
    <cellStyle name="40% - Accent4 3 2 2 2" xfId="159" xr:uid="{00000000-0005-0000-0000-0000D4000000}"/>
    <cellStyle name="40% - Accent4 3 3" xfId="160" xr:uid="{00000000-0005-0000-0000-0000D5000000}"/>
    <cellStyle name="40% - Accent4 4" xfId="161" xr:uid="{00000000-0005-0000-0000-0000D6000000}"/>
    <cellStyle name="40% - Accent4 4 2" xfId="162" xr:uid="{00000000-0005-0000-0000-0000D7000000}"/>
    <cellStyle name="40% - Accent4 4 2 2" xfId="14526" xr:uid="{00000000-0005-0000-0000-0000D8000000}"/>
    <cellStyle name="40% - Accent4 4 2 2 2" xfId="14969" xr:uid="{00000000-0005-0000-0000-0000D9000000}"/>
    <cellStyle name="40% - Accent4 4 2 2 3" xfId="15287" xr:uid="{00000000-0005-0000-0000-0000DA000000}"/>
    <cellStyle name="40% - Accent4 4 2 3" xfId="14796" xr:uid="{00000000-0005-0000-0000-0000DB000000}"/>
    <cellStyle name="40% - Accent4 4 2 4" xfId="15128" xr:uid="{00000000-0005-0000-0000-0000DC000000}"/>
    <cellStyle name="40% - Accent4 5" xfId="163" xr:uid="{00000000-0005-0000-0000-0000DD000000}"/>
    <cellStyle name="40% - Accent5" xfId="14707" builtinId="47" customBuiltin="1"/>
    <cellStyle name="40% - Accent5 2" xfId="164" xr:uid="{00000000-0005-0000-0000-0000DF000000}"/>
    <cellStyle name="40% - Accent5 2 2" xfId="165" xr:uid="{00000000-0005-0000-0000-0000E0000000}"/>
    <cellStyle name="40% - Accent5 2 2 2" xfId="166" xr:uid="{00000000-0005-0000-0000-0000E1000000}"/>
    <cellStyle name="40% - Accent5 2 2 2 2" xfId="167" xr:uid="{00000000-0005-0000-0000-0000E2000000}"/>
    <cellStyle name="40% - Accent5 2 3" xfId="168" xr:uid="{00000000-0005-0000-0000-0000E3000000}"/>
    <cellStyle name="40% - Accent5 2 3 2" xfId="169" xr:uid="{00000000-0005-0000-0000-0000E4000000}"/>
    <cellStyle name="40% - Accent5 2 3 2 2" xfId="170" xr:uid="{00000000-0005-0000-0000-0000E5000000}"/>
    <cellStyle name="40% - Accent5 3" xfId="171" xr:uid="{00000000-0005-0000-0000-0000E6000000}"/>
    <cellStyle name="40% - Accent5 3 2" xfId="172" xr:uid="{00000000-0005-0000-0000-0000E7000000}"/>
    <cellStyle name="40% - Accent5 3 2 2" xfId="173" xr:uid="{00000000-0005-0000-0000-0000E8000000}"/>
    <cellStyle name="40% - Accent5 3 2 2 2" xfId="174" xr:uid="{00000000-0005-0000-0000-0000E9000000}"/>
    <cellStyle name="40% - Accent5 3 3" xfId="175" xr:uid="{00000000-0005-0000-0000-0000EA000000}"/>
    <cellStyle name="40% - Accent5 4" xfId="176" xr:uid="{00000000-0005-0000-0000-0000EB000000}"/>
    <cellStyle name="40% - Accent5 4 2" xfId="177" xr:uid="{00000000-0005-0000-0000-0000EC000000}"/>
    <cellStyle name="40% - Accent5 4 2 2" xfId="14527" xr:uid="{00000000-0005-0000-0000-0000ED000000}"/>
    <cellStyle name="40% - Accent5 4 2 2 2" xfId="14970" xr:uid="{00000000-0005-0000-0000-0000EE000000}"/>
    <cellStyle name="40% - Accent5 4 2 2 3" xfId="15288" xr:uid="{00000000-0005-0000-0000-0000EF000000}"/>
    <cellStyle name="40% - Accent5 4 2 3" xfId="14795" xr:uid="{00000000-0005-0000-0000-0000F0000000}"/>
    <cellStyle name="40% - Accent5 4 2 4" xfId="15129" xr:uid="{00000000-0005-0000-0000-0000F1000000}"/>
    <cellStyle name="40% - Accent5 5" xfId="178" xr:uid="{00000000-0005-0000-0000-0000F2000000}"/>
    <cellStyle name="40% - Accent6" xfId="14711" builtinId="51" customBuiltin="1"/>
    <cellStyle name="40% - Accent6 2" xfId="179" xr:uid="{00000000-0005-0000-0000-0000F4000000}"/>
    <cellStyle name="40% - Accent6 2 2" xfId="180" xr:uid="{00000000-0005-0000-0000-0000F5000000}"/>
    <cellStyle name="40% - Accent6 2 2 2" xfId="181" xr:uid="{00000000-0005-0000-0000-0000F6000000}"/>
    <cellStyle name="40% - Accent6 2 2 2 2" xfId="182" xr:uid="{00000000-0005-0000-0000-0000F7000000}"/>
    <cellStyle name="40% - Accent6 2 3" xfId="183" xr:uid="{00000000-0005-0000-0000-0000F8000000}"/>
    <cellStyle name="40% - Accent6 2 3 2" xfId="184" xr:uid="{00000000-0005-0000-0000-0000F9000000}"/>
    <cellStyle name="40% - Accent6 2 3 2 2" xfId="185" xr:uid="{00000000-0005-0000-0000-0000FA000000}"/>
    <cellStyle name="40% - Accent6 3" xfId="186" xr:uid="{00000000-0005-0000-0000-0000FB000000}"/>
    <cellStyle name="40% - Accent6 3 2" xfId="187" xr:uid="{00000000-0005-0000-0000-0000FC000000}"/>
    <cellStyle name="40% - Accent6 3 2 2" xfId="188" xr:uid="{00000000-0005-0000-0000-0000FD000000}"/>
    <cellStyle name="40% - Accent6 3 2 2 2" xfId="189" xr:uid="{00000000-0005-0000-0000-0000FE000000}"/>
    <cellStyle name="40% - Accent6 3 3" xfId="190" xr:uid="{00000000-0005-0000-0000-0000FF000000}"/>
    <cellStyle name="40% - Accent6 4" xfId="191" xr:uid="{00000000-0005-0000-0000-000000010000}"/>
    <cellStyle name="40% - Accent6 4 2" xfId="192" xr:uid="{00000000-0005-0000-0000-000001010000}"/>
    <cellStyle name="40% - Accent6 4 2 2" xfId="14528" xr:uid="{00000000-0005-0000-0000-000002010000}"/>
    <cellStyle name="40% - Accent6 4 2 2 2" xfId="14971" xr:uid="{00000000-0005-0000-0000-000003010000}"/>
    <cellStyle name="40% - Accent6 4 2 2 3" xfId="15289" xr:uid="{00000000-0005-0000-0000-000004010000}"/>
    <cellStyle name="40% - Accent6 4 2 3" xfId="14794" xr:uid="{00000000-0005-0000-0000-000005010000}"/>
    <cellStyle name="40% - Accent6 4 2 4" xfId="15130" xr:uid="{00000000-0005-0000-0000-000006010000}"/>
    <cellStyle name="40% - Accent6 5" xfId="193" xr:uid="{00000000-0005-0000-0000-000007010000}"/>
    <cellStyle name="40% - 强调文字颜色 1" xfId="194" xr:uid="{00000000-0005-0000-0000-000008010000}"/>
    <cellStyle name="40% - 强调文字颜色 2" xfId="195" xr:uid="{00000000-0005-0000-0000-000009010000}"/>
    <cellStyle name="40% - 强调文字颜色 3" xfId="196" xr:uid="{00000000-0005-0000-0000-00000A010000}"/>
    <cellStyle name="40% - 强调文字颜色 4" xfId="197" xr:uid="{00000000-0005-0000-0000-00000B010000}"/>
    <cellStyle name="40% - 强调文字颜色 5" xfId="198" xr:uid="{00000000-0005-0000-0000-00000C010000}"/>
    <cellStyle name="40% - 强调文字颜色 6" xfId="199" xr:uid="{00000000-0005-0000-0000-00000D010000}"/>
    <cellStyle name="60% - Accent1" xfId="14692" builtinId="32" customBuiltin="1"/>
    <cellStyle name="60% - Accent1 2" xfId="200" xr:uid="{00000000-0005-0000-0000-00000F010000}"/>
    <cellStyle name="60% - Accent1 2 2" xfId="201" xr:uid="{00000000-0005-0000-0000-000010010000}"/>
    <cellStyle name="60% - Accent1 2 2 2" xfId="202" xr:uid="{00000000-0005-0000-0000-000011010000}"/>
    <cellStyle name="60% - Accent1 2 2 2 2" xfId="203" xr:uid="{00000000-0005-0000-0000-000012010000}"/>
    <cellStyle name="60% - Accent1 2 3" xfId="204" xr:uid="{00000000-0005-0000-0000-000013010000}"/>
    <cellStyle name="60% - Accent1 2 3 2" xfId="205" xr:uid="{00000000-0005-0000-0000-000014010000}"/>
    <cellStyle name="60% - Accent1 2 3 2 2" xfId="206" xr:uid="{00000000-0005-0000-0000-000015010000}"/>
    <cellStyle name="60% - Accent1 3" xfId="207" xr:uid="{00000000-0005-0000-0000-000016010000}"/>
    <cellStyle name="60% - Accent1 3 2" xfId="208" xr:uid="{00000000-0005-0000-0000-000017010000}"/>
    <cellStyle name="60% - Accent1 3 2 2" xfId="209" xr:uid="{00000000-0005-0000-0000-000018010000}"/>
    <cellStyle name="60% - Accent1 3 2 2 2" xfId="210" xr:uid="{00000000-0005-0000-0000-000019010000}"/>
    <cellStyle name="60% - Accent1 3 3" xfId="211" xr:uid="{00000000-0005-0000-0000-00001A010000}"/>
    <cellStyle name="60% - Accent1 4" xfId="212" xr:uid="{00000000-0005-0000-0000-00001B010000}"/>
    <cellStyle name="60% - Accent1 5" xfId="213" xr:uid="{00000000-0005-0000-0000-00001C010000}"/>
    <cellStyle name="60% - Accent2" xfId="14696" builtinId="36" customBuiltin="1"/>
    <cellStyle name="60% - Accent2 2" xfId="214" xr:uid="{00000000-0005-0000-0000-00001E010000}"/>
    <cellStyle name="60% - Accent2 2 2" xfId="215" xr:uid="{00000000-0005-0000-0000-00001F010000}"/>
    <cellStyle name="60% - Accent2 2 2 2" xfId="216" xr:uid="{00000000-0005-0000-0000-000020010000}"/>
    <cellStyle name="60% - Accent2 2 2 2 2" xfId="217" xr:uid="{00000000-0005-0000-0000-000021010000}"/>
    <cellStyle name="60% - Accent2 2 3" xfId="218" xr:uid="{00000000-0005-0000-0000-000022010000}"/>
    <cellStyle name="60% - Accent2 2 3 2" xfId="219" xr:uid="{00000000-0005-0000-0000-000023010000}"/>
    <cellStyle name="60% - Accent2 2 3 2 2" xfId="220" xr:uid="{00000000-0005-0000-0000-000024010000}"/>
    <cellStyle name="60% - Accent2 3" xfId="221" xr:uid="{00000000-0005-0000-0000-000025010000}"/>
    <cellStyle name="60% - Accent2 3 2" xfId="222" xr:uid="{00000000-0005-0000-0000-000026010000}"/>
    <cellStyle name="60% - Accent2 3 2 2" xfId="223" xr:uid="{00000000-0005-0000-0000-000027010000}"/>
    <cellStyle name="60% - Accent2 3 2 2 2" xfId="224" xr:uid="{00000000-0005-0000-0000-000028010000}"/>
    <cellStyle name="60% - Accent2 3 3" xfId="225" xr:uid="{00000000-0005-0000-0000-000029010000}"/>
    <cellStyle name="60% - Accent2 4" xfId="226" xr:uid="{00000000-0005-0000-0000-00002A010000}"/>
    <cellStyle name="60% - Accent2 5" xfId="227" xr:uid="{00000000-0005-0000-0000-00002B010000}"/>
    <cellStyle name="60% - Accent3" xfId="14700" builtinId="40" customBuiltin="1"/>
    <cellStyle name="60% - Accent3 2" xfId="228" xr:uid="{00000000-0005-0000-0000-00002D010000}"/>
    <cellStyle name="60% - Accent3 2 2" xfId="229" xr:uid="{00000000-0005-0000-0000-00002E010000}"/>
    <cellStyle name="60% - Accent3 2 2 2" xfId="230" xr:uid="{00000000-0005-0000-0000-00002F010000}"/>
    <cellStyle name="60% - Accent3 2 2 2 2" xfId="231" xr:uid="{00000000-0005-0000-0000-000030010000}"/>
    <cellStyle name="60% - Accent3 2 3" xfId="232" xr:uid="{00000000-0005-0000-0000-000031010000}"/>
    <cellStyle name="60% - Accent3 2 3 2" xfId="233" xr:uid="{00000000-0005-0000-0000-000032010000}"/>
    <cellStyle name="60% - Accent3 2 3 2 2" xfId="234" xr:uid="{00000000-0005-0000-0000-000033010000}"/>
    <cellStyle name="60% - Accent3 3" xfId="235" xr:uid="{00000000-0005-0000-0000-000034010000}"/>
    <cellStyle name="60% - Accent3 3 2" xfId="236" xr:uid="{00000000-0005-0000-0000-000035010000}"/>
    <cellStyle name="60% - Accent3 3 2 2" xfId="237" xr:uid="{00000000-0005-0000-0000-000036010000}"/>
    <cellStyle name="60% - Accent3 3 2 2 2" xfId="238" xr:uid="{00000000-0005-0000-0000-000037010000}"/>
    <cellStyle name="60% - Accent3 3 3" xfId="239" xr:uid="{00000000-0005-0000-0000-000038010000}"/>
    <cellStyle name="60% - Accent3 4" xfId="240" xr:uid="{00000000-0005-0000-0000-000039010000}"/>
    <cellStyle name="60% - Accent3 5" xfId="241" xr:uid="{00000000-0005-0000-0000-00003A010000}"/>
    <cellStyle name="60% - Accent4" xfId="14704" builtinId="44" customBuiltin="1"/>
    <cellStyle name="60% - Accent4 2" xfId="242" xr:uid="{00000000-0005-0000-0000-00003C010000}"/>
    <cellStyle name="60% - Accent4 2 2" xfId="243" xr:uid="{00000000-0005-0000-0000-00003D010000}"/>
    <cellStyle name="60% - Accent4 2 2 2" xfId="244" xr:uid="{00000000-0005-0000-0000-00003E010000}"/>
    <cellStyle name="60% - Accent4 2 2 2 2" xfId="245" xr:uid="{00000000-0005-0000-0000-00003F010000}"/>
    <cellStyle name="60% - Accent4 2 3" xfId="246" xr:uid="{00000000-0005-0000-0000-000040010000}"/>
    <cellStyle name="60% - Accent4 2 3 2" xfId="247" xr:uid="{00000000-0005-0000-0000-000041010000}"/>
    <cellStyle name="60% - Accent4 2 3 2 2" xfId="248" xr:uid="{00000000-0005-0000-0000-000042010000}"/>
    <cellStyle name="60% - Accent4 3" xfId="249" xr:uid="{00000000-0005-0000-0000-000043010000}"/>
    <cellStyle name="60% - Accent4 3 2" xfId="250" xr:uid="{00000000-0005-0000-0000-000044010000}"/>
    <cellStyle name="60% - Accent4 3 2 2" xfId="251" xr:uid="{00000000-0005-0000-0000-000045010000}"/>
    <cellStyle name="60% - Accent4 3 2 2 2" xfId="252" xr:uid="{00000000-0005-0000-0000-000046010000}"/>
    <cellStyle name="60% - Accent4 3 3" xfId="253" xr:uid="{00000000-0005-0000-0000-000047010000}"/>
    <cellStyle name="60% - Accent4 4" xfId="254" xr:uid="{00000000-0005-0000-0000-000048010000}"/>
    <cellStyle name="60% - Accent4 5" xfId="255" xr:uid="{00000000-0005-0000-0000-000049010000}"/>
    <cellStyle name="60% - Accent5" xfId="14708" builtinId="48" customBuiltin="1"/>
    <cellStyle name="60% - Accent5 2" xfId="256" xr:uid="{00000000-0005-0000-0000-00004B010000}"/>
    <cellStyle name="60% - Accent5 2 2" xfId="257" xr:uid="{00000000-0005-0000-0000-00004C010000}"/>
    <cellStyle name="60% - Accent5 2 2 2" xfId="258" xr:uid="{00000000-0005-0000-0000-00004D010000}"/>
    <cellStyle name="60% - Accent5 2 2 2 2" xfId="259" xr:uid="{00000000-0005-0000-0000-00004E010000}"/>
    <cellStyle name="60% - Accent5 2 3" xfId="260" xr:uid="{00000000-0005-0000-0000-00004F010000}"/>
    <cellStyle name="60% - Accent5 2 3 2" xfId="261" xr:uid="{00000000-0005-0000-0000-000050010000}"/>
    <cellStyle name="60% - Accent5 2 3 2 2" xfId="262" xr:uid="{00000000-0005-0000-0000-000051010000}"/>
    <cellStyle name="60% - Accent5 3" xfId="263" xr:uid="{00000000-0005-0000-0000-000052010000}"/>
    <cellStyle name="60% - Accent5 3 2" xfId="264" xr:uid="{00000000-0005-0000-0000-000053010000}"/>
    <cellStyle name="60% - Accent5 3 2 2" xfId="265" xr:uid="{00000000-0005-0000-0000-000054010000}"/>
    <cellStyle name="60% - Accent5 3 2 2 2" xfId="266" xr:uid="{00000000-0005-0000-0000-000055010000}"/>
    <cellStyle name="60% - Accent5 3 3" xfId="267" xr:uid="{00000000-0005-0000-0000-000056010000}"/>
    <cellStyle name="60% - Accent5 4" xfId="268" xr:uid="{00000000-0005-0000-0000-000057010000}"/>
    <cellStyle name="60% - Accent5 5" xfId="269" xr:uid="{00000000-0005-0000-0000-000058010000}"/>
    <cellStyle name="60% - Accent6" xfId="14712" builtinId="52" customBuiltin="1"/>
    <cellStyle name="60% - Accent6 2" xfId="270" xr:uid="{00000000-0005-0000-0000-00005A010000}"/>
    <cellStyle name="60% - Accent6 2 2" xfId="271" xr:uid="{00000000-0005-0000-0000-00005B010000}"/>
    <cellStyle name="60% - Accent6 2 2 2" xfId="272" xr:uid="{00000000-0005-0000-0000-00005C010000}"/>
    <cellStyle name="60% - Accent6 2 2 2 2" xfId="273" xr:uid="{00000000-0005-0000-0000-00005D010000}"/>
    <cellStyle name="60% - Accent6 2 3" xfId="274" xr:uid="{00000000-0005-0000-0000-00005E010000}"/>
    <cellStyle name="60% - Accent6 2 3 2" xfId="275" xr:uid="{00000000-0005-0000-0000-00005F010000}"/>
    <cellStyle name="60% - Accent6 2 3 2 2" xfId="276" xr:uid="{00000000-0005-0000-0000-000060010000}"/>
    <cellStyle name="60% - Accent6 3" xfId="277" xr:uid="{00000000-0005-0000-0000-000061010000}"/>
    <cellStyle name="60% - Accent6 3 2" xfId="278" xr:uid="{00000000-0005-0000-0000-000062010000}"/>
    <cellStyle name="60% - Accent6 3 2 2" xfId="279" xr:uid="{00000000-0005-0000-0000-000063010000}"/>
    <cellStyle name="60% - Accent6 3 2 2 2" xfId="280" xr:uid="{00000000-0005-0000-0000-000064010000}"/>
    <cellStyle name="60% - Accent6 3 3" xfId="281" xr:uid="{00000000-0005-0000-0000-000065010000}"/>
    <cellStyle name="60% - Accent6 4" xfId="282" xr:uid="{00000000-0005-0000-0000-000066010000}"/>
    <cellStyle name="60% - Accent6 5" xfId="283" xr:uid="{00000000-0005-0000-0000-000067010000}"/>
    <cellStyle name="60% - 强调文字颜色 1" xfId="284" xr:uid="{00000000-0005-0000-0000-000068010000}"/>
    <cellStyle name="60% - 强调文字颜色 2" xfId="285" xr:uid="{00000000-0005-0000-0000-000069010000}"/>
    <cellStyle name="60% - 强调文字颜色 3" xfId="286" xr:uid="{00000000-0005-0000-0000-00006A010000}"/>
    <cellStyle name="60% - 强调文字颜色 4" xfId="287" xr:uid="{00000000-0005-0000-0000-00006B010000}"/>
    <cellStyle name="60% - 强调文字颜色 5" xfId="288" xr:uid="{00000000-0005-0000-0000-00006C010000}"/>
    <cellStyle name="60% - 强调文字颜色 6" xfId="289" xr:uid="{00000000-0005-0000-0000-00006D010000}"/>
    <cellStyle name="Accent1" xfId="14689" builtinId="29" customBuiltin="1"/>
    <cellStyle name="Accent1 2" xfId="290" xr:uid="{00000000-0005-0000-0000-00006F010000}"/>
    <cellStyle name="Accent1 2 2" xfId="291" xr:uid="{00000000-0005-0000-0000-000070010000}"/>
    <cellStyle name="Accent1 2 2 2" xfId="292" xr:uid="{00000000-0005-0000-0000-000071010000}"/>
    <cellStyle name="Accent1 2 2 2 2" xfId="293" xr:uid="{00000000-0005-0000-0000-000072010000}"/>
    <cellStyle name="Accent1 2 3" xfId="294" xr:uid="{00000000-0005-0000-0000-000073010000}"/>
    <cellStyle name="Accent1 2 3 2" xfId="295" xr:uid="{00000000-0005-0000-0000-000074010000}"/>
    <cellStyle name="Accent1 2 3 2 2" xfId="296" xr:uid="{00000000-0005-0000-0000-000075010000}"/>
    <cellStyle name="Accent1 3" xfId="297" xr:uid="{00000000-0005-0000-0000-000076010000}"/>
    <cellStyle name="Accent1 3 2" xfId="298" xr:uid="{00000000-0005-0000-0000-000077010000}"/>
    <cellStyle name="Accent1 3 2 2" xfId="299" xr:uid="{00000000-0005-0000-0000-000078010000}"/>
    <cellStyle name="Accent1 3 2 2 2" xfId="300" xr:uid="{00000000-0005-0000-0000-000079010000}"/>
    <cellStyle name="Accent1 3 3" xfId="301" xr:uid="{00000000-0005-0000-0000-00007A010000}"/>
    <cellStyle name="Accent1 4" xfId="302" xr:uid="{00000000-0005-0000-0000-00007B010000}"/>
    <cellStyle name="Accent1 5" xfId="303" xr:uid="{00000000-0005-0000-0000-00007C010000}"/>
    <cellStyle name="Accent2" xfId="14693" builtinId="33" customBuiltin="1"/>
    <cellStyle name="Accent2 2" xfId="304" xr:uid="{00000000-0005-0000-0000-00007E010000}"/>
    <cellStyle name="Accent2 2 2" xfId="305" xr:uid="{00000000-0005-0000-0000-00007F010000}"/>
    <cellStyle name="Accent2 2 2 2" xfId="306" xr:uid="{00000000-0005-0000-0000-000080010000}"/>
    <cellStyle name="Accent2 2 2 2 2" xfId="307" xr:uid="{00000000-0005-0000-0000-000081010000}"/>
    <cellStyle name="Accent2 2 3" xfId="308" xr:uid="{00000000-0005-0000-0000-000082010000}"/>
    <cellStyle name="Accent2 2 3 2" xfId="309" xr:uid="{00000000-0005-0000-0000-000083010000}"/>
    <cellStyle name="Accent2 2 3 2 2" xfId="310" xr:uid="{00000000-0005-0000-0000-000084010000}"/>
    <cellStyle name="Accent2 3" xfId="311" xr:uid="{00000000-0005-0000-0000-000085010000}"/>
    <cellStyle name="Accent2 3 2" xfId="312" xr:uid="{00000000-0005-0000-0000-000086010000}"/>
    <cellStyle name="Accent2 3 2 2" xfId="313" xr:uid="{00000000-0005-0000-0000-000087010000}"/>
    <cellStyle name="Accent2 3 2 2 2" xfId="314" xr:uid="{00000000-0005-0000-0000-000088010000}"/>
    <cellStyle name="Accent2 3 3" xfId="315" xr:uid="{00000000-0005-0000-0000-000089010000}"/>
    <cellStyle name="Accent2 4" xfId="316" xr:uid="{00000000-0005-0000-0000-00008A010000}"/>
    <cellStyle name="Accent2 5" xfId="317" xr:uid="{00000000-0005-0000-0000-00008B010000}"/>
    <cellStyle name="Accent3" xfId="14697" builtinId="37" customBuiltin="1"/>
    <cellStyle name="Accent3 2" xfId="318" xr:uid="{00000000-0005-0000-0000-00008D010000}"/>
    <cellStyle name="Accent3 2 2" xfId="319" xr:uid="{00000000-0005-0000-0000-00008E010000}"/>
    <cellStyle name="Accent3 2 2 2" xfId="320" xr:uid="{00000000-0005-0000-0000-00008F010000}"/>
    <cellStyle name="Accent3 2 2 2 2" xfId="321" xr:uid="{00000000-0005-0000-0000-000090010000}"/>
    <cellStyle name="Accent3 2 3" xfId="322" xr:uid="{00000000-0005-0000-0000-000091010000}"/>
    <cellStyle name="Accent3 2 3 2" xfId="323" xr:uid="{00000000-0005-0000-0000-000092010000}"/>
    <cellStyle name="Accent3 2 3 2 2" xfId="324" xr:uid="{00000000-0005-0000-0000-000093010000}"/>
    <cellStyle name="Accent3 3" xfId="325" xr:uid="{00000000-0005-0000-0000-000094010000}"/>
    <cellStyle name="Accent3 3 2" xfId="326" xr:uid="{00000000-0005-0000-0000-000095010000}"/>
    <cellStyle name="Accent3 3 2 2" xfId="327" xr:uid="{00000000-0005-0000-0000-000096010000}"/>
    <cellStyle name="Accent3 3 2 2 2" xfId="328" xr:uid="{00000000-0005-0000-0000-000097010000}"/>
    <cellStyle name="Accent3 3 3" xfId="329" xr:uid="{00000000-0005-0000-0000-000098010000}"/>
    <cellStyle name="Accent3 4" xfId="330" xr:uid="{00000000-0005-0000-0000-000099010000}"/>
    <cellStyle name="Accent3 5" xfId="331" xr:uid="{00000000-0005-0000-0000-00009A010000}"/>
    <cellStyle name="Accent4" xfId="14701" builtinId="41" customBuiltin="1"/>
    <cellStyle name="Accent4 2" xfId="332" xr:uid="{00000000-0005-0000-0000-00009C010000}"/>
    <cellStyle name="Accent4 2 2" xfId="333" xr:uid="{00000000-0005-0000-0000-00009D010000}"/>
    <cellStyle name="Accent4 2 2 2" xfId="334" xr:uid="{00000000-0005-0000-0000-00009E010000}"/>
    <cellStyle name="Accent4 2 2 2 2" xfId="335" xr:uid="{00000000-0005-0000-0000-00009F010000}"/>
    <cellStyle name="Accent4 2 3" xfId="336" xr:uid="{00000000-0005-0000-0000-0000A0010000}"/>
    <cellStyle name="Accent4 2 3 2" xfId="337" xr:uid="{00000000-0005-0000-0000-0000A1010000}"/>
    <cellStyle name="Accent4 2 3 2 2" xfId="338" xr:uid="{00000000-0005-0000-0000-0000A2010000}"/>
    <cellStyle name="Accent4 3" xfId="339" xr:uid="{00000000-0005-0000-0000-0000A3010000}"/>
    <cellStyle name="Accent4 3 2" xfId="340" xr:uid="{00000000-0005-0000-0000-0000A4010000}"/>
    <cellStyle name="Accent4 3 2 2" xfId="341" xr:uid="{00000000-0005-0000-0000-0000A5010000}"/>
    <cellStyle name="Accent4 3 2 2 2" xfId="342" xr:uid="{00000000-0005-0000-0000-0000A6010000}"/>
    <cellStyle name="Accent4 3 3" xfId="343" xr:uid="{00000000-0005-0000-0000-0000A7010000}"/>
    <cellStyle name="Accent4 4" xfId="344" xr:uid="{00000000-0005-0000-0000-0000A8010000}"/>
    <cellStyle name="Accent4 5" xfId="345" xr:uid="{00000000-0005-0000-0000-0000A9010000}"/>
    <cellStyle name="Accent5" xfId="14705" builtinId="45" customBuiltin="1"/>
    <cellStyle name="Accent5 2" xfId="346" xr:uid="{00000000-0005-0000-0000-0000AB010000}"/>
    <cellStyle name="Accent5 2 2" xfId="347" xr:uid="{00000000-0005-0000-0000-0000AC010000}"/>
    <cellStyle name="Accent5 2 2 2" xfId="348" xr:uid="{00000000-0005-0000-0000-0000AD010000}"/>
    <cellStyle name="Accent5 2 2 2 2" xfId="349" xr:uid="{00000000-0005-0000-0000-0000AE010000}"/>
    <cellStyle name="Accent5 2 3" xfId="350" xr:uid="{00000000-0005-0000-0000-0000AF010000}"/>
    <cellStyle name="Accent5 2 3 2" xfId="351" xr:uid="{00000000-0005-0000-0000-0000B0010000}"/>
    <cellStyle name="Accent5 2 3 2 2" xfId="352" xr:uid="{00000000-0005-0000-0000-0000B1010000}"/>
    <cellStyle name="Accent5 3" xfId="353" xr:uid="{00000000-0005-0000-0000-0000B2010000}"/>
    <cellStyle name="Accent5 3 2" xfId="354" xr:uid="{00000000-0005-0000-0000-0000B3010000}"/>
    <cellStyle name="Accent5 3 2 2" xfId="355" xr:uid="{00000000-0005-0000-0000-0000B4010000}"/>
    <cellStyle name="Accent5 3 2 2 2" xfId="356" xr:uid="{00000000-0005-0000-0000-0000B5010000}"/>
    <cellStyle name="Accent5 3 3" xfId="357" xr:uid="{00000000-0005-0000-0000-0000B6010000}"/>
    <cellStyle name="Accent5 4" xfId="358" xr:uid="{00000000-0005-0000-0000-0000B7010000}"/>
    <cellStyle name="Accent5 5" xfId="359" xr:uid="{00000000-0005-0000-0000-0000B8010000}"/>
    <cellStyle name="Accent6" xfId="14709" builtinId="49" customBuiltin="1"/>
    <cellStyle name="Accent6 2" xfId="360" xr:uid="{00000000-0005-0000-0000-0000BA010000}"/>
    <cellStyle name="Accent6 2 2" xfId="361" xr:uid="{00000000-0005-0000-0000-0000BB010000}"/>
    <cellStyle name="Accent6 2 2 2" xfId="362" xr:uid="{00000000-0005-0000-0000-0000BC010000}"/>
    <cellStyle name="Accent6 2 2 2 2" xfId="363" xr:uid="{00000000-0005-0000-0000-0000BD010000}"/>
    <cellStyle name="Accent6 2 3" xfId="364" xr:uid="{00000000-0005-0000-0000-0000BE010000}"/>
    <cellStyle name="Accent6 2 3 2" xfId="365" xr:uid="{00000000-0005-0000-0000-0000BF010000}"/>
    <cellStyle name="Accent6 2 3 2 2" xfId="366" xr:uid="{00000000-0005-0000-0000-0000C0010000}"/>
    <cellStyle name="Accent6 3" xfId="367" xr:uid="{00000000-0005-0000-0000-0000C1010000}"/>
    <cellStyle name="Accent6 3 2" xfId="368" xr:uid="{00000000-0005-0000-0000-0000C2010000}"/>
    <cellStyle name="Accent6 3 2 2" xfId="369" xr:uid="{00000000-0005-0000-0000-0000C3010000}"/>
    <cellStyle name="Accent6 3 2 2 2" xfId="370" xr:uid="{00000000-0005-0000-0000-0000C4010000}"/>
    <cellStyle name="Accent6 3 3" xfId="371" xr:uid="{00000000-0005-0000-0000-0000C5010000}"/>
    <cellStyle name="Accent6 4" xfId="372" xr:uid="{00000000-0005-0000-0000-0000C6010000}"/>
    <cellStyle name="Accent6 5" xfId="373" xr:uid="{00000000-0005-0000-0000-0000C7010000}"/>
    <cellStyle name="Actual Date" xfId="14721" xr:uid="{00000000-0005-0000-0000-0000C8010000}"/>
    <cellStyle name="Bad" xfId="14679" builtinId="27" customBuiltin="1"/>
    <cellStyle name="Bad 2" xfId="374" xr:uid="{00000000-0005-0000-0000-0000CA010000}"/>
    <cellStyle name="Bad 2 2" xfId="375" xr:uid="{00000000-0005-0000-0000-0000CB010000}"/>
    <cellStyle name="Bad 2 2 2" xfId="376" xr:uid="{00000000-0005-0000-0000-0000CC010000}"/>
    <cellStyle name="Bad 2 2 2 2" xfId="377" xr:uid="{00000000-0005-0000-0000-0000CD010000}"/>
    <cellStyle name="Bad 2 3" xfId="378" xr:uid="{00000000-0005-0000-0000-0000CE010000}"/>
    <cellStyle name="Bad 2 3 2" xfId="379" xr:uid="{00000000-0005-0000-0000-0000CF010000}"/>
    <cellStyle name="Bad 2 3 2 2" xfId="380" xr:uid="{00000000-0005-0000-0000-0000D0010000}"/>
    <cellStyle name="Bad 3" xfId="381" xr:uid="{00000000-0005-0000-0000-0000D1010000}"/>
    <cellStyle name="Bad 3 2" xfId="382" xr:uid="{00000000-0005-0000-0000-0000D2010000}"/>
    <cellStyle name="Bad 3 2 2" xfId="383" xr:uid="{00000000-0005-0000-0000-0000D3010000}"/>
    <cellStyle name="Bad 3 2 2 2" xfId="384" xr:uid="{00000000-0005-0000-0000-0000D4010000}"/>
    <cellStyle name="Bad 3 3" xfId="385" xr:uid="{00000000-0005-0000-0000-0000D5010000}"/>
    <cellStyle name="Bad 4" xfId="386" xr:uid="{00000000-0005-0000-0000-0000D6010000}"/>
    <cellStyle name="Bad 5" xfId="387" xr:uid="{00000000-0005-0000-0000-0000D7010000}"/>
    <cellStyle name="Calculated but Overridable" xfId="14722" xr:uid="{00000000-0005-0000-0000-0000D8010000}"/>
    <cellStyle name="Calculated Cell" xfId="14723" xr:uid="{00000000-0005-0000-0000-0000D9010000}"/>
    <cellStyle name="Calculation" xfId="14683" builtinId="22" customBuiltin="1"/>
    <cellStyle name="Calculation 2" xfId="388" xr:uid="{00000000-0005-0000-0000-0000DB010000}"/>
    <cellStyle name="Calculation 2 2" xfId="389" xr:uid="{00000000-0005-0000-0000-0000DC010000}"/>
    <cellStyle name="Calculation 2 2 2" xfId="390" xr:uid="{00000000-0005-0000-0000-0000DD010000}"/>
    <cellStyle name="Calculation 2 2 3" xfId="391" xr:uid="{00000000-0005-0000-0000-0000DE010000}"/>
    <cellStyle name="Calculation 2 2 4" xfId="392" xr:uid="{00000000-0005-0000-0000-0000DF010000}"/>
    <cellStyle name="Calculation 2 3" xfId="393" xr:uid="{00000000-0005-0000-0000-0000E0010000}"/>
    <cellStyle name="Calculation 2 3 2" xfId="394" xr:uid="{00000000-0005-0000-0000-0000E1010000}"/>
    <cellStyle name="Calculation 2 4" xfId="395" xr:uid="{00000000-0005-0000-0000-0000E2010000}"/>
    <cellStyle name="Calculation 2 5" xfId="396" xr:uid="{00000000-0005-0000-0000-0000E3010000}"/>
    <cellStyle name="Calculation 2 6" xfId="397" xr:uid="{00000000-0005-0000-0000-0000E4010000}"/>
    <cellStyle name="Calculation 2 7" xfId="14724" xr:uid="{00000000-0005-0000-0000-0000E5010000}"/>
    <cellStyle name="Calculation 3" xfId="398" xr:uid="{00000000-0005-0000-0000-0000E6010000}"/>
    <cellStyle name="Calculation 3 2" xfId="399" xr:uid="{00000000-0005-0000-0000-0000E7010000}"/>
    <cellStyle name="Calculation 3 2 2" xfId="400" xr:uid="{00000000-0005-0000-0000-0000E8010000}"/>
    <cellStyle name="Calculation 3 2 2 2" xfId="401" xr:uid="{00000000-0005-0000-0000-0000E9010000}"/>
    <cellStyle name="Calculation 3 3" xfId="402" xr:uid="{00000000-0005-0000-0000-0000EA010000}"/>
    <cellStyle name="Calculation 3 4" xfId="403" xr:uid="{00000000-0005-0000-0000-0000EB010000}"/>
    <cellStyle name="Calculation 3 5" xfId="14725" xr:uid="{00000000-0005-0000-0000-0000EC010000}"/>
    <cellStyle name="Calculation 4" xfId="404" xr:uid="{00000000-0005-0000-0000-0000ED010000}"/>
    <cellStyle name="Calculation 4 2" xfId="405" xr:uid="{00000000-0005-0000-0000-0000EE010000}"/>
    <cellStyle name="Calculation 4 3" xfId="406" xr:uid="{00000000-0005-0000-0000-0000EF010000}"/>
    <cellStyle name="Calculation 5" xfId="407" xr:uid="{00000000-0005-0000-0000-0000F0010000}"/>
    <cellStyle name="Center" xfId="14726" xr:uid="{00000000-0005-0000-0000-0000F1010000}"/>
    <cellStyle name="Check Cell" xfId="14685" builtinId="23" customBuiltin="1"/>
    <cellStyle name="Check Cell 2" xfId="408" xr:uid="{00000000-0005-0000-0000-0000F3010000}"/>
    <cellStyle name="Check Cell 2 2" xfId="409" xr:uid="{00000000-0005-0000-0000-0000F4010000}"/>
    <cellStyle name="Check Cell 2 2 2" xfId="410" xr:uid="{00000000-0005-0000-0000-0000F5010000}"/>
    <cellStyle name="Check Cell 2 2 2 2" xfId="411" xr:uid="{00000000-0005-0000-0000-0000F6010000}"/>
    <cellStyle name="Check Cell 2 3" xfId="412" xr:uid="{00000000-0005-0000-0000-0000F7010000}"/>
    <cellStyle name="Check Cell 2 3 2" xfId="413" xr:uid="{00000000-0005-0000-0000-0000F8010000}"/>
    <cellStyle name="Check Cell 2 3 2 2" xfId="414" xr:uid="{00000000-0005-0000-0000-0000F9010000}"/>
    <cellStyle name="Check Cell 3" xfId="415" xr:uid="{00000000-0005-0000-0000-0000FA010000}"/>
    <cellStyle name="Check Cell 3 2" xfId="416" xr:uid="{00000000-0005-0000-0000-0000FB010000}"/>
    <cellStyle name="Check Cell 3 2 2" xfId="417" xr:uid="{00000000-0005-0000-0000-0000FC010000}"/>
    <cellStyle name="Check Cell 3 2 2 2" xfId="418" xr:uid="{00000000-0005-0000-0000-0000FD010000}"/>
    <cellStyle name="Check Cell 3 3" xfId="419" xr:uid="{00000000-0005-0000-0000-0000FE010000}"/>
    <cellStyle name="Check Cell 4" xfId="420" xr:uid="{00000000-0005-0000-0000-0000FF010000}"/>
    <cellStyle name="Check Cell 5" xfId="421" xr:uid="{00000000-0005-0000-0000-000000020000}"/>
    <cellStyle name="Comma" xfId="15435" builtinId="3"/>
    <cellStyle name="Comma 2" xfId="422" xr:uid="{00000000-0005-0000-0000-000002020000}"/>
    <cellStyle name="Comma 2 2" xfId="423" xr:uid="{00000000-0005-0000-0000-000003020000}"/>
    <cellStyle name="Comma 2 2 2" xfId="424" xr:uid="{00000000-0005-0000-0000-000004020000}"/>
    <cellStyle name="Comma 2 2 2 2" xfId="425" xr:uid="{00000000-0005-0000-0000-000005020000}"/>
    <cellStyle name="Comma 2 2 2 2 2" xfId="14531" xr:uid="{00000000-0005-0000-0000-000006020000}"/>
    <cellStyle name="Comma 2 2 2 2 2 2" xfId="14974" xr:uid="{00000000-0005-0000-0000-000007020000}"/>
    <cellStyle name="Comma 2 2 2 2 2 3" xfId="15292" xr:uid="{00000000-0005-0000-0000-000008020000}"/>
    <cellStyle name="Comma 2 2 2 2 3" xfId="14791" xr:uid="{00000000-0005-0000-0000-000009020000}"/>
    <cellStyle name="Comma 2 2 2 2 4" xfId="15133" xr:uid="{00000000-0005-0000-0000-00000A020000}"/>
    <cellStyle name="Comma 2 2 2 3" xfId="426" xr:uid="{00000000-0005-0000-0000-00000B020000}"/>
    <cellStyle name="Comma 2 2 2 4" xfId="14530" xr:uid="{00000000-0005-0000-0000-00000C020000}"/>
    <cellStyle name="Comma 2 2 2 4 2" xfId="14973" xr:uid="{00000000-0005-0000-0000-00000D020000}"/>
    <cellStyle name="Comma 2 2 2 4 3" xfId="15291" xr:uid="{00000000-0005-0000-0000-00000E020000}"/>
    <cellStyle name="Comma 2 2 2 5" xfId="14792" xr:uid="{00000000-0005-0000-0000-00000F020000}"/>
    <cellStyle name="Comma 2 2 2 6" xfId="15132" xr:uid="{00000000-0005-0000-0000-000010020000}"/>
    <cellStyle name="Comma 2 2 3" xfId="427" xr:uid="{00000000-0005-0000-0000-000011020000}"/>
    <cellStyle name="Comma 2 2 4" xfId="428" xr:uid="{00000000-0005-0000-0000-000012020000}"/>
    <cellStyle name="Comma 2 2 5" xfId="14727" xr:uid="{00000000-0005-0000-0000-000013020000}"/>
    <cellStyle name="Comma 2 3" xfId="429" xr:uid="{00000000-0005-0000-0000-000014020000}"/>
    <cellStyle name="Comma 2 3 2" xfId="430" xr:uid="{00000000-0005-0000-0000-000015020000}"/>
    <cellStyle name="Comma 2 3 3" xfId="431" xr:uid="{00000000-0005-0000-0000-000016020000}"/>
    <cellStyle name="Comma 2 3 3 2" xfId="14532" xr:uid="{00000000-0005-0000-0000-000017020000}"/>
    <cellStyle name="Comma 2 3 3 2 2" xfId="14975" xr:uid="{00000000-0005-0000-0000-000018020000}"/>
    <cellStyle name="Comma 2 3 3 2 3" xfId="15293" xr:uid="{00000000-0005-0000-0000-000019020000}"/>
    <cellStyle name="Comma 2 3 3 3" xfId="14790" xr:uid="{00000000-0005-0000-0000-00001A020000}"/>
    <cellStyle name="Comma 2 3 3 4" xfId="15134" xr:uid="{00000000-0005-0000-0000-00001B020000}"/>
    <cellStyle name="Comma 2 3 4" xfId="432" xr:uid="{00000000-0005-0000-0000-00001C020000}"/>
    <cellStyle name="Comma 2 4" xfId="433" xr:uid="{00000000-0005-0000-0000-00001D020000}"/>
    <cellStyle name="Comma 2 4 2" xfId="434" xr:uid="{00000000-0005-0000-0000-00001E020000}"/>
    <cellStyle name="Comma 2 4 2 2" xfId="14533" xr:uid="{00000000-0005-0000-0000-00001F020000}"/>
    <cellStyle name="Comma 2 4 2 2 2" xfId="14976" xr:uid="{00000000-0005-0000-0000-000020020000}"/>
    <cellStyle name="Comma 2 4 2 2 3" xfId="15294" xr:uid="{00000000-0005-0000-0000-000021020000}"/>
    <cellStyle name="Comma 2 4 2 3" xfId="14789" xr:uid="{00000000-0005-0000-0000-000022020000}"/>
    <cellStyle name="Comma 2 4 2 4" xfId="15135" xr:uid="{00000000-0005-0000-0000-000023020000}"/>
    <cellStyle name="Comma 2 5" xfId="14529" xr:uid="{00000000-0005-0000-0000-000024020000}"/>
    <cellStyle name="Comma 2 5 2" xfId="14972" xr:uid="{00000000-0005-0000-0000-000025020000}"/>
    <cellStyle name="Comma 2 5 3" xfId="15290" xr:uid="{00000000-0005-0000-0000-000026020000}"/>
    <cellStyle name="Comma 2 6" xfId="14793" xr:uid="{00000000-0005-0000-0000-000027020000}"/>
    <cellStyle name="Comma 2 7" xfId="15131" xr:uid="{00000000-0005-0000-0000-000028020000}"/>
    <cellStyle name="Comma 3" xfId="435" xr:uid="{00000000-0005-0000-0000-000029020000}"/>
    <cellStyle name="Comma 3 2" xfId="436" xr:uid="{00000000-0005-0000-0000-00002A020000}"/>
    <cellStyle name="Comma 3 2 2" xfId="437" xr:uid="{00000000-0005-0000-0000-00002B020000}"/>
    <cellStyle name="Comma 3 2 2 2" xfId="14730" xr:uid="{00000000-0005-0000-0000-00002C020000}"/>
    <cellStyle name="Comma 3 2 3" xfId="14534" xr:uid="{00000000-0005-0000-0000-00002D020000}"/>
    <cellStyle name="Comma 3 2 3 2" xfId="14977" xr:uid="{00000000-0005-0000-0000-00002E020000}"/>
    <cellStyle name="Comma 3 2 3 3" xfId="15295" xr:uid="{00000000-0005-0000-0000-00002F020000}"/>
    <cellStyle name="Comma 3 2 4" xfId="14729" xr:uid="{00000000-0005-0000-0000-000030020000}"/>
    <cellStyle name="Comma 3 2 5" xfId="14788" xr:uid="{00000000-0005-0000-0000-000031020000}"/>
    <cellStyle name="Comma 3 2 6" xfId="15136" xr:uid="{00000000-0005-0000-0000-000032020000}"/>
    <cellStyle name="Comma 3 3" xfId="438" xr:uid="{00000000-0005-0000-0000-000033020000}"/>
    <cellStyle name="Comma 3 3 2" xfId="439" xr:uid="{00000000-0005-0000-0000-000034020000}"/>
    <cellStyle name="Comma 3 3 3" xfId="14731" xr:uid="{00000000-0005-0000-0000-000035020000}"/>
    <cellStyle name="Comma 3 4" xfId="14728" xr:uid="{00000000-0005-0000-0000-000036020000}"/>
    <cellStyle name="Comma 4" xfId="440" xr:uid="{00000000-0005-0000-0000-000037020000}"/>
    <cellStyle name="Comma 4 2" xfId="441" xr:uid="{00000000-0005-0000-0000-000038020000}"/>
    <cellStyle name="Comma 4 2 2" xfId="14535" xr:uid="{00000000-0005-0000-0000-000039020000}"/>
    <cellStyle name="Comma 4 2 2 2" xfId="14978" xr:uid="{00000000-0005-0000-0000-00003A020000}"/>
    <cellStyle name="Comma 4 2 2 3" xfId="15296" xr:uid="{00000000-0005-0000-0000-00003B020000}"/>
    <cellStyle name="Comma 4 2 3" xfId="14733" xr:uid="{00000000-0005-0000-0000-00003C020000}"/>
    <cellStyle name="Comma 4 2 4" xfId="14787" xr:uid="{00000000-0005-0000-0000-00003D020000}"/>
    <cellStyle name="Comma 4 2 5" xfId="15137" xr:uid="{00000000-0005-0000-0000-00003E020000}"/>
    <cellStyle name="Comma 4 3" xfId="14732" xr:uid="{00000000-0005-0000-0000-00003F020000}"/>
    <cellStyle name="Comma 5" xfId="14734" xr:uid="{00000000-0005-0000-0000-000040020000}"/>
    <cellStyle name="Comma 6" xfId="14735" xr:uid="{00000000-0005-0000-0000-000041020000}"/>
    <cellStyle name="Currency" xfId="14514" builtinId="4"/>
    <cellStyle name="Currency 2" xfId="442" xr:uid="{00000000-0005-0000-0000-000043020000}"/>
    <cellStyle name="Currency 2 2" xfId="443" xr:uid="{00000000-0005-0000-0000-000044020000}"/>
    <cellStyle name="Currency 2 2 2" xfId="14737" xr:uid="{00000000-0005-0000-0000-000045020000}"/>
    <cellStyle name="Currency 2 2 3" xfId="14736" xr:uid="{00000000-0005-0000-0000-000046020000}"/>
    <cellStyle name="Currency 2 3" xfId="444" xr:uid="{00000000-0005-0000-0000-000047020000}"/>
    <cellStyle name="Currency 2 3 2" xfId="445" xr:uid="{00000000-0005-0000-0000-000048020000}"/>
    <cellStyle name="Currency 2 3 3" xfId="14537" xr:uid="{00000000-0005-0000-0000-000049020000}"/>
    <cellStyle name="Currency 2 3 3 2" xfId="14980" xr:uid="{00000000-0005-0000-0000-00004A020000}"/>
    <cellStyle name="Currency 2 3 3 3" xfId="15298" xr:uid="{00000000-0005-0000-0000-00004B020000}"/>
    <cellStyle name="Currency 2 3 4" xfId="14738" xr:uid="{00000000-0005-0000-0000-00004C020000}"/>
    <cellStyle name="Currency 2 3 5" xfId="15139" xr:uid="{00000000-0005-0000-0000-00004D020000}"/>
    <cellStyle name="Currency 2 4" xfId="14536" xr:uid="{00000000-0005-0000-0000-00004E020000}"/>
    <cellStyle name="Currency 2 4 2" xfId="14979" xr:uid="{00000000-0005-0000-0000-00004F020000}"/>
    <cellStyle name="Currency 2 4 3" xfId="15297" xr:uid="{00000000-0005-0000-0000-000050020000}"/>
    <cellStyle name="Currency 2 5" xfId="15138" xr:uid="{00000000-0005-0000-0000-000051020000}"/>
    <cellStyle name="Currency 3" xfId="446" xr:uid="{00000000-0005-0000-0000-000052020000}"/>
    <cellStyle name="Currency 3 2" xfId="447" xr:uid="{00000000-0005-0000-0000-000053020000}"/>
    <cellStyle name="Currency 3 2 2" xfId="448" xr:uid="{00000000-0005-0000-0000-000054020000}"/>
    <cellStyle name="Currency 3 5" xfId="449" xr:uid="{00000000-0005-0000-0000-000055020000}"/>
    <cellStyle name="Currency 4" xfId="450" xr:uid="{00000000-0005-0000-0000-000056020000}"/>
    <cellStyle name="Currency 4 2" xfId="14739" xr:uid="{00000000-0005-0000-0000-000057020000}"/>
    <cellStyle name="Currency 5" xfId="451" xr:uid="{00000000-0005-0000-0000-000058020000}"/>
    <cellStyle name="Currency 5 2" xfId="452" xr:uid="{00000000-0005-0000-0000-000059020000}"/>
    <cellStyle name="Currency 5 3" xfId="14538" xr:uid="{00000000-0005-0000-0000-00005A020000}"/>
    <cellStyle name="Currency 5 3 2" xfId="14981" xr:uid="{00000000-0005-0000-0000-00005B020000}"/>
    <cellStyle name="Currency 5 3 3" xfId="15299" xr:uid="{00000000-0005-0000-0000-00005C020000}"/>
    <cellStyle name="Currency 5 4" xfId="14786" xr:uid="{00000000-0005-0000-0000-00005D020000}"/>
    <cellStyle name="Currency 5 5" xfId="15140" xr:uid="{00000000-0005-0000-0000-00005E020000}"/>
    <cellStyle name="Currency 6" xfId="453" xr:uid="{00000000-0005-0000-0000-00005F020000}"/>
    <cellStyle name="Currency 6 2" xfId="454" xr:uid="{00000000-0005-0000-0000-000060020000}"/>
    <cellStyle name="Currency 6 2 2" xfId="14539" xr:uid="{00000000-0005-0000-0000-000061020000}"/>
    <cellStyle name="Currency 6 2 2 2" xfId="14982" xr:uid="{00000000-0005-0000-0000-000062020000}"/>
    <cellStyle name="Currency 6 2 2 3" xfId="15300" xr:uid="{00000000-0005-0000-0000-000063020000}"/>
    <cellStyle name="Currency 6 2 3" xfId="14785" xr:uid="{00000000-0005-0000-0000-000064020000}"/>
    <cellStyle name="Currency 6 2 4" xfId="15141" xr:uid="{00000000-0005-0000-0000-000065020000}"/>
    <cellStyle name="Currency 7" xfId="455" xr:uid="{00000000-0005-0000-0000-000066020000}"/>
    <cellStyle name="Currency 7 2" xfId="14540" xr:uid="{00000000-0005-0000-0000-000067020000}"/>
    <cellStyle name="Currency 7 2 2" xfId="14983" xr:uid="{00000000-0005-0000-0000-000068020000}"/>
    <cellStyle name="Currency 7 2 3" xfId="15301" xr:uid="{00000000-0005-0000-0000-000069020000}"/>
    <cellStyle name="Currency 7 3" xfId="14784" xr:uid="{00000000-0005-0000-0000-00006A020000}"/>
    <cellStyle name="Currency 7 4" xfId="15142" xr:uid="{00000000-0005-0000-0000-00006B020000}"/>
    <cellStyle name="Currency 8" xfId="456" xr:uid="{00000000-0005-0000-0000-00006C020000}"/>
    <cellStyle name="Data Entry" xfId="14740" xr:uid="{00000000-0005-0000-0000-00006D020000}"/>
    <cellStyle name="Data Entry $$$" xfId="14741" xr:uid="{00000000-0005-0000-0000-00006E020000}"/>
    <cellStyle name="Data Entry Smaller" xfId="14742" xr:uid="{00000000-0005-0000-0000-00006F020000}"/>
    <cellStyle name="Data Entry_BPAControls" xfId="14743" xr:uid="{00000000-0005-0000-0000-000070020000}"/>
    <cellStyle name="Date" xfId="14744" xr:uid="{00000000-0005-0000-0000-000071020000}"/>
    <cellStyle name="Date/Time" xfId="14745" xr:uid="{00000000-0005-0000-0000-000072020000}"/>
    <cellStyle name="Decimal" xfId="14746" xr:uid="{00000000-0005-0000-0000-000073020000}"/>
    <cellStyle name="eemdata" xfId="14747" xr:uid="{00000000-0005-0000-0000-000074020000}"/>
    <cellStyle name="eqptdensity" xfId="14748" xr:uid="{00000000-0005-0000-0000-000075020000}"/>
    <cellStyle name="Explanatory Text" xfId="14687" builtinId="53" customBuiltin="1"/>
    <cellStyle name="Explanatory Text 2" xfId="457" xr:uid="{00000000-0005-0000-0000-000077020000}"/>
    <cellStyle name="Explanatory Text 2 2" xfId="458" xr:uid="{00000000-0005-0000-0000-000078020000}"/>
    <cellStyle name="Explanatory Text 2 2 2" xfId="459" xr:uid="{00000000-0005-0000-0000-000079020000}"/>
    <cellStyle name="Explanatory Text 2 2 2 2" xfId="460" xr:uid="{00000000-0005-0000-0000-00007A020000}"/>
    <cellStyle name="Explanatory Text 2 3" xfId="461" xr:uid="{00000000-0005-0000-0000-00007B020000}"/>
    <cellStyle name="Explanatory Text 2 3 2" xfId="462" xr:uid="{00000000-0005-0000-0000-00007C020000}"/>
    <cellStyle name="Explanatory Text 2 3 2 2" xfId="463" xr:uid="{00000000-0005-0000-0000-00007D020000}"/>
    <cellStyle name="Explanatory Text 3" xfId="464" xr:uid="{00000000-0005-0000-0000-00007E020000}"/>
    <cellStyle name="Explanatory Text 3 2" xfId="465" xr:uid="{00000000-0005-0000-0000-00007F020000}"/>
    <cellStyle name="Explanatory Text 3 2 2" xfId="466" xr:uid="{00000000-0005-0000-0000-000080020000}"/>
    <cellStyle name="Explanatory Text 3 2 2 2" xfId="467" xr:uid="{00000000-0005-0000-0000-000081020000}"/>
    <cellStyle name="Explanatory Text 3 3" xfId="468" xr:uid="{00000000-0005-0000-0000-000082020000}"/>
    <cellStyle name="Explanatory Text 4" xfId="469" xr:uid="{00000000-0005-0000-0000-000083020000}"/>
    <cellStyle name="Explanatory Text 4 2" xfId="470" xr:uid="{00000000-0005-0000-0000-000084020000}"/>
    <cellStyle name="Explanatory Text 5" xfId="471" xr:uid="{00000000-0005-0000-0000-000085020000}"/>
    <cellStyle name="Explanatory Text 6" xfId="472" xr:uid="{00000000-0005-0000-0000-000086020000}"/>
    <cellStyle name="Field Name" xfId="14749" xr:uid="{00000000-0005-0000-0000-000087020000}"/>
    <cellStyle name="Field Name - Lighting Details" xfId="14750" xr:uid="{00000000-0005-0000-0000-000088020000}"/>
    <cellStyle name="Field Name_BPAControls" xfId="14751" xr:uid="{00000000-0005-0000-0000-000089020000}"/>
    <cellStyle name="Fixed" xfId="14752" xr:uid="{00000000-0005-0000-0000-00008A020000}"/>
    <cellStyle name="gal" xfId="14753" xr:uid="{00000000-0005-0000-0000-00008B020000}"/>
    <cellStyle name="Good" xfId="14678" builtinId="26" customBuiltin="1"/>
    <cellStyle name="Good 2" xfId="473" xr:uid="{00000000-0005-0000-0000-00008D020000}"/>
    <cellStyle name="Good 2 2" xfId="474" xr:uid="{00000000-0005-0000-0000-00008E020000}"/>
    <cellStyle name="Good 2 2 2" xfId="475" xr:uid="{00000000-0005-0000-0000-00008F020000}"/>
    <cellStyle name="Good 2 2 2 2" xfId="476" xr:uid="{00000000-0005-0000-0000-000090020000}"/>
    <cellStyle name="Good 2 3" xfId="477" xr:uid="{00000000-0005-0000-0000-000091020000}"/>
    <cellStyle name="Good 2 3 2" xfId="478" xr:uid="{00000000-0005-0000-0000-000092020000}"/>
    <cellStyle name="Good 2 3 2 2" xfId="479" xr:uid="{00000000-0005-0000-0000-000093020000}"/>
    <cellStyle name="Good 3" xfId="480" xr:uid="{00000000-0005-0000-0000-000094020000}"/>
    <cellStyle name="Good 3 2" xfId="481" xr:uid="{00000000-0005-0000-0000-000095020000}"/>
    <cellStyle name="Good 3 2 2" xfId="482" xr:uid="{00000000-0005-0000-0000-000096020000}"/>
    <cellStyle name="Good 3 2 2 2" xfId="483" xr:uid="{00000000-0005-0000-0000-000097020000}"/>
    <cellStyle name="Good 3 3" xfId="484" xr:uid="{00000000-0005-0000-0000-000098020000}"/>
    <cellStyle name="Good 4" xfId="485" xr:uid="{00000000-0005-0000-0000-000099020000}"/>
    <cellStyle name="Good 5" xfId="486" xr:uid="{00000000-0005-0000-0000-00009A020000}"/>
    <cellStyle name="Grey" xfId="14754" xr:uid="{00000000-0005-0000-0000-00009B020000}"/>
    <cellStyle name="HEADER" xfId="14755" xr:uid="{00000000-0005-0000-0000-00009C020000}"/>
    <cellStyle name="Heading" xfId="14756" xr:uid="{00000000-0005-0000-0000-00009D020000}"/>
    <cellStyle name="Heading 1" xfId="14674" builtinId="16" customBuiltin="1"/>
    <cellStyle name="Heading 1 2" xfId="487" xr:uid="{00000000-0005-0000-0000-00009F020000}"/>
    <cellStyle name="Heading 1 2 2" xfId="488" xr:uid="{00000000-0005-0000-0000-0000A0020000}"/>
    <cellStyle name="Heading 1 2 2 2" xfId="489" xr:uid="{00000000-0005-0000-0000-0000A1020000}"/>
    <cellStyle name="Heading 1 2 2 2 2" xfId="490" xr:uid="{00000000-0005-0000-0000-0000A2020000}"/>
    <cellStyle name="Heading 1 2 3" xfId="491" xr:uid="{00000000-0005-0000-0000-0000A3020000}"/>
    <cellStyle name="Heading 1 2 3 2" xfId="492" xr:uid="{00000000-0005-0000-0000-0000A4020000}"/>
    <cellStyle name="Heading 1 2 3 2 2" xfId="493" xr:uid="{00000000-0005-0000-0000-0000A5020000}"/>
    <cellStyle name="Heading 1 3" xfId="494" xr:uid="{00000000-0005-0000-0000-0000A6020000}"/>
    <cellStyle name="Heading 1 3 2" xfId="495" xr:uid="{00000000-0005-0000-0000-0000A7020000}"/>
    <cellStyle name="Heading 1 3 2 2" xfId="496" xr:uid="{00000000-0005-0000-0000-0000A8020000}"/>
    <cellStyle name="Heading 1 3 2 2 2" xfId="497" xr:uid="{00000000-0005-0000-0000-0000A9020000}"/>
    <cellStyle name="Heading 1 3 3" xfId="498" xr:uid="{00000000-0005-0000-0000-0000AA020000}"/>
    <cellStyle name="Heading 1 4" xfId="499" xr:uid="{00000000-0005-0000-0000-0000AB020000}"/>
    <cellStyle name="Heading 1 5" xfId="500" xr:uid="{00000000-0005-0000-0000-0000AC020000}"/>
    <cellStyle name="Heading 2" xfId="14675" builtinId="17" customBuiltin="1"/>
    <cellStyle name="Heading 2 2" xfId="501" xr:uid="{00000000-0005-0000-0000-0000AE020000}"/>
    <cellStyle name="Heading 2 2 2" xfId="502" xr:uid="{00000000-0005-0000-0000-0000AF020000}"/>
    <cellStyle name="Heading 2 2 2 2" xfId="503" xr:uid="{00000000-0005-0000-0000-0000B0020000}"/>
    <cellStyle name="Heading 2 2 2 2 2" xfId="504" xr:uid="{00000000-0005-0000-0000-0000B1020000}"/>
    <cellStyle name="Heading 2 2 3" xfId="505" xr:uid="{00000000-0005-0000-0000-0000B2020000}"/>
    <cellStyle name="Heading 2 2 3 2" xfId="506" xr:uid="{00000000-0005-0000-0000-0000B3020000}"/>
    <cellStyle name="Heading 2 2 3 2 2" xfId="507" xr:uid="{00000000-0005-0000-0000-0000B4020000}"/>
    <cellStyle name="Heading 2 3" xfId="508" xr:uid="{00000000-0005-0000-0000-0000B5020000}"/>
    <cellStyle name="Heading 2 3 2" xfId="509" xr:uid="{00000000-0005-0000-0000-0000B6020000}"/>
    <cellStyle name="Heading 2 3 2 2" xfId="510" xr:uid="{00000000-0005-0000-0000-0000B7020000}"/>
    <cellStyle name="Heading 2 3 2 2 2" xfId="511" xr:uid="{00000000-0005-0000-0000-0000B8020000}"/>
    <cellStyle name="Heading 2 3 3" xfId="512" xr:uid="{00000000-0005-0000-0000-0000B9020000}"/>
    <cellStyle name="Heading 2 4" xfId="513" xr:uid="{00000000-0005-0000-0000-0000BA020000}"/>
    <cellStyle name="Heading 2 5" xfId="514" xr:uid="{00000000-0005-0000-0000-0000BB020000}"/>
    <cellStyle name="Heading 3" xfId="14676" builtinId="18" customBuiltin="1"/>
    <cellStyle name="Heading 3 2" xfId="515" xr:uid="{00000000-0005-0000-0000-0000BD020000}"/>
    <cellStyle name="Heading 3 2 2" xfId="516" xr:uid="{00000000-0005-0000-0000-0000BE020000}"/>
    <cellStyle name="Heading 3 2 2 2" xfId="517" xr:uid="{00000000-0005-0000-0000-0000BF020000}"/>
    <cellStyle name="Heading 3 2 2 2 2" xfId="518" xr:uid="{00000000-0005-0000-0000-0000C0020000}"/>
    <cellStyle name="Heading 3 2 3" xfId="519" xr:uid="{00000000-0005-0000-0000-0000C1020000}"/>
    <cellStyle name="Heading 3 2 3 2" xfId="520" xr:uid="{00000000-0005-0000-0000-0000C2020000}"/>
    <cellStyle name="Heading 3 2 3 2 2" xfId="521" xr:uid="{00000000-0005-0000-0000-0000C3020000}"/>
    <cellStyle name="Heading 3 3" xfId="522" xr:uid="{00000000-0005-0000-0000-0000C4020000}"/>
    <cellStyle name="Heading 3 3 2" xfId="523" xr:uid="{00000000-0005-0000-0000-0000C5020000}"/>
    <cellStyle name="Heading 3 3 2 2" xfId="524" xr:uid="{00000000-0005-0000-0000-0000C6020000}"/>
    <cellStyle name="Heading 3 3 2 2 2" xfId="525" xr:uid="{00000000-0005-0000-0000-0000C7020000}"/>
    <cellStyle name="Heading 3 3 3" xfId="526" xr:uid="{00000000-0005-0000-0000-0000C8020000}"/>
    <cellStyle name="Heading 3 4" xfId="527" xr:uid="{00000000-0005-0000-0000-0000C9020000}"/>
    <cellStyle name="Heading 3 5" xfId="528" xr:uid="{00000000-0005-0000-0000-0000CA020000}"/>
    <cellStyle name="Heading 4" xfId="14677" builtinId="19" customBuiltin="1"/>
    <cellStyle name="Heading 4 2" xfId="529" xr:uid="{00000000-0005-0000-0000-0000CC020000}"/>
    <cellStyle name="Heading 4 2 2" xfId="530" xr:uid="{00000000-0005-0000-0000-0000CD020000}"/>
    <cellStyle name="Heading 4 2 2 2" xfId="531" xr:uid="{00000000-0005-0000-0000-0000CE020000}"/>
    <cellStyle name="Heading 4 2 2 2 2" xfId="532" xr:uid="{00000000-0005-0000-0000-0000CF020000}"/>
    <cellStyle name="Heading 4 2 3" xfId="533" xr:uid="{00000000-0005-0000-0000-0000D0020000}"/>
    <cellStyle name="Heading 4 2 3 2" xfId="534" xr:uid="{00000000-0005-0000-0000-0000D1020000}"/>
    <cellStyle name="Heading 4 2 3 2 2" xfId="535" xr:uid="{00000000-0005-0000-0000-0000D2020000}"/>
    <cellStyle name="Heading 4 3" xfId="536" xr:uid="{00000000-0005-0000-0000-0000D3020000}"/>
    <cellStyle name="Heading 4 3 2" xfId="537" xr:uid="{00000000-0005-0000-0000-0000D4020000}"/>
    <cellStyle name="Heading 4 3 2 2" xfId="538" xr:uid="{00000000-0005-0000-0000-0000D5020000}"/>
    <cellStyle name="Heading 4 3 2 2 2" xfId="539" xr:uid="{00000000-0005-0000-0000-0000D6020000}"/>
    <cellStyle name="Heading 4 3 3" xfId="540" xr:uid="{00000000-0005-0000-0000-0000D7020000}"/>
    <cellStyle name="Heading 4 4" xfId="541" xr:uid="{00000000-0005-0000-0000-0000D8020000}"/>
    <cellStyle name="Heading 4 5" xfId="542" xr:uid="{00000000-0005-0000-0000-0000D9020000}"/>
    <cellStyle name="Heading1" xfId="14757" xr:uid="{00000000-0005-0000-0000-0000DA020000}"/>
    <cellStyle name="Heading2" xfId="14758" xr:uid="{00000000-0005-0000-0000-0000DB020000}"/>
    <cellStyle name="HIGHLIGHT" xfId="14759" xr:uid="{00000000-0005-0000-0000-0000DC020000}"/>
    <cellStyle name="HP" xfId="14760" xr:uid="{00000000-0005-0000-0000-0000DD020000}"/>
    <cellStyle name="Hyperlink 2" xfId="543" xr:uid="{00000000-0005-0000-0000-0000DE020000}"/>
    <cellStyle name="Hyperlink 2 2" xfId="14761" xr:uid="{00000000-0005-0000-0000-0000DF020000}"/>
    <cellStyle name="Input" xfId="14681" builtinId="20" customBuiltin="1"/>
    <cellStyle name="Input [yellow]" xfId="14762" xr:uid="{00000000-0005-0000-0000-0000E1020000}"/>
    <cellStyle name="Input 2" xfId="544" xr:uid="{00000000-0005-0000-0000-0000E2020000}"/>
    <cellStyle name="Input 2 2" xfId="545" xr:uid="{00000000-0005-0000-0000-0000E3020000}"/>
    <cellStyle name="Input 2 2 2" xfId="546" xr:uid="{00000000-0005-0000-0000-0000E4020000}"/>
    <cellStyle name="Input 2 2 3" xfId="547" xr:uid="{00000000-0005-0000-0000-0000E5020000}"/>
    <cellStyle name="Input 2 2 4" xfId="548" xr:uid="{00000000-0005-0000-0000-0000E6020000}"/>
    <cellStyle name="Input 2 3" xfId="549" xr:uid="{00000000-0005-0000-0000-0000E7020000}"/>
    <cellStyle name="Input 2 3 2" xfId="550" xr:uid="{00000000-0005-0000-0000-0000E8020000}"/>
    <cellStyle name="Input 2 4" xfId="551" xr:uid="{00000000-0005-0000-0000-0000E9020000}"/>
    <cellStyle name="Input 2 5" xfId="552" xr:uid="{00000000-0005-0000-0000-0000EA020000}"/>
    <cellStyle name="Input 2 6" xfId="553" xr:uid="{00000000-0005-0000-0000-0000EB020000}"/>
    <cellStyle name="Input 2 7" xfId="14763" xr:uid="{00000000-0005-0000-0000-0000EC020000}"/>
    <cellStyle name="Input 3" xfId="554" xr:uid="{00000000-0005-0000-0000-0000ED020000}"/>
    <cellStyle name="Input 3 2" xfId="555" xr:uid="{00000000-0005-0000-0000-0000EE020000}"/>
    <cellStyle name="Input 3 2 2" xfId="556" xr:uid="{00000000-0005-0000-0000-0000EF020000}"/>
    <cellStyle name="Input 3 2 2 2" xfId="557" xr:uid="{00000000-0005-0000-0000-0000F0020000}"/>
    <cellStyle name="Input 3 3" xfId="558" xr:uid="{00000000-0005-0000-0000-0000F1020000}"/>
    <cellStyle name="Input 3 4" xfId="559" xr:uid="{00000000-0005-0000-0000-0000F2020000}"/>
    <cellStyle name="Input 4" xfId="560" xr:uid="{00000000-0005-0000-0000-0000F3020000}"/>
    <cellStyle name="Input 4 2" xfId="561" xr:uid="{00000000-0005-0000-0000-0000F4020000}"/>
    <cellStyle name="Input 4 3" xfId="562" xr:uid="{00000000-0005-0000-0000-0000F5020000}"/>
    <cellStyle name="Input 5" xfId="563" xr:uid="{00000000-0005-0000-0000-0000F6020000}"/>
    <cellStyle name="Integer" xfId="14764" xr:uid="{00000000-0005-0000-0000-0000F7020000}"/>
    <cellStyle name="kBtuh" xfId="14765" xr:uid="{00000000-0005-0000-0000-0000F8020000}"/>
    <cellStyle name="kW" xfId="14766" xr:uid="{00000000-0005-0000-0000-0000F9020000}"/>
    <cellStyle name="kWh" xfId="14767" xr:uid="{00000000-0005-0000-0000-0000FA020000}"/>
    <cellStyle name="Linked Cell" xfId="14684" builtinId="24" customBuiltin="1"/>
    <cellStyle name="Linked Cell 2" xfId="564" xr:uid="{00000000-0005-0000-0000-0000FC020000}"/>
    <cellStyle name="Linked Cell 2 2" xfId="565" xr:uid="{00000000-0005-0000-0000-0000FD020000}"/>
    <cellStyle name="Linked Cell 2 2 2" xfId="566" xr:uid="{00000000-0005-0000-0000-0000FE020000}"/>
    <cellStyle name="Linked Cell 2 2 2 2" xfId="567" xr:uid="{00000000-0005-0000-0000-0000FF020000}"/>
    <cellStyle name="Linked Cell 2 3" xfId="568" xr:uid="{00000000-0005-0000-0000-000000030000}"/>
    <cellStyle name="Linked Cell 2 3 2" xfId="569" xr:uid="{00000000-0005-0000-0000-000001030000}"/>
    <cellStyle name="Linked Cell 2 3 2 2" xfId="570" xr:uid="{00000000-0005-0000-0000-000002030000}"/>
    <cellStyle name="Linked Cell 3" xfId="571" xr:uid="{00000000-0005-0000-0000-000003030000}"/>
    <cellStyle name="Linked Cell 3 2" xfId="572" xr:uid="{00000000-0005-0000-0000-000004030000}"/>
    <cellStyle name="Linked Cell 3 2 2" xfId="573" xr:uid="{00000000-0005-0000-0000-000005030000}"/>
    <cellStyle name="Linked Cell 3 2 2 2" xfId="574" xr:uid="{00000000-0005-0000-0000-000006030000}"/>
    <cellStyle name="Linked Cell 3 3" xfId="575" xr:uid="{00000000-0005-0000-0000-000007030000}"/>
    <cellStyle name="Linked Cell 4" xfId="576" xr:uid="{00000000-0005-0000-0000-000008030000}"/>
    <cellStyle name="Linked Cell 5" xfId="577" xr:uid="{00000000-0005-0000-0000-000009030000}"/>
    <cellStyle name="Neutral" xfId="14680" builtinId="28" customBuiltin="1"/>
    <cellStyle name="Neutral 2" xfId="578" xr:uid="{00000000-0005-0000-0000-00000B030000}"/>
    <cellStyle name="Neutral 2 2" xfId="579" xr:uid="{00000000-0005-0000-0000-00000C030000}"/>
    <cellStyle name="Neutral 2 2 2" xfId="580" xr:uid="{00000000-0005-0000-0000-00000D030000}"/>
    <cellStyle name="Neutral 2 2 2 2" xfId="581" xr:uid="{00000000-0005-0000-0000-00000E030000}"/>
    <cellStyle name="Neutral 2 3" xfId="582" xr:uid="{00000000-0005-0000-0000-00000F030000}"/>
    <cellStyle name="Neutral 2 3 2" xfId="583" xr:uid="{00000000-0005-0000-0000-000010030000}"/>
    <cellStyle name="Neutral 2 3 2 2" xfId="584" xr:uid="{00000000-0005-0000-0000-000011030000}"/>
    <cellStyle name="Neutral 3" xfId="585" xr:uid="{00000000-0005-0000-0000-000012030000}"/>
    <cellStyle name="Neutral 3 2" xfId="586" xr:uid="{00000000-0005-0000-0000-000013030000}"/>
    <cellStyle name="Neutral 3 2 2" xfId="587" xr:uid="{00000000-0005-0000-0000-000014030000}"/>
    <cellStyle name="Neutral 3 2 2 2" xfId="588" xr:uid="{00000000-0005-0000-0000-000015030000}"/>
    <cellStyle name="Neutral 3 3" xfId="589" xr:uid="{00000000-0005-0000-0000-000016030000}"/>
    <cellStyle name="Neutral 4" xfId="590" xr:uid="{00000000-0005-0000-0000-000017030000}"/>
    <cellStyle name="Neutral 5" xfId="591" xr:uid="{00000000-0005-0000-0000-000018030000}"/>
    <cellStyle name="no dec" xfId="592" xr:uid="{00000000-0005-0000-0000-000019030000}"/>
    <cellStyle name="Normal" xfId="0" builtinId="0"/>
    <cellStyle name="Normal - Style1" xfId="14768" xr:uid="{00000000-0005-0000-0000-00001B030000}"/>
    <cellStyle name="Normal 10" xfId="593" xr:uid="{00000000-0005-0000-0000-00001C030000}"/>
    <cellStyle name="Normal 10 2" xfId="594" xr:uid="{00000000-0005-0000-0000-00001D030000}"/>
    <cellStyle name="Normal 10 2 2" xfId="595" xr:uid="{00000000-0005-0000-0000-00001E030000}"/>
    <cellStyle name="Normal 10 2 3" xfId="596" xr:uid="{00000000-0005-0000-0000-00001F030000}"/>
    <cellStyle name="Normal 10 2 3 2" xfId="14541" xr:uid="{00000000-0005-0000-0000-000020030000}"/>
    <cellStyle name="Normal 10 2 3 2 2" xfId="14984" xr:uid="{00000000-0005-0000-0000-000021030000}"/>
    <cellStyle name="Normal 10 2 3 2 3" xfId="15302" xr:uid="{00000000-0005-0000-0000-000022030000}"/>
    <cellStyle name="Normal 10 2 3 3" xfId="14783" xr:uid="{00000000-0005-0000-0000-000023030000}"/>
    <cellStyle name="Normal 10 2 3 4" xfId="15143" xr:uid="{00000000-0005-0000-0000-000024030000}"/>
    <cellStyle name="Normal 10 3" xfId="597" xr:uid="{00000000-0005-0000-0000-000025030000}"/>
    <cellStyle name="Normal 10 3 2" xfId="598" xr:uid="{00000000-0005-0000-0000-000026030000}"/>
    <cellStyle name="Normal 10 4" xfId="599" xr:uid="{00000000-0005-0000-0000-000027030000}"/>
    <cellStyle name="Normal 100" xfId="600" xr:uid="{00000000-0005-0000-0000-000028030000}"/>
    <cellStyle name="Normal 101" xfId="601" xr:uid="{00000000-0005-0000-0000-000029030000}"/>
    <cellStyle name="Normal 102" xfId="602" xr:uid="{00000000-0005-0000-0000-00002A030000}"/>
    <cellStyle name="Normal 103" xfId="14713" xr:uid="{00000000-0005-0000-0000-00002B030000}"/>
    <cellStyle name="Normal 104" xfId="15436" xr:uid="{00000000-0005-0000-0000-00002C030000}"/>
    <cellStyle name="Normal 105" xfId="15438" xr:uid="{00000000-0005-0000-0000-00002D030000}"/>
    <cellStyle name="Normal 11" xfId="603" xr:uid="{00000000-0005-0000-0000-00002E030000}"/>
    <cellStyle name="Normal 11 2" xfId="604" xr:uid="{00000000-0005-0000-0000-00002F030000}"/>
    <cellStyle name="Normal 11 2 2" xfId="605" xr:uid="{00000000-0005-0000-0000-000030030000}"/>
    <cellStyle name="Normal 11 3" xfId="606" xr:uid="{00000000-0005-0000-0000-000031030000}"/>
    <cellStyle name="Normal 11 3 2" xfId="607" xr:uid="{00000000-0005-0000-0000-000032030000}"/>
    <cellStyle name="Normal 12" xfId="608" xr:uid="{00000000-0005-0000-0000-000033030000}"/>
    <cellStyle name="Normal 12 2" xfId="609" xr:uid="{00000000-0005-0000-0000-000034030000}"/>
    <cellStyle name="Normal 12 2 2" xfId="610" xr:uid="{00000000-0005-0000-0000-000035030000}"/>
    <cellStyle name="Normal 12 3" xfId="611" xr:uid="{00000000-0005-0000-0000-000036030000}"/>
    <cellStyle name="Normal 12 3 2" xfId="612" xr:uid="{00000000-0005-0000-0000-000037030000}"/>
    <cellStyle name="Normal 13" xfId="613" xr:uid="{00000000-0005-0000-0000-000038030000}"/>
    <cellStyle name="Normal 13 2" xfId="614" xr:uid="{00000000-0005-0000-0000-000039030000}"/>
    <cellStyle name="Normal 13 2 2" xfId="615" xr:uid="{00000000-0005-0000-0000-00003A030000}"/>
    <cellStyle name="Normal 13 3" xfId="616" xr:uid="{00000000-0005-0000-0000-00003B030000}"/>
    <cellStyle name="Normal 13 3 2" xfId="617" xr:uid="{00000000-0005-0000-0000-00003C030000}"/>
    <cellStyle name="Normal 14" xfId="618" xr:uid="{00000000-0005-0000-0000-00003D030000}"/>
    <cellStyle name="Normal 14 2" xfId="619" xr:uid="{00000000-0005-0000-0000-00003E030000}"/>
    <cellStyle name="Normal 14 2 2" xfId="620" xr:uid="{00000000-0005-0000-0000-00003F030000}"/>
    <cellStyle name="Normal 14 3" xfId="621" xr:uid="{00000000-0005-0000-0000-000040030000}"/>
    <cellStyle name="Normal 14 3 2" xfId="622" xr:uid="{00000000-0005-0000-0000-000041030000}"/>
    <cellStyle name="Normal 15" xfId="623" xr:uid="{00000000-0005-0000-0000-000042030000}"/>
    <cellStyle name="Normal 15 2" xfId="624" xr:uid="{00000000-0005-0000-0000-000043030000}"/>
    <cellStyle name="Normal 15 2 2" xfId="625" xr:uid="{00000000-0005-0000-0000-000044030000}"/>
    <cellStyle name="Normal 15 3" xfId="626" xr:uid="{00000000-0005-0000-0000-000045030000}"/>
    <cellStyle name="Normal 15 3 2" xfId="627" xr:uid="{00000000-0005-0000-0000-000046030000}"/>
    <cellStyle name="Normal 16" xfId="628" xr:uid="{00000000-0005-0000-0000-000047030000}"/>
    <cellStyle name="Normal 16 2" xfId="629" xr:uid="{00000000-0005-0000-0000-000048030000}"/>
    <cellStyle name="Normal 16 2 2" xfId="630" xr:uid="{00000000-0005-0000-0000-000049030000}"/>
    <cellStyle name="Normal 16 2 2 2" xfId="631" xr:uid="{00000000-0005-0000-0000-00004A030000}"/>
    <cellStyle name="Normal 16 2 2 2 2" xfId="14545" xr:uid="{00000000-0005-0000-0000-00004B030000}"/>
    <cellStyle name="Normal 16 2 2 2 2 2" xfId="14988" xr:uid="{00000000-0005-0000-0000-00004C030000}"/>
    <cellStyle name="Normal 16 2 2 2 2 3" xfId="15306" xr:uid="{00000000-0005-0000-0000-00004D030000}"/>
    <cellStyle name="Normal 16 2 2 2 3" xfId="14780" xr:uid="{00000000-0005-0000-0000-00004E030000}"/>
    <cellStyle name="Normal 16 2 2 2 4" xfId="15147" xr:uid="{00000000-0005-0000-0000-00004F030000}"/>
    <cellStyle name="Normal 16 2 2 3" xfId="14544" xr:uid="{00000000-0005-0000-0000-000050030000}"/>
    <cellStyle name="Normal 16 2 2 3 2" xfId="14987" xr:uid="{00000000-0005-0000-0000-000051030000}"/>
    <cellStyle name="Normal 16 2 2 3 3" xfId="15305" xr:uid="{00000000-0005-0000-0000-000052030000}"/>
    <cellStyle name="Normal 16 2 2 4" xfId="14781" xr:uid="{00000000-0005-0000-0000-000053030000}"/>
    <cellStyle name="Normal 16 2 2 5" xfId="15146" xr:uid="{00000000-0005-0000-0000-000054030000}"/>
    <cellStyle name="Normal 16 2 3" xfId="14543" xr:uid="{00000000-0005-0000-0000-000055030000}"/>
    <cellStyle name="Normal 16 2 3 2" xfId="14986" xr:uid="{00000000-0005-0000-0000-000056030000}"/>
    <cellStyle name="Normal 16 2 3 3" xfId="15304" xr:uid="{00000000-0005-0000-0000-000057030000}"/>
    <cellStyle name="Normal 16 2 4" xfId="14782" xr:uid="{00000000-0005-0000-0000-000058030000}"/>
    <cellStyle name="Normal 16 2 5" xfId="15145" xr:uid="{00000000-0005-0000-0000-000059030000}"/>
    <cellStyle name="Normal 16 3" xfId="632" xr:uid="{00000000-0005-0000-0000-00005A030000}"/>
    <cellStyle name="Normal 16 3 2" xfId="633" xr:uid="{00000000-0005-0000-0000-00005B030000}"/>
    <cellStyle name="Normal 16 3 2 2" xfId="14546" xr:uid="{00000000-0005-0000-0000-00005C030000}"/>
    <cellStyle name="Normal 16 3 2 2 2" xfId="14989" xr:uid="{00000000-0005-0000-0000-00005D030000}"/>
    <cellStyle name="Normal 16 3 2 2 3" xfId="15307" xr:uid="{00000000-0005-0000-0000-00005E030000}"/>
    <cellStyle name="Normal 16 3 2 3" xfId="14779" xr:uid="{00000000-0005-0000-0000-00005F030000}"/>
    <cellStyle name="Normal 16 3 2 4" xfId="15148" xr:uid="{00000000-0005-0000-0000-000060030000}"/>
    <cellStyle name="Normal 16 4" xfId="634" xr:uid="{00000000-0005-0000-0000-000061030000}"/>
    <cellStyle name="Normal 16 4 2" xfId="14547" xr:uid="{00000000-0005-0000-0000-000062030000}"/>
    <cellStyle name="Normal 16 4 2 2" xfId="14990" xr:uid="{00000000-0005-0000-0000-000063030000}"/>
    <cellStyle name="Normal 16 4 2 3" xfId="15308" xr:uid="{00000000-0005-0000-0000-000064030000}"/>
    <cellStyle name="Normal 16 4 3" xfId="14778" xr:uid="{00000000-0005-0000-0000-000065030000}"/>
    <cellStyle name="Normal 16 4 4" xfId="15149" xr:uid="{00000000-0005-0000-0000-000066030000}"/>
    <cellStyle name="Normal 16 5" xfId="14542" xr:uid="{00000000-0005-0000-0000-000067030000}"/>
    <cellStyle name="Normal 16 5 2" xfId="14985" xr:uid="{00000000-0005-0000-0000-000068030000}"/>
    <cellStyle name="Normal 16 5 3" xfId="15303" xr:uid="{00000000-0005-0000-0000-000069030000}"/>
    <cellStyle name="Normal 16 6" xfId="14769" xr:uid="{00000000-0005-0000-0000-00006A030000}"/>
    <cellStyle name="Normal 16 7" xfId="15144" xr:uid="{00000000-0005-0000-0000-00006B030000}"/>
    <cellStyle name="Normal 17" xfId="635" xr:uid="{00000000-0005-0000-0000-00006C030000}"/>
    <cellStyle name="Normal 17 2" xfId="636" xr:uid="{00000000-0005-0000-0000-00006D030000}"/>
    <cellStyle name="Normal 17 2 2" xfId="637" xr:uid="{00000000-0005-0000-0000-00006E030000}"/>
    <cellStyle name="Normal 17 3" xfId="638" xr:uid="{00000000-0005-0000-0000-00006F030000}"/>
    <cellStyle name="Normal 18" xfId="639" xr:uid="{00000000-0005-0000-0000-000070030000}"/>
    <cellStyle name="Normal 18 2" xfId="640" xr:uid="{00000000-0005-0000-0000-000071030000}"/>
    <cellStyle name="Normal 18 2 2" xfId="641" xr:uid="{00000000-0005-0000-0000-000072030000}"/>
    <cellStyle name="Normal 18 3" xfId="642" xr:uid="{00000000-0005-0000-0000-000073030000}"/>
    <cellStyle name="Normal 19" xfId="643" xr:uid="{00000000-0005-0000-0000-000074030000}"/>
    <cellStyle name="Normal 19 2" xfId="644" xr:uid="{00000000-0005-0000-0000-000075030000}"/>
    <cellStyle name="Normal 19 2 2" xfId="645" xr:uid="{00000000-0005-0000-0000-000076030000}"/>
    <cellStyle name="Normal 19 3" xfId="646" xr:uid="{00000000-0005-0000-0000-000077030000}"/>
    <cellStyle name="Normal 2" xfId="2" xr:uid="{00000000-0005-0000-0000-000078030000}"/>
    <cellStyle name="Normal 2 10" xfId="647" xr:uid="{00000000-0005-0000-0000-000079030000}"/>
    <cellStyle name="Normal 2 10 10" xfId="648" xr:uid="{00000000-0005-0000-0000-00007A030000}"/>
    <cellStyle name="Normal 2 10 10 2" xfId="649" xr:uid="{00000000-0005-0000-0000-00007B030000}"/>
    <cellStyle name="Normal 2 10 10 2 2" xfId="650" xr:uid="{00000000-0005-0000-0000-00007C030000}"/>
    <cellStyle name="Normal 2 10 10 2 2 2" xfId="651" xr:uid="{00000000-0005-0000-0000-00007D030000}"/>
    <cellStyle name="Normal 2 10 10 3" xfId="652" xr:uid="{00000000-0005-0000-0000-00007E030000}"/>
    <cellStyle name="Normal 2 10 10 3 2" xfId="653" xr:uid="{00000000-0005-0000-0000-00007F030000}"/>
    <cellStyle name="Normal 2 10 10 3 2 2" xfId="654" xr:uid="{00000000-0005-0000-0000-000080030000}"/>
    <cellStyle name="Normal 2 10 11" xfId="655" xr:uid="{00000000-0005-0000-0000-000081030000}"/>
    <cellStyle name="Normal 2 10 11 2" xfId="656" xr:uid="{00000000-0005-0000-0000-000082030000}"/>
    <cellStyle name="Normal 2 10 11 2 2" xfId="657" xr:uid="{00000000-0005-0000-0000-000083030000}"/>
    <cellStyle name="Normal 2 10 11 2 2 2" xfId="658" xr:uid="{00000000-0005-0000-0000-000084030000}"/>
    <cellStyle name="Normal 2 10 11 3" xfId="659" xr:uid="{00000000-0005-0000-0000-000085030000}"/>
    <cellStyle name="Normal 2 10 11 3 2" xfId="660" xr:uid="{00000000-0005-0000-0000-000086030000}"/>
    <cellStyle name="Normal 2 10 11 3 2 2" xfId="661" xr:uid="{00000000-0005-0000-0000-000087030000}"/>
    <cellStyle name="Normal 2 10 12" xfId="662" xr:uid="{00000000-0005-0000-0000-000088030000}"/>
    <cellStyle name="Normal 2 10 12 2" xfId="663" xr:uid="{00000000-0005-0000-0000-000089030000}"/>
    <cellStyle name="Normal 2 10 12 2 2" xfId="664" xr:uid="{00000000-0005-0000-0000-00008A030000}"/>
    <cellStyle name="Normal 2 10 12 2 2 2" xfId="665" xr:uid="{00000000-0005-0000-0000-00008B030000}"/>
    <cellStyle name="Normal 2 10 12 3" xfId="666" xr:uid="{00000000-0005-0000-0000-00008C030000}"/>
    <cellStyle name="Normal 2 10 12 3 2" xfId="667" xr:uid="{00000000-0005-0000-0000-00008D030000}"/>
    <cellStyle name="Normal 2 10 12 3 2 2" xfId="668" xr:uid="{00000000-0005-0000-0000-00008E030000}"/>
    <cellStyle name="Normal 2 10 13" xfId="669" xr:uid="{00000000-0005-0000-0000-00008F030000}"/>
    <cellStyle name="Normal 2 10 13 2" xfId="670" xr:uid="{00000000-0005-0000-0000-000090030000}"/>
    <cellStyle name="Normal 2 10 13 2 2" xfId="671" xr:uid="{00000000-0005-0000-0000-000091030000}"/>
    <cellStyle name="Normal 2 10 13 2 2 2" xfId="672" xr:uid="{00000000-0005-0000-0000-000092030000}"/>
    <cellStyle name="Normal 2 10 13 3" xfId="673" xr:uid="{00000000-0005-0000-0000-000093030000}"/>
    <cellStyle name="Normal 2 10 13 3 2" xfId="674" xr:uid="{00000000-0005-0000-0000-000094030000}"/>
    <cellStyle name="Normal 2 10 13 3 2 2" xfId="675" xr:uid="{00000000-0005-0000-0000-000095030000}"/>
    <cellStyle name="Normal 2 10 14" xfId="676" xr:uid="{00000000-0005-0000-0000-000096030000}"/>
    <cellStyle name="Normal 2 10 14 2" xfId="677" xr:uid="{00000000-0005-0000-0000-000097030000}"/>
    <cellStyle name="Normal 2 10 14 2 2" xfId="678" xr:uid="{00000000-0005-0000-0000-000098030000}"/>
    <cellStyle name="Normal 2 10 14 2 2 2" xfId="679" xr:uid="{00000000-0005-0000-0000-000099030000}"/>
    <cellStyle name="Normal 2 10 14 3" xfId="680" xr:uid="{00000000-0005-0000-0000-00009A030000}"/>
    <cellStyle name="Normal 2 10 14 3 2" xfId="681" xr:uid="{00000000-0005-0000-0000-00009B030000}"/>
    <cellStyle name="Normal 2 10 14 3 2 2" xfId="682" xr:uid="{00000000-0005-0000-0000-00009C030000}"/>
    <cellStyle name="Normal 2 10 15" xfId="683" xr:uid="{00000000-0005-0000-0000-00009D030000}"/>
    <cellStyle name="Normal 2 10 15 2" xfId="684" xr:uid="{00000000-0005-0000-0000-00009E030000}"/>
    <cellStyle name="Normal 2 10 15 2 2" xfId="685" xr:uid="{00000000-0005-0000-0000-00009F030000}"/>
    <cellStyle name="Normal 2 10 15 2 2 2" xfId="686" xr:uid="{00000000-0005-0000-0000-0000A0030000}"/>
    <cellStyle name="Normal 2 10 15 3" xfId="687" xr:uid="{00000000-0005-0000-0000-0000A1030000}"/>
    <cellStyle name="Normal 2 10 15 3 2" xfId="688" xr:uid="{00000000-0005-0000-0000-0000A2030000}"/>
    <cellStyle name="Normal 2 10 15 3 2 2" xfId="689" xr:uid="{00000000-0005-0000-0000-0000A3030000}"/>
    <cellStyle name="Normal 2 10 16" xfId="690" xr:uid="{00000000-0005-0000-0000-0000A4030000}"/>
    <cellStyle name="Normal 2 10 16 2" xfId="691" xr:uid="{00000000-0005-0000-0000-0000A5030000}"/>
    <cellStyle name="Normal 2 10 16 2 2" xfId="692" xr:uid="{00000000-0005-0000-0000-0000A6030000}"/>
    <cellStyle name="Normal 2 10 16 2 2 2" xfId="693" xr:uid="{00000000-0005-0000-0000-0000A7030000}"/>
    <cellStyle name="Normal 2 10 16 3" xfId="694" xr:uid="{00000000-0005-0000-0000-0000A8030000}"/>
    <cellStyle name="Normal 2 10 16 3 2" xfId="695" xr:uid="{00000000-0005-0000-0000-0000A9030000}"/>
    <cellStyle name="Normal 2 10 16 3 2 2" xfId="696" xr:uid="{00000000-0005-0000-0000-0000AA030000}"/>
    <cellStyle name="Normal 2 10 17" xfId="697" xr:uid="{00000000-0005-0000-0000-0000AB030000}"/>
    <cellStyle name="Normal 2 10 17 2" xfId="698" xr:uid="{00000000-0005-0000-0000-0000AC030000}"/>
    <cellStyle name="Normal 2 10 17 2 2" xfId="699" xr:uid="{00000000-0005-0000-0000-0000AD030000}"/>
    <cellStyle name="Normal 2 10 17 2 2 2" xfId="700" xr:uid="{00000000-0005-0000-0000-0000AE030000}"/>
    <cellStyle name="Normal 2 10 17 3" xfId="701" xr:uid="{00000000-0005-0000-0000-0000AF030000}"/>
    <cellStyle name="Normal 2 10 17 3 2" xfId="702" xr:uid="{00000000-0005-0000-0000-0000B0030000}"/>
    <cellStyle name="Normal 2 10 17 3 2 2" xfId="703" xr:uid="{00000000-0005-0000-0000-0000B1030000}"/>
    <cellStyle name="Normal 2 10 18" xfId="704" xr:uid="{00000000-0005-0000-0000-0000B2030000}"/>
    <cellStyle name="Normal 2 10 18 2" xfId="705" xr:uid="{00000000-0005-0000-0000-0000B3030000}"/>
    <cellStyle name="Normal 2 10 18 2 2" xfId="706" xr:uid="{00000000-0005-0000-0000-0000B4030000}"/>
    <cellStyle name="Normal 2 10 18 2 2 2" xfId="707" xr:uid="{00000000-0005-0000-0000-0000B5030000}"/>
    <cellStyle name="Normal 2 10 18 3" xfId="708" xr:uid="{00000000-0005-0000-0000-0000B6030000}"/>
    <cellStyle name="Normal 2 10 18 3 2" xfId="709" xr:uid="{00000000-0005-0000-0000-0000B7030000}"/>
    <cellStyle name="Normal 2 10 18 3 2 2" xfId="710" xr:uid="{00000000-0005-0000-0000-0000B8030000}"/>
    <cellStyle name="Normal 2 10 19" xfId="711" xr:uid="{00000000-0005-0000-0000-0000B9030000}"/>
    <cellStyle name="Normal 2 10 19 2" xfId="712" xr:uid="{00000000-0005-0000-0000-0000BA030000}"/>
    <cellStyle name="Normal 2 10 19 2 2" xfId="713" xr:uid="{00000000-0005-0000-0000-0000BB030000}"/>
    <cellStyle name="Normal 2 10 19 2 2 2" xfId="714" xr:uid="{00000000-0005-0000-0000-0000BC030000}"/>
    <cellStyle name="Normal 2 10 19 3" xfId="715" xr:uid="{00000000-0005-0000-0000-0000BD030000}"/>
    <cellStyle name="Normal 2 10 19 3 2" xfId="716" xr:uid="{00000000-0005-0000-0000-0000BE030000}"/>
    <cellStyle name="Normal 2 10 19 3 2 2" xfId="717" xr:uid="{00000000-0005-0000-0000-0000BF030000}"/>
    <cellStyle name="Normal 2 10 2" xfId="718" xr:uid="{00000000-0005-0000-0000-0000C0030000}"/>
    <cellStyle name="Normal 2 10 2 2" xfId="719" xr:uid="{00000000-0005-0000-0000-0000C1030000}"/>
    <cellStyle name="Normal 2 10 2 2 2" xfId="720" xr:uid="{00000000-0005-0000-0000-0000C2030000}"/>
    <cellStyle name="Normal 2 10 2 2 2 2" xfId="721" xr:uid="{00000000-0005-0000-0000-0000C3030000}"/>
    <cellStyle name="Normal 2 10 2 3" xfId="722" xr:uid="{00000000-0005-0000-0000-0000C4030000}"/>
    <cellStyle name="Normal 2 10 2 3 2" xfId="723" xr:uid="{00000000-0005-0000-0000-0000C5030000}"/>
    <cellStyle name="Normal 2 10 2 3 2 2" xfId="724" xr:uid="{00000000-0005-0000-0000-0000C6030000}"/>
    <cellStyle name="Normal 2 10 20" xfId="725" xr:uid="{00000000-0005-0000-0000-0000C7030000}"/>
    <cellStyle name="Normal 2 10 20 2" xfId="726" xr:uid="{00000000-0005-0000-0000-0000C8030000}"/>
    <cellStyle name="Normal 2 10 20 2 2" xfId="727" xr:uid="{00000000-0005-0000-0000-0000C9030000}"/>
    <cellStyle name="Normal 2 10 20 2 2 2" xfId="728" xr:uid="{00000000-0005-0000-0000-0000CA030000}"/>
    <cellStyle name="Normal 2 10 20 3" xfId="729" xr:uid="{00000000-0005-0000-0000-0000CB030000}"/>
    <cellStyle name="Normal 2 10 20 3 2" xfId="730" xr:uid="{00000000-0005-0000-0000-0000CC030000}"/>
    <cellStyle name="Normal 2 10 20 3 2 2" xfId="731" xr:uid="{00000000-0005-0000-0000-0000CD030000}"/>
    <cellStyle name="Normal 2 10 21" xfId="732" xr:uid="{00000000-0005-0000-0000-0000CE030000}"/>
    <cellStyle name="Normal 2 10 21 2" xfId="733" xr:uid="{00000000-0005-0000-0000-0000CF030000}"/>
    <cellStyle name="Normal 2 10 21 2 2" xfId="734" xr:uid="{00000000-0005-0000-0000-0000D0030000}"/>
    <cellStyle name="Normal 2 10 21 2 2 2" xfId="735" xr:uid="{00000000-0005-0000-0000-0000D1030000}"/>
    <cellStyle name="Normal 2 10 21 3" xfId="736" xr:uid="{00000000-0005-0000-0000-0000D2030000}"/>
    <cellStyle name="Normal 2 10 21 3 2" xfId="737" xr:uid="{00000000-0005-0000-0000-0000D3030000}"/>
    <cellStyle name="Normal 2 10 21 3 2 2" xfId="738" xr:uid="{00000000-0005-0000-0000-0000D4030000}"/>
    <cellStyle name="Normal 2 10 22" xfId="739" xr:uid="{00000000-0005-0000-0000-0000D5030000}"/>
    <cellStyle name="Normal 2 10 22 2" xfId="740" xr:uid="{00000000-0005-0000-0000-0000D6030000}"/>
    <cellStyle name="Normal 2 10 22 2 2" xfId="741" xr:uid="{00000000-0005-0000-0000-0000D7030000}"/>
    <cellStyle name="Normal 2 10 22 2 2 2" xfId="742" xr:uid="{00000000-0005-0000-0000-0000D8030000}"/>
    <cellStyle name="Normal 2 10 22 3" xfId="743" xr:uid="{00000000-0005-0000-0000-0000D9030000}"/>
    <cellStyle name="Normal 2 10 22 3 2" xfId="744" xr:uid="{00000000-0005-0000-0000-0000DA030000}"/>
    <cellStyle name="Normal 2 10 22 3 2 2" xfId="745" xr:uid="{00000000-0005-0000-0000-0000DB030000}"/>
    <cellStyle name="Normal 2 10 23" xfId="746" xr:uid="{00000000-0005-0000-0000-0000DC030000}"/>
    <cellStyle name="Normal 2 10 23 2" xfId="747" xr:uid="{00000000-0005-0000-0000-0000DD030000}"/>
    <cellStyle name="Normal 2 10 23 2 2" xfId="748" xr:uid="{00000000-0005-0000-0000-0000DE030000}"/>
    <cellStyle name="Normal 2 10 23 2 2 2" xfId="749" xr:uid="{00000000-0005-0000-0000-0000DF030000}"/>
    <cellStyle name="Normal 2 10 23 3" xfId="750" xr:uid="{00000000-0005-0000-0000-0000E0030000}"/>
    <cellStyle name="Normal 2 10 23 3 2" xfId="751" xr:uid="{00000000-0005-0000-0000-0000E1030000}"/>
    <cellStyle name="Normal 2 10 23 3 2 2" xfId="752" xr:uid="{00000000-0005-0000-0000-0000E2030000}"/>
    <cellStyle name="Normal 2 10 24" xfId="753" xr:uid="{00000000-0005-0000-0000-0000E3030000}"/>
    <cellStyle name="Normal 2 10 24 2" xfId="754" xr:uid="{00000000-0005-0000-0000-0000E4030000}"/>
    <cellStyle name="Normal 2 10 24 2 2" xfId="755" xr:uid="{00000000-0005-0000-0000-0000E5030000}"/>
    <cellStyle name="Normal 2 10 25" xfId="756" xr:uid="{00000000-0005-0000-0000-0000E6030000}"/>
    <cellStyle name="Normal 2 10 25 2" xfId="757" xr:uid="{00000000-0005-0000-0000-0000E7030000}"/>
    <cellStyle name="Normal 2 10 25 2 2" xfId="758" xr:uid="{00000000-0005-0000-0000-0000E8030000}"/>
    <cellStyle name="Normal 2 10 3" xfId="759" xr:uid="{00000000-0005-0000-0000-0000E9030000}"/>
    <cellStyle name="Normal 2 10 3 2" xfId="760" xr:uid="{00000000-0005-0000-0000-0000EA030000}"/>
    <cellStyle name="Normal 2 10 3 2 2" xfId="761" xr:uid="{00000000-0005-0000-0000-0000EB030000}"/>
    <cellStyle name="Normal 2 10 3 2 2 2" xfId="762" xr:uid="{00000000-0005-0000-0000-0000EC030000}"/>
    <cellStyle name="Normal 2 10 3 3" xfId="763" xr:uid="{00000000-0005-0000-0000-0000ED030000}"/>
    <cellStyle name="Normal 2 10 3 3 2" xfId="764" xr:uid="{00000000-0005-0000-0000-0000EE030000}"/>
    <cellStyle name="Normal 2 10 3 3 2 2" xfId="765" xr:uid="{00000000-0005-0000-0000-0000EF030000}"/>
    <cellStyle name="Normal 2 10 4" xfId="766" xr:uid="{00000000-0005-0000-0000-0000F0030000}"/>
    <cellStyle name="Normal 2 10 4 2" xfId="767" xr:uid="{00000000-0005-0000-0000-0000F1030000}"/>
    <cellStyle name="Normal 2 10 4 2 2" xfId="768" xr:uid="{00000000-0005-0000-0000-0000F2030000}"/>
    <cellStyle name="Normal 2 10 4 2 2 2" xfId="769" xr:uid="{00000000-0005-0000-0000-0000F3030000}"/>
    <cellStyle name="Normal 2 10 4 3" xfId="770" xr:uid="{00000000-0005-0000-0000-0000F4030000}"/>
    <cellStyle name="Normal 2 10 4 3 2" xfId="771" xr:uid="{00000000-0005-0000-0000-0000F5030000}"/>
    <cellStyle name="Normal 2 10 4 3 2 2" xfId="772" xr:uid="{00000000-0005-0000-0000-0000F6030000}"/>
    <cellStyle name="Normal 2 10 5" xfId="773" xr:uid="{00000000-0005-0000-0000-0000F7030000}"/>
    <cellStyle name="Normal 2 10 5 2" xfId="774" xr:uid="{00000000-0005-0000-0000-0000F8030000}"/>
    <cellStyle name="Normal 2 10 5 2 2" xfId="775" xr:uid="{00000000-0005-0000-0000-0000F9030000}"/>
    <cellStyle name="Normal 2 10 5 2 2 2" xfId="776" xr:uid="{00000000-0005-0000-0000-0000FA030000}"/>
    <cellStyle name="Normal 2 10 5 3" xfId="777" xr:uid="{00000000-0005-0000-0000-0000FB030000}"/>
    <cellStyle name="Normal 2 10 5 3 2" xfId="778" xr:uid="{00000000-0005-0000-0000-0000FC030000}"/>
    <cellStyle name="Normal 2 10 5 3 2 2" xfId="779" xr:uid="{00000000-0005-0000-0000-0000FD030000}"/>
    <cellStyle name="Normal 2 10 6" xfId="780" xr:uid="{00000000-0005-0000-0000-0000FE030000}"/>
    <cellStyle name="Normal 2 10 6 2" xfId="781" xr:uid="{00000000-0005-0000-0000-0000FF030000}"/>
    <cellStyle name="Normal 2 10 6 2 2" xfId="782" xr:uid="{00000000-0005-0000-0000-000000040000}"/>
    <cellStyle name="Normal 2 10 6 2 2 2" xfId="783" xr:uid="{00000000-0005-0000-0000-000001040000}"/>
    <cellStyle name="Normal 2 10 6 3" xfId="784" xr:uid="{00000000-0005-0000-0000-000002040000}"/>
    <cellStyle name="Normal 2 10 6 3 2" xfId="785" xr:uid="{00000000-0005-0000-0000-000003040000}"/>
    <cellStyle name="Normal 2 10 6 3 2 2" xfId="786" xr:uid="{00000000-0005-0000-0000-000004040000}"/>
    <cellStyle name="Normal 2 10 7" xfId="787" xr:uid="{00000000-0005-0000-0000-000005040000}"/>
    <cellStyle name="Normal 2 10 7 2" xfId="788" xr:uid="{00000000-0005-0000-0000-000006040000}"/>
    <cellStyle name="Normal 2 10 7 2 2" xfId="789" xr:uid="{00000000-0005-0000-0000-000007040000}"/>
    <cellStyle name="Normal 2 10 7 2 2 2" xfId="790" xr:uid="{00000000-0005-0000-0000-000008040000}"/>
    <cellStyle name="Normal 2 10 7 3" xfId="791" xr:uid="{00000000-0005-0000-0000-000009040000}"/>
    <cellStyle name="Normal 2 10 7 3 2" xfId="792" xr:uid="{00000000-0005-0000-0000-00000A040000}"/>
    <cellStyle name="Normal 2 10 7 3 2 2" xfId="793" xr:uid="{00000000-0005-0000-0000-00000B040000}"/>
    <cellStyle name="Normal 2 10 8" xfId="794" xr:uid="{00000000-0005-0000-0000-00000C040000}"/>
    <cellStyle name="Normal 2 10 8 2" xfId="795" xr:uid="{00000000-0005-0000-0000-00000D040000}"/>
    <cellStyle name="Normal 2 10 8 2 2" xfId="796" xr:uid="{00000000-0005-0000-0000-00000E040000}"/>
    <cellStyle name="Normal 2 10 8 2 2 2" xfId="797" xr:uid="{00000000-0005-0000-0000-00000F040000}"/>
    <cellStyle name="Normal 2 10 8 3" xfId="798" xr:uid="{00000000-0005-0000-0000-000010040000}"/>
    <cellStyle name="Normal 2 10 8 3 2" xfId="799" xr:uid="{00000000-0005-0000-0000-000011040000}"/>
    <cellStyle name="Normal 2 10 8 3 2 2" xfId="800" xr:uid="{00000000-0005-0000-0000-000012040000}"/>
    <cellStyle name="Normal 2 10 9" xfId="801" xr:uid="{00000000-0005-0000-0000-000013040000}"/>
    <cellStyle name="Normal 2 10 9 2" xfId="802" xr:uid="{00000000-0005-0000-0000-000014040000}"/>
    <cellStyle name="Normal 2 10 9 2 2" xfId="803" xr:uid="{00000000-0005-0000-0000-000015040000}"/>
    <cellStyle name="Normal 2 10 9 2 2 2" xfId="804" xr:uid="{00000000-0005-0000-0000-000016040000}"/>
    <cellStyle name="Normal 2 10 9 3" xfId="805" xr:uid="{00000000-0005-0000-0000-000017040000}"/>
    <cellStyle name="Normal 2 10 9 3 2" xfId="806" xr:uid="{00000000-0005-0000-0000-000018040000}"/>
    <cellStyle name="Normal 2 10 9 3 2 2" xfId="807" xr:uid="{00000000-0005-0000-0000-000019040000}"/>
    <cellStyle name="Normal 2 100" xfId="808" xr:uid="{00000000-0005-0000-0000-00001A040000}"/>
    <cellStyle name="Normal 2 100 2" xfId="809" xr:uid="{00000000-0005-0000-0000-00001B040000}"/>
    <cellStyle name="Normal 2 100 2 2" xfId="810" xr:uid="{00000000-0005-0000-0000-00001C040000}"/>
    <cellStyle name="Normal 2 100 3" xfId="811" xr:uid="{00000000-0005-0000-0000-00001D040000}"/>
    <cellStyle name="Normal 2 101" xfId="812" xr:uid="{00000000-0005-0000-0000-00001E040000}"/>
    <cellStyle name="Normal 2 101 2" xfId="813" xr:uid="{00000000-0005-0000-0000-00001F040000}"/>
    <cellStyle name="Normal 2 101 2 2" xfId="814" xr:uid="{00000000-0005-0000-0000-000020040000}"/>
    <cellStyle name="Normal 2 101 3" xfId="815" xr:uid="{00000000-0005-0000-0000-000021040000}"/>
    <cellStyle name="Normal 2 102" xfId="816" xr:uid="{00000000-0005-0000-0000-000022040000}"/>
    <cellStyle name="Normal 2 102 2" xfId="817" xr:uid="{00000000-0005-0000-0000-000023040000}"/>
    <cellStyle name="Normal 2 102 2 2" xfId="818" xr:uid="{00000000-0005-0000-0000-000024040000}"/>
    <cellStyle name="Normal 2 102 3" xfId="819" xr:uid="{00000000-0005-0000-0000-000025040000}"/>
    <cellStyle name="Normal 2 103" xfId="820" xr:uid="{00000000-0005-0000-0000-000026040000}"/>
    <cellStyle name="Normal 2 103 2" xfId="821" xr:uid="{00000000-0005-0000-0000-000027040000}"/>
    <cellStyle name="Normal 2 103 2 2" xfId="822" xr:uid="{00000000-0005-0000-0000-000028040000}"/>
    <cellStyle name="Normal 2 103 3" xfId="823" xr:uid="{00000000-0005-0000-0000-000029040000}"/>
    <cellStyle name="Normal 2 104" xfId="824" xr:uid="{00000000-0005-0000-0000-00002A040000}"/>
    <cellStyle name="Normal 2 104 2" xfId="825" xr:uid="{00000000-0005-0000-0000-00002B040000}"/>
    <cellStyle name="Normal 2 104 2 2" xfId="826" xr:uid="{00000000-0005-0000-0000-00002C040000}"/>
    <cellStyle name="Normal 2 104 3" xfId="827" xr:uid="{00000000-0005-0000-0000-00002D040000}"/>
    <cellStyle name="Normal 2 104 4" xfId="14839" xr:uid="{00000000-0005-0000-0000-00002E040000}"/>
    <cellStyle name="Normal 2 105" xfId="828" xr:uid="{00000000-0005-0000-0000-00002F040000}"/>
    <cellStyle name="Normal 2 105 2" xfId="829" xr:uid="{00000000-0005-0000-0000-000030040000}"/>
    <cellStyle name="Normal 2 105 3" xfId="830" xr:uid="{00000000-0005-0000-0000-000031040000}"/>
    <cellStyle name="Normal 2 105 3 2" xfId="14548" xr:uid="{00000000-0005-0000-0000-000032040000}"/>
    <cellStyle name="Normal 2 105 3 2 2" xfId="14991" xr:uid="{00000000-0005-0000-0000-000033040000}"/>
    <cellStyle name="Normal 2 105 3 2 3" xfId="15309" xr:uid="{00000000-0005-0000-0000-000034040000}"/>
    <cellStyle name="Normal 2 105 3 3" xfId="14777" xr:uid="{00000000-0005-0000-0000-000035040000}"/>
    <cellStyle name="Normal 2 105 3 4" xfId="15150" xr:uid="{00000000-0005-0000-0000-000036040000}"/>
    <cellStyle name="Normal 2 105 4" xfId="831" xr:uid="{00000000-0005-0000-0000-000037040000}"/>
    <cellStyle name="Normal 2 106" xfId="14515" xr:uid="{00000000-0005-0000-0000-000038040000}"/>
    <cellStyle name="Normal 2 106 2" xfId="14958" xr:uid="{00000000-0005-0000-0000-000039040000}"/>
    <cellStyle name="Normal 2 106 3" xfId="15276" xr:uid="{00000000-0005-0000-0000-00003A040000}"/>
    <cellStyle name="Normal 2 107" xfId="14831" xr:uid="{00000000-0005-0000-0000-00003B040000}"/>
    <cellStyle name="Normal 2 108" xfId="15117" xr:uid="{00000000-0005-0000-0000-00003C040000}"/>
    <cellStyle name="Normal 2 109" xfId="15439" xr:uid="{00000000-0005-0000-0000-00003D040000}"/>
    <cellStyle name="Normal 2 11" xfId="832" xr:uid="{00000000-0005-0000-0000-00003E040000}"/>
    <cellStyle name="Normal 2 11 10" xfId="833" xr:uid="{00000000-0005-0000-0000-00003F040000}"/>
    <cellStyle name="Normal 2 11 10 2" xfId="834" xr:uid="{00000000-0005-0000-0000-000040040000}"/>
    <cellStyle name="Normal 2 11 10 2 2" xfId="835" xr:uid="{00000000-0005-0000-0000-000041040000}"/>
    <cellStyle name="Normal 2 11 10 2 2 2" xfId="836" xr:uid="{00000000-0005-0000-0000-000042040000}"/>
    <cellStyle name="Normal 2 11 10 3" xfId="837" xr:uid="{00000000-0005-0000-0000-000043040000}"/>
    <cellStyle name="Normal 2 11 10 3 2" xfId="838" xr:uid="{00000000-0005-0000-0000-000044040000}"/>
    <cellStyle name="Normal 2 11 10 3 2 2" xfId="839" xr:uid="{00000000-0005-0000-0000-000045040000}"/>
    <cellStyle name="Normal 2 11 11" xfId="840" xr:uid="{00000000-0005-0000-0000-000046040000}"/>
    <cellStyle name="Normal 2 11 11 2" xfId="841" xr:uid="{00000000-0005-0000-0000-000047040000}"/>
    <cellStyle name="Normal 2 11 11 2 2" xfId="842" xr:uid="{00000000-0005-0000-0000-000048040000}"/>
    <cellStyle name="Normal 2 11 11 2 2 2" xfId="843" xr:uid="{00000000-0005-0000-0000-000049040000}"/>
    <cellStyle name="Normal 2 11 11 3" xfId="844" xr:uid="{00000000-0005-0000-0000-00004A040000}"/>
    <cellStyle name="Normal 2 11 11 3 2" xfId="845" xr:uid="{00000000-0005-0000-0000-00004B040000}"/>
    <cellStyle name="Normal 2 11 11 3 2 2" xfId="846" xr:uid="{00000000-0005-0000-0000-00004C040000}"/>
    <cellStyle name="Normal 2 11 12" xfId="847" xr:uid="{00000000-0005-0000-0000-00004D040000}"/>
    <cellStyle name="Normal 2 11 12 2" xfId="848" xr:uid="{00000000-0005-0000-0000-00004E040000}"/>
    <cellStyle name="Normal 2 11 12 2 2" xfId="849" xr:uid="{00000000-0005-0000-0000-00004F040000}"/>
    <cellStyle name="Normal 2 11 12 2 2 2" xfId="850" xr:uid="{00000000-0005-0000-0000-000050040000}"/>
    <cellStyle name="Normal 2 11 12 3" xfId="851" xr:uid="{00000000-0005-0000-0000-000051040000}"/>
    <cellStyle name="Normal 2 11 12 3 2" xfId="852" xr:uid="{00000000-0005-0000-0000-000052040000}"/>
    <cellStyle name="Normal 2 11 12 3 2 2" xfId="853" xr:uid="{00000000-0005-0000-0000-000053040000}"/>
    <cellStyle name="Normal 2 11 13" xfId="854" xr:uid="{00000000-0005-0000-0000-000054040000}"/>
    <cellStyle name="Normal 2 11 13 2" xfId="855" xr:uid="{00000000-0005-0000-0000-000055040000}"/>
    <cellStyle name="Normal 2 11 13 2 2" xfId="856" xr:uid="{00000000-0005-0000-0000-000056040000}"/>
    <cellStyle name="Normal 2 11 13 2 2 2" xfId="857" xr:uid="{00000000-0005-0000-0000-000057040000}"/>
    <cellStyle name="Normal 2 11 13 3" xfId="858" xr:uid="{00000000-0005-0000-0000-000058040000}"/>
    <cellStyle name="Normal 2 11 13 3 2" xfId="859" xr:uid="{00000000-0005-0000-0000-000059040000}"/>
    <cellStyle name="Normal 2 11 13 3 2 2" xfId="860" xr:uid="{00000000-0005-0000-0000-00005A040000}"/>
    <cellStyle name="Normal 2 11 14" xfId="861" xr:uid="{00000000-0005-0000-0000-00005B040000}"/>
    <cellStyle name="Normal 2 11 14 2" xfId="862" xr:uid="{00000000-0005-0000-0000-00005C040000}"/>
    <cellStyle name="Normal 2 11 14 2 2" xfId="863" xr:uid="{00000000-0005-0000-0000-00005D040000}"/>
    <cellStyle name="Normal 2 11 14 2 2 2" xfId="864" xr:uid="{00000000-0005-0000-0000-00005E040000}"/>
    <cellStyle name="Normal 2 11 14 3" xfId="865" xr:uid="{00000000-0005-0000-0000-00005F040000}"/>
    <cellStyle name="Normal 2 11 14 3 2" xfId="866" xr:uid="{00000000-0005-0000-0000-000060040000}"/>
    <cellStyle name="Normal 2 11 14 3 2 2" xfId="867" xr:uid="{00000000-0005-0000-0000-000061040000}"/>
    <cellStyle name="Normal 2 11 15" xfId="868" xr:uid="{00000000-0005-0000-0000-000062040000}"/>
    <cellStyle name="Normal 2 11 15 2" xfId="869" xr:uid="{00000000-0005-0000-0000-000063040000}"/>
    <cellStyle name="Normal 2 11 15 2 2" xfId="870" xr:uid="{00000000-0005-0000-0000-000064040000}"/>
    <cellStyle name="Normal 2 11 15 2 2 2" xfId="871" xr:uid="{00000000-0005-0000-0000-000065040000}"/>
    <cellStyle name="Normal 2 11 15 3" xfId="872" xr:uid="{00000000-0005-0000-0000-000066040000}"/>
    <cellStyle name="Normal 2 11 15 3 2" xfId="873" xr:uid="{00000000-0005-0000-0000-000067040000}"/>
    <cellStyle name="Normal 2 11 15 3 2 2" xfId="874" xr:uid="{00000000-0005-0000-0000-000068040000}"/>
    <cellStyle name="Normal 2 11 16" xfId="875" xr:uid="{00000000-0005-0000-0000-000069040000}"/>
    <cellStyle name="Normal 2 11 16 2" xfId="876" xr:uid="{00000000-0005-0000-0000-00006A040000}"/>
    <cellStyle name="Normal 2 11 16 2 2" xfId="877" xr:uid="{00000000-0005-0000-0000-00006B040000}"/>
    <cellStyle name="Normal 2 11 16 2 2 2" xfId="878" xr:uid="{00000000-0005-0000-0000-00006C040000}"/>
    <cellStyle name="Normal 2 11 16 3" xfId="879" xr:uid="{00000000-0005-0000-0000-00006D040000}"/>
    <cellStyle name="Normal 2 11 16 3 2" xfId="880" xr:uid="{00000000-0005-0000-0000-00006E040000}"/>
    <cellStyle name="Normal 2 11 16 3 2 2" xfId="881" xr:uid="{00000000-0005-0000-0000-00006F040000}"/>
    <cellStyle name="Normal 2 11 17" xfId="882" xr:uid="{00000000-0005-0000-0000-000070040000}"/>
    <cellStyle name="Normal 2 11 17 2" xfId="883" xr:uid="{00000000-0005-0000-0000-000071040000}"/>
    <cellStyle name="Normal 2 11 17 2 2" xfId="884" xr:uid="{00000000-0005-0000-0000-000072040000}"/>
    <cellStyle name="Normal 2 11 17 2 2 2" xfId="885" xr:uid="{00000000-0005-0000-0000-000073040000}"/>
    <cellStyle name="Normal 2 11 17 3" xfId="886" xr:uid="{00000000-0005-0000-0000-000074040000}"/>
    <cellStyle name="Normal 2 11 17 3 2" xfId="887" xr:uid="{00000000-0005-0000-0000-000075040000}"/>
    <cellStyle name="Normal 2 11 17 3 2 2" xfId="888" xr:uid="{00000000-0005-0000-0000-000076040000}"/>
    <cellStyle name="Normal 2 11 18" xfId="889" xr:uid="{00000000-0005-0000-0000-000077040000}"/>
    <cellStyle name="Normal 2 11 18 2" xfId="890" xr:uid="{00000000-0005-0000-0000-000078040000}"/>
    <cellStyle name="Normal 2 11 18 2 2" xfId="891" xr:uid="{00000000-0005-0000-0000-000079040000}"/>
    <cellStyle name="Normal 2 11 18 2 2 2" xfId="892" xr:uid="{00000000-0005-0000-0000-00007A040000}"/>
    <cellStyle name="Normal 2 11 18 3" xfId="893" xr:uid="{00000000-0005-0000-0000-00007B040000}"/>
    <cellStyle name="Normal 2 11 18 3 2" xfId="894" xr:uid="{00000000-0005-0000-0000-00007C040000}"/>
    <cellStyle name="Normal 2 11 18 3 2 2" xfId="895" xr:uid="{00000000-0005-0000-0000-00007D040000}"/>
    <cellStyle name="Normal 2 11 19" xfId="896" xr:uid="{00000000-0005-0000-0000-00007E040000}"/>
    <cellStyle name="Normal 2 11 19 2" xfId="897" xr:uid="{00000000-0005-0000-0000-00007F040000}"/>
    <cellStyle name="Normal 2 11 19 2 2" xfId="898" xr:uid="{00000000-0005-0000-0000-000080040000}"/>
    <cellStyle name="Normal 2 11 19 2 2 2" xfId="899" xr:uid="{00000000-0005-0000-0000-000081040000}"/>
    <cellStyle name="Normal 2 11 19 3" xfId="900" xr:uid="{00000000-0005-0000-0000-000082040000}"/>
    <cellStyle name="Normal 2 11 19 3 2" xfId="901" xr:uid="{00000000-0005-0000-0000-000083040000}"/>
    <cellStyle name="Normal 2 11 19 3 2 2" xfId="902" xr:uid="{00000000-0005-0000-0000-000084040000}"/>
    <cellStyle name="Normal 2 11 2" xfId="903" xr:uid="{00000000-0005-0000-0000-000085040000}"/>
    <cellStyle name="Normal 2 11 2 2" xfId="904" xr:uid="{00000000-0005-0000-0000-000086040000}"/>
    <cellStyle name="Normal 2 11 2 2 2" xfId="905" xr:uid="{00000000-0005-0000-0000-000087040000}"/>
    <cellStyle name="Normal 2 11 2 2 2 2" xfId="906" xr:uid="{00000000-0005-0000-0000-000088040000}"/>
    <cellStyle name="Normal 2 11 2 3" xfId="907" xr:uid="{00000000-0005-0000-0000-000089040000}"/>
    <cellStyle name="Normal 2 11 2 3 2" xfId="908" xr:uid="{00000000-0005-0000-0000-00008A040000}"/>
    <cellStyle name="Normal 2 11 2 3 2 2" xfId="909" xr:uid="{00000000-0005-0000-0000-00008B040000}"/>
    <cellStyle name="Normal 2 11 20" xfId="910" xr:uid="{00000000-0005-0000-0000-00008C040000}"/>
    <cellStyle name="Normal 2 11 20 2" xfId="911" xr:uid="{00000000-0005-0000-0000-00008D040000}"/>
    <cellStyle name="Normal 2 11 20 2 2" xfId="912" xr:uid="{00000000-0005-0000-0000-00008E040000}"/>
    <cellStyle name="Normal 2 11 20 2 2 2" xfId="913" xr:uid="{00000000-0005-0000-0000-00008F040000}"/>
    <cellStyle name="Normal 2 11 20 3" xfId="914" xr:uid="{00000000-0005-0000-0000-000090040000}"/>
    <cellStyle name="Normal 2 11 20 3 2" xfId="915" xr:uid="{00000000-0005-0000-0000-000091040000}"/>
    <cellStyle name="Normal 2 11 20 3 2 2" xfId="916" xr:uid="{00000000-0005-0000-0000-000092040000}"/>
    <cellStyle name="Normal 2 11 21" xfId="917" xr:uid="{00000000-0005-0000-0000-000093040000}"/>
    <cellStyle name="Normal 2 11 21 2" xfId="918" xr:uid="{00000000-0005-0000-0000-000094040000}"/>
    <cellStyle name="Normal 2 11 21 2 2" xfId="919" xr:uid="{00000000-0005-0000-0000-000095040000}"/>
    <cellStyle name="Normal 2 11 21 2 2 2" xfId="920" xr:uid="{00000000-0005-0000-0000-000096040000}"/>
    <cellStyle name="Normal 2 11 21 3" xfId="921" xr:uid="{00000000-0005-0000-0000-000097040000}"/>
    <cellStyle name="Normal 2 11 21 3 2" xfId="922" xr:uid="{00000000-0005-0000-0000-000098040000}"/>
    <cellStyle name="Normal 2 11 21 3 2 2" xfId="923" xr:uid="{00000000-0005-0000-0000-000099040000}"/>
    <cellStyle name="Normal 2 11 22" xfId="924" xr:uid="{00000000-0005-0000-0000-00009A040000}"/>
    <cellStyle name="Normal 2 11 22 2" xfId="925" xr:uid="{00000000-0005-0000-0000-00009B040000}"/>
    <cellStyle name="Normal 2 11 22 2 2" xfId="926" xr:uid="{00000000-0005-0000-0000-00009C040000}"/>
    <cellStyle name="Normal 2 11 22 2 2 2" xfId="927" xr:uid="{00000000-0005-0000-0000-00009D040000}"/>
    <cellStyle name="Normal 2 11 22 3" xfId="928" xr:uid="{00000000-0005-0000-0000-00009E040000}"/>
    <cellStyle name="Normal 2 11 22 3 2" xfId="929" xr:uid="{00000000-0005-0000-0000-00009F040000}"/>
    <cellStyle name="Normal 2 11 22 3 2 2" xfId="930" xr:uid="{00000000-0005-0000-0000-0000A0040000}"/>
    <cellStyle name="Normal 2 11 23" xfId="931" xr:uid="{00000000-0005-0000-0000-0000A1040000}"/>
    <cellStyle name="Normal 2 11 23 2" xfId="932" xr:uid="{00000000-0005-0000-0000-0000A2040000}"/>
    <cellStyle name="Normal 2 11 23 2 2" xfId="933" xr:uid="{00000000-0005-0000-0000-0000A3040000}"/>
    <cellStyle name="Normal 2 11 23 2 2 2" xfId="934" xr:uid="{00000000-0005-0000-0000-0000A4040000}"/>
    <cellStyle name="Normal 2 11 23 3" xfId="935" xr:uid="{00000000-0005-0000-0000-0000A5040000}"/>
    <cellStyle name="Normal 2 11 23 3 2" xfId="936" xr:uid="{00000000-0005-0000-0000-0000A6040000}"/>
    <cellStyle name="Normal 2 11 23 3 2 2" xfId="937" xr:uid="{00000000-0005-0000-0000-0000A7040000}"/>
    <cellStyle name="Normal 2 11 24" xfId="938" xr:uid="{00000000-0005-0000-0000-0000A8040000}"/>
    <cellStyle name="Normal 2 11 24 2" xfId="939" xr:uid="{00000000-0005-0000-0000-0000A9040000}"/>
    <cellStyle name="Normal 2 11 24 2 2" xfId="940" xr:uid="{00000000-0005-0000-0000-0000AA040000}"/>
    <cellStyle name="Normal 2 11 25" xfId="941" xr:uid="{00000000-0005-0000-0000-0000AB040000}"/>
    <cellStyle name="Normal 2 11 25 2" xfId="942" xr:uid="{00000000-0005-0000-0000-0000AC040000}"/>
    <cellStyle name="Normal 2 11 25 2 2" xfId="943" xr:uid="{00000000-0005-0000-0000-0000AD040000}"/>
    <cellStyle name="Normal 2 11 3" xfId="944" xr:uid="{00000000-0005-0000-0000-0000AE040000}"/>
    <cellStyle name="Normal 2 11 3 2" xfId="945" xr:uid="{00000000-0005-0000-0000-0000AF040000}"/>
    <cellStyle name="Normal 2 11 3 2 2" xfId="946" xr:uid="{00000000-0005-0000-0000-0000B0040000}"/>
    <cellStyle name="Normal 2 11 3 2 2 2" xfId="947" xr:uid="{00000000-0005-0000-0000-0000B1040000}"/>
    <cellStyle name="Normal 2 11 3 3" xfId="948" xr:uid="{00000000-0005-0000-0000-0000B2040000}"/>
    <cellStyle name="Normal 2 11 3 3 2" xfId="949" xr:uid="{00000000-0005-0000-0000-0000B3040000}"/>
    <cellStyle name="Normal 2 11 3 3 2 2" xfId="950" xr:uid="{00000000-0005-0000-0000-0000B4040000}"/>
    <cellStyle name="Normal 2 11 4" xfId="951" xr:uid="{00000000-0005-0000-0000-0000B5040000}"/>
    <cellStyle name="Normal 2 11 4 2" xfId="952" xr:uid="{00000000-0005-0000-0000-0000B6040000}"/>
    <cellStyle name="Normal 2 11 4 2 2" xfId="953" xr:uid="{00000000-0005-0000-0000-0000B7040000}"/>
    <cellStyle name="Normal 2 11 4 2 2 2" xfId="954" xr:uid="{00000000-0005-0000-0000-0000B8040000}"/>
    <cellStyle name="Normal 2 11 4 3" xfId="955" xr:uid="{00000000-0005-0000-0000-0000B9040000}"/>
    <cellStyle name="Normal 2 11 4 3 2" xfId="956" xr:uid="{00000000-0005-0000-0000-0000BA040000}"/>
    <cellStyle name="Normal 2 11 4 3 2 2" xfId="957" xr:uid="{00000000-0005-0000-0000-0000BB040000}"/>
    <cellStyle name="Normal 2 11 5" xfId="958" xr:uid="{00000000-0005-0000-0000-0000BC040000}"/>
    <cellStyle name="Normal 2 11 5 2" xfId="959" xr:uid="{00000000-0005-0000-0000-0000BD040000}"/>
    <cellStyle name="Normal 2 11 5 2 2" xfId="960" xr:uid="{00000000-0005-0000-0000-0000BE040000}"/>
    <cellStyle name="Normal 2 11 5 2 2 2" xfId="961" xr:uid="{00000000-0005-0000-0000-0000BF040000}"/>
    <cellStyle name="Normal 2 11 5 3" xfId="962" xr:uid="{00000000-0005-0000-0000-0000C0040000}"/>
    <cellStyle name="Normal 2 11 5 3 2" xfId="963" xr:uid="{00000000-0005-0000-0000-0000C1040000}"/>
    <cellStyle name="Normal 2 11 5 3 2 2" xfId="964" xr:uid="{00000000-0005-0000-0000-0000C2040000}"/>
    <cellStyle name="Normal 2 11 6" xfId="965" xr:uid="{00000000-0005-0000-0000-0000C3040000}"/>
    <cellStyle name="Normal 2 11 6 2" xfId="966" xr:uid="{00000000-0005-0000-0000-0000C4040000}"/>
    <cellStyle name="Normal 2 11 6 2 2" xfId="967" xr:uid="{00000000-0005-0000-0000-0000C5040000}"/>
    <cellStyle name="Normal 2 11 6 2 2 2" xfId="968" xr:uid="{00000000-0005-0000-0000-0000C6040000}"/>
    <cellStyle name="Normal 2 11 6 3" xfId="969" xr:uid="{00000000-0005-0000-0000-0000C7040000}"/>
    <cellStyle name="Normal 2 11 6 3 2" xfId="970" xr:uid="{00000000-0005-0000-0000-0000C8040000}"/>
    <cellStyle name="Normal 2 11 6 3 2 2" xfId="971" xr:uid="{00000000-0005-0000-0000-0000C9040000}"/>
    <cellStyle name="Normal 2 11 7" xfId="972" xr:uid="{00000000-0005-0000-0000-0000CA040000}"/>
    <cellStyle name="Normal 2 11 7 2" xfId="973" xr:uid="{00000000-0005-0000-0000-0000CB040000}"/>
    <cellStyle name="Normal 2 11 7 2 2" xfId="974" xr:uid="{00000000-0005-0000-0000-0000CC040000}"/>
    <cellStyle name="Normal 2 11 7 2 2 2" xfId="975" xr:uid="{00000000-0005-0000-0000-0000CD040000}"/>
    <cellStyle name="Normal 2 11 7 3" xfId="976" xr:uid="{00000000-0005-0000-0000-0000CE040000}"/>
    <cellStyle name="Normal 2 11 7 3 2" xfId="977" xr:uid="{00000000-0005-0000-0000-0000CF040000}"/>
    <cellStyle name="Normal 2 11 7 3 2 2" xfId="978" xr:uid="{00000000-0005-0000-0000-0000D0040000}"/>
    <cellStyle name="Normal 2 11 8" xfId="979" xr:uid="{00000000-0005-0000-0000-0000D1040000}"/>
    <cellStyle name="Normal 2 11 8 2" xfId="980" xr:uid="{00000000-0005-0000-0000-0000D2040000}"/>
    <cellStyle name="Normal 2 11 8 2 2" xfId="981" xr:uid="{00000000-0005-0000-0000-0000D3040000}"/>
    <cellStyle name="Normal 2 11 8 2 2 2" xfId="982" xr:uid="{00000000-0005-0000-0000-0000D4040000}"/>
    <cellStyle name="Normal 2 11 8 3" xfId="983" xr:uid="{00000000-0005-0000-0000-0000D5040000}"/>
    <cellStyle name="Normal 2 11 8 3 2" xfId="984" xr:uid="{00000000-0005-0000-0000-0000D6040000}"/>
    <cellStyle name="Normal 2 11 8 3 2 2" xfId="985" xr:uid="{00000000-0005-0000-0000-0000D7040000}"/>
    <cellStyle name="Normal 2 11 9" xfId="986" xr:uid="{00000000-0005-0000-0000-0000D8040000}"/>
    <cellStyle name="Normal 2 11 9 2" xfId="987" xr:uid="{00000000-0005-0000-0000-0000D9040000}"/>
    <cellStyle name="Normal 2 11 9 2 2" xfId="988" xr:uid="{00000000-0005-0000-0000-0000DA040000}"/>
    <cellStyle name="Normal 2 11 9 2 2 2" xfId="989" xr:uid="{00000000-0005-0000-0000-0000DB040000}"/>
    <cellStyle name="Normal 2 11 9 3" xfId="990" xr:uid="{00000000-0005-0000-0000-0000DC040000}"/>
    <cellStyle name="Normal 2 11 9 3 2" xfId="991" xr:uid="{00000000-0005-0000-0000-0000DD040000}"/>
    <cellStyle name="Normal 2 11 9 3 2 2" xfId="992" xr:uid="{00000000-0005-0000-0000-0000DE040000}"/>
    <cellStyle name="Normal 2 12" xfId="993" xr:uid="{00000000-0005-0000-0000-0000DF040000}"/>
    <cellStyle name="Normal 2 12 10" xfId="994" xr:uid="{00000000-0005-0000-0000-0000E0040000}"/>
    <cellStyle name="Normal 2 12 10 2" xfId="995" xr:uid="{00000000-0005-0000-0000-0000E1040000}"/>
    <cellStyle name="Normal 2 12 10 2 2" xfId="996" xr:uid="{00000000-0005-0000-0000-0000E2040000}"/>
    <cellStyle name="Normal 2 12 10 2 2 2" xfId="997" xr:uid="{00000000-0005-0000-0000-0000E3040000}"/>
    <cellStyle name="Normal 2 12 10 3" xfId="998" xr:uid="{00000000-0005-0000-0000-0000E4040000}"/>
    <cellStyle name="Normal 2 12 10 3 2" xfId="999" xr:uid="{00000000-0005-0000-0000-0000E5040000}"/>
    <cellStyle name="Normal 2 12 10 3 2 2" xfId="1000" xr:uid="{00000000-0005-0000-0000-0000E6040000}"/>
    <cellStyle name="Normal 2 12 11" xfId="1001" xr:uid="{00000000-0005-0000-0000-0000E7040000}"/>
    <cellStyle name="Normal 2 12 11 2" xfId="1002" xr:uid="{00000000-0005-0000-0000-0000E8040000}"/>
    <cellStyle name="Normal 2 12 11 2 2" xfId="1003" xr:uid="{00000000-0005-0000-0000-0000E9040000}"/>
    <cellStyle name="Normal 2 12 11 2 2 2" xfId="1004" xr:uid="{00000000-0005-0000-0000-0000EA040000}"/>
    <cellStyle name="Normal 2 12 11 3" xfId="1005" xr:uid="{00000000-0005-0000-0000-0000EB040000}"/>
    <cellStyle name="Normal 2 12 11 3 2" xfId="1006" xr:uid="{00000000-0005-0000-0000-0000EC040000}"/>
    <cellStyle name="Normal 2 12 11 3 2 2" xfId="1007" xr:uid="{00000000-0005-0000-0000-0000ED040000}"/>
    <cellStyle name="Normal 2 12 12" xfId="1008" xr:uid="{00000000-0005-0000-0000-0000EE040000}"/>
    <cellStyle name="Normal 2 12 12 2" xfId="1009" xr:uid="{00000000-0005-0000-0000-0000EF040000}"/>
    <cellStyle name="Normal 2 12 12 2 2" xfId="1010" xr:uid="{00000000-0005-0000-0000-0000F0040000}"/>
    <cellStyle name="Normal 2 12 12 2 2 2" xfId="1011" xr:uid="{00000000-0005-0000-0000-0000F1040000}"/>
    <cellStyle name="Normal 2 12 12 3" xfId="1012" xr:uid="{00000000-0005-0000-0000-0000F2040000}"/>
    <cellStyle name="Normal 2 12 12 3 2" xfId="1013" xr:uid="{00000000-0005-0000-0000-0000F3040000}"/>
    <cellStyle name="Normal 2 12 12 3 2 2" xfId="1014" xr:uid="{00000000-0005-0000-0000-0000F4040000}"/>
    <cellStyle name="Normal 2 12 13" xfId="1015" xr:uid="{00000000-0005-0000-0000-0000F5040000}"/>
    <cellStyle name="Normal 2 12 13 2" xfId="1016" xr:uid="{00000000-0005-0000-0000-0000F6040000}"/>
    <cellStyle name="Normal 2 12 13 2 2" xfId="1017" xr:uid="{00000000-0005-0000-0000-0000F7040000}"/>
    <cellStyle name="Normal 2 12 13 2 2 2" xfId="1018" xr:uid="{00000000-0005-0000-0000-0000F8040000}"/>
    <cellStyle name="Normal 2 12 13 3" xfId="1019" xr:uid="{00000000-0005-0000-0000-0000F9040000}"/>
    <cellStyle name="Normal 2 12 13 3 2" xfId="1020" xr:uid="{00000000-0005-0000-0000-0000FA040000}"/>
    <cellStyle name="Normal 2 12 13 3 2 2" xfId="1021" xr:uid="{00000000-0005-0000-0000-0000FB040000}"/>
    <cellStyle name="Normal 2 12 14" xfId="1022" xr:uid="{00000000-0005-0000-0000-0000FC040000}"/>
    <cellStyle name="Normal 2 12 14 2" xfId="1023" xr:uid="{00000000-0005-0000-0000-0000FD040000}"/>
    <cellStyle name="Normal 2 12 14 2 2" xfId="1024" xr:uid="{00000000-0005-0000-0000-0000FE040000}"/>
    <cellStyle name="Normal 2 12 14 2 2 2" xfId="1025" xr:uid="{00000000-0005-0000-0000-0000FF040000}"/>
    <cellStyle name="Normal 2 12 14 3" xfId="1026" xr:uid="{00000000-0005-0000-0000-000000050000}"/>
    <cellStyle name="Normal 2 12 14 3 2" xfId="1027" xr:uid="{00000000-0005-0000-0000-000001050000}"/>
    <cellStyle name="Normal 2 12 14 3 2 2" xfId="1028" xr:uid="{00000000-0005-0000-0000-000002050000}"/>
    <cellStyle name="Normal 2 12 15" xfId="1029" xr:uid="{00000000-0005-0000-0000-000003050000}"/>
    <cellStyle name="Normal 2 12 15 2" xfId="1030" xr:uid="{00000000-0005-0000-0000-000004050000}"/>
    <cellStyle name="Normal 2 12 15 2 2" xfId="1031" xr:uid="{00000000-0005-0000-0000-000005050000}"/>
    <cellStyle name="Normal 2 12 15 2 2 2" xfId="1032" xr:uid="{00000000-0005-0000-0000-000006050000}"/>
    <cellStyle name="Normal 2 12 15 3" xfId="1033" xr:uid="{00000000-0005-0000-0000-000007050000}"/>
    <cellStyle name="Normal 2 12 15 3 2" xfId="1034" xr:uid="{00000000-0005-0000-0000-000008050000}"/>
    <cellStyle name="Normal 2 12 15 3 2 2" xfId="1035" xr:uid="{00000000-0005-0000-0000-000009050000}"/>
    <cellStyle name="Normal 2 12 16" xfId="1036" xr:uid="{00000000-0005-0000-0000-00000A050000}"/>
    <cellStyle name="Normal 2 12 16 2" xfId="1037" xr:uid="{00000000-0005-0000-0000-00000B050000}"/>
    <cellStyle name="Normal 2 12 16 2 2" xfId="1038" xr:uid="{00000000-0005-0000-0000-00000C050000}"/>
    <cellStyle name="Normal 2 12 16 2 2 2" xfId="1039" xr:uid="{00000000-0005-0000-0000-00000D050000}"/>
    <cellStyle name="Normal 2 12 16 3" xfId="1040" xr:uid="{00000000-0005-0000-0000-00000E050000}"/>
    <cellStyle name="Normal 2 12 16 3 2" xfId="1041" xr:uid="{00000000-0005-0000-0000-00000F050000}"/>
    <cellStyle name="Normal 2 12 16 3 2 2" xfId="1042" xr:uid="{00000000-0005-0000-0000-000010050000}"/>
    <cellStyle name="Normal 2 12 17" xfId="1043" xr:uid="{00000000-0005-0000-0000-000011050000}"/>
    <cellStyle name="Normal 2 12 17 2" xfId="1044" xr:uid="{00000000-0005-0000-0000-000012050000}"/>
    <cellStyle name="Normal 2 12 17 2 2" xfId="1045" xr:uid="{00000000-0005-0000-0000-000013050000}"/>
    <cellStyle name="Normal 2 12 17 2 2 2" xfId="1046" xr:uid="{00000000-0005-0000-0000-000014050000}"/>
    <cellStyle name="Normal 2 12 17 3" xfId="1047" xr:uid="{00000000-0005-0000-0000-000015050000}"/>
    <cellStyle name="Normal 2 12 17 3 2" xfId="1048" xr:uid="{00000000-0005-0000-0000-000016050000}"/>
    <cellStyle name="Normal 2 12 17 3 2 2" xfId="1049" xr:uid="{00000000-0005-0000-0000-000017050000}"/>
    <cellStyle name="Normal 2 12 18" xfId="1050" xr:uid="{00000000-0005-0000-0000-000018050000}"/>
    <cellStyle name="Normal 2 12 18 2" xfId="1051" xr:uid="{00000000-0005-0000-0000-000019050000}"/>
    <cellStyle name="Normal 2 12 18 2 2" xfId="1052" xr:uid="{00000000-0005-0000-0000-00001A050000}"/>
    <cellStyle name="Normal 2 12 18 2 2 2" xfId="1053" xr:uid="{00000000-0005-0000-0000-00001B050000}"/>
    <cellStyle name="Normal 2 12 18 3" xfId="1054" xr:uid="{00000000-0005-0000-0000-00001C050000}"/>
    <cellStyle name="Normal 2 12 18 3 2" xfId="1055" xr:uid="{00000000-0005-0000-0000-00001D050000}"/>
    <cellStyle name="Normal 2 12 18 3 2 2" xfId="1056" xr:uid="{00000000-0005-0000-0000-00001E050000}"/>
    <cellStyle name="Normal 2 12 19" xfId="1057" xr:uid="{00000000-0005-0000-0000-00001F050000}"/>
    <cellStyle name="Normal 2 12 19 2" xfId="1058" xr:uid="{00000000-0005-0000-0000-000020050000}"/>
    <cellStyle name="Normal 2 12 19 2 2" xfId="1059" xr:uid="{00000000-0005-0000-0000-000021050000}"/>
    <cellStyle name="Normal 2 12 19 2 2 2" xfId="1060" xr:uid="{00000000-0005-0000-0000-000022050000}"/>
    <cellStyle name="Normal 2 12 19 3" xfId="1061" xr:uid="{00000000-0005-0000-0000-000023050000}"/>
    <cellStyle name="Normal 2 12 19 3 2" xfId="1062" xr:uid="{00000000-0005-0000-0000-000024050000}"/>
    <cellStyle name="Normal 2 12 19 3 2 2" xfId="1063" xr:uid="{00000000-0005-0000-0000-000025050000}"/>
    <cellStyle name="Normal 2 12 2" xfId="1064" xr:uid="{00000000-0005-0000-0000-000026050000}"/>
    <cellStyle name="Normal 2 12 2 2" xfId="1065" xr:uid="{00000000-0005-0000-0000-000027050000}"/>
    <cellStyle name="Normal 2 12 2 2 2" xfId="1066" xr:uid="{00000000-0005-0000-0000-000028050000}"/>
    <cellStyle name="Normal 2 12 2 2 2 2" xfId="1067" xr:uid="{00000000-0005-0000-0000-000029050000}"/>
    <cellStyle name="Normal 2 12 2 3" xfId="1068" xr:uid="{00000000-0005-0000-0000-00002A050000}"/>
    <cellStyle name="Normal 2 12 2 3 2" xfId="1069" xr:uid="{00000000-0005-0000-0000-00002B050000}"/>
    <cellStyle name="Normal 2 12 2 3 2 2" xfId="1070" xr:uid="{00000000-0005-0000-0000-00002C050000}"/>
    <cellStyle name="Normal 2 12 20" xfId="1071" xr:uid="{00000000-0005-0000-0000-00002D050000}"/>
    <cellStyle name="Normal 2 12 20 2" xfId="1072" xr:uid="{00000000-0005-0000-0000-00002E050000}"/>
    <cellStyle name="Normal 2 12 20 2 2" xfId="1073" xr:uid="{00000000-0005-0000-0000-00002F050000}"/>
    <cellStyle name="Normal 2 12 20 2 2 2" xfId="1074" xr:uid="{00000000-0005-0000-0000-000030050000}"/>
    <cellStyle name="Normal 2 12 20 3" xfId="1075" xr:uid="{00000000-0005-0000-0000-000031050000}"/>
    <cellStyle name="Normal 2 12 20 3 2" xfId="1076" xr:uid="{00000000-0005-0000-0000-000032050000}"/>
    <cellStyle name="Normal 2 12 20 3 2 2" xfId="1077" xr:uid="{00000000-0005-0000-0000-000033050000}"/>
    <cellStyle name="Normal 2 12 21" xfId="1078" xr:uid="{00000000-0005-0000-0000-000034050000}"/>
    <cellStyle name="Normal 2 12 21 2" xfId="1079" xr:uid="{00000000-0005-0000-0000-000035050000}"/>
    <cellStyle name="Normal 2 12 21 2 2" xfId="1080" xr:uid="{00000000-0005-0000-0000-000036050000}"/>
    <cellStyle name="Normal 2 12 21 2 2 2" xfId="1081" xr:uid="{00000000-0005-0000-0000-000037050000}"/>
    <cellStyle name="Normal 2 12 21 3" xfId="1082" xr:uid="{00000000-0005-0000-0000-000038050000}"/>
    <cellStyle name="Normal 2 12 21 3 2" xfId="1083" xr:uid="{00000000-0005-0000-0000-000039050000}"/>
    <cellStyle name="Normal 2 12 21 3 2 2" xfId="1084" xr:uid="{00000000-0005-0000-0000-00003A050000}"/>
    <cellStyle name="Normal 2 12 22" xfId="1085" xr:uid="{00000000-0005-0000-0000-00003B050000}"/>
    <cellStyle name="Normal 2 12 22 2" xfId="1086" xr:uid="{00000000-0005-0000-0000-00003C050000}"/>
    <cellStyle name="Normal 2 12 22 2 2" xfId="1087" xr:uid="{00000000-0005-0000-0000-00003D050000}"/>
    <cellStyle name="Normal 2 12 22 2 2 2" xfId="1088" xr:uid="{00000000-0005-0000-0000-00003E050000}"/>
    <cellStyle name="Normal 2 12 22 3" xfId="1089" xr:uid="{00000000-0005-0000-0000-00003F050000}"/>
    <cellStyle name="Normal 2 12 22 3 2" xfId="1090" xr:uid="{00000000-0005-0000-0000-000040050000}"/>
    <cellStyle name="Normal 2 12 22 3 2 2" xfId="1091" xr:uid="{00000000-0005-0000-0000-000041050000}"/>
    <cellStyle name="Normal 2 12 23" xfId="1092" xr:uid="{00000000-0005-0000-0000-000042050000}"/>
    <cellStyle name="Normal 2 12 23 2" xfId="1093" xr:uid="{00000000-0005-0000-0000-000043050000}"/>
    <cellStyle name="Normal 2 12 23 2 2" xfId="1094" xr:uid="{00000000-0005-0000-0000-000044050000}"/>
    <cellStyle name="Normal 2 12 23 2 2 2" xfId="1095" xr:uid="{00000000-0005-0000-0000-000045050000}"/>
    <cellStyle name="Normal 2 12 23 3" xfId="1096" xr:uid="{00000000-0005-0000-0000-000046050000}"/>
    <cellStyle name="Normal 2 12 23 3 2" xfId="1097" xr:uid="{00000000-0005-0000-0000-000047050000}"/>
    <cellStyle name="Normal 2 12 23 3 2 2" xfId="1098" xr:uid="{00000000-0005-0000-0000-000048050000}"/>
    <cellStyle name="Normal 2 12 24" xfId="1099" xr:uid="{00000000-0005-0000-0000-000049050000}"/>
    <cellStyle name="Normal 2 12 24 2" xfId="1100" xr:uid="{00000000-0005-0000-0000-00004A050000}"/>
    <cellStyle name="Normal 2 12 24 2 2" xfId="1101" xr:uid="{00000000-0005-0000-0000-00004B050000}"/>
    <cellStyle name="Normal 2 12 25" xfId="1102" xr:uid="{00000000-0005-0000-0000-00004C050000}"/>
    <cellStyle name="Normal 2 12 25 2" xfId="1103" xr:uid="{00000000-0005-0000-0000-00004D050000}"/>
    <cellStyle name="Normal 2 12 25 2 2" xfId="1104" xr:uid="{00000000-0005-0000-0000-00004E050000}"/>
    <cellStyle name="Normal 2 12 3" xfId="1105" xr:uid="{00000000-0005-0000-0000-00004F050000}"/>
    <cellStyle name="Normal 2 12 3 2" xfId="1106" xr:uid="{00000000-0005-0000-0000-000050050000}"/>
    <cellStyle name="Normal 2 12 3 2 2" xfId="1107" xr:uid="{00000000-0005-0000-0000-000051050000}"/>
    <cellStyle name="Normal 2 12 3 2 2 2" xfId="1108" xr:uid="{00000000-0005-0000-0000-000052050000}"/>
    <cellStyle name="Normal 2 12 3 3" xfId="1109" xr:uid="{00000000-0005-0000-0000-000053050000}"/>
    <cellStyle name="Normal 2 12 3 3 2" xfId="1110" xr:uid="{00000000-0005-0000-0000-000054050000}"/>
    <cellStyle name="Normal 2 12 3 3 2 2" xfId="1111" xr:uid="{00000000-0005-0000-0000-000055050000}"/>
    <cellStyle name="Normal 2 12 4" xfId="1112" xr:uid="{00000000-0005-0000-0000-000056050000}"/>
    <cellStyle name="Normal 2 12 4 2" xfId="1113" xr:uid="{00000000-0005-0000-0000-000057050000}"/>
    <cellStyle name="Normal 2 12 4 2 2" xfId="1114" xr:uid="{00000000-0005-0000-0000-000058050000}"/>
    <cellStyle name="Normal 2 12 4 2 2 2" xfId="1115" xr:uid="{00000000-0005-0000-0000-000059050000}"/>
    <cellStyle name="Normal 2 12 4 3" xfId="1116" xr:uid="{00000000-0005-0000-0000-00005A050000}"/>
    <cellStyle name="Normal 2 12 4 3 2" xfId="1117" xr:uid="{00000000-0005-0000-0000-00005B050000}"/>
    <cellStyle name="Normal 2 12 4 3 2 2" xfId="1118" xr:uid="{00000000-0005-0000-0000-00005C050000}"/>
    <cellStyle name="Normal 2 12 5" xfId="1119" xr:uid="{00000000-0005-0000-0000-00005D050000}"/>
    <cellStyle name="Normal 2 12 5 2" xfId="1120" xr:uid="{00000000-0005-0000-0000-00005E050000}"/>
    <cellStyle name="Normal 2 12 5 2 2" xfId="1121" xr:uid="{00000000-0005-0000-0000-00005F050000}"/>
    <cellStyle name="Normal 2 12 5 2 2 2" xfId="1122" xr:uid="{00000000-0005-0000-0000-000060050000}"/>
    <cellStyle name="Normal 2 12 5 3" xfId="1123" xr:uid="{00000000-0005-0000-0000-000061050000}"/>
    <cellStyle name="Normal 2 12 5 3 2" xfId="1124" xr:uid="{00000000-0005-0000-0000-000062050000}"/>
    <cellStyle name="Normal 2 12 5 3 2 2" xfId="1125" xr:uid="{00000000-0005-0000-0000-000063050000}"/>
    <cellStyle name="Normal 2 12 6" xfId="1126" xr:uid="{00000000-0005-0000-0000-000064050000}"/>
    <cellStyle name="Normal 2 12 6 2" xfId="1127" xr:uid="{00000000-0005-0000-0000-000065050000}"/>
    <cellStyle name="Normal 2 12 6 2 2" xfId="1128" xr:uid="{00000000-0005-0000-0000-000066050000}"/>
    <cellStyle name="Normal 2 12 6 2 2 2" xfId="1129" xr:uid="{00000000-0005-0000-0000-000067050000}"/>
    <cellStyle name="Normal 2 12 6 3" xfId="1130" xr:uid="{00000000-0005-0000-0000-000068050000}"/>
    <cellStyle name="Normal 2 12 6 3 2" xfId="1131" xr:uid="{00000000-0005-0000-0000-000069050000}"/>
    <cellStyle name="Normal 2 12 6 3 2 2" xfId="1132" xr:uid="{00000000-0005-0000-0000-00006A050000}"/>
    <cellStyle name="Normal 2 12 7" xfId="1133" xr:uid="{00000000-0005-0000-0000-00006B050000}"/>
    <cellStyle name="Normal 2 12 7 2" xfId="1134" xr:uid="{00000000-0005-0000-0000-00006C050000}"/>
    <cellStyle name="Normal 2 12 7 2 2" xfId="1135" xr:uid="{00000000-0005-0000-0000-00006D050000}"/>
    <cellStyle name="Normal 2 12 7 2 2 2" xfId="1136" xr:uid="{00000000-0005-0000-0000-00006E050000}"/>
    <cellStyle name="Normal 2 12 7 3" xfId="1137" xr:uid="{00000000-0005-0000-0000-00006F050000}"/>
    <cellStyle name="Normal 2 12 7 3 2" xfId="1138" xr:uid="{00000000-0005-0000-0000-000070050000}"/>
    <cellStyle name="Normal 2 12 7 3 2 2" xfId="1139" xr:uid="{00000000-0005-0000-0000-000071050000}"/>
    <cellStyle name="Normal 2 12 8" xfId="1140" xr:uid="{00000000-0005-0000-0000-000072050000}"/>
    <cellStyle name="Normal 2 12 8 2" xfId="1141" xr:uid="{00000000-0005-0000-0000-000073050000}"/>
    <cellStyle name="Normal 2 12 8 2 2" xfId="1142" xr:uid="{00000000-0005-0000-0000-000074050000}"/>
    <cellStyle name="Normal 2 12 8 2 2 2" xfId="1143" xr:uid="{00000000-0005-0000-0000-000075050000}"/>
    <cellStyle name="Normal 2 12 8 3" xfId="1144" xr:uid="{00000000-0005-0000-0000-000076050000}"/>
    <cellStyle name="Normal 2 12 8 3 2" xfId="1145" xr:uid="{00000000-0005-0000-0000-000077050000}"/>
    <cellStyle name="Normal 2 12 8 3 2 2" xfId="1146" xr:uid="{00000000-0005-0000-0000-000078050000}"/>
    <cellStyle name="Normal 2 12 9" xfId="1147" xr:uid="{00000000-0005-0000-0000-000079050000}"/>
    <cellStyle name="Normal 2 12 9 2" xfId="1148" xr:uid="{00000000-0005-0000-0000-00007A050000}"/>
    <cellStyle name="Normal 2 12 9 2 2" xfId="1149" xr:uid="{00000000-0005-0000-0000-00007B050000}"/>
    <cellStyle name="Normal 2 12 9 2 2 2" xfId="1150" xr:uid="{00000000-0005-0000-0000-00007C050000}"/>
    <cellStyle name="Normal 2 12 9 3" xfId="1151" xr:uid="{00000000-0005-0000-0000-00007D050000}"/>
    <cellStyle name="Normal 2 12 9 3 2" xfId="1152" xr:uid="{00000000-0005-0000-0000-00007E050000}"/>
    <cellStyle name="Normal 2 12 9 3 2 2" xfId="1153" xr:uid="{00000000-0005-0000-0000-00007F050000}"/>
    <cellStyle name="Normal 2 13" xfId="1154" xr:uid="{00000000-0005-0000-0000-000080050000}"/>
    <cellStyle name="Normal 2 13 10" xfId="1155" xr:uid="{00000000-0005-0000-0000-000081050000}"/>
    <cellStyle name="Normal 2 13 10 2" xfId="1156" xr:uid="{00000000-0005-0000-0000-000082050000}"/>
    <cellStyle name="Normal 2 13 10 2 2" xfId="1157" xr:uid="{00000000-0005-0000-0000-000083050000}"/>
    <cellStyle name="Normal 2 13 10 2 2 2" xfId="1158" xr:uid="{00000000-0005-0000-0000-000084050000}"/>
    <cellStyle name="Normal 2 13 10 3" xfId="1159" xr:uid="{00000000-0005-0000-0000-000085050000}"/>
    <cellStyle name="Normal 2 13 10 3 2" xfId="1160" xr:uid="{00000000-0005-0000-0000-000086050000}"/>
    <cellStyle name="Normal 2 13 10 3 2 2" xfId="1161" xr:uid="{00000000-0005-0000-0000-000087050000}"/>
    <cellStyle name="Normal 2 13 11" xfId="1162" xr:uid="{00000000-0005-0000-0000-000088050000}"/>
    <cellStyle name="Normal 2 13 11 2" xfId="1163" xr:uid="{00000000-0005-0000-0000-000089050000}"/>
    <cellStyle name="Normal 2 13 11 2 2" xfId="1164" xr:uid="{00000000-0005-0000-0000-00008A050000}"/>
    <cellStyle name="Normal 2 13 11 2 2 2" xfId="1165" xr:uid="{00000000-0005-0000-0000-00008B050000}"/>
    <cellStyle name="Normal 2 13 11 3" xfId="1166" xr:uid="{00000000-0005-0000-0000-00008C050000}"/>
    <cellStyle name="Normal 2 13 11 3 2" xfId="1167" xr:uid="{00000000-0005-0000-0000-00008D050000}"/>
    <cellStyle name="Normal 2 13 11 3 2 2" xfId="1168" xr:uid="{00000000-0005-0000-0000-00008E050000}"/>
    <cellStyle name="Normal 2 13 12" xfId="1169" xr:uid="{00000000-0005-0000-0000-00008F050000}"/>
    <cellStyle name="Normal 2 13 12 2" xfId="1170" xr:uid="{00000000-0005-0000-0000-000090050000}"/>
    <cellStyle name="Normal 2 13 12 2 2" xfId="1171" xr:uid="{00000000-0005-0000-0000-000091050000}"/>
    <cellStyle name="Normal 2 13 12 2 2 2" xfId="1172" xr:uid="{00000000-0005-0000-0000-000092050000}"/>
    <cellStyle name="Normal 2 13 12 3" xfId="1173" xr:uid="{00000000-0005-0000-0000-000093050000}"/>
    <cellStyle name="Normal 2 13 12 3 2" xfId="1174" xr:uid="{00000000-0005-0000-0000-000094050000}"/>
    <cellStyle name="Normal 2 13 12 3 2 2" xfId="1175" xr:uid="{00000000-0005-0000-0000-000095050000}"/>
    <cellStyle name="Normal 2 13 13" xfId="1176" xr:uid="{00000000-0005-0000-0000-000096050000}"/>
    <cellStyle name="Normal 2 13 13 2" xfId="1177" xr:uid="{00000000-0005-0000-0000-000097050000}"/>
    <cellStyle name="Normal 2 13 13 2 2" xfId="1178" xr:uid="{00000000-0005-0000-0000-000098050000}"/>
    <cellStyle name="Normal 2 13 13 2 2 2" xfId="1179" xr:uid="{00000000-0005-0000-0000-000099050000}"/>
    <cellStyle name="Normal 2 13 13 3" xfId="1180" xr:uid="{00000000-0005-0000-0000-00009A050000}"/>
    <cellStyle name="Normal 2 13 13 3 2" xfId="1181" xr:uid="{00000000-0005-0000-0000-00009B050000}"/>
    <cellStyle name="Normal 2 13 13 3 2 2" xfId="1182" xr:uid="{00000000-0005-0000-0000-00009C050000}"/>
    <cellStyle name="Normal 2 13 14" xfId="1183" xr:uid="{00000000-0005-0000-0000-00009D050000}"/>
    <cellStyle name="Normal 2 13 14 2" xfId="1184" xr:uid="{00000000-0005-0000-0000-00009E050000}"/>
    <cellStyle name="Normal 2 13 14 2 2" xfId="1185" xr:uid="{00000000-0005-0000-0000-00009F050000}"/>
    <cellStyle name="Normal 2 13 14 2 2 2" xfId="1186" xr:uid="{00000000-0005-0000-0000-0000A0050000}"/>
    <cellStyle name="Normal 2 13 14 3" xfId="1187" xr:uid="{00000000-0005-0000-0000-0000A1050000}"/>
    <cellStyle name="Normal 2 13 14 3 2" xfId="1188" xr:uid="{00000000-0005-0000-0000-0000A2050000}"/>
    <cellStyle name="Normal 2 13 14 3 2 2" xfId="1189" xr:uid="{00000000-0005-0000-0000-0000A3050000}"/>
    <cellStyle name="Normal 2 13 15" xfId="1190" xr:uid="{00000000-0005-0000-0000-0000A4050000}"/>
    <cellStyle name="Normal 2 13 15 2" xfId="1191" xr:uid="{00000000-0005-0000-0000-0000A5050000}"/>
    <cellStyle name="Normal 2 13 15 2 2" xfId="1192" xr:uid="{00000000-0005-0000-0000-0000A6050000}"/>
    <cellStyle name="Normal 2 13 15 2 2 2" xfId="1193" xr:uid="{00000000-0005-0000-0000-0000A7050000}"/>
    <cellStyle name="Normal 2 13 15 3" xfId="1194" xr:uid="{00000000-0005-0000-0000-0000A8050000}"/>
    <cellStyle name="Normal 2 13 15 3 2" xfId="1195" xr:uid="{00000000-0005-0000-0000-0000A9050000}"/>
    <cellStyle name="Normal 2 13 15 3 2 2" xfId="1196" xr:uid="{00000000-0005-0000-0000-0000AA050000}"/>
    <cellStyle name="Normal 2 13 16" xfId="1197" xr:uid="{00000000-0005-0000-0000-0000AB050000}"/>
    <cellStyle name="Normal 2 13 16 2" xfId="1198" xr:uid="{00000000-0005-0000-0000-0000AC050000}"/>
    <cellStyle name="Normal 2 13 16 2 2" xfId="1199" xr:uid="{00000000-0005-0000-0000-0000AD050000}"/>
    <cellStyle name="Normal 2 13 16 2 2 2" xfId="1200" xr:uid="{00000000-0005-0000-0000-0000AE050000}"/>
    <cellStyle name="Normal 2 13 16 3" xfId="1201" xr:uid="{00000000-0005-0000-0000-0000AF050000}"/>
    <cellStyle name="Normal 2 13 16 3 2" xfId="1202" xr:uid="{00000000-0005-0000-0000-0000B0050000}"/>
    <cellStyle name="Normal 2 13 16 3 2 2" xfId="1203" xr:uid="{00000000-0005-0000-0000-0000B1050000}"/>
    <cellStyle name="Normal 2 13 17" xfId="1204" xr:uid="{00000000-0005-0000-0000-0000B2050000}"/>
    <cellStyle name="Normal 2 13 17 2" xfId="1205" xr:uid="{00000000-0005-0000-0000-0000B3050000}"/>
    <cellStyle name="Normal 2 13 17 2 2" xfId="1206" xr:uid="{00000000-0005-0000-0000-0000B4050000}"/>
    <cellStyle name="Normal 2 13 17 2 2 2" xfId="1207" xr:uid="{00000000-0005-0000-0000-0000B5050000}"/>
    <cellStyle name="Normal 2 13 17 3" xfId="1208" xr:uid="{00000000-0005-0000-0000-0000B6050000}"/>
    <cellStyle name="Normal 2 13 17 3 2" xfId="1209" xr:uid="{00000000-0005-0000-0000-0000B7050000}"/>
    <cellStyle name="Normal 2 13 17 3 2 2" xfId="1210" xr:uid="{00000000-0005-0000-0000-0000B8050000}"/>
    <cellStyle name="Normal 2 13 18" xfId="1211" xr:uid="{00000000-0005-0000-0000-0000B9050000}"/>
    <cellStyle name="Normal 2 13 18 2" xfId="1212" xr:uid="{00000000-0005-0000-0000-0000BA050000}"/>
    <cellStyle name="Normal 2 13 18 2 2" xfId="1213" xr:uid="{00000000-0005-0000-0000-0000BB050000}"/>
    <cellStyle name="Normal 2 13 18 2 2 2" xfId="1214" xr:uid="{00000000-0005-0000-0000-0000BC050000}"/>
    <cellStyle name="Normal 2 13 18 3" xfId="1215" xr:uid="{00000000-0005-0000-0000-0000BD050000}"/>
    <cellStyle name="Normal 2 13 18 3 2" xfId="1216" xr:uid="{00000000-0005-0000-0000-0000BE050000}"/>
    <cellStyle name="Normal 2 13 18 3 2 2" xfId="1217" xr:uid="{00000000-0005-0000-0000-0000BF050000}"/>
    <cellStyle name="Normal 2 13 19" xfId="1218" xr:uid="{00000000-0005-0000-0000-0000C0050000}"/>
    <cellStyle name="Normal 2 13 19 2" xfId="1219" xr:uid="{00000000-0005-0000-0000-0000C1050000}"/>
    <cellStyle name="Normal 2 13 19 2 2" xfId="1220" xr:uid="{00000000-0005-0000-0000-0000C2050000}"/>
    <cellStyle name="Normal 2 13 19 2 2 2" xfId="1221" xr:uid="{00000000-0005-0000-0000-0000C3050000}"/>
    <cellStyle name="Normal 2 13 19 3" xfId="1222" xr:uid="{00000000-0005-0000-0000-0000C4050000}"/>
    <cellStyle name="Normal 2 13 19 3 2" xfId="1223" xr:uid="{00000000-0005-0000-0000-0000C5050000}"/>
    <cellStyle name="Normal 2 13 19 3 2 2" xfId="1224" xr:uid="{00000000-0005-0000-0000-0000C6050000}"/>
    <cellStyle name="Normal 2 13 2" xfId="1225" xr:uid="{00000000-0005-0000-0000-0000C7050000}"/>
    <cellStyle name="Normal 2 13 2 2" xfId="1226" xr:uid="{00000000-0005-0000-0000-0000C8050000}"/>
    <cellStyle name="Normal 2 13 2 2 2" xfId="1227" xr:uid="{00000000-0005-0000-0000-0000C9050000}"/>
    <cellStyle name="Normal 2 13 2 2 2 2" xfId="1228" xr:uid="{00000000-0005-0000-0000-0000CA050000}"/>
    <cellStyle name="Normal 2 13 2 3" xfId="1229" xr:uid="{00000000-0005-0000-0000-0000CB050000}"/>
    <cellStyle name="Normal 2 13 2 3 2" xfId="1230" xr:uid="{00000000-0005-0000-0000-0000CC050000}"/>
    <cellStyle name="Normal 2 13 2 3 2 2" xfId="1231" xr:uid="{00000000-0005-0000-0000-0000CD050000}"/>
    <cellStyle name="Normal 2 13 20" xfId="1232" xr:uid="{00000000-0005-0000-0000-0000CE050000}"/>
    <cellStyle name="Normal 2 13 20 2" xfId="1233" xr:uid="{00000000-0005-0000-0000-0000CF050000}"/>
    <cellStyle name="Normal 2 13 20 2 2" xfId="1234" xr:uid="{00000000-0005-0000-0000-0000D0050000}"/>
    <cellStyle name="Normal 2 13 20 2 2 2" xfId="1235" xr:uid="{00000000-0005-0000-0000-0000D1050000}"/>
    <cellStyle name="Normal 2 13 20 3" xfId="1236" xr:uid="{00000000-0005-0000-0000-0000D2050000}"/>
    <cellStyle name="Normal 2 13 20 3 2" xfId="1237" xr:uid="{00000000-0005-0000-0000-0000D3050000}"/>
    <cellStyle name="Normal 2 13 20 3 2 2" xfId="1238" xr:uid="{00000000-0005-0000-0000-0000D4050000}"/>
    <cellStyle name="Normal 2 13 21" xfId="1239" xr:uid="{00000000-0005-0000-0000-0000D5050000}"/>
    <cellStyle name="Normal 2 13 21 2" xfId="1240" xr:uid="{00000000-0005-0000-0000-0000D6050000}"/>
    <cellStyle name="Normal 2 13 21 2 2" xfId="1241" xr:uid="{00000000-0005-0000-0000-0000D7050000}"/>
    <cellStyle name="Normal 2 13 21 2 2 2" xfId="1242" xr:uid="{00000000-0005-0000-0000-0000D8050000}"/>
    <cellStyle name="Normal 2 13 21 3" xfId="1243" xr:uid="{00000000-0005-0000-0000-0000D9050000}"/>
    <cellStyle name="Normal 2 13 21 3 2" xfId="1244" xr:uid="{00000000-0005-0000-0000-0000DA050000}"/>
    <cellStyle name="Normal 2 13 21 3 2 2" xfId="1245" xr:uid="{00000000-0005-0000-0000-0000DB050000}"/>
    <cellStyle name="Normal 2 13 22" xfId="1246" xr:uid="{00000000-0005-0000-0000-0000DC050000}"/>
    <cellStyle name="Normal 2 13 22 2" xfId="1247" xr:uid="{00000000-0005-0000-0000-0000DD050000}"/>
    <cellStyle name="Normal 2 13 22 2 2" xfId="1248" xr:uid="{00000000-0005-0000-0000-0000DE050000}"/>
    <cellStyle name="Normal 2 13 22 2 2 2" xfId="1249" xr:uid="{00000000-0005-0000-0000-0000DF050000}"/>
    <cellStyle name="Normal 2 13 22 3" xfId="1250" xr:uid="{00000000-0005-0000-0000-0000E0050000}"/>
    <cellStyle name="Normal 2 13 22 3 2" xfId="1251" xr:uid="{00000000-0005-0000-0000-0000E1050000}"/>
    <cellStyle name="Normal 2 13 22 3 2 2" xfId="1252" xr:uid="{00000000-0005-0000-0000-0000E2050000}"/>
    <cellStyle name="Normal 2 13 23" xfId="1253" xr:uid="{00000000-0005-0000-0000-0000E3050000}"/>
    <cellStyle name="Normal 2 13 23 2" xfId="1254" xr:uid="{00000000-0005-0000-0000-0000E4050000}"/>
    <cellStyle name="Normal 2 13 23 2 2" xfId="1255" xr:uid="{00000000-0005-0000-0000-0000E5050000}"/>
    <cellStyle name="Normal 2 13 23 2 2 2" xfId="1256" xr:uid="{00000000-0005-0000-0000-0000E6050000}"/>
    <cellStyle name="Normal 2 13 23 3" xfId="1257" xr:uid="{00000000-0005-0000-0000-0000E7050000}"/>
    <cellStyle name="Normal 2 13 23 3 2" xfId="1258" xr:uid="{00000000-0005-0000-0000-0000E8050000}"/>
    <cellStyle name="Normal 2 13 23 3 2 2" xfId="1259" xr:uid="{00000000-0005-0000-0000-0000E9050000}"/>
    <cellStyle name="Normal 2 13 24" xfId="1260" xr:uid="{00000000-0005-0000-0000-0000EA050000}"/>
    <cellStyle name="Normal 2 13 24 2" xfId="1261" xr:uid="{00000000-0005-0000-0000-0000EB050000}"/>
    <cellStyle name="Normal 2 13 24 2 2" xfId="1262" xr:uid="{00000000-0005-0000-0000-0000EC050000}"/>
    <cellStyle name="Normal 2 13 25" xfId="1263" xr:uid="{00000000-0005-0000-0000-0000ED050000}"/>
    <cellStyle name="Normal 2 13 25 2" xfId="1264" xr:uid="{00000000-0005-0000-0000-0000EE050000}"/>
    <cellStyle name="Normal 2 13 25 2 2" xfId="1265" xr:uid="{00000000-0005-0000-0000-0000EF050000}"/>
    <cellStyle name="Normal 2 13 3" xfId="1266" xr:uid="{00000000-0005-0000-0000-0000F0050000}"/>
    <cellStyle name="Normal 2 13 3 2" xfId="1267" xr:uid="{00000000-0005-0000-0000-0000F1050000}"/>
    <cellStyle name="Normal 2 13 3 2 2" xfId="1268" xr:uid="{00000000-0005-0000-0000-0000F2050000}"/>
    <cellStyle name="Normal 2 13 3 2 2 2" xfId="1269" xr:uid="{00000000-0005-0000-0000-0000F3050000}"/>
    <cellStyle name="Normal 2 13 3 3" xfId="1270" xr:uid="{00000000-0005-0000-0000-0000F4050000}"/>
    <cellStyle name="Normal 2 13 3 3 2" xfId="1271" xr:uid="{00000000-0005-0000-0000-0000F5050000}"/>
    <cellStyle name="Normal 2 13 3 3 2 2" xfId="1272" xr:uid="{00000000-0005-0000-0000-0000F6050000}"/>
    <cellStyle name="Normal 2 13 4" xfId="1273" xr:uid="{00000000-0005-0000-0000-0000F7050000}"/>
    <cellStyle name="Normal 2 13 4 2" xfId="1274" xr:uid="{00000000-0005-0000-0000-0000F8050000}"/>
    <cellStyle name="Normal 2 13 4 2 2" xfId="1275" xr:uid="{00000000-0005-0000-0000-0000F9050000}"/>
    <cellStyle name="Normal 2 13 4 2 2 2" xfId="1276" xr:uid="{00000000-0005-0000-0000-0000FA050000}"/>
    <cellStyle name="Normal 2 13 4 3" xfId="1277" xr:uid="{00000000-0005-0000-0000-0000FB050000}"/>
    <cellStyle name="Normal 2 13 4 3 2" xfId="1278" xr:uid="{00000000-0005-0000-0000-0000FC050000}"/>
    <cellStyle name="Normal 2 13 4 3 2 2" xfId="1279" xr:uid="{00000000-0005-0000-0000-0000FD050000}"/>
    <cellStyle name="Normal 2 13 5" xfId="1280" xr:uid="{00000000-0005-0000-0000-0000FE050000}"/>
    <cellStyle name="Normal 2 13 5 2" xfId="1281" xr:uid="{00000000-0005-0000-0000-0000FF050000}"/>
    <cellStyle name="Normal 2 13 5 2 2" xfId="1282" xr:uid="{00000000-0005-0000-0000-000000060000}"/>
    <cellStyle name="Normal 2 13 5 2 2 2" xfId="1283" xr:uid="{00000000-0005-0000-0000-000001060000}"/>
    <cellStyle name="Normal 2 13 5 3" xfId="1284" xr:uid="{00000000-0005-0000-0000-000002060000}"/>
    <cellStyle name="Normal 2 13 5 3 2" xfId="1285" xr:uid="{00000000-0005-0000-0000-000003060000}"/>
    <cellStyle name="Normal 2 13 5 3 2 2" xfId="1286" xr:uid="{00000000-0005-0000-0000-000004060000}"/>
    <cellStyle name="Normal 2 13 6" xfId="1287" xr:uid="{00000000-0005-0000-0000-000005060000}"/>
    <cellStyle name="Normal 2 13 6 2" xfId="1288" xr:uid="{00000000-0005-0000-0000-000006060000}"/>
    <cellStyle name="Normal 2 13 6 2 2" xfId="1289" xr:uid="{00000000-0005-0000-0000-000007060000}"/>
    <cellStyle name="Normal 2 13 6 2 2 2" xfId="1290" xr:uid="{00000000-0005-0000-0000-000008060000}"/>
    <cellStyle name="Normal 2 13 6 3" xfId="1291" xr:uid="{00000000-0005-0000-0000-000009060000}"/>
    <cellStyle name="Normal 2 13 6 3 2" xfId="1292" xr:uid="{00000000-0005-0000-0000-00000A060000}"/>
    <cellStyle name="Normal 2 13 6 3 2 2" xfId="1293" xr:uid="{00000000-0005-0000-0000-00000B060000}"/>
    <cellStyle name="Normal 2 13 7" xfId="1294" xr:uid="{00000000-0005-0000-0000-00000C060000}"/>
    <cellStyle name="Normal 2 13 7 2" xfId="1295" xr:uid="{00000000-0005-0000-0000-00000D060000}"/>
    <cellStyle name="Normal 2 13 7 2 2" xfId="1296" xr:uid="{00000000-0005-0000-0000-00000E060000}"/>
    <cellStyle name="Normal 2 13 7 2 2 2" xfId="1297" xr:uid="{00000000-0005-0000-0000-00000F060000}"/>
    <cellStyle name="Normal 2 13 7 3" xfId="1298" xr:uid="{00000000-0005-0000-0000-000010060000}"/>
    <cellStyle name="Normal 2 13 7 3 2" xfId="1299" xr:uid="{00000000-0005-0000-0000-000011060000}"/>
    <cellStyle name="Normal 2 13 7 3 2 2" xfId="1300" xr:uid="{00000000-0005-0000-0000-000012060000}"/>
    <cellStyle name="Normal 2 13 8" xfId="1301" xr:uid="{00000000-0005-0000-0000-000013060000}"/>
    <cellStyle name="Normal 2 13 8 2" xfId="1302" xr:uid="{00000000-0005-0000-0000-000014060000}"/>
    <cellStyle name="Normal 2 13 8 2 2" xfId="1303" xr:uid="{00000000-0005-0000-0000-000015060000}"/>
    <cellStyle name="Normal 2 13 8 2 2 2" xfId="1304" xr:uid="{00000000-0005-0000-0000-000016060000}"/>
    <cellStyle name="Normal 2 13 8 3" xfId="1305" xr:uid="{00000000-0005-0000-0000-000017060000}"/>
    <cellStyle name="Normal 2 13 8 3 2" xfId="1306" xr:uid="{00000000-0005-0000-0000-000018060000}"/>
    <cellStyle name="Normal 2 13 8 3 2 2" xfId="1307" xr:uid="{00000000-0005-0000-0000-000019060000}"/>
    <cellStyle name="Normal 2 13 9" xfId="1308" xr:uid="{00000000-0005-0000-0000-00001A060000}"/>
    <cellStyle name="Normal 2 13 9 2" xfId="1309" xr:uid="{00000000-0005-0000-0000-00001B060000}"/>
    <cellStyle name="Normal 2 13 9 2 2" xfId="1310" xr:uid="{00000000-0005-0000-0000-00001C060000}"/>
    <cellStyle name="Normal 2 13 9 2 2 2" xfId="1311" xr:uid="{00000000-0005-0000-0000-00001D060000}"/>
    <cellStyle name="Normal 2 13 9 3" xfId="1312" xr:uid="{00000000-0005-0000-0000-00001E060000}"/>
    <cellStyle name="Normal 2 13 9 3 2" xfId="1313" xr:uid="{00000000-0005-0000-0000-00001F060000}"/>
    <cellStyle name="Normal 2 13 9 3 2 2" xfId="1314" xr:uid="{00000000-0005-0000-0000-000020060000}"/>
    <cellStyle name="Normal 2 14" xfId="1315" xr:uid="{00000000-0005-0000-0000-000021060000}"/>
    <cellStyle name="Normal 2 14 10" xfId="1316" xr:uid="{00000000-0005-0000-0000-000022060000}"/>
    <cellStyle name="Normal 2 14 10 2" xfId="1317" xr:uid="{00000000-0005-0000-0000-000023060000}"/>
    <cellStyle name="Normal 2 14 10 2 2" xfId="1318" xr:uid="{00000000-0005-0000-0000-000024060000}"/>
    <cellStyle name="Normal 2 14 10 2 2 2" xfId="1319" xr:uid="{00000000-0005-0000-0000-000025060000}"/>
    <cellStyle name="Normal 2 14 10 3" xfId="1320" xr:uid="{00000000-0005-0000-0000-000026060000}"/>
    <cellStyle name="Normal 2 14 10 3 2" xfId="1321" xr:uid="{00000000-0005-0000-0000-000027060000}"/>
    <cellStyle name="Normal 2 14 10 3 2 2" xfId="1322" xr:uid="{00000000-0005-0000-0000-000028060000}"/>
    <cellStyle name="Normal 2 14 11" xfId="1323" xr:uid="{00000000-0005-0000-0000-000029060000}"/>
    <cellStyle name="Normal 2 14 11 2" xfId="1324" xr:uid="{00000000-0005-0000-0000-00002A060000}"/>
    <cellStyle name="Normal 2 14 11 2 2" xfId="1325" xr:uid="{00000000-0005-0000-0000-00002B060000}"/>
    <cellStyle name="Normal 2 14 11 2 2 2" xfId="1326" xr:uid="{00000000-0005-0000-0000-00002C060000}"/>
    <cellStyle name="Normal 2 14 11 3" xfId="1327" xr:uid="{00000000-0005-0000-0000-00002D060000}"/>
    <cellStyle name="Normal 2 14 11 3 2" xfId="1328" xr:uid="{00000000-0005-0000-0000-00002E060000}"/>
    <cellStyle name="Normal 2 14 11 3 2 2" xfId="1329" xr:uid="{00000000-0005-0000-0000-00002F060000}"/>
    <cellStyle name="Normal 2 14 12" xfId="1330" xr:uid="{00000000-0005-0000-0000-000030060000}"/>
    <cellStyle name="Normal 2 14 12 2" xfId="1331" xr:uid="{00000000-0005-0000-0000-000031060000}"/>
    <cellStyle name="Normal 2 14 12 2 2" xfId="1332" xr:uid="{00000000-0005-0000-0000-000032060000}"/>
    <cellStyle name="Normal 2 14 12 2 2 2" xfId="1333" xr:uid="{00000000-0005-0000-0000-000033060000}"/>
    <cellStyle name="Normal 2 14 12 3" xfId="1334" xr:uid="{00000000-0005-0000-0000-000034060000}"/>
    <cellStyle name="Normal 2 14 12 3 2" xfId="1335" xr:uid="{00000000-0005-0000-0000-000035060000}"/>
    <cellStyle name="Normal 2 14 12 3 2 2" xfId="1336" xr:uid="{00000000-0005-0000-0000-000036060000}"/>
    <cellStyle name="Normal 2 14 13" xfId="1337" xr:uid="{00000000-0005-0000-0000-000037060000}"/>
    <cellStyle name="Normal 2 14 13 2" xfId="1338" xr:uid="{00000000-0005-0000-0000-000038060000}"/>
    <cellStyle name="Normal 2 14 13 2 2" xfId="1339" xr:uid="{00000000-0005-0000-0000-000039060000}"/>
    <cellStyle name="Normal 2 14 13 2 2 2" xfId="1340" xr:uid="{00000000-0005-0000-0000-00003A060000}"/>
    <cellStyle name="Normal 2 14 13 3" xfId="1341" xr:uid="{00000000-0005-0000-0000-00003B060000}"/>
    <cellStyle name="Normal 2 14 13 3 2" xfId="1342" xr:uid="{00000000-0005-0000-0000-00003C060000}"/>
    <cellStyle name="Normal 2 14 13 3 2 2" xfId="1343" xr:uid="{00000000-0005-0000-0000-00003D060000}"/>
    <cellStyle name="Normal 2 14 14" xfId="1344" xr:uid="{00000000-0005-0000-0000-00003E060000}"/>
    <cellStyle name="Normal 2 14 14 2" xfId="1345" xr:uid="{00000000-0005-0000-0000-00003F060000}"/>
    <cellStyle name="Normal 2 14 14 2 2" xfId="1346" xr:uid="{00000000-0005-0000-0000-000040060000}"/>
    <cellStyle name="Normal 2 14 14 2 2 2" xfId="1347" xr:uid="{00000000-0005-0000-0000-000041060000}"/>
    <cellStyle name="Normal 2 14 14 3" xfId="1348" xr:uid="{00000000-0005-0000-0000-000042060000}"/>
    <cellStyle name="Normal 2 14 14 3 2" xfId="1349" xr:uid="{00000000-0005-0000-0000-000043060000}"/>
    <cellStyle name="Normal 2 14 14 3 2 2" xfId="1350" xr:uid="{00000000-0005-0000-0000-000044060000}"/>
    <cellStyle name="Normal 2 14 15" xfId="1351" xr:uid="{00000000-0005-0000-0000-000045060000}"/>
    <cellStyle name="Normal 2 14 15 2" xfId="1352" xr:uid="{00000000-0005-0000-0000-000046060000}"/>
    <cellStyle name="Normal 2 14 15 2 2" xfId="1353" xr:uid="{00000000-0005-0000-0000-000047060000}"/>
    <cellStyle name="Normal 2 14 15 2 2 2" xfId="1354" xr:uid="{00000000-0005-0000-0000-000048060000}"/>
    <cellStyle name="Normal 2 14 15 3" xfId="1355" xr:uid="{00000000-0005-0000-0000-000049060000}"/>
    <cellStyle name="Normal 2 14 15 3 2" xfId="1356" xr:uid="{00000000-0005-0000-0000-00004A060000}"/>
    <cellStyle name="Normal 2 14 15 3 2 2" xfId="1357" xr:uid="{00000000-0005-0000-0000-00004B060000}"/>
    <cellStyle name="Normal 2 14 16" xfId="1358" xr:uid="{00000000-0005-0000-0000-00004C060000}"/>
    <cellStyle name="Normal 2 14 16 2" xfId="1359" xr:uid="{00000000-0005-0000-0000-00004D060000}"/>
    <cellStyle name="Normal 2 14 16 2 2" xfId="1360" xr:uid="{00000000-0005-0000-0000-00004E060000}"/>
    <cellStyle name="Normal 2 14 16 2 2 2" xfId="1361" xr:uid="{00000000-0005-0000-0000-00004F060000}"/>
    <cellStyle name="Normal 2 14 16 3" xfId="1362" xr:uid="{00000000-0005-0000-0000-000050060000}"/>
    <cellStyle name="Normal 2 14 16 3 2" xfId="1363" xr:uid="{00000000-0005-0000-0000-000051060000}"/>
    <cellStyle name="Normal 2 14 16 3 2 2" xfId="1364" xr:uid="{00000000-0005-0000-0000-000052060000}"/>
    <cellStyle name="Normal 2 14 17" xfId="1365" xr:uid="{00000000-0005-0000-0000-000053060000}"/>
    <cellStyle name="Normal 2 14 17 2" xfId="1366" xr:uid="{00000000-0005-0000-0000-000054060000}"/>
    <cellStyle name="Normal 2 14 17 2 2" xfId="1367" xr:uid="{00000000-0005-0000-0000-000055060000}"/>
    <cellStyle name="Normal 2 14 17 2 2 2" xfId="1368" xr:uid="{00000000-0005-0000-0000-000056060000}"/>
    <cellStyle name="Normal 2 14 17 3" xfId="1369" xr:uid="{00000000-0005-0000-0000-000057060000}"/>
    <cellStyle name="Normal 2 14 17 3 2" xfId="1370" xr:uid="{00000000-0005-0000-0000-000058060000}"/>
    <cellStyle name="Normal 2 14 17 3 2 2" xfId="1371" xr:uid="{00000000-0005-0000-0000-000059060000}"/>
    <cellStyle name="Normal 2 14 18" xfId="1372" xr:uid="{00000000-0005-0000-0000-00005A060000}"/>
    <cellStyle name="Normal 2 14 18 2" xfId="1373" xr:uid="{00000000-0005-0000-0000-00005B060000}"/>
    <cellStyle name="Normal 2 14 18 2 2" xfId="1374" xr:uid="{00000000-0005-0000-0000-00005C060000}"/>
    <cellStyle name="Normal 2 14 18 2 2 2" xfId="1375" xr:uid="{00000000-0005-0000-0000-00005D060000}"/>
    <cellStyle name="Normal 2 14 18 3" xfId="1376" xr:uid="{00000000-0005-0000-0000-00005E060000}"/>
    <cellStyle name="Normal 2 14 18 3 2" xfId="1377" xr:uid="{00000000-0005-0000-0000-00005F060000}"/>
    <cellStyle name="Normal 2 14 18 3 2 2" xfId="1378" xr:uid="{00000000-0005-0000-0000-000060060000}"/>
    <cellStyle name="Normal 2 14 19" xfId="1379" xr:uid="{00000000-0005-0000-0000-000061060000}"/>
    <cellStyle name="Normal 2 14 19 2" xfId="1380" xr:uid="{00000000-0005-0000-0000-000062060000}"/>
    <cellStyle name="Normal 2 14 19 2 2" xfId="1381" xr:uid="{00000000-0005-0000-0000-000063060000}"/>
    <cellStyle name="Normal 2 14 19 2 2 2" xfId="1382" xr:uid="{00000000-0005-0000-0000-000064060000}"/>
    <cellStyle name="Normal 2 14 19 3" xfId="1383" xr:uid="{00000000-0005-0000-0000-000065060000}"/>
    <cellStyle name="Normal 2 14 19 3 2" xfId="1384" xr:uid="{00000000-0005-0000-0000-000066060000}"/>
    <cellStyle name="Normal 2 14 19 3 2 2" xfId="1385" xr:uid="{00000000-0005-0000-0000-000067060000}"/>
    <cellStyle name="Normal 2 14 2" xfId="1386" xr:uid="{00000000-0005-0000-0000-000068060000}"/>
    <cellStyle name="Normal 2 14 2 2" xfId="1387" xr:uid="{00000000-0005-0000-0000-000069060000}"/>
    <cellStyle name="Normal 2 14 2 2 2" xfId="1388" xr:uid="{00000000-0005-0000-0000-00006A060000}"/>
    <cellStyle name="Normal 2 14 2 2 2 2" xfId="1389" xr:uid="{00000000-0005-0000-0000-00006B060000}"/>
    <cellStyle name="Normal 2 14 2 3" xfId="1390" xr:uid="{00000000-0005-0000-0000-00006C060000}"/>
    <cellStyle name="Normal 2 14 2 3 2" xfId="1391" xr:uid="{00000000-0005-0000-0000-00006D060000}"/>
    <cellStyle name="Normal 2 14 2 3 2 2" xfId="1392" xr:uid="{00000000-0005-0000-0000-00006E060000}"/>
    <cellStyle name="Normal 2 14 20" xfId="1393" xr:uid="{00000000-0005-0000-0000-00006F060000}"/>
    <cellStyle name="Normal 2 14 20 2" xfId="1394" xr:uid="{00000000-0005-0000-0000-000070060000}"/>
    <cellStyle name="Normal 2 14 20 2 2" xfId="1395" xr:uid="{00000000-0005-0000-0000-000071060000}"/>
    <cellStyle name="Normal 2 14 20 2 2 2" xfId="1396" xr:uid="{00000000-0005-0000-0000-000072060000}"/>
    <cellStyle name="Normal 2 14 20 3" xfId="1397" xr:uid="{00000000-0005-0000-0000-000073060000}"/>
    <cellStyle name="Normal 2 14 20 3 2" xfId="1398" xr:uid="{00000000-0005-0000-0000-000074060000}"/>
    <cellStyle name="Normal 2 14 20 3 2 2" xfId="1399" xr:uid="{00000000-0005-0000-0000-000075060000}"/>
    <cellStyle name="Normal 2 14 21" xfId="1400" xr:uid="{00000000-0005-0000-0000-000076060000}"/>
    <cellStyle name="Normal 2 14 21 2" xfId="1401" xr:uid="{00000000-0005-0000-0000-000077060000}"/>
    <cellStyle name="Normal 2 14 21 2 2" xfId="1402" xr:uid="{00000000-0005-0000-0000-000078060000}"/>
    <cellStyle name="Normal 2 14 21 2 2 2" xfId="1403" xr:uid="{00000000-0005-0000-0000-000079060000}"/>
    <cellStyle name="Normal 2 14 21 3" xfId="1404" xr:uid="{00000000-0005-0000-0000-00007A060000}"/>
    <cellStyle name="Normal 2 14 21 3 2" xfId="1405" xr:uid="{00000000-0005-0000-0000-00007B060000}"/>
    <cellStyle name="Normal 2 14 21 3 2 2" xfId="1406" xr:uid="{00000000-0005-0000-0000-00007C060000}"/>
    <cellStyle name="Normal 2 14 22" xfId="1407" xr:uid="{00000000-0005-0000-0000-00007D060000}"/>
    <cellStyle name="Normal 2 14 22 2" xfId="1408" xr:uid="{00000000-0005-0000-0000-00007E060000}"/>
    <cellStyle name="Normal 2 14 22 2 2" xfId="1409" xr:uid="{00000000-0005-0000-0000-00007F060000}"/>
    <cellStyle name="Normal 2 14 22 2 2 2" xfId="1410" xr:uid="{00000000-0005-0000-0000-000080060000}"/>
    <cellStyle name="Normal 2 14 22 3" xfId="1411" xr:uid="{00000000-0005-0000-0000-000081060000}"/>
    <cellStyle name="Normal 2 14 22 3 2" xfId="1412" xr:uid="{00000000-0005-0000-0000-000082060000}"/>
    <cellStyle name="Normal 2 14 22 3 2 2" xfId="1413" xr:uid="{00000000-0005-0000-0000-000083060000}"/>
    <cellStyle name="Normal 2 14 23" xfId="1414" xr:uid="{00000000-0005-0000-0000-000084060000}"/>
    <cellStyle name="Normal 2 14 23 2" xfId="1415" xr:uid="{00000000-0005-0000-0000-000085060000}"/>
    <cellStyle name="Normal 2 14 23 2 2" xfId="1416" xr:uid="{00000000-0005-0000-0000-000086060000}"/>
    <cellStyle name="Normal 2 14 23 2 2 2" xfId="1417" xr:uid="{00000000-0005-0000-0000-000087060000}"/>
    <cellStyle name="Normal 2 14 23 3" xfId="1418" xr:uid="{00000000-0005-0000-0000-000088060000}"/>
    <cellStyle name="Normal 2 14 23 3 2" xfId="1419" xr:uid="{00000000-0005-0000-0000-000089060000}"/>
    <cellStyle name="Normal 2 14 23 3 2 2" xfId="1420" xr:uid="{00000000-0005-0000-0000-00008A060000}"/>
    <cellStyle name="Normal 2 14 24" xfId="1421" xr:uid="{00000000-0005-0000-0000-00008B060000}"/>
    <cellStyle name="Normal 2 14 24 2" xfId="1422" xr:uid="{00000000-0005-0000-0000-00008C060000}"/>
    <cellStyle name="Normal 2 14 24 2 2" xfId="1423" xr:uid="{00000000-0005-0000-0000-00008D060000}"/>
    <cellStyle name="Normal 2 14 25" xfId="1424" xr:uid="{00000000-0005-0000-0000-00008E060000}"/>
    <cellStyle name="Normal 2 14 25 2" xfId="1425" xr:uid="{00000000-0005-0000-0000-00008F060000}"/>
    <cellStyle name="Normal 2 14 25 2 2" xfId="1426" xr:uid="{00000000-0005-0000-0000-000090060000}"/>
    <cellStyle name="Normal 2 14 3" xfId="1427" xr:uid="{00000000-0005-0000-0000-000091060000}"/>
    <cellStyle name="Normal 2 14 3 2" xfId="1428" xr:uid="{00000000-0005-0000-0000-000092060000}"/>
    <cellStyle name="Normal 2 14 3 2 2" xfId="1429" xr:uid="{00000000-0005-0000-0000-000093060000}"/>
    <cellStyle name="Normal 2 14 3 2 2 2" xfId="1430" xr:uid="{00000000-0005-0000-0000-000094060000}"/>
    <cellStyle name="Normal 2 14 3 3" xfId="1431" xr:uid="{00000000-0005-0000-0000-000095060000}"/>
    <cellStyle name="Normal 2 14 3 3 2" xfId="1432" xr:uid="{00000000-0005-0000-0000-000096060000}"/>
    <cellStyle name="Normal 2 14 3 3 2 2" xfId="1433" xr:uid="{00000000-0005-0000-0000-000097060000}"/>
    <cellStyle name="Normal 2 14 4" xfId="1434" xr:uid="{00000000-0005-0000-0000-000098060000}"/>
    <cellStyle name="Normal 2 14 4 2" xfId="1435" xr:uid="{00000000-0005-0000-0000-000099060000}"/>
    <cellStyle name="Normal 2 14 4 2 2" xfId="1436" xr:uid="{00000000-0005-0000-0000-00009A060000}"/>
    <cellStyle name="Normal 2 14 4 2 2 2" xfId="1437" xr:uid="{00000000-0005-0000-0000-00009B060000}"/>
    <cellStyle name="Normal 2 14 4 3" xfId="1438" xr:uid="{00000000-0005-0000-0000-00009C060000}"/>
    <cellStyle name="Normal 2 14 4 3 2" xfId="1439" xr:uid="{00000000-0005-0000-0000-00009D060000}"/>
    <cellStyle name="Normal 2 14 4 3 2 2" xfId="1440" xr:uid="{00000000-0005-0000-0000-00009E060000}"/>
    <cellStyle name="Normal 2 14 5" xfId="1441" xr:uid="{00000000-0005-0000-0000-00009F060000}"/>
    <cellStyle name="Normal 2 14 5 2" xfId="1442" xr:uid="{00000000-0005-0000-0000-0000A0060000}"/>
    <cellStyle name="Normal 2 14 5 2 2" xfId="1443" xr:uid="{00000000-0005-0000-0000-0000A1060000}"/>
    <cellStyle name="Normal 2 14 5 2 2 2" xfId="1444" xr:uid="{00000000-0005-0000-0000-0000A2060000}"/>
    <cellStyle name="Normal 2 14 5 3" xfId="1445" xr:uid="{00000000-0005-0000-0000-0000A3060000}"/>
    <cellStyle name="Normal 2 14 5 3 2" xfId="1446" xr:uid="{00000000-0005-0000-0000-0000A4060000}"/>
    <cellStyle name="Normal 2 14 5 3 2 2" xfId="1447" xr:uid="{00000000-0005-0000-0000-0000A5060000}"/>
    <cellStyle name="Normal 2 14 6" xfId="1448" xr:uid="{00000000-0005-0000-0000-0000A6060000}"/>
    <cellStyle name="Normal 2 14 6 2" xfId="1449" xr:uid="{00000000-0005-0000-0000-0000A7060000}"/>
    <cellStyle name="Normal 2 14 6 2 2" xfId="1450" xr:uid="{00000000-0005-0000-0000-0000A8060000}"/>
    <cellStyle name="Normal 2 14 6 2 2 2" xfId="1451" xr:uid="{00000000-0005-0000-0000-0000A9060000}"/>
    <cellStyle name="Normal 2 14 6 3" xfId="1452" xr:uid="{00000000-0005-0000-0000-0000AA060000}"/>
    <cellStyle name="Normal 2 14 6 3 2" xfId="1453" xr:uid="{00000000-0005-0000-0000-0000AB060000}"/>
    <cellStyle name="Normal 2 14 6 3 2 2" xfId="1454" xr:uid="{00000000-0005-0000-0000-0000AC060000}"/>
    <cellStyle name="Normal 2 14 7" xfId="1455" xr:uid="{00000000-0005-0000-0000-0000AD060000}"/>
    <cellStyle name="Normal 2 14 7 2" xfId="1456" xr:uid="{00000000-0005-0000-0000-0000AE060000}"/>
    <cellStyle name="Normal 2 14 7 2 2" xfId="1457" xr:uid="{00000000-0005-0000-0000-0000AF060000}"/>
    <cellStyle name="Normal 2 14 7 2 2 2" xfId="1458" xr:uid="{00000000-0005-0000-0000-0000B0060000}"/>
    <cellStyle name="Normal 2 14 7 3" xfId="1459" xr:uid="{00000000-0005-0000-0000-0000B1060000}"/>
    <cellStyle name="Normal 2 14 7 3 2" xfId="1460" xr:uid="{00000000-0005-0000-0000-0000B2060000}"/>
    <cellStyle name="Normal 2 14 7 3 2 2" xfId="1461" xr:uid="{00000000-0005-0000-0000-0000B3060000}"/>
    <cellStyle name="Normal 2 14 8" xfId="1462" xr:uid="{00000000-0005-0000-0000-0000B4060000}"/>
    <cellStyle name="Normal 2 14 8 2" xfId="1463" xr:uid="{00000000-0005-0000-0000-0000B5060000}"/>
    <cellStyle name="Normal 2 14 8 2 2" xfId="1464" xr:uid="{00000000-0005-0000-0000-0000B6060000}"/>
    <cellStyle name="Normal 2 14 8 2 2 2" xfId="1465" xr:uid="{00000000-0005-0000-0000-0000B7060000}"/>
    <cellStyle name="Normal 2 14 8 3" xfId="1466" xr:uid="{00000000-0005-0000-0000-0000B8060000}"/>
    <cellStyle name="Normal 2 14 8 3 2" xfId="1467" xr:uid="{00000000-0005-0000-0000-0000B9060000}"/>
    <cellStyle name="Normal 2 14 8 3 2 2" xfId="1468" xr:uid="{00000000-0005-0000-0000-0000BA060000}"/>
    <cellStyle name="Normal 2 14 9" xfId="1469" xr:uid="{00000000-0005-0000-0000-0000BB060000}"/>
    <cellStyle name="Normal 2 14 9 2" xfId="1470" xr:uid="{00000000-0005-0000-0000-0000BC060000}"/>
    <cellStyle name="Normal 2 14 9 2 2" xfId="1471" xr:uid="{00000000-0005-0000-0000-0000BD060000}"/>
    <cellStyle name="Normal 2 14 9 2 2 2" xfId="1472" xr:uid="{00000000-0005-0000-0000-0000BE060000}"/>
    <cellStyle name="Normal 2 14 9 3" xfId="1473" xr:uid="{00000000-0005-0000-0000-0000BF060000}"/>
    <cellStyle name="Normal 2 14 9 3 2" xfId="1474" xr:uid="{00000000-0005-0000-0000-0000C0060000}"/>
    <cellStyle name="Normal 2 14 9 3 2 2" xfId="1475" xr:uid="{00000000-0005-0000-0000-0000C1060000}"/>
    <cellStyle name="Normal 2 15" xfId="1476" xr:uid="{00000000-0005-0000-0000-0000C2060000}"/>
    <cellStyle name="Normal 2 15 10" xfId="1477" xr:uid="{00000000-0005-0000-0000-0000C3060000}"/>
    <cellStyle name="Normal 2 15 10 2" xfId="1478" xr:uid="{00000000-0005-0000-0000-0000C4060000}"/>
    <cellStyle name="Normal 2 15 10 2 2" xfId="1479" xr:uid="{00000000-0005-0000-0000-0000C5060000}"/>
    <cellStyle name="Normal 2 15 10 2 2 2" xfId="1480" xr:uid="{00000000-0005-0000-0000-0000C6060000}"/>
    <cellStyle name="Normal 2 15 10 3" xfId="1481" xr:uid="{00000000-0005-0000-0000-0000C7060000}"/>
    <cellStyle name="Normal 2 15 10 3 2" xfId="1482" xr:uid="{00000000-0005-0000-0000-0000C8060000}"/>
    <cellStyle name="Normal 2 15 10 3 2 2" xfId="1483" xr:uid="{00000000-0005-0000-0000-0000C9060000}"/>
    <cellStyle name="Normal 2 15 11" xfId="1484" xr:uid="{00000000-0005-0000-0000-0000CA060000}"/>
    <cellStyle name="Normal 2 15 11 2" xfId="1485" xr:uid="{00000000-0005-0000-0000-0000CB060000}"/>
    <cellStyle name="Normal 2 15 11 2 2" xfId="1486" xr:uid="{00000000-0005-0000-0000-0000CC060000}"/>
    <cellStyle name="Normal 2 15 11 2 2 2" xfId="1487" xr:uid="{00000000-0005-0000-0000-0000CD060000}"/>
    <cellStyle name="Normal 2 15 11 3" xfId="1488" xr:uid="{00000000-0005-0000-0000-0000CE060000}"/>
    <cellStyle name="Normal 2 15 11 3 2" xfId="1489" xr:uid="{00000000-0005-0000-0000-0000CF060000}"/>
    <cellStyle name="Normal 2 15 11 3 2 2" xfId="1490" xr:uid="{00000000-0005-0000-0000-0000D0060000}"/>
    <cellStyle name="Normal 2 15 12" xfId="1491" xr:uid="{00000000-0005-0000-0000-0000D1060000}"/>
    <cellStyle name="Normal 2 15 12 2" xfId="1492" xr:uid="{00000000-0005-0000-0000-0000D2060000}"/>
    <cellStyle name="Normal 2 15 12 2 2" xfId="1493" xr:uid="{00000000-0005-0000-0000-0000D3060000}"/>
    <cellStyle name="Normal 2 15 12 2 2 2" xfId="1494" xr:uid="{00000000-0005-0000-0000-0000D4060000}"/>
    <cellStyle name="Normal 2 15 12 3" xfId="1495" xr:uid="{00000000-0005-0000-0000-0000D5060000}"/>
    <cellStyle name="Normal 2 15 12 3 2" xfId="1496" xr:uid="{00000000-0005-0000-0000-0000D6060000}"/>
    <cellStyle name="Normal 2 15 12 3 2 2" xfId="1497" xr:uid="{00000000-0005-0000-0000-0000D7060000}"/>
    <cellStyle name="Normal 2 15 13" xfId="1498" xr:uid="{00000000-0005-0000-0000-0000D8060000}"/>
    <cellStyle name="Normal 2 15 13 2" xfId="1499" xr:uid="{00000000-0005-0000-0000-0000D9060000}"/>
    <cellStyle name="Normal 2 15 13 2 2" xfId="1500" xr:uid="{00000000-0005-0000-0000-0000DA060000}"/>
    <cellStyle name="Normal 2 15 13 2 2 2" xfId="1501" xr:uid="{00000000-0005-0000-0000-0000DB060000}"/>
    <cellStyle name="Normal 2 15 13 3" xfId="1502" xr:uid="{00000000-0005-0000-0000-0000DC060000}"/>
    <cellStyle name="Normal 2 15 13 3 2" xfId="1503" xr:uid="{00000000-0005-0000-0000-0000DD060000}"/>
    <cellStyle name="Normal 2 15 13 3 2 2" xfId="1504" xr:uid="{00000000-0005-0000-0000-0000DE060000}"/>
    <cellStyle name="Normal 2 15 14" xfId="1505" xr:uid="{00000000-0005-0000-0000-0000DF060000}"/>
    <cellStyle name="Normal 2 15 14 2" xfId="1506" xr:uid="{00000000-0005-0000-0000-0000E0060000}"/>
    <cellStyle name="Normal 2 15 14 2 2" xfId="1507" xr:uid="{00000000-0005-0000-0000-0000E1060000}"/>
    <cellStyle name="Normal 2 15 14 2 2 2" xfId="1508" xr:uid="{00000000-0005-0000-0000-0000E2060000}"/>
    <cellStyle name="Normal 2 15 14 3" xfId="1509" xr:uid="{00000000-0005-0000-0000-0000E3060000}"/>
    <cellStyle name="Normal 2 15 14 3 2" xfId="1510" xr:uid="{00000000-0005-0000-0000-0000E4060000}"/>
    <cellStyle name="Normal 2 15 14 3 2 2" xfId="1511" xr:uid="{00000000-0005-0000-0000-0000E5060000}"/>
    <cellStyle name="Normal 2 15 15" xfId="1512" xr:uid="{00000000-0005-0000-0000-0000E6060000}"/>
    <cellStyle name="Normal 2 15 15 2" xfId="1513" xr:uid="{00000000-0005-0000-0000-0000E7060000}"/>
    <cellStyle name="Normal 2 15 15 2 2" xfId="1514" xr:uid="{00000000-0005-0000-0000-0000E8060000}"/>
    <cellStyle name="Normal 2 15 15 2 2 2" xfId="1515" xr:uid="{00000000-0005-0000-0000-0000E9060000}"/>
    <cellStyle name="Normal 2 15 15 3" xfId="1516" xr:uid="{00000000-0005-0000-0000-0000EA060000}"/>
    <cellStyle name="Normal 2 15 15 3 2" xfId="1517" xr:uid="{00000000-0005-0000-0000-0000EB060000}"/>
    <cellStyle name="Normal 2 15 15 3 2 2" xfId="1518" xr:uid="{00000000-0005-0000-0000-0000EC060000}"/>
    <cellStyle name="Normal 2 15 16" xfId="1519" xr:uid="{00000000-0005-0000-0000-0000ED060000}"/>
    <cellStyle name="Normal 2 15 16 2" xfId="1520" xr:uid="{00000000-0005-0000-0000-0000EE060000}"/>
    <cellStyle name="Normal 2 15 16 2 2" xfId="1521" xr:uid="{00000000-0005-0000-0000-0000EF060000}"/>
    <cellStyle name="Normal 2 15 16 2 2 2" xfId="1522" xr:uid="{00000000-0005-0000-0000-0000F0060000}"/>
    <cellStyle name="Normal 2 15 16 3" xfId="1523" xr:uid="{00000000-0005-0000-0000-0000F1060000}"/>
    <cellStyle name="Normal 2 15 16 3 2" xfId="1524" xr:uid="{00000000-0005-0000-0000-0000F2060000}"/>
    <cellStyle name="Normal 2 15 16 3 2 2" xfId="1525" xr:uid="{00000000-0005-0000-0000-0000F3060000}"/>
    <cellStyle name="Normal 2 15 17" xfId="1526" xr:uid="{00000000-0005-0000-0000-0000F4060000}"/>
    <cellStyle name="Normal 2 15 17 2" xfId="1527" xr:uid="{00000000-0005-0000-0000-0000F5060000}"/>
    <cellStyle name="Normal 2 15 17 2 2" xfId="1528" xr:uid="{00000000-0005-0000-0000-0000F6060000}"/>
    <cellStyle name="Normal 2 15 17 2 2 2" xfId="1529" xr:uid="{00000000-0005-0000-0000-0000F7060000}"/>
    <cellStyle name="Normal 2 15 17 3" xfId="1530" xr:uid="{00000000-0005-0000-0000-0000F8060000}"/>
    <cellStyle name="Normal 2 15 17 3 2" xfId="1531" xr:uid="{00000000-0005-0000-0000-0000F9060000}"/>
    <cellStyle name="Normal 2 15 17 3 2 2" xfId="1532" xr:uid="{00000000-0005-0000-0000-0000FA060000}"/>
    <cellStyle name="Normal 2 15 18" xfId="1533" xr:uid="{00000000-0005-0000-0000-0000FB060000}"/>
    <cellStyle name="Normal 2 15 18 2" xfId="1534" xr:uid="{00000000-0005-0000-0000-0000FC060000}"/>
    <cellStyle name="Normal 2 15 18 2 2" xfId="1535" xr:uid="{00000000-0005-0000-0000-0000FD060000}"/>
    <cellStyle name="Normal 2 15 18 2 2 2" xfId="1536" xr:uid="{00000000-0005-0000-0000-0000FE060000}"/>
    <cellStyle name="Normal 2 15 18 3" xfId="1537" xr:uid="{00000000-0005-0000-0000-0000FF060000}"/>
    <cellStyle name="Normal 2 15 18 3 2" xfId="1538" xr:uid="{00000000-0005-0000-0000-000000070000}"/>
    <cellStyle name="Normal 2 15 18 3 2 2" xfId="1539" xr:uid="{00000000-0005-0000-0000-000001070000}"/>
    <cellStyle name="Normal 2 15 19" xfId="1540" xr:uid="{00000000-0005-0000-0000-000002070000}"/>
    <cellStyle name="Normal 2 15 19 2" xfId="1541" xr:uid="{00000000-0005-0000-0000-000003070000}"/>
    <cellStyle name="Normal 2 15 19 2 2" xfId="1542" xr:uid="{00000000-0005-0000-0000-000004070000}"/>
    <cellStyle name="Normal 2 15 19 2 2 2" xfId="1543" xr:uid="{00000000-0005-0000-0000-000005070000}"/>
    <cellStyle name="Normal 2 15 19 3" xfId="1544" xr:uid="{00000000-0005-0000-0000-000006070000}"/>
    <cellStyle name="Normal 2 15 19 3 2" xfId="1545" xr:uid="{00000000-0005-0000-0000-000007070000}"/>
    <cellStyle name="Normal 2 15 19 3 2 2" xfId="1546" xr:uid="{00000000-0005-0000-0000-000008070000}"/>
    <cellStyle name="Normal 2 15 2" xfId="1547" xr:uid="{00000000-0005-0000-0000-000009070000}"/>
    <cellStyle name="Normal 2 15 2 2" xfId="1548" xr:uid="{00000000-0005-0000-0000-00000A070000}"/>
    <cellStyle name="Normal 2 15 2 2 2" xfId="1549" xr:uid="{00000000-0005-0000-0000-00000B070000}"/>
    <cellStyle name="Normal 2 15 2 2 2 2" xfId="1550" xr:uid="{00000000-0005-0000-0000-00000C070000}"/>
    <cellStyle name="Normal 2 15 2 3" xfId="1551" xr:uid="{00000000-0005-0000-0000-00000D070000}"/>
    <cellStyle name="Normal 2 15 2 3 2" xfId="1552" xr:uid="{00000000-0005-0000-0000-00000E070000}"/>
    <cellStyle name="Normal 2 15 2 3 2 2" xfId="1553" xr:uid="{00000000-0005-0000-0000-00000F070000}"/>
    <cellStyle name="Normal 2 15 20" xfId="1554" xr:uid="{00000000-0005-0000-0000-000010070000}"/>
    <cellStyle name="Normal 2 15 20 2" xfId="1555" xr:uid="{00000000-0005-0000-0000-000011070000}"/>
    <cellStyle name="Normal 2 15 20 2 2" xfId="1556" xr:uid="{00000000-0005-0000-0000-000012070000}"/>
    <cellStyle name="Normal 2 15 20 2 2 2" xfId="1557" xr:uid="{00000000-0005-0000-0000-000013070000}"/>
    <cellStyle name="Normal 2 15 20 3" xfId="1558" xr:uid="{00000000-0005-0000-0000-000014070000}"/>
    <cellStyle name="Normal 2 15 20 3 2" xfId="1559" xr:uid="{00000000-0005-0000-0000-000015070000}"/>
    <cellStyle name="Normal 2 15 20 3 2 2" xfId="1560" xr:uid="{00000000-0005-0000-0000-000016070000}"/>
    <cellStyle name="Normal 2 15 21" xfId="1561" xr:uid="{00000000-0005-0000-0000-000017070000}"/>
    <cellStyle name="Normal 2 15 21 2" xfId="1562" xr:uid="{00000000-0005-0000-0000-000018070000}"/>
    <cellStyle name="Normal 2 15 21 2 2" xfId="1563" xr:uid="{00000000-0005-0000-0000-000019070000}"/>
    <cellStyle name="Normal 2 15 21 2 2 2" xfId="1564" xr:uid="{00000000-0005-0000-0000-00001A070000}"/>
    <cellStyle name="Normal 2 15 21 3" xfId="1565" xr:uid="{00000000-0005-0000-0000-00001B070000}"/>
    <cellStyle name="Normal 2 15 21 3 2" xfId="1566" xr:uid="{00000000-0005-0000-0000-00001C070000}"/>
    <cellStyle name="Normal 2 15 21 3 2 2" xfId="1567" xr:uid="{00000000-0005-0000-0000-00001D070000}"/>
    <cellStyle name="Normal 2 15 22" xfId="1568" xr:uid="{00000000-0005-0000-0000-00001E070000}"/>
    <cellStyle name="Normal 2 15 22 2" xfId="1569" xr:uid="{00000000-0005-0000-0000-00001F070000}"/>
    <cellStyle name="Normal 2 15 22 2 2" xfId="1570" xr:uid="{00000000-0005-0000-0000-000020070000}"/>
    <cellStyle name="Normal 2 15 22 2 2 2" xfId="1571" xr:uid="{00000000-0005-0000-0000-000021070000}"/>
    <cellStyle name="Normal 2 15 22 3" xfId="1572" xr:uid="{00000000-0005-0000-0000-000022070000}"/>
    <cellStyle name="Normal 2 15 22 3 2" xfId="1573" xr:uid="{00000000-0005-0000-0000-000023070000}"/>
    <cellStyle name="Normal 2 15 22 3 2 2" xfId="1574" xr:uid="{00000000-0005-0000-0000-000024070000}"/>
    <cellStyle name="Normal 2 15 23" xfId="1575" xr:uid="{00000000-0005-0000-0000-000025070000}"/>
    <cellStyle name="Normal 2 15 23 2" xfId="1576" xr:uid="{00000000-0005-0000-0000-000026070000}"/>
    <cellStyle name="Normal 2 15 23 2 2" xfId="1577" xr:uid="{00000000-0005-0000-0000-000027070000}"/>
    <cellStyle name="Normal 2 15 23 2 2 2" xfId="1578" xr:uid="{00000000-0005-0000-0000-000028070000}"/>
    <cellStyle name="Normal 2 15 23 3" xfId="1579" xr:uid="{00000000-0005-0000-0000-000029070000}"/>
    <cellStyle name="Normal 2 15 23 3 2" xfId="1580" xr:uid="{00000000-0005-0000-0000-00002A070000}"/>
    <cellStyle name="Normal 2 15 23 3 2 2" xfId="1581" xr:uid="{00000000-0005-0000-0000-00002B070000}"/>
    <cellStyle name="Normal 2 15 24" xfId="1582" xr:uid="{00000000-0005-0000-0000-00002C070000}"/>
    <cellStyle name="Normal 2 15 24 2" xfId="1583" xr:uid="{00000000-0005-0000-0000-00002D070000}"/>
    <cellStyle name="Normal 2 15 24 2 2" xfId="1584" xr:uid="{00000000-0005-0000-0000-00002E070000}"/>
    <cellStyle name="Normal 2 15 25" xfId="1585" xr:uid="{00000000-0005-0000-0000-00002F070000}"/>
    <cellStyle name="Normal 2 15 25 2" xfId="1586" xr:uid="{00000000-0005-0000-0000-000030070000}"/>
    <cellStyle name="Normal 2 15 25 2 2" xfId="1587" xr:uid="{00000000-0005-0000-0000-000031070000}"/>
    <cellStyle name="Normal 2 15 3" xfId="1588" xr:uid="{00000000-0005-0000-0000-000032070000}"/>
    <cellStyle name="Normal 2 15 3 2" xfId="1589" xr:uid="{00000000-0005-0000-0000-000033070000}"/>
    <cellStyle name="Normal 2 15 3 2 2" xfId="1590" xr:uid="{00000000-0005-0000-0000-000034070000}"/>
    <cellStyle name="Normal 2 15 3 2 2 2" xfId="1591" xr:uid="{00000000-0005-0000-0000-000035070000}"/>
    <cellStyle name="Normal 2 15 3 3" xfId="1592" xr:uid="{00000000-0005-0000-0000-000036070000}"/>
    <cellStyle name="Normal 2 15 3 3 2" xfId="1593" xr:uid="{00000000-0005-0000-0000-000037070000}"/>
    <cellStyle name="Normal 2 15 3 3 2 2" xfId="1594" xr:uid="{00000000-0005-0000-0000-000038070000}"/>
    <cellStyle name="Normal 2 15 4" xfId="1595" xr:uid="{00000000-0005-0000-0000-000039070000}"/>
    <cellStyle name="Normal 2 15 4 2" xfId="1596" xr:uid="{00000000-0005-0000-0000-00003A070000}"/>
    <cellStyle name="Normal 2 15 4 2 2" xfId="1597" xr:uid="{00000000-0005-0000-0000-00003B070000}"/>
    <cellStyle name="Normal 2 15 4 2 2 2" xfId="1598" xr:uid="{00000000-0005-0000-0000-00003C070000}"/>
    <cellStyle name="Normal 2 15 4 3" xfId="1599" xr:uid="{00000000-0005-0000-0000-00003D070000}"/>
    <cellStyle name="Normal 2 15 4 3 2" xfId="1600" xr:uid="{00000000-0005-0000-0000-00003E070000}"/>
    <cellStyle name="Normal 2 15 4 3 2 2" xfId="1601" xr:uid="{00000000-0005-0000-0000-00003F070000}"/>
    <cellStyle name="Normal 2 15 5" xfId="1602" xr:uid="{00000000-0005-0000-0000-000040070000}"/>
    <cellStyle name="Normal 2 15 5 2" xfId="1603" xr:uid="{00000000-0005-0000-0000-000041070000}"/>
    <cellStyle name="Normal 2 15 5 2 2" xfId="1604" xr:uid="{00000000-0005-0000-0000-000042070000}"/>
    <cellStyle name="Normal 2 15 5 2 2 2" xfId="1605" xr:uid="{00000000-0005-0000-0000-000043070000}"/>
    <cellStyle name="Normal 2 15 5 3" xfId="1606" xr:uid="{00000000-0005-0000-0000-000044070000}"/>
    <cellStyle name="Normal 2 15 5 3 2" xfId="1607" xr:uid="{00000000-0005-0000-0000-000045070000}"/>
    <cellStyle name="Normal 2 15 5 3 2 2" xfId="1608" xr:uid="{00000000-0005-0000-0000-000046070000}"/>
    <cellStyle name="Normal 2 15 6" xfId="1609" xr:uid="{00000000-0005-0000-0000-000047070000}"/>
    <cellStyle name="Normal 2 15 6 2" xfId="1610" xr:uid="{00000000-0005-0000-0000-000048070000}"/>
    <cellStyle name="Normal 2 15 6 2 2" xfId="1611" xr:uid="{00000000-0005-0000-0000-000049070000}"/>
    <cellStyle name="Normal 2 15 6 2 2 2" xfId="1612" xr:uid="{00000000-0005-0000-0000-00004A070000}"/>
    <cellStyle name="Normal 2 15 6 3" xfId="1613" xr:uid="{00000000-0005-0000-0000-00004B070000}"/>
    <cellStyle name="Normal 2 15 6 3 2" xfId="1614" xr:uid="{00000000-0005-0000-0000-00004C070000}"/>
    <cellStyle name="Normal 2 15 6 3 2 2" xfId="1615" xr:uid="{00000000-0005-0000-0000-00004D070000}"/>
    <cellStyle name="Normal 2 15 7" xfId="1616" xr:uid="{00000000-0005-0000-0000-00004E070000}"/>
    <cellStyle name="Normal 2 15 7 2" xfId="1617" xr:uid="{00000000-0005-0000-0000-00004F070000}"/>
    <cellStyle name="Normal 2 15 7 2 2" xfId="1618" xr:uid="{00000000-0005-0000-0000-000050070000}"/>
    <cellStyle name="Normal 2 15 7 2 2 2" xfId="1619" xr:uid="{00000000-0005-0000-0000-000051070000}"/>
    <cellStyle name="Normal 2 15 7 3" xfId="1620" xr:uid="{00000000-0005-0000-0000-000052070000}"/>
    <cellStyle name="Normal 2 15 7 3 2" xfId="1621" xr:uid="{00000000-0005-0000-0000-000053070000}"/>
    <cellStyle name="Normal 2 15 7 3 2 2" xfId="1622" xr:uid="{00000000-0005-0000-0000-000054070000}"/>
    <cellStyle name="Normal 2 15 8" xfId="1623" xr:uid="{00000000-0005-0000-0000-000055070000}"/>
    <cellStyle name="Normal 2 15 8 2" xfId="1624" xr:uid="{00000000-0005-0000-0000-000056070000}"/>
    <cellStyle name="Normal 2 15 8 2 2" xfId="1625" xr:uid="{00000000-0005-0000-0000-000057070000}"/>
    <cellStyle name="Normal 2 15 8 2 2 2" xfId="1626" xr:uid="{00000000-0005-0000-0000-000058070000}"/>
    <cellStyle name="Normal 2 15 8 3" xfId="1627" xr:uid="{00000000-0005-0000-0000-000059070000}"/>
    <cellStyle name="Normal 2 15 8 3 2" xfId="1628" xr:uid="{00000000-0005-0000-0000-00005A070000}"/>
    <cellStyle name="Normal 2 15 8 3 2 2" xfId="1629" xr:uid="{00000000-0005-0000-0000-00005B070000}"/>
    <cellStyle name="Normal 2 15 9" xfId="1630" xr:uid="{00000000-0005-0000-0000-00005C070000}"/>
    <cellStyle name="Normal 2 15 9 2" xfId="1631" xr:uid="{00000000-0005-0000-0000-00005D070000}"/>
    <cellStyle name="Normal 2 15 9 2 2" xfId="1632" xr:uid="{00000000-0005-0000-0000-00005E070000}"/>
    <cellStyle name="Normal 2 15 9 2 2 2" xfId="1633" xr:uid="{00000000-0005-0000-0000-00005F070000}"/>
    <cellStyle name="Normal 2 15 9 3" xfId="1634" xr:uid="{00000000-0005-0000-0000-000060070000}"/>
    <cellStyle name="Normal 2 15 9 3 2" xfId="1635" xr:uid="{00000000-0005-0000-0000-000061070000}"/>
    <cellStyle name="Normal 2 15 9 3 2 2" xfId="1636" xr:uid="{00000000-0005-0000-0000-000062070000}"/>
    <cellStyle name="Normal 2 16" xfId="1637" xr:uid="{00000000-0005-0000-0000-000063070000}"/>
    <cellStyle name="Normal 2 16 10" xfId="1638" xr:uid="{00000000-0005-0000-0000-000064070000}"/>
    <cellStyle name="Normal 2 16 10 2" xfId="1639" xr:uid="{00000000-0005-0000-0000-000065070000}"/>
    <cellStyle name="Normal 2 16 10 2 2" xfId="1640" xr:uid="{00000000-0005-0000-0000-000066070000}"/>
    <cellStyle name="Normal 2 16 10 2 2 2" xfId="1641" xr:uid="{00000000-0005-0000-0000-000067070000}"/>
    <cellStyle name="Normal 2 16 10 3" xfId="1642" xr:uid="{00000000-0005-0000-0000-000068070000}"/>
    <cellStyle name="Normal 2 16 10 3 2" xfId="1643" xr:uid="{00000000-0005-0000-0000-000069070000}"/>
    <cellStyle name="Normal 2 16 10 3 2 2" xfId="1644" xr:uid="{00000000-0005-0000-0000-00006A070000}"/>
    <cellStyle name="Normal 2 16 11" xfId="1645" xr:uid="{00000000-0005-0000-0000-00006B070000}"/>
    <cellStyle name="Normal 2 16 11 2" xfId="1646" xr:uid="{00000000-0005-0000-0000-00006C070000}"/>
    <cellStyle name="Normal 2 16 11 2 2" xfId="1647" xr:uid="{00000000-0005-0000-0000-00006D070000}"/>
    <cellStyle name="Normal 2 16 11 2 2 2" xfId="1648" xr:uid="{00000000-0005-0000-0000-00006E070000}"/>
    <cellStyle name="Normal 2 16 11 3" xfId="1649" xr:uid="{00000000-0005-0000-0000-00006F070000}"/>
    <cellStyle name="Normal 2 16 11 3 2" xfId="1650" xr:uid="{00000000-0005-0000-0000-000070070000}"/>
    <cellStyle name="Normal 2 16 11 3 2 2" xfId="1651" xr:uid="{00000000-0005-0000-0000-000071070000}"/>
    <cellStyle name="Normal 2 16 12" xfId="1652" xr:uid="{00000000-0005-0000-0000-000072070000}"/>
    <cellStyle name="Normal 2 16 12 2" xfId="1653" xr:uid="{00000000-0005-0000-0000-000073070000}"/>
    <cellStyle name="Normal 2 16 12 2 2" xfId="1654" xr:uid="{00000000-0005-0000-0000-000074070000}"/>
    <cellStyle name="Normal 2 16 12 2 2 2" xfId="1655" xr:uid="{00000000-0005-0000-0000-000075070000}"/>
    <cellStyle name="Normal 2 16 12 3" xfId="1656" xr:uid="{00000000-0005-0000-0000-000076070000}"/>
    <cellStyle name="Normal 2 16 12 3 2" xfId="1657" xr:uid="{00000000-0005-0000-0000-000077070000}"/>
    <cellStyle name="Normal 2 16 12 3 2 2" xfId="1658" xr:uid="{00000000-0005-0000-0000-000078070000}"/>
    <cellStyle name="Normal 2 16 13" xfId="1659" xr:uid="{00000000-0005-0000-0000-000079070000}"/>
    <cellStyle name="Normal 2 16 13 2" xfId="1660" xr:uid="{00000000-0005-0000-0000-00007A070000}"/>
    <cellStyle name="Normal 2 16 13 2 2" xfId="1661" xr:uid="{00000000-0005-0000-0000-00007B070000}"/>
    <cellStyle name="Normal 2 16 13 2 2 2" xfId="1662" xr:uid="{00000000-0005-0000-0000-00007C070000}"/>
    <cellStyle name="Normal 2 16 13 3" xfId="1663" xr:uid="{00000000-0005-0000-0000-00007D070000}"/>
    <cellStyle name="Normal 2 16 13 3 2" xfId="1664" xr:uid="{00000000-0005-0000-0000-00007E070000}"/>
    <cellStyle name="Normal 2 16 13 3 2 2" xfId="1665" xr:uid="{00000000-0005-0000-0000-00007F070000}"/>
    <cellStyle name="Normal 2 16 14" xfId="1666" xr:uid="{00000000-0005-0000-0000-000080070000}"/>
    <cellStyle name="Normal 2 16 14 2" xfId="1667" xr:uid="{00000000-0005-0000-0000-000081070000}"/>
    <cellStyle name="Normal 2 16 14 2 2" xfId="1668" xr:uid="{00000000-0005-0000-0000-000082070000}"/>
    <cellStyle name="Normal 2 16 14 2 2 2" xfId="1669" xr:uid="{00000000-0005-0000-0000-000083070000}"/>
    <cellStyle name="Normal 2 16 14 3" xfId="1670" xr:uid="{00000000-0005-0000-0000-000084070000}"/>
    <cellStyle name="Normal 2 16 14 3 2" xfId="1671" xr:uid="{00000000-0005-0000-0000-000085070000}"/>
    <cellStyle name="Normal 2 16 14 3 2 2" xfId="1672" xr:uid="{00000000-0005-0000-0000-000086070000}"/>
    <cellStyle name="Normal 2 16 15" xfId="1673" xr:uid="{00000000-0005-0000-0000-000087070000}"/>
    <cellStyle name="Normal 2 16 15 2" xfId="1674" xr:uid="{00000000-0005-0000-0000-000088070000}"/>
    <cellStyle name="Normal 2 16 15 2 2" xfId="1675" xr:uid="{00000000-0005-0000-0000-000089070000}"/>
    <cellStyle name="Normal 2 16 15 2 2 2" xfId="1676" xr:uid="{00000000-0005-0000-0000-00008A070000}"/>
    <cellStyle name="Normal 2 16 15 3" xfId="1677" xr:uid="{00000000-0005-0000-0000-00008B070000}"/>
    <cellStyle name="Normal 2 16 15 3 2" xfId="1678" xr:uid="{00000000-0005-0000-0000-00008C070000}"/>
    <cellStyle name="Normal 2 16 15 3 2 2" xfId="1679" xr:uid="{00000000-0005-0000-0000-00008D070000}"/>
    <cellStyle name="Normal 2 16 16" xfId="1680" xr:uid="{00000000-0005-0000-0000-00008E070000}"/>
    <cellStyle name="Normal 2 16 16 2" xfId="1681" xr:uid="{00000000-0005-0000-0000-00008F070000}"/>
    <cellStyle name="Normal 2 16 16 2 2" xfId="1682" xr:uid="{00000000-0005-0000-0000-000090070000}"/>
    <cellStyle name="Normal 2 16 16 2 2 2" xfId="1683" xr:uid="{00000000-0005-0000-0000-000091070000}"/>
    <cellStyle name="Normal 2 16 16 3" xfId="1684" xr:uid="{00000000-0005-0000-0000-000092070000}"/>
    <cellStyle name="Normal 2 16 16 3 2" xfId="1685" xr:uid="{00000000-0005-0000-0000-000093070000}"/>
    <cellStyle name="Normal 2 16 16 3 2 2" xfId="1686" xr:uid="{00000000-0005-0000-0000-000094070000}"/>
    <cellStyle name="Normal 2 16 17" xfId="1687" xr:uid="{00000000-0005-0000-0000-000095070000}"/>
    <cellStyle name="Normal 2 16 17 2" xfId="1688" xr:uid="{00000000-0005-0000-0000-000096070000}"/>
    <cellStyle name="Normal 2 16 17 2 2" xfId="1689" xr:uid="{00000000-0005-0000-0000-000097070000}"/>
    <cellStyle name="Normal 2 16 17 2 2 2" xfId="1690" xr:uid="{00000000-0005-0000-0000-000098070000}"/>
    <cellStyle name="Normal 2 16 17 3" xfId="1691" xr:uid="{00000000-0005-0000-0000-000099070000}"/>
    <cellStyle name="Normal 2 16 17 3 2" xfId="1692" xr:uid="{00000000-0005-0000-0000-00009A070000}"/>
    <cellStyle name="Normal 2 16 17 3 2 2" xfId="1693" xr:uid="{00000000-0005-0000-0000-00009B070000}"/>
    <cellStyle name="Normal 2 16 18" xfId="1694" xr:uid="{00000000-0005-0000-0000-00009C070000}"/>
    <cellStyle name="Normal 2 16 18 2" xfId="1695" xr:uid="{00000000-0005-0000-0000-00009D070000}"/>
    <cellStyle name="Normal 2 16 18 2 2" xfId="1696" xr:uid="{00000000-0005-0000-0000-00009E070000}"/>
    <cellStyle name="Normal 2 16 18 2 2 2" xfId="1697" xr:uid="{00000000-0005-0000-0000-00009F070000}"/>
    <cellStyle name="Normal 2 16 18 3" xfId="1698" xr:uid="{00000000-0005-0000-0000-0000A0070000}"/>
    <cellStyle name="Normal 2 16 18 3 2" xfId="1699" xr:uid="{00000000-0005-0000-0000-0000A1070000}"/>
    <cellStyle name="Normal 2 16 18 3 2 2" xfId="1700" xr:uid="{00000000-0005-0000-0000-0000A2070000}"/>
    <cellStyle name="Normal 2 16 19" xfId="1701" xr:uid="{00000000-0005-0000-0000-0000A3070000}"/>
    <cellStyle name="Normal 2 16 19 2" xfId="1702" xr:uid="{00000000-0005-0000-0000-0000A4070000}"/>
    <cellStyle name="Normal 2 16 19 2 2" xfId="1703" xr:uid="{00000000-0005-0000-0000-0000A5070000}"/>
    <cellStyle name="Normal 2 16 19 2 2 2" xfId="1704" xr:uid="{00000000-0005-0000-0000-0000A6070000}"/>
    <cellStyle name="Normal 2 16 19 3" xfId="1705" xr:uid="{00000000-0005-0000-0000-0000A7070000}"/>
    <cellStyle name="Normal 2 16 19 3 2" xfId="1706" xr:uid="{00000000-0005-0000-0000-0000A8070000}"/>
    <cellStyle name="Normal 2 16 19 3 2 2" xfId="1707" xr:uid="{00000000-0005-0000-0000-0000A9070000}"/>
    <cellStyle name="Normal 2 16 2" xfId="1708" xr:uid="{00000000-0005-0000-0000-0000AA070000}"/>
    <cellStyle name="Normal 2 16 2 2" xfId="1709" xr:uid="{00000000-0005-0000-0000-0000AB070000}"/>
    <cellStyle name="Normal 2 16 2 2 2" xfId="1710" xr:uid="{00000000-0005-0000-0000-0000AC070000}"/>
    <cellStyle name="Normal 2 16 2 2 2 2" xfId="1711" xr:uid="{00000000-0005-0000-0000-0000AD070000}"/>
    <cellStyle name="Normal 2 16 2 3" xfId="1712" xr:uid="{00000000-0005-0000-0000-0000AE070000}"/>
    <cellStyle name="Normal 2 16 2 3 2" xfId="1713" xr:uid="{00000000-0005-0000-0000-0000AF070000}"/>
    <cellStyle name="Normal 2 16 2 3 2 2" xfId="1714" xr:uid="{00000000-0005-0000-0000-0000B0070000}"/>
    <cellStyle name="Normal 2 16 20" xfId="1715" xr:uid="{00000000-0005-0000-0000-0000B1070000}"/>
    <cellStyle name="Normal 2 16 20 2" xfId="1716" xr:uid="{00000000-0005-0000-0000-0000B2070000}"/>
    <cellStyle name="Normal 2 16 20 2 2" xfId="1717" xr:uid="{00000000-0005-0000-0000-0000B3070000}"/>
    <cellStyle name="Normal 2 16 20 2 2 2" xfId="1718" xr:uid="{00000000-0005-0000-0000-0000B4070000}"/>
    <cellStyle name="Normal 2 16 20 3" xfId="1719" xr:uid="{00000000-0005-0000-0000-0000B5070000}"/>
    <cellStyle name="Normal 2 16 20 3 2" xfId="1720" xr:uid="{00000000-0005-0000-0000-0000B6070000}"/>
    <cellStyle name="Normal 2 16 20 3 2 2" xfId="1721" xr:uid="{00000000-0005-0000-0000-0000B7070000}"/>
    <cellStyle name="Normal 2 16 21" xfId="1722" xr:uid="{00000000-0005-0000-0000-0000B8070000}"/>
    <cellStyle name="Normal 2 16 21 2" xfId="1723" xr:uid="{00000000-0005-0000-0000-0000B9070000}"/>
    <cellStyle name="Normal 2 16 21 2 2" xfId="1724" xr:uid="{00000000-0005-0000-0000-0000BA070000}"/>
    <cellStyle name="Normal 2 16 21 2 2 2" xfId="1725" xr:uid="{00000000-0005-0000-0000-0000BB070000}"/>
    <cellStyle name="Normal 2 16 21 3" xfId="1726" xr:uid="{00000000-0005-0000-0000-0000BC070000}"/>
    <cellStyle name="Normal 2 16 21 3 2" xfId="1727" xr:uid="{00000000-0005-0000-0000-0000BD070000}"/>
    <cellStyle name="Normal 2 16 21 3 2 2" xfId="1728" xr:uid="{00000000-0005-0000-0000-0000BE070000}"/>
    <cellStyle name="Normal 2 16 22" xfId="1729" xr:uid="{00000000-0005-0000-0000-0000BF070000}"/>
    <cellStyle name="Normal 2 16 22 2" xfId="1730" xr:uid="{00000000-0005-0000-0000-0000C0070000}"/>
    <cellStyle name="Normal 2 16 22 2 2" xfId="1731" xr:uid="{00000000-0005-0000-0000-0000C1070000}"/>
    <cellStyle name="Normal 2 16 22 2 2 2" xfId="1732" xr:uid="{00000000-0005-0000-0000-0000C2070000}"/>
    <cellStyle name="Normal 2 16 22 3" xfId="1733" xr:uid="{00000000-0005-0000-0000-0000C3070000}"/>
    <cellStyle name="Normal 2 16 22 3 2" xfId="1734" xr:uid="{00000000-0005-0000-0000-0000C4070000}"/>
    <cellStyle name="Normal 2 16 22 3 2 2" xfId="1735" xr:uid="{00000000-0005-0000-0000-0000C5070000}"/>
    <cellStyle name="Normal 2 16 23" xfId="1736" xr:uid="{00000000-0005-0000-0000-0000C6070000}"/>
    <cellStyle name="Normal 2 16 23 2" xfId="1737" xr:uid="{00000000-0005-0000-0000-0000C7070000}"/>
    <cellStyle name="Normal 2 16 23 2 2" xfId="1738" xr:uid="{00000000-0005-0000-0000-0000C8070000}"/>
    <cellStyle name="Normal 2 16 23 2 2 2" xfId="1739" xr:uid="{00000000-0005-0000-0000-0000C9070000}"/>
    <cellStyle name="Normal 2 16 23 3" xfId="1740" xr:uid="{00000000-0005-0000-0000-0000CA070000}"/>
    <cellStyle name="Normal 2 16 23 3 2" xfId="1741" xr:uid="{00000000-0005-0000-0000-0000CB070000}"/>
    <cellStyle name="Normal 2 16 23 3 2 2" xfId="1742" xr:uid="{00000000-0005-0000-0000-0000CC070000}"/>
    <cellStyle name="Normal 2 16 24" xfId="1743" xr:uid="{00000000-0005-0000-0000-0000CD070000}"/>
    <cellStyle name="Normal 2 16 24 2" xfId="1744" xr:uid="{00000000-0005-0000-0000-0000CE070000}"/>
    <cellStyle name="Normal 2 16 24 2 2" xfId="1745" xr:uid="{00000000-0005-0000-0000-0000CF070000}"/>
    <cellStyle name="Normal 2 16 25" xfId="1746" xr:uid="{00000000-0005-0000-0000-0000D0070000}"/>
    <cellStyle name="Normal 2 16 25 2" xfId="1747" xr:uid="{00000000-0005-0000-0000-0000D1070000}"/>
    <cellStyle name="Normal 2 16 25 2 2" xfId="1748" xr:uid="{00000000-0005-0000-0000-0000D2070000}"/>
    <cellStyle name="Normal 2 16 3" xfId="1749" xr:uid="{00000000-0005-0000-0000-0000D3070000}"/>
    <cellStyle name="Normal 2 16 3 2" xfId="1750" xr:uid="{00000000-0005-0000-0000-0000D4070000}"/>
    <cellStyle name="Normal 2 16 3 2 2" xfId="1751" xr:uid="{00000000-0005-0000-0000-0000D5070000}"/>
    <cellStyle name="Normal 2 16 3 2 2 2" xfId="1752" xr:uid="{00000000-0005-0000-0000-0000D6070000}"/>
    <cellStyle name="Normal 2 16 3 3" xfId="1753" xr:uid="{00000000-0005-0000-0000-0000D7070000}"/>
    <cellStyle name="Normal 2 16 3 3 2" xfId="1754" xr:uid="{00000000-0005-0000-0000-0000D8070000}"/>
    <cellStyle name="Normal 2 16 3 3 2 2" xfId="1755" xr:uid="{00000000-0005-0000-0000-0000D9070000}"/>
    <cellStyle name="Normal 2 16 4" xfId="1756" xr:uid="{00000000-0005-0000-0000-0000DA070000}"/>
    <cellStyle name="Normal 2 16 4 2" xfId="1757" xr:uid="{00000000-0005-0000-0000-0000DB070000}"/>
    <cellStyle name="Normal 2 16 4 2 2" xfId="1758" xr:uid="{00000000-0005-0000-0000-0000DC070000}"/>
    <cellStyle name="Normal 2 16 4 2 2 2" xfId="1759" xr:uid="{00000000-0005-0000-0000-0000DD070000}"/>
    <cellStyle name="Normal 2 16 4 3" xfId="1760" xr:uid="{00000000-0005-0000-0000-0000DE070000}"/>
    <cellStyle name="Normal 2 16 4 3 2" xfId="1761" xr:uid="{00000000-0005-0000-0000-0000DF070000}"/>
    <cellStyle name="Normal 2 16 4 3 2 2" xfId="1762" xr:uid="{00000000-0005-0000-0000-0000E0070000}"/>
    <cellStyle name="Normal 2 16 5" xfId="1763" xr:uid="{00000000-0005-0000-0000-0000E1070000}"/>
    <cellStyle name="Normal 2 16 5 2" xfId="1764" xr:uid="{00000000-0005-0000-0000-0000E2070000}"/>
    <cellStyle name="Normal 2 16 5 2 2" xfId="1765" xr:uid="{00000000-0005-0000-0000-0000E3070000}"/>
    <cellStyle name="Normal 2 16 5 2 2 2" xfId="1766" xr:uid="{00000000-0005-0000-0000-0000E4070000}"/>
    <cellStyle name="Normal 2 16 5 3" xfId="1767" xr:uid="{00000000-0005-0000-0000-0000E5070000}"/>
    <cellStyle name="Normal 2 16 5 3 2" xfId="1768" xr:uid="{00000000-0005-0000-0000-0000E6070000}"/>
    <cellStyle name="Normal 2 16 5 3 2 2" xfId="1769" xr:uid="{00000000-0005-0000-0000-0000E7070000}"/>
    <cellStyle name="Normal 2 16 6" xfId="1770" xr:uid="{00000000-0005-0000-0000-0000E8070000}"/>
    <cellStyle name="Normal 2 16 6 2" xfId="1771" xr:uid="{00000000-0005-0000-0000-0000E9070000}"/>
    <cellStyle name="Normal 2 16 6 2 2" xfId="1772" xr:uid="{00000000-0005-0000-0000-0000EA070000}"/>
    <cellStyle name="Normal 2 16 6 2 2 2" xfId="1773" xr:uid="{00000000-0005-0000-0000-0000EB070000}"/>
    <cellStyle name="Normal 2 16 6 3" xfId="1774" xr:uid="{00000000-0005-0000-0000-0000EC070000}"/>
    <cellStyle name="Normal 2 16 6 3 2" xfId="1775" xr:uid="{00000000-0005-0000-0000-0000ED070000}"/>
    <cellStyle name="Normal 2 16 6 3 2 2" xfId="1776" xr:uid="{00000000-0005-0000-0000-0000EE070000}"/>
    <cellStyle name="Normal 2 16 7" xfId="1777" xr:uid="{00000000-0005-0000-0000-0000EF070000}"/>
    <cellStyle name="Normal 2 16 7 2" xfId="1778" xr:uid="{00000000-0005-0000-0000-0000F0070000}"/>
    <cellStyle name="Normal 2 16 7 2 2" xfId="1779" xr:uid="{00000000-0005-0000-0000-0000F1070000}"/>
    <cellStyle name="Normal 2 16 7 2 2 2" xfId="1780" xr:uid="{00000000-0005-0000-0000-0000F2070000}"/>
    <cellStyle name="Normal 2 16 7 3" xfId="1781" xr:uid="{00000000-0005-0000-0000-0000F3070000}"/>
    <cellStyle name="Normal 2 16 7 3 2" xfId="1782" xr:uid="{00000000-0005-0000-0000-0000F4070000}"/>
    <cellStyle name="Normal 2 16 7 3 2 2" xfId="1783" xr:uid="{00000000-0005-0000-0000-0000F5070000}"/>
    <cellStyle name="Normal 2 16 8" xfId="1784" xr:uid="{00000000-0005-0000-0000-0000F6070000}"/>
    <cellStyle name="Normal 2 16 8 2" xfId="1785" xr:uid="{00000000-0005-0000-0000-0000F7070000}"/>
    <cellStyle name="Normal 2 16 8 2 2" xfId="1786" xr:uid="{00000000-0005-0000-0000-0000F8070000}"/>
    <cellStyle name="Normal 2 16 8 2 2 2" xfId="1787" xr:uid="{00000000-0005-0000-0000-0000F9070000}"/>
    <cellStyle name="Normal 2 16 8 3" xfId="1788" xr:uid="{00000000-0005-0000-0000-0000FA070000}"/>
    <cellStyle name="Normal 2 16 8 3 2" xfId="1789" xr:uid="{00000000-0005-0000-0000-0000FB070000}"/>
    <cellStyle name="Normal 2 16 8 3 2 2" xfId="1790" xr:uid="{00000000-0005-0000-0000-0000FC070000}"/>
    <cellStyle name="Normal 2 16 9" xfId="1791" xr:uid="{00000000-0005-0000-0000-0000FD070000}"/>
    <cellStyle name="Normal 2 16 9 2" xfId="1792" xr:uid="{00000000-0005-0000-0000-0000FE070000}"/>
    <cellStyle name="Normal 2 16 9 2 2" xfId="1793" xr:uid="{00000000-0005-0000-0000-0000FF070000}"/>
    <cellStyle name="Normal 2 16 9 2 2 2" xfId="1794" xr:uid="{00000000-0005-0000-0000-000000080000}"/>
    <cellStyle name="Normal 2 16 9 3" xfId="1795" xr:uid="{00000000-0005-0000-0000-000001080000}"/>
    <cellStyle name="Normal 2 16 9 3 2" xfId="1796" xr:uid="{00000000-0005-0000-0000-000002080000}"/>
    <cellStyle name="Normal 2 16 9 3 2 2" xfId="1797" xr:uid="{00000000-0005-0000-0000-000003080000}"/>
    <cellStyle name="Normal 2 17" xfId="1798" xr:uid="{00000000-0005-0000-0000-000004080000}"/>
    <cellStyle name="Normal 2 17 10" xfId="1799" xr:uid="{00000000-0005-0000-0000-000005080000}"/>
    <cellStyle name="Normal 2 17 10 2" xfId="1800" xr:uid="{00000000-0005-0000-0000-000006080000}"/>
    <cellStyle name="Normal 2 17 10 2 2" xfId="1801" xr:uid="{00000000-0005-0000-0000-000007080000}"/>
    <cellStyle name="Normal 2 17 10 2 2 2" xfId="1802" xr:uid="{00000000-0005-0000-0000-000008080000}"/>
    <cellStyle name="Normal 2 17 10 3" xfId="1803" xr:uid="{00000000-0005-0000-0000-000009080000}"/>
    <cellStyle name="Normal 2 17 10 3 2" xfId="1804" xr:uid="{00000000-0005-0000-0000-00000A080000}"/>
    <cellStyle name="Normal 2 17 10 3 2 2" xfId="1805" xr:uid="{00000000-0005-0000-0000-00000B080000}"/>
    <cellStyle name="Normal 2 17 11" xfId="1806" xr:uid="{00000000-0005-0000-0000-00000C080000}"/>
    <cellStyle name="Normal 2 17 11 2" xfId="1807" xr:uid="{00000000-0005-0000-0000-00000D080000}"/>
    <cellStyle name="Normal 2 17 11 2 2" xfId="1808" xr:uid="{00000000-0005-0000-0000-00000E080000}"/>
    <cellStyle name="Normal 2 17 11 2 2 2" xfId="1809" xr:uid="{00000000-0005-0000-0000-00000F080000}"/>
    <cellStyle name="Normal 2 17 11 3" xfId="1810" xr:uid="{00000000-0005-0000-0000-000010080000}"/>
    <cellStyle name="Normal 2 17 11 3 2" xfId="1811" xr:uid="{00000000-0005-0000-0000-000011080000}"/>
    <cellStyle name="Normal 2 17 11 3 2 2" xfId="1812" xr:uid="{00000000-0005-0000-0000-000012080000}"/>
    <cellStyle name="Normal 2 17 12" xfId="1813" xr:uid="{00000000-0005-0000-0000-000013080000}"/>
    <cellStyle name="Normal 2 17 12 2" xfId="1814" xr:uid="{00000000-0005-0000-0000-000014080000}"/>
    <cellStyle name="Normal 2 17 12 2 2" xfId="1815" xr:uid="{00000000-0005-0000-0000-000015080000}"/>
    <cellStyle name="Normal 2 17 12 2 2 2" xfId="1816" xr:uid="{00000000-0005-0000-0000-000016080000}"/>
    <cellStyle name="Normal 2 17 12 3" xfId="1817" xr:uid="{00000000-0005-0000-0000-000017080000}"/>
    <cellStyle name="Normal 2 17 12 3 2" xfId="1818" xr:uid="{00000000-0005-0000-0000-000018080000}"/>
    <cellStyle name="Normal 2 17 12 3 2 2" xfId="1819" xr:uid="{00000000-0005-0000-0000-000019080000}"/>
    <cellStyle name="Normal 2 17 13" xfId="1820" xr:uid="{00000000-0005-0000-0000-00001A080000}"/>
    <cellStyle name="Normal 2 17 13 2" xfId="1821" xr:uid="{00000000-0005-0000-0000-00001B080000}"/>
    <cellStyle name="Normal 2 17 13 2 2" xfId="1822" xr:uid="{00000000-0005-0000-0000-00001C080000}"/>
    <cellStyle name="Normal 2 17 13 2 2 2" xfId="1823" xr:uid="{00000000-0005-0000-0000-00001D080000}"/>
    <cellStyle name="Normal 2 17 13 3" xfId="1824" xr:uid="{00000000-0005-0000-0000-00001E080000}"/>
    <cellStyle name="Normal 2 17 13 3 2" xfId="1825" xr:uid="{00000000-0005-0000-0000-00001F080000}"/>
    <cellStyle name="Normal 2 17 13 3 2 2" xfId="1826" xr:uid="{00000000-0005-0000-0000-000020080000}"/>
    <cellStyle name="Normal 2 17 14" xfId="1827" xr:uid="{00000000-0005-0000-0000-000021080000}"/>
    <cellStyle name="Normal 2 17 14 2" xfId="1828" xr:uid="{00000000-0005-0000-0000-000022080000}"/>
    <cellStyle name="Normal 2 17 14 2 2" xfId="1829" xr:uid="{00000000-0005-0000-0000-000023080000}"/>
    <cellStyle name="Normal 2 17 14 2 2 2" xfId="1830" xr:uid="{00000000-0005-0000-0000-000024080000}"/>
    <cellStyle name="Normal 2 17 14 3" xfId="1831" xr:uid="{00000000-0005-0000-0000-000025080000}"/>
    <cellStyle name="Normal 2 17 14 3 2" xfId="1832" xr:uid="{00000000-0005-0000-0000-000026080000}"/>
    <cellStyle name="Normal 2 17 14 3 2 2" xfId="1833" xr:uid="{00000000-0005-0000-0000-000027080000}"/>
    <cellStyle name="Normal 2 17 15" xfId="1834" xr:uid="{00000000-0005-0000-0000-000028080000}"/>
    <cellStyle name="Normal 2 17 15 2" xfId="1835" xr:uid="{00000000-0005-0000-0000-000029080000}"/>
    <cellStyle name="Normal 2 17 15 2 2" xfId="1836" xr:uid="{00000000-0005-0000-0000-00002A080000}"/>
    <cellStyle name="Normal 2 17 15 2 2 2" xfId="1837" xr:uid="{00000000-0005-0000-0000-00002B080000}"/>
    <cellStyle name="Normal 2 17 15 3" xfId="1838" xr:uid="{00000000-0005-0000-0000-00002C080000}"/>
    <cellStyle name="Normal 2 17 15 3 2" xfId="1839" xr:uid="{00000000-0005-0000-0000-00002D080000}"/>
    <cellStyle name="Normal 2 17 15 3 2 2" xfId="1840" xr:uid="{00000000-0005-0000-0000-00002E080000}"/>
    <cellStyle name="Normal 2 17 16" xfId="1841" xr:uid="{00000000-0005-0000-0000-00002F080000}"/>
    <cellStyle name="Normal 2 17 16 2" xfId="1842" xr:uid="{00000000-0005-0000-0000-000030080000}"/>
    <cellStyle name="Normal 2 17 16 2 2" xfId="1843" xr:uid="{00000000-0005-0000-0000-000031080000}"/>
    <cellStyle name="Normal 2 17 16 2 2 2" xfId="1844" xr:uid="{00000000-0005-0000-0000-000032080000}"/>
    <cellStyle name="Normal 2 17 16 3" xfId="1845" xr:uid="{00000000-0005-0000-0000-000033080000}"/>
    <cellStyle name="Normal 2 17 16 3 2" xfId="1846" xr:uid="{00000000-0005-0000-0000-000034080000}"/>
    <cellStyle name="Normal 2 17 16 3 2 2" xfId="1847" xr:uid="{00000000-0005-0000-0000-000035080000}"/>
    <cellStyle name="Normal 2 17 17" xfId="1848" xr:uid="{00000000-0005-0000-0000-000036080000}"/>
    <cellStyle name="Normal 2 17 17 2" xfId="1849" xr:uid="{00000000-0005-0000-0000-000037080000}"/>
    <cellStyle name="Normal 2 17 17 2 2" xfId="1850" xr:uid="{00000000-0005-0000-0000-000038080000}"/>
    <cellStyle name="Normal 2 17 17 2 2 2" xfId="1851" xr:uid="{00000000-0005-0000-0000-000039080000}"/>
    <cellStyle name="Normal 2 17 17 3" xfId="1852" xr:uid="{00000000-0005-0000-0000-00003A080000}"/>
    <cellStyle name="Normal 2 17 17 3 2" xfId="1853" xr:uid="{00000000-0005-0000-0000-00003B080000}"/>
    <cellStyle name="Normal 2 17 17 3 2 2" xfId="1854" xr:uid="{00000000-0005-0000-0000-00003C080000}"/>
    <cellStyle name="Normal 2 17 18" xfId="1855" xr:uid="{00000000-0005-0000-0000-00003D080000}"/>
    <cellStyle name="Normal 2 17 18 2" xfId="1856" xr:uid="{00000000-0005-0000-0000-00003E080000}"/>
    <cellStyle name="Normal 2 17 18 2 2" xfId="1857" xr:uid="{00000000-0005-0000-0000-00003F080000}"/>
    <cellStyle name="Normal 2 17 18 2 2 2" xfId="1858" xr:uid="{00000000-0005-0000-0000-000040080000}"/>
    <cellStyle name="Normal 2 17 18 3" xfId="1859" xr:uid="{00000000-0005-0000-0000-000041080000}"/>
    <cellStyle name="Normal 2 17 18 3 2" xfId="1860" xr:uid="{00000000-0005-0000-0000-000042080000}"/>
    <cellStyle name="Normal 2 17 18 3 2 2" xfId="1861" xr:uid="{00000000-0005-0000-0000-000043080000}"/>
    <cellStyle name="Normal 2 17 19" xfId="1862" xr:uid="{00000000-0005-0000-0000-000044080000}"/>
    <cellStyle name="Normal 2 17 19 2" xfId="1863" xr:uid="{00000000-0005-0000-0000-000045080000}"/>
    <cellStyle name="Normal 2 17 19 2 2" xfId="1864" xr:uid="{00000000-0005-0000-0000-000046080000}"/>
    <cellStyle name="Normal 2 17 19 2 2 2" xfId="1865" xr:uid="{00000000-0005-0000-0000-000047080000}"/>
    <cellStyle name="Normal 2 17 19 3" xfId="1866" xr:uid="{00000000-0005-0000-0000-000048080000}"/>
    <cellStyle name="Normal 2 17 19 3 2" xfId="1867" xr:uid="{00000000-0005-0000-0000-000049080000}"/>
    <cellStyle name="Normal 2 17 19 3 2 2" xfId="1868" xr:uid="{00000000-0005-0000-0000-00004A080000}"/>
    <cellStyle name="Normal 2 17 2" xfId="1869" xr:uid="{00000000-0005-0000-0000-00004B080000}"/>
    <cellStyle name="Normal 2 17 2 2" xfId="1870" xr:uid="{00000000-0005-0000-0000-00004C080000}"/>
    <cellStyle name="Normal 2 17 2 2 2" xfId="1871" xr:uid="{00000000-0005-0000-0000-00004D080000}"/>
    <cellStyle name="Normal 2 17 2 2 2 2" xfId="1872" xr:uid="{00000000-0005-0000-0000-00004E080000}"/>
    <cellStyle name="Normal 2 17 2 3" xfId="1873" xr:uid="{00000000-0005-0000-0000-00004F080000}"/>
    <cellStyle name="Normal 2 17 2 3 2" xfId="1874" xr:uid="{00000000-0005-0000-0000-000050080000}"/>
    <cellStyle name="Normal 2 17 2 3 2 2" xfId="1875" xr:uid="{00000000-0005-0000-0000-000051080000}"/>
    <cellStyle name="Normal 2 17 20" xfId="1876" xr:uid="{00000000-0005-0000-0000-000052080000}"/>
    <cellStyle name="Normal 2 17 20 2" xfId="1877" xr:uid="{00000000-0005-0000-0000-000053080000}"/>
    <cellStyle name="Normal 2 17 20 2 2" xfId="1878" xr:uid="{00000000-0005-0000-0000-000054080000}"/>
    <cellStyle name="Normal 2 17 20 2 2 2" xfId="1879" xr:uid="{00000000-0005-0000-0000-000055080000}"/>
    <cellStyle name="Normal 2 17 20 3" xfId="1880" xr:uid="{00000000-0005-0000-0000-000056080000}"/>
    <cellStyle name="Normal 2 17 20 3 2" xfId="1881" xr:uid="{00000000-0005-0000-0000-000057080000}"/>
    <cellStyle name="Normal 2 17 20 3 2 2" xfId="1882" xr:uid="{00000000-0005-0000-0000-000058080000}"/>
    <cellStyle name="Normal 2 17 21" xfId="1883" xr:uid="{00000000-0005-0000-0000-000059080000}"/>
    <cellStyle name="Normal 2 17 21 2" xfId="1884" xr:uid="{00000000-0005-0000-0000-00005A080000}"/>
    <cellStyle name="Normal 2 17 21 2 2" xfId="1885" xr:uid="{00000000-0005-0000-0000-00005B080000}"/>
    <cellStyle name="Normal 2 17 21 2 2 2" xfId="1886" xr:uid="{00000000-0005-0000-0000-00005C080000}"/>
    <cellStyle name="Normal 2 17 21 3" xfId="1887" xr:uid="{00000000-0005-0000-0000-00005D080000}"/>
    <cellStyle name="Normal 2 17 21 3 2" xfId="1888" xr:uid="{00000000-0005-0000-0000-00005E080000}"/>
    <cellStyle name="Normal 2 17 21 3 2 2" xfId="1889" xr:uid="{00000000-0005-0000-0000-00005F080000}"/>
    <cellStyle name="Normal 2 17 22" xfId="1890" xr:uid="{00000000-0005-0000-0000-000060080000}"/>
    <cellStyle name="Normal 2 17 22 2" xfId="1891" xr:uid="{00000000-0005-0000-0000-000061080000}"/>
    <cellStyle name="Normal 2 17 22 2 2" xfId="1892" xr:uid="{00000000-0005-0000-0000-000062080000}"/>
    <cellStyle name="Normal 2 17 22 2 2 2" xfId="1893" xr:uid="{00000000-0005-0000-0000-000063080000}"/>
    <cellStyle name="Normal 2 17 22 3" xfId="1894" xr:uid="{00000000-0005-0000-0000-000064080000}"/>
    <cellStyle name="Normal 2 17 22 3 2" xfId="1895" xr:uid="{00000000-0005-0000-0000-000065080000}"/>
    <cellStyle name="Normal 2 17 22 3 2 2" xfId="1896" xr:uid="{00000000-0005-0000-0000-000066080000}"/>
    <cellStyle name="Normal 2 17 23" xfId="1897" xr:uid="{00000000-0005-0000-0000-000067080000}"/>
    <cellStyle name="Normal 2 17 23 2" xfId="1898" xr:uid="{00000000-0005-0000-0000-000068080000}"/>
    <cellStyle name="Normal 2 17 23 2 2" xfId="1899" xr:uid="{00000000-0005-0000-0000-000069080000}"/>
    <cellStyle name="Normal 2 17 23 2 2 2" xfId="1900" xr:uid="{00000000-0005-0000-0000-00006A080000}"/>
    <cellStyle name="Normal 2 17 23 3" xfId="1901" xr:uid="{00000000-0005-0000-0000-00006B080000}"/>
    <cellStyle name="Normal 2 17 23 3 2" xfId="1902" xr:uid="{00000000-0005-0000-0000-00006C080000}"/>
    <cellStyle name="Normal 2 17 23 3 2 2" xfId="1903" xr:uid="{00000000-0005-0000-0000-00006D080000}"/>
    <cellStyle name="Normal 2 17 24" xfId="1904" xr:uid="{00000000-0005-0000-0000-00006E080000}"/>
    <cellStyle name="Normal 2 17 24 2" xfId="1905" xr:uid="{00000000-0005-0000-0000-00006F080000}"/>
    <cellStyle name="Normal 2 17 24 2 2" xfId="1906" xr:uid="{00000000-0005-0000-0000-000070080000}"/>
    <cellStyle name="Normal 2 17 25" xfId="1907" xr:uid="{00000000-0005-0000-0000-000071080000}"/>
    <cellStyle name="Normal 2 17 25 2" xfId="1908" xr:uid="{00000000-0005-0000-0000-000072080000}"/>
    <cellStyle name="Normal 2 17 25 2 2" xfId="1909" xr:uid="{00000000-0005-0000-0000-000073080000}"/>
    <cellStyle name="Normal 2 17 3" xfId="1910" xr:uid="{00000000-0005-0000-0000-000074080000}"/>
    <cellStyle name="Normal 2 17 3 2" xfId="1911" xr:uid="{00000000-0005-0000-0000-000075080000}"/>
    <cellStyle name="Normal 2 17 3 2 2" xfId="1912" xr:uid="{00000000-0005-0000-0000-000076080000}"/>
    <cellStyle name="Normal 2 17 3 2 2 2" xfId="1913" xr:uid="{00000000-0005-0000-0000-000077080000}"/>
    <cellStyle name="Normal 2 17 3 3" xfId="1914" xr:uid="{00000000-0005-0000-0000-000078080000}"/>
    <cellStyle name="Normal 2 17 3 3 2" xfId="1915" xr:uid="{00000000-0005-0000-0000-000079080000}"/>
    <cellStyle name="Normal 2 17 3 3 2 2" xfId="1916" xr:uid="{00000000-0005-0000-0000-00007A080000}"/>
    <cellStyle name="Normal 2 17 4" xfId="1917" xr:uid="{00000000-0005-0000-0000-00007B080000}"/>
    <cellStyle name="Normal 2 17 4 2" xfId="1918" xr:uid="{00000000-0005-0000-0000-00007C080000}"/>
    <cellStyle name="Normal 2 17 4 2 2" xfId="1919" xr:uid="{00000000-0005-0000-0000-00007D080000}"/>
    <cellStyle name="Normal 2 17 4 2 2 2" xfId="1920" xr:uid="{00000000-0005-0000-0000-00007E080000}"/>
    <cellStyle name="Normal 2 17 4 3" xfId="1921" xr:uid="{00000000-0005-0000-0000-00007F080000}"/>
    <cellStyle name="Normal 2 17 4 3 2" xfId="1922" xr:uid="{00000000-0005-0000-0000-000080080000}"/>
    <cellStyle name="Normal 2 17 4 3 2 2" xfId="1923" xr:uid="{00000000-0005-0000-0000-000081080000}"/>
    <cellStyle name="Normal 2 17 5" xfId="1924" xr:uid="{00000000-0005-0000-0000-000082080000}"/>
    <cellStyle name="Normal 2 17 5 2" xfId="1925" xr:uid="{00000000-0005-0000-0000-000083080000}"/>
    <cellStyle name="Normal 2 17 5 2 2" xfId="1926" xr:uid="{00000000-0005-0000-0000-000084080000}"/>
    <cellStyle name="Normal 2 17 5 2 2 2" xfId="1927" xr:uid="{00000000-0005-0000-0000-000085080000}"/>
    <cellStyle name="Normal 2 17 5 3" xfId="1928" xr:uid="{00000000-0005-0000-0000-000086080000}"/>
    <cellStyle name="Normal 2 17 5 3 2" xfId="1929" xr:uid="{00000000-0005-0000-0000-000087080000}"/>
    <cellStyle name="Normal 2 17 5 3 2 2" xfId="1930" xr:uid="{00000000-0005-0000-0000-000088080000}"/>
    <cellStyle name="Normal 2 17 6" xfId="1931" xr:uid="{00000000-0005-0000-0000-000089080000}"/>
    <cellStyle name="Normal 2 17 6 2" xfId="1932" xr:uid="{00000000-0005-0000-0000-00008A080000}"/>
    <cellStyle name="Normal 2 17 6 2 2" xfId="1933" xr:uid="{00000000-0005-0000-0000-00008B080000}"/>
    <cellStyle name="Normal 2 17 6 2 2 2" xfId="1934" xr:uid="{00000000-0005-0000-0000-00008C080000}"/>
    <cellStyle name="Normal 2 17 6 3" xfId="1935" xr:uid="{00000000-0005-0000-0000-00008D080000}"/>
    <cellStyle name="Normal 2 17 6 3 2" xfId="1936" xr:uid="{00000000-0005-0000-0000-00008E080000}"/>
    <cellStyle name="Normal 2 17 6 3 2 2" xfId="1937" xr:uid="{00000000-0005-0000-0000-00008F080000}"/>
    <cellStyle name="Normal 2 17 7" xfId="1938" xr:uid="{00000000-0005-0000-0000-000090080000}"/>
    <cellStyle name="Normal 2 17 7 2" xfId="1939" xr:uid="{00000000-0005-0000-0000-000091080000}"/>
    <cellStyle name="Normal 2 17 7 2 2" xfId="1940" xr:uid="{00000000-0005-0000-0000-000092080000}"/>
    <cellStyle name="Normal 2 17 7 2 2 2" xfId="1941" xr:uid="{00000000-0005-0000-0000-000093080000}"/>
    <cellStyle name="Normal 2 17 7 3" xfId="1942" xr:uid="{00000000-0005-0000-0000-000094080000}"/>
    <cellStyle name="Normal 2 17 7 3 2" xfId="1943" xr:uid="{00000000-0005-0000-0000-000095080000}"/>
    <cellStyle name="Normal 2 17 7 3 2 2" xfId="1944" xr:uid="{00000000-0005-0000-0000-000096080000}"/>
    <cellStyle name="Normal 2 17 8" xfId="1945" xr:uid="{00000000-0005-0000-0000-000097080000}"/>
    <cellStyle name="Normal 2 17 8 2" xfId="1946" xr:uid="{00000000-0005-0000-0000-000098080000}"/>
    <cellStyle name="Normal 2 17 8 2 2" xfId="1947" xr:uid="{00000000-0005-0000-0000-000099080000}"/>
    <cellStyle name="Normal 2 17 8 2 2 2" xfId="1948" xr:uid="{00000000-0005-0000-0000-00009A080000}"/>
    <cellStyle name="Normal 2 17 8 3" xfId="1949" xr:uid="{00000000-0005-0000-0000-00009B080000}"/>
    <cellStyle name="Normal 2 17 8 3 2" xfId="1950" xr:uid="{00000000-0005-0000-0000-00009C080000}"/>
    <cellStyle name="Normal 2 17 8 3 2 2" xfId="1951" xr:uid="{00000000-0005-0000-0000-00009D080000}"/>
    <cellStyle name="Normal 2 17 9" xfId="1952" xr:uid="{00000000-0005-0000-0000-00009E080000}"/>
    <cellStyle name="Normal 2 17 9 2" xfId="1953" xr:uid="{00000000-0005-0000-0000-00009F080000}"/>
    <cellStyle name="Normal 2 17 9 2 2" xfId="1954" xr:uid="{00000000-0005-0000-0000-0000A0080000}"/>
    <cellStyle name="Normal 2 17 9 2 2 2" xfId="1955" xr:uid="{00000000-0005-0000-0000-0000A1080000}"/>
    <cellStyle name="Normal 2 17 9 3" xfId="1956" xr:uid="{00000000-0005-0000-0000-0000A2080000}"/>
    <cellStyle name="Normal 2 17 9 3 2" xfId="1957" xr:uid="{00000000-0005-0000-0000-0000A3080000}"/>
    <cellStyle name="Normal 2 17 9 3 2 2" xfId="1958" xr:uid="{00000000-0005-0000-0000-0000A4080000}"/>
    <cellStyle name="Normal 2 18" xfId="1959" xr:uid="{00000000-0005-0000-0000-0000A5080000}"/>
    <cellStyle name="Normal 2 18 10" xfId="1960" xr:uid="{00000000-0005-0000-0000-0000A6080000}"/>
    <cellStyle name="Normal 2 18 10 2" xfId="1961" xr:uid="{00000000-0005-0000-0000-0000A7080000}"/>
    <cellStyle name="Normal 2 18 10 2 2" xfId="1962" xr:uid="{00000000-0005-0000-0000-0000A8080000}"/>
    <cellStyle name="Normal 2 18 10 2 2 2" xfId="1963" xr:uid="{00000000-0005-0000-0000-0000A9080000}"/>
    <cellStyle name="Normal 2 18 10 3" xfId="1964" xr:uid="{00000000-0005-0000-0000-0000AA080000}"/>
    <cellStyle name="Normal 2 18 10 3 2" xfId="1965" xr:uid="{00000000-0005-0000-0000-0000AB080000}"/>
    <cellStyle name="Normal 2 18 10 3 2 2" xfId="1966" xr:uid="{00000000-0005-0000-0000-0000AC080000}"/>
    <cellStyle name="Normal 2 18 11" xfId="1967" xr:uid="{00000000-0005-0000-0000-0000AD080000}"/>
    <cellStyle name="Normal 2 18 11 2" xfId="1968" xr:uid="{00000000-0005-0000-0000-0000AE080000}"/>
    <cellStyle name="Normal 2 18 11 2 2" xfId="1969" xr:uid="{00000000-0005-0000-0000-0000AF080000}"/>
    <cellStyle name="Normal 2 18 11 2 2 2" xfId="1970" xr:uid="{00000000-0005-0000-0000-0000B0080000}"/>
    <cellStyle name="Normal 2 18 11 3" xfId="1971" xr:uid="{00000000-0005-0000-0000-0000B1080000}"/>
    <cellStyle name="Normal 2 18 11 3 2" xfId="1972" xr:uid="{00000000-0005-0000-0000-0000B2080000}"/>
    <cellStyle name="Normal 2 18 11 3 2 2" xfId="1973" xr:uid="{00000000-0005-0000-0000-0000B3080000}"/>
    <cellStyle name="Normal 2 18 12" xfId="1974" xr:uid="{00000000-0005-0000-0000-0000B4080000}"/>
    <cellStyle name="Normal 2 18 12 2" xfId="1975" xr:uid="{00000000-0005-0000-0000-0000B5080000}"/>
    <cellStyle name="Normal 2 18 12 2 2" xfId="1976" xr:uid="{00000000-0005-0000-0000-0000B6080000}"/>
    <cellStyle name="Normal 2 18 12 2 2 2" xfId="1977" xr:uid="{00000000-0005-0000-0000-0000B7080000}"/>
    <cellStyle name="Normal 2 18 12 3" xfId="1978" xr:uid="{00000000-0005-0000-0000-0000B8080000}"/>
    <cellStyle name="Normal 2 18 12 3 2" xfId="1979" xr:uid="{00000000-0005-0000-0000-0000B9080000}"/>
    <cellStyle name="Normal 2 18 12 3 2 2" xfId="1980" xr:uid="{00000000-0005-0000-0000-0000BA080000}"/>
    <cellStyle name="Normal 2 18 13" xfId="1981" xr:uid="{00000000-0005-0000-0000-0000BB080000}"/>
    <cellStyle name="Normal 2 18 13 2" xfId="1982" xr:uid="{00000000-0005-0000-0000-0000BC080000}"/>
    <cellStyle name="Normal 2 18 13 2 2" xfId="1983" xr:uid="{00000000-0005-0000-0000-0000BD080000}"/>
    <cellStyle name="Normal 2 18 13 2 2 2" xfId="1984" xr:uid="{00000000-0005-0000-0000-0000BE080000}"/>
    <cellStyle name="Normal 2 18 13 3" xfId="1985" xr:uid="{00000000-0005-0000-0000-0000BF080000}"/>
    <cellStyle name="Normal 2 18 13 3 2" xfId="1986" xr:uid="{00000000-0005-0000-0000-0000C0080000}"/>
    <cellStyle name="Normal 2 18 13 3 2 2" xfId="1987" xr:uid="{00000000-0005-0000-0000-0000C1080000}"/>
    <cellStyle name="Normal 2 18 14" xfId="1988" xr:uid="{00000000-0005-0000-0000-0000C2080000}"/>
    <cellStyle name="Normal 2 18 14 2" xfId="1989" xr:uid="{00000000-0005-0000-0000-0000C3080000}"/>
    <cellStyle name="Normal 2 18 14 2 2" xfId="1990" xr:uid="{00000000-0005-0000-0000-0000C4080000}"/>
    <cellStyle name="Normal 2 18 14 2 2 2" xfId="1991" xr:uid="{00000000-0005-0000-0000-0000C5080000}"/>
    <cellStyle name="Normal 2 18 14 3" xfId="1992" xr:uid="{00000000-0005-0000-0000-0000C6080000}"/>
    <cellStyle name="Normal 2 18 14 3 2" xfId="1993" xr:uid="{00000000-0005-0000-0000-0000C7080000}"/>
    <cellStyle name="Normal 2 18 14 3 2 2" xfId="1994" xr:uid="{00000000-0005-0000-0000-0000C8080000}"/>
    <cellStyle name="Normal 2 18 15" xfId="1995" xr:uid="{00000000-0005-0000-0000-0000C9080000}"/>
    <cellStyle name="Normal 2 18 15 2" xfId="1996" xr:uid="{00000000-0005-0000-0000-0000CA080000}"/>
    <cellStyle name="Normal 2 18 15 2 2" xfId="1997" xr:uid="{00000000-0005-0000-0000-0000CB080000}"/>
    <cellStyle name="Normal 2 18 15 2 2 2" xfId="1998" xr:uid="{00000000-0005-0000-0000-0000CC080000}"/>
    <cellStyle name="Normal 2 18 15 3" xfId="1999" xr:uid="{00000000-0005-0000-0000-0000CD080000}"/>
    <cellStyle name="Normal 2 18 15 3 2" xfId="2000" xr:uid="{00000000-0005-0000-0000-0000CE080000}"/>
    <cellStyle name="Normal 2 18 15 3 2 2" xfId="2001" xr:uid="{00000000-0005-0000-0000-0000CF080000}"/>
    <cellStyle name="Normal 2 18 16" xfId="2002" xr:uid="{00000000-0005-0000-0000-0000D0080000}"/>
    <cellStyle name="Normal 2 18 16 2" xfId="2003" xr:uid="{00000000-0005-0000-0000-0000D1080000}"/>
    <cellStyle name="Normal 2 18 16 2 2" xfId="2004" xr:uid="{00000000-0005-0000-0000-0000D2080000}"/>
    <cellStyle name="Normal 2 18 16 2 2 2" xfId="2005" xr:uid="{00000000-0005-0000-0000-0000D3080000}"/>
    <cellStyle name="Normal 2 18 16 3" xfId="2006" xr:uid="{00000000-0005-0000-0000-0000D4080000}"/>
    <cellStyle name="Normal 2 18 16 3 2" xfId="2007" xr:uid="{00000000-0005-0000-0000-0000D5080000}"/>
    <cellStyle name="Normal 2 18 16 3 2 2" xfId="2008" xr:uid="{00000000-0005-0000-0000-0000D6080000}"/>
    <cellStyle name="Normal 2 18 17" xfId="2009" xr:uid="{00000000-0005-0000-0000-0000D7080000}"/>
    <cellStyle name="Normal 2 18 17 2" xfId="2010" xr:uid="{00000000-0005-0000-0000-0000D8080000}"/>
    <cellStyle name="Normal 2 18 17 2 2" xfId="2011" xr:uid="{00000000-0005-0000-0000-0000D9080000}"/>
    <cellStyle name="Normal 2 18 17 2 2 2" xfId="2012" xr:uid="{00000000-0005-0000-0000-0000DA080000}"/>
    <cellStyle name="Normal 2 18 17 3" xfId="2013" xr:uid="{00000000-0005-0000-0000-0000DB080000}"/>
    <cellStyle name="Normal 2 18 17 3 2" xfId="2014" xr:uid="{00000000-0005-0000-0000-0000DC080000}"/>
    <cellStyle name="Normal 2 18 17 3 2 2" xfId="2015" xr:uid="{00000000-0005-0000-0000-0000DD080000}"/>
    <cellStyle name="Normal 2 18 18" xfId="2016" xr:uid="{00000000-0005-0000-0000-0000DE080000}"/>
    <cellStyle name="Normal 2 18 18 2" xfId="2017" xr:uid="{00000000-0005-0000-0000-0000DF080000}"/>
    <cellStyle name="Normal 2 18 18 2 2" xfId="2018" xr:uid="{00000000-0005-0000-0000-0000E0080000}"/>
    <cellStyle name="Normal 2 18 18 2 2 2" xfId="2019" xr:uid="{00000000-0005-0000-0000-0000E1080000}"/>
    <cellStyle name="Normal 2 18 18 3" xfId="2020" xr:uid="{00000000-0005-0000-0000-0000E2080000}"/>
    <cellStyle name="Normal 2 18 18 3 2" xfId="2021" xr:uid="{00000000-0005-0000-0000-0000E3080000}"/>
    <cellStyle name="Normal 2 18 18 3 2 2" xfId="2022" xr:uid="{00000000-0005-0000-0000-0000E4080000}"/>
    <cellStyle name="Normal 2 18 19" xfId="2023" xr:uid="{00000000-0005-0000-0000-0000E5080000}"/>
    <cellStyle name="Normal 2 18 19 2" xfId="2024" xr:uid="{00000000-0005-0000-0000-0000E6080000}"/>
    <cellStyle name="Normal 2 18 19 2 2" xfId="2025" xr:uid="{00000000-0005-0000-0000-0000E7080000}"/>
    <cellStyle name="Normal 2 18 19 2 2 2" xfId="2026" xr:uid="{00000000-0005-0000-0000-0000E8080000}"/>
    <cellStyle name="Normal 2 18 19 3" xfId="2027" xr:uid="{00000000-0005-0000-0000-0000E9080000}"/>
    <cellStyle name="Normal 2 18 19 3 2" xfId="2028" xr:uid="{00000000-0005-0000-0000-0000EA080000}"/>
    <cellStyle name="Normal 2 18 19 3 2 2" xfId="2029" xr:uid="{00000000-0005-0000-0000-0000EB080000}"/>
    <cellStyle name="Normal 2 18 2" xfId="2030" xr:uid="{00000000-0005-0000-0000-0000EC080000}"/>
    <cellStyle name="Normal 2 18 2 2" xfId="2031" xr:uid="{00000000-0005-0000-0000-0000ED080000}"/>
    <cellStyle name="Normal 2 18 2 2 2" xfId="2032" xr:uid="{00000000-0005-0000-0000-0000EE080000}"/>
    <cellStyle name="Normal 2 18 2 2 2 2" xfId="2033" xr:uid="{00000000-0005-0000-0000-0000EF080000}"/>
    <cellStyle name="Normal 2 18 2 3" xfId="2034" xr:uid="{00000000-0005-0000-0000-0000F0080000}"/>
    <cellStyle name="Normal 2 18 2 3 2" xfId="2035" xr:uid="{00000000-0005-0000-0000-0000F1080000}"/>
    <cellStyle name="Normal 2 18 2 3 2 2" xfId="2036" xr:uid="{00000000-0005-0000-0000-0000F2080000}"/>
    <cellStyle name="Normal 2 18 20" xfId="2037" xr:uid="{00000000-0005-0000-0000-0000F3080000}"/>
    <cellStyle name="Normal 2 18 20 2" xfId="2038" xr:uid="{00000000-0005-0000-0000-0000F4080000}"/>
    <cellStyle name="Normal 2 18 20 2 2" xfId="2039" xr:uid="{00000000-0005-0000-0000-0000F5080000}"/>
    <cellStyle name="Normal 2 18 20 2 2 2" xfId="2040" xr:uid="{00000000-0005-0000-0000-0000F6080000}"/>
    <cellStyle name="Normal 2 18 20 3" xfId="2041" xr:uid="{00000000-0005-0000-0000-0000F7080000}"/>
    <cellStyle name="Normal 2 18 20 3 2" xfId="2042" xr:uid="{00000000-0005-0000-0000-0000F8080000}"/>
    <cellStyle name="Normal 2 18 20 3 2 2" xfId="2043" xr:uid="{00000000-0005-0000-0000-0000F9080000}"/>
    <cellStyle name="Normal 2 18 21" xfId="2044" xr:uid="{00000000-0005-0000-0000-0000FA080000}"/>
    <cellStyle name="Normal 2 18 21 2" xfId="2045" xr:uid="{00000000-0005-0000-0000-0000FB080000}"/>
    <cellStyle name="Normal 2 18 21 2 2" xfId="2046" xr:uid="{00000000-0005-0000-0000-0000FC080000}"/>
    <cellStyle name="Normal 2 18 21 2 2 2" xfId="2047" xr:uid="{00000000-0005-0000-0000-0000FD080000}"/>
    <cellStyle name="Normal 2 18 21 3" xfId="2048" xr:uid="{00000000-0005-0000-0000-0000FE080000}"/>
    <cellStyle name="Normal 2 18 21 3 2" xfId="2049" xr:uid="{00000000-0005-0000-0000-0000FF080000}"/>
    <cellStyle name="Normal 2 18 21 3 2 2" xfId="2050" xr:uid="{00000000-0005-0000-0000-000000090000}"/>
    <cellStyle name="Normal 2 18 22" xfId="2051" xr:uid="{00000000-0005-0000-0000-000001090000}"/>
    <cellStyle name="Normal 2 18 22 2" xfId="2052" xr:uid="{00000000-0005-0000-0000-000002090000}"/>
    <cellStyle name="Normal 2 18 22 2 2" xfId="2053" xr:uid="{00000000-0005-0000-0000-000003090000}"/>
    <cellStyle name="Normal 2 18 22 2 2 2" xfId="2054" xr:uid="{00000000-0005-0000-0000-000004090000}"/>
    <cellStyle name="Normal 2 18 22 3" xfId="2055" xr:uid="{00000000-0005-0000-0000-000005090000}"/>
    <cellStyle name="Normal 2 18 22 3 2" xfId="2056" xr:uid="{00000000-0005-0000-0000-000006090000}"/>
    <cellStyle name="Normal 2 18 22 3 2 2" xfId="2057" xr:uid="{00000000-0005-0000-0000-000007090000}"/>
    <cellStyle name="Normal 2 18 23" xfId="2058" xr:uid="{00000000-0005-0000-0000-000008090000}"/>
    <cellStyle name="Normal 2 18 23 2" xfId="2059" xr:uid="{00000000-0005-0000-0000-000009090000}"/>
    <cellStyle name="Normal 2 18 23 2 2" xfId="2060" xr:uid="{00000000-0005-0000-0000-00000A090000}"/>
    <cellStyle name="Normal 2 18 23 2 2 2" xfId="2061" xr:uid="{00000000-0005-0000-0000-00000B090000}"/>
    <cellStyle name="Normal 2 18 23 3" xfId="2062" xr:uid="{00000000-0005-0000-0000-00000C090000}"/>
    <cellStyle name="Normal 2 18 23 3 2" xfId="2063" xr:uid="{00000000-0005-0000-0000-00000D090000}"/>
    <cellStyle name="Normal 2 18 23 3 2 2" xfId="2064" xr:uid="{00000000-0005-0000-0000-00000E090000}"/>
    <cellStyle name="Normal 2 18 24" xfId="2065" xr:uid="{00000000-0005-0000-0000-00000F090000}"/>
    <cellStyle name="Normal 2 18 24 2" xfId="2066" xr:uid="{00000000-0005-0000-0000-000010090000}"/>
    <cellStyle name="Normal 2 18 24 2 2" xfId="2067" xr:uid="{00000000-0005-0000-0000-000011090000}"/>
    <cellStyle name="Normal 2 18 25" xfId="2068" xr:uid="{00000000-0005-0000-0000-000012090000}"/>
    <cellStyle name="Normal 2 18 25 2" xfId="2069" xr:uid="{00000000-0005-0000-0000-000013090000}"/>
    <cellStyle name="Normal 2 18 25 2 2" xfId="2070" xr:uid="{00000000-0005-0000-0000-000014090000}"/>
    <cellStyle name="Normal 2 18 3" xfId="2071" xr:uid="{00000000-0005-0000-0000-000015090000}"/>
    <cellStyle name="Normal 2 18 3 2" xfId="2072" xr:uid="{00000000-0005-0000-0000-000016090000}"/>
    <cellStyle name="Normal 2 18 3 2 2" xfId="2073" xr:uid="{00000000-0005-0000-0000-000017090000}"/>
    <cellStyle name="Normal 2 18 3 2 2 2" xfId="2074" xr:uid="{00000000-0005-0000-0000-000018090000}"/>
    <cellStyle name="Normal 2 18 3 3" xfId="2075" xr:uid="{00000000-0005-0000-0000-000019090000}"/>
    <cellStyle name="Normal 2 18 3 3 2" xfId="2076" xr:uid="{00000000-0005-0000-0000-00001A090000}"/>
    <cellStyle name="Normal 2 18 3 3 2 2" xfId="2077" xr:uid="{00000000-0005-0000-0000-00001B090000}"/>
    <cellStyle name="Normal 2 18 4" xfId="2078" xr:uid="{00000000-0005-0000-0000-00001C090000}"/>
    <cellStyle name="Normal 2 18 4 2" xfId="2079" xr:uid="{00000000-0005-0000-0000-00001D090000}"/>
    <cellStyle name="Normal 2 18 4 2 2" xfId="2080" xr:uid="{00000000-0005-0000-0000-00001E090000}"/>
    <cellStyle name="Normal 2 18 4 2 2 2" xfId="2081" xr:uid="{00000000-0005-0000-0000-00001F090000}"/>
    <cellStyle name="Normal 2 18 4 3" xfId="2082" xr:uid="{00000000-0005-0000-0000-000020090000}"/>
    <cellStyle name="Normal 2 18 4 3 2" xfId="2083" xr:uid="{00000000-0005-0000-0000-000021090000}"/>
    <cellStyle name="Normal 2 18 4 3 2 2" xfId="2084" xr:uid="{00000000-0005-0000-0000-000022090000}"/>
    <cellStyle name="Normal 2 18 5" xfId="2085" xr:uid="{00000000-0005-0000-0000-000023090000}"/>
    <cellStyle name="Normal 2 18 5 2" xfId="2086" xr:uid="{00000000-0005-0000-0000-000024090000}"/>
    <cellStyle name="Normal 2 18 5 2 2" xfId="2087" xr:uid="{00000000-0005-0000-0000-000025090000}"/>
    <cellStyle name="Normal 2 18 5 2 2 2" xfId="2088" xr:uid="{00000000-0005-0000-0000-000026090000}"/>
    <cellStyle name="Normal 2 18 5 3" xfId="2089" xr:uid="{00000000-0005-0000-0000-000027090000}"/>
    <cellStyle name="Normal 2 18 5 3 2" xfId="2090" xr:uid="{00000000-0005-0000-0000-000028090000}"/>
    <cellStyle name="Normal 2 18 5 3 2 2" xfId="2091" xr:uid="{00000000-0005-0000-0000-000029090000}"/>
    <cellStyle name="Normal 2 18 6" xfId="2092" xr:uid="{00000000-0005-0000-0000-00002A090000}"/>
    <cellStyle name="Normal 2 18 6 2" xfId="2093" xr:uid="{00000000-0005-0000-0000-00002B090000}"/>
    <cellStyle name="Normal 2 18 6 2 2" xfId="2094" xr:uid="{00000000-0005-0000-0000-00002C090000}"/>
    <cellStyle name="Normal 2 18 6 2 2 2" xfId="2095" xr:uid="{00000000-0005-0000-0000-00002D090000}"/>
    <cellStyle name="Normal 2 18 6 3" xfId="2096" xr:uid="{00000000-0005-0000-0000-00002E090000}"/>
    <cellStyle name="Normal 2 18 6 3 2" xfId="2097" xr:uid="{00000000-0005-0000-0000-00002F090000}"/>
    <cellStyle name="Normal 2 18 6 3 2 2" xfId="2098" xr:uid="{00000000-0005-0000-0000-000030090000}"/>
    <cellStyle name="Normal 2 18 7" xfId="2099" xr:uid="{00000000-0005-0000-0000-000031090000}"/>
    <cellStyle name="Normal 2 18 7 2" xfId="2100" xr:uid="{00000000-0005-0000-0000-000032090000}"/>
    <cellStyle name="Normal 2 18 7 2 2" xfId="2101" xr:uid="{00000000-0005-0000-0000-000033090000}"/>
    <cellStyle name="Normal 2 18 7 2 2 2" xfId="2102" xr:uid="{00000000-0005-0000-0000-000034090000}"/>
    <cellStyle name="Normal 2 18 7 3" xfId="2103" xr:uid="{00000000-0005-0000-0000-000035090000}"/>
    <cellStyle name="Normal 2 18 7 3 2" xfId="2104" xr:uid="{00000000-0005-0000-0000-000036090000}"/>
    <cellStyle name="Normal 2 18 7 3 2 2" xfId="2105" xr:uid="{00000000-0005-0000-0000-000037090000}"/>
    <cellStyle name="Normal 2 18 8" xfId="2106" xr:uid="{00000000-0005-0000-0000-000038090000}"/>
    <cellStyle name="Normal 2 18 8 2" xfId="2107" xr:uid="{00000000-0005-0000-0000-000039090000}"/>
    <cellStyle name="Normal 2 18 8 2 2" xfId="2108" xr:uid="{00000000-0005-0000-0000-00003A090000}"/>
    <cellStyle name="Normal 2 18 8 2 2 2" xfId="2109" xr:uid="{00000000-0005-0000-0000-00003B090000}"/>
    <cellStyle name="Normal 2 18 8 3" xfId="2110" xr:uid="{00000000-0005-0000-0000-00003C090000}"/>
    <cellStyle name="Normal 2 18 8 3 2" xfId="2111" xr:uid="{00000000-0005-0000-0000-00003D090000}"/>
    <cellStyle name="Normal 2 18 8 3 2 2" xfId="2112" xr:uid="{00000000-0005-0000-0000-00003E090000}"/>
    <cellStyle name="Normal 2 18 9" xfId="2113" xr:uid="{00000000-0005-0000-0000-00003F090000}"/>
    <cellStyle name="Normal 2 18 9 2" xfId="2114" xr:uid="{00000000-0005-0000-0000-000040090000}"/>
    <cellStyle name="Normal 2 18 9 2 2" xfId="2115" xr:uid="{00000000-0005-0000-0000-000041090000}"/>
    <cellStyle name="Normal 2 18 9 2 2 2" xfId="2116" xr:uid="{00000000-0005-0000-0000-000042090000}"/>
    <cellStyle name="Normal 2 18 9 3" xfId="2117" xr:uid="{00000000-0005-0000-0000-000043090000}"/>
    <cellStyle name="Normal 2 18 9 3 2" xfId="2118" xr:uid="{00000000-0005-0000-0000-000044090000}"/>
    <cellStyle name="Normal 2 18 9 3 2 2" xfId="2119" xr:uid="{00000000-0005-0000-0000-000045090000}"/>
    <cellStyle name="Normal 2 19" xfId="2120" xr:uid="{00000000-0005-0000-0000-000046090000}"/>
    <cellStyle name="Normal 2 19 10" xfId="2121" xr:uid="{00000000-0005-0000-0000-000047090000}"/>
    <cellStyle name="Normal 2 19 10 2" xfId="2122" xr:uid="{00000000-0005-0000-0000-000048090000}"/>
    <cellStyle name="Normal 2 19 10 2 2" xfId="2123" xr:uid="{00000000-0005-0000-0000-000049090000}"/>
    <cellStyle name="Normal 2 19 10 2 2 2" xfId="2124" xr:uid="{00000000-0005-0000-0000-00004A090000}"/>
    <cellStyle name="Normal 2 19 10 3" xfId="2125" xr:uid="{00000000-0005-0000-0000-00004B090000}"/>
    <cellStyle name="Normal 2 19 10 3 2" xfId="2126" xr:uid="{00000000-0005-0000-0000-00004C090000}"/>
    <cellStyle name="Normal 2 19 10 3 2 2" xfId="2127" xr:uid="{00000000-0005-0000-0000-00004D090000}"/>
    <cellStyle name="Normal 2 19 11" xfId="2128" xr:uid="{00000000-0005-0000-0000-00004E090000}"/>
    <cellStyle name="Normal 2 19 11 2" xfId="2129" xr:uid="{00000000-0005-0000-0000-00004F090000}"/>
    <cellStyle name="Normal 2 19 11 2 2" xfId="2130" xr:uid="{00000000-0005-0000-0000-000050090000}"/>
    <cellStyle name="Normal 2 19 11 2 2 2" xfId="2131" xr:uid="{00000000-0005-0000-0000-000051090000}"/>
    <cellStyle name="Normal 2 19 11 3" xfId="2132" xr:uid="{00000000-0005-0000-0000-000052090000}"/>
    <cellStyle name="Normal 2 19 11 3 2" xfId="2133" xr:uid="{00000000-0005-0000-0000-000053090000}"/>
    <cellStyle name="Normal 2 19 11 3 2 2" xfId="2134" xr:uid="{00000000-0005-0000-0000-000054090000}"/>
    <cellStyle name="Normal 2 19 12" xfId="2135" xr:uid="{00000000-0005-0000-0000-000055090000}"/>
    <cellStyle name="Normal 2 19 12 2" xfId="2136" xr:uid="{00000000-0005-0000-0000-000056090000}"/>
    <cellStyle name="Normal 2 19 12 2 2" xfId="2137" xr:uid="{00000000-0005-0000-0000-000057090000}"/>
    <cellStyle name="Normal 2 19 12 2 2 2" xfId="2138" xr:uid="{00000000-0005-0000-0000-000058090000}"/>
    <cellStyle name="Normal 2 19 12 3" xfId="2139" xr:uid="{00000000-0005-0000-0000-000059090000}"/>
    <cellStyle name="Normal 2 19 12 3 2" xfId="2140" xr:uid="{00000000-0005-0000-0000-00005A090000}"/>
    <cellStyle name="Normal 2 19 12 3 2 2" xfId="2141" xr:uid="{00000000-0005-0000-0000-00005B090000}"/>
    <cellStyle name="Normal 2 19 13" xfId="2142" xr:uid="{00000000-0005-0000-0000-00005C090000}"/>
    <cellStyle name="Normal 2 19 13 2" xfId="2143" xr:uid="{00000000-0005-0000-0000-00005D090000}"/>
    <cellStyle name="Normal 2 19 13 2 2" xfId="2144" xr:uid="{00000000-0005-0000-0000-00005E090000}"/>
    <cellStyle name="Normal 2 19 13 2 2 2" xfId="2145" xr:uid="{00000000-0005-0000-0000-00005F090000}"/>
    <cellStyle name="Normal 2 19 13 3" xfId="2146" xr:uid="{00000000-0005-0000-0000-000060090000}"/>
    <cellStyle name="Normal 2 19 13 3 2" xfId="2147" xr:uid="{00000000-0005-0000-0000-000061090000}"/>
    <cellStyle name="Normal 2 19 13 3 2 2" xfId="2148" xr:uid="{00000000-0005-0000-0000-000062090000}"/>
    <cellStyle name="Normal 2 19 14" xfId="2149" xr:uid="{00000000-0005-0000-0000-000063090000}"/>
    <cellStyle name="Normal 2 19 14 2" xfId="2150" xr:uid="{00000000-0005-0000-0000-000064090000}"/>
    <cellStyle name="Normal 2 19 14 2 2" xfId="2151" xr:uid="{00000000-0005-0000-0000-000065090000}"/>
    <cellStyle name="Normal 2 19 14 2 2 2" xfId="2152" xr:uid="{00000000-0005-0000-0000-000066090000}"/>
    <cellStyle name="Normal 2 19 14 3" xfId="2153" xr:uid="{00000000-0005-0000-0000-000067090000}"/>
    <cellStyle name="Normal 2 19 14 3 2" xfId="2154" xr:uid="{00000000-0005-0000-0000-000068090000}"/>
    <cellStyle name="Normal 2 19 14 3 2 2" xfId="2155" xr:uid="{00000000-0005-0000-0000-000069090000}"/>
    <cellStyle name="Normal 2 19 15" xfId="2156" xr:uid="{00000000-0005-0000-0000-00006A090000}"/>
    <cellStyle name="Normal 2 19 15 2" xfId="2157" xr:uid="{00000000-0005-0000-0000-00006B090000}"/>
    <cellStyle name="Normal 2 19 15 2 2" xfId="2158" xr:uid="{00000000-0005-0000-0000-00006C090000}"/>
    <cellStyle name="Normal 2 19 15 2 2 2" xfId="2159" xr:uid="{00000000-0005-0000-0000-00006D090000}"/>
    <cellStyle name="Normal 2 19 15 3" xfId="2160" xr:uid="{00000000-0005-0000-0000-00006E090000}"/>
    <cellStyle name="Normal 2 19 15 3 2" xfId="2161" xr:uid="{00000000-0005-0000-0000-00006F090000}"/>
    <cellStyle name="Normal 2 19 15 3 2 2" xfId="2162" xr:uid="{00000000-0005-0000-0000-000070090000}"/>
    <cellStyle name="Normal 2 19 16" xfId="2163" xr:uid="{00000000-0005-0000-0000-000071090000}"/>
    <cellStyle name="Normal 2 19 16 2" xfId="2164" xr:uid="{00000000-0005-0000-0000-000072090000}"/>
    <cellStyle name="Normal 2 19 16 2 2" xfId="2165" xr:uid="{00000000-0005-0000-0000-000073090000}"/>
    <cellStyle name="Normal 2 19 16 2 2 2" xfId="2166" xr:uid="{00000000-0005-0000-0000-000074090000}"/>
    <cellStyle name="Normal 2 19 16 3" xfId="2167" xr:uid="{00000000-0005-0000-0000-000075090000}"/>
    <cellStyle name="Normal 2 19 16 3 2" xfId="2168" xr:uid="{00000000-0005-0000-0000-000076090000}"/>
    <cellStyle name="Normal 2 19 16 3 2 2" xfId="2169" xr:uid="{00000000-0005-0000-0000-000077090000}"/>
    <cellStyle name="Normal 2 19 17" xfId="2170" xr:uid="{00000000-0005-0000-0000-000078090000}"/>
    <cellStyle name="Normal 2 19 17 2" xfId="2171" xr:uid="{00000000-0005-0000-0000-000079090000}"/>
    <cellStyle name="Normal 2 19 17 2 2" xfId="2172" xr:uid="{00000000-0005-0000-0000-00007A090000}"/>
    <cellStyle name="Normal 2 19 17 2 2 2" xfId="2173" xr:uid="{00000000-0005-0000-0000-00007B090000}"/>
    <cellStyle name="Normal 2 19 17 3" xfId="2174" xr:uid="{00000000-0005-0000-0000-00007C090000}"/>
    <cellStyle name="Normal 2 19 17 3 2" xfId="2175" xr:uid="{00000000-0005-0000-0000-00007D090000}"/>
    <cellStyle name="Normal 2 19 17 3 2 2" xfId="2176" xr:uid="{00000000-0005-0000-0000-00007E090000}"/>
    <cellStyle name="Normal 2 19 18" xfId="2177" xr:uid="{00000000-0005-0000-0000-00007F090000}"/>
    <cellStyle name="Normal 2 19 18 2" xfId="2178" xr:uid="{00000000-0005-0000-0000-000080090000}"/>
    <cellStyle name="Normal 2 19 18 2 2" xfId="2179" xr:uid="{00000000-0005-0000-0000-000081090000}"/>
    <cellStyle name="Normal 2 19 18 2 2 2" xfId="2180" xr:uid="{00000000-0005-0000-0000-000082090000}"/>
    <cellStyle name="Normal 2 19 18 3" xfId="2181" xr:uid="{00000000-0005-0000-0000-000083090000}"/>
    <cellStyle name="Normal 2 19 18 3 2" xfId="2182" xr:uid="{00000000-0005-0000-0000-000084090000}"/>
    <cellStyle name="Normal 2 19 18 3 2 2" xfId="2183" xr:uid="{00000000-0005-0000-0000-000085090000}"/>
    <cellStyle name="Normal 2 19 19" xfId="2184" xr:uid="{00000000-0005-0000-0000-000086090000}"/>
    <cellStyle name="Normal 2 19 19 2" xfId="2185" xr:uid="{00000000-0005-0000-0000-000087090000}"/>
    <cellStyle name="Normal 2 19 19 2 2" xfId="2186" xr:uid="{00000000-0005-0000-0000-000088090000}"/>
    <cellStyle name="Normal 2 19 19 2 2 2" xfId="2187" xr:uid="{00000000-0005-0000-0000-000089090000}"/>
    <cellStyle name="Normal 2 19 19 3" xfId="2188" xr:uid="{00000000-0005-0000-0000-00008A090000}"/>
    <cellStyle name="Normal 2 19 19 3 2" xfId="2189" xr:uid="{00000000-0005-0000-0000-00008B090000}"/>
    <cellStyle name="Normal 2 19 19 3 2 2" xfId="2190" xr:uid="{00000000-0005-0000-0000-00008C090000}"/>
    <cellStyle name="Normal 2 19 2" xfId="2191" xr:uid="{00000000-0005-0000-0000-00008D090000}"/>
    <cellStyle name="Normal 2 19 2 2" xfId="2192" xr:uid="{00000000-0005-0000-0000-00008E090000}"/>
    <cellStyle name="Normal 2 19 2 2 2" xfId="2193" xr:uid="{00000000-0005-0000-0000-00008F090000}"/>
    <cellStyle name="Normal 2 19 2 2 2 2" xfId="2194" xr:uid="{00000000-0005-0000-0000-000090090000}"/>
    <cellStyle name="Normal 2 19 2 3" xfId="2195" xr:uid="{00000000-0005-0000-0000-000091090000}"/>
    <cellStyle name="Normal 2 19 2 3 2" xfId="2196" xr:uid="{00000000-0005-0000-0000-000092090000}"/>
    <cellStyle name="Normal 2 19 2 3 2 2" xfId="2197" xr:uid="{00000000-0005-0000-0000-000093090000}"/>
    <cellStyle name="Normal 2 19 20" xfId="2198" xr:uid="{00000000-0005-0000-0000-000094090000}"/>
    <cellStyle name="Normal 2 19 20 2" xfId="2199" xr:uid="{00000000-0005-0000-0000-000095090000}"/>
    <cellStyle name="Normal 2 19 20 2 2" xfId="2200" xr:uid="{00000000-0005-0000-0000-000096090000}"/>
    <cellStyle name="Normal 2 19 20 2 2 2" xfId="2201" xr:uid="{00000000-0005-0000-0000-000097090000}"/>
    <cellStyle name="Normal 2 19 20 3" xfId="2202" xr:uid="{00000000-0005-0000-0000-000098090000}"/>
    <cellStyle name="Normal 2 19 20 3 2" xfId="2203" xr:uid="{00000000-0005-0000-0000-000099090000}"/>
    <cellStyle name="Normal 2 19 20 3 2 2" xfId="2204" xr:uid="{00000000-0005-0000-0000-00009A090000}"/>
    <cellStyle name="Normal 2 19 21" xfId="2205" xr:uid="{00000000-0005-0000-0000-00009B090000}"/>
    <cellStyle name="Normal 2 19 21 2" xfId="2206" xr:uid="{00000000-0005-0000-0000-00009C090000}"/>
    <cellStyle name="Normal 2 19 21 2 2" xfId="2207" xr:uid="{00000000-0005-0000-0000-00009D090000}"/>
    <cellStyle name="Normal 2 19 21 2 2 2" xfId="2208" xr:uid="{00000000-0005-0000-0000-00009E090000}"/>
    <cellStyle name="Normal 2 19 21 3" xfId="2209" xr:uid="{00000000-0005-0000-0000-00009F090000}"/>
    <cellStyle name="Normal 2 19 21 3 2" xfId="2210" xr:uid="{00000000-0005-0000-0000-0000A0090000}"/>
    <cellStyle name="Normal 2 19 21 3 2 2" xfId="2211" xr:uid="{00000000-0005-0000-0000-0000A1090000}"/>
    <cellStyle name="Normal 2 19 22" xfId="2212" xr:uid="{00000000-0005-0000-0000-0000A2090000}"/>
    <cellStyle name="Normal 2 19 22 2" xfId="2213" xr:uid="{00000000-0005-0000-0000-0000A3090000}"/>
    <cellStyle name="Normal 2 19 22 2 2" xfId="2214" xr:uid="{00000000-0005-0000-0000-0000A4090000}"/>
    <cellStyle name="Normal 2 19 22 2 2 2" xfId="2215" xr:uid="{00000000-0005-0000-0000-0000A5090000}"/>
    <cellStyle name="Normal 2 19 22 3" xfId="2216" xr:uid="{00000000-0005-0000-0000-0000A6090000}"/>
    <cellStyle name="Normal 2 19 22 3 2" xfId="2217" xr:uid="{00000000-0005-0000-0000-0000A7090000}"/>
    <cellStyle name="Normal 2 19 22 3 2 2" xfId="2218" xr:uid="{00000000-0005-0000-0000-0000A8090000}"/>
    <cellStyle name="Normal 2 19 23" xfId="2219" xr:uid="{00000000-0005-0000-0000-0000A9090000}"/>
    <cellStyle name="Normal 2 19 23 2" xfId="2220" xr:uid="{00000000-0005-0000-0000-0000AA090000}"/>
    <cellStyle name="Normal 2 19 23 2 2" xfId="2221" xr:uid="{00000000-0005-0000-0000-0000AB090000}"/>
    <cellStyle name="Normal 2 19 23 2 2 2" xfId="2222" xr:uid="{00000000-0005-0000-0000-0000AC090000}"/>
    <cellStyle name="Normal 2 19 23 3" xfId="2223" xr:uid="{00000000-0005-0000-0000-0000AD090000}"/>
    <cellStyle name="Normal 2 19 23 3 2" xfId="2224" xr:uid="{00000000-0005-0000-0000-0000AE090000}"/>
    <cellStyle name="Normal 2 19 23 3 2 2" xfId="2225" xr:uid="{00000000-0005-0000-0000-0000AF090000}"/>
    <cellStyle name="Normal 2 19 24" xfId="2226" xr:uid="{00000000-0005-0000-0000-0000B0090000}"/>
    <cellStyle name="Normal 2 19 24 2" xfId="2227" xr:uid="{00000000-0005-0000-0000-0000B1090000}"/>
    <cellStyle name="Normal 2 19 24 2 2" xfId="2228" xr:uid="{00000000-0005-0000-0000-0000B2090000}"/>
    <cellStyle name="Normal 2 19 25" xfId="2229" xr:uid="{00000000-0005-0000-0000-0000B3090000}"/>
    <cellStyle name="Normal 2 19 25 2" xfId="2230" xr:uid="{00000000-0005-0000-0000-0000B4090000}"/>
    <cellStyle name="Normal 2 19 25 2 2" xfId="2231" xr:uid="{00000000-0005-0000-0000-0000B5090000}"/>
    <cellStyle name="Normal 2 19 3" xfId="2232" xr:uid="{00000000-0005-0000-0000-0000B6090000}"/>
    <cellStyle name="Normal 2 19 3 2" xfId="2233" xr:uid="{00000000-0005-0000-0000-0000B7090000}"/>
    <cellStyle name="Normal 2 19 3 2 2" xfId="2234" xr:uid="{00000000-0005-0000-0000-0000B8090000}"/>
    <cellStyle name="Normal 2 19 3 2 2 2" xfId="2235" xr:uid="{00000000-0005-0000-0000-0000B9090000}"/>
    <cellStyle name="Normal 2 19 3 3" xfId="2236" xr:uid="{00000000-0005-0000-0000-0000BA090000}"/>
    <cellStyle name="Normal 2 19 3 3 2" xfId="2237" xr:uid="{00000000-0005-0000-0000-0000BB090000}"/>
    <cellStyle name="Normal 2 19 3 3 2 2" xfId="2238" xr:uid="{00000000-0005-0000-0000-0000BC090000}"/>
    <cellStyle name="Normal 2 19 4" xfId="2239" xr:uid="{00000000-0005-0000-0000-0000BD090000}"/>
    <cellStyle name="Normal 2 19 4 2" xfId="2240" xr:uid="{00000000-0005-0000-0000-0000BE090000}"/>
    <cellStyle name="Normal 2 19 4 2 2" xfId="2241" xr:uid="{00000000-0005-0000-0000-0000BF090000}"/>
    <cellStyle name="Normal 2 19 4 2 2 2" xfId="2242" xr:uid="{00000000-0005-0000-0000-0000C0090000}"/>
    <cellStyle name="Normal 2 19 4 3" xfId="2243" xr:uid="{00000000-0005-0000-0000-0000C1090000}"/>
    <cellStyle name="Normal 2 19 4 3 2" xfId="2244" xr:uid="{00000000-0005-0000-0000-0000C2090000}"/>
    <cellStyle name="Normal 2 19 4 3 2 2" xfId="2245" xr:uid="{00000000-0005-0000-0000-0000C3090000}"/>
    <cellStyle name="Normal 2 19 5" xfId="2246" xr:uid="{00000000-0005-0000-0000-0000C4090000}"/>
    <cellStyle name="Normal 2 19 5 2" xfId="2247" xr:uid="{00000000-0005-0000-0000-0000C5090000}"/>
    <cellStyle name="Normal 2 19 5 2 2" xfId="2248" xr:uid="{00000000-0005-0000-0000-0000C6090000}"/>
    <cellStyle name="Normal 2 19 5 2 2 2" xfId="2249" xr:uid="{00000000-0005-0000-0000-0000C7090000}"/>
    <cellStyle name="Normal 2 19 5 3" xfId="2250" xr:uid="{00000000-0005-0000-0000-0000C8090000}"/>
    <cellStyle name="Normal 2 19 5 3 2" xfId="2251" xr:uid="{00000000-0005-0000-0000-0000C9090000}"/>
    <cellStyle name="Normal 2 19 5 3 2 2" xfId="2252" xr:uid="{00000000-0005-0000-0000-0000CA090000}"/>
    <cellStyle name="Normal 2 19 6" xfId="2253" xr:uid="{00000000-0005-0000-0000-0000CB090000}"/>
    <cellStyle name="Normal 2 19 6 2" xfId="2254" xr:uid="{00000000-0005-0000-0000-0000CC090000}"/>
    <cellStyle name="Normal 2 19 6 2 2" xfId="2255" xr:uid="{00000000-0005-0000-0000-0000CD090000}"/>
    <cellStyle name="Normal 2 19 6 2 2 2" xfId="2256" xr:uid="{00000000-0005-0000-0000-0000CE090000}"/>
    <cellStyle name="Normal 2 19 6 3" xfId="2257" xr:uid="{00000000-0005-0000-0000-0000CF090000}"/>
    <cellStyle name="Normal 2 19 6 3 2" xfId="2258" xr:uid="{00000000-0005-0000-0000-0000D0090000}"/>
    <cellStyle name="Normal 2 19 6 3 2 2" xfId="2259" xr:uid="{00000000-0005-0000-0000-0000D1090000}"/>
    <cellStyle name="Normal 2 19 7" xfId="2260" xr:uid="{00000000-0005-0000-0000-0000D2090000}"/>
    <cellStyle name="Normal 2 19 7 2" xfId="2261" xr:uid="{00000000-0005-0000-0000-0000D3090000}"/>
    <cellStyle name="Normal 2 19 7 2 2" xfId="2262" xr:uid="{00000000-0005-0000-0000-0000D4090000}"/>
    <cellStyle name="Normal 2 19 7 2 2 2" xfId="2263" xr:uid="{00000000-0005-0000-0000-0000D5090000}"/>
    <cellStyle name="Normal 2 19 7 3" xfId="2264" xr:uid="{00000000-0005-0000-0000-0000D6090000}"/>
    <cellStyle name="Normal 2 19 7 3 2" xfId="2265" xr:uid="{00000000-0005-0000-0000-0000D7090000}"/>
    <cellStyle name="Normal 2 19 7 3 2 2" xfId="2266" xr:uid="{00000000-0005-0000-0000-0000D8090000}"/>
    <cellStyle name="Normal 2 19 8" xfId="2267" xr:uid="{00000000-0005-0000-0000-0000D9090000}"/>
    <cellStyle name="Normal 2 19 8 2" xfId="2268" xr:uid="{00000000-0005-0000-0000-0000DA090000}"/>
    <cellStyle name="Normal 2 19 8 2 2" xfId="2269" xr:uid="{00000000-0005-0000-0000-0000DB090000}"/>
    <cellStyle name="Normal 2 19 8 2 2 2" xfId="2270" xr:uid="{00000000-0005-0000-0000-0000DC090000}"/>
    <cellStyle name="Normal 2 19 8 3" xfId="2271" xr:uid="{00000000-0005-0000-0000-0000DD090000}"/>
    <cellStyle name="Normal 2 19 8 3 2" xfId="2272" xr:uid="{00000000-0005-0000-0000-0000DE090000}"/>
    <cellStyle name="Normal 2 19 8 3 2 2" xfId="2273" xr:uid="{00000000-0005-0000-0000-0000DF090000}"/>
    <cellStyle name="Normal 2 19 9" xfId="2274" xr:uid="{00000000-0005-0000-0000-0000E0090000}"/>
    <cellStyle name="Normal 2 19 9 2" xfId="2275" xr:uid="{00000000-0005-0000-0000-0000E1090000}"/>
    <cellStyle name="Normal 2 19 9 2 2" xfId="2276" xr:uid="{00000000-0005-0000-0000-0000E2090000}"/>
    <cellStyle name="Normal 2 19 9 2 2 2" xfId="2277" xr:uid="{00000000-0005-0000-0000-0000E3090000}"/>
    <cellStyle name="Normal 2 19 9 3" xfId="2278" xr:uid="{00000000-0005-0000-0000-0000E4090000}"/>
    <cellStyle name="Normal 2 19 9 3 2" xfId="2279" xr:uid="{00000000-0005-0000-0000-0000E5090000}"/>
    <cellStyle name="Normal 2 19 9 3 2 2" xfId="2280" xr:uid="{00000000-0005-0000-0000-0000E6090000}"/>
    <cellStyle name="Normal 2 2" xfId="2281" xr:uid="{00000000-0005-0000-0000-0000E7090000}"/>
    <cellStyle name="Normal 2 2 2" xfId="2282" xr:uid="{00000000-0005-0000-0000-0000E8090000}"/>
    <cellStyle name="Normal 2 2 2 2" xfId="2283" xr:uid="{00000000-0005-0000-0000-0000E9090000}"/>
    <cellStyle name="Normal 2 2 2 2 2" xfId="2284" xr:uid="{00000000-0005-0000-0000-0000EA090000}"/>
    <cellStyle name="Normal 2 2 2 3" xfId="14771" xr:uid="{00000000-0005-0000-0000-0000EB090000}"/>
    <cellStyle name="Normal 2 2 3" xfId="2285" xr:uid="{00000000-0005-0000-0000-0000EC090000}"/>
    <cellStyle name="Normal 2 2 3 2" xfId="2286" xr:uid="{00000000-0005-0000-0000-0000ED090000}"/>
    <cellStyle name="Normal 2 2 3 2 2" xfId="2287" xr:uid="{00000000-0005-0000-0000-0000EE090000}"/>
    <cellStyle name="Normal 2 2 4" xfId="14770" xr:uid="{00000000-0005-0000-0000-0000EF090000}"/>
    <cellStyle name="Normal 2 2_BPAControls" xfId="14772" xr:uid="{00000000-0005-0000-0000-0000F0090000}"/>
    <cellStyle name="Normal 2 20" xfId="2288" xr:uid="{00000000-0005-0000-0000-0000F1090000}"/>
    <cellStyle name="Normal 2 20 10" xfId="2289" xr:uid="{00000000-0005-0000-0000-0000F2090000}"/>
    <cellStyle name="Normal 2 20 10 2" xfId="2290" xr:uid="{00000000-0005-0000-0000-0000F3090000}"/>
    <cellStyle name="Normal 2 20 10 2 2" xfId="2291" xr:uid="{00000000-0005-0000-0000-0000F4090000}"/>
    <cellStyle name="Normal 2 20 10 2 2 2" xfId="2292" xr:uid="{00000000-0005-0000-0000-0000F5090000}"/>
    <cellStyle name="Normal 2 20 10 3" xfId="2293" xr:uid="{00000000-0005-0000-0000-0000F6090000}"/>
    <cellStyle name="Normal 2 20 10 3 2" xfId="2294" xr:uid="{00000000-0005-0000-0000-0000F7090000}"/>
    <cellStyle name="Normal 2 20 10 3 2 2" xfId="2295" xr:uid="{00000000-0005-0000-0000-0000F8090000}"/>
    <cellStyle name="Normal 2 20 11" xfId="2296" xr:uid="{00000000-0005-0000-0000-0000F9090000}"/>
    <cellStyle name="Normal 2 20 11 2" xfId="2297" xr:uid="{00000000-0005-0000-0000-0000FA090000}"/>
    <cellStyle name="Normal 2 20 11 2 2" xfId="2298" xr:uid="{00000000-0005-0000-0000-0000FB090000}"/>
    <cellStyle name="Normal 2 20 11 2 2 2" xfId="2299" xr:uid="{00000000-0005-0000-0000-0000FC090000}"/>
    <cellStyle name="Normal 2 20 11 3" xfId="2300" xr:uid="{00000000-0005-0000-0000-0000FD090000}"/>
    <cellStyle name="Normal 2 20 11 3 2" xfId="2301" xr:uid="{00000000-0005-0000-0000-0000FE090000}"/>
    <cellStyle name="Normal 2 20 11 3 2 2" xfId="2302" xr:uid="{00000000-0005-0000-0000-0000FF090000}"/>
    <cellStyle name="Normal 2 20 12" xfId="2303" xr:uid="{00000000-0005-0000-0000-0000000A0000}"/>
    <cellStyle name="Normal 2 20 12 2" xfId="2304" xr:uid="{00000000-0005-0000-0000-0000010A0000}"/>
    <cellStyle name="Normal 2 20 12 2 2" xfId="2305" xr:uid="{00000000-0005-0000-0000-0000020A0000}"/>
    <cellStyle name="Normal 2 20 12 2 2 2" xfId="2306" xr:uid="{00000000-0005-0000-0000-0000030A0000}"/>
    <cellStyle name="Normal 2 20 12 3" xfId="2307" xr:uid="{00000000-0005-0000-0000-0000040A0000}"/>
    <cellStyle name="Normal 2 20 12 3 2" xfId="2308" xr:uid="{00000000-0005-0000-0000-0000050A0000}"/>
    <cellStyle name="Normal 2 20 12 3 2 2" xfId="2309" xr:uid="{00000000-0005-0000-0000-0000060A0000}"/>
    <cellStyle name="Normal 2 20 13" xfId="2310" xr:uid="{00000000-0005-0000-0000-0000070A0000}"/>
    <cellStyle name="Normal 2 20 13 2" xfId="2311" xr:uid="{00000000-0005-0000-0000-0000080A0000}"/>
    <cellStyle name="Normal 2 20 13 2 2" xfId="2312" xr:uid="{00000000-0005-0000-0000-0000090A0000}"/>
    <cellStyle name="Normal 2 20 13 2 2 2" xfId="2313" xr:uid="{00000000-0005-0000-0000-00000A0A0000}"/>
    <cellStyle name="Normal 2 20 13 3" xfId="2314" xr:uid="{00000000-0005-0000-0000-00000B0A0000}"/>
    <cellStyle name="Normal 2 20 13 3 2" xfId="2315" xr:uid="{00000000-0005-0000-0000-00000C0A0000}"/>
    <cellStyle name="Normal 2 20 13 3 2 2" xfId="2316" xr:uid="{00000000-0005-0000-0000-00000D0A0000}"/>
    <cellStyle name="Normal 2 20 14" xfId="2317" xr:uid="{00000000-0005-0000-0000-00000E0A0000}"/>
    <cellStyle name="Normal 2 20 14 2" xfId="2318" xr:uid="{00000000-0005-0000-0000-00000F0A0000}"/>
    <cellStyle name="Normal 2 20 14 2 2" xfId="2319" xr:uid="{00000000-0005-0000-0000-0000100A0000}"/>
    <cellStyle name="Normal 2 20 14 2 2 2" xfId="2320" xr:uid="{00000000-0005-0000-0000-0000110A0000}"/>
    <cellStyle name="Normal 2 20 14 3" xfId="2321" xr:uid="{00000000-0005-0000-0000-0000120A0000}"/>
    <cellStyle name="Normal 2 20 14 3 2" xfId="2322" xr:uid="{00000000-0005-0000-0000-0000130A0000}"/>
    <cellStyle name="Normal 2 20 14 3 2 2" xfId="2323" xr:uid="{00000000-0005-0000-0000-0000140A0000}"/>
    <cellStyle name="Normal 2 20 15" xfId="2324" xr:uid="{00000000-0005-0000-0000-0000150A0000}"/>
    <cellStyle name="Normal 2 20 15 2" xfId="2325" xr:uid="{00000000-0005-0000-0000-0000160A0000}"/>
    <cellStyle name="Normal 2 20 15 2 2" xfId="2326" xr:uid="{00000000-0005-0000-0000-0000170A0000}"/>
    <cellStyle name="Normal 2 20 15 2 2 2" xfId="2327" xr:uid="{00000000-0005-0000-0000-0000180A0000}"/>
    <cellStyle name="Normal 2 20 15 3" xfId="2328" xr:uid="{00000000-0005-0000-0000-0000190A0000}"/>
    <cellStyle name="Normal 2 20 15 3 2" xfId="2329" xr:uid="{00000000-0005-0000-0000-00001A0A0000}"/>
    <cellStyle name="Normal 2 20 15 3 2 2" xfId="2330" xr:uid="{00000000-0005-0000-0000-00001B0A0000}"/>
    <cellStyle name="Normal 2 20 16" xfId="2331" xr:uid="{00000000-0005-0000-0000-00001C0A0000}"/>
    <cellStyle name="Normal 2 20 16 2" xfId="2332" xr:uid="{00000000-0005-0000-0000-00001D0A0000}"/>
    <cellStyle name="Normal 2 20 16 2 2" xfId="2333" xr:uid="{00000000-0005-0000-0000-00001E0A0000}"/>
    <cellStyle name="Normal 2 20 16 2 2 2" xfId="2334" xr:uid="{00000000-0005-0000-0000-00001F0A0000}"/>
    <cellStyle name="Normal 2 20 16 3" xfId="2335" xr:uid="{00000000-0005-0000-0000-0000200A0000}"/>
    <cellStyle name="Normal 2 20 16 3 2" xfId="2336" xr:uid="{00000000-0005-0000-0000-0000210A0000}"/>
    <cellStyle name="Normal 2 20 16 3 2 2" xfId="2337" xr:uid="{00000000-0005-0000-0000-0000220A0000}"/>
    <cellStyle name="Normal 2 20 17" xfId="2338" xr:uid="{00000000-0005-0000-0000-0000230A0000}"/>
    <cellStyle name="Normal 2 20 17 2" xfId="2339" xr:uid="{00000000-0005-0000-0000-0000240A0000}"/>
    <cellStyle name="Normal 2 20 17 2 2" xfId="2340" xr:uid="{00000000-0005-0000-0000-0000250A0000}"/>
    <cellStyle name="Normal 2 20 17 2 2 2" xfId="2341" xr:uid="{00000000-0005-0000-0000-0000260A0000}"/>
    <cellStyle name="Normal 2 20 17 3" xfId="2342" xr:uid="{00000000-0005-0000-0000-0000270A0000}"/>
    <cellStyle name="Normal 2 20 17 3 2" xfId="2343" xr:uid="{00000000-0005-0000-0000-0000280A0000}"/>
    <cellStyle name="Normal 2 20 17 3 2 2" xfId="2344" xr:uid="{00000000-0005-0000-0000-0000290A0000}"/>
    <cellStyle name="Normal 2 20 18" xfId="2345" xr:uid="{00000000-0005-0000-0000-00002A0A0000}"/>
    <cellStyle name="Normal 2 20 18 2" xfId="2346" xr:uid="{00000000-0005-0000-0000-00002B0A0000}"/>
    <cellStyle name="Normal 2 20 18 2 2" xfId="2347" xr:uid="{00000000-0005-0000-0000-00002C0A0000}"/>
    <cellStyle name="Normal 2 20 18 2 2 2" xfId="2348" xr:uid="{00000000-0005-0000-0000-00002D0A0000}"/>
    <cellStyle name="Normal 2 20 18 3" xfId="2349" xr:uid="{00000000-0005-0000-0000-00002E0A0000}"/>
    <cellStyle name="Normal 2 20 18 3 2" xfId="2350" xr:uid="{00000000-0005-0000-0000-00002F0A0000}"/>
    <cellStyle name="Normal 2 20 18 3 2 2" xfId="2351" xr:uid="{00000000-0005-0000-0000-0000300A0000}"/>
    <cellStyle name="Normal 2 20 19" xfId="2352" xr:uid="{00000000-0005-0000-0000-0000310A0000}"/>
    <cellStyle name="Normal 2 20 19 2" xfId="2353" xr:uid="{00000000-0005-0000-0000-0000320A0000}"/>
    <cellStyle name="Normal 2 20 19 2 2" xfId="2354" xr:uid="{00000000-0005-0000-0000-0000330A0000}"/>
    <cellStyle name="Normal 2 20 19 2 2 2" xfId="2355" xr:uid="{00000000-0005-0000-0000-0000340A0000}"/>
    <cellStyle name="Normal 2 20 19 3" xfId="2356" xr:uid="{00000000-0005-0000-0000-0000350A0000}"/>
    <cellStyle name="Normal 2 20 19 3 2" xfId="2357" xr:uid="{00000000-0005-0000-0000-0000360A0000}"/>
    <cellStyle name="Normal 2 20 19 3 2 2" xfId="2358" xr:uid="{00000000-0005-0000-0000-0000370A0000}"/>
    <cellStyle name="Normal 2 20 2" xfId="2359" xr:uid="{00000000-0005-0000-0000-0000380A0000}"/>
    <cellStyle name="Normal 2 20 2 2" xfId="2360" xr:uid="{00000000-0005-0000-0000-0000390A0000}"/>
    <cellStyle name="Normal 2 20 2 2 2" xfId="2361" xr:uid="{00000000-0005-0000-0000-00003A0A0000}"/>
    <cellStyle name="Normal 2 20 2 2 2 2" xfId="2362" xr:uid="{00000000-0005-0000-0000-00003B0A0000}"/>
    <cellStyle name="Normal 2 20 2 3" xfId="2363" xr:uid="{00000000-0005-0000-0000-00003C0A0000}"/>
    <cellStyle name="Normal 2 20 2 3 2" xfId="2364" xr:uid="{00000000-0005-0000-0000-00003D0A0000}"/>
    <cellStyle name="Normal 2 20 2 3 2 2" xfId="2365" xr:uid="{00000000-0005-0000-0000-00003E0A0000}"/>
    <cellStyle name="Normal 2 20 20" xfId="2366" xr:uid="{00000000-0005-0000-0000-00003F0A0000}"/>
    <cellStyle name="Normal 2 20 20 2" xfId="2367" xr:uid="{00000000-0005-0000-0000-0000400A0000}"/>
    <cellStyle name="Normal 2 20 20 2 2" xfId="2368" xr:uid="{00000000-0005-0000-0000-0000410A0000}"/>
    <cellStyle name="Normal 2 20 20 2 2 2" xfId="2369" xr:uid="{00000000-0005-0000-0000-0000420A0000}"/>
    <cellStyle name="Normal 2 20 20 3" xfId="2370" xr:uid="{00000000-0005-0000-0000-0000430A0000}"/>
    <cellStyle name="Normal 2 20 20 3 2" xfId="2371" xr:uid="{00000000-0005-0000-0000-0000440A0000}"/>
    <cellStyle name="Normal 2 20 20 3 2 2" xfId="2372" xr:uid="{00000000-0005-0000-0000-0000450A0000}"/>
    <cellStyle name="Normal 2 20 21" xfId="2373" xr:uid="{00000000-0005-0000-0000-0000460A0000}"/>
    <cellStyle name="Normal 2 20 21 2" xfId="2374" xr:uid="{00000000-0005-0000-0000-0000470A0000}"/>
    <cellStyle name="Normal 2 20 21 2 2" xfId="2375" xr:uid="{00000000-0005-0000-0000-0000480A0000}"/>
    <cellStyle name="Normal 2 20 21 2 2 2" xfId="2376" xr:uid="{00000000-0005-0000-0000-0000490A0000}"/>
    <cellStyle name="Normal 2 20 21 3" xfId="2377" xr:uid="{00000000-0005-0000-0000-00004A0A0000}"/>
    <cellStyle name="Normal 2 20 21 3 2" xfId="2378" xr:uid="{00000000-0005-0000-0000-00004B0A0000}"/>
    <cellStyle name="Normal 2 20 21 3 2 2" xfId="2379" xr:uid="{00000000-0005-0000-0000-00004C0A0000}"/>
    <cellStyle name="Normal 2 20 22" xfId="2380" xr:uid="{00000000-0005-0000-0000-00004D0A0000}"/>
    <cellStyle name="Normal 2 20 22 2" xfId="2381" xr:uid="{00000000-0005-0000-0000-00004E0A0000}"/>
    <cellStyle name="Normal 2 20 22 2 2" xfId="2382" xr:uid="{00000000-0005-0000-0000-00004F0A0000}"/>
    <cellStyle name="Normal 2 20 22 2 2 2" xfId="2383" xr:uid="{00000000-0005-0000-0000-0000500A0000}"/>
    <cellStyle name="Normal 2 20 22 3" xfId="2384" xr:uid="{00000000-0005-0000-0000-0000510A0000}"/>
    <cellStyle name="Normal 2 20 22 3 2" xfId="2385" xr:uid="{00000000-0005-0000-0000-0000520A0000}"/>
    <cellStyle name="Normal 2 20 22 3 2 2" xfId="2386" xr:uid="{00000000-0005-0000-0000-0000530A0000}"/>
    <cellStyle name="Normal 2 20 23" xfId="2387" xr:uid="{00000000-0005-0000-0000-0000540A0000}"/>
    <cellStyle name="Normal 2 20 23 2" xfId="2388" xr:uid="{00000000-0005-0000-0000-0000550A0000}"/>
    <cellStyle name="Normal 2 20 23 2 2" xfId="2389" xr:uid="{00000000-0005-0000-0000-0000560A0000}"/>
    <cellStyle name="Normal 2 20 23 2 2 2" xfId="2390" xr:uid="{00000000-0005-0000-0000-0000570A0000}"/>
    <cellStyle name="Normal 2 20 23 3" xfId="2391" xr:uid="{00000000-0005-0000-0000-0000580A0000}"/>
    <cellStyle name="Normal 2 20 23 3 2" xfId="2392" xr:uid="{00000000-0005-0000-0000-0000590A0000}"/>
    <cellStyle name="Normal 2 20 23 3 2 2" xfId="2393" xr:uid="{00000000-0005-0000-0000-00005A0A0000}"/>
    <cellStyle name="Normal 2 20 24" xfId="2394" xr:uid="{00000000-0005-0000-0000-00005B0A0000}"/>
    <cellStyle name="Normal 2 20 24 2" xfId="2395" xr:uid="{00000000-0005-0000-0000-00005C0A0000}"/>
    <cellStyle name="Normal 2 20 24 2 2" xfId="2396" xr:uid="{00000000-0005-0000-0000-00005D0A0000}"/>
    <cellStyle name="Normal 2 20 25" xfId="2397" xr:uid="{00000000-0005-0000-0000-00005E0A0000}"/>
    <cellStyle name="Normal 2 20 25 2" xfId="2398" xr:uid="{00000000-0005-0000-0000-00005F0A0000}"/>
    <cellStyle name="Normal 2 20 25 2 2" xfId="2399" xr:uid="{00000000-0005-0000-0000-0000600A0000}"/>
    <cellStyle name="Normal 2 20 3" xfId="2400" xr:uid="{00000000-0005-0000-0000-0000610A0000}"/>
    <cellStyle name="Normal 2 20 3 2" xfId="2401" xr:uid="{00000000-0005-0000-0000-0000620A0000}"/>
    <cellStyle name="Normal 2 20 3 2 2" xfId="2402" xr:uid="{00000000-0005-0000-0000-0000630A0000}"/>
    <cellStyle name="Normal 2 20 3 2 2 2" xfId="2403" xr:uid="{00000000-0005-0000-0000-0000640A0000}"/>
    <cellStyle name="Normal 2 20 3 3" xfId="2404" xr:uid="{00000000-0005-0000-0000-0000650A0000}"/>
    <cellStyle name="Normal 2 20 3 3 2" xfId="2405" xr:uid="{00000000-0005-0000-0000-0000660A0000}"/>
    <cellStyle name="Normal 2 20 3 3 2 2" xfId="2406" xr:uid="{00000000-0005-0000-0000-0000670A0000}"/>
    <cellStyle name="Normal 2 20 4" xfId="2407" xr:uid="{00000000-0005-0000-0000-0000680A0000}"/>
    <cellStyle name="Normal 2 20 4 2" xfId="2408" xr:uid="{00000000-0005-0000-0000-0000690A0000}"/>
    <cellStyle name="Normal 2 20 4 2 2" xfId="2409" xr:uid="{00000000-0005-0000-0000-00006A0A0000}"/>
    <cellStyle name="Normal 2 20 4 2 2 2" xfId="2410" xr:uid="{00000000-0005-0000-0000-00006B0A0000}"/>
    <cellStyle name="Normal 2 20 4 3" xfId="2411" xr:uid="{00000000-0005-0000-0000-00006C0A0000}"/>
    <cellStyle name="Normal 2 20 4 3 2" xfId="2412" xr:uid="{00000000-0005-0000-0000-00006D0A0000}"/>
    <cellStyle name="Normal 2 20 4 3 2 2" xfId="2413" xr:uid="{00000000-0005-0000-0000-00006E0A0000}"/>
    <cellStyle name="Normal 2 20 5" xfId="2414" xr:uid="{00000000-0005-0000-0000-00006F0A0000}"/>
    <cellStyle name="Normal 2 20 5 2" xfId="2415" xr:uid="{00000000-0005-0000-0000-0000700A0000}"/>
    <cellStyle name="Normal 2 20 5 2 2" xfId="2416" xr:uid="{00000000-0005-0000-0000-0000710A0000}"/>
    <cellStyle name="Normal 2 20 5 2 2 2" xfId="2417" xr:uid="{00000000-0005-0000-0000-0000720A0000}"/>
    <cellStyle name="Normal 2 20 5 3" xfId="2418" xr:uid="{00000000-0005-0000-0000-0000730A0000}"/>
    <cellStyle name="Normal 2 20 5 3 2" xfId="2419" xr:uid="{00000000-0005-0000-0000-0000740A0000}"/>
    <cellStyle name="Normal 2 20 5 3 2 2" xfId="2420" xr:uid="{00000000-0005-0000-0000-0000750A0000}"/>
    <cellStyle name="Normal 2 20 6" xfId="2421" xr:uid="{00000000-0005-0000-0000-0000760A0000}"/>
    <cellStyle name="Normal 2 20 6 2" xfId="2422" xr:uid="{00000000-0005-0000-0000-0000770A0000}"/>
    <cellStyle name="Normal 2 20 6 2 2" xfId="2423" xr:uid="{00000000-0005-0000-0000-0000780A0000}"/>
    <cellStyle name="Normal 2 20 6 2 2 2" xfId="2424" xr:uid="{00000000-0005-0000-0000-0000790A0000}"/>
    <cellStyle name="Normal 2 20 6 3" xfId="2425" xr:uid="{00000000-0005-0000-0000-00007A0A0000}"/>
    <cellStyle name="Normal 2 20 6 3 2" xfId="2426" xr:uid="{00000000-0005-0000-0000-00007B0A0000}"/>
    <cellStyle name="Normal 2 20 6 3 2 2" xfId="2427" xr:uid="{00000000-0005-0000-0000-00007C0A0000}"/>
    <cellStyle name="Normal 2 20 7" xfId="2428" xr:uid="{00000000-0005-0000-0000-00007D0A0000}"/>
    <cellStyle name="Normal 2 20 7 2" xfId="2429" xr:uid="{00000000-0005-0000-0000-00007E0A0000}"/>
    <cellStyle name="Normal 2 20 7 2 2" xfId="2430" xr:uid="{00000000-0005-0000-0000-00007F0A0000}"/>
    <cellStyle name="Normal 2 20 7 2 2 2" xfId="2431" xr:uid="{00000000-0005-0000-0000-0000800A0000}"/>
    <cellStyle name="Normal 2 20 7 3" xfId="2432" xr:uid="{00000000-0005-0000-0000-0000810A0000}"/>
    <cellStyle name="Normal 2 20 7 3 2" xfId="2433" xr:uid="{00000000-0005-0000-0000-0000820A0000}"/>
    <cellStyle name="Normal 2 20 7 3 2 2" xfId="2434" xr:uid="{00000000-0005-0000-0000-0000830A0000}"/>
    <cellStyle name="Normal 2 20 8" xfId="2435" xr:uid="{00000000-0005-0000-0000-0000840A0000}"/>
    <cellStyle name="Normal 2 20 8 2" xfId="2436" xr:uid="{00000000-0005-0000-0000-0000850A0000}"/>
    <cellStyle name="Normal 2 20 8 2 2" xfId="2437" xr:uid="{00000000-0005-0000-0000-0000860A0000}"/>
    <cellStyle name="Normal 2 20 8 2 2 2" xfId="2438" xr:uid="{00000000-0005-0000-0000-0000870A0000}"/>
    <cellStyle name="Normal 2 20 8 3" xfId="2439" xr:uid="{00000000-0005-0000-0000-0000880A0000}"/>
    <cellStyle name="Normal 2 20 8 3 2" xfId="2440" xr:uid="{00000000-0005-0000-0000-0000890A0000}"/>
    <cellStyle name="Normal 2 20 8 3 2 2" xfId="2441" xr:uid="{00000000-0005-0000-0000-00008A0A0000}"/>
    <cellStyle name="Normal 2 20 9" xfId="2442" xr:uid="{00000000-0005-0000-0000-00008B0A0000}"/>
    <cellStyle name="Normal 2 20 9 2" xfId="2443" xr:uid="{00000000-0005-0000-0000-00008C0A0000}"/>
    <cellStyle name="Normal 2 20 9 2 2" xfId="2444" xr:uid="{00000000-0005-0000-0000-00008D0A0000}"/>
    <cellStyle name="Normal 2 20 9 2 2 2" xfId="2445" xr:uid="{00000000-0005-0000-0000-00008E0A0000}"/>
    <cellStyle name="Normal 2 20 9 3" xfId="2446" xr:uid="{00000000-0005-0000-0000-00008F0A0000}"/>
    <cellStyle name="Normal 2 20 9 3 2" xfId="2447" xr:uid="{00000000-0005-0000-0000-0000900A0000}"/>
    <cellStyle name="Normal 2 20 9 3 2 2" xfId="2448" xr:uid="{00000000-0005-0000-0000-0000910A0000}"/>
    <cellStyle name="Normal 2 21" xfId="2449" xr:uid="{00000000-0005-0000-0000-0000920A0000}"/>
    <cellStyle name="Normal 2 21 10" xfId="2450" xr:uid="{00000000-0005-0000-0000-0000930A0000}"/>
    <cellStyle name="Normal 2 21 10 2" xfId="2451" xr:uid="{00000000-0005-0000-0000-0000940A0000}"/>
    <cellStyle name="Normal 2 21 10 2 2" xfId="2452" xr:uid="{00000000-0005-0000-0000-0000950A0000}"/>
    <cellStyle name="Normal 2 21 10 2 2 2" xfId="2453" xr:uid="{00000000-0005-0000-0000-0000960A0000}"/>
    <cellStyle name="Normal 2 21 10 3" xfId="2454" xr:uid="{00000000-0005-0000-0000-0000970A0000}"/>
    <cellStyle name="Normal 2 21 10 3 2" xfId="2455" xr:uid="{00000000-0005-0000-0000-0000980A0000}"/>
    <cellStyle name="Normal 2 21 10 3 2 2" xfId="2456" xr:uid="{00000000-0005-0000-0000-0000990A0000}"/>
    <cellStyle name="Normal 2 21 11" xfId="2457" xr:uid="{00000000-0005-0000-0000-00009A0A0000}"/>
    <cellStyle name="Normal 2 21 11 2" xfId="2458" xr:uid="{00000000-0005-0000-0000-00009B0A0000}"/>
    <cellStyle name="Normal 2 21 11 2 2" xfId="2459" xr:uid="{00000000-0005-0000-0000-00009C0A0000}"/>
    <cellStyle name="Normal 2 21 11 2 2 2" xfId="2460" xr:uid="{00000000-0005-0000-0000-00009D0A0000}"/>
    <cellStyle name="Normal 2 21 11 3" xfId="2461" xr:uid="{00000000-0005-0000-0000-00009E0A0000}"/>
    <cellStyle name="Normal 2 21 11 3 2" xfId="2462" xr:uid="{00000000-0005-0000-0000-00009F0A0000}"/>
    <cellStyle name="Normal 2 21 11 3 2 2" xfId="2463" xr:uid="{00000000-0005-0000-0000-0000A00A0000}"/>
    <cellStyle name="Normal 2 21 12" xfId="2464" xr:uid="{00000000-0005-0000-0000-0000A10A0000}"/>
    <cellStyle name="Normal 2 21 12 2" xfId="2465" xr:uid="{00000000-0005-0000-0000-0000A20A0000}"/>
    <cellStyle name="Normal 2 21 12 2 2" xfId="2466" xr:uid="{00000000-0005-0000-0000-0000A30A0000}"/>
    <cellStyle name="Normal 2 21 12 2 2 2" xfId="2467" xr:uid="{00000000-0005-0000-0000-0000A40A0000}"/>
    <cellStyle name="Normal 2 21 12 3" xfId="2468" xr:uid="{00000000-0005-0000-0000-0000A50A0000}"/>
    <cellStyle name="Normal 2 21 12 3 2" xfId="2469" xr:uid="{00000000-0005-0000-0000-0000A60A0000}"/>
    <cellStyle name="Normal 2 21 12 3 2 2" xfId="2470" xr:uid="{00000000-0005-0000-0000-0000A70A0000}"/>
    <cellStyle name="Normal 2 21 13" xfId="2471" xr:uid="{00000000-0005-0000-0000-0000A80A0000}"/>
    <cellStyle name="Normal 2 21 13 2" xfId="2472" xr:uid="{00000000-0005-0000-0000-0000A90A0000}"/>
    <cellStyle name="Normal 2 21 13 2 2" xfId="2473" xr:uid="{00000000-0005-0000-0000-0000AA0A0000}"/>
    <cellStyle name="Normal 2 21 13 2 2 2" xfId="2474" xr:uid="{00000000-0005-0000-0000-0000AB0A0000}"/>
    <cellStyle name="Normal 2 21 13 3" xfId="2475" xr:uid="{00000000-0005-0000-0000-0000AC0A0000}"/>
    <cellStyle name="Normal 2 21 13 3 2" xfId="2476" xr:uid="{00000000-0005-0000-0000-0000AD0A0000}"/>
    <cellStyle name="Normal 2 21 13 3 2 2" xfId="2477" xr:uid="{00000000-0005-0000-0000-0000AE0A0000}"/>
    <cellStyle name="Normal 2 21 14" xfId="2478" xr:uid="{00000000-0005-0000-0000-0000AF0A0000}"/>
    <cellStyle name="Normal 2 21 14 2" xfId="2479" xr:uid="{00000000-0005-0000-0000-0000B00A0000}"/>
    <cellStyle name="Normal 2 21 14 2 2" xfId="2480" xr:uid="{00000000-0005-0000-0000-0000B10A0000}"/>
    <cellStyle name="Normal 2 21 14 2 2 2" xfId="2481" xr:uid="{00000000-0005-0000-0000-0000B20A0000}"/>
    <cellStyle name="Normal 2 21 14 3" xfId="2482" xr:uid="{00000000-0005-0000-0000-0000B30A0000}"/>
    <cellStyle name="Normal 2 21 14 3 2" xfId="2483" xr:uid="{00000000-0005-0000-0000-0000B40A0000}"/>
    <cellStyle name="Normal 2 21 14 3 2 2" xfId="2484" xr:uid="{00000000-0005-0000-0000-0000B50A0000}"/>
    <cellStyle name="Normal 2 21 15" xfId="2485" xr:uid="{00000000-0005-0000-0000-0000B60A0000}"/>
    <cellStyle name="Normal 2 21 15 2" xfId="2486" xr:uid="{00000000-0005-0000-0000-0000B70A0000}"/>
    <cellStyle name="Normal 2 21 15 2 2" xfId="2487" xr:uid="{00000000-0005-0000-0000-0000B80A0000}"/>
    <cellStyle name="Normal 2 21 15 2 2 2" xfId="2488" xr:uid="{00000000-0005-0000-0000-0000B90A0000}"/>
    <cellStyle name="Normal 2 21 15 3" xfId="2489" xr:uid="{00000000-0005-0000-0000-0000BA0A0000}"/>
    <cellStyle name="Normal 2 21 15 3 2" xfId="2490" xr:uid="{00000000-0005-0000-0000-0000BB0A0000}"/>
    <cellStyle name="Normal 2 21 15 3 2 2" xfId="2491" xr:uid="{00000000-0005-0000-0000-0000BC0A0000}"/>
    <cellStyle name="Normal 2 21 16" xfId="2492" xr:uid="{00000000-0005-0000-0000-0000BD0A0000}"/>
    <cellStyle name="Normal 2 21 16 2" xfId="2493" xr:uid="{00000000-0005-0000-0000-0000BE0A0000}"/>
    <cellStyle name="Normal 2 21 16 2 2" xfId="2494" xr:uid="{00000000-0005-0000-0000-0000BF0A0000}"/>
    <cellStyle name="Normal 2 21 16 2 2 2" xfId="2495" xr:uid="{00000000-0005-0000-0000-0000C00A0000}"/>
    <cellStyle name="Normal 2 21 16 3" xfId="2496" xr:uid="{00000000-0005-0000-0000-0000C10A0000}"/>
    <cellStyle name="Normal 2 21 16 3 2" xfId="2497" xr:uid="{00000000-0005-0000-0000-0000C20A0000}"/>
    <cellStyle name="Normal 2 21 16 3 2 2" xfId="2498" xr:uid="{00000000-0005-0000-0000-0000C30A0000}"/>
    <cellStyle name="Normal 2 21 17" xfId="2499" xr:uid="{00000000-0005-0000-0000-0000C40A0000}"/>
    <cellStyle name="Normal 2 21 17 2" xfId="2500" xr:uid="{00000000-0005-0000-0000-0000C50A0000}"/>
    <cellStyle name="Normal 2 21 17 2 2" xfId="2501" xr:uid="{00000000-0005-0000-0000-0000C60A0000}"/>
    <cellStyle name="Normal 2 21 17 2 2 2" xfId="2502" xr:uid="{00000000-0005-0000-0000-0000C70A0000}"/>
    <cellStyle name="Normal 2 21 17 3" xfId="2503" xr:uid="{00000000-0005-0000-0000-0000C80A0000}"/>
    <cellStyle name="Normal 2 21 17 3 2" xfId="2504" xr:uid="{00000000-0005-0000-0000-0000C90A0000}"/>
    <cellStyle name="Normal 2 21 17 3 2 2" xfId="2505" xr:uid="{00000000-0005-0000-0000-0000CA0A0000}"/>
    <cellStyle name="Normal 2 21 18" xfId="2506" xr:uid="{00000000-0005-0000-0000-0000CB0A0000}"/>
    <cellStyle name="Normal 2 21 18 2" xfId="2507" xr:uid="{00000000-0005-0000-0000-0000CC0A0000}"/>
    <cellStyle name="Normal 2 21 18 2 2" xfId="2508" xr:uid="{00000000-0005-0000-0000-0000CD0A0000}"/>
    <cellStyle name="Normal 2 21 18 2 2 2" xfId="2509" xr:uid="{00000000-0005-0000-0000-0000CE0A0000}"/>
    <cellStyle name="Normal 2 21 18 3" xfId="2510" xr:uid="{00000000-0005-0000-0000-0000CF0A0000}"/>
    <cellStyle name="Normal 2 21 18 3 2" xfId="2511" xr:uid="{00000000-0005-0000-0000-0000D00A0000}"/>
    <cellStyle name="Normal 2 21 18 3 2 2" xfId="2512" xr:uid="{00000000-0005-0000-0000-0000D10A0000}"/>
    <cellStyle name="Normal 2 21 19" xfId="2513" xr:uid="{00000000-0005-0000-0000-0000D20A0000}"/>
    <cellStyle name="Normal 2 21 19 2" xfId="2514" xr:uid="{00000000-0005-0000-0000-0000D30A0000}"/>
    <cellStyle name="Normal 2 21 19 2 2" xfId="2515" xr:uid="{00000000-0005-0000-0000-0000D40A0000}"/>
    <cellStyle name="Normal 2 21 19 2 2 2" xfId="2516" xr:uid="{00000000-0005-0000-0000-0000D50A0000}"/>
    <cellStyle name="Normal 2 21 19 3" xfId="2517" xr:uid="{00000000-0005-0000-0000-0000D60A0000}"/>
    <cellStyle name="Normal 2 21 19 3 2" xfId="2518" xr:uid="{00000000-0005-0000-0000-0000D70A0000}"/>
    <cellStyle name="Normal 2 21 19 3 2 2" xfId="2519" xr:uid="{00000000-0005-0000-0000-0000D80A0000}"/>
    <cellStyle name="Normal 2 21 2" xfId="2520" xr:uid="{00000000-0005-0000-0000-0000D90A0000}"/>
    <cellStyle name="Normal 2 21 2 2" xfId="2521" xr:uid="{00000000-0005-0000-0000-0000DA0A0000}"/>
    <cellStyle name="Normal 2 21 2 2 2" xfId="2522" xr:uid="{00000000-0005-0000-0000-0000DB0A0000}"/>
    <cellStyle name="Normal 2 21 2 2 2 2" xfId="2523" xr:uid="{00000000-0005-0000-0000-0000DC0A0000}"/>
    <cellStyle name="Normal 2 21 2 3" xfId="2524" xr:uid="{00000000-0005-0000-0000-0000DD0A0000}"/>
    <cellStyle name="Normal 2 21 2 3 2" xfId="2525" xr:uid="{00000000-0005-0000-0000-0000DE0A0000}"/>
    <cellStyle name="Normal 2 21 2 3 2 2" xfId="2526" xr:uid="{00000000-0005-0000-0000-0000DF0A0000}"/>
    <cellStyle name="Normal 2 21 20" xfId="2527" xr:uid="{00000000-0005-0000-0000-0000E00A0000}"/>
    <cellStyle name="Normal 2 21 20 2" xfId="2528" xr:uid="{00000000-0005-0000-0000-0000E10A0000}"/>
    <cellStyle name="Normal 2 21 20 2 2" xfId="2529" xr:uid="{00000000-0005-0000-0000-0000E20A0000}"/>
    <cellStyle name="Normal 2 21 20 2 2 2" xfId="2530" xr:uid="{00000000-0005-0000-0000-0000E30A0000}"/>
    <cellStyle name="Normal 2 21 20 3" xfId="2531" xr:uid="{00000000-0005-0000-0000-0000E40A0000}"/>
    <cellStyle name="Normal 2 21 20 3 2" xfId="2532" xr:uid="{00000000-0005-0000-0000-0000E50A0000}"/>
    <cellStyle name="Normal 2 21 20 3 2 2" xfId="2533" xr:uid="{00000000-0005-0000-0000-0000E60A0000}"/>
    <cellStyle name="Normal 2 21 21" xfId="2534" xr:uid="{00000000-0005-0000-0000-0000E70A0000}"/>
    <cellStyle name="Normal 2 21 21 2" xfId="2535" xr:uid="{00000000-0005-0000-0000-0000E80A0000}"/>
    <cellStyle name="Normal 2 21 21 2 2" xfId="2536" xr:uid="{00000000-0005-0000-0000-0000E90A0000}"/>
    <cellStyle name="Normal 2 21 21 2 2 2" xfId="2537" xr:uid="{00000000-0005-0000-0000-0000EA0A0000}"/>
    <cellStyle name="Normal 2 21 21 3" xfId="2538" xr:uid="{00000000-0005-0000-0000-0000EB0A0000}"/>
    <cellStyle name="Normal 2 21 21 3 2" xfId="2539" xr:uid="{00000000-0005-0000-0000-0000EC0A0000}"/>
    <cellStyle name="Normal 2 21 21 3 2 2" xfId="2540" xr:uid="{00000000-0005-0000-0000-0000ED0A0000}"/>
    <cellStyle name="Normal 2 21 22" xfId="2541" xr:uid="{00000000-0005-0000-0000-0000EE0A0000}"/>
    <cellStyle name="Normal 2 21 22 2" xfId="2542" xr:uid="{00000000-0005-0000-0000-0000EF0A0000}"/>
    <cellStyle name="Normal 2 21 22 2 2" xfId="2543" xr:uid="{00000000-0005-0000-0000-0000F00A0000}"/>
    <cellStyle name="Normal 2 21 22 2 2 2" xfId="2544" xr:uid="{00000000-0005-0000-0000-0000F10A0000}"/>
    <cellStyle name="Normal 2 21 22 3" xfId="2545" xr:uid="{00000000-0005-0000-0000-0000F20A0000}"/>
    <cellStyle name="Normal 2 21 22 3 2" xfId="2546" xr:uid="{00000000-0005-0000-0000-0000F30A0000}"/>
    <cellStyle name="Normal 2 21 22 3 2 2" xfId="2547" xr:uid="{00000000-0005-0000-0000-0000F40A0000}"/>
    <cellStyle name="Normal 2 21 23" xfId="2548" xr:uid="{00000000-0005-0000-0000-0000F50A0000}"/>
    <cellStyle name="Normal 2 21 23 2" xfId="2549" xr:uid="{00000000-0005-0000-0000-0000F60A0000}"/>
    <cellStyle name="Normal 2 21 23 2 2" xfId="2550" xr:uid="{00000000-0005-0000-0000-0000F70A0000}"/>
    <cellStyle name="Normal 2 21 23 2 2 2" xfId="2551" xr:uid="{00000000-0005-0000-0000-0000F80A0000}"/>
    <cellStyle name="Normal 2 21 23 3" xfId="2552" xr:uid="{00000000-0005-0000-0000-0000F90A0000}"/>
    <cellStyle name="Normal 2 21 23 3 2" xfId="2553" xr:uid="{00000000-0005-0000-0000-0000FA0A0000}"/>
    <cellStyle name="Normal 2 21 23 3 2 2" xfId="2554" xr:uid="{00000000-0005-0000-0000-0000FB0A0000}"/>
    <cellStyle name="Normal 2 21 24" xfId="2555" xr:uid="{00000000-0005-0000-0000-0000FC0A0000}"/>
    <cellStyle name="Normal 2 21 24 2" xfId="2556" xr:uid="{00000000-0005-0000-0000-0000FD0A0000}"/>
    <cellStyle name="Normal 2 21 24 2 2" xfId="2557" xr:uid="{00000000-0005-0000-0000-0000FE0A0000}"/>
    <cellStyle name="Normal 2 21 25" xfId="2558" xr:uid="{00000000-0005-0000-0000-0000FF0A0000}"/>
    <cellStyle name="Normal 2 21 25 2" xfId="2559" xr:uid="{00000000-0005-0000-0000-0000000B0000}"/>
    <cellStyle name="Normal 2 21 25 2 2" xfId="2560" xr:uid="{00000000-0005-0000-0000-0000010B0000}"/>
    <cellStyle name="Normal 2 21 3" xfId="2561" xr:uid="{00000000-0005-0000-0000-0000020B0000}"/>
    <cellStyle name="Normal 2 21 3 2" xfId="2562" xr:uid="{00000000-0005-0000-0000-0000030B0000}"/>
    <cellStyle name="Normal 2 21 3 2 2" xfId="2563" xr:uid="{00000000-0005-0000-0000-0000040B0000}"/>
    <cellStyle name="Normal 2 21 3 2 2 2" xfId="2564" xr:uid="{00000000-0005-0000-0000-0000050B0000}"/>
    <cellStyle name="Normal 2 21 3 3" xfId="2565" xr:uid="{00000000-0005-0000-0000-0000060B0000}"/>
    <cellStyle name="Normal 2 21 3 3 2" xfId="2566" xr:uid="{00000000-0005-0000-0000-0000070B0000}"/>
    <cellStyle name="Normal 2 21 3 3 2 2" xfId="2567" xr:uid="{00000000-0005-0000-0000-0000080B0000}"/>
    <cellStyle name="Normal 2 21 4" xfId="2568" xr:uid="{00000000-0005-0000-0000-0000090B0000}"/>
    <cellStyle name="Normal 2 21 4 2" xfId="2569" xr:uid="{00000000-0005-0000-0000-00000A0B0000}"/>
    <cellStyle name="Normal 2 21 4 2 2" xfId="2570" xr:uid="{00000000-0005-0000-0000-00000B0B0000}"/>
    <cellStyle name="Normal 2 21 4 2 2 2" xfId="2571" xr:uid="{00000000-0005-0000-0000-00000C0B0000}"/>
    <cellStyle name="Normal 2 21 4 3" xfId="2572" xr:uid="{00000000-0005-0000-0000-00000D0B0000}"/>
    <cellStyle name="Normal 2 21 4 3 2" xfId="2573" xr:uid="{00000000-0005-0000-0000-00000E0B0000}"/>
    <cellStyle name="Normal 2 21 4 3 2 2" xfId="2574" xr:uid="{00000000-0005-0000-0000-00000F0B0000}"/>
    <cellStyle name="Normal 2 21 5" xfId="2575" xr:uid="{00000000-0005-0000-0000-0000100B0000}"/>
    <cellStyle name="Normal 2 21 5 2" xfId="2576" xr:uid="{00000000-0005-0000-0000-0000110B0000}"/>
    <cellStyle name="Normal 2 21 5 2 2" xfId="2577" xr:uid="{00000000-0005-0000-0000-0000120B0000}"/>
    <cellStyle name="Normal 2 21 5 2 2 2" xfId="2578" xr:uid="{00000000-0005-0000-0000-0000130B0000}"/>
    <cellStyle name="Normal 2 21 5 3" xfId="2579" xr:uid="{00000000-0005-0000-0000-0000140B0000}"/>
    <cellStyle name="Normal 2 21 5 3 2" xfId="2580" xr:uid="{00000000-0005-0000-0000-0000150B0000}"/>
    <cellStyle name="Normal 2 21 5 3 2 2" xfId="2581" xr:uid="{00000000-0005-0000-0000-0000160B0000}"/>
    <cellStyle name="Normal 2 21 6" xfId="2582" xr:uid="{00000000-0005-0000-0000-0000170B0000}"/>
    <cellStyle name="Normal 2 21 6 2" xfId="2583" xr:uid="{00000000-0005-0000-0000-0000180B0000}"/>
    <cellStyle name="Normal 2 21 6 2 2" xfId="2584" xr:uid="{00000000-0005-0000-0000-0000190B0000}"/>
    <cellStyle name="Normal 2 21 6 2 2 2" xfId="2585" xr:uid="{00000000-0005-0000-0000-00001A0B0000}"/>
    <cellStyle name="Normal 2 21 6 3" xfId="2586" xr:uid="{00000000-0005-0000-0000-00001B0B0000}"/>
    <cellStyle name="Normal 2 21 6 3 2" xfId="2587" xr:uid="{00000000-0005-0000-0000-00001C0B0000}"/>
    <cellStyle name="Normal 2 21 6 3 2 2" xfId="2588" xr:uid="{00000000-0005-0000-0000-00001D0B0000}"/>
    <cellStyle name="Normal 2 21 7" xfId="2589" xr:uid="{00000000-0005-0000-0000-00001E0B0000}"/>
    <cellStyle name="Normal 2 21 7 2" xfId="2590" xr:uid="{00000000-0005-0000-0000-00001F0B0000}"/>
    <cellStyle name="Normal 2 21 7 2 2" xfId="2591" xr:uid="{00000000-0005-0000-0000-0000200B0000}"/>
    <cellStyle name="Normal 2 21 7 2 2 2" xfId="2592" xr:uid="{00000000-0005-0000-0000-0000210B0000}"/>
    <cellStyle name="Normal 2 21 7 3" xfId="2593" xr:uid="{00000000-0005-0000-0000-0000220B0000}"/>
    <cellStyle name="Normal 2 21 7 3 2" xfId="2594" xr:uid="{00000000-0005-0000-0000-0000230B0000}"/>
    <cellStyle name="Normal 2 21 7 3 2 2" xfId="2595" xr:uid="{00000000-0005-0000-0000-0000240B0000}"/>
    <cellStyle name="Normal 2 21 8" xfId="2596" xr:uid="{00000000-0005-0000-0000-0000250B0000}"/>
    <cellStyle name="Normal 2 21 8 2" xfId="2597" xr:uid="{00000000-0005-0000-0000-0000260B0000}"/>
    <cellStyle name="Normal 2 21 8 2 2" xfId="2598" xr:uid="{00000000-0005-0000-0000-0000270B0000}"/>
    <cellStyle name="Normal 2 21 8 2 2 2" xfId="2599" xr:uid="{00000000-0005-0000-0000-0000280B0000}"/>
    <cellStyle name="Normal 2 21 8 3" xfId="2600" xr:uid="{00000000-0005-0000-0000-0000290B0000}"/>
    <cellStyle name="Normal 2 21 8 3 2" xfId="2601" xr:uid="{00000000-0005-0000-0000-00002A0B0000}"/>
    <cellStyle name="Normal 2 21 8 3 2 2" xfId="2602" xr:uid="{00000000-0005-0000-0000-00002B0B0000}"/>
    <cellStyle name="Normal 2 21 9" xfId="2603" xr:uid="{00000000-0005-0000-0000-00002C0B0000}"/>
    <cellStyle name="Normal 2 21 9 2" xfId="2604" xr:uid="{00000000-0005-0000-0000-00002D0B0000}"/>
    <cellStyle name="Normal 2 21 9 2 2" xfId="2605" xr:uid="{00000000-0005-0000-0000-00002E0B0000}"/>
    <cellStyle name="Normal 2 21 9 2 2 2" xfId="2606" xr:uid="{00000000-0005-0000-0000-00002F0B0000}"/>
    <cellStyle name="Normal 2 21 9 3" xfId="2607" xr:uid="{00000000-0005-0000-0000-0000300B0000}"/>
    <cellStyle name="Normal 2 21 9 3 2" xfId="2608" xr:uid="{00000000-0005-0000-0000-0000310B0000}"/>
    <cellStyle name="Normal 2 21 9 3 2 2" xfId="2609" xr:uid="{00000000-0005-0000-0000-0000320B0000}"/>
    <cellStyle name="Normal 2 22" xfId="2610" xr:uid="{00000000-0005-0000-0000-0000330B0000}"/>
    <cellStyle name="Normal 2 22 10" xfId="2611" xr:uid="{00000000-0005-0000-0000-0000340B0000}"/>
    <cellStyle name="Normal 2 22 10 2" xfId="2612" xr:uid="{00000000-0005-0000-0000-0000350B0000}"/>
    <cellStyle name="Normal 2 22 10 2 2" xfId="2613" xr:uid="{00000000-0005-0000-0000-0000360B0000}"/>
    <cellStyle name="Normal 2 22 10 2 2 2" xfId="2614" xr:uid="{00000000-0005-0000-0000-0000370B0000}"/>
    <cellStyle name="Normal 2 22 10 3" xfId="2615" xr:uid="{00000000-0005-0000-0000-0000380B0000}"/>
    <cellStyle name="Normal 2 22 10 3 2" xfId="2616" xr:uid="{00000000-0005-0000-0000-0000390B0000}"/>
    <cellStyle name="Normal 2 22 10 3 2 2" xfId="2617" xr:uid="{00000000-0005-0000-0000-00003A0B0000}"/>
    <cellStyle name="Normal 2 22 11" xfId="2618" xr:uid="{00000000-0005-0000-0000-00003B0B0000}"/>
    <cellStyle name="Normal 2 22 11 2" xfId="2619" xr:uid="{00000000-0005-0000-0000-00003C0B0000}"/>
    <cellStyle name="Normal 2 22 11 2 2" xfId="2620" xr:uid="{00000000-0005-0000-0000-00003D0B0000}"/>
    <cellStyle name="Normal 2 22 11 2 2 2" xfId="2621" xr:uid="{00000000-0005-0000-0000-00003E0B0000}"/>
    <cellStyle name="Normal 2 22 11 3" xfId="2622" xr:uid="{00000000-0005-0000-0000-00003F0B0000}"/>
    <cellStyle name="Normal 2 22 11 3 2" xfId="2623" xr:uid="{00000000-0005-0000-0000-0000400B0000}"/>
    <cellStyle name="Normal 2 22 11 3 2 2" xfId="2624" xr:uid="{00000000-0005-0000-0000-0000410B0000}"/>
    <cellStyle name="Normal 2 22 12" xfId="2625" xr:uid="{00000000-0005-0000-0000-0000420B0000}"/>
    <cellStyle name="Normal 2 22 12 2" xfId="2626" xr:uid="{00000000-0005-0000-0000-0000430B0000}"/>
    <cellStyle name="Normal 2 22 12 2 2" xfId="2627" xr:uid="{00000000-0005-0000-0000-0000440B0000}"/>
    <cellStyle name="Normal 2 22 12 2 2 2" xfId="2628" xr:uid="{00000000-0005-0000-0000-0000450B0000}"/>
    <cellStyle name="Normal 2 22 12 3" xfId="2629" xr:uid="{00000000-0005-0000-0000-0000460B0000}"/>
    <cellStyle name="Normal 2 22 12 3 2" xfId="2630" xr:uid="{00000000-0005-0000-0000-0000470B0000}"/>
    <cellStyle name="Normal 2 22 12 3 2 2" xfId="2631" xr:uid="{00000000-0005-0000-0000-0000480B0000}"/>
    <cellStyle name="Normal 2 22 13" xfId="2632" xr:uid="{00000000-0005-0000-0000-0000490B0000}"/>
    <cellStyle name="Normal 2 22 13 2" xfId="2633" xr:uid="{00000000-0005-0000-0000-00004A0B0000}"/>
    <cellStyle name="Normal 2 22 13 2 2" xfId="2634" xr:uid="{00000000-0005-0000-0000-00004B0B0000}"/>
    <cellStyle name="Normal 2 22 13 2 2 2" xfId="2635" xr:uid="{00000000-0005-0000-0000-00004C0B0000}"/>
    <cellStyle name="Normal 2 22 13 3" xfId="2636" xr:uid="{00000000-0005-0000-0000-00004D0B0000}"/>
    <cellStyle name="Normal 2 22 13 3 2" xfId="2637" xr:uid="{00000000-0005-0000-0000-00004E0B0000}"/>
    <cellStyle name="Normal 2 22 13 3 2 2" xfId="2638" xr:uid="{00000000-0005-0000-0000-00004F0B0000}"/>
    <cellStyle name="Normal 2 22 14" xfId="2639" xr:uid="{00000000-0005-0000-0000-0000500B0000}"/>
    <cellStyle name="Normal 2 22 14 2" xfId="2640" xr:uid="{00000000-0005-0000-0000-0000510B0000}"/>
    <cellStyle name="Normal 2 22 14 2 2" xfId="2641" xr:uid="{00000000-0005-0000-0000-0000520B0000}"/>
    <cellStyle name="Normal 2 22 14 2 2 2" xfId="2642" xr:uid="{00000000-0005-0000-0000-0000530B0000}"/>
    <cellStyle name="Normal 2 22 14 3" xfId="2643" xr:uid="{00000000-0005-0000-0000-0000540B0000}"/>
    <cellStyle name="Normal 2 22 14 3 2" xfId="2644" xr:uid="{00000000-0005-0000-0000-0000550B0000}"/>
    <cellStyle name="Normal 2 22 14 3 2 2" xfId="2645" xr:uid="{00000000-0005-0000-0000-0000560B0000}"/>
    <cellStyle name="Normal 2 22 15" xfId="2646" xr:uid="{00000000-0005-0000-0000-0000570B0000}"/>
    <cellStyle name="Normal 2 22 15 2" xfId="2647" xr:uid="{00000000-0005-0000-0000-0000580B0000}"/>
    <cellStyle name="Normal 2 22 15 2 2" xfId="2648" xr:uid="{00000000-0005-0000-0000-0000590B0000}"/>
    <cellStyle name="Normal 2 22 15 2 2 2" xfId="2649" xr:uid="{00000000-0005-0000-0000-00005A0B0000}"/>
    <cellStyle name="Normal 2 22 15 3" xfId="2650" xr:uid="{00000000-0005-0000-0000-00005B0B0000}"/>
    <cellStyle name="Normal 2 22 15 3 2" xfId="2651" xr:uid="{00000000-0005-0000-0000-00005C0B0000}"/>
    <cellStyle name="Normal 2 22 15 3 2 2" xfId="2652" xr:uid="{00000000-0005-0000-0000-00005D0B0000}"/>
    <cellStyle name="Normal 2 22 16" xfId="2653" xr:uid="{00000000-0005-0000-0000-00005E0B0000}"/>
    <cellStyle name="Normal 2 22 16 2" xfId="2654" xr:uid="{00000000-0005-0000-0000-00005F0B0000}"/>
    <cellStyle name="Normal 2 22 16 2 2" xfId="2655" xr:uid="{00000000-0005-0000-0000-0000600B0000}"/>
    <cellStyle name="Normal 2 22 16 2 2 2" xfId="2656" xr:uid="{00000000-0005-0000-0000-0000610B0000}"/>
    <cellStyle name="Normal 2 22 16 3" xfId="2657" xr:uid="{00000000-0005-0000-0000-0000620B0000}"/>
    <cellStyle name="Normal 2 22 16 3 2" xfId="2658" xr:uid="{00000000-0005-0000-0000-0000630B0000}"/>
    <cellStyle name="Normal 2 22 16 3 2 2" xfId="2659" xr:uid="{00000000-0005-0000-0000-0000640B0000}"/>
    <cellStyle name="Normal 2 22 17" xfId="2660" xr:uid="{00000000-0005-0000-0000-0000650B0000}"/>
    <cellStyle name="Normal 2 22 17 2" xfId="2661" xr:uid="{00000000-0005-0000-0000-0000660B0000}"/>
    <cellStyle name="Normal 2 22 17 2 2" xfId="2662" xr:uid="{00000000-0005-0000-0000-0000670B0000}"/>
    <cellStyle name="Normal 2 22 17 2 2 2" xfId="2663" xr:uid="{00000000-0005-0000-0000-0000680B0000}"/>
    <cellStyle name="Normal 2 22 17 3" xfId="2664" xr:uid="{00000000-0005-0000-0000-0000690B0000}"/>
    <cellStyle name="Normal 2 22 17 3 2" xfId="2665" xr:uid="{00000000-0005-0000-0000-00006A0B0000}"/>
    <cellStyle name="Normal 2 22 17 3 2 2" xfId="2666" xr:uid="{00000000-0005-0000-0000-00006B0B0000}"/>
    <cellStyle name="Normal 2 22 18" xfId="2667" xr:uid="{00000000-0005-0000-0000-00006C0B0000}"/>
    <cellStyle name="Normal 2 22 18 2" xfId="2668" xr:uid="{00000000-0005-0000-0000-00006D0B0000}"/>
    <cellStyle name="Normal 2 22 18 2 2" xfId="2669" xr:uid="{00000000-0005-0000-0000-00006E0B0000}"/>
    <cellStyle name="Normal 2 22 18 2 2 2" xfId="2670" xr:uid="{00000000-0005-0000-0000-00006F0B0000}"/>
    <cellStyle name="Normal 2 22 18 3" xfId="2671" xr:uid="{00000000-0005-0000-0000-0000700B0000}"/>
    <cellStyle name="Normal 2 22 18 3 2" xfId="2672" xr:uid="{00000000-0005-0000-0000-0000710B0000}"/>
    <cellStyle name="Normal 2 22 18 3 2 2" xfId="2673" xr:uid="{00000000-0005-0000-0000-0000720B0000}"/>
    <cellStyle name="Normal 2 22 19" xfId="2674" xr:uid="{00000000-0005-0000-0000-0000730B0000}"/>
    <cellStyle name="Normal 2 22 19 2" xfId="2675" xr:uid="{00000000-0005-0000-0000-0000740B0000}"/>
    <cellStyle name="Normal 2 22 19 2 2" xfId="2676" xr:uid="{00000000-0005-0000-0000-0000750B0000}"/>
    <cellStyle name="Normal 2 22 19 2 2 2" xfId="2677" xr:uid="{00000000-0005-0000-0000-0000760B0000}"/>
    <cellStyle name="Normal 2 22 19 3" xfId="2678" xr:uid="{00000000-0005-0000-0000-0000770B0000}"/>
    <cellStyle name="Normal 2 22 19 3 2" xfId="2679" xr:uid="{00000000-0005-0000-0000-0000780B0000}"/>
    <cellStyle name="Normal 2 22 19 3 2 2" xfId="2680" xr:uid="{00000000-0005-0000-0000-0000790B0000}"/>
    <cellStyle name="Normal 2 22 2" xfId="2681" xr:uid="{00000000-0005-0000-0000-00007A0B0000}"/>
    <cellStyle name="Normal 2 22 2 2" xfId="2682" xr:uid="{00000000-0005-0000-0000-00007B0B0000}"/>
    <cellStyle name="Normal 2 22 2 2 2" xfId="2683" xr:uid="{00000000-0005-0000-0000-00007C0B0000}"/>
    <cellStyle name="Normal 2 22 2 2 2 2" xfId="2684" xr:uid="{00000000-0005-0000-0000-00007D0B0000}"/>
    <cellStyle name="Normal 2 22 2 3" xfId="2685" xr:uid="{00000000-0005-0000-0000-00007E0B0000}"/>
    <cellStyle name="Normal 2 22 2 3 2" xfId="2686" xr:uid="{00000000-0005-0000-0000-00007F0B0000}"/>
    <cellStyle name="Normal 2 22 2 3 2 2" xfId="2687" xr:uid="{00000000-0005-0000-0000-0000800B0000}"/>
    <cellStyle name="Normal 2 22 20" xfId="2688" xr:uid="{00000000-0005-0000-0000-0000810B0000}"/>
    <cellStyle name="Normal 2 22 20 2" xfId="2689" xr:uid="{00000000-0005-0000-0000-0000820B0000}"/>
    <cellStyle name="Normal 2 22 20 2 2" xfId="2690" xr:uid="{00000000-0005-0000-0000-0000830B0000}"/>
    <cellStyle name="Normal 2 22 20 2 2 2" xfId="2691" xr:uid="{00000000-0005-0000-0000-0000840B0000}"/>
    <cellStyle name="Normal 2 22 20 3" xfId="2692" xr:uid="{00000000-0005-0000-0000-0000850B0000}"/>
    <cellStyle name="Normal 2 22 20 3 2" xfId="2693" xr:uid="{00000000-0005-0000-0000-0000860B0000}"/>
    <cellStyle name="Normal 2 22 20 3 2 2" xfId="2694" xr:uid="{00000000-0005-0000-0000-0000870B0000}"/>
    <cellStyle name="Normal 2 22 21" xfId="2695" xr:uid="{00000000-0005-0000-0000-0000880B0000}"/>
    <cellStyle name="Normal 2 22 21 2" xfId="2696" xr:uid="{00000000-0005-0000-0000-0000890B0000}"/>
    <cellStyle name="Normal 2 22 21 2 2" xfId="2697" xr:uid="{00000000-0005-0000-0000-00008A0B0000}"/>
    <cellStyle name="Normal 2 22 21 2 2 2" xfId="2698" xr:uid="{00000000-0005-0000-0000-00008B0B0000}"/>
    <cellStyle name="Normal 2 22 21 3" xfId="2699" xr:uid="{00000000-0005-0000-0000-00008C0B0000}"/>
    <cellStyle name="Normal 2 22 21 3 2" xfId="2700" xr:uid="{00000000-0005-0000-0000-00008D0B0000}"/>
    <cellStyle name="Normal 2 22 21 3 2 2" xfId="2701" xr:uid="{00000000-0005-0000-0000-00008E0B0000}"/>
    <cellStyle name="Normal 2 22 22" xfId="2702" xr:uid="{00000000-0005-0000-0000-00008F0B0000}"/>
    <cellStyle name="Normal 2 22 22 2" xfId="2703" xr:uid="{00000000-0005-0000-0000-0000900B0000}"/>
    <cellStyle name="Normal 2 22 22 2 2" xfId="2704" xr:uid="{00000000-0005-0000-0000-0000910B0000}"/>
    <cellStyle name="Normal 2 22 22 2 2 2" xfId="2705" xr:uid="{00000000-0005-0000-0000-0000920B0000}"/>
    <cellStyle name="Normal 2 22 22 3" xfId="2706" xr:uid="{00000000-0005-0000-0000-0000930B0000}"/>
    <cellStyle name="Normal 2 22 22 3 2" xfId="2707" xr:uid="{00000000-0005-0000-0000-0000940B0000}"/>
    <cellStyle name="Normal 2 22 22 3 2 2" xfId="2708" xr:uid="{00000000-0005-0000-0000-0000950B0000}"/>
    <cellStyle name="Normal 2 22 23" xfId="2709" xr:uid="{00000000-0005-0000-0000-0000960B0000}"/>
    <cellStyle name="Normal 2 22 23 2" xfId="2710" xr:uid="{00000000-0005-0000-0000-0000970B0000}"/>
    <cellStyle name="Normal 2 22 23 2 2" xfId="2711" xr:uid="{00000000-0005-0000-0000-0000980B0000}"/>
    <cellStyle name="Normal 2 22 23 2 2 2" xfId="2712" xr:uid="{00000000-0005-0000-0000-0000990B0000}"/>
    <cellStyle name="Normal 2 22 23 3" xfId="2713" xr:uid="{00000000-0005-0000-0000-00009A0B0000}"/>
    <cellStyle name="Normal 2 22 23 3 2" xfId="2714" xr:uid="{00000000-0005-0000-0000-00009B0B0000}"/>
    <cellStyle name="Normal 2 22 23 3 2 2" xfId="2715" xr:uid="{00000000-0005-0000-0000-00009C0B0000}"/>
    <cellStyle name="Normal 2 22 24" xfId="2716" xr:uid="{00000000-0005-0000-0000-00009D0B0000}"/>
    <cellStyle name="Normal 2 22 24 2" xfId="2717" xr:uid="{00000000-0005-0000-0000-00009E0B0000}"/>
    <cellStyle name="Normal 2 22 24 2 2" xfId="2718" xr:uid="{00000000-0005-0000-0000-00009F0B0000}"/>
    <cellStyle name="Normal 2 22 25" xfId="2719" xr:uid="{00000000-0005-0000-0000-0000A00B0000}"/>
    <cellStyle name="Normal 2 22 25 2" xfId="2720" xr:uid="{00000000-0005-0000-0000-0000A10B0000}"/>
    <cellStyle name="Normal 2 22 25 2 2" xfId="2721" xr:uid="{00000000-0005-0000-0000-0000A20B0000}"/>
    <cellStyle name="Normal 2 22 3" xfId="2722" xr:uid="{00000000-0005-0000-0000-0000A30B0000}"/>
    <cellStyle name="Normal 2 22 3 2" xfId="2723" xr:uid="{00000000-0005-0000-0000-0000A40B0000}"/>
    <cellStyle name="Normal 2 22 3 2 2" xfId="2724" xr:uid="{00000000-0005-0000-0000-0000A50B0000}"/>
    <cellStyle name="Normal 2 22 3 2 2 2" xfId="2725" xr:uid="{00000000-0005-0000-0000-0000A60B0000}"/>
    <cellStyle name="Normal 2 22 3 3" xfId="2726" xr:uid="{00000000-0005-0000-0000-0000A70B0000}"/>
    <cellStyle name="Normal 2 22 3 3 2" xfId="2727" xr:uid="{00000000-0005-0000-0000-0000A80B0000}"/>
    <cellStyle name="Normal 2 22 3 3 2 2" xfId="2728" xr:uid="{00000000-0005-0000-0000-0000A90B0000}"/>
    <cellStyle name="Normal 2 22 4" xfId="2729" xr:uid="{00000000-0005-0000-0000-0000AA0B0000}"/>
    <cellStyle name="Normal 2 22 4 2" xfId="2730" xr:uid="{00000000-0005-0000-0000-0000AB0B0000}"/>
    <cellStyle name="Normal 2 22 4 2 2" xfId="2731" xr:uid="{00000000-0005-0000-0000-0000AC0B0000}"/>
    <cellStyle name="Normal 2 22 4 2 2 2" xfId="2732" xr:uid="{00000000-0005-0000-0000-0000AD0B0000}"/>
    <cellStyle name="Normal 2 22 4 3" xfId="2733" xr:uid="{00000000-0005-0000-0000-0000AE0B0000}"/>
    <cellStyle name="Normal 2 22 4 3 2" xfId="2734" xr:uid="{00000000-0005-0000-0000-0000AF0B0000}"/>
    <cellStyle name="Normal 2 22 4 3 2 2" xfId="2735" xr:uid="{00000000-0005-0000-0000-0000B00B0000}"/>
    <cellStyle name="Normal 2 22 5" xfId="2736" xr:uid="{00000000-0005-0000-0000-0000B10B0000}"/>
    <cellStyle name="Normal 2 22 5 2" xfId="2737" xr:uid="{00000000-0005-0000-0000-0000B20B0000}"/>
    <cellStyle name="Normal 2 22 5 2 2" xfId="2738" xr:uid="{00000000-0005-0000-0000-0000B30B0000}"/>
    <cellStyle name="Normal 2 22 5 2 2 2" xfId="2739" xr:uid="{00000000-0005-0000-0000-0000B40B0000}"/>
    <cellStyle name="Normal 2 22 5 3" xfId="2740" xr:uid="{00000000-0005-0000-0000-0000B50B0000}"/>
    <cellStyle name="Normal 2 22 5 3 2" xfId="2741" xr:uid="{00000000-0005-0000-0000-0000B60B0000}"/>
    <cellStyle name="Normal 2 22 5 3 2 2" xfId="2742" xr:uid="{00000000-0005-0000-0000-0000B70B0000}"/>
    <cellStyle name="Normal 2 22 6" xfId="2743" xr:uid="{00000000-0005-0000-0000-0000B80B0000}"/>
    <cellStyle name="Normal 2 22 6 2" xfId="2744" xr:uid="{00000000-0005-0000-0000-0000B90B0000}"/>
    <cellStyle name="Normal 2 22 6 2 2" xfId="2745" xr:uid="{00000000-0005-0000-0000-0000BA0B0000}"/>
    <cellStyle name="Normal 2 22 6 2 2 2" xfId="2746" xr:uid="{00000000-0005-0000-0000-0000BB0B0000}"/>
    <cellStyle name="Normal 2 22 6 3" xfId="2747" xr:uid="{00000000-0005-0000-0000-0000BC0B0000}"/>
    <cellStyle name="Normal 2 22 6 3 2" xfId="2748" xr:uid="{00000000-0005-0000-0000-0000BD0B0000}"/>
    <cellStyle name="Normal 2 22 6 3 2 2" xfId="2749" xr:uid="{00000000-0005-0000-0000-0000BE0B0000}"/>
    <cellStyle name="Normal 2 22 7" xfId="2750" xr:uid="{00000000-0005-0000-0000-0000BF0B0000}"/>
    <cellStyle name="Normal 2 22 7 2" xfId="2751" xr:uid="{00000000-0005-0000-0000-0000C00B0000}"/>
    <cellStyle name="Normal 2 22 7 2 2" xfId="2752" xr:uid="{00000000-0005-0000-0000-0000C10B0000}"/>
    <cellStyle name="Normal 2 22 7 2 2 2" xfId="2753" xr:uid="{00000000-0005-0000-0000-0000C20B0000}"/>
    <cellStyle name="Normal 2 22 7 3" xfId="2754" xr:uid="{00000000-0005-0000-0000-0000C30B0000}"/>
    <cellStyle name="Normal 2 22 7 3 2" xfId="2755" xr:uid="{00000000-0005-0000-0000-0000C40B0000}"/>
    <cellStyle name="Normal 2 22 7 3 2 2" xfId="2756" xr:uid="{00000000-0005-0000-0000-0000C50B0000}"/>
    <cellStyle name="Normal 2 22 8" xfId="2757" xr:uid="{00000000-0005-0000-0000-0000C60B0000}"/>
    <cellStyle name="Normal 2 22 8 2" xfId="2758" xr:uid="{00000000-0005-0000-0000-0000C70B0000}"/>
    <cellStyle name="Normal 2 22 8 2 2" xfId="2759" xr:uid="{00000000-0005-0000-0000-0000C80B0000}"/>
    <cellStyle name="Normal 2 22 8 2 2 2" xfId="2760" xr:uid="{00000000-0005-0000-0000-0000C90B0000}"/>
    <cellStyle name="Normal 2 22 8 3" xfId="2761" xr:uid="{00000000-0005-0000-0000-0000CA0B0000}"/>
    <cellStyle name="Normal 2 22 8 3 2" xfId="2762" xr:uid="{00000000-0005-0000-0000-0000CB0B0000}"/>
    <cellStyle name="Normal 2 22 8 3 2 2" xfId="2763" xr:uid="{00000000-0005-0000-0000-0000CC0B0000}"/>
    <cellStyle name="Normal 2 22 9" xfId="2764" xr:uid="{00000000-0005-0000-0000-0000CD0B0000}"/>
    <cellStyle name="Normal 2 22 9 2" xfId="2765" xr:uid="{00000000-0005-0000-0000-0000CE0B0000}"/>
    <cellStyle name="Normal 2 22 9 2 2" xfId="2766" xr:uid="{00000000-0005-0000-0000-0000CF0B0000}"/>
    <cellStyle name="Normal 2 22 9 2 2 2" xfId="2767" xr:uid="{00000000-0005-0000-0000-0000D00B0000}"/>
    <cellStyle name="Normal 2 22 9 3" xfId="2768" xr:uid="{00000000-0005-0000-0000-0000D10B0000}"/>
    <cellStyle name="Normal 2 22 9 3 2" xfId="2769" xr:uid="{00000000-0005-0000-0000-0000D20B0000}"/>
    <cellStyle name="Normal 2 22 9 3 2 2" xfId="2770" xr:uid="{00000000-0005-0000-0000-0000D30B0000}"/>
    <cellStyle name="Normal 2 23" xfId="2771" xr:uid="{00000000-0005-0000-0000-0000D40B0000}"/>
    <cellStyle name="Normal 2 23 10" xfId="2772" xr:uid="{00000000-0005-0000-0000-0000D50B0000}"/>
    <cellStyle name="Normal 2 23 10 2" xfId="2773" xr:uid="{00000000-0005-0000-0000-0000D60B0000}"/>
    <cellStyle name="Normal 2 23 10 2 2" xfId="2774" xr:uid="{00000000-0005-0000-0000-0000D70B0000}"/>
    <cellStyle name="Normal 2 23 10 2 2 2" xfId="2775" xr:uid="{00000000-0005-0000-0000-0000D80B0000}"/>
    <cellStyle name="Normal 2 23 10 3" xfId="2776" xr:uid="{00000000-0005-0000-0000-0000D90B0000}"/>
    <cellStyle name="Normal 2 23 10 3 2" xfId="2777" xr:uid="{00000000-0005-0000-0000-0000DA0B0000}"/>
    <cellStyle name="Normal 2 23 10 3 2 2" xfId="2778" xr:uid="{00000000-0005-0000-0000-0000DB0B0000}"/>
    <cellStyle name="Normal 2 23 11" xfId="2779" xr:uid="{00000000-0005-0000-0000-0000DC0B0000}"/>
    <cellStyle name="Normal 2 23 11 2" xfId="2780" xr:uid="{00000000-0005-0000-0000-0000DD0B0000}"/>
    <cellStyle name="Normal 2 23 11 2 2" xfId="2781" xr:uid="{00000000-0005-0000-0000-0000DE0B0000}"/>
    <cellStyle name="Normal 2 23 11 2 2 2" xfId="2782" xr:uid="{00000000-0005-0000-0000-0000DF0B0000}"/>
    <cellStyle name="Normal 2 23 11 3" xfId="2783" xr:uid="{00000000-0005-0000-0000-0000E00B0000}"/>
    <cellStyle name="Normal 2 23 11 3 2" xfId="2784" xr:uid="{00000000-0005-0000-0000-0000E10B0000}"/>
    <cellStyle name="Normal 2 23 11 3 2 2" xfId="2785" xr:uid="{00000000-0005-0000-0000-0000E20B0000}"/>
    <cellStyle name="Normal 2 23 12" xfId="2786" xr:uid="{00000000-0005-0000-0000-0000E30B0000}"/>
    <cellStyle name="Normal 2 23 12 2" xfId="2787" xr:uid="{00000000-0005-0000-0000-0000E40B0000}"/>
    <cellStyle name="Normal 2 23 12 2 2" xfId="2788" xr:uid="{00000000-0005-0000-0000-0000E50B0000}"/>
    <cellStyle name="Normal 2 23 12 2 2 2" xfId="2789" xr:uid="{00000000-0005-0000-0000-0000E60B0000}"/>
    <cellStyle name="Normal 2 23 12 3" xfId="2790" xr:uid="{00000000-0005-0000-0000-0000E70B0000}"/>
    <cellStyle name="Normal 2 23 12 3 2" xfId="2791" xr:uid="{00000000-0005-0000-0000-0000E80B0000}"/>
    <cellStyle name="Normal 2 23 12 3 2 2" xfId="2792" xr:uid="{00000000-0005-0000-0000-0000E90B0000}"/>
    <cellStyle name="Normal 2 23 13" xfId="2793" xr:uid="{00000000-0005-0000-0000-0000EA0B0000}"/>
    <cellStyle name="Normal 2 23 13 2" xfId="2794" xr:uid="{00000000-0005-0000-0000-0000EB0B0000}"/>
    <cellStyle name="Normal 2 23 13 2 2" xfId="2795" xr:uid="{00000000-0005-0000-0000-0000EC0B0000}"/>
    <cellStyle name="Normal 2 23 13 2 2 2" xfId="2796" xr:uid="{00000000-0005-0000-0000-0000ED0B0000}"/>
    <cellStyle name="Normal 2 23 13 3" xfId="2797" xr:uid="{00000000-0005-0000-0000-0000EE0B0000}"/>
    <cellStyle name="Normal 2 23 13 3 2" xfId="2798" xr:uid="{00000000-0005-0000-0000-0000EF0B0000}"/>
    <cellStyle name="Normal 2 23 13 3 2 2" xfId="2799" xr:uid="{00000000-0005-0000-0000-0000F00B0000}"/>
    <cellStyle name="Normal 2 23 14" xfId="2800" xr:uid="{00000000-0005-0000-0000-0000F10B0000}"/>
    <cellStyle name="Normal 2 23 14 2" xfId="2801" xr:uid="{00000000-0005-0000-0000-0000F20B0000}"/>
    <cellStyle name="Normal 2 23 14 2 2" xfId="2802" xr:uid="{00000000-0005-0000-0000-0000F30B0000}"/>
    <cellStyle name="Normal 2 23 14 2 2 2" xfId="2803" xr:uid="{00000000-0005-0000-0000-0000F40B0000}"/>
    <cellStyle name="Normal 2 23 14 3" xfId="2804" xr:uid="{00000000-0005-0000-0000-0000F50B0000}"/>
    <cellStyle name="Normal 2 23 14 3 2" xfId="2805" xr:uid="{00000000-0005-0000-0000-0000F60B0000}"/>
    <cellStyle name="Normal 2 23 14 3 2 2" xfId="2806" xr:uid="{00000000-0005-0000-0000-0000F70B0000}"/>
    <cellStyle name="Normal 2 23 15" xfId="2807" xr:uid="{00000000-0005-0000-0000-0000F80B0000}"/>
    <cellStyle name="Normal 2 23 15 2" xfId="2808" xr:uid="{00000000-0005-0000-0000-0000F90B0000}"/>
    <cellStyle name="Normal 2 23 15 2 2" xfId="2809" xr:uid="{00000000-0005-0000-0000-0000FA0B0000}"/>
    <cellStyle name="Normal 2 23 15 2 2 2" xfId="2810" xr:uid="{00000000-0005-0000-0000-0000FB0B0000}"/>
    <cellStyle name="Normal 2 23 15 3" xfId="2811" xr:uid="{00000000-0005-0000-0000-0000FC0B0000}"/>
    <cellStyle name="Normal 2 23 15 3 2" xfId="2812" xr:uid="{00000000-0005-0000-0000-0000FD0B0000}"/>
    <cellStyle name="Normal 2 23 15 3 2 2" xfId="2813" xr:uid="{00000000-0005-0000-0000-0000FE0B0000}"/>
    <cellStyle name="Normal 2 23 16" xfId="2814" xr:uid="{00000000-0005-0000-0000-0000FF0B0000}"/>
    <cellStyle name="Normal 2 23 16 2" xfId="2815" xr:uid="{00000000-0005-0000-0000-0000000C0000}"/>
    <cellStyle name="Normal 2 23 16 2 2" xfId="2816" xr:uid="{00000000-0005-0000-0000-0000010C0000}"/>
    <cellStyle name="Normal 2 23 16 2 2 2" xfId="2817" xr:uid="{00000000-0005-0000-0000-0000020C0000}"/>
    <cellStyle name="Normal 2 23 16 3" xfId="2818" xr:uid="{00000000-0005-0000-0000-0000030C0000}"/>
    <cellStyle name="Normal 2 23 16 3 2" xfId="2819" xr:uid="{00000000-0005-0000-0000-0000040C0000}"/>
    <cellStyle name="Normal 2 23 16 3 2 2" xfId="2820" xr:uid="{00000000-0005-0000-0000-0000050C0000}"/>
    <cellStyle name="Normal 2 23 17" xfId="2821" xr:uid="{00000000-0005-0000-0000-0000060C0000}"/>
    <cellStyle name="Normal 2 23 17 2" xfId="2822" xr:uid="{00000000-0005-0000-0000-0000070C0000}"/>
    <cellStyle name="Normal 2 23 17 2 2" xfId="2823" xr:uid="{00000000-0005-0000-0000-0000080C0000}"/>
    <cellStyle name="Normal 2 23 17 2 2 2" xfId="2824" xr:uid="{00000000-0005-0000-0000-0000090C0000}"/>
    <cellStyle name="Normal 2 23 17 3" xfId="2825" xr:uid="{00000000-0005-0000-0000-00000A0C0000}"/>
    <cellStyle name="Normal 2 23 17 3 2" xfId="2826" xr:uid="{00000000-0005-0000-0000-00000B0C0000}"/>
    <cellStyle name="Normal 2 23 17 3 2 2" xfId="2827" xr:uid="{00000000-0005-0000-0000-00000C0C0000}"/>
    <cellStyle name="Normal 2 23 18" xfId="2828" xr:uid="{00000000-0005-0000-0000-00000D0C0000}"/>
    <cellStyle name="Normal 2 23 18 2" xfId="2829" xr:uid="{00000000-0005-0000-0000-00000E0C0000}"/>
    <cellStyle name="Normal 2 23 18 2 2" xfId="2830" xr:uid="{00000000-0005-0000-0000-00000F0C0000}"/>
    <cellStyle name="Normal 2 23 18 2 2 2" xfId="2831" xr:uid="{00000000-0005-0000-0000-0000100C0000}"/>
    <cellStyle name="Normal 2 23 18 3" xfId="2832" xr:uid="{00000000-0005-0000-0000-0000110C0000}"/>
    <cellStyle name="Normal 2 23 18 3 2" xfId="2833" xr:uid="{00000000-0005-0000-0000-0000120C0000}"/>
    <cellStyle name="Normal 2 23 18 3 2 2" xfId="2834" xr:uid="{00000000-0005-0000-0000-0000130C0000}"/>
    <cellStyle name="Normal 2 23 19" xfId="2835" xr:uid="{00000000-0005-0000-0000-0000140C0000}"/>
    <cellStyle name="Normal 2 23 19 2" xfId="2836" xr:uid="{00000000-0005-0000-0000-0000150C0000}"/>
    <cellStyle name="Normal 2 23 19 2 2" xfId="2837" xr:uid="{00000000-0005-0000-0000-0000160C0000}"/>
    <cellStyle name="Normal 2 23 19 2 2 2" xfId="2838" xr:uid="{00000000-0005-0000-0000-0000170C0000}"/>
    <cellStyle name="Normal 2 23 19 3" xfId="2839" xr:uid="{00000000-0005-0000-0000-0000180C0000}"/>
    <cellStyle name="Normal 2 23 19 3 2" xfId="2840" xr:uid="{00000000-0005-0000-0000-0000190C0000}"/>
    <cellStyle name="Normal 2 23 19 3 2 2" xfId="2841" xr:uid="{00000000-0005-0000-0000-00001A0C0000}"/>
    <cellStyle name="Normal 2 23 2" xfId="2842" xr:uid="{00000000-0005-0000-0000-00001B0C0000}"/>
    <cellStyle name="Normal 2 23 2 2" xfId="2843" xr:uid="{00000000-0005-0000-0000-00001C0C0000}"/>
    <cellStyle name="Normal 2 23 2 2 2" xfId="2844" xr:uid="{00000000-0005-0000-0000-00001D0C0000}"/>
    <cellStyle name="Normal 2 23 2 2 2 2" xfId="2845" xr:uid="{00000000-0005-0000-0000-00001E0C0000}"/>
    <cellStyle name="Normal 2 23 2 3" xfId="2846" xr:uid="{00000000-0005-0000-0000-00001F0C0000}"/>
    <cellStyle name="Normal 2 23 2 3 2" xfId="2847" xr:uid="{00000000-0005-0000-0000-0000200C0000}"/>
    <cellStyle name="Normal 2 23 2 3 2 2" xfId="2848" xr:uid="{00000000-0005-0000-0000-0000210C0000}"/>
    <cellStyle name="Normal 2 23 20" xfId="2849" xr:uid="{00000000-0005-0000-0000-0000220C0000}"/>
    <cellStyle name="Normal 2 23 20 2" xfId="2850" xr:uid="{00000000-0005-0000-0000-0000230C0000}"/>
    <cellStyle name="Normal 2 23 20 2 2" xfId="2851" xr:uid="{00000000-0005-0000-0000-0000240C0000}"/>
    <cellStyle name="Normal 2 23 20 2 2 2" xfId="2852" xr:uid="{00000000-0005-0000-0000-0000250C0000}"/>
    <cellStyle name="Normal 2 23 20 3" xfId="2853" xr:uid="{00000000-0005-0000-0000-0000260C0000}"/>
    <cellStyle name="Normal 2 23 20 3 2" xfId="2854" xr:uid="{00000000-0005-0000-0000-0000270C0000}"/>
    <cellStyle name="Normal 2 23 20 3 2 2" xfId="2855" xr:uid="{00000000-0005-0000-0000-0000280C0000}"/>
    <cellStyle name="Normal 2 23 21" xfId="2856" xr:uid="{00000000-0005-0000-0000-0000290C0000}"/>
    <cellStyle name="Normal 2 23 21 2" xfId="2857" xr:uid="{00000000-0005-0000-0000-00002A0C0000}"/>
    <cellStyle name="Normal 2 23 21 2 2" xfId="2858" xr:uid="{00000000-0005-0000-0000-00002B0C0000}"/>
    <cellStyle name="Normal 2 23 21 2 2 2" xfId="2859" xr:uid="{00000000-0005-0000-0000-00002C0C0000}"/>
    <cellStyle name="Normal 2 23 21 3" xfId="2860" xr:uid="{00000000-0005-0000-0000-00002D0C0000}"/>
    <cellStyle name="Normal 2 23 21 3 2" xfId="2861" xr:uid="{00000000-0005-0000-0000-00002E0C0000}"/>
    <cellStyle name="Normal 2 23 21 3 2 2" xfId="2862" xr:uid="{00000000-0005-0000-0000-00002F0C0000}"/>
    <cellStyle name="Normal 2 23 22" xfId="2863" xr:uid="{00000000-0005-0000-0000-0000300C0000}"/>
    <cellStyle name="Normal 2 23 22 2" xfId="2864" xr:uid="{00000000-0005-0000-0000-0000310C0000}"/>
    <cellStyle name="Normal 2 23 22 2 2" xfId="2865" xr:uid="{00000000-0005-0000-0000-0000320C0000}"/>
    <cellStyle name="Normal 2 23 22 2 2 2" xfId="2866" xr:uid="{00000000-0005-0000-0000-0000330C0000}"/>
    <cellStyle name="Normal 2 23 22 3" xfId="2867" xr:uid="{00000000-0005-0000-0000-0000340C0000}"/>
    <cellStyle name="Normal 2 23 22 3 2" xfId="2868" xr:uid="{00000000-0005-0000-0000-0000350C0000}"/>
    <cellStyle name="Normal 2 23 22 3 2 2" xfId="2869" xr:uid="{00000000-0005-0000-0000-0000360C0000}"/>
    <cellStyle name="Normal 2 23 23" xfId="2870" xr:uid="{00000000-0005-0000-0000-0000370C0000}"/>
    <cellStyle name="Normal 2 23 23 2" xfId="2871" xr:uid="{00000000-0005-0000-0000-0000380C0000}"/>
    <cellStyle name="Normal 2 23 23 2 2" xfId="2872" xr:uid="{00000000-0005-0000-0000-0000390C0000}"/>
    <cellStyle name="Normal 2 23 23 2 2 2" xfId="2873" xr:uid="{00000000-0005-0000-0000-00003A0C0000}"/>
    <cellStyle name="Normal 2 23 23 3" xfId="2874" xr:uid="{00000000-0005-0000-0000-00003B0C0000}"/>
    <cellStyle name="Normal 2 23 23 3 2" xfId="2875" xr:uid="{00000000-0005-0000-0000-00003C0C0000}"/>
    <cellStyle name="Normal 2 23 23 3 2 2" xfId="2876" xr:uid="{00000000-0005-0000-0000-00003D0C0000}"/>
    <cellStyle name="Normal 2 23 24" xfId="2877" xr:uid="{00000000-0005-0000-0000-00003E0C0000}"/>
    <cellStyle name="Normal 2 23 24 2" xfId="2878" xr:uid="{00000000-0005-0000-0000-00003F0C0000}"/>
    <cellStyle name="Normal 2 23 24 2 2" xfId="2879" xr:uid="{00000000-0005-0000-0000-0000400C0000}"/>
    <cellStyle name="Normal 2 23 25" xfId="2880" xr:uid="{00000000-0005-0000-0000-0000410C0000}"/>
    <cellStyle name="Normal 2 23 25 2" xfId="2881" xr:uid="{00000000-0005-0000-0000-0000420C0000}"/>
    <cellStyle name="Normal 2 23 25 2 2" xfId="2882" xr:uid="{00000000-0005-0000-0000-0000430C0000}"/>
    <cellStyle name="Normal 2 23 3" xfId="2883" xr:uid="{00000000-0005-0000-0000-0000440C0000}"/>
    <cellStyle name="Normal 2 23 3 2" xfId="2884" xr:uid="{00000000-0005-0000-0000-0000450C0000}"/>
    <cellStyle name="Normal 2 23 3 2 2" xfId="2885" xr:uid="{00000000-0005-0000-0000-0000460C0000}"/>
    <cellStyle name="Normal 2 23 3 2 2 2" xfId="2886" xr:uid="{00000000-0005-0000-0000-0000470C0000}"/>
    <cellStyle name="Normal 2 23 3 3" xfId="2887" xr:uid="{00000000-0005-0000-0000-0000480C0000}"/>
    <cellStyle name="Normal 2 23 3 3 2" xfId="2888" xr:uid="{00000000-0005-0000-0000-0000490C0000}"/>
    <cellStyle name="Normal 2 23 3 3 2 2" xfId="2889" xr:uid="{00000000-0005-0000-0000-00004A0C0000}"/>
    <cellStyle name="Normal 2 23 4" xfId="2890" xr:uid="{00000000-0005-0000-0000-00004B0C0000}"/>
    <cellStyle name="Normal 2 23 4 2" xfId="2891" xr:uid="{00000000-0005-0000-0000-00004C0C0000}"/>
    <cellStyle name="Normal 2 23 4 2 2" xfId="2892" xr:uid="{00000000-0005-0000-0000-00004D0C0000}"/>
    <cellStyle name="Normal 2 23 4 2 2 2" xfId="2893" xr:uid="{00000000-0005-0000-0000-00004E0C0000}"/>
    <cellStyle name="Normal 2 23 4 3" xfId="2894" xr:uid="{00000000-0005-0000-0000-00004F0C0000}"/>
    <cellStyle name="Normal 2 23 4 3 2" xfId="2895" xr:uid="{00000000-0005-0000-0000-0000500C0000}"/>
    <cellStyle name="Normal 2 23 4 3 2 2" xfId="2896" xr:uid="{00000000-0005-0000-0000-0000510C0000}"/>
    <cellStyle name="Normal 2 23 5" xfId="2897" xr:uid="{00000000-0005-0000-0000-0000520C0000}"/>
    <cellStyle name="Normal 2 23 5 2" xfId="2898" xr:uid="{00000000-0005-0000-0000-0000530C0000}"/>
    <cellStyle name="Normal 2 23 5 2 2" xfId="2899" xr:uid="{00000000-0005-0000-0000-0000540C0000}"/>
    <cellStyle name="Normal 2 23 5 2 2 2" xfId="2900" xr:uid="{00000000-0005-0000-0000-0000550C0000}"/>
    <cellStyle name="Normal 2 23 5 3" xfId="2901" xr:uid="{00000000-0005-0000-0000-0000560C0000}"/>
    <cellStyle name="Normal 2 23 5 3 2" xfId="2902" xr:uid="{00000000-0005-0000-0000-0000570C0000}"/>
    <cellStyle name="Normal 2 23 5 3 2 2" xfId="2903" xr:uid="{00000000-0005-0000-0000-0000580C0000}"/>
    <cellStyle name="Normal 2 23 6" xfId="2904" xr:uid="{00000000-0005-0000-0000-0000590C0000}"/>
    <cellStyle name="Normal 2 23 6 2" xfId="2905" xr:uid="{00000000-0005-0000-0000-00005A0C0000}"/>
    <cellStyle name="Normal 2 23 6 2 2" xfId="2906" xr:uid="{00000000-0005-0000-0000-00005B0C0000}"/>
    <cellStyle name="Normal 2 23 6 2 2 2" xfId="2907" xr:uid="{00000000-0005-0000-0000-00005C0C0000}"/>
    <cellStyle name="Normal 2 23 6 3" xfId="2908" xr:uid="{00000000-0005-0000-0000-00005D0C0000}"/>
    <cellStyle name="Normal 2 23 6 3 2" xfId="2909" xr:uid="{00000000-0005-0000-0000-00005E0C0000}"/>
    <cellStyle name="Normal 2 23 6 3 2 2" xfId="2910" xr:uid="{00000000-0005-0000-0000-00005F0C0000}"/>
    <cellStyle name="Normal 2 23 7" xfId="2911" xr:uid="{00000000-0005-0000-0000-0000600C0000}"/>
    <cellStyle name="Normal 2 23 7 2" xfId="2912" xr:uid="{00000000-0005-0000-0000-0000610C0000}"/>
    <cellStyle name="Normal 2 23 7 2 2" xfId="2913" xr:uid="{00000000-0005-0000-0000-0000620C0000}"/>
    <cellStyle name="Normal 2 23 7 2 2 2" xfId="2914" xr:uid="{00000000-0005-0000-0000-0000630C0000}"/>
    <cellStyle name="Normal 2 23 7 3" xfId="2915" xr:uid="{00000000-0005-0000-0000-0000640C0000}"/>
    <cellStyle name="Normal 2 23 7 3 2" xfId="2916" xr:uid="{00000000-0005-0000-0000-0000650C0000}"/>
    <cellStyle name="Normal 2 23 7 3 2 2" xfId="2917" xr:uid="{00000000-0005-0000-0000-0000660C0000}"/>
    <cellStyle name="Normal 2 23 8" xfId="2918" xr:uid="{00000000-0005-0000-0000-0000670C0000}"/>
    <cellStyle name="Normal 2 23 8 2" xfId="2919" xr:uid="{00000000-0005-0000-0000-0000680C0000}"/>
    <cellStyle name="Normal 2 23 8 2 2" xfId="2920" xr:uid="{00000000-0005-0000-0000-0000690C0000}"/>
    <cellStyle name="Normal 2 23 8 2 2 2" xfId="2921" xr:uid="{00000000-0005-0000-0000-00006A0C0000}"/>
    <cellStyle name="Normal 2 23 8 3" xfId="2922" xr:uid="{00000000-0005-0000-0000-00006B0C0000}"/>
    <cellStyle name="Normal 2 23 8 3 2" xfId="2923" xr:uid="{00000000-0005-0000-0000-00006C0C0000}"/>
    <cellStyle name="Normal 2 23 8 3 2 2" xfId="2924" xr:uid="{00000000-0005-0000-0000-00006D0C0000}"/>
    <cellStyle name="Normal 2 23 9" xfId="2925" xr:uid="{00000000-0005-0000-0000-00006E0C0000}"/>
    <cellStyle name="Normal 2 23 9 2" xfId="2926" xr:uid="{00000000-0005-0000-0000-00006F0C0000}"/>
    <cellStyle name="Normal 2 23 9 2 2" xfId="2927" xr:uid="{00000000-0005-0000-0000-0000700C0000}"/>
    <cellStyle name="Normal 2 23 9 2 2 2" xfId="2928" xr:uid="{00000000-0005-0000-0000-0000710C0000}"/>
    <cellStyle name="Normal 2 23 9 3" xfId="2929" xr:uid="{00000000-0005-0000-0000-0000720C0000}"/>
    <cellStyle name="Normal 2 23 9 3 2" xfId="2930" xr:uid="{00000000-0005-0000-0000-0000730C0000}"/>
    <cellStyle name="Normal 2 23 9 3 2 2" xfId="2931" xr:uid="{00000000-0005-0000-0000-0000740C0000}"/>
    <cellStyle name="Normal 2 24" xfId="2932" xr:uid="{00000000-0005-0000-0000-0000750C0000}"/>
    <cellStyle name="Normal 2 24 10" xfId="2933" xr:uid="{00000000-0005-0000-0000-0000760C0000}"/>
    <cellStyle name="Normal 2 24 10 2" xfId="2934" xr:uid="{00000000-0005-0000-0000-0000770C0000}"/>
    <cellStyle name="Normal 2 24 10 2 2" xfId="2935" xr:uid="{00000000-0005-0000-0000-0000780C0000}"/>
    <cellStyle name="Normal 2 24 10 2 2 2" xfId="2936" xr:uid="{00000000-0005-0000-0000-0000790C0000}"/>
    <cellStyle name="Normal 2 24 10 3" xfId="2937" xr:uid="{00000000-0005-0000-0000-00007A0C0000}"/>
    <cellStyle name="Normal 2 24 10 3 2" xfId="2938" xr:uid="{00000000-0005-0000-0000-00007B0C0000}"/>
    <cellStyle name="Normal 2 24 10 3 2 2" xfId="2939" xr:uid="{00000000-0005-0000-0000-00007C0C0000}"/>
    <cellStyle name="Normal 2 24 11" xfId="2940" xr:uid="{00000000-0005-0000-0000-00007D0C0000}"/>
    <cellStyle name="Normal 2 24 11 2" xfId="2941" xr:uid="{00000000-0005-0000-0000-00007E0C0000}"/>
    <cellStyle name="Normal 2 24 11 2 2" xfId="2942" xr:uid="{00000000-0005-0000-0000-00007F0C0000}"/>
    <cellStyle name="Normal 2 24 11 2 2 2" xfId="2943" xr:uid="{00000000-0005-0000-0000-0000800C0000}"/>
    <cellStyle name="Normal 2 24 11 3" xfId="2944" xr:uid="{00000000-0005-0000-0000-0000810C0000}"/>
    <cellStyle name="Normal 2 24 11 3 2" xfId="2945" xr:uid="{00000000-0005-0000-0000-0000820C0000}"/>
    <cellStyle name="Normal 2 24 11 3 2 2" xfId="2946" xr:uid="{00000000-0005-0000-0000-0000830C0000}"/>
    <cellStyle name="Normal 2 24 12" xfId="2947" xr:uid="{00000000-0005-0000-0000-0000840C0000}"/>
    <cellStyle name="Normal 2 24 12 2" xfId="2948" xr:uid="{00000000-0005-0000-0000-0000850C0000}"/>
    <cellStyle name="Normal 2 24 12 2 2" xfId="2949" xr:uid="{00000000-0005-0000-0000-0000860C0000}"/>
    <cellStyle name="Normal 2 24 12 2 2 2" xfId="2950" xr:uid="{00000000-0005-0000-0000-0000870C0000}"/>
    <cellStyle name="Normal 2 24 12 3" xfId="2951" xr:uid="{00000000-0005-0000-0000-0000880C0000}"/>
    <cellStyle name="Normal 2 24 12 3 2" xfId="2952" xr:uid="{00000000-0005-0000-0000-0000890C0000}"/>
    <cellStyle name="Normal 2 24 12 3 2 2" xfId="2953" xr:uid="{00000000-0005-0000-0000-00008A0C0000}"/>
    <cellStyle name="Normal 2 24 13" xfId="2954" xr:uid="{00000000-0005-0000-0000-00008B0C0000}"/>
    <cellStyle name="Normal 2 24 13 2" xfId="2955" xr:uid="{00000000-0005-0000-0000-00008C0C0000}"/>
    <cellStyle name="Normal 2 24 13 2 2" xfId="2956" xr:uid="{00000000-0005-0000-0000-00008D0C0000}"/>
    <cellStyle name="Normal 2 24 13 2 2 2" xfId="2957" xr:uid="{00000000-0005-0000-0000-00008E0C0000}"/>
    <cellStyle name="Normal 2 24 13 3" xfId="2958" xr:uid="{00000000-0005-0000-0000-00008F0C0000}"/>
    <cellStyle name="Normal 2 24 13 3 2" xfId="2959" xr:uid="{00000000-0005-0000-0000-0000900C0000}"/>
    <cellStyle name="Normal 2 24 13 3 2 2" xfId="2960" xr:uid="{00000000-0005-0000-0000-0000910C0000}"/>
    <cellStyle name="Normal 2 24 14" xfId="2961" xr:uid="{00000000-0005-0000-0000-0000920C0000}"/>
    <cellStyle name="Normal 2 24 14 2" xfId="2962" xr:uid="{00000000-0005-0000-0000-0000930C0000}"/>
    <cellStyle name="Normal 2 24 14 2 2" xfId="2963" xr:uid="{00000000-0005-0000-0000-0000940C0000}"/>
    <cellStyle name="Normal 2 24 14 2 2 2" xfId="2964" xr:uid="{00000000-0005-0000-0000-0000950C0000}"/>
    <cellStyle name="Normal 2 24 14 3" xfId="2965" xr:uid="{00000000-0005-0000-0000-0000960C0000}"/>
    <cellStyle name="Normal 2 24 14 3 2" xfId="2966" xr:uid="{00000000-0005-0000-0000-0000970C0000}"/>
    <cellStyle name="Normal 2 24 14 3 2 2" xfId="2967" xr:uid="{00000000-0005-0000-0000-0000980C0000}"/>
    <cellStyle name="Normal 2 24 15" xfId="2968" xr:uid="{00000000-0005-0000-0000-0000990C0000}"/>
    <cellStyle name="Normal 2 24 15 2" xfId="2969" xr:uid="{00000000-0005-0000-0000-00009A0C0000}"/>
    <cellStyle name="Normal 2 24 15 2 2" xfId="2970" xr:uid="{00000000-0005-0000-0000-00009B0C0000}"/>
    <cellStyle name="Normal 2 24 15 2 2 2" xfId="2971" xr:uid="{00000000-0005-0000-0000-00009C0C0000}"/>
    <cellStyle name="Normal 2 24 15 3" xfId="2972" xr:uid="{00000000-0005-0000-0000-00009D0C0000}"/>
    <cellStyle name="Normal 2 24 15 3 2" xfId="2973" xr:uid="{00000000-0005-0000-0000-00009E0C0000}"/>
    <cellStyle name="Normal 2 24 15 3 2 2" xfId="2974" xr:uid="{00000000-0005-0000-0000-00009F0C0000}"/>
    <cellStyle name="Normal 2 24 16" xfId="2975" xr:uid="{00000000-0005-0000-0000-0000A00C0000}"/>
    <cellStyle name="Normal 2 24 16 2" xfId="2976" xr:uid="{00000000-0005-0000-0000-0000A10C0000}"/>
    <cellStyle name="Normal 2 24 16 2 2" xfId="2977" xr:uid="{00000000-0005-0000-0000-0000A20C0000}"/>
    <cellStyle name="Normal 2 24 16 2 2 2" xfId="2978" xr:uid="{00000000-0005-0000-0000-0000A30C0000}"/>
    <cellStyle name="Normal 2 24 16 3" xfId="2979" xr:uid="{00000000-0005-0000-0000-0000A40C0000}"/>
    <cellStyle name="Normal 2 24 16 3 2" xfId="2980" xr:uid="{00000000-0005-0000-0000-0000A50C0000}"/>
    <cellStyle name="Normal 2 24 16 3 2 2" xfId="2981" xr:uid="{00000000-0005-0000-0000-0000A60C0000}"/>
    <cellStyle name="Normal 2 24 17" xfId="2982" xr:uid="{00000000-0005-0000-0000-0000A70C0000}"/>
    <cellStyle name="Normal 2 24 17 2" xfId="2983" xr:uid="{00000000-0005-0000-0000-0000A80C0000}"/>
    <cellStyle name="Normal 2 24 17 2 2" xfId="2984" xr:uid="{00000000-0005-0000-0000-0000A90C0000}"/>
    <cellStyle name="Normal 2 24 17 2 2 2" xfId="2985" xr:uid="{00000000-0005-0000-0000-0000AA0C0000}"/>
    <cellStyle name="Normal 2 24 17 3" xfId="2986" xr:uid="{00000000-0005-0000-0000-0000AB0C0000}"/>
    <cellStyle name="Normal 2 24 17 3 2" xfId="2987" xr:uid="{00000000-0005-0000-0000-0000AC0C0000}"/>
    <cellStyle name="Normal 2 24 17 3 2 2" xfId="2988" xr:uid="{00000000-0005-0000-0000-0000AD0C0000}"/>
    <cellStyle name="Normal 2 24 18" xfId="2989" xr:uid="{00000000-0005-0000-0000-0000AE0C0000}"/>
    <cellStyle name="Normal 2 24 18 2" xfId="2990" xr:uid="{00000000-0005-0000-0000-0000AF0C0000}"/>
    <cellStyle name="Normal 2 24 18 2 2" xfId="2991" xr:uid="{00000000-0005-0000-0000-0000B00C0000}"/>
    <cellStyle name="Normal 2 24 18 2 2 2" xfId="2992" xr:uid="{00000000-0005-0000-0000-0000B10C0000}"/>
    <cellStyle name="Normal 2 24 18 3" xfId="2993" xr:uid="{00000000-0005-0000-0000-0000B20C0000}"/>
    <cellStyle name="Normal 2 24 18 3 2" xfId="2994" xr:uid="{00000000-0005-0000-0000-0000B30C0000}"/>
    <cellStyle name="Normal 2 24 18 3 2 2" xfId="2995" xr:uid="{00000000-0005-0000-0000-0000B40C0000}"/>
    <cellStyle name="Normal 2 24 19" xfId="2996" xr:uid="{00000000-0005-0000-0000-0000B50C0000}"/>
    <cellStyle name="Normal 2 24 19 2" xfId="2997" xr:uid="{00000000-0005-0000-0000-0000B60C0000}"/>
    <cellStyle name="Normal 2 24 19 2 2" xfId="2998" xr:uid="{00000000-0005-0000-0000-0000B70C0000}"/>
    <cellStyle name="Normal 2 24 19 2 2 2" xfId="2999" xr:uid="{00000000-0005-0000-0000-0000B80C0000}"/>
    <cellStyle name="Normal 2 24 19 3" xfId="3000" xr:uid="{00000000-0005-0000-0000-0000B90C0000}"/>
    <cellStyle name="Normal 2 24 19 3 2" xfId="3001" xr:uid="{00000000-0005-0000-0000-0000BA0C0000}"/>
    <cellStyle name="Normal 2 24 19 3 2 2" xfId="3002" xr:uid="{00000000-0005-0000-0000-0000BB0C0000}"/>
    <cellStyle name="Normal 2 24 2" xfId="3003" xr:uid="{00000000-0005-0000-0000-0000BC0C0000}"/>
    <cellStyle name="Normal 2 24 2 2" xfId="3004" xr:uid="{00000000-0005-0000-0000-0000BD0C0000}"/>
    <cellStyle name="Normal 2 24 2 2 2" xfId="3005" xr:uid="{00000000-0005-0000-0000-0000BE0C0000}"/>
    <cellStyle name="Normal 2 24 2 2 2 2" xfId="3006" xr:uid="{00000000-0005-0000-0000-0000BF0C0000}"/>
    <cellStyle name="Normal 2 24 2 3" xfId="3007" xr:uid="{00000000-0005-0000-0000-0000C00C0000}"/>
    <cellStyle name="Normal 2 24 2 3 2" xfId="3008" xr:uid="{00000000-0005-0000-0000-0000C10C0000}"/>
    <cellStyle name="Normal 2 24 2 3 2 2" xfId="3009" xr:uid="{00000000-0005-0000-0000-0000C20C0000}"/>
    <cellStyle name="Normal 2 24 20" xfId="3010" xr:uid="{00000000-0005-0000-0000-0000C30C0000}"/>
    <cellStyle name="Normal 2 24 20 2" xfId="3011" xr:uid="{00000000-0005-0000-0000-0000C40C0000}"/>
    <cellStyle name="Normal 2 24 20 2 2" xfId="3012" xr:uid="{00000000-0005-0000-0000-0000C50C0000}"/>
    <cellStyle name="Normal 2 24 20 2 2 2" xfId="3013" xr:uid="{00000000-0005-0000-0000-0000C60C0000}"/>
    <cellStyle name="Normal 2 24 20 3" xfId="3014" xr:uid="{00000000-0005-0000-0000-0000C70C0000}"/>
    <cellStyle name="Normal 2 24 20 3 2" xfId="3015" xr:uid="{00000000-0005-0000-0000-0000C80C0000}"/>
    <cellStyle name="Normal 2 24 20 3 2 2" xfId="3016" xr:uid="{00000000-0005-0000-0000-0000C90C0000}"/>
    <cellStyle name="Normal 2 24 21" xfId="3017" xr:uid="{00000000-0005-0000-0000-0000CA0C0000}"/>
    <cellStyle name="Normal 2 24 21 2" xfId="3018" xr:uid="{00000000-0005-0000-0000-0000CB0C0000}"/>
    <cellStyle name="Normal 2 24 21 2 2" xfId="3019" xr:uid="{00000000-0005-0000-0000-0000CC0C0000}"/>
    <cellStyle name="Normal 2 24 21 2 2 2" xfId="3020" xr:uid="{00000000-0005-0000-0000-0000CD0C0000}"/>
    <cellStyle name="Normal 2 24 21 3" xfId="3021" xr:uid="{00000000-0005-0000-0000-0000CE0C0000}"/>
    <cellStyle name="Normal 2 24 21 3 2" xfId="3022" xr:uid="{00000000-0005-0000-0000-0000CF0C0000}"/>
    <cellStyle name="Normal 2 24 21 3 2 2" xfId="3023" xr:uid="{00000000-0005-0000-0000-0000D00C0000}"/>
    <cellStyle name="Normal 2 24 22" xfId="3024" xr:uid="{00000000-0005-0000-0000-0000D10C0000}"/>
    <cellStyle name="Normal 2 24 22 2" xfId="3025" xr:uid="{00000000-0005-0000-0000-0000D20C0000}"/>
    <cellStyle name="Normal 2 24 22 2 2" xfId="3026" xr:uid="{00000000-0005-0000-0000-0000D30C0000}"/>
    <cellStyle name="Normal 2 24 22 2 2 2" xfId="3027" xr:uid="{00000000-0005-0000-0000-0000D40C0000}"/>
    <cellStyle name="Normal 2 24 22 3" xfId="3028" xr:uid="{00000000-0005-0000-0000-0000D50C0000}"/>
    <cellStyle name="Normal 2 24 22 3 2" xfId="3029" xr:uid="{00000000-0005-0000-0000-0000D60C0000}"/>
    <cellStyle name="Normal 2 24 22 3 2 2" xfId="3030" xr:uid="{00000000-0005-0000-0000-0000D70C0000}"/>
    <cellStyle name="Normal 2 24 23" xfId="3031" xr:uid="{00000000-0005-0000-0000-0000D80C0000}"/>
    <cellStyle name="Normal 2 24 23 2" xfId="3032" xr:uid="{00000000-0005-0000-0000-0000D90C0000}"/>
    <cellStyle name="Normal 2 24 23 2 2" xfId="3033" xr:uid="{00000000-0005-0000-0000-0000DA0C0000}"/>
    <cellStyle name="Normal 2 24 23 2 2 2" xfId="3034" xr:uid="{00000000-0005-0000-0000-0000DB0C0000}"/>
    <cellStyle name="Normal 2 24 23 3" xfId="3035" xr:uid="{00000000-0005-0000-0000-0000DC0C0000}"/>
    <cellStyle name="Normal 2 24 23 3 2" xfId="3036" xr:uid="{00000000-0005-0000-0000-0000DD0C0000}"/>
    <cellStyle name="Normal 2 24 23 3 2 2" xfId="3037" xr:uid="{00000000-0005-0000-0000-0000DE0C0000}"/>
    <cellStyle name="Normal 2 24 24" xfId="3038" xr:uid="{00000000-0005-0000-0000-0000DF0C0000}"/>
    <cellStyle name="Normal 2 24 24 2" xfId="3039" xr:uid="{00000000-0005-0000-0000-0000E00C0000}"/>
    <cellStyle name="Normal 2 24 24 2 2" xfId="3040" xr:uid="{00000000-0005-0000-0000-0000E10C0000}"/>
    <cellStyle name="Normal 2 24 25" xfId="3041" xr:uid="{00000000-0005-0000-0000-0000E20C0000}"/>
    <cellStyle name="Normal 2 24 25 2" xfId="3042" xr:uid="{00000000-0005-0000-0000-0000E30C0000}"/>
    <cellStyle name="Normal 2 24 25 2 2" xfId="3043" xr:uid="{00000000-0005-0000-0000-0000E40C0000}"/>
    <cellStyle name="Normal 2 24 3" xfId="3044" xr:uid="{00000000-0005-0000-0000-0000E50C0000}"/>
    <cellStyle name="Normal 2 24 3 2" xfId="3045" xr:uid="{00000000-0005-0000-0000-0000E60C0000}"/>
    <cellStyle name="Normal 2 24 3 2 2" xfId="3046" xr:uid="{00000000-0005-0000-0000-0000E70C0000}"/>
    <cellStyle name="Normal 2 24 3 2 2 2" xfId="3047" xr:uid="{00000000-0005-0000-0000-0000E80C0000}"/>
    <cellStyle name="Normal 2 24 3 3" xfId="3048" xr:uid="{00000000-0005-0000-0000-0000E90C0000}"/>
    <cellStyle name="Normal 2 24 3 3 2" xfId="3049" xr:uid="{00000000-0005-0000-0000-0000EA0C0000}"/>
    <cellStyle name="Normal 2 24 3 3 2 2" xfId="3050" xr:uid="{00000000-0005-0000-0000-0000EB0C0000}"/>
    <cellStyle name="Normal 2 24 4" xfId="3051" xr:uid="{00000000-0005-0000-0000-0000EC0C0000}"/>
    <cellStyle name="Normal 2 24 4 2" xfId="3052" xr:uid="{00000000-0005-0000-0000-0000ED0C0000}"/>
    <cellStyle name="Normal 2 24 4 2 2" xfId="3053" xr:uid="{00000000-0005-0000-0000-0000EE0C0000}"/>
    <cellStyle name="Normal 2 24 4 2 2 2" xfId="3054" xr:uid="{00000000-0005-0000-0000-0000EF0C0000}"/>
    <cellStyle name="Normal 2 24 4 3" xfId="3055" xr:uid="{00000000-0005-0000-0000-0000F00C0000}"/>
    <cellStyle name="Normal 2 24 4 3 2" xfId="3056" xr:uid="{00000000-0005-0000-0000-0000F10C0000}"/>
    <cellStyle name="Normal 2 24 4 3 2 2" xfId="3057" xr:uid="{00000000-0005-0000-0000-0000F20C0000}"/>
    <cellStyle name="Normal 2 24 5" xfId="3058" xr:uid="{00000000-0005-0000-0000-0000F30C0000}"/>
    <cellStyle name="Normal 2 24 5 2" xfId="3059" xr:uid="{00000000-0005-0000-0000-0000F40C0000}"/>
    <cellStyle name="Normal 2 24 5 2 2" xfId="3060" xr:uid="{00000000-0005-0000-0000-0000F50C0000}"/>
    <cellStyle name="Normal 2 24 5 2 2 2" xfId="3061" xr:uid="{00000000-0005-0000-0000-0000F60C0000}"/>
    <cellStyle name="Normal 2 24 5 3" xfId="3062" xr:uid="{00000000-0005-0000-0000-0000F70C0000}"/>
    <cellStyle name="Normal 2 24 5 3 2" xfId="3063" xr:uid="{00000000-0005-0000-0000-0000F80C0000}"/>
    <cellStyle name="Normal 2 24 5 3 2 2" xfId="3064" xr:uid="{00000000-0005-0000-0000-0000F90C0000}"/>
    <cellStyle name="Normal 2 24 6" xfId="3065" xr:uid="{00000000-0005-0000-0000-0000FA0C0000}"/>
    <cellStyle name="Normal 2 24 6 2" xfId="3066" xr:uid="{00000000-0005-0000-0000-0000FB0C0000}"/>
    <cellStyle name="Normal 2 24 6 2 2" xfId="3067" xr:uid="{00000000-0005-0000-0000-0000FC0C0000}"/>
    <cellStyle name="Normal 2 24 6 2 2 2" xfId="3068" xr:uid="{00000000-0005-0000-0000-0000FD0C0000}"/>
    <cellStyle name="Normal 2 24 6 3" xfId="3069" xr:uid="{00000000-0005-0000-0000-0000FE0C0000}"/>
    <cellStyle name="Normal 2 24 6 3 2" xfId="3070" xr:uid="{00000000-0005-0000-0000-0000FF0C0000}"/>
    <cellStyle name="Normal 2 24 6 3 2 2" xfId="3071" xr:uid="{00000000-0005-0000-0000-0000000D0000}"/>
    <cellStyle name="Normal 2 24 7" xfId="3072" xr:uid="{00000000-0005-0000-0000-0000010D0000}"/>
    <cellStyle name="Normal 2 24 7 2" xfId="3073" xr:uid="{00000000-0005-0000-0000-0000020D0000}"/>
    <cellStyle name="Normal 2 24 7 2 2" xfId="3074" xr:uid="{00000000-0005-0000-0000-0000030D0000}"/>
    <cellStyle name="Normal 2 24 7 2 2 2" xfId="3075" xr:uid="{00000000-0005-0000-0000-0000040D0000}"/>
    <cellStyle name="Normal 2 24 7 3" xfId="3076" xr:uid="{00000000-0005-0000-0000-0000050D0000}"/>
    <cellStyle name="Normal 2 24 7 3 2" xfId="3077" xr:uid="{00000000-0005-0000-0000-0000060D0000}"/>
    <cellStyle name="Normal 2 24 7 3 2 2" xfId="3078" xr:uid="{00000000-0005-0000-0000-0000070D0000}"/>
    <cellStyle name="Normal 2 24 8" xfId="3079" xr:uid="{00000000-0005-0000-0000-0000080D0000}"/>
    <cellStyle name="Normal 2 24 8 2" xfId="3080" xr:uid="{00000000-0005-0000-0000-0000090D0000}"/>
    <cellStyle name="Normal 2 24 8 2 2" xfId="3081" xr:uid="{00000000-0005-0000-0000-00000A0D0000}"/>
    <cellStyle name="Normal 2 24 8 2 2 2" xfId="3082" xr:uid="{00000000-0005-0000-0000-00000B0D0000}"/>
    <cellStyle name="Normal 2 24 8 3" xfId="3083" xr:uid="{00000000-0005-0000-0000-00000C0D0000}"/>
    <cellStyle name="Normal 2 24 8 3 2" xfId="3084" xr:uid="{00000000-0005-0000-0000-00000D0D0000}"/>
    <cellStyle name="Normal 2 24 8 3 2 2" xfId="3085" xr:uid="{00000000-0005-0000-0000-00000E0D0000}"/>
    <cellStyle name="Normal 2 24 9" xfId="3086" xr:uid="{00000000-0005-0000-0000-00000F0D0000}"/>
    <cellStyle name="Normal 2 24 9 2" xfId="3087" xr:uid="{00000000-0005-0000-0000-0000100D0000}"/>
    <cellStyle name="Normal 2 24 9 2 2" xfId="3088" xr:uid="{00000000-0005-0000-0000-0000110D0000}"/>
    <cellStyle name="Normal 2 24 9 2 2 2" xfId="3089" xr:uid="{00000000-0005-0000-0000-0000120D0000}"/>
    <cellStyle name="Normal 2 24 9 3" xfId="3090" xr:uid="{00000000-0005-0000-0000-0000130D0000}"/>
    <cellStyle name="Normal 2 24 9 3 2" xfId="3091" xr:uid="{00000000-0005-0000-0000-0000140D0000}"/>
    <cellStyle name="Normal 2 24 9 3 2 2" xfId="3092" xr:uid="{00000000-0005-0000-0000-0000150D0000}"/>
    <cellStyle name="Normal 2 25" xfId="3093" xr:uid="{00000000-0005-0000-0000-0000160D0000}"/>
    <cellStyle name="Normal 2 25 10" xfId="3094" xr:uid="{00000000-0005-0000-0000-0000170D0000}"/>
    <cellStyle name="Normal 2 25 10 2" xfId="3095" xr:uid="{00000000-0005-0000-0000-0000180D0000}"/>
    <cellStyle name="Normal 2 25 10 2 2" xfId="3096" xr:uid="{00000000-0005-0000-0000-0000190D0000}"/>
    <cellStyle name="Normal 2 25 10 2 2 2" xfId="3097" xr:uid="{00000000-0005-0000-0000-00001A0D0000}"/>
    <cellStyle name="Normal 2 25 10 3" xfId="3098" xr:uid="{00000000-0005-0000-0000-00001B0D0000}"/>
    <cellStyle name="Normal 2 25 10 3 2" xfId="3099" xr:uid="{00000000-0005-0000-0000-00001C0D0000}"/>
    <cellStyle name="Normal 2 25 10 3 2 2" xfId="3100" xr:uid="{00000000-0005-0000-0000-00001D0D0000}"/>
    <cellStyle name="Normal 2 25 11" xfId="3101" xr:uid="{00000000-0005-0000-0000-00001E0D0000}"/>
    <cellStyle name="Normal 2 25 11 2" xfId="3102" xr:uid="{00000000-0005-0000-0000-00001F0D0000}"/>
    <cellStyle name="Normal 2 25 11 2 2" xfId="3103" xr:uid="{00000000-0005-0000-0000-0000200D0000}"/>
    <cellStyle name="Normal 2 25 11 2 2 2" xfId="3104" xr:uid="{00000000-0005-0000-0000-0000210D0000}"/>
    <cellStyle name="Normal 2 25 11 3" xfId="3105" xr:uid="{00000000-0005-0000-0000-0000220D0000}"/>
    <cellStyle name="Normal 2 25 11 3 2" xfId="3106" xr:uid="{00000000-0005-0000-0000-0000230D0000}"/>
    <cellStyle name="Normal 2 25 11 3 2 2" xfId="3107" xr:uid="{00000000-0005-0000-0000-0000240D0000}"/>
    <cellStyle name="Normal 2 25 12" xfId="3108" xr:uid="{00000000-0005-0000-0000-0000250D0000}"/>
    <cellStyle name="Normal 2 25 12 2" xfId="3109" xr:uid="{00000000-0005-0000-0000-0000260D0000}"/>
    <cellStyle name="Normal 2 25 12 2 2" xfId="3110" xr:uid="{00000000-0005-0000-0000-0000270D0000}"/>
    <cellStyle name="Normal 2 25 12 2 2 2" xfId="3111" xr:uid="{00000000-0005-0000-0000-0000280D0000}"/>
    <cellStyle name="Normal 2 25 12 3" xfId="3112" xr:uid="{00000000-0005-0000-0000-0000290D0000}"/>
    <cellStyle name="Normal 2 25 12 3 2" xfId="3113" xr:uid="{00000000-0005-0000-0000-00002A0D0000}"/>
    <cellStyle name="Normal 2 25 12 3 2 2" xfId="3114" xr:uid="{00000000-0005-0000-0000-00002B0D0000}"/>
    <cellStyle name="Normal 2 25 13" xfId="3115" xr:uid="{00000000-0005-0000-0000-00002C0D0000}"/>
    <cellStyle name="Normal 2 25 13 2" xfId="3116" xr:uid="{00000000-0005-0000-0000-00002D0D0000}"/>
    <cellStyle name="Normal 2 25 13 2 2" xfId="3117" xr:uid="{00000000-0005-0000-0000-00002E0D0000}"/>
    <cellStyle name="Normal 2 25 13 2 2 2" xfId="3118" xr:uid="{00000000-0005-0000-0000-00002F0D0000}"/>
    <cellStyle name="Normal 2 25 13 3" xfId="3119" xr:uid="{00000000-0005-0000-0000-0000300D0000}"/>
    <cellStyle name="Normal 2 25 13 3 2" xfId="3120" xr:uid="{00000000-0005-0000-0000-0000310D0000}"/>
    <cellStyle name="Normal 2 25 13 3 2 2" xfId="3121" xr:uid="{00000000-0005-0000-0000-0000320D0000}"/>
    <cellStyle name="Normal 2 25 14" xfId="3122" xr:uid="{00000000-0005-0000-0000-0000330D0000}"/>
    <cellStyle name="Normal 2 25 14 2" xfId="3123" xr:uid="{00000000-0005-0000-0000-0000340D0000}"/>
    <cellStyle name="Normal 2 25 14 2 2" xfId="3124" xr:uid="{00000000-0005-0000-0000-0000350D0000}"/>
    <cellStyle name="Normal 2 25 14 2 2 2" xfId="3125" xr:uid="{00000000-0005-0000-0000-0000360D0000}"/>
    <cellStyle name="Normal 2 25 14 3" xfId="3126" xr:uid="{00000000-0005-0000-0000-0000370D0000}"/>
    <cellStyle name="Normal 2 25 14 3 2" xfId="3127" xr:uid="{00000000-0005-0000-0000-0000380D0000}"/>
    <cellStyle name="Normal 2 25 14 3 2 2" xfId="3128" xr:uid="{00000000-0005-0000-0000-0000390D0000}"/>
    <cellStyle name="Normal 2 25 15" xfId="3129" xr:uid="{00000000-0005-0000-0000-00003A0D0000}"/>
    <cellStyle name="Normal 2 25 15 2" xfId="3130" xr:uid="{00000000-0005-0000-0000-00003B0D0000}"/>
    <cellStyle name="Normal 2 25 15 2 2" xfId="3131" xr:uid="{00000000-0005-0000-0000-00003C0D0000}"/>
    <cellStyle name="Normal 2 25 15 2 2 2" xfId="3132" xr:uid="{00000000-0005-0000-0000-00003D0D0000}"/>
    <cellStyle name="Normal 2 25 15 3" xfId="3133" xr:uid="{00000000-0005-0000-0000-00003E0D0000}"/>
    <cellStyle name="Normal 2 25 15 3 2" xfId="3134" xr:uid="{00000000-0005-0000-0000-00003F0D0000}"/>
    <cellStyle name="Normal 2 25 15 3 2 2" xfId="3135" xr:uid="{00000000-0005-0000-0000-0000400D0000}"/>
    <cellStyle name="Normal 2 25 16" xfId="3136" xr:uid="{00000000-0005-0000-0000-0000410D0000}"/>
    <cellStyle name="Normal 2 25 16 2" xfId="3137" xr:uid="{00000000-0005-0000-0000-0000420D0000}"/>
    <cellStyle name="Normal 2 25 16 2 2" xfId="3138" xr:uid="{00000000-0005-0000-0000-0000430D0000}"/>
    <cellStyle name="Normal 2 25 16 2 2 2" xfId="3139" xr:uid="{00000000-0005-0000-0000-0000440D0000}"/>
    <cellStyle name="Normal 2 25 16 3" xfId="3140" xr:uid="{00000000-0005-0000-0000-0000450D0000}"/>
    <cellStyle name="Normal 2 25 16 3 2" xfId="3141" xr:uid="{00000000-0005-0000-0000-0000460D0000}"/>
    <cellStyle name="Normal 2 25 16 3 2 2" xfId="3142" xr:uid="{00000000-0005-0000-0000-0000470D0000}"/>
    <cellStyle name="Normal 2 25 17" xfId="3143" xr:uid="{00000000-0005-0000-0000-0000480D0000}"/>
    <cellStyle name="Normal 2 25 17 2" xfId="3144" xr:uid="{00000000-0005-0000-0000-0000490D0000}"/>
    <cellStyle name="Normal 2 25 17 2 2" xfId="3145" xr:uid="{00000000-0005-0000-0000-00004A0D0000}"/>
    <cellStyle name="Normal 2 25 17 2 2 2" xfId="3146" xr:uid="{00000000-0005-0000-0000-00004B0D0000}"/>
    <cellStyle name="Normal 2 25 17 3" xfId="3147" xr:uid="{00000000-0005-0000-0000-00004C0D0000}"/>
    <cellStyle name="Normal 2 25 17 3 2" xfId="3148" xr:uid="{00000000-0005-0000-0000-00004D0D0000}"/>
    <cellStyle name="Normal 2 25 17 3 2 2" xfId="3149" xr:uid="{00000000-0005-0000-0000-00004E0D0000}"/>
    <cellStyle name="Normal 2 25 18" xfId="3150" xr:uid="{00000000-0005-0000-0000-00004F0D0000}"/>
    <cellStyle name="Normal 2 25 18 2" xfId="3151" xr:uid="{00000000-0005-0000-0000-0000500D0000}"/>
    <cellStyle name="Normal 2 25 18 2 2" xfId="3152" xr:uid="{00000000-0005-0000-0000-0000510D0000}"/>
    <cellStyle name="Normal 2 25 18 2 2 2" xfId="3153" xr:uid="{00000000-0005-0000-0000-0000520D0000}"/>
    <cellStyle name="Normal 2 25 18 3" xfId="3154" xr:uid="{00000000-0005-0000-0000-0000530D0000}"/>
    <cellStyle name="Normal 2 25 18 3 2" xfId="3155" xr:uid="{00000000-0005-0000-0000-0000540D0000}"/>
    <cellStyle name="Normal 2 25 18 3 2 2" xfId="3156" xr:uid="{00000000-0005-0000-0000-0000550D0000}"/>
    <cellStyle name="Normal 2 25 19" xfId="3157" xr:uid="{00000000-0005-0000-0000-0000560D0000}"/>
    <cellStyle name="Normal 2 25 19 2" xfId="3158" xr:uid="{00000000-0005-0000-0000-0000570D0000}"/>
    <cellStyle name="Normal 2 25 19 2 2" xfId="3159" xr:uid="{00000000-0005-0000-0000-0000580D0000}"/>
    <cellStyle name="Normal 2 25 19 2 2 2" xfId="3160" xr:uid="{00000000-0005-0000-0000-0000590D0000}"/>
    <cellStyle name="Normal 2 25 19 3" xfId="3161" xr:uid="{00000000-0005-0000-0000-00005A0D0000}"/>
    <cellStyle name="Normal 2 25 19 3 2" xfId="3162" xr:uid="{00000000-0005-0000-0000-00005B0D0000}"/>
    <cellStyle name="Normal 2 25 19 3 2 2" xfId="3163" xr:uid="{00000000-0005-0000-0000-00005C0D0000}"/>
    <cellStyle name="Normal 2 25 2" xfId="3164" xr:uid="{00000000-0005-0000-0000-00005D0D0000}"/>
    <cellStyle name="Normal 2 25 2 2" xfId="3165" xr:uid="{00000000-0005-0000-0000-00005E0D0000}"/>
    <cellStyle name="Normal 2 25 2 2 2" xfId="3166" xr:uid="{00000000-0005-0000-0000-00005F0D0000}"/>
    <cellStyle name="Normal 2 25 2 2 2 2" xfId="3167" xr:uid="{00000000-0005-0000-0000-0000600D0000}"/>
    <cellStyle name="Normal 2 25 2 3" xfId="3168" xr:uid="{00000000-0005-0000-0000-0000610D0000}"/>
    <cellStyle name="Normal 2 25 2 3 2" xfId="3169" xr:uid="{00000000-0005-0000-0000-0000620D0000}"/>
    <cellStyle name="Normal 2 25 2 3 2 2" xfId="3170" xr:uid="{00000000-0005-0000-0000-0000630D0000}"/>
    <cellStyle name="Normal 2 25 20" xfId="3171" xr:uid="{00000000-0005-0000-0000-0000640D0000}"/>
    <cellStyle name="Normal 2 25 20 2" xfId="3172" xr:uid="{00000000-0005-0000-0000-0000650D0000}"/>
    <cellStyle name="Normal 2 25 20 2 2" xfId="3173" xr:uid="{00000000-0005-0000-0000-0000660D0000}"/>
    <cellStyle name="Normal 2 25 20 2 2 2" xfId="3174" xr:uid="{00000000-0005-0000-0000-0000670D0000}"/>
    <cellStyle name="Normal 2 25 20 3" xfId="3175" xr:uid="{00000000-0005-0000-0000-0000680D0000}"/>
    <cellStyle name="Normal 2 25 20 3 2" xfId="3176" xr:uid="{00000000-0005-0000-0000-0000690D0000}"/>
    <cellStyle name="Normal 2 25 20 3 2 2" xfId="3177" xr:uid="{00000000-0005-0000-0000-00006A0D0000}"/>
    <cellStyle name="Normal 2 25 21" xfId="3178" xr:uid="{00000000-0005-0000-0000-00006B0D0000}"/>
    <cellStyle name="Normal 2 25 21 2" xfId="3179" xr:uid="{00000000-0005-0000-0000-00006C0D0000}"/>
    <cellStyle name="Normal 2 25 21 2 2" xfId="3180" xr:uid="{00000000-0005-0000-0000-00006D0D0000}"/>
    <cellStyle name="Normal 2 25 21 2 2 2" xfId="3181" xr:uid="{00000000-0005-0000-0000-00006E0D0000}"/>
    <cellStyle name="Normal 2 25 21 3" xfId="3182" xr:uid="{00000000-0005-0000-0000-00006F0D0000}"/>
    <cellStyle name="Normal 2 25 21 3 2" xfId="3183" xr:uid="{00000000-0005-0000-0000-0000700D0000}"/>
    <cellStyle name="Normal 2 25 21 3 2 2" xfId="3184" xr:uid="{00000000-0005-0000-0000-0000710D0000}"/>
    <cellStyle name="Normal 2 25 22" xfId="3185" xr:uid="{00000000-0005-0000-0000-0000720D0000}"/>
    <cellStyle name="Normal 2 25 22 2" xfId="3186" xr:uid="{00000000-0005-0000-0000-0000730D0000}"/>
    <cellStyle name="Normal 2 25 22 2 2" xfId="3187" xr:uid="{00000000-0005-0000-0000-0000740D0000}"/>
    <cellStyle name="Normal 2 25 22 2 2 2" xfId="3188" xr:uid="{00000000-0005-0000-0000-0000750D0000}"/>
    <cellStyle name="Normal 2 25 22 3" xfId="3189" xr:uid="{00000000-0005-0000-0000-0000760D0000}"/>
    <cellStyle name="Normal 2 25 22 3 2" xfId="3190" xr:uid="{00000000-0005-0000-0000-0000770D0000}"/>
    <cellStyle name="Normal 2 25 22 3 2 2" xfId="3191" xr:uid="{00000000-0005-0000-0000-0000780D0000}"/>
    <cellStyle name="Normal 2 25 23" xfId="3192" xr:uid="{00000000-0005-0000-0000-0000790D0000}"/>
    <cellStyle name="Normal 2 25 23 2" xfId="3193" xr:uid="{00000000-0005-0000-0000-00007A0D0000}"/>
    <cellStyle name="Normal 2 25 23 2 2" xfId="3194" xr:uid="{00000000-0005-0000-0000-00007B0D0000}"/>
    <cellStyle name="Normal 2 25 23 2 2 2" xfId="3195" xr:uid="{00000000-0005-0000-0000-00007C0D0000}"/>
    <cellStyle name="Normal 2 25 23 3" xfId="3196" xr:uid="{00000000-0005-0000-0000-00007D0D0000}"/>
    <cellStyle name="Normal 2 25 23 3 2" xfId="3197" xr:uid="{00000000-0005-0000-0000-00007E0D0000}"/>
    <cellStyle name="Normal 2 25 23 3 2 2" xfId="3198" xr:uid="{00000000-0005-0000-0000-00007F0D0000}"/>
    <cellStyle name="Normal 2 25 24" xfId="3199" xr:uid="{00000000-0005-0000-0000-0000800D0000}"/>
    <cellStyle name="Normal 2 25 24 2" xfId="3200" xr:uid="{00000000-0005-0000-0000-0000810D0000}"/>
    <cellStyle name="Normal 2 25 24 2 2" xfId="3201" xr:uid="{00000000-0005-0000-0000-0000820D0000}"/>
    <cellStyle name="Normal 2 25 25" xfId="3202" xr:uid="{00000000-0005-0000-0000-0000830D0000}"/>
    <cellStyle name="Normal 2 25 25 2" xfId="3203" xr:uid="{00000000-0005-0000-0000-0000840D0000}"/>
    <cellStyle name="Normal 2 25 25 2 2" xfId="3204" xr:uid="{00000000-0005-0000-0000-0000850D0000}"/>
    <cellStyle name="Normal 2 25 3" xfId="3205" xr:uid="{00000000-0005-0000-0000-0000860D0000}"/>
    <cellStyle name="Normal 2 25 3 2" xfId="3206" xr:uid="{00000000-0005-0000-0000-0000870D0000}"/>
    <cellStyle name="Normal 2 25 3 2 2" xfId="3207" xr:uid="{00000000-0005-0000-0000-0000880D0000}"/>
    <cellStyle name="Normal 2 25 3 2 2 2" xfId="3208" xr:uid="{00000000-0005-0000-0000-0000890D0000}"/>
    <cellStyle name="Normal 2 25 3 3" xfId="3209" xr:uid="{00000000-0005-0000-0000-00008A0D0000}"/>
    <cellStyle name="Normal 2 25 3 3 2" xfId="3210" xr:uid="{00000000-0005-0000-0000-00008B0D0000}"/>
    <cellStyle name="Normal 2 25 3 3 2 2" xfId="3211" xr:uid="{00000000-0005-0000-0000-00008C0D0000}"/>
    <cellStyle name="Normal 2 25 4" xfId="3212" xr:uid="{00000000-0005-0000-0000-00008D0D0000}"/>
    <cellStyle name="Normal 2 25 4 2" xfId="3213" xr:uid="{00000000-0005-0000-0000-00008E0D0000}"/>
    <cellStyle name="Normal 2 25 4 2 2" xfId="3214" xr:uid="{00000000-0005-0000-0000-00008F0D0000}"/>
    <cellStyle name="Normal 2 25 4 2 2 2" xfId="3215" xr:uid="{00000000-0005-0000-0000-0000900D0000}"/>
    <cellStyle name="Normal 2 25 4 3" xfId="3216" xr:uid="{00000000-0005-0000-0000-0000910D0000}"/>
    <cellStyle name="Normal 2 25 4 3 2" xfId="3217" xr:uid="{00000000-0005-0000-0000-0000920D0000}"/>
    <cellStyle name="Normal 2 25 4 3 2 2" xfId="3218" xr:uid="{00000000-0005-0000-0000-0000930D0000}"/>
    <cellStyle name="Normal 2 25 5" xfId="3219" xr:uid="{00000000-0005-0000-0000-0000940D0000}"/>
    <cellStyle name="Normal 2 25 5 2" xfId="3220" xr:uid="{00000000-0005-0000-0000-0000950D0000}"/>
    <cellStyle name="Normal 2 25 5 2 2" xfId="3221" xr:uid="{00000000-0005-0000-0000-0000960D0000}"/>
    <cellStyle name="Normal 2 25 5 2 2 2" xfId="3222" xr:uid="{00000000-0005-0000-0000-0000970D0000}"/>
    <cellStyle name="Normal 2 25 5 3" xfId="3223" xr:uid="{00000000-0005-0000-0000-0000980D0000}"/>
    <cellStyle name="Normal 2 25 5 3 2" xfId="3224" xr:uid="{00000000-0005-0000-0000-0000990D0000}"/>
    <cellStyle name="Normal 2 25 5 3 2 2" xfId="3225" xr:uid="{00000000-0005-0000-0000-00009A0D0000}"/>
    <cellStyle name="Normal 2 25 6" xfId="3226" xr:uid="{00000000-0005-0000-0000-00009B0D0000}"/>
    <cellStyle name="Normal 2 25 6 2" xfId="3227" xr:uid="{00000000-0005-0000-0000-00009C0D0000}"/>
    <cellStyle name="Normal 2 25 6 2 2" xfId="3228" xr:uid="{00000000-0005-0000-0000-00009D0D0000}"/>
    <cellStyle name="Normal 2 25 6 2 2 2" xfId="3229" xr:uid="{00000000-0005-0000-0000-00009E0D0000}"/>
    <cellStyle name="Normal 2 25 6 3" xfId="3230" xr:uid="{00000000-0005-0000-0000-00009F0D0000}"/>
    <cellStyle name="Normal 2 25 6 3 2" xfId="3231" xr:uid="{00000000-0005-0000-0000-0000A00D0000}"/>
    <cellStyle name="Normal 2 25 6 3 2 2" xfId="3232" xr:uid="{00000000-0005-0000-0000-0000A10D0000}"/>
    <cellStyle name="Normal 2 25 7" xfId="3233" xr:uid="{00000000-0005-0000-0000-0000A20D0000}"/>
    <cellStyle name="Normal 2 25 7 2" xfId="3234" xr:uid="{00000000-0005-0000-0000-0000A30D0000}"/>
    <cellStyle name="Normal 2 25 7 2 2" xfId="3235" xr:uid="{00000000-0005-0000-0000-0000A40D0000}"/>
    <cellStyle name="Normal 2 25 7 2 2 2" xfId="3236" xr:uid="{00000000-0005-0000-0000-0000A50D0000}"/>
    <cellStyle name="Normal 2 25 7 3" xfId="3237" xr:uid="{00000000-0005-0000-0000-0000A60D0000}"/>
    <cellStyle name="Normal 2 25 7 3 2" xfId="3238" xr:uid="{00000000-0005-0000-0000-0000A70D0000}"/>
    <cellStyle name="Normal 2 25 7 3 2 2" xfId="3239" xr:uid="{00000000-0005-0000-0000-0000A80D0000}"/>
    <cellStyle name="Normal 2 25 8" xfId="3240" xr:uid="{00000000-0005-0000-0000-0000A90D0000}"/>
    <cellStyle name="Normal 2 25 8 2" xfId="3241" xr:uid="{00000000-0005-0000-0000-0000AA0D0000}"/>
    <cellStyle name="Normal 2 25 8 2 2" xfId="3242" xr:uid="{00000000-0005-0000-0000-0000AB0D0000}"/>
    <cellStyle name="Normal 2 25 8 2 2 2" xfId="3243" xr:uid="{00000000-0005-0000-0000-0000AC0D0000}"/>
    <cellStyle name="Normal 2 25 8 3" xfId="3244" xr:uid="{00000000-0005-0000-0000-0000AD0D0000}"/>
    <cellStyle name="Normal 2 25 8 3 2" xfId="3245" xr:uid="{00000000-0005-0000-0000-0000AE0D0000}"/>
    <cellStyle name="Normal 2 25 8 3 2 2" xfId="3246" xr:uid="{00000000-0005-0000-0000-0000AF0D0000}"/>
    <cellStyle name="Normal 2 25 9" xfId="3247" xr:uid="{00000000-0005-0000-0000-0000B00D0000}"/>
    <cellStyle name="Normal 2 25 9 2" xfId="3248" xr:uid="{00000000-0005-0000-0000-0000B10D0000}"/>
    <cellStyle name="Normal 2 25 9 2 2" xfId="3249" xr:uid="{00000000-0005-0000-0000-0000B20D0000}"/>
    <cellStyle name="Normal 2 25 9 2 2 2" xfId="3250" xr:uid="{00000000-0005-0000-0000-0000B30D0000}"/>
    <cellStyle name="Normal 2 25 9 3" xfId="3251" xr:uid="{00000000-0005-0000-0000-0000B40D0000}"/>
    <cellStyle name="Normal 2 25 9 3 2" xfId="3252" xr:uid="{00000000-0005-0000-0000-0000B50D0000}"/>
    <cellStyle name="Normal 2 25 9 3 2 2" xfId="3253" xr:uid="{00000000-0005-0000-0000-0000B60D0000}"/>
    <cellStyle name="Normal 2 26" xfId="3254" xr:uid="{00000000-0005-0000-0000-0000B70D0000}"/>
    <cellStyle name="Normal 2 26 10" xfId="3255" xr:uid="{00000000-0005-0000-0000-0000B80D0000}"/>
    <cellStyle name="Normal 2 26 10 2" xfId="3256" xr:uid="{00000000-0005-0000-0000-0000B90D0000}"/>
    <cellStyle name="Normal 2 26 10 2 2" xfId="3257" xr:uid="{00000000-0005-0000-0000-0000BA0D0000}"/>
    <cellStyle name="Normal 2 26 10 2 2 2" xfId="3258" xr:uid="{00000000-0005-0000-0000-0000BB0D0000}"/>
    <cellStyle name="Normal 2 26 10 3" xfId="3259" xr:uid="{00000000-0005-0000-0000-0000BC0D0000}"/>
    <cellStyle name="Normal 2 26 10 3 2" xfId="3260" xr:uid="{00000000-0005-0000-0000-0000BD0D0000}"/>
    <cellStyle name="Normal 2 26 10 3 2 2" xfId="3261" xr:uid="{00000000-0005-0000-0000-0000BE0D0000}"/>
    <cellStyle name="Normal 2 26 11" xfId="3262" xr:uid="{00000000-0005-0000-0000-0000BF0D0000}"/>
    <cellStyle name="Normal 2 26 11 2" xfId="3263" xr:uid="{00000000-0005-0000-0000-0000C00D0000}"/>
    <cellStyle name="Normal 2 26 11 2 2" xfId="3264" xr:uid="{00000000-0005-0000-0000-0000C10D0000}"/>
    <cellStyle name="Normal 2 26 11 2 2 2" xfId="3265" xr:uid="{00000000-0005-0000-0000-0000C20D0000}"/>
    <cellStyle name="Normal 2 26 11 3" xfId="3266" xr:uid="{00000000-0005-0000-0000-0000C30D0000}"/>
    <cellStyle name="Normal 2 26 11 3 2" xfId="3267" xr:uid="{00000000-0005-0000-0000-0000C40D0000}"/>
    <cellStyle name="Normal 2 26 11 3 2 2" xfId="3268" xr:uid="{00000000-0005-0000-0000-0000C50D0000}"/>
    <cellStyle name="Normal 2 26 12" xfId="3269" xr:uid="{00000000-0005-0000-0000-0000C60D0000}"/>
    <cellStyle name="Normal 2 26 12 2" xfId="3270" xr:uid="{00000000-0005-0000-0000-0000C70D0000}"/>
    <cellStyle name="Normal 2 26 12 2 2" xfId="3271" xr:uid="{00000000-0005-0000-0000-0000C80D0000}"/>
    <cellStyle name="Normal 2 26 12 2 2 2" xfId="3272" xr:uid="{00000000-0005-0000-0000-0000C90D0000}"/>
    <cellStyle name="Normal 2 26 12 3" xfId="3273" xr:uid="{00000000-0005-0000-0000-0000CA0D0000}"/>
    <cellStyle name="Normal 2 26 12 3 2" xfId="3274" xr:uid="{00000000-0005-0000-0000-0000CB0D0000}"/>
    <cellStyle name="Normal 2 26 12 3 2 2" xfId="3275" xr:uid="{00000000-0005-0000-0000-0000CC0D0000}"/>
    <cellStyle name="Normal 2 26 13" xfId="3276" xr:uid="{00000000-0005-0000-0000-0000CD0D0000}"/>
    <cellStyle name="Normal 2 26 13 2" xfId="3277" xr:uid="{00000000-0005-0000-0000-0000CE0D0000}"/>
    <cellStyle name="Normal 2 26 13 2 2" xfId="3278" xr:uid="{00000000-0005-0000-0000-0000CF0D0000}"/>
    <cellStyle name="Normal 2 26 13 2 2 2" xfId="3279" xr:uid="{00000000-0005-0000-0000-0000D00D0000}"/>
    <cellStyle name="Normal 2 26 13 3" xfId="3280" xr:uid="{00000000-0005-0000-0000-0000D10D0000}"/>
    <cellStyle name="Normal 2 26 13 3 2" xfId="3281" xr:uid="{00000000-0005-0000-0000-0000D20D0000}"/>
    <cellStyle name="Normal 2 26 13 3 2 2" xfId="3282" xr:uid="{00000000-0005-0000-0000-0000D30D0000}"/>
    <cellStyle name="Normal 2 26 14" xfId="3283" xr:uid="{00000000-0005-0000-0000-0000D40D0000}"/>
    <cellStyle name="Normal 2 26 14 2" xfId="3284" xr:uid="{00000000-0005-0000-0000-0000D50D0000}"/>
    <cellStyle name="Normal 2 26 14 2 2" xfId="3285" xr:uid="{00000000-0005-0000-0000-0000D60D0000}"/>
    <cellStyle name="Normal 2 26 14 2 2 2" xfId="3286" xr:uid="{00000000-0005-0000-0000-0000D70D0000}"/>
    <cellStyle name="Normal 2 26 14 3" xfId="3287" xr:uid="{00000000-0005-0000-0000-0000D80D0000}"/>
    <cellStyle name="Normal 2 26 14 3 2" xfId="3288" xr:uid="{00000000-0005-0000-0000-0000D90D0000}"/>
    <cellStyle name="Normal 2 26 14 3 2 2" xfId="3289" xr:uid="{00000000-0005-0000-0000-0000DA0D0000}"/>
    <cellStyle name="Normal 2 26 15" xfId="3290" xr:uid="{00000000-0005-0000-0000-0000DB0D0000}"/>
    <cellStyle name="Normal 2 26 15 2" xfId="3291" xr:uid="{00000000-0005-0000-0000-0000DC0D0000}"/>
    <cellStyle name="Normal 2 26 15 2 2" xfId="3292" xr:uid="{00000000-0005-0000-0000-0000DD0D0000}"/>
    <cellStyle name="Normal 2 26 15 2 2 2" xfId="3293" xr:uid="{00000000-0005-0000-0000-0000DE0D0000}"/>
    <cellStyle name="Normal 2 26 15 3" xfId="3294" xr:uid="{00000000-0005-0000-0000-0000DF0D0000}"/>
    <cellStyle name="Normal 2 26 15 3 2" xfId="3295" xr:uid="{00000000-0005-0000-0000-0000E00D0000}"/>
    <cellStyle name="Normal 2 26 15 3 2 2" xfId="3296" xr:uid="{00000000-0005-0000-0000-0000E10D0000}"/>
    <cellStyle name="Normal 2 26 16" xfId="3297" xr:uid="{00000000-0005-0000-0000-0000E20D0000}"/>
    <cellStyle name="Normal 2 26 16 2" xfId="3298" xr:uid="{00000000-0005-0000-0000-0000E30D0000}"/>
    <cellStyle name="Normal 2 26 16 2 2" xfId="3299" xr:uid="{00000000-0005-0000-0000-0000E40D0000}"/>
    <cellStyle name="Normal 2 26 16 2 2 2" xfId="3300" xr:uid="{00000000-0005-0000-0000-0000E50D0000}"/>
    <cellStyle name="Normal 2 26 16 3" xfId="3301" xr:uid="{00000000-0005-0000-0000-0000E60D0000}"/>
    <cellStyle name="Normal 2 26 16 3 2" xfId="3302" xr:uid="{00000000-0005-0000-0000-0000E70D0000}"/>
    <cellStyle name="Normal 2 26 16 3 2 2" xfId="3303" xr:uid="{00000000-0005-0000-0000-0000E80D0000}"/>
    <cellStyle name="Normal 2 26 17" xfId="3304" xr:uid="{00000000-0005-0000-0000-0000E90D0000}"/>
    <cellStyle name="Normal 2 26 17 2" xfId="3305" xr:uid="{00000000-0005-0000-0000-0000EA0D0000}"/>
    <cellStyle name="Normal 2 26 17 2 2" xfId="3306" xr:uid="{00000000-0005-0000-0000-0000EB0D0000}"/>
    <cellStyle name="Normal 2 26 17 2 2 2" xfId="3307" xr:uid="{00000000-0005-0000-0000-0000EC0D0000}"/>
    <cellStyle name="Normal 2 26 17 3" xfId="3308" xr:uid="{00000000-0005-0000-0000-0000ED0D0000}"/>
    <cellStyle name="Normal 2 26 17 3 2" xfId="3309" xr:uid="{00000000-0005-0000-0000-0000EE0D0000}"/>
    <cellStyle name="Normal 2 26 17 3 2 2" xfId="3310" xr:uid="{00000000-0005-0000-0000-0000EF0D0000}"/>
    <cellStyle name="Normal 2 26 18" xfId="3311" xr:uid="{00000000-0005-0000-0000-0000F00D0000}"/>
    <cellStyle name="Normal 2 26 18 2" xfId="3312" xr:uid="{00000000-0005-0000-0000-0000F10D0000}"/>
    <cellStyle name="Normal 2 26 18 2 2" xfId="3313" xr:uid="{00000000-0005-0000-0000-0000F20D0000}"/>
    <cellStyle name="Normal 2 26 18 2 2 2" xfId="3314" xr:uid="{00000000-0005-0000-0000-0000F30D0000}"/>
    <cellStyle name="Normal 2 26 18 3" xfId="3315" xr:uid="{00000000-0005-0000-0000-0000F40D0000}"/>
    <cellStyle name="Normal 2 26 18 3 2" xfId="3316" xr:uid="{00000000-0005-0000-0000-0000F50D0000}"/>
    <cellStyle name="Normal 2 26 18 3 2 2" xfId="3317" xr:uid="{00000000-0005-0000-0000-0000F60D0000}"/>
    <cellStyle name="Normal 2 26 19" xfId="3318" xr:uid="{00000000-0005-0000-0000-0000F70D0000}"/>
    <cellStyle name="Normal 2 26 19 2" xfId="3319" xr:uid="{00000000-0005-0000-0000-0000F80D0000}"/>
    <cellStyle name="Normal 2 26 19 2 2" xfId="3320" xr:uid="{00000000-0005-0000-0000-0000F90D0000}"/>
    <cellStyle name="Normal 2 26 19 2 2 2" xfId="3321" xr:uid="{00000000-0005-0000-0000-0000FA0D0000}"/>
    <cellStyle name="Normal 2 26 19 3" xfId="3322" xr:uid="{00000000-0005-0000-0000-0000FB0D0000}"/>
    <cellStyle name="Normal 2 26 19 3 2" xfId="3323" xr:uid="{00000000-0005-0000-0000-0000FC0D0000}"/>
    <cellStyle name="Normal 2 26 19 3 2 2" xfId="3324" xr:uid="{00000000-0005-0000-0000-0000FD0D0000}"/>
    <cellStyle name="Normal 2 26 2" xfId="3325" xr:uid="{00000000-0005-0000-0000-0000FE0D0000}"/>
    <cellStyle name="Normal 2 26 2 2" xfId="3326" xr:uid="{00000000-0005-0000-0000-0000FF0D0000}"/>
    <cellStyle name="Normal 2 26 2 2 2" xfId="3327" xr:uid="{00000000-0005-0000-0000-0000000E0000}"/>
    <cellStyle name="Normal 2 26 2 2 2 2" xfId="3328" xr:uid="{00000000-0005-0000-0000-0000010E0000}"/>
    <cellStyle name="Normal 2 26 2 3" xfId="3329" xr:uid="{00000000-0005-0000-0000-0000020E0000}"/>
    <cellStyle name="Normal 2 26 2 3 2" xfId="3330" xr:uid="{00000000-0005-0000-0000-0000030E0000}"/>
    <cellStyle name="Normal 2 26 2 3 2 2" xfId="3331" xr:uid="{00000000-0005-0000-0000-0000040E0000}"/>
    <cellStyle name="Normal 2 26 20" xfId="3332" xr:uid="{00000000-0005-0000-0000-0000050E0000}"/>
    <cellStyle name="Normal 2 26 20 2" xfId="3333" xr:uid="{00000000-0005-0000-0000-0000060E0000}"/>
    <cellStyle name="Normal 2 26 20 2 2" xfId="3334" xr:uid="{00000000-0005-0000-0000-0000070E0000}"/>
    <cellStyle name="Normal 2 26 20 2 2 2" xfId="3335" xr:uid="{00000000-0005-0000-0000-0000080E0000}"/>
    <cellStyle name="Normal 2 26 20 3" xfId="3336" xr:uid="{00000000-0005-0000-0000-0000090E0000}"/>
    <cellStyle name="Normal 2 26 20 3 2" xfId="3337" xr:uid="{00000000-0005-0000-0000-00000A0E0000}"/>
    <cellStyle name="Normal 2 26 20 3 2 2" xfId="3338" xr:uid="{00000000-0005-0000-0000-00000B0E0000}"/>
    <cellStyle name="Normal 2 26 21" xfId="3339" xr:uid="{00000000-0005-0000-0000-00000C0E0000}"/>
    <cellStyle name="Normal 2 26 21 2" xfId="3340" xr:uid="{00000000-0005-0000-0000-00000D0E0000}"/>
    <cellStyle name="Normal 2 26 21 2 2" xfId="3341" xr:uid="{00000000-0005-0000-0000-00000E0E0000}"/>
    <cellStyle name="Normal 2 26 21 2 2 2" xfId="3342" xr:uid="{00000000-0005-0000-0000-00000F0E0000}"/>
    <cellStyle name="Normal 2 26 21 3" xfId="3343" xr:uid="{00000000-0005-0000-0000-0000100E0000}"/>
    <cellStyle name="Normal 2 26 21 3 2" xfId="3344" xr:uid="{00000000-0005-0000-0000-0000110E0000}"/>
    <cellStyle name="Normal 2 26 21 3 2 2" xfId="3345" xr:uid="{00000000-0005-0000-0000-0000120E0000}"/>
    <cellStyle name="Normal 2 26 22" xfId="3346" xr:uid="{00000000-0005-0000-0000-0000130E0000}"/>
    <cellStyle name="Normal 2 26 22 2" xfId="3347" xr:uid="{00000000-0005-0000-0000-0000140E0000}"/>
    <cellStyle name="Normal 2 26 22 2 2" xfId="3348" xr:uid="{00000000-0005-0000-0000-0000150E0000}"/>
    <cellStyle name="Normal 2 26 22 2 2 2" xfId="3349" xr:uid="{00000000-0005-0000-0000-0000160E0000}"/>
    <cellStyle name="Normal 2 26 22 3" xfId="3350" xr:uid="{00000000-0005-0000-0000-0000170E0000}"/>
    <cellStyle name="Normal 2 26 22 3 2" xfId="3351" xr:uid="{00000000-0005-0000-0000-0000180E0000}"/>
    <cellStyle name="Normal 2 26 22 3 2 2" xfId="3352" xr:uid="{00000000-0005-0000-0000-0000190E0000}"/>
    <cellStyle name="Normal 2 26 23" xfId="3353" xr:uid="{00000000-0005-0000-0000-00001A0E0000}"/>
    <cellStyle name="Normal 2 26 23 2" xfId="3354" xr:uid="{00000000-0005-0000-0000-00001B0E0000}"/>
    <cellStyle name="Normal 2 26 23 2 2" xfId="3355" xr:uid="{00000000-0005-0000-0000-00001C0E0000}"/>
    <cellStyle name="Normal 2 26 23 2 2 2" xfId="3356" xr:uid="{00000000-0005-0000-0000-00001D0E0000}"/>
    <cellStyle name="Normal 2 26 23 3" xfId="3357" xr:uid="{00000000-0005-0000-0000-00001E0E0000}"/>
    <cellStyle name="Normal 2 26 23 3 2" xfId="3358" xr:uid="{00000000-0005-0000-0000-00001F0E0000}"/>
    <cellStyle name="Normal 2 26 23 3 2 2" xfId="3359" xr:uid="{00000000-0005-0000-0000-0000200E0000}"/>
    <cellStyle name="Normal 2 26 24" xfId="3360" xr:uid="{00000000-0005-0000-0000-0000210E0000}"/>
    <cellStyle name="Normal 2 26 24 2" xfId="3361" xr:uid="{00000000-0005-0000-0000-0000220E0000}"/>
    <cellStyle name="Normal 2 26 24 2 2" xfId="3362" xr:uid="{00000000-0005-0000-0000-0000230E0000}"/>
    <cellStyle name="Normal 2 26 25" xfId="3363" xr:uid="{00000000-0005-0000-0000-0000240E0000}"/>
    <cellStyle name="Normal 2 26 25 2" xfId="3364" xr:uid="{00000000-0005-0000-0000-0000250E0000}"/>
    <cellStyle name="Normal 2 26 25 2 2" xfId="3365" xr:uid="{00000000-0005-0000-0000-0000260E0000}"/>
    <cellStyle name="Normal 2 26 3" xfId="3366" xr:uid="{00000000-0005-0000-0000-0000270E0000}"/>
    <cellStyle name="Normal 2 26 3 2" xfId="3367" xr:uid="{00000000-0005-0000-0000-0000280E0000}"/>
    <cellStyle name="Normal 2 26 3 2 2" xfId="3368" xr:uid="{00000000-0005-0000-0000-0000290E0000}"/>
    <cellStyle name="Normal 2 26 3 2 2 2" xfId="3369" xr:uid="{00000000-0005-0000-0000-00002A0E0000}"/>
    <cellStyle name="Normal 2 26 3 3" xfId="3370" xr:uid="{00000000-0005-0000-0000-00002B0E0000}"/>
    <cellStyle name="Normal 2 26 3 3 2" xfId="3371" xr:uid="{00000000-0005-0000-0000-00002C0E0000}"/>
    <cellStyle name="Normal 2 26 3 3 2 2" xfId="3372" xr:uid="{00000000-0005-0000-0000-00002D0E0000}"/>
    <cellStyle name="Normal 2 26 4" xfId="3373" xr:uid="{00000000-0005-0000-0000-00002E0E0000}"/>
    <cellStyle name="Normal 2 26 4 2" xfId="3374" xr:uid="{00000000-0005-0000-0000-00002F0E0000}"/>
    <cellStyle name="Normal 2 26 4 2 2" xfId="3375" xr:uid="{00000000-0005-0000-0000-0000300E0000}"/>
    <cellStyle name="Normal 2 26 4 2 2 2" xfId="3376" xr:uid="{00000000-0005-0000-0000-0000310E0000}"/>
    <cellStyle name="Normal 2 26 4 3" xfId="3377" xr:uid="{00000000-0005-0000-0000-0000320E0000}"/>
    <cellStyle name="Normal 2 26 4 3 2" xfId="3378" xr:uid="{00000000-0005-0000-0000-0000330E0000}"/>
    <cellStyle name="Normal 2 26 4 3 2 2" xfId="3379" xr:uid="{00000000-0005-0000-0000-0000340E0000}"/>
    <cellStyle name="Normal 2 26 5" xfId="3380" xr:uid="{00000000-0005-0000-0000-0000350E0000}"/>
    <cellStyle name="Normal 2 26 5 2" xfId="3381" xr:uid="{00000000-0005-0000-0000-0000360E0000}"/>
    <cellStyle name="Normal 2 26 5 2 2" xfId="3382" xr:uid="{00000000-0005-0000-0000-0000370E0000}"/>
    <cellStyle name="Normal 2 26 5 2 2 2" xfId="3383" xr:uid="{00000000-0005-0000-0000-0000380E0000}"/>
    <cellStyle name="Normal 2 26 5 3" xfId="3384" xr:uid="{00000000-0005-0000-0000-0000390E0000}"/>
    <cellStyle name="Normal 2 26 5 3 2" xfId="3385" xr:uid="{00000000-0005-0000-0000-00003A0E0000}"/>
    <cellStyle name="Normal 2 26 5 3 2 2" xfId="3386" xr:uid="{00000000-0005-0000-0000-00003B0E0000}"/>
    <cellStyle name="Normal 2 26 6" xfId="3387" xr:uid="{00000000-0005-0000-0000-00003C0E0000}"/>
    <cellStyle name="Normal 2 26 6 2" xfId="3388" xr:uid="{00000000-0005-0000-0000-00003D0E0000}"/>
    <cellStyle name="Normal 2 26 6 2 2" xfId="3389" xr:uid="{00000000-0005-0000-0000-00003E0E0000}"/>
    <cellStyle name="Normal 2 26 6 2 2 2" xfId="3390" xr:uid="{00000000-0005-0000-0000-00003F0E0000}"/>
    <cellStyle name="Normal 2 26 6 3" xfId="3391" xr:uid="{00000000-0005-0000-0000-0000400E0000}"/>
    <cellStyle name="Normal 2 26 6 3 2" xfId="3392" xr:uid="{00000000-0005-0000-0000-0000410E0000}"/>
    <cellStyle name="Normal 2 26 6 3 2 2" xfId="3393" xr:uid="{00000000-0005-0000-0000-0000420E0000}"/>
    <cellStyle name="Normal 2 26 7" xfId="3394" xr:uid="{00000000-0005-0000-0000-0000430E0000}"/>
    <cellStyle name="Normal 2 26 7 2" xfId="3395" xr:uid="{00000000-0005-0000-0000-0000440E0000}"/>
    <cellStyle name="Normal 2 26 7 2 2" xfId="3396" xr:uid="{00000000-0005-0000-0000-0000450E0000}"/>
    <cellStyle name="Normal 2 26 7 2 2 2" xfId="3397" xr:uid="{00000000-0005-0000-0000-0000460E0000}"/>
    <cellStyle name="Normal 2 26 7 3" xfId="3398" xr:uid="{00000000-0005-0000-0000-0000470E0000}"/>
    <cellStyle name="Normal 2 26 7 3 2" xfId="3399" xr:uid="{00000000-0005-0000-0000-0000480E0000}"/>
    <cellStyle name="Normal 2 26 7 3 2 2" xfId="3400" xr:uid="{00000000-0005-0000-0000-0000490E0000}"/>
    <cellStyle name="Normal 2 26 8" xfId="3401" xr:uid="{00000000-0005-0000-0000-00004A0E0000}"/>
    <cellStyle name="Normal 2 26 8 2" xfId="3402" xr:uid="{00000000-0005-0000-0000-00004B0E0000}"/>
    <cellStyle name="Normal 2 26 8 2 2" xfId="3403" xr:uid="{00000000-0005-0000-0000-00004C0E0000}"/>
    <cellStyle name="Normal 2 26 8 2 2 2" xfId="3404" xr:uid="{00000000-0005-0000-0000-00004D0E0000}"/>
    <cellStyle name="Normal 2 26 8 3" xfId="3405" xr:uid="{00000000-0005-0000-0000-00004E0E0000}"/>
    <cellStyle name="Normal 2 26 8 3 2" xfId="3406" xr:uid="{00000000-0005-0000-0000-00004F0E0000}"/>
    <cellStyle name="Normal 2 26 8 3 2 2" xfId="3407" xr:uid="{00000000-0005-0000-0000-0000500E0000}"/>
    <cellStyle name="Normal 2 26 9" xfId="3408" xr:uid="{00000000-0005-0000-0000-0000510E0000}"/>
    <cellStyle name="Normal 2 26 9 2" xfId="3409" xr:uid="{00000000-0005-0000-0000-0000520E0000}"/>
    <cellStyle name="Normal 2 26 9 2 2" xfId="3410" xr:uid="{00000000-0005-0000-0000-0000530E0000}"/>
    <cellStyle name="Normal 2 26 9 2 2 2" xfId="3411" xr:uid="{00000000-0005-0000-0000-0000540E0000}"/>
    <cellStyle name="Normal 2 26 9 3" xfId="3412" xr:uid="{00000000-0005-0000-0000-0000550E0000}"/>
    <cellStyle name="Normal 2 26 9 3 2" xfId="3413" xr:uid="{00000000-0005-0000-0000-0000560E0000}"/>
    <cellStyle name="Normal 2 26 9 3 2 2" xfId="3414" xr:uid="{00000000-0005-0000-0000-0000570E0000}"/>
    <cellStyle name="Normal 2 27" xfId="3415" xr:uid="{00000000-0005-0000-0000-0000580E0000}"/>
    <cellStyle name="Normal 2 27 10" xfId="3416" xr:uid="{00000000-0005-0000-0000-0000590E0000}"/>
    <cellStyle name="Normal 2 27 10 2" xfId="3417" xr:uid="{00000000-0005-0000-0000-00005A0E0000}"/>
    <cellStyle name="Normal 2 27 10 2 2" xfId="3418" xr:uid="{00000000-0005-0000-0000-00005B0E0000}"/>
    <cellStyle name="Normal 2 27 10 2 2 2" xfId="3419" xr:uid="{00000000-0005-0000-0000-00005C0E0000}"/>
    <cellStyle name="Normal 2 27 10 3" xfId="3420" xr:uid="{00000000-0005-0000-0000-00005D0E0000}"/>
    <cellStyle name="Normal 2 27 10 3 2" xfId="3421" xr:uid="{00000000-0005-0000-0000-00005E0E0000}"/>
    <cellStyle name="Normal 2 27 10 3 2 2" xfId="3422" xr:uid="{00000000-0005-0000-0000-00005F0E0000}"/>
    <cellStyle name="Normal 2 27 11" xfId="3423" xr:uid="{00000000-0005-0000-0000-0000600E0000}"/>
    <cellStyle name="Normal 2 27 11 2" xfId="3424" xr:uid="{00000000-0005-0000-0000-0000610E0000}"/>
    <cellStyle name="Normal 2 27 11 2 2" xfId="3425" xr:uid="{00000000-0005-0000-0000-0000620E0000}"/>
    <cellStyle name="Normal 2 27 11 2 2 2" xfId="3426" xr:uid="{00000000-0005-0000-0000-0000630E0000}"/>
    <cellStyle name="Normal 2 27 11 3" xfId="3427" xr:uid="{00000000-0005-0000-0000-0000640E0000}"/>
    <cellStyle name="Normal 2 27 11 3 2" xfId="3428" xr:uid="{00000000-0005-0000-0000-0000650E0000}"/>
    <cellStyle name="Normal 2 27 11 3 2 2" xfId="3429" xr:uid="{00000000-0005-0000-0000-0000660E0000}"/>
    <cellStyle name="Normal 2 27 12" xfId="3430" xr:uid="{00000000-0005-0000-0000-0000670E0000}"/>
    <cellStyle name="Normal 2 27 12 2" xfId="3431" xr:uid="{00000000-0005-0000-0000-0000680E0000}"/>
    <cellStyle name="Normal 2 27 12 2 2" xfId="3432" xr:uid="{00000000-0005-0000-0000-0000690E0000}"/>
    <cellStyle name="Normal 2 27 12 2 2 2" xfId="3433" xr:uid="{00000000-0005-0000-0000-00006A0E0000}"/>
    <cellStyle name="Normal 2 27 12 3" xfId="3434" xr:uid="{00000000-0005-0000-0000-00006B0E0000}"/>
    <cellStyle name="Normal 2 27 12 3 2" xfId="3435" xr:uid="{00000000-0005-0000-0000-00006C0E0000}"/>
    <cellStyle name="Normal 2 27 12 3 2 2" xfId="3436" xr:uid="{00000000-0005-0000-0000-00006D0E0000}"/>
    <cellStyle name="Normal 2 27 13" xfId="3437" xr:uid="{00000000-0005-0000-0000-00006E0E0000}"/>
    <cellStyle name="Normal 2 27 13 2" xfId="3438" xr:uid="{00000000-0005-0000-0000-00006F0E0000}"/>
    <cellStyle name="Normal 2 27 13 2 2" xfId="3439" xr:uid="{00000000-0005-0000-0000-0000700E0000}"/>
    <cellStyle name="Normal 2 27 13 2 2 2" xfId="3440" xr:uid="{00000000-0005-0000-0000-0000710E0000}"/>
    <cellStyle name="Normal 2 27 13 3" xfId="3441" xr:uid="{00000000-0005-0000-0000-0000720E0000}"/>
    <cellStyle name="Normal 2 27 13 3 2" xfId="3442" xr:uid="{00000000-0005-0000-0000-0000730E0000}"/>
    <cellStyle name="Normal 2 27 13 3 2 2" xfId="3443" xr:uid="{00000000-0005-0000-0000-0000740E0000}"/>
    <cellStyle name="Normal 2 27 14" xfId="3444" xr:uid="{00000000-0005-0000-0000-0000750E0000}"/>
    <cellStyle name="Normal 2 27 14 2" xfId="3445" xr:uid="{00000000-0005-0000-0000-0000760E0000}"/>
    <cellStyle name="Normal 2 27 14 2 2" xfId="3446" xr:uid="{00000000-0005-0000-0000-0000770E0000}"/>
    <cellStyle name="Normal 2 27 14 2 2 2" xfId="3447" xr:uid="{00000000-0005-0000-0000-0000780E0000}"/>
    <cellStyle name="Normal 2 27 14 3" xfId="3448" xr:uid="{00000000-0005-0000-0000-0000790E0000}"/>
    <cellStyle name="Normal 2 27 14 3 2" xfId="3449" xr:uid="{00000000-0005-0000-0000-00007A0E0000}"/>
    <cellStyle name="Normal 2 27 14 3 2 2" xfId="3450" xr:uid="{00000000-0005-0000-0000-00007B0E0000}"/>
    <cellStyle name="Normal 2 27 15" xfId="3451" xr:uid="{00000000-0005-0000-0000-00007C0E0000}"/>
    <cellStyle name="Normal 2 27 15 2" xfId="3452" xr:uid="{00000000-0005-0000-0000-00007D0E0000}"/>
    <cellStyle name="Normal 2 27 15 2 2" xfId="3453" xr:uid="{00000000-0005-0000-0000-00007E0E0000}"/>
    <cellStyle name="Normal 2 27 15 2 2 2" xfId="3454" xr:uid="{00000000-0005-0000-0000-00007F0E0000}"/>
    <cellStyle name="Normal 2 27 15 3" xfId="3455" xr:uid="{00000000-0005-0000-0000-0000800E0000}"/>
    <cellStyle name="Normal 2 27 15 3 2" xfId="3456" xr:uid="{00000000-0005-0000-0000-0000810E0000}"/>
    <cellStyle name="Normal 2 27 15 3 2 2" xfId="3457" xr:uid="{00000000-0005-0000-0000-0000820E0000}"/>
    <cellStyle name="Normal 2 27 16" xfId="3458" xr:uid="{00000000-0005-0000-0000-0000830E0000}"/>
    <cellStyle name="Normal 2 27 16 2" xfId="3459" xr:uid="{00000000-0005-0000-0000-0000840E0000}"/>
    <cellStyle name="Normal 2 27 16 2 2" xfId="3460" xr:uid="{00000000-0005-0000-0000-0000850E0000}"/>
    <cellStyle name="Normal 2 27 16 2 2 2" xfId="3461" xr:uid="{00000000-0005-0000-0000-0000860E0000}"/>
    <cellStyle name="Normal 2 27 16 3" xfId="3462" xr:uid="{00000000-0005-0000-0000-0000870E0000}"/>
    <cellStyle name="Normal 2 27 16 3 2" xfId="3463" xr:uid="{00000000-0005-0000-0000-0000880E0000}"/>
    <cellStyle name="Normal 2 27 16 3 2 2" xfId="3464" xr:uid="{00000000-0005-0000-0000-0000890E0000}"/>
    <cellStyle name="Normal 2 27 17" xfId="3465" xr:uid="{00000000-0005-0000-0000-00008A0E0000}"/>
    <cellStyle name="Normal 2 27 17 2" xfId="3466" xr:uid="{00000000-0005-0000-0000-00008B0E0000}"/>
    <cellStyle name="Normal 2 27 17 2 2" xfId="3467" xr:uid="{00000000-0005-0000-0000-00008C0E0000}"/>
    <cellStyle name="Normal 2 27 17 2 2 2" xfId="3468" xr:uid="{00000000-0005-0000-0000-00008D0E0000}"/>
    <cellStyle name="Normal 2 27 17 3" xfId="3469" xr:uid="{00000000-0005-0000-0000-00008E0E0000}"/>
    <cellStyle name="Normal 2 27 17 3 2" xfId="3470" xr:uid="{00000000-0005-0000-0000-00008F0E0000}"/>
    <cellStyle name="Normal 2 27 17 3 2 2" xfId="3471" xr:uid="{00000000-0005-0000-0000-0000900E0000}"/>
    <cellStyle name="Normal 2 27 18" xfId="3472" xr:uid="{00000000-0005-0000-0000-0000910E0000}"/>
    <cellStyle name="Normal 2 27 18 2" xfId="3473" xr:uid="{00000000-0005-0000-0000-0000920E0000}"/>
    <cellStyle name="Normal 2 27 18 2 2" xfId="3474" xr:uid="{00000000-0005-0000-0000-0000930E0000}"/>
    <cellStyle name="Normal 2 27 18 2 2 2" xfId="3475" xr:uid="{00000000-0005-0000-0000-0000940E0000}"/>
    <cellStyle name="Normal 2 27 18 3" xfId="3476" xr:uid="{00000000-0005-0000-0000-0000950E0000}"/>
    <cellStyle name="Normal 2 27 18 3 2" xfId="3477" xr:uid="{00000000-0005-0000-0000-0000960E0000}"/>
    <cellStyle name="Normal 2 27 18 3 2 2" xfId="3478" xr:uid="{00000000-0005-0000-0000-0000970E0000}"/>
    <cellStyle name="Normal 2 27 19" xfId="3479" xr:uid="{00000000-0005-0000-0000-0000980E0000}"/>
    <cellStyle name="Normal 2 27 19 2" xfId="3480" xr:uid="{00000000-0005-0000-0000-0000990E0000}"/>
    <cellStyle name="Normal 2 27 19 2 2" xfId="3481" xr:uid="{00000000-0005-0000-0000-00009A0E0000}"/>
    <cellStyle name="Normal 2 27 19 2 2 2" xfId="3482" xr:uid="{00000000-0005-0000-0000-00009B0E0000}"/>
    <cellStyle name="Normal 2 27 19 3" xfId="3483" xr:uid="{00000000-0005-0000-0000-00009C0E0000}"/>
    <cellStyle name="Normal 2 27 19 3 2" xfId="3484" xr:uid="{00000000-0005-0000-0000-00009D0E0000}"/>
    <cellStyle name="Normal 2 27 19 3 2 2" xfId="3485" xr:uid="{00000000-0005-0000-0000-00009E0E0000}"/>
    <cellStyle name="Normal 2 27 2" xfId="3486" xr:uid="{00000000-0005-0000-0000-00009F0E0000}"/>
    <cellStyle name="Normal 2 27 2 2" xfId="3487" xr:uid="{00000000-0005-0000-0000-0000A00E0000}"/>
    <cellStyle name="Normal 2 27 2 2 2" xfId="3488" xr:uid="{00000000-0005-0000-0000-0000A10E0000}"/>
    <cellStyle name="Normal 2 27 2 2 2 2" xfId="3489" xr:uid="{00000000-0005-0000-0000-0000A20E0000}"/>
    <cellStyle name="Normal 2 27 2 3" xfId="3490" xr:uid="{00000000-0005-0000-0000-0000A30E0000}"/>
    <cellStyle name="Normal 2 27 2 3 2" xfId="3491" xr:uid="{00000000-0005-0000-0000-0000A40E0000}"/>
    <cellStyle name="Normal 2 27 2 3 2 2" xfId="3492" xr:uid="{00000000-0005-0000-0000-0000A50E0000}"/>
    <cellStyle name="Normal 2 27 20" xfId="3493" xr:uid="{00000000-0005-0000-0000-0000A60E0000}"/>
    <cellStyle name="Normal 2 27 20 2" xfId="3494" xr:uid="{00000000-0005-0000-0000-0000A70E0000}"/>
    <cellStyle name="Normal 2 27 20 2 2" xfId="3495" xr:uid="{00000000-0005-0000-0000-0000A80E0000}"/>
    <cellStyle name="Normal 2 27 20 2 2 2" xfId="3496" xr:uid="{00000000-0005-0000-0000-0000A90E0000}"/>
    <cellStyle name="Normal 2 27 20 3" xfId="3497" xr:uid="{00000000-0005-0000-0000-0000AA0E0000}"/>
    <cellStyle name="Normal 2 27 20 3 2" xfId="3498" xr:uid="{00000000-0005-0000-0000-0000AB0E0000}"/>
    <cellStyle name="Normal 2 27 20 3 2 2" xfId="3499" xr:uid="{00000000-0005-0000-0000-0000AC0E0000}"/>
    <cellStyle name="Normal 2 27 21" xfId="3500" xr:uid="{00000000-0005-0000-0000-0000AD0E0000}"/>
    <cellStyle name="Normal 2 27 21 2" xfId="3501" xr:uid="{00000000-0005-0000-0000-0000AE0E0000}"/>
    <cellStyle name="Normal 2 27 21 2 2" xfId="3502" xr:uid="{00000000-0005-0000-0000-0000AF0E0000}"/>
    <cellStyle name="Normal 2 27 21 2 2 2" xfId="3503" xr:uid="{00000000-0005-0000-0000-0000B00E0000}"/>
    <cellStyle name="Normal 2 27 21 3" xfId="3504" xr:uid="{00000000-0005-0000-0000-0000B10E0000}"/>
    <cellStyle name="Normal 2 27 21 3 2" xfId="3505" xr:uid="{00000000-0005-0000-0000-0000B20E0000}"/>
    <cellStyle name="Normal 2 27 21 3 2 2" xfId="3506" xr:uid="{00000000-0005-0000-0000-0000B30E0000}"/>
    <cellStyle name="Normal 2 27 22" xfId="3507" xr:uid="{00000000-0005-0000-0000-0000B40E0000}"/>
    <cellStyle name="Normal 2 27 22 2" xfId="3508" xr:uid="{00000000-0005-0000-0000-0000B50E0000}"/>
    <cellStyle name="Normal 2 27 22 2 2" xfId="3509" xr:uid="{00000000-0005-0000-0000-0000B60E0000}"/>
    <cellStyle name="Normal 2 27 22 2 2 2" xfId="3510" xr:uid="{00000000-0005-0000-0000-0000B70E0000}"/>
    <cellStyle name="Normal 2 27 22 3" xfId="3511" xr:uid="{00000000-0005-0000-0000-0000B80E0000}"/>
    <cellStyle name="Normal 2 27 22 3 2" xfId="3512" xr:uid="{00000000-0005-0000-0000-0000B90E0000}"/>
    <cellStyle name="Normal 2 27 22 3 2 2" xfId="3513" xr:uid="{00000000-0005-0000-0000-0000BA0E0000}"/>
    <cellStyle name="Normal 2 27 23" xfId="3514" xr:uid="{00000000-0005-0000-0000-0000BB0E0000}"/>
    <cellStyle name="Normal 2 27 23 2" xfId="3515" xr:uid="{00000000-0005-0000-0000-0000BC0E0000}"/>
    <cellStyle name="Normal 2 27 23 2 2" xfId="3516" xr:uid="{00000000-0005-0000-0000-0000BD0E0000}"/>
    <cellStyle name="Normal 2 27 23 2 2 2" xfId="3517" xr:uid="{00000000-0005-0000-0000-0000BE0E0000}"/>
    <cellStyle name="Normal 2 27 23 3" xfId="3518" xr:uid="{00000000-0005-0000-0000-0000BF0E0000}"/>
    <cellStyle name="Normal 2 27 23 3 2" xfId="3519" xr:uid="{00000000-0005-0000-0000-0000C00E0000}"/>
    <cellStyle name="Normal 2 27 23 3 2 2" xfId="3520" xr:uid="{00000000-0005-0000-0000-0000C10E0000}"/>
    <cellStyle name="Normal 2 27 24" xfId="3521" xr:uid="{00000000-0005-0000-0000-0000C20E0000}"/>
    <cellStyle name="Normal 2 27 24 2" xfId="3522" xr:uid="{00000000-0005-0000-0000-0000C30E0000}"/>
    <cellStyle name="Normal 2 27 24 2 2" xfId="3523" xr:uid="{00000000-0005-0000-0000-0000C40E0000}"/>
    <cellStyle name="Normal 2 27 25" xfId="3524" xr:uid="{00000000-0005-0000-0000-0000C50E0000}"/>
    <cellStyle name="Normal 2 27 25 2" xfId="3525" xr:uid="{00000000-0005-0000-0000-0000C60E0000}"/>
    <cellStyle name="Normal 2 27 25 2 2" xfId="3526" xr:uid="{00000000-0005-0000-0000-0000C70E0000}"/>
    <cellStyle name="Normal 2 27 3" xfId="3527" xr:uid="{00000000-0005-0000-0000-0000C80E0000}"/>
    <cellStyle name="Normal 2 27 3 2" xfId="3528" xr:uid="{00000000-0005-0000-0000-0000C90E0000}"/>
    <cellStyle name="Normal 2 27 3 2 2" xfId="3529" xr:uid="{00000000-0005-0000-0000-0000CA0E0000}"/>
    <cellStyle name="Normal 2 27 3 2 2 2" xfId="3530" xr:uid="{00000000-0005-0000-0000-0000CB0E0000}"/>
    <cellStyle name="Normal 2 27 3 3" xfId="3531" xr:uid="{00000000-0005-0000-0000-0000CC0E0000}"/>
    <cellStyle name="Normal 2 27 3 3 2" xfId="3532" xr:uid="{00000000-0005-0000-0000-0000CD0E0000}"/>
    <cellStyle name="Normal 2 27 3 3 2 2" xfId="3533" xr:uid="{00000000-0005-0000-0000-0000CE0E0000}"/>
    <cellStyle name="Normal 2 27 4" xfId="3534" xr:uid="{00000000-0005-0000-0000-0000CF0E0000}"/>
    <cellStyle name="Normal 2 27 4 2" xfId="3535" xr:uid="{00000000-0005-0000-0000-0000D00E0000}"/>
    <cellStyle name="Normal 2 27 4 2 2" xfId="3536" xr:uid="{00000000-0005-0000-0000-0000D10E0000}"/>
    <cellStyle name="Normal 2 27 4 2 2 2" xfId="3537" xr:uid="{00000000-0005-0000-0000-0000D20E0000}"/>
    <cellStyle name="Normal 2 27 4 3" xfId="3538" xr:uid="{00000000-0005-0000-0000-0000D30E0000}"/>
    <cellStyle name="Normal 2 27 4 3 2" xfId="3539" xr:uid="{00000000-0005-0000-0000-0000D40E0000}"/>
    <cellStyle name="Normal 2 27 4 3 2 2" xfId="3540" xr:uid="{00000000-0005-0000-0000-0000D50E0000}"/>
    <cellStyle name="Normal 2 27 5" xfId="3541" xr:uid="{00000000-0005-0000-0000-0000D60E0000}"/>
    <cellStyle name="Normal 2 27 5 2" xfId="3542" xr:uid="{00000000-0005-0000-0000-0000D70E0000}"/>
    <cellStyle name="Normal 2 27 5 2 2" xfId="3543" xr:uid="{00000000-0005-0000-0000-0000D80E0000}"/>
    <cellStyle name="Normal 2 27 5 2 2 2" xfId="3544" xr:uid="{00000000-0005-0000-0000-0000D90E0000}"/>
    <cellStyle name="Normal 2 27 5 3" xfId="3545" xr:uid="{00000000-0005-0000-0000-0000DA0E0000}"/>
    <cellStyle name="Normal 2 27 5 3 2" xfId="3546" xr:uid="{00000000-0005-0000-0000-0000DB0E0000}"/>
    <cellStyle name="Normal 2 27 5 3 2 2" xfId="3547" xr:uid="{00000000-0005-0000-0000-0000DC0E0000}"/>
    <cellStyle name="Normal 2 27 6" xfId="3548" xr:uid="{00000000-0005-0000-0000-0000DD0E0000}"/>
    <cellStyle name="Normal 2 27 6 2" xfId="3549" xr:uid="{00000000-0005-0000-0000-0000DE0E0000}"/>
    <cellStyle name="Normal 2 27 6 2 2" xfId="3550" xr:uid="{00000000-0005-0000-0000-0000DF0E0000}"/>
    <cellStyle name="Normal 2 27 6 2 2 2" xfId="3551" xr:uid="{00000000-0005-0000-0000-0000E00E0000}"/>
    <cellStyle name="Normal 2 27 6 3" xfId="3552" xr:uid="{00000000-0005-0000-0000-0000E10E0000}"/>
    <cellStyle name="Normal 2 27 6 3 2" xfId="3553" xr:uid="{00000000-0005-0000-0000-0000E20E0000}"/>
    <cellStyle name="Normal 2 27 6 3 2 2" xfId="3554" xr:uid="{00000000-0005-0000-0000-0000E30E0000}"/>
    <cellStyle name="Normal 2 27 7" xfId="3555" xr:uid="{00000000-0005-0000-0000-0000E40E0000}"/>
    <cellStyle name="Normal 2 27 7 2" xfId="3556" xr:uid="{00000000-0005-0000-0000-0000E50E0000}"/>
    <cellStyle name="Normal 2 27 7 2 2" xfId="3557" xr:uid="{00000000-0005-0000-0000-0000E60E0000}"/>
    <cellStyle name="Normal 2 27 7 2 2 2" xfId="3558" xr:uid="{00000000-0005-0000-0000-0000E70E0000}"/>
    <cellStyle name="Normal 2 27 7 3" xfId="3559" xr:uid="{00000000-0005-0000-0000-0000E80E0000}"/>
    <cellStyle name="Normal 2 27 7 3 2" xfId="3560" xr:uid="{00000000-0005-0000-0000-0000E90E0000}"/>
    <cellStyle name="Normal 2 27 7 3 2 2" xfId="3561" xr:uid="{00000000-0005-0000-0000-0000EA0E0000}"/>
    <cellStyle name="Normal 2 27 8" xfId="3562" xr:uid="{00000000-0005-0000-0000-0000EB0E0000}"/>
    <cellStyle name="Normal 2 27 8 2" xfId="3563" xr:uid="{00000000-0005-0000-0000-0000EC0E0000}"/>
    <cellStyle name="Normal 2 27 8 2 2" xfId="3564" xr:uid="{00000000-0005-0000-0000-0000ED0E0000}"/>
    <cellStyle name="Normal 2 27 8 2 2 2" xfId="3565" xr:uid="{00000000-0005-0000-0000-0000EE0E0000}"/>
    <cellStyle name="Normal 2 27 8 3" xfId="3566" xr:uid="{00000000-0005-0000-0000-0000EF0E0000}"/>
    <cellStyle name="Normal 2 27 8 3 2" xfId="3567" xr:uid="{00000000-0005-0000-0000-0000F00E0000}"/>
    <cellStyle name="Normal 2 27 8 3 2 2" xfId="3568" xr:uid="{00000000-0005-0000-0000-0000F10E0000}"/>
    <cellStyle name="Normal 2 27 9" xfId="3569" xr:uid="{00000000-0005-0000-0000-0000F20E0000}"/>
    <cellStyle name="Normal 2 27 9 2" xfId="3570" xr:uid="{00000000-0005-0000-0000-0000F30E0000}"/>
    <cellStyle name="Normal 2 27 9 2 2" xfId="3571" xr:uid="{00000000-0005-0000-0000-0000F40E0000}"/>
    <cellStyle name="Normal 2 27 9 2 2 2" xfId="3572" xr:uid="{00000000-0005-0000-0000-0000F50E0000}"/>
    <cellStyle name="Normal 2 27 9 3" xfId="3573" xr:uid="{00000000-0005-0000-0000-0000F60E0000}"/>
    <cellStyle name="Normal 2 27 9 3 2" xfId="3574" xr:uid="{00000000-0005-0000-0000-0000F70E0000}"/>
    <cellStyle name="Normal 2 27 9 3 2 2" xfId="3575" xr:uid="{00000000-0005-0000-0000-0000F80E0000}"/>
    <cellStyle name="Normal 2 28" xfId="3576" xr:uid="{00000000-0005-0000-0000-0000F90E0000}"/>
    <cellStyle name="Normal 2 28 10" xfId="3577" xr:uid="{00000000-0005-0000-0000-0000FA0E0000}"/>
    <cellStyle name="Normal 2 28 10 2" xfId="3578" xr:uid="{00000000-0005-0000-0000-0000FB0E0000}"/>
    <cellStyle name="Normal 2 28 10 2 2" xfId="3579" xr:uid="{00000000-0005-0000-0000-0000FC0E0000}"/>
    <cellStyle name="Normal 2 28 10 2 2 2" xfId="3580" xr:uid="{00000000-0005-0000-0000-0000FD0E0000}"/>
    <cellStyle name="Normal 2 28 10 3" xfId="3581" xr:uid="{00000000-0005-0000-0000-0000FE0E0000}"/>
    <cellStyle name="Normal 2 28 10 3 2" xfId="3582" xr:uid="{00000000-0005-0000-0000-0000FF0E0000}"/>
    <cellStyle name="Normal 2 28 10 3 2 2" xfId="3583" xr:uid="{00000000-0005-0000-0000-0000000F0000}"/>
    <cellStyle name="Normal 2 28 11" xfId="3584" xr:uid="{00000000-0005-0000-0000-0000010F0000}"/>
    <cellStyle name="Normal 2 28 11 2" xfId="3585" xr:uid="{00000000-0005-0000-0000-0000020F0000}"/>
    <cellStyle name="Normal 2 28 11 2 2" xfId="3586" xr:uid="{00000000-0005-0000-0000-0000030F0000}"/>
    <cellStyle name="Normal 2 28 11 2 2 2" xfId="3587" xr:uid="{00000000-0005-0000-0000-0000040F0000}"/>
    <cellStyle name="Normal 2 28 11 3" xfId="3588" xr:uid="{00000000-0005-0000-0000-0000050F0000}"/>
    <cellStyle name="Normal 2 28 11 3 2" xfId="3589" xr:uid="{00000000-0005-0000-0000-0000060F0000}"/>
    <cellStyle name="Normal 2 28 11 3 2 2" xfId="3590" xr:uid="{00000000-0005-0000-0000-0000070F0000}"/>
    <cellStyle name="Normal 2 28 12" xfId="3591" xr:uid="{00000000-0005-0000-0000-0000080F0000}"/>
    <cellStyle name="Normal 2 28 12 2" xfId="3592" xr:uid="{00000000-0005-0000-0000-0000090F0000}"/>
    <cellStyle name="Normal 2 28 12 2 2" xfId="3593" xr:uid="{00000000-0005-0000-0000-00000A0F0000}"/>
    <cellStyle name="Normal 2 28 12 2 2 2" xfId="3594" xr:uid="{00000000-0005-0000-0000-00000B0F0000}"/>
    <cellStyle name="Normal 2 28 12 3" xfId="3595" xr:uid="{00000000-0005-0000-0000-00000C0F0000}"/>
    <cellStyle name="Normal 2 28 12 3 2" xfId="3596" xr:uid="{00000000-0005-0000-0000-00000D0F0000}"/>
    <cellStyle name="Normal 2 28 12 3 2 2" xfId="3597" xr:uid="{00000000-0005-0000-0000-00000E0F0000}"/>
    <cellStyle name="Normal 2 28 13" xfId="3598" xr:uid="{00000000-0005-0000-0000-00000F0F0000}"/>
    <cellStyle name="Normal 2 28 13 2" xfId="3599" xr:uid="{00000000-0005-0000-0000-0000100F0000}"/>
    <cellStyle name="Normal 2 28 13 2 2" xfId="3600" xr:uid="{00000000-0005-0000-0000-0000110F0000}"/>
    <cellStyle name="Normal 2 28 13 2 2 2" xfId="3601" xr:uid="{00000000-0005-0000-0000-0000120F0000}"/>
    <cellStyle name="Normal 2 28 13 3" xfId="3602" xr:uid="{00000000-0005-0000-0000-0000130F0000}"/>
    <cellStyle name="Normal 2 28 13 3 2" xfId="3603" xr:uid="{00000000-0005-0000-0000-0000140F0000}"/>
    <cellStyle name="Normal 2 28 13 3 2 2" xfId="3604" xr:uid="{00000000-0005-0000-0000-0000150F0000}"/>
    <cellStyle name="Normal 2 28 14" xfId="3605" xr:uid="{00000000-0005-0000-0000-0000160F0000}"/>
    <cellStyle name="Normal 2 28 14 2" xfId="3606" xr:uid="{00000000-0005-0000-0000-0000170F0000}"/>
    <cellStyle name="Normal 2 28 14 2 2" xfId="3607" xr:uid="{00000000-0005-0000-0000-0000180F0000}"/>
    <cellStyle name="Normal 2 28 14 2 2 2" xfId="3608" xr:uid="{00000000-0005-0000-0000-0000190F0000}"/>
    <cellStyle name="Normal 2 28 14 3" xfId="3609" xr:uid="{00000000-0005-0000-0000-00001A0F0000}"/>
    <cellStyle name="Normal 2 28 14 3 2" xfId="3610" xr:uid="{00000000-0005-0000-0000-00001B0F0000}"/>
    <cellStyle name="Normal 2 28 14 3 2 2" xfId="3611" xr:uid="{00000000-0005-0000-0000-00001C0F0000}"/>
    <cellStyle name="Normal 2 28 15" xfId="3612" xr:uid="{00000000-0005-0000-0000-00001D0F0000}"/>
    <cellStyle name="Normal 2 28 15 2" xfId="3613" xr:uid="{00000000-0005-0000-0000-00001E0F0000}"/>
    <cellStyle name="Normal 2 28 15 2 2" xfId="3614" xr:uid="{00000000-0005-0000-0000-00001F0F0000}"/>
    <cellStyle name="Normal 2 28 15 2 2 2" xfId="3615" xr:uid="{00000000-0005-0000-0000-0000200F0000}"/>
    <cellStyle name="Normal 2 28 15 3" xfId="3616" xr:uid="{00000000-0005-0000-0000-0000210F0000}"/>
    <cellStyle name="Normal 2 28 15 3 2" xfId="3617" xr:uid="{00000000-0005-0000-0000-0000220F0000}"/>
    <cellStyle name="Normal 2 28 15 3 2 2" xfId="3618" xr:uid="{00000000-0005-0000-0000-0000230F0000}"/>
    <cellStyle name="Normal 2 28 16" xfId="3619" xr:uid="{00000000-0005-0000-0000-0000240F0000}"/>
    <cellStyle name="Normal 2 28 16 2" xfId="3620" xr:uid="{00000000-0005-0000-0000-0000250F0000}"/>
    <cellStyle name="Normal 2 28 16 2 2" xfId="3621" xr:uid="{00000000-0005-0000-0000-0000260F0000}"/>
    <cellStyle name="Normal 2 28 16 2 2 2" xfId="3622" xr:uid="{00000000-0005-0000-0000-0000270F0000}"/>
    <cellStyle name="Normal 2 28 16 3" xfId="3623" xr:uid="{00000000-0005-0000-0000-0000280F0000}"/>
    <cellStyle name="Normal 2 28 16 3 2" xfId="3624" xr:uid="{00000000-0005-0000-0000-0000290F0000}"/>
    <cellStyle name="Normal 2 28 16 3 2 2" xfId="3625" xr:uid="{00000000-0005-0000-0000-00002A0F0000}"/>
    <cellStyle name="Normal 2 28 17" xfId="3626" xr:uid="{00000000-0005-0000-0000-00002B0F0000}"/>
    <cellStyle name="Normal 2 28 17 2" xfId="3627" xr:uid="{00000000-0005-0000-0000-00002C0F0000}"/>
    <cellStyle name="Normal 2 28 17 2 2" xfId="3628" xr:uid="{00000000-0005-0000-0000-00002D0F0000}"/>
    <cellStyle name="Normal 2 28 17 2 2 2" xfId="3629" xr:uid="{00000000-0005-0000-0000-00002E0F0000}"/>
    <cellStyle name="Normal 2 28 17 3" xfId="3630" xr:uid="{00000000-0005-0000-0000-00002F0F0000}"/>
    <cellStyle name="Normal 2 28 17 3 2" xfId="3631" xr:uid="{00000000-0005-0000-0000-0000300F0000}"/>
    <cellStyle name="Normal 2 28 17 3 2 2" xfId="3632" xr:uid="{00000000-0005-0000-0000-0000310F0000}"/>
    <cellStyle name="Normal 2 28 18" xfId="3633" xr:uid="{00000000-0005-0000-0000-0000320F0000}"/>
    <cellStyle name="Normal 2 28 18 2" xfId="3634" xr:uid="{00000000-0005-0000-0000-0000330F0000}"/>
    <cellStyle name="Normal 2 28 18 2 2" xfId="3635" xr:uid="{00000000-0005-0000-0000-0000340F0000}"/>
    <cellStyle name="Normal 2 28 18 2 2 2" xfId="3636" xr:uid="{00000000-0005-0000-0000-0000350F0000}"/>
    <cellStyle name="Normal 2 28 18 3" xfId="3637" xr:uid="{00000000-0005-0000-0000-0000360F0000}"/>
    <cellStyle name="Normal 2 28 18 3 2" xfId="3638" xr:uid="{00000000-0005-0000-0000-0000370F0000}"/>
    <cellStyle name="Normal 2 28 18 3 2 2" xfId="3639" xr:uid="{00000000-0005-0000-0000-0000380F0000}"/>
    <cellStyle name="Normal 2 28 19" xfId="3640" xr:uid="{00000000-0005-0000-0000-0000390F0000}"/>
    <cellStyle name="Normal 2 28 19 2" xfId="3641" xr:uid="{00000000-0005-0000-0000-00003A0F0000}"/>
    <cellStyle name="Normal 2 28 19 2 2" xfId="3642" xr:uid="{00000000-0005-0000-0000-00003B0F0000}"/>
    <cellStyle name="Normal 2 28 19 2 2 2" xfId="3643" xr:uid="{00000000-0005-0000-0000-00003C0F0000}"/>
    <cellStyle name="Normal 2 28 19 3" xfId="3644" xr:uid="{00000000-0005-0000-0000-00003D0F0000}"/>
    <cellStyle name="Normal 2 28 19 3 2" xfId="3645" xr:uid="{00000000-0005-0000-0000-00003E0F0000}"/>
    <cellStyle name="Normal 2 28 19 3 2 2" xfId="3646" xr:uid="{00000000-0005-0000-0000-00003F0F0000}"/>
    <cellStyle name="Normal 2 28 2" xfId="3647" xr:uid="{00000000-0005-0000-0000-0000400F0000}"/>
    <cellStyle name="Normal 2 28 2 2" xfId="3648" xr:uid="{00000000-0005-0000-0000-0000410F0000}"/>
    <cellStyle name="Normal 2 28 2 2 2" xfId="3649" xr:uid="{00000000-0005-0000-0000-0000420F0000}"/>
    <cellStyle name="Normal 2 28 2 2 2 2" xfId="3650" xr:uid="{00000000-0005-0000-0000-0000430F0000}"/>
    <cellStyle name="Normal 2 28 2 3" xfId="3651" xr:uid="{00000000-0005-0000-0000-0000440F0000}"/>
    <cellStyle name="Normal 2 28 2 3 2" xfId="3652" xr:uid="{00000000-0005-0000-0000-0000450F0000}"/>
    <cellStyle name="Normal 2 28 2 3 2 2" xfId="3653" xr:uid="{00000000-0005-0000-0000-0000460F0000}"/>
    <cellStyle name="Normal 2 28 20" xfId="3654" xr:uid="{00000000-0005-0000-0000-0000470F0000}"/>
    <cellStyle name="Normal 2 28 20 2" xfId="3655" xr:uid="{00000000-0005-0000-0000-0000480F0000}"/>
    <cellStyle name="Normal 2 28 20 2 2" xfId="3656" xr:uid="{00000000-0005-0000-0000-0000490F0000}"/>
    <cellStyle name="Normal 2 28 20 2 2 2" xfId="3657" xr:uid="{00000000-0005-0000-0000-00004A0F0000}"/>
    <cellStyle name="Normal 2 28 20 3" xfId="3658" xr:uid="{00000000-0005-0000-0000-00004B0F0000}"/>
    <cellStyle name="Normal 2 28 20 3 2" xfId="3659" xr:uid="{00000000-0005-0000-0000-00004C0F0000}"/>
    <cellStyle name="Normal 2 28 20 3 2 2" xfId="3660" xr:uid="{00000000-0005-0000-0000-00004D0F0000}"/>
    <cellStyle name="Normal 2 28 21" xfId="3661" xr:uid="{00000000-0005-0000-0000-00004E0F0000}"/>
    <cellStyle name="Normal 2 28 21 2" xfId="3662" xr:uid="{00000000-0005-0000-0000-00004F0F0000}"/>
    <cellStyle name="Normal 2 28 21 2 2" xfId="3663" xr:uid="{00000000-0005-0000-0000-0000500F0000}"/>
    <cellStyle name="Normal 2 28 21 2 2 2" xfId="3664" xr:uid="{00000000-0005-0000-0000-0000510F0000}"/>
    <cellStyle name="Normal 2 28 21 3" xfId="3665" xr:uid="{00000000-0005-0000-0000-0000520F0000}"/>
    <cellStyle name="Normal 2 28 21 3 2" xfId="3666" xr:uid="{00000000-0005-0000-0000-0000530F0000}"/>
    <cellStyle name="Normal 2 28 21 3 2 2" xfId="3667" xr:uid="{00000000-0005-0000-0000-0000540F0000}"/>
    <cellStyle name="Normal 2 28 22" xfId="3668" xr:uid="{00000000-0005-0000-0000-0000550F0000}"/>
    <cellStyle name="Normal 2 28 22 2" xfId="3669" xr:uid="{00000000-0005-0000-0000-0000560F0000}"/>
    <cellStyle name="Normal 2 28 22 2 2" xfId="3670" xr:uid="{00000000-0005-0000-0000-0000570F0000}"/>
    <cellStyle name="Normal 2 28 22 2 2 2" xfId="3671" xr:uid="{00000000-0005-0000-0000-0000580F0000}"/>
    <cellStyle name="Normal 2 28 22 3" xfId="3672" xr:uid="{00000000-0005-0000-0000-0000590F0000}"/>
    <cellStyle name="Normal 2 28 22 3 2" xfId="3673" xr:uid="{00000000-0005-0000-0000-00005A0F0000}"/>
    <cellStyle name="Normal 2 28 22 3 2 2" xfId="3674" xr:uid="{00000000-0005-0000-0000-00005B0F0000}"/>
    <cellStyle name="Normal 2 28 23" xfId="3675" xr:uid="{00000000-0005-0000-0000-00005C0F0000}"/>
    <cellStyle name="Normal 2 28 23 2" xfId="3676" xr:uid="{00000000-0005-0000-0000-00005D0F0000}"/>
    <cellStyle name="Normal 2 28 23 2 2" xfId="3677" xr:uid="{00000000-0005-0000-0000-00005E0F0000}"/>
    <cellStyle name="Normal 2 28 23 2 2 2" xfId="3678" xr:uid="{00000000-0005-0000-0000-00005F0F0000}"/>
    <cellStyle name="Normal 2 28 23 3" xfId="3679" xr:uid="{00000000-0005-0000-0000-0000600F0000}"/>
    <cellStyle name="Normal 2 28 23 3 2" xfId="3680" xr:uid="{00000000-0005-0000-0000-0000610F0000}"/>
    <cellStyle name="Normal 2 28 23 3 2 2" xfId="3681" xr:uid="{00000000-0005-0000-0000-0000620F0000}"/>
    <cellStyle name="Normal 2 28 24" xfId="3682" xr:uid="{00000000-0005-0000-0000-0000630F0000}"/>
    <cellStyle name="Normal 2 28 24 2" xfId="3683" xr:uid="{00000000-0005-0000-0000-0000640F0000}"/>
    <cellStyle name="Normal 2 28 24 2 2" xfId="3684" xr:uid="{00000000-0005-0000-0000-0000650F0000}"/>
    <cellStyle name="Normal 2 28 25" xfId="3685" xr:uid="{00000000-0005-0000-0000-0000660F0000}"/>
    <cellStyle name="Normal 2 28 25 2" xfId="3686" xr:uid="{00000000-0005-0000-0000-0000670F0000}"/>
    <cellStyle name="Normal 2 28 25 2 2" xfId="3687" xr:uid="{00000000-0005-0000-0000-0000680F0000}"/>
    <cellStyle name="Normal 2 28 3" xfId="3688" xr:uid="{00000000-0005-0000-0000-0000690F0000}"/>
    <cellStyle name="Normal 2 28 3 2" xfId="3689" xr:uid="{00000000-0005-0000-0000-00006A0F0000}"/>
    <cellStyle name="Normal 2 28 3 2 2" xfId="3690" xr:uid="{00000000-0005-0000-0000-00006B0F0000}"/>
    <cellStyle name="Normal 2 28 3 2 2 2" xfId="3691" xr:uid="{00000000-0005-0000-0000-00006C0F0000}"/>
    <cellStyle name="Normal 2 28 3 3" xfId="3692" xr:uid="{00000000-0005-0000-0000-00006D0F0000}"/>
    <cellStyle name="Normal 2 28 3 3 2" xfId="3693" xr:uid="{00000000-0005-0000-0000-00006E0F0000}"/>
    <cellStyle name="Normal 2 28 3 3 2 2" xfId="3694" xr:uid="{00000000-0005-0000-0000-00006F0F0000}"/>
    <cellStyle name="Normal 2 28 4" xfId="3695" xr:uid="{00000000-0005-0000-0000-0000700F0000}"/>
    <cellStyle name="Normal 2 28 4 2" xfId="3696" xr:uid="{00000000-0005-0000-0000-0000710F0000}"/>
    <cellStyle name="Normal 2 28 4 2 2" xfId="3697" xr:uid="{00000000-0005-0000-0000-0000720F0000}"/>
    <cellStyle name="Normal 2 28 4 2 2 2" xfId="3698" xr:uid="{00000000-0005-0000-0000-0000730F0000}"/>
    <cellStyle name="Normal 2 28 4 3" xfId="3699" xr:uid="{00000000-0005-0000-0000-0000740F0000}"/>
    <cellStyle name="Normal 2 28 4 3 2" xfId="3700" xr:uid="{00000000-0005-0000-0000-0000750F0000}"/>
    <cellStyle name="Normal 2 28 4 3 2 2" xfId="3701" xr:uid="{00000000-0005-0000-0000-0000760F0000}"/>
    <cellStyle name="Normal 2 28 5" xfId="3702" xr:uid="{00000000-0005-0000-0000-0000770F0000}"/>
    <cellStyle name="Normal 2 28 5 2" xfId="3703" xr:uid="{00000000-0005-0000-0000-0000780F0000}"/>
    <cellStyle name="Normal 2 28 5 2 2" xfId="3704" xr:uid="{00000000-0005-0000-0000-0000790F0000}"/>
    <cellStyle name="Normal 2 28 5 2 2 2" xfId="3705" xr:uid="{00000000-0005-0000-0000-00007A0F0000}"/>
    <cellStyle name="Normal 2 28 5 3" xfId="3706" xr:uid="{00000000-0005-0000-0000-00007B0F0000}"/>
    <cellStyle name="Normal 2 28 5 3 2" xfId="3707" xr:uid="{00000000-0005-0000-0000-00007C0F0000}"/>
    <cellStyle name="Normal 2 28 5 3 2 2" xfId="3708" xr:uid="{00000000-0005-0000-0000-00007D0F0000}"/>
    <cellStyle name="Normal 2 28 6" xfId="3709" xr:uid="{00000000-0005-0000-0000-00007E0F0000}"/>
    <cellStyle name="Normal 2 28 6 2" xfId="3710" xr:uid="{00000000-0005-0000-0000-00007F0F0000}"/>
    <cellStyle name="Normal 2 28 6 2 2" xfId="3711" xr:uid="{00000000-0005-0000-0000-0000800F0000}"/>
    <cellStyle name="Normal 2 28 6 2 2 2" xfId="3712" xr:uid="{00000000-0005-0000-0000-0000810F0000}"/>
    <cellStyle name="Normal 2 28 6 3" xfId="3713" xr:uid="{00000000-0005-0000-0000-0000820F0000}"/>
    <cellStyle name="Normal 2 28 6 3 2" xfId="3714" xr:uid="{00000000-0005-0000-0000-0000830F0000}"/>
    <cellStyle name="Normal 2 28 6 3 2 2" xfId="3715" xr:uid="{00000000-0005-0000-0000-0000840F0000}"/>
    <cellStyle name="Normal 2 28 7" xfId="3716" xr:uid="{00000000-0005-0000-0000-0000850F0000}"/>
    <cellStyle name="Normal 2 28 7 2" xfId="3717" xr:uid="{00000000-0005-0000-0000-0000860F0000}"/>
    <cellStyle name="Normal 2 28 7 2 2" xfId="3718" xr:uid="{00000000-0005-0000-0000-0000870F0000}"/>
    <cellStyle name="Normal 2 28 7 2 2 2" xfId="3719" xr:uid="{00000000-0005-0000-0000-0000880F0000}"/>
    <cellStyle name="Normal 2 28 7 3" xfId="3720" xr:uid="{00000000-0005-0000-0000-0000890F0000}"/>
    <cellStyle name="Normal 2 28 7 3 2" xfId="3721" xr:uid="{00000000-0005-0000-0000-00008A0F0000}"/>
    <cellStyle name="Normal 2 28 7 3 2 2" xfId="3722" xr:uid="{00000000-0005-0000-0000-00008B0F0000}"/>
    <cellStyle name="Normal 2 28 8" xfId="3723" xr:uid="{00000000-0005-0000-0000-00008C0F0000}"/>
    <cellStyle name="Normal 2 28 8 2" xfId="3724" xr:uid="{00000000-0005-0000-0000-00008D0F0000}"/>
    <cellStyle name="Normal 2 28 8 2 2" xfId="3725" xr:uid="{00000000-0005-0000-0000-00008E0F0000}"/>
    <cellStyle name="Normal 2 28 8 2 2 2" xfId="3726" xr:uid="{00000000-0005-0000-0000-00008F0F0000}"/>
    <cellStyle name="Normal 2 28 8 3" xfId="3727" xr:uid="{00000000-0005-0000-0000-0000900F0000}"/>
    <cellStyle name="Normal 2 28 8 3 2" xfId="3728" xr:uid="{00000000-0005-0000-0000-0000910F0000}"/>
    <cellStyle name="Normal 2 28 8 3 2 2" xfId="3729" xr:uid="{00000000-0005-0000-0000-0000920F0000}"/>
    <cellStyle name="Normal 2 28 9" xfId="3730" xr:uid="{00000000-0005-0000-0000-0000930F0000}"/>
    <cellStyle name="Normal 2 28 9 2" xfId="3731" xr:uid="{00000000-0005-0000-0000-0000940F0000}"/>
    <cellStyle name="Normal 2 28 9 2 2" xfId="3732" xr:uid="{00000000-0005-0000-0000-0000950F0000}"/>
    <cellStyle name="Normal 2 28 9 2 2 2" xfId="3733" xr:uid="{00000000-0005-0000-0000-0000960F0000}"/>
    <cellStyle name="Normal 2 28 9 3" xfId="3734" xr:uid="{00000000-0005-0000-0000-0000970F0000}"/>
    <cellStyle name="Normal 2 28 9 3 2" xfId="3735" xr:uid="{00000000-0005-0000-0000-0000980F0000}"/>
    <cellStyle name="Normal 2 28 9 3 2 2" xfId="3736" xr:uid="{00000000-0005-0000-0000-0000990F0000}"/>
    <cellStyle name="Normal 2 29" xfId="3737" xr:uid="{00000000-0005-0000-0000-00009A0F0000}"/>
    <cellStyle name="Normal 2 29 10" xfId="3738" xr:uid="{00000000-0005-0000-0000-00009B0F0000}"/>
    <cellStyle name="Normal 2 29 10 2" xfId="3739" xr:uid="{00000000-0005-0000-0000-00009C0F0000}"/>
    <cellStyle name="Normal 2 29 10 2 2" xfId="3740" xr:uid="{00000000-0005-0000-0000-00009D0F0000}"/>
    <cellStyle name="Normal 2 29 10 2 2 2" xfId="3741" xr:uid="{00000000-0005-0000-0000-00009E0F0000}"/>
    <cellStyle name="Normal 2 29 10 3" xfId="3742" xr:uid="{00000000-0005-0000-0000-00009F0F0000}"/>
    <cellStyle name="Normal 2 29 10 3 2" xfId="3743" xr:uid="{00000000-0005-0000-0000-0000A00F0000}"/>
    <cellStyle name="Normal 2 29 10 3 2 2" xfId="3744" xr:uid="{00000000-0005-0000-0000-0000A10F0000}"/>
    <cellStyle name="Normal 2 29 11" xfId="3745" xr:uid="{00000000-0005-0000-0000-0000A20F0000}"/>
    <cellStyle name="Normal 2 29 11 2" xfId="3746" xr:uid="{00000000-0005-0000-0000-0000A30F0000}"/>
    <cellStyle name="Normal 2 29 11 2 2" xfId="3747" xr:uid="{00000000-0005-0000-0000-0000A40F0000}"/>
    <cellStyle name="Normal 2 29 11 2 2 2" xfId="3748" xr:uid="{00000000-0005-0000-0000-0000A50F0000}"/>
    <cellStyle name="Normal 2 29 11 3" xfId="3749" xr:uid="{00000000-0005-0000-0000-0000A60F0000}"/>
    <cellStyle name="Normal 2 29 11 3 2" xfId="3750" xr:uid="{00000000-0005-0000-0000-0000A70F0000}"/>
    <cellStyle name="Normal 2 29 11 3 2 2" xfId="3751" xr:uid="{00000000-0005-0000-0000-0000A80F0000}"/>
    <cellStyle name="Normal 2 29 12" xfId="3752" xr:uid="{00000000-0005-0000-0000-0000A90F0000}"/>
    <cellStyle name="Normal 2 29 12 2" xfId="3753" xr:uid="{00000000-0005-0000-0000-0000AA0F0000}"/>
    <cellStyle name="Normal 2 29 12 2 2" xfId="3754" xr:uid="{00000000-0005-0000-0000-0000AB0F0000}"/>
    <cellStyle name="Normal 2 29 12 2 2 2" xfId="3755" xr:uid="{00000000-0005-0000-0000-0000AC0F0000}"/>
    <cellStyle name="Normal 2 29 12 3" xfId="3756" xr:uid="{00000000-0005-0000-0000-0000AD0F0000}"/>
    <cellStyle name="Normal 2 29 12 3 2" xfId="3757" xr:uid="{00000000-0005-0000-0000-0000AE0F0000}"/>
    <cellStyle name="Normal 2 29 12 3 2 2" xfId="3758" xr:uid="{00000000-0005-0000-0000-0000AF0F0000}"/>
    <cellStyle name="Normal 2 29 13" xfId="3759" xr:uid="{00000000-0005-0000-0000-0000B00F0000}"/>
    <cellStyle name="Normal 2 29 13 2" xfId="3760" xr:uid="{00000000-0005-0000-0000-0000B10F0000}"/>
    <cellStyle name="Normal 2 29 13 2 2" xfId="3761" xr:uid="{00000000-0005-0000-0000-0000B20F0000}"/>
    <cellStyle name="Normal 2 29 13 2 2 2" xfId="3762" xr:uid="{00000000-0005-0000-0000-0000B30F0000}"/>
    <cellStyle name="Normal 2 29 13 3" xfId="3763" xr:uid="{00000000-0005-0000-0000-0000B40F0000}"/>
    <cellStyle name="Normal 2 29 13 3 2" xfId="3764" xr:uid="{00000000-0005-0000-0000-0000B50F0000}"/>
    <cellStyle name="Normal 2 29 13 3 2 2" xfId="3765" xr:uid="{00000000-0005-0000-0000-0000B60F0000}"/>
    <cellStyle name="Normal 2 29 14" xfId="3766" xr:uid="{00000000-0005-0000-0000-0000B70F0000}"/>
    <cellStyle name="Normal 2 29 14 2" xfId="3767" xr:uid="{00000000-0005-0000-0000-0000B80F0000}"/>
    <cellStyle name="Normal 2 29 14 2 2" xfId="3768" xr:uid="{00000000-0005-0000-0000-0000B90F0000}"/>
    <cellStyle name="Normal 2 29 14 2 2 2" xfId="3769" xr:uid="{00000000-0005-0000-0000-0000BA0F0000}"/>
    <cellStyle name="Normal 2 29 14 3" xfId="3770" xr:uid="{00000000-0005-0000-0000-0000BB0F0000}"/>
    <cellStyle name="Normal 2 29 14 3 2" xfId="3771" xr:uid="{00000000-0005-0000-0000-0000BC0F0000}"/>
    <cellStyle name="Normal 2 29 14 3 2 2" xfId="3772" xr:uid="{00000000-0005-0000-0000-0000BD0F0000}"/>
    <cellStyle name="Normal 2 29 15" xfId="3773" xr:uid="{00000000-0005-0000-0000-0000BE0F0000}"/>
    <cellStyle name="Normal 2 29 15 2" xfId="3774" xr:uid="{00000000-0005-0000-0000-0000BF0F0000}"/>
    <cellStyle name="Normal 2 29 15 2 2" xfId="3775" xr:uid="{00000000-0005-0000-0000-0000C00F0000}"/>
    <cellStyle name="Normal 2 29 15 2 2 2" xfId="3776" xr:uid="{00000000-0005-0000-0000-0000C10F0000}"/>
    <cellStyle name="Normal 2 29 15 3" xfId="3777" xr:uid="{00000000-0005-0000-0000-0000C20F0000}"/>
    <cellStyle name="Normal 2 29 15 3 2" xfId="3778" xr:uid="{00000000-0005-0000-0000-0000C30F0000}"/>
    <cellStyle name="Normal 2 29 15 3 2 2" xfId="3779" xr:uid="{00000000-0005-0000-0000-0000C40F0000}"/>
    <cellStyle name="Normal 2 29 16" xfId="3780" xr:uid="{00000000-0005-0000-0000-0000C50F0000}"/>
    <cellStyle name="Normal 2 29 16 2" xfId="3781" xr:uid="{00000000-0005-0000-0000-0000C60F0000}"/>
    <cellStyle name="Normal 2 29 16 2 2" xfId="3782" xr:uid="{00000000-0005-0000-0000-0000C70F0000}"/>
    <cellStyle name="Normal 2 29 16 2 2 2" xfId="3783" xr:uid="{00000000-0005-0000-0000-0000C80F0000}"/>
    <cellStyle name="Normal 2 29 16 3" xfId="3784" xr:uid="{00000000-0005-0000-0000-0000C90F0000}"/>
    <cellStyle name="Normal 2 29 16 3 2" xfId="3785" xr:uid="{00000000-0005-0000-0000-0000CA0F0000}"/>
    <cellStyle name="Normal 2 29 16 3 2 2" xfId="3786" xr:uid="{00000000-0005-0000-0000-0000CB0F0000}"/>
    <cellStyle name="Normal 2 29 17" xfId="3787" xr:uid="{00000000-0005-0000-0000-0000CC0F0000}"/>
    <cellStyle name="Normal 2 29 17 2" xfId="3788" xr:uid="{00000000-0005-0000-0000-0000CD0F0000}"/>
    <cellStyle name="Normal 2 29 17 2 2" xfId="3789" xr:uid="{00000000-0005-0000-0000-0000CE0F0000}"/>
    <cellStyle name="Normal 2 29 17 2 2 2" xfId="3790" xr:uid="{00000000-0005-0000-0000-0000CF0F0000}"/>
    <cellStyle name="Normal 2 29 17 3" xfId="3791" xr:uid="{00000000-0005-0000-0000-0000D00F0000}"/>
    <cellStyle name="Normal 2 29 17 3 2" xfId="3792" xr:uid="{00000000-0005-0000-0000-0000D10F0000}"/>
    <cellStyle name="Normal 2 29 17 3 2 2" xfId="3793" xr:uid="{00000000-0005-0000-0000-0000D20F0000}"/>
    <cellStyle name="Normal 2 29 18" xfId="3794" xr:uid="{00000000-0005-0000-0000-0000D30F0000}"/>
    <cellStyle name="Normal 2 29 18 2" xfId="3795" xr:uid="{00000000-0005-0000-0000-0000D40F0000}"/>
    <cellStyle name="Normal 2 29 18 2 2" xfId="3796" xr:uid="{00000000-0005-0000-0000-0000D50F0000}"/>
    <cellStyle name="Normal 2 29 18 2 2 2" xfId="3797" xr:uid="{00000000-0005-0000-0000-0000D60F0000}"/>
    <cellStyle name="Normal 2 29 18 3" xfId="3798" xr:uid="{00000000-0005-0000-0000-0000D70F0000}"/>
    <cellStyle name="Normal 2 29 18 3 2" xfId="3799" xr:uid="{00000000-0005-0000-0000-0000D80F0000}"/>
    <cellStyle name="Normal 2 29 18 3 2 2" xfId="3800" xr:uid="{00000000-0005-0000-0000-0000D90F0000}"/>
    <cellStyle name="Normal 2 29 19" xfId="3801" xr:uid="{00000000-0005-0000-0000-0000DA0F0000}"/>
    <cellStyle name="Normal 2 29 19 2" xfId="3802" xr:uid="{00000000-0005-0000-0000-0000DB0F0000}"/>
    <cellStyle name="Normal 2 29 19 2 2" xfId="3803" xr:uid="{00000000-0005-0000-0000-0000DC0F0000}"/>
    <cellStyle name="Normal 2 29 19 2 2 2" xfId="3804" xr:uid="{00000000-0005-0000-0000-0000DD0F0000}"/>
    <cellStyle name="Normal 2 29 19 3" xfId="3805" xr:uid="{00000000-0005-0000-0000-0000DE0F0000}"/>
    <cellStyle name="Normal 2 29 19 3 2" xfId="3806" xr:uid="{00000000-0005-0000-0000-0000DF0F0000}"/>
    <cellStyle name="Normal 2 29 19 3 2 2" xfId="3807" xr:uid="{00000000-0005-0000-0000-0000E00F0000}"/>
    <cellStyle name="Normal 2 29 2" xfId="3808" xr:uid="{00000000-0005-0000-0000-0000E10F0000}"/>
    <cellStyle name="Normal 2 29 2 2" xfId="3809" xr:uid="{00000000-0005-0000-0000-0000E20F0000}"/>
    <cellStyle name="Normal 2 29 2 2 2" xfId="3810" xr:uid="{00000000-0005-0000-0000-0000E30F0000}"/>
    <cellStyle name="Normal 2 29 2 2 2 2" xfId="3811" xr:uid="{00000000-0005-0000-0000-0000E40F0000}"/>
    <cellStyle name="Normal 2 29 2 3" xfId="3812" xr:uid="{00000000-0005-0000-0000-0000E50F0000}"/>
    <cellStyle name="Normal 2 29 2 3 2" xfId="3813" xr:uid="{00000000-0005-0000-0000-0000E60F0000}"/>
    <cellStyle name="Normal 2 29 2 3 2 2" xfId="3814" xr:uid="{00000000-0005-0000-0000-0000E70F0000}"/>
    <cellStyle name="Normal 2 29 20" xfId="3815" xr:uid="{00000000-0005-0000-0000-0000E80F0000}"/>
    <cellStyle name="Normal 2 29 20 2" xfId="3816" xr:uid="{00000000-0005-0000-0000-0000E90F0000}"/>
    <cellStyle name="Normal 2 29 20 2 2" xfId="3817" xr:uid="{00000000-0005-0000-0000-0000EA0F0000}"/>
    <cellStyle name="Normal 2 29 20 2 2 2" xfId="3818" xr:uid="{00000000-0005-0000-0000-0000EB0F0000}"/>
    <cellStyle name="Normal 2 29 20 3" xfId="3819" xr:uid="{00000000-0005-0000-0000-0000EC0F0000}"/>
    <cellStyle name="Normal 2 29 20 3 2" xfId="3820" xr:uid="{00000000-0005-0000-0000-0000ED0F0000}"/>
    <cellStyle name="Normal 2 29 20 3 2 2" xfId="3821" xr:uid="{00000000-0005-0000-0000-0000EE0F0000}"/>
    <cellStyle name="Normal 2 29 21" xfId="3822" xr:uid="{00000000-0005-0000-0000-0000EF0F0000}"/>
    <cellStyle name="Normal 2 29 21 2" xfId="3823" xr:uid="{00000000-0005-0000-0000-0000F00F0000}"/>
    <cellStyle name="Normal 2 29 21 2 2" xfId="3824" xr:uid="{00000000-0005-0000-0000-0000F10F0000}"/>
    <cellStyle name="Normal 2 29 21 2 2 2" xfId="3825" xr:uid="{00000000-0005-0000-0000-0000F20F0000}"/>
    <cellStyle name="Normal 2 29 21 3" xfId="3826" xr:uid="{00000000-0005-0000-0000-0000F30F0000}"/>
    <cellStyle name="Normal 2 29 21 3 2" xfId="3827" xr:uid="{00000000-0005-0000-0000-0000F40F0000}"/>
    <cellStyle name="Normal 2 29 21 3 2 2" xfId="3828" xr:uid="{00000000-0005-0000-0000-0000F50F0000}"/>
    <cellStyle name="Normal 2 29 22" xfId="3829" xr:uid="{00000000-0005-0000-0000-0000F60F0000}"/>
    <cellStyle name="Normal 2 29 22 2" xfId="3830" xr:uid="{00000000-0005-0000-0000-0000F70F0000}"/>
    <cellStyle name="Normal 2 29 22 2 2" xfId="3831" xr:uid="{00000000-0005-0000-0000-0000F80F0000}"/>
    <cellStyle name="Normal 2 29 22 2 2 2" xfId="3832" xr:uid="{00000000-0005-0000-0000-0000F90F0000}"/>
    <cellStyle name="Normal 2 29 22 3" xfId="3833" xr:uid="{00000000-0005-0000-0000-0000FA0F0000}"/>
    <cellStyle name="Normal 2 29 22 3 2" xfId="3834" xr:uid="{00000000-0005-0000-0000-0000FB0F0000}"/>
    <cellStyle name="Normal 2 29 22 3 2 2" xfId="3835" xr:uid="{00000000-0005-0000-0000-0000FC0F0000}"/>
    <cellStyle name="Normal 2 29 23" xfId="3836" xr:uid="{00000000-0005-0000-0000-0000FD0F0000}"/>
    <cellStyle name="Normal 2 29 23 2" xfId="3837" xr:uid="{00000000-0005-0000-0000-0000FE0F0000}"/>
    <cellStyle name="Normal 2 29 23 2 2" xfId="3838" xr:uid="{00000000-0005-0000-0000-0000FF0F0000}"/>
    <cellStyle name="Normal 2 29 23 2 2 2" xfId="3839" xr:uid="{00000000-0005-0000-0000-000000100000}"/>
    <cellStyle name="Normal 2 29 23 3" xfId="3840" xr:uid="{00000000-0005-0000-0000-000001100000}"/>
    <cellStyle name="Normal 2 29 23 3 2" xfId="3841" xr:uid="{00000000-0005-0000-0000-000002100000}"/>
    <cellStyle name="Normal 2 29 23 3 2 2" xfId="3842" xr:uid="{00000000-0005-0000-0000-000003100000}"/>
    <cellStyle name="Normal 2 29 24" xfId="3843" xr:uid="{00000000-0005-0000-0000-000004100000}"/>
    <cellStyle name="Normal 2 29 24 2" xfId="3844" xr:uid="{00000000-0005-0000-0000-000005100000}"/>
    <cellStyle name="Normal 2 29 24 2 2" xfId="3845" xr:uid="{00000000-0005-0000-0000-000006100000}"/>
    <cellStyle name="Normal 2 29 25" xfId="3846" xr:uid="{00000000-0005-0000-0000-000007100000}"/>
    <cellStyle name="Normal 2 29 25 2" xfId="3847" xr:uid="{00000000-0005-0000-0000-000008100000}"/>
    <cellStyle name="Normal 2 29 25 2 2" xfId="3848" xr:uid="{00000000-0005-0000-0000-000009100000}"/>
    <cellStyle name="Normal 2 29 3" xfId="3849" xr:uid="{00000000-0005-0000-0000-00000A100000}"/>
    <cellStyle name="Normal 2 29 3 2" xfId="3850" xr:uid="{00000000-0005-0000-0000-00000B100000}"/>
    <cellStyle name="Normal 2 29 3 2 2" xfId="3851" xr:uid="{00000000-0005-0000-0000-00000C100000}"/>
    <cellStyle name="Normal 2 29 3 2 2 2" xfId="3852" xr:uid="{00000000-0005-0000-0000-00000D100000}"/>
    <cellStyle name="Normal 2 29 3 3" xfId="3853" xr:uid="{00000000-0005-0000-0000-00000E100000}"/>
    <cellStyle name="Normal 2 29 3 3 2" xfId="3854" xr:uid="{00000000-0005-0000-0000-00000F100000}"/>
    <cellStyle name="Normal 2 29 3 3 2 2" xfId="3855" xr:uid="{00000000-0005-0000-0000-000010100000}"/>
    <cellStyle name="Normal 2 29 4" xfId="3856" xr:uid="{00000000-0005-0000-0000-000011100000}"/>
    <cellStyle name="Normal 2 29 4 2" xfId="3857" xr:uid="{00000000-0005-0000-0000-000012100000}"/>
    <cellStyle name="Normal 2 29 4 2 2" xfId="3858" xr:uid="{00000000-0005-0000-0000-000013100000}"/>
    <cellStyle name="Normal 2 29 4 2 2 2" xfId="3859" xr:uid="{00000000-0005-0000-0000-000014100000}"/>
    <cellStyle name="Normal 2 29 4 3" xfId="3860" xr:uid="{00000000-0005-0000-0000-000015100000}"/>
    <cellStyle name="Normal 2 29 4 3 2" xfId="3861" xr:uid="{00000000-0005-0000-0000-000016100000}"/>
    <cellStyle name="Normal 2 29 4 3 2 2" xfId="3862" xr:uid="{00000000-0005-0000-0000-000017100000}"/>
    <cellStyle name="Normal 2 29 5" xfId="3863" xr:uid="{00000000-0005-0000-0000-000018100000}"/>
    <cellStyle name="Normal 2 29 5 2" xfId="3864" xr:uid="{00000000-0005-0000-0000-000019100000}"/>
    <cellStyle name="Normal 2 29 5 2 2" xfId="3865" xr:uid="{00000000-0005-0000-0000-00001A100000}"/>
    <cellStyle name="Normal 2 29 5 2 2 2" xfId="3866" xr:uid="{00000000-0005-0000-0000-00001B100000}"/>
    <cellStyle name="Normal 2 29 5 3" xfId="3867" xr:uid="{00000000-0005-0000-0000-00001C100000}"/>
    <cellStyle name="Normal 2 29 5 3 2" xfId="3868" xr:uid="{00000000-0005-0000-0000-00001D100000}"/>
    <cellStyle name="Normal 2 29 5 3 2 2" xfId="3869" xr:uid="{00000000-0005-0000-0000-00001E100000}"/>
    <cellStyle name="Normal 2 29 6" xfId="3870" xr:uid="{00000000-0005-0000-0000-00001F100000}"/>
    <cellStyle name="Normal 2 29 6 2" xfId="3871" xr:uid="{00000000-0005-0000-0000-000020100000}"/>
    <cellStyle name="Normal 2 29 6 2 2" xfId="3872" xr:uid="{00000000-0005-0000-0000-000021100000}"/>
    <cellStyle name="Normal 2 29 6 2 2 2" xfId="3873" xr:uid="{00000000-0005-0000-0000-000022100000}"/>
    <cellStyle name="Normal 2 29 6 3" xfId="3874" xr:uid="{00000000-0005-0000-0000-000023100000}"/>
    <cellStyle name="Normal 2 29 6 3 2" xfId="3875" xr:uid="{00000000-0005-0000-0000-000024100000}"/>
    <cellStyle name="Normal 2 29 6 3 2 2" xfId="3876" xr:uid="{00000000-0005-0000-0000-000025100000}"/>
    <cellStyle name="Normal 2 29 7" xfId="3877" xr:uid="{00000000-0005-0000-0000-000026100000}"/>
    <cellStyle name="Normal 2 29 7 2" xfId="3878" xr:uid="{00000000-0005-0000-0000-000027100000}"/>
    <cellStyle name="Normal 2 29 7 2 2" xfId="3879" xr:uid="{00000000-0005-0000-0000-000028100000}"/>
    <cellStyle name="Normal 2 29 7 2 2 2" xfId="3880" xr:uid="{00000000-0005-0000-0000-000029100000}"/>
    <cellStyle name="Normal 2 29 7 3" xfId="3881" xr:uid="{00000000-0005-0000-0000-00002A100000}"/>
    <cellStyle name="Normal 2 29 7 3 2" xfId="3882" xr:uid="{00000000-0005-0000-0000-00002B100000}"/>
    <cellStyle name="Normal 2 29 7 3 2 2" xfId="3883" xr:uid="{00000000-0005-0000-0000-00002C100000}"/>
    <cellStyle name="Normal 2 29 8" xfId="3884" xr:uid="{00000000-0005-0000-0000-00002D100000}"/>
    <cellStyle name="Normal 2 29 8 2" xfId="3885" xr:uid="{00000000-0005-0000-0000-00002E100000}"/>
    <cellStyle name="Normal 2 29 8 2 2" xfId="3886" xr:uid="{00000000-0005-0000-0000-00002F100000}"/>
    <cellStyle name="Normal 2 29 8 2 2 2" xfId="3887" xr:uid="{00000000-0005-0000-0000-000030100000}"/>
    <cellStyle name="Normal 2 29 8 3" xfId="3888" xr:uid="{00000000-0005-0000-0000-000031100000}"/>
    <cellStyle name="Normal 2 29 8 3 2" xfId="3889" xr:uid="{00000000-0005-0000-0000-000032100000}"/>
    <cellStyle name="Normal 2 29 8 3 2 2" xfId="3890" xr:uid="{00000000-0005-0000-0000-000033100000}"/>
    <cellStyle name="Normal 2 29 9" xfId="3891" xr:uid="{00000000-0005-0000-0000-000034100000}"/>
    <cellStyle name="Normal 2 29 9 2" xfId="3892" xr:uid="{00000000-0005-0000-0000-000035100000}"/>
    <cellStyle name="Normal 2 29 9 2 2" xfId="3893" xr:uid="{00000000-0005-0000-0000-000036100000}"/>
    <cellStyle name="Normal 2 29 9 2 2 2" xfId="3894" xr:uid="{00000000-0005-0000-0000-000037100000}"/>
    <cellStyle name="Normal 2 29 9 3" xfId="3895" xr:uid="{00000000-0005-0000-0000-000038100000}"/>
    <cellStyle name="Normal 2 29 9 3 2" xfId="3896" xr:uid="{00000000-0005-0000-0000-000039100000}"/>
    <cellStyle name="Normal 2 29 9 3 2 2" xfId="3897" xr:uid="{00000000-0005-0000-0000-00003A100000}"/>
    <cellStyle name="Normal 2 3" xfId="3898" xr:uid="{00000000-0005-0000-0000-00003B100000}"/>
    <cellStyle name="Normal 2 3 2" xfId="3899" xr:uid="{00000000-0005-0000-0000-00003C100000}"/>
    <cellStyle name="Normal 2 3 2 2" xfId="3900" xr:uid="{00000000-0005-0000-0000-00003D100000}"/>
    <cellStyle name="Normal 2 3 2 2 2" xfId="3901" xr:uid="{00000000-0005-0000-0000-00003E100000}"/>
    <cellStyle name="Normal 2 3 3" xfId="3902" xr:uid="{00000000-0005-0000-0000-00003F100000}"/>
    <cellStyle name="Normal 2 3 3 2" xfId="3903" xr:uid="{00000000-0005-0000-0000-000040100000}"/>
    <cellStyle name="Normal 2 3 3 2 2" xfId="3904" xr:uid="{00000000-0005-0000-0000-000041100000}"/>
    <cellStyle name="Normal 2 3 4" xfId="3905" xr:uid="{00000000-0005-0000-0000-000042100000}"/>
    <cellStyle name="Normal 2 3 5" xfId="14717" xr:uid="{00000000-0005-0000-0000-000043100000}"/>
    <cellStyle name="Normal 2 30" xfId="3906" xr:uid="{00000000-0005-0000-0000-000044100000}"/>
    <cellStyle name="Normal 2 30 10" xfId="3907" xr:uid="{00000000-0005-0000-0000-000045100000}"/>
    <cellStyle name="Normal 2 30 10 2" xfId="3908" xr:uid="{00000000-0005-0000-0000-000046100000}"/>
    <cellStyle name="Normal 2 30 10 2 2" xfId="3909" xr:uid="{00000000-0005-0000-0000-000047100000}"/>
    <cellStyle name="Normal 2 30 10 2 2 2" xfId="3910" xr:uid="{00000000-0005-0000-0000-000048100000}"/>
    <cellStyle name="Normal 2 30 10 3" xfId="3911" xr:uid="{00000000-0005-0000-0000-000049100000}"/>
    <cellStyle name="Normal 2 30 10 3 2" xfId="3912" xr:uid="{00000000-0005-0000-0000-00004A100000}"/>
    <cellStyle name="Normal 2 30 10 3 2 2" xfId="3913" xr:uid="{00000000-0005-0000-0000-00004B100000}"/>
    <cellStyle name="Normal 2 30 11" xfId="3914" xr:uid="{00000000-0005-0000-0000-00004C100000}"/>
    <cellStyle name="Normal 2 30 11 2" xfId="3915" xr:uid="{00000000-0005-0000-0000-00004D100000}"/>
    <cellStyle name="Normal 2 30 11 2 2" xfId="3916" xr:uid="{00000000-0005-0000-0000-00004E100000}"/>
    <cellStyle name="Normal 2 30 11 2 2 2" xfId="3917" xr:uid="{00000000-0005-0000-0000-00004F100000}"/>
    <cellStyle name="Normal 2 30 11 3" xfId="3918" xr:uid="{00000000-0005-0000-0000-000050100000}"/>
    <cellStyle name="Normal 2 30 11 3 2" xfId="3919" xr:uid="{00000000-0005-0000-0000-000051100000}"/>
    <cellStyle name="Normal 2 30 11 3 2 2" xfId="3920" xr:uid="{00000000-0005-0000-0000-000052100000}"/>
    <cellStyle name="Normal 2 30 12" xfId="3921" xr:uid="{00000000-0005-0000-0000-000053100000}"/>
    <cellStyle name="Normal 2 30 12 2" xfId="3922" xr:uid="{00000000-0005-0000-0000-000054100000}"/>
    <cellStyle name="Normal 2 30 12 2 2" xfId="3923" xr:uid="{00000000-0005-0000-0000-000055100000}"/>
    <cellStyle name="Normal 2 30 12 2 2 2" xfId="3924" xr:uid="{00000000-0005-0000-0000-000056100000}"/>
    <cellStyle name="Normal 2 30 12 3" xfId="3925" xr:uid="{00000000-0005-0000-0000-000057100000}"/>
    <cellStyle name="Normal 2 30 12 3 2" xfId="3926" xr:uid="{00000000-0005-0000-0000-000058100000}"/>
    <cellStyle name="Normal 2 30 12 3 2 2" xfId="3927" xr:uid="{00000000-0005-0000-0000-000059100000}"/>
    <cellStyle name="Normal 2 30 13" xfId="3928" xr:uid="{00000000-0005-0000-0000-00005A100000}"/>
    <cellStyle name="Normal 2 30 13 2" xfId="3929" xr:uid="{00000000-0005-0000-0000-00005B100000}"/>
    <cellStyle name="Normal 2 30 13 2 2" xfId="3930" xr:uid="{00000000-0005-0000-0000-00005C100000}"/>
    <cellStyle name="Normal 2 30 13 2 2 2" xfId="3931" xr:uid="{00000000-0005-0000-0000-00005D100000}"/>
    <cellStyle name="Normal 2 30 13 3" xfId="3932" xr:uid="{00000000-0005-0000-0000-00005E100000}"/>
    <cellStyle name="Normal 2 30 13 3 2" xfId="3933" xr:uid="{00000000-0005-0000-0000-00005F100000}"/>
    <cellStyle name="Normal 2 30 13 3 2 2" xfId="3934" xr:uid="{00000000-0005-0000-0000-000060100000}"/>
    <cellStyle name="Normal 2 30 14" xfId="3935" xr:uid="{00000000-0005-0000-0000-000061100000}"/>
    <cellStyle name="Normal 2 30 14 2" xfId="3936" xr:uid="{00000000-0005-0000-0000-000062100000}"/>
    <cellStyle name="Normal 2 30 14 2 2" xfId="3937" xr:uid="{00000000-0005-0000-0000-000063100000}"/>
    <cellStyle name="Normal 2 30 14 2 2 2" xfId="3938" xr:uid="{00000000-0005-0000-0000-000064100000}"/>
    <cellStyle name="Normal 2 30 14 3" xfId="3939" xr:uid="{00000000-0005-0000-0000-000065100000}"/>
    <cellStyle name="Normal 2 30 14 3 2" xfId="3940" xr:uid="{00000000-0005-0000-0000-000066100000}"/>
    <cellStyle name="Normal 2 30 14 3 2 2" xfId="3941" xr:uid="{00000000-0005-0000-0000-000067100000}"/>
    <cellStyle name="Normal 2 30 15" xfId="3942" xr:uid="{00000000-0005-0000-0000-000068100000}"/>
    <cellStyle name="Normal 2 30 15 2" xfId="3943" xr:uid="{00000000-0005-0000-0000-000069100000}"/>
    <cellStyle name="Normal 2 30 15 2 2" xfId="3944" xr:uid="{00000000-0005-0000-0000-00006A100000}"/>
    <cellStyle name="Normal 2 30 15 2 2 2" xfId="3945" xr:uid="{00000000-0005-0000-0000-00006B100000}"/>
    <cellStyle name="Normal 2 30 15 3" xfId="3946" xr:uid="{00000000-0005-0000-0000-00006C100000}"/>
    <cellStyle name="Normal 2 30 15 3 2" xfId="3947" xr:uid="{00000000-0005-0000-0000-00006D100000}"/>
    <cellStyle name="Normal 2 30 15 3 2 2" xfId="3948" xr:uid="{00000000-0005-0000-0000-00006E100000}"/>
    <cellStyle name="Normal 2 30 16" xfId="3949" xr:uid="{00000000-0005-0000-0000-00006F100000}"/>
    <cellStyle name="Normal 2 30 16 2" xfId="3950" xr:uid="{00000000-0005-0000-0000-000070100000}"/>
    <cellStyle name="Normal 2 30 16 2 2" xfId="3951" xr:uid="{00000000-0005-0000-0000-000071100000}"/>
    <cellStyle name="Normal 2 30 16 2 2 2" xfId="3952" xr:uid="{00000000-0005-0000-0000-000072100000}"/>
    <cellStyle name="Normal 2 30 16 3" xfId="3953" xr:uid="{00000000-0005-0000-0000-000073100000}"/>
    <cellStyle name="Normal 2 30 16 3 2" xfId="3954" xr:uid="{00000000-0005-0000-0000-000074100000}"/>
    <cellStyle name="Normal 2 30 16 3 2 2" xfId="3955" xr:uid="{00000000-0005-0000-0000-000075100000}"/>
    <cellStyle name="Normal 2 30 17" xfId="3956" xr:uid="{00000000-0005-0000-0000-000076100000}"/>
    <cellStyle name="Normal 2 30 17 2" xfId="3957" xr:uid="{00000000-0005-0000-0000-000077100000}"/>
    <cellStyle name="Normal 2 30 17 2 2" xfId="3958" xr:uid="{00000000-0005-0000-0000-000078100000}"/>
    <cellStyle name="Normal 2 30 17 2 2 2" xfId="3959" xr:uid="{00000000-0005-0000-0000-000079100000}"/>
    <cellStyle name="Normal 2 30 17 3" xfId="3960" xr:uid="{00000000-0005-0000-0000-00007A100000}"/>
    <cellStyle name="Normal 2 30 17 3 2" xfId="3961" xr:uid="{00000000-0005-0000-0000-00007B100000}"/>
    <cellStyle name="Normal 2 30 17 3 2 2" xfId="3962" xr:uid="{00000000-0005-0000-0000-00007C100000}"/>
    <cellStyle name="Normal 2 30 18" xfId="3963" xr:uid="{00000000-0005-0000-0000-00007D100000}"/>
    <cellStyle name="Normal 2 30 18 2" xfId="3964" xr:uid="{00000000-0005-0000-0000-00007E100000}"/>
    <cellStyle name="Normal 2 30 18 2 2" xfId="3965" xr:uid="{00000000-0005-0000-0000-00007F100000}"/>
    <cellStyle name="Normal 2 30 18 2 2 2" xfId="3966" xr:uid="{00000000-0005-0000-0000-000080100000}"/>
    <cellStyle name="Normal 2 30 18 3" xfId="3967" xr:uid="{00000000-0005-0000-0000-000081100000}"/>
    <cellStyle name="Normal 2 30 18 3 2" xfId="3968" xr:uid="{00000000-0005-0000-0000-000082100000}"/>
    <cellStyle name="Normal 2 30 18 3 2 2" xfId="3969" xr:uid="{00000000-0005-0000-0000-000083100000}"/>
    <cellStyle name="Normal 2 30 19" xfId="3970" xr:uid="{00000000-0005-0000-0000-000084100000}"/>
    <cellStyle name="Normal 2 30 19 2" xfId="3971" xr:uid="{00000000-0005-0000-0000-000085100000}"/>
    <cellStyle name="Normal 2 30 19 2 2" xfId="3972" xr:uid="{00000000-0005-0000-0000-000086100000}"/>
    <cellStyle name="Normal 2 30 19 2 2 2" xfId="3973" xr:uid="{00000000-0005-0000-0000-000087100000}"/>
    <cellStyle name="Normal 2 30 19 3" xfId="3974" xr:uid="{00000000-0005-0000-0000-000088100000}"/>
    <cellStyle name="Normal 2 30 19 3 2" xfId="3975" xr:uid="{00000000-0005-0000-0000-000089100000}"/>
    <cellStyle name="Normal 2 30 19 3 2 2" xfId="3976" xr:uid="{00000000-0005-0000-0000-00008A100000}"/>
    <cellStyle name="Normal 2 30 2" xfId="3977" xr:uid="{00000000-0005-0000-0000-00008B100000}"/>
    <cellStyle name="Normal 2 30 2 2" xfId="3978" xr:uid="{00000000-0005-0000-0000-00008C100000}"/>
    <cellStyle name="Normal 2 30 2 2 2" xfId="3979" xr:uid="{00000000-0005-0000-0000-00008D100000}"/>
    <cellStyle name="Normal 2 30 2 2 2 2" xfId="3980" xr:uid="{00000000-0005-0000-0000-00008E100000}"/>
    <cellStyle name="Normal 2 30 2 3" xfId="3981" xr:uid="{00000000-0005-0000-0000-00008F100000}"/>
    <cellStyle name="Normal 2 30 2 3 2" xfId="3982" xr:uid="{00000000-0005-0000-0000-000090100000}"/>
    <cellStyle name="Normal 2 30 2 3 2 2" xfId="3983" xr:uid="{00000000-0005-0000-0000-000091100000}"/>
    <cellStyle name="Normal 2 30 20" xfId="3984" xr:uid="{00000000-0005-0000-0000-000092100000}"/>
    <cellStyle name="Normal 2 30 20 2" xfId="3985" xr:uid="{00000000-0005-0000-0000-000093100000}"/>
    <cellStyle name="Normal 2 30 20 2 2" xfId="3986" xr:uid="{00000000-0005-0000-0000-000094100000}"/>
    <cellStyle name="Normal 2 30 20 2 2 2" xfId="3987" xr:uid="{00000000-0005-0000-0000-000095100000}"/>
    <cellStyle name="Normal 2 30 20 3" xfId="3988" xr:uid="{00000000-0005-0000-0000-000096100000}"/>
    <cellStyle name="Normal 2 30 20 3 2" xfId="3989" xr:uid="{00000000-0005-0000-0000-000097100000}"/>
    <cellStyle name="Normal 2 30 20 3 2 2" xfId="3990" xr:uid="{00000000-0005-0000-0000-000098100000}"/>
    <cellStyle name="Normal 2 30 21" xfId="3991" xr:uid="{00000000-0005-0000-0000-000099100000}"/>
    <cellStyle name="Normal 2 30 21 2" xfId="3992" xr:uid="{00000000-0005-0000-0000-00009A100000}"/>
    <cellStyle name="Normal 2 30 21 2 2" xfId="3993" xr:uid="{00000000-0005-0000-0000-00009B100000}"/>
    <cellStyle name="Normal 2 30 21 2 2 2" xfId="3994" xr:uid="{00000000-0005-0000-0000-00009C100000}"/>
    <cellStyle name="Normal 2 30 21 3" xfId="3995" xr:uid="{00000000-0005-0000-0000-00009D100000}"/>
    <cellStyle name="Normal 2 30 21 3 2" xfId="3996" xr:uid="{00000000-0005-0000-0000-00009E100000}"/>
    <cellStyle name="Normal 2 30 21 3 2 2" xfId="3997" xr:uid="{00000000-0005-0000-0000-00009F100000}"/>
    <cellStyle name="Normal 2 30 22" xfId="3998" xr:uid="{00000000-0005-0000-0000-0000A0100000}"/>
    <cellStyle name="Normal 2 30 22 2" xfId="3999" xr:uid="{00000000-0005-0000-0000-0000A1100000}"/>
    <cellStyle name="Normal 2 30 22 2 2" xfId="4000" xr:uid="{00000000-0005-0000-0000-0000A2100000}"/>
    <cellStyle name="Normal 2 30 22 2 2 2" xfId="4001" xr:uid="{00000000-0005-0000-0000-0000A3100000}"/>
    <cellStyle name="Normal 2 30 22 3" xfId="4002" xr:uid="{00000000-0005-0000-0000-0000A4100000}"/>
    <cellStyle name="Normal 2 30 22 3 2" xfId="4003" xr:uid="{00000000-0005-0000-0000-0000A5100000}"/>
    <cellStyle name="Normal 2 30 22 3 2 2" xfId="4004" xr:uid="{00000000-0005-0000-0000-0000A6100000}"/>
    <cellStyle name="Normal 2 30 23" xfId="4005" xr:uid="{00000000-0005-0000-0000-0000A7100000}"/>
    <cellStyle name="Normal 2 30 23 2" xfId="4006" xr:uid="{00000000-0005-0000-0000-0000A8100000}"/>
    <cellStyle name="Normal 2 30 23 2 2" xfId="4007" xr:uid="{00000000-0005-0000-0000-0000A9100000}"/>
    <cellStyle name="Normal 2 30 23 2 2 2" xfId="4008" xr:uid="{00000000-0005-0000-0000-0000AA100000}"/>
    <cellStyle name="Normal 2 30 23 3" xfId="4009" xr:uid="{00000000-0005-0000-0000-0000AB100000}"/>
    <cellStyle name="Normal 2 30 23 3 2" xfId="4010" xr:uid="{00000000-0005-0000-0000-0000AC100000}"/>
    <cellStyle name="Normal 2 30 23 3 2 2" xfId="4011" xr:uid="{00000000-0005-0000-0000-0000AD100000}"/>
    <cellStyle name="Normal 2 30 24" xfId="4012" xr:uid="{00000000-0005-0000-0000-0000AE100000}"/>
    <cellStyle name="Normal 2 30 24 2" xfId="4013" xr:uid="{00000000-0005-0000-0000-0000AF100000}"/>
    <cellStyle name="Normal 2 30 24 2 2" xfId="4014" xr:uid="{00000000-0005-0000-0000-0000B0100000}"/>
    <cellStyle name="Normal 2 30 25" xfId="4015" xr:uid="{00000000-0005-0000-0000-0000B1100000}"/>
    <cellStyle name="Normal 2 30 25 2" xfId="4016" xr:uid="{00000000-0005-0000-0000-0000B2100000}"/>
    <cellStyle name="Normal 2 30 25 2 2" xfId="4017" xr:uid="{00000000-0005-0000-0000-0000B3100000}"/>
    <cellStyle name="Normal 2 30 3" xfId="4018" xr:uid="{00000000-0005-0000-0000-0000B4100000}"/>
    <cellStyle name="Normal 2 30 3 2" xfId="4019" xr:uid="{00000000-0005-0000-0000-0000B5100000}"/>
    <cellStyle name="Normal 2 30 3 2 2" xfId="4020" xr:uid="{00000000-0005-0000-0000-0000B6100000}"/>
    <cellStyle name="Normal 2 30 3 2 2 2" xfId="4021" xr:uid="{00000000-0005-0000-0000-0000B7100000}"/>
    <cellStyle name="Normal 2 30 3 3" xfId="4022" xr:uid="{00000000-0005-0000-0000-0000B8100000}"/>
    <cellStyle name="Normal 2 30 3 3 2" xfId="4023" xr:uid="{00000000-0005-0000-0000-0000B9100000}"/>
    <cellStyle name="Normal 2 30 3 3 2 2" xfId="4024" xr:uid="{00000000-0005-0000-0000-0000BA100000}"/>
    <cellStyle name="Normal 2 30 4" xfId="4025" xr:uid="{00000000-0005-0000-0000-0000BB100000}"/>
    <cellStyle name="Normal 2 30 4 2" xfId="4026" xr:uid="{00000000-0005-0000-0000-0000BC100000}"/>
    <cellStyle name="Normal 2 30 4 2 2" xfId="4027" xr:uid="{00000000-0005-0000-0000-0000BD100000}"/>
    <cellStyle name="Normal 2 30 4 2 2 2" xfId="4028" xr:uid="{00000000-0005-0000-0000-0000BE100000}"/>
    <cellStyle name="Normal 2 30 4 3" xfId="4029" xr:uid="{00000000-0005-0000-0000-0000BF100000}"/>
    <cellStyle name="Normal 2 30 4 3 2" xfId="4030" xr:uid="{00000000-0005-0000-0000-0000C0100000}"/>
    <cellStyle name="Normal 2 30 4 3 2 2" xfId="4031" xr:uid="{00000000-0005-0000-0000-0000C1100000}"/>
    <cellStyle name="Normal 2 30 5" xfId="4032" xr:uid="{00000000-0005-0000-0000-0000C2100000}"/>
    <cellStyle name="Normal 2 30 5 2" xfId="4033" xr:uid="{00000000-0005-0000-0000-0000C3100000}"/>
    <cellStyle name="Normal 2 30 5 2 2" xfId="4034" xr:uid="{00000000-0005-0000-0000-0000C4100000}"/>
    <cellStyle name="Normal 2 30 5 2 2 2" xfId="4035" xr:uid="{00000000-0005-0000-0000-0000C5100000}"/>
    <cellStyle name="Normal 2 30 5 3" xfId="4036" xr:uid="{00000000-0005-0000-0000-0000C6100000}"/>
    <cellStyle name="Normal 2 30 5 3 2" xfId="4037" xr:uid="{00000000-0005-0000-0000-0000C7100000}"/>
    <cellStyle name="Normal 2 30 5 3 2 2" xfId="4038" xr:uid="{00000000-0005-0000-0000-0000C8100000}"/>
    <cellStyle name="Normal 2 30 6" xfId="4039" xr:uid="{00000000-0005-0000-0000-0000C9100000}"/>
    <cellStyle name="Normal 2 30 6 2" xfId="4040" xr:uid="{00000000-0005-0000-0000-0000CA100000}"/>
    <cellStyle name="Normal 2 30 6 2 2" xfId="4041" xr:uid="{00000000-0005-0000-0000-0000CB100000}"/>
    <cellStyle name="Normal 2 30 6 2 2 2" xfId="4042" xr:uid="{00000000-0005-0000-0000-0000CC100000}"/>
    <cellStyle name="Normal 2 30 6 3" xfId="4043" xr:uid="{00000000-0005-0000-0000-0000CD100000}"/>
    <cellStyle name="Normal 2 30 6 3 2" xfId="4044" xr:uid="{00000000-0005-0000-0000-0000CE100000}"/>
    <cellStyle name="Normal 2 30 6 3 2 2" xfId="4045" xr:uid="{00000000-0005-0000-0000-0000CF100000}"/>
    <cellStyle name="Normal 2 30 7" xfId="4046" xr:uid="{00000000-0005-0000-0000-0000D0100000}"/>
    <cellStyle name="Normal 2 30 7 2" xfId="4047" xr:uid="{00000000-0005-0000-0000-0000D1100000}"/>
    <cellStyle name="Normal 2 30 7 2 2" xfId="4048" xr:uid="{00000000-0005-0000-0000-0000D2100000}"/>
    <cellStyle name="Normal 2 30 7 2 2 2" xfId="4049" xr:uid="{00000000-0005-0000-0000-0000D3100000}"/>
    <cellStyle name="Normal 2 30 7 3" xfId="4050" xr:uid="{00000000-0005-0000-0000-0000D4100000}"/>
    <cellStyle name="Normal 2 30 7 3 2" xfId="4051" xr:uid="{00000000-0005-0000-0000-0000D5100000}"/>
    <cellStyle name="Normal 2 30 7 3 2 2" xfId="4052" xr:uid="{00000000-0005-0000-0000-0000D6100000}"/>
    <cellStyle name="Normal 2 30 8" xfId="4053" xr:uid="{00000000-0005-0000-0000-0000D7100000}"/>
    <cellStyle name="Normal 2 30 8 2" xfId="4054" xr:uid="{00000000-0005-0000-0000-0000D8100000}"/>
    <cellStyle name="Normal 2 30 8 2 2" xfId="4055" xr:uid="{00000000-0005-0000-0000-0000D9100000}"/>
    <cellStyle name="Normal 2 30 8 2 2 2" xfId="4056" xr:uid="{00000000-0005-0000-0000-0000DA100000}"/>
    <cellStyle name="Normal 2 30 8 3" xfId="4057" xr:uid="{00000000-0005-0000-0000-0000DB100000}"/>
    <cellStyle name="Normal 2 30 8 3 2" xfId="4058" xr:uid="{00000000-0005-0000-0000-0000DC100000}"/>
    <cellStyle name="Normal 2 30 8 3 2 2" xfId="4059" xr:uid="{00000000-0005-0000-0000-0000DD100000}"/>
    <cellStyle name="Normal 2 30 9" xfId="4060" xr:uid="{00000000-0005-0000-0000-0000DE100000}"/>
    <cellStyle name="Normal 2 30 9 2" xfId="4061" xr:uid="{00000000-0005-0000-0000-0000DF100000}"/>
    <cellStyle name="Normal 2 30 9 2 2" xfId="4062" xr:uid="{00000000-0005-0000-0000-0000E0100000}"/>
    <cellStyle name="Normal 2 30 9 2 2 2" xfId="4063" xr:uid="{00000000-0005-0000-0000-0000E1100000}"/>
    <cellStyle name="Normal 2 30 9 3" xfId="4064" xr:uid="{00000000-0005-0000-0000-0000E2100000}"/>
    <cellStyle name="Normal 2 30 9 3 2" xfId="4065" xr:uid="{00000000-0005-0000-0000-0000E3100000}"/>
    <cellStyle name="Normal 2 30 9 3 2 2" xfId="4066" xr:uid="{00000000-0005-0000-0000-0000E4100000}"/>
    <cellStyle name="Normal 2 31" xfId="4067" xr:uid="{00000000-0005-0000-0000-0000E5100000}"/>
    <cellStyle name="Normal 2 31 10" xfId="4068" xr:uid="{00000000-0005-0000-0000-0000E6100000}"/>
    <cellStyle name="Normal 2 31 10 2" xfId="4069" xr:uid="{00000000-0005-0000-0000-0000E7100000}"/>
    <cellStyle name="Normal 2 31 10 2 2" xfId="4070" xr:uid="{00000000-0005-0000-0000-0000E8100000}"/>
    <cellStyle name="Normal 2 31 10 2 2 2" xfId="4071" xr:uid="{00000000-0005-0000-0000-0000E9100000}"/>
    <cellStyle name="Normal 2 31 10 3" xfId="4072" xr:uid="{00000000-0005-0000-0000-0000EA100000}"/>
    <cellStyle name="Normal 2 31 10 3 2" xfId="4073" xr:uid="{00000000-0005-0000-0000-0000EB100000}"/>
    <cellStyle name="Normal 2 31 10 3 2 2" xfId="4074" xr:uid="{00000000-0005-0000-0000-0000EC100000}"/>
    <cellStyle name="Normal 2 31 11" xfId="4075" xr:uid="{00000000-0005-0000-0000-0000ED100000}"/>
    <cellStyle name="Normal 2 31 11 2" xfId="4076" xr:uid="{00000000-0005-0000-0000-0000EE100000}"/>
    <cellStyle name="Normal 2 31 11 2 2" xfId="4077" xr:uid="{00000000-0005-0000-0000-0000EF100000}"/>
    <cellStyle name="Normal 2 31 11 2 2 2" xfId="4078" xr:uid="{00000000-0005-0000-0000-0000F0100000}"/>
    <cellStyle name="Normal 2 31 11 3" xfId="4079" xr:uid="{00000000-0005-0000-0000-0000F1100000}"/>
    <cellStyle name="Normal 2 31 11 3 2" xfId="4080" xr:uid="{00000000-0005-0000-0000-0000F2100000}"/>
    <cellStyle name="Normal 2 31 11 3 2 2" xfId="4081" xr:uid="{00000000-0005-0000-0000-0000F3100000}"/>
    <cellStyle name="Normal 2 31 12" xfId="4082" xr:uid="{00000000-0005-0000-0000-0000F4100000}"/>
    <cellStyle name="Normal 2 31 12 2" xfId="4083" xr:uid="{00000000-0005-0000-0000-0000F5100000}"/>
    <cellStyle name="Normal 2 31 12 2 2" xfId="4084" xr:uid="{00000000-0005-0000-0000-0000F6100000}"/>
    <cellStyle name="Normal 2 31 12 2 2 2" xfId="4085" xr:uid="{00000000-0005-0000-0000-0000F7100000}"/>
    <cellStyle name="Normal 2 31 12 3" xfId="4086" xr:uid="{00000000-0005-0000-0000-0000F8100000}"/>
    <cellStyle name="Normal 2 31 12 3 2" xfId="4087" xr:uid="{00000000-0005-0000-0000-0000F9100000}"/>
    <cellStyle name="Normal 2 31 12 3 2 2" xfId="4088" xr:uid="{00000000-0005-0000-0000-0000FA100000}"/>
    <cellStyle name="Normal 2 31 13" xfId="4089" xr:uid="{00000000-0005-0000-0000-0000FB100000}"/>
    <cellStyle name="Normal 2 31 13 2" xfId="4090" xr:uid="{00000000-0005-0000-0000-0000FC100000}"/>
    <cellStyle name="Normal 2 31 13 2 2" xfId="4091" xr:uid="{00000000-0005-0000-0000-0000FD100000}"/>
    <cellStyle name="Normal 2 31 13 2 2 2" xfId="4092" xr:uid="{00000000-0005-0000-0000-0000FE100000}"/>
    <cellStyle name="Normal 2 31 13 3" xfId="4093" xr:uid="{00000000-0005-0000-0000-0000FF100000}"/>
    <cellStyle name="Normal 2 31 13 3 2" xfId="4094" xr:uid="{00000000-0005-0000-0000-000000110000}"/>
    <cellStyle name="Normal 2 31 13 3 2 2" xfId="4095" xr:uid="{00000000-0005-0000-0000-000001110000}"/>
    <cellStyle name="Normal 2 31 14" xfId="4096" xr:uid="{00000000-0005-0000-0000-000002110000}"/>
    <cellStyle name="Normal 2 31 14 2" xfId="4097" xr:uid="{00000000-0005-0000-0000-000003110000}"/>
    <cellStyle name="Normal 2 31 14 2 2" xfId="4098" xr:uid="{00000000-0005-0000-0000-000004110000}"/>
    <cellStyle name="Normal 2 31 14 2 2 2" xfId="4099" xr:uid="{00000000-0005-0000-0000-000005110000}"/>
    <cellStyle name="Normal 2 31 14 3" xfId="4100" xr:uid="{00000000-0005-0000-0000-000006110000}"/>
    <cellStyle name="Normal 2 31 14 3 2" xfId="4101" xr:uid="{00000000-0005-0000-0000-000007110000}"/>
    <cellStyle name="Normal 2 31 14 3 2 2" xfId="4102" xr:uid="{00000000-0005-0000-0000-000008110000}"/>
    <cellStyle name="Normal 2 31 15" xfId="4103" xr:uid="{00000000-0005-0000-0000-000009110000}"/>
    <cellStyle name="Normal 2 31 15 2" xfId="4104" xr:uid="{00000000-0005-0000-0000-00000A110000}"/>
    <cellStyle name="Normal 2 31 15 2 2" xfId="4105" xr:uid="{00000000-0005-0000-0000-00000B110000}"/>
    <cellStyle name="Normal 2 31 15 2 2 2" xfId="4106" xr:uid="{00000000-0005-0000-0000-00000C110000}"/>
    <cellStyle name="Normal 2 31 15 3" xfId="4107" xr:uid="{00000000-0005-0000-0000-00000D110000}"/>
    <cellStyle name="Normal 2 31 15 3 2" xfId="4108" xr:uid="{00000000-0005-0000-0000-00000E110000}"/>
    <cellStyle name="Normal 2 31 15 3 2 2" xfId="4109" xr:uid="{00000000-0005-0000-0000-00000F110000}"/>
    <cellStyle name="Normal 2 31 16" xfId="4110" xr:uid="{00000000-0005-0000-0000-000010110000}"/>
    <cellStyle name="Normal 2 31 16 2" xfId="4111" xr:uid="{00000000-0005-0000-0000-000011110000}"/>
    <cellStyle name="Normal 2 31 16 2 2" xfId="4112" xr:uid="{00000000-0005-0000-0000-000012110000}"/>
    <cellStyle name="Normal 2 31 16 2 2 2" xfId="4113" xr:uid="{00000000-0005-0000-0000-000013110000}"/>
    <cellStyle name="Normal 2 31 16 3" xfId="4114" xr:uid="{00000000-0005-0000-0000-000014110000}"/>
    <cellStyle name="Normal 2 31 16 3 2" xfId="4115" xr:uid="{00000000-0005-0000-0000-000015110000}"/>
    <cellStyle name="Normal 2 31 16 3 2 2" xfId="4116" xr:uid="{00000000-0005-0000-0000-000016110000}"/>
    <cellStyle name="Normal 2 31 17" xfId="4117" xr:uid="{00000000-0005-0000-0000-000017110000}"/>
    <cellStyle name="Normal 2 31 17 2" xfId="4118" xr:uid="{00000000-0005-0000-0000-000018110000}"/>
    <cellStyle name="Normal 2 31 17 2 2" xfId="4119" xr:uid="{00000000-0005-0000-0000-000019110000}"/>
    <cellStyle name="Normal 2 31 17 2 2 2" xfId="4120" xr:uid="{00000000-0005-0000-0000-00001A110000}"/>
    <cellStyle name="Normal 2 31 17 3" xfId="4121" xr:uid="{00000000-0005-0000-0000-00001B110000}"/>
    <cellStyle name="Normal 2 31 17 3 2" xfId="4122" xr:uid="{00000000-0005-0000-0000-00001C110000}"/>
    <cellStyle name="Normal 2 31 17 3 2 2" xfId="4123" xr:uid="{00000000-0005-0000-0000-00001D110000}"/>
    <cellStyle name="Normal 2 31 18" xfId="4124" xr:uid="{00000000-0005-0000-0000-00001E110000}"/>
    <cellStyle name="Normal 2 31 18 2" xfId="4125" xr:uid="{00000000-0005-0000-0000-00001F110000}"/>
    <cellStyle name="Normal 2 31 18 2 2" xfId="4126" xr:uid="{00000000-0005-0000-0000-000020110000}"/>
    <cellStyle name="Normal 2 31 18 2 2 2" xfId="4127" xr:uid="{00000000-0005-0000-0000-000021110000}"/>
    <cellStyle name="Normal 2 31 18 3" xfId="4128" xr:uid="{00000000-0005-0000-0000-000022110000}"/>
    <cellStyle name="Normal 2 31 18 3 2" xfId="4129" xr:uid="{00000000-0005-0000-0000-000023110000}"/>
    <cellStyle name="Normal 2 31 18 3 2 2" xfId="4130" xr:uid="{00000000-0005-0000-0000-000024110000}"/>
    <cellStyle name="Normal 2 31 19" xfId="4131" xr:uid="{00000000-0005-0000-0000-000025110000}"/>
    <cellStyle name="Normal 2 31 19 2" xfId="4132" xr:uid="{00000000-0005-0000-0000-000026110000}"/>
    <cellStyle name="Normal 2 31 19 2 2" xfId="4133" xr:uid="{00000000-0005-0000-0000-000027110000}"/>
    <cellStyle name="Normal 2 31 19 2 2 2" xfId="4134" xr:uid="{00000000-0005-0000-0000-000028110000}"/>
    <cellStyle name="Normal 2 31 19 3" xfId="4135" xr:uid="{00000000-0005-0000-0000-000029110000}"/>
    <cellStyle name="Normal 2 31 19 3 2" xfId="4136" xr:uid="{00000000-0005-0000-0000-00002A110000}"/>
    <cellStyle name="Normal 2 31 19 3 2 2" xfId="4137" xr:uid="{00000000-0005-0000-0000-00002B110000}"/>
    <cellStyle name="Normal 2 31 2" xfId="4138" xr:uid="{00000000-0005-0000-0000-00002C110000}"/>
    <cellStyle name="Normal 2 31 2 2" xfId="4139" xr:uid="{00000000-0005-0000-0000-00002D110000}"/>
    <cellStyle name="Normal 2 31 2 2 2" xfId="4140" xr:uid="{00000000-0005-0000-0000-00002E110000}"/>
    <cellStyle name="Normal 2 31 2 2 2 2" xfId="4141" xr:uid="{00000000-0005-0000-0000-00002F110000}"/>
    <cellStyle name="Normal 2 31 2 3" xfId="4142" xr:uid="{00000000-0005-0000-0000-000030110000}"/>
    <cellStyle name="Normal 2 31 2 3 2" xfId="4143" xr:uid="{00000000-0005-0000-0000-000031110000}"/>
    <cellStyle name="Normal 2 31 2 3 2 2" xfId="4144" xr:uid="{00000000-0005-0000-0000-000032110000}"/>
    <cellStyle name="Normal 2 31 20" xfId="4145" xr:uid="{00000000-0005-0000-0000-000033110000}"/>
    <cellStyle name="Normal 2 31 20 2" xfId="4146" xr:uid="{00000000-0005-0000-0000-000034110000}"/>
    <cellStyle name="Normal 2 31 20 2 2" xfId="4147" xr:uid="{00000000-0005-0000-0000-000035110000}"/>
    <cellStyle name="Normal 2 31 20 2 2 2" xfId="4148" xr:uid="{00000000-0005-0000-0000-000036110000}"/>
    <cellStyle name="Normal 2 31 20 3" xfId="4149" xr:uid="{00000000-0005-0000-0000-000037110000}"/>
    <cellStyle name="Normal 2 31 20 3 2" xfId="4150" xr:uid="{00000000-0005-0000-0000-000038110000}"/>
    <cellStyle name="Normal 2 31 20 3 2 2" xfId="4151" xr:uid="{00000000-0005-0000-0000-000039110000}"/>
    <cellStyle name="Normal 2 31 21" xfId="4152" xr:uid="{00000000-0005-0000-0000-00003A110000}"/>
    <cellStyle name="Normal 2 31 21 2" xfId="4153" xr:uid="{00000000-0005-0000-0000-00003B110000}"/>
    <cellStyle name="Normal 2 31 21 2 2" xfId="4154" xr:uid="{00000000-0005-0000-0000-00003C110000}"/>
    <cellStyle name="Normal 2 31 21 2 2 2" xfId="4155" xr:uid="{00000000-0005-0000-0000-00003D110000}"/>
    <cellStyle name="Normal 2 31 21 3" xfId="4156" xr:uid="{00000000-0005-0000-0000-00003E110000}"/>
    <cellStyle name="Normal 2 31 21 3 2" xfId="4157" xr:uid="{00000000-0005-0000-0000-00003F110000}"/>
    <cellStyle name="Normal 2 31 21 3 2 2" xfId="4158" xr:uid="{00000000-0005-0000-0000-000040110000}"/>
    <cellStyle name="Normal 2 31 22" xfId="4159" xr:uid="{00000000-0005-0000-0000-000041110000}"/>
    <cellStyle name="Normal 2 31 22 2" xfId="4160" xr:uid="{00000000-0005-0000-0000-000042110000}"/>
    <cellStyle name="Normal 2 31 22 2 2" xfId="4161" xr:uid="{00000000-0005-0000-0000-000043110000}"/>
    <cellStyle name="Normal 2 31 22 2 2 2" xfId="4162" xr:uid="{00000000-0005-0000-0000-000044110000}"/>
    <cellStyle name="Normal 2 31 22 3" xfId="4163" xr:uid="{00000000-0005-0000-0000-000045110000}"/>
    <cellStyle name="Normal 2 31 22 3 2" xfId="4164" xr:uid="{00000000-0005-0000-0000-000046110000}"/>
    <cellStyle name="Normal 2 31 22 3 2 2" xfId="4165" xr:uid="{00000000-0005-0000-0000-000047110000}"/>
    <cellStyle name="Normal 2 31 23" xfId="4166" xr:uid="{00000000-0005-0000-0000-000048110000}"/>
    <cellStyle name="Normal 2 31 23 2" xfId="4167" xr:uid="{00000000-0005-0000-0000-000049110000}"/>
    <cellStyle name="Normal 2 31 23 2 2" xfId="4168" xr:uid="{00000000-0005-0000-0000-00004A110000}"/>
    <cellStyle name="Normal 2 31 23 2 2 2" xfId="4169" xr:uid="{00000000-0005-0000-0000-00004B110000}"/>
    <cellStyle name="Normal 2 31 23 3" xfId="4170" xr:uid="{00000000-0005-0000-0000-00004C110000}"/>
    <cellStyle name="Normal 2 31 23 3 2" xfId="4171" xr:uid="{00000000-0005-0000-0000-00004D110000}"/>
    <cellStyle name="Normal 2 31 23 3 2 2" xfId="4172" xr:uid="{00000000-0005-0000-0000-00004E110000}"/>
    <cellStyle name="Normal 2 31 24" xfId="4173" xr:uid="{00000000-0005-0000-0000-00004F110000}"/>
    <cellStyle name="Normal 2 31 24 2" xfId="4174" xr:uid="{00000000-0005-0000-0000-000050110000}"/>
    <cellStyle name="Normal 2 31 24 2 2" xfId="4175" xr:uid="{00000000-0005-0000-0000-000051110000}"/>
    <cellStyle name="Normal 2 31 25" xfId="4176" xr:uid="{00000000-0005-0000-0000-000052110000}"/>
    <cellStyle name="Normal 2 31 25 2" xfId="4177" xr:uid="{00000000-0005-0000-0000-000053110000}"/>
    <cellStyle name="Normal 2 31 25 2 2" xfId="4178" xr:uid="{00000000-0005-0000-0000-000054110000}"/>
    <cellStyle name="Normal 2 31 3" xfId="4179" xr:uid="{00000000-0005-0000-0000-000055110000}"/>
    <cellStyle name="Normal 2 31 3 2" xfId="4180" xr:uid="{00000000-0005-0000-0000-000056110000}"/>
    <cellStyle name="Normal 2 31 3 2 2" xfId="4181" xr:uid="{00000000-0005-0000-0000-000057110000}"/>
    <cellStyle name="Normal 2 31 3 2 2 2" xfId="4182" xr:uid="{00000000-0005-0000-0000-000058110000}"/>
    <cellStyle name="Normal 2 31 3 3" xfId="4183" xr:uid="{00000000-0005-0000-0000-000059110000}"/>
    <cellStyle name="Normal 2 31 3 3 2" xfId="4184" xr:uid="{00000000-0005-0000-0000-00005A110000}"/>
    <cellStyle name="Normal 2 31 3 3 2 2" xfId="4185" xr:uid="{00000000-0005-0000-0000-00005B110000}"/>
    <cellStyle name="Normal 2 31 4" xfId="4186" xr:uid="{00000000-0005-0000-0000-00005C110000}"/>
    <cellStyle name="Normal 2 31 4 2" xfId="4187" xr:uid="{00000000-0005-0000-0000-00005D110000}"/>
    <cellStyle name="Normal 2 31 4 2 2" xfId="4188" xr:uid="{00000000-0005-0000-0000-00005E110000}"/>
    <cellStyle name="Normal 2 31 4 2 2 2" xfId="4189" xr:uid="{00000000-0005-0000-0000-00005F110000}"/>
    <cellStyle name="Normal 2 31 4 3" xfId="4190" xr:uid="{00000000-0005-0000-0000-000060110000}"/>
    <cellStyle name="Normal 2 31 4 3 2" xfId="4191" xr:uid="{00000000-0005-0000-0000-000061110000}"/>
    <cellStyle name="Normal 2 31 4 3 2 2" xfId="4192" xr:uid="{00000000-0005-0000-0000-000062110000}"/>
    <cellStyle name="Normal 2 31 5" xfId="4193" xr:uid="{00000000-0005-0000-0000-000063110000}"/>
    <cellStyle name="Normal 2 31 5 2" xfId="4194" xr:uid="{00000000-0005-0000-0000-000064110000}"/>
    <cellStyle name="Normal 2 31 5 2 2" xfId="4195" xr:uid="{00000000-0005-0000-0000-000065110000}"/>
    <cellStyle name="Normal 2 31 5 2 2 2" xfId="4196" xr:uid="{00000000-0005-0000-0000-000066110000}"/>
    <cellStyle name="Normal 2 31 5 3" xfId="4197" xr:uid="{00000000-0005-0000-0000-000067110000}"/>
    <cellStyle name="Normal 2 31 5 3 2" xfId="4198" xr:uid="{00000000-0005-0000-0000-000068110000}"/>
    <cellStyle name="Normal 2 31 5 3 2 2" xfId="4199" xr:uid="{00000000-0005-0000-0000-000069110000}"/>
    <cellStyle name="Normal 2 31 6" xfId="4200" xr:uid="{00000000-0005-0000-0000-00006A110000}"/>
    <cellStyle name="Normal 2 31 6 2" xfId="4201" xr:uid="{00000000-0005-0000-0000-00006B110000}"/>
    <cellStyle name="Normal 2 31 6 2 2" xfId="4202" xr:uid="{00000000-0005-0000-0000-00006C110000}"/>
    <cellStyle name="Normal 2 31 6 2 2 2" xfId="4203" xr:uid="{00000000-0005-0000-0000-00006D110000}"/>
    <cellStyle name="Normal 2 31 6 3" xfId="4204" xr:uid="{00000000-0005-0000-0000-00006E110000}"/>
    <cellStyle name="Normal 2 31 6 3 2" xfId="4205" xr:uid="{00000000-0005-0000-0000-00006F110000}"/>
    <cellStyle name="Normal 2 31 6 3 2 2" xfId="4206" xr:uid="{00000000-0005-0000-0000-000070110000}"/>
    <cellStyle name="Normal 2 31 7" xfId="4207" xr:uid="{00000000-0005-0000-0000-000071110000}"/>
    <cellStyle name="Normal 2 31 7 2" xfId="4208" xr:uid="{00000000-0005-0000-0000-000072110000}"/>
    <cellStyle name="Normal 2 31 7 2 2" xfId="4209" xr:uid="{00000000-0005-0000-0000-000073110000}"/>
    <cellStyle name="Normal 2 31 7 2 2 2" xfId="4210" xr:uid="{00000000-0005-0000-0000-000074110000}"/>
    <cellStyle name="Normal 2 31 7 3" xfId="4211" xr:uid="{00000000-0005-0000-0000-000075110000}"/>
    <cellStyle name="Normal 2 31 7 3 2" xfId="4212" xr:uid="{00000000-0005-0000-0000-000076110000}"/>
    <cellStyle name="Normal 2 31 7 3 2 2" xfId="4213" xr:uid="{00000000-0005-0000-0000-000077110000}"/>
    <cellStyle name="Normal 2 31 8" xfId="4214" xr:uid="{00000000-0005-0000-0000-000078110000}"/>
    <cellStyle name="Normal 2 31 8 2" xfId="4215" xr:uid="{00000000-0005-0000-0000-000079110000}"/>
    <cellStyle name="Normal 2 31 8 2 2" xfId="4216" xr:uid="{00000000-0005-0000-0000-00007A110000}"/>
    <cellStyle name="Normal 2 31 8 2 2 2" xfId="4217" xr:uid="{00000000-0005-0000-0000-00007B110000}"/>
    <cellStyle name="Normal 2 31 8 3" xfId="4218" xr:uid="{00000000-0005-0000-0000-00007C110000}"/>
    <cellStyle name="Normal 2 31 8 3 2" xfId="4219" xr:uid="{00000000-0005-0000-0000-00007D110000}"/>
    <cellStyle name="Normal 2 31 8 3 2 2" xfId="4220" xr:uid="{00000000-0005-0000-0000-00007E110000}"/>
    <cellStyle name="Normal 2 31 9" xfId="4221" xr:uid="{00000000-0005-0000-0000-00007F110000}"/>
    <cellStyle name="Normal 2 31 9 2" xfId="4222" xr:uid="{00000000-0005-0000-0000-000080110000}"/>
    <cellStyle name="Normal 2 31 9 2 2" xfId="4223" xr:uid="{00000000-0005-0000-0000-000081110000}"/>
    <cellStyle name="Normal 2 31 9 2 2 2" xfId="4224" xr:uid="{00000000-0005-0000-0000-000082110000}"/>
    <cellStyle name="Normal 2 31 9 3" xfId="4225" xr:uid="{00000000-0005-0000-0000-000083110000}"/>
    <cellStyle name="Normal 2 31 9 3 2" xfId="4226" xr:uid="{00000000-0005-0000-0000-000084110000}"/>
    <cellStyle name="Normal 2 31 9 3 2 2" xfId="4227" xr:uid="{00000000-0005-0000-0000-000085110000}"/>
    <cellStyle name="Normal 2 32" xfId="4228" xr:uid="{00000000-0005-0000-0000-000086110000}"/>
    <cellStyle name="Normal 2 32 10" xfId="4229" xr:uid="{00000000-0005-0000-0000-000087110000}"/>
    <cellStyle name="Normal 2 32 10 2" xfId="4230" xr:uid="{00000000-0005-0000-0000-000088110000}"/>
    <cellStyle name="Normal 2 32 10 2 2" xfId="4231" xr:uid="{00000000-0005-0000-0000-000089110000}"/>
    <cellStyle name="Normal 2 32 10 2 2 2" xfId="4232" xr:uid="{00000000-0005-0000-0000-00008A110000}"/>
    <cellStyle name="Normal 2 32 10 3" xfId="4233" xr:uid="{00000000-0005-0000-0000-00008B110000}"/>
    <cellStyle name="Normal 2 32 10 3 2" xfId="4234" xr:uid="{00000000-0005-0000-0000-00008C110000}"/>
    <cellStyle name="Normal 2 32 10 3 2 2" xfId="4235" xr:uid="{00000000-0005-0000-0000-00008D110000}"/>
    <cellStyle name="Normal 2 32 11" xfId="4236" xr:uid="{00000000-0005-0000-0000-00008E110000}"/>
    <cellStyle name="Normal 2 32 11 2" xfId="4237" xr:uid="{00000000-0005-0000-0000-00008F110000}"/>
    <cellStyle name="Normal 2 32 11 2 2" xfId="4238" xr:uid="{00000000-0005-0000-0000-000090110000}"/>
    <cellStyle name="Normal 2 32 11 2 2 2" xfId="4239" xr:uid="{00000000-0005-0000-0000-000091110000}"/>
    <cellStyle name="Normal 2 32 11 3" xfId="4240" xr:uid="{00000000-0005-0000-0000-000092110000}"/>
    <cellStyle name="Normal 2 32 11 3 2" xfId="4241" xr:uid="{00000000-0005-0000-0000-000093110000}"/>
    <cellStyle name="Normal 2 32 11 3 2 2" xfId="4242" xr:uid="{00000000-0005-0000-0000-000094110000}"/>
    <cellStyle name="Normal 2 32 12" xfId="4243" xr:uid="{00000000-0005-0000-0000-000095110000}"/>
    <cellStyle name="Normal 2 32 12 2" xfId="4244" xr:uid="{00000000-0005-0000-0000-000096110000}"/>
    <cellStyle name="Normal 2 32 12 2 2" xfId="4245" xr:uid="{00000000-0005-0000-0000-000097110000}"/>
    <cellStyle name="Normal 2 32 12 2 2 2" xfId="4246" xr:uid="{00000000-0005-0000-0000-000098110000}"/>
    <cellStyle name="Normal 2 32 12 3" xfId="4247" xr:uid="{00000000-0005-0000-0000-000099110000}"/>
    <cellStyle name="Normal 2 32 12 3 2" xfId="4248" xr:uid="{00000000-0005-0000-0000-00009A110000}"/>
    <cellStyle name="Normal 2 32 12 3 2 2" xfId="4249" xr:uid="{00000000-0005-0000-0000-00009B110000}"/>
    <cellStyle name="Normal 2 32 13" xfId="4250" xr:uid="{00000000-0005-0000-0000-00009C110000}"/>
    <cellStyle name="Normal 2 32 13 2" xfId="4251" xr:uid="{00000000-0005-0000-0000-00009D110000}"/>
    <cellStyle name="Normal 2 32 13 2 2" xfId="4252" xr:uid="{00000000-0005-0000-0000-00009E110000}"/>
    <cellStyle name="Normal 2 32 13 2 2 2" xfId="4253" xr:uid="{00000000-0005-0000-0000-00009F110000}"/>
    <cellStyle name="Normal 2 32 13 3" xfId="4254" xr:uid="{00000000-0005-0000-0000-0000A0110000}"/>
    <cellStyle name="Normal 2 32 13 3 2" xfId="4255" xr:uid="{00000000-0005-0000-0000-0000A1110000}"/>
    <cellStyle name="Normal 2 32 13 3 2 2" xfId="4256" xr:uid="{00000000-0005-0000-0000-0000A2110000}"/>
    <cellStyle name="Normal 2 32 14" xfId="4257" xr:uid="{00000000-0005-0000-0000-0000A3110000}"/>
    <cellStyle name="Normal 2 32 14 2" xfId="4258" xr:uid="{00000000-0005-0000-0000-0000A4110000}"/>
    <cellStyle name="Normal 2 32 14 2 2" xfId="4259" xr:uid="{00000000-0005-0000-0000-0000A5110000}"/>
    <cellStyle name="Normal 2 32 14 2 2 2" xfId="4260" xr:uid="{00000000-0005-0000-0000-0000A6110000}"/>
    <cellStyle name="Normal 2 32 14 3" xfId="4261" xr:uid="{00000000-0005-0000-0000-0000A7110000}"/>
    <cellStyle name="Normal 2 32 14 3 2" xfId="4262" xr:uid="{00000000-0005-0000-0000-0000A8110000}"/>
    <cellStyle name="Normal 2 32 14 3 2 2" xfId="4263" xr:uid="{00000000-0005-0000-0000-0000A9110000}"/>
    <cellStyle name="Normal 2 32 15" xfId="4264" xr:uid="{00000000-0005-0000-0000-0000AA110000}"/>
    <cellStyle name="Normal 2 32 15 2" xfId="4265" xr:uid="{00000000-0005-0000-0000-0000AB110000}"/>
    <cellStyle name="Normal 2 32 15 2 2" xfId="4266" xr:uid="{00000000-0005-0000-0000-0000AC110000}"/>
    <cellStyle name="Normal 2 32 15 2 2 2" xfId="4267" xr:uid="{00000000-0005-0000-0000-0000AD110000}"/>
    <cellStyle name="Normal 2 32 15 3" xfId="4268" xr:uid="{00000000-0005-0000-0000-0000AE110000}"/>
    <cellStyle name="Normal 2 32 15 3 2" xfId="4269" xr:uid="{00000000-0005-0000-0000-0000AF110000}"/>
    <cellStyle name="Normal 2 32 15 3 2 2" xfId="4270" xr:uid="{00000000-0005-0000-0000-0000B0110000}"/>
    <cellStyle name="Normal 2 32 16" xfId="4271" xr:uid="{00000000-0005-0000-0000-0000B1110000}"/>
    <cellStyle name="Normal 2 32 16 2" xfId="4272" xr:uid="{00000000-0005-0000-0000-0000B2110000}"/>
    <cellStyle name="Normal 2 32 16 2 2" xfId="4273" xr:uid="{00000000-0005-0000-0000-0000B3110000}"/>
    <cellStyle name="Normal 2 32 16 2 2 2" xfId="4274" xr:uid="{00000000-0005-0000-0000-0000B4110000}"/>
    <cellStyle name="Normal 2 32 16 3" xfId="4275" xr:uid="{00000000-0005-0000-0000-0000B5110000}"/>
    <cellStyle name="Normal 2 32 16 3 2" xfId="4276" xr:uid="{00000000-0005-0000-0000-0000B6110000}"/>
    <cellStyle name="Normal 2 32 16 3 2 2" xfId="4277" xr:uid="{00000000-0005-0000-0000-0000B7110000}"/>
    <cellStyle name="Normal 2 32 17" xfId="4278" xr:uid="{00000000-0005-0000-0000-0000B8110000}"/>
    <cellStyle name="Normal 2 32 17 2" xfId="4279" xr:uid="{00000000-0005-0000-0000-0000B9110000}"/>
    <cellStyle name="Normal 2 32 17 2 2" xfId="4280" xr:uid="{00000000-0005-0000-0000-0000BA110000}"/>
    <cellStyle name="Normal 2 32 17 2 2 2" xfId="4281" xr:uid="{00000000-0005-0000-0000-0000BB110000}"/>
    <cellStyle name="Normal 2 32 17 3" xfId="4282" xr:uid="{00000000-0005-0000-0000-0000BC110000}"/>
    <cellStyle name="Normal 2 32 17 3 2" xfId="4283" xr:uid="{00000000-0005-0000-0000-0000BD110000}"/>
    <cellStyle name="Normal 2 32 17 3 2 2" xfId="4284" xr:uid="{00000000-0005-0000-0000-0000BE110000}"/>
    <cellStyle name="Normal 2 32 18" xfId="4285" xr:uid="{00000000-0005-0000-0000-0000BF110000}"/>
    <cellStyle name="Normal 2 32 18 2" xfId="4286" xr:uid="{00000000-0005-0000-0000-0000C0110000}"/>
    <cellStyle name="Normal 2 32 18 2 2" xfId="4287" xr:uid="{00000000-0005-0000-0000-0000C1110000}"/>
    <cellStyle name="Normal 2 32 18 2 2 2" xfId="4288" xr:uid="{00000000-0005-0000-0000-0000C2110000}"/>
    <cellStyle name="Normal 2 32 18 3" xfId="4289" xr:uid="{00000000-0005-0000-0000-0000C3110000}"/>
    <cellStyle name="Normal 2 32 18 3 2" xfId="4290" xr:uid="{00000000-0005-0000-0000-0000C4110000}"/>
    <cellStyle name="Normal 2 32 18 3 2 2" xfId="4291" xr:uid="{00000000-0005-0000-0000-0000C5110000}"/>
    <cellStyle name="Normal 2 32 19" xfId="4292" xr:uid="{00000000-0005-0000-0000-0000C6110000}"/>
    <cellStyle name="Normal 2 32 19 2" xfId="4293" xr:uid="{00000000-0005-0000-0000-0000C7110000}"/>
    <cellStyle name="Normal 2 32 19 2 2" xfId="4294" xr:uid="{00000000-0005-0000-0000-0000C8110000}"/>
    <cellStyle name="Normal 2 32 19 2 2 2" xfId="4295" xr:uid="{00000000-0005-0000-0000-0000C9110000}"/>
    <cellStyle name="Normal 2 32 19 3" xfId="4296" xr:uid="{00000000-0005-0000-0000-0000CA110000}"/>
    <cellStyle name="Normal 2 32 19 3 2" xfId="4297" xr:uid="{00000000-0005-0000-0000-0000CB110000}"/>
    <cellStyle name="Normal 2 32 19 3 2 2" xfId="4298" xr:uid="{00000000-0005-0000-0000-0000CC110000}"/>
    <cellStyle name="Normal 2 32 2" xfId="4299" xr:uid="{00000000-0005-0000-0000-0000CD110000}"/>
    <cellStyle name="Normal 2 32 2 2" xfId="4300" xr:uid="{00000000-0005-0000-0000-0000CE110000}"/>
    <cellStyle name="Normal 2 32 2 2 2" xfId="4301" xr:uid="{00000000-0005-0000-0000-0000CF110000}"/>
    <cellStyle name="Normal 2 32 2 2 2 2" xfId="4302" xr:uid="{00000000-0005-0000-0000-0000D0110000}"/>
    <cellStyle name="Normal 2 32 2 3" xfId="4303" xr:uid="{00000000-0005-0000-0000-0000D1110000}"/>
    <cellStyle name="Normal 2 32 2 3 2" xfId="4304" xr:uid="{00000000-0005-0000-0000-0000D2110000}"/>
    <cellStyle name="Normal 2 32 2 3 2 2" xfId="4305" xr:uid="{00000000-0005-0000-0000-0000D3110000}"/>
    <cellStyle name="Normal 2 32 20" xfId="4306" xr:uid="{00000000-0005-0000-0000-0000D4110000}"/>
    <cellStyle name="Normal 2 32 20 2" xfId="4307" xr:uid="{00000000-0005-0000-0000-0000D5110000}"/>
    <cellStyle name="Normal 2 32 20 2 2" xfId="4308" xr:uid="{00000000-0005-0000-0000-0000D6110000}"/>
    <cellStyle name="Normal 2 32 20 2 2 2" xfId="4309" xr:uid="{00000000-0005-0000-0000-0000D7110000}"/>
    <cellStyle name="Normal 2 32 20 3" xfId="4310" xr:uid="{00000000-0005-0000-0000-0000D8110000}"/>
    <cellStyle name="Normal 2 32 20 3 2" xfId="4311" xr:uid="{00000000-0005-0000-0000-0000D9110000}"/>
    <cellStyle name="Normal 2 32 20 3 2 2" xfId="4312" xr:uid="{00000000-0005-0000-0000-0000DA110000}"/>
    <cellStyle name="Normal 2 32 21" xfId="4313" xr:uid="{00000000-0005-0000-0000-0000DB110000}"/>
    <cellStyle name="Normal 2 32 21 2" xfId="4314" xr:uid="{00000000-0005-0000-0000-0000DC110000}"/>
    <cellStyle name="Normal 2 32 21 2 2" xfId="4315" xr:uid="{00000000-0005-0000-0000-0000DD110000}"/>
    <cellStyle name="Normal 2 32 21 2 2 2" xfId="4316" xr:uid="{00000000-0005-0000-0000-0000DE110000}"/>
    <cellStyle name="Normal 2 32 21 3" xfId="4317" xr:uid="{00000000-0005-0000-0000-0000DF110000}"/>
    <cellStyle name="Normal 2 32 21 3 2" xfId="4318" xr:uid="{00000000-0005-0000-0000-0000E0110000}"/>
    <cellStyle name="Normal 2 32 21 3 2 2" xfId="4319" xr:uid="{00000000-0005-0000-0000-0000E1110000}"/>
    <cellStyle name="Normal 2 32 22" xfId="4320" xr:uid="{00000000-0005-0000-0000-0000E2110000}"/>
    <cellStyle name="Normal 2 32 22 2" xfId="4321" xr:uid="{00000000-0005-0000-0000-0000E3110000}"/>
    <cellStyle name="Normal 2 32 22 2 2" xfId="4322" xr:uid="{00000000-0005-0000-0000-0000E4110000}"/>
    <cellStyle name="Normal 2 32 22 2 2 2" xfId="4323" xr:uid="{00000000-0005-0000-0000-0000E5110000}"/>
    <cellStyle name="Normal 2 32 22 3" xfId="4324" xr:uid="{00000000-0005-0000-0000-0000E6110000}"/>
    <cellStyle name="Normal 2 32 22 3 2" xfId="4325" xr:uid="{00000000-0005-0000-0000-0000E7110000}"/>
    <cellStyle name="Normal 2 32 22 3 2 2" xfId="4326" xr:uid="{00000000-0005-0000-0000-0000E8110000}"/>
    <cellStyle name="Normal 2 32 23" xfId="4327" xr:uid="{00000000-0005-0000-0000-0000E9110000}"/>
    <cellStyle name="Normal 2 32 23 2" xfId="4328" xr:uid="{00000000-0005-0000-0000-0000EA110000}"/>
    <cellStyle name="Normal 2 32 23 2 2" xfId="4329" xr:uid="{00000000-0005-0000-0000-0000EB110000}"/>
    <cellStyle name="Normal 2 32 23 2 2 2" xfId="4330" xr:uid="{00000000-0005-0000-0000-0000EC110000}"/>
    <cellStyle name="Normal 2 32 23 3" xfId="4331" xr:uid="{00000000-0005-0000-0000-0000ED110000}"/>
    <cellStyle name="Normal 2 32 23 3 2" xfId="4332" xr:uid="{00000000-0005-0000-0000-0000EE110000}"/>
    <cellStyle name="Normal 2 32 23 3 2 2" xfId="4333" xr:uid="{00000000-0005-0000-0000-0000EF110000}"/>
    <cellStyle name="Normal 2 32 24" xfId="4334" xr:uid="{00000000-0005-0000-0000-0000F0110000}"/>
    <cellStyle name="Normal 2 32 24 2" xfId="4335" xr:uid="{00000000-0005-0000-0000-0000F1110000}"/>
    <cellStyle name="Normal 2 32 24 2 2" xfId="4336" xr:uid="{00000000-0005-0000-0000-0000F2110000}"/>
    <cellStyle name="Normal 2 32 25" xfId="4337" xr:uid="{00000000-0005-0000-0000-0000F3110000}"/>
    <cellStyle name="Normal 2 32 25 2" xfId="4338" xr:uid="{00000000-0005-0000-0000-0000F4110000}"/>
    <cellStyle name="Normal 2 32 25 2 2" xfId="4339" xr:uid="{00000000-0005-0000-0000-0000F5110000}"/>
    <cellStyle name="Normal 2 32 3" xfId="4340" xr:uid="{00000000-0005-0000-0000-0000F6110000}"/>
    <cellStyle name="Normal 2 32 3 2" xfId="4341" xr:uid="{00000000-0005-0000-0000-0000F7110000}"/>
    <cellStyle name="Normal 2 32 3 2 2" xfId="4342" xr:uid="{00000000-0005-0000-0000-0000F8110000}"/>
    <cellStyle name="Normal 2 32 3 2 2 2" xfId="4343" xr:uid="{00000000-0005-0000-0000-0000F9110000}"/>
    <cellStyle name="Normal 2 32 3 3" xfId="4344" xr:uid="{00000000-0005-0000-0000-0000FA110000}"/>
    <cellStyle name="Normal 2 32 3 3 2" xfId="4345" xr:uid="{00000000-0005-0000-0000-0000FB110000}"/>
    <cellStyle name="Normal 2 32 3 3 2 2" xfId="4346" xr:uid="{00000000-0005-0000-0000-0000FC110000}"/>
    <cellStyle name="Normal 2 32 4" xfId="4347" xr:uid="{00000000-0005-0000-0000-0000FD110000}"/>
    <cellStyle name="Normal 2 32 4 2" xfId="4348" xr:uid="{00000000-0005-0000-0000-0000FE110000}"/>
    <cellStyle name="Normal 2 32 4 2 2" xfId="4349" xr:uid="{00000000-0005-0000-0000-0000FF110000}"/>
    <cellStyle name="Normal 2 32 4 2 2 2" xfId="4350" xr:uid="{00000000-0005-0000-0000-000000120000}"/>
    <cellStyle name="Normal 2 32 4 3" xfId="4351" xr:uid="{00000000-0005-0000-0000-000001120000}"/>
    <cellStyle name="Normal 2 32 4 3 2" xfId="4352" xr:uid="{00000000-0005-0000-0000-000002120000}"/>
    <cellStyle name="Normal 2 32 4 3 2 2" xfId="4353" xr:uid="{00000000-0005-0000-0000-000003120000}"/>
    <cellStyle name="Normal 2 32 5" xfId="4354" xr:uid="{00000000-0005-0000-0000-000004120000}"/>
    <cellStyle name="Normal 2 32 5 2" xfId="4355" xr:uid="{00000000-0005-0000-0000-000005120000}"/>
    <cellStyle name="Normal 2 32 5 2 2" xfId="4356" xr:uid="{00000000-0005-0000-0000-000006120000}"/>
    <cellStyle name="Normal 2 32 5 2 2 2" xfId="4357" xr:uid="{00000000-0005-0000-0000-000007120000}"/>
    <cellStyle name="Normal 2 32 5 3" xfId="4358" xr:uid="{00000000-0005-0000-0000-000008120000}"/>
    <cellStyle name="Normal 2 32 5 3 2" xfId="4359" xr:uid="{00000000-0005-0000-0000-000009120000}"/>
    <cellStyle name="Normal 2 32 5 3 2 2" xfId="4360" xr:uid="{00000000-0005-0000-0000-00000A120000}"/>
    <cellStyle name="Normal 2 32 6" xfId="4361" xr:uid="{00000000-0005-0000-0000-00000B120000}"/>
    <cellStyle name="Normal 2 32 6 2" xfId="4362" xr:uid="{00000000-0005-0000-0000-00000C120000}"/>
    <cellStyle name="Normal 2 32 6 2 2" xfId="4363" xr:uid="{00000000-0005-0000-0000-00000D120000}"/>
    <cellStyle name="Normal 2 32 6 2 2 2" xfId="4364" xr:uid="{00000000-0005-0000-0000-00000E120000}"/>
    <cellStyle name="Normal 2 32 6 3" xfId="4365" xr:uid="{00000000-0005-0000-0000-00000F120000}"/>
    <cellStyle name="Normal 2 32 6 3 2" xfId="4366" xr:uid="{00000000-0005-0000-0000-000010120000}"/>
    <cellStyle name="Normal 2 32 6 3 2 2" xfId="4367" xr:uid="{00000000-0005-0000-0000-000011120000}"/>
    <cellStyle name="Normal 2 32 7" xfId="4368" xr:uid="{00000000-0005-0000-0000-000012120000}"/>
    <cellStyle name="Normal 2 32 7 2" xfId="4369" xr:uid="{00000000-0005-0000-0000-000013120000}"/>
    <cellStyle name="Normal 2 32 7 2 2" xfId="4370" xr:uid="{00000000-0005-0000-0000-000014120000}"/>
    <cellStyle name="Normal 2 32 7 2 2 2" xfId="4371" xr:uid="{00000000-0005-0000-0000-000015120000}"/>
    <cellStyle name="Normal 2 32 7 3" xfId="4372" xr:uid="{00000000-0005-0000-0000-000016120000}"/>
    <cellStyle name="Normal 2 32 7 3 2" xfId="4373" xr:uid="{00000000-0005-0000-0000-000017120000}"/>
    <cellStyle name="Normal 2 32 7 3 2 2" xfId="4374" xr:uid="{00000000-0005-0000-0000-000018120000}"/>
    <cellStyle name="Normal 2 32 8" xfId="4375" xr:uid="{00000000-0005-0000-0000-000019120000}"/>
    <cellStyle name="Normal 2 32 8 2" xfId="4376" xr:uid="{00000000-0005-0000-0000-00001A120000}"/>
    <cellStyle name="Normal 2 32 8 2 2" xfId="4377" xr:uid="{00000000-0005-0000-0000-00001B120000}"/>
    <cellStyle name="Normal 2 32 8 2 2 2" xfId="4378" xr:uid="{00000000-0005-0000-0000-00001C120000}"/>
    <cellStyle name="Normal 2 32 8 3" xfId="4379" xr:uid="{00000000-0005-0000-0000-00001D120000}"/>
    <cellStyle name="Normal 2 32 8 3 2" xfId="4380" xr:uid="{00000000-0005-0000-0000-00001E120000}"/>
    <cellStyle name="Normal 2 32 8 3 2 2" xfId="4381" xr:uid="{00000000-0005-0000-0000-00001F120000}"/>
    <cellStyle name="Normal 2 32 9" xfId="4382" xr:uid="{00000000-0005-0000-0000-000020120000}"/>
    <cellStyle name="Normal 2 32 9 2" xfId="4383" xr:uid="{00000000-0005-0000-0000-000021120000}"/>
    <cellStyle name="Normal 2 32 9 2 2" xfId="4384" xr:uid="{00000000-0005-0000-0000-000022120000}"/>
    <cellStyle name="Normal 2 32 9 2 2 2" xfId="4385" xr:uid="{00000000-0005-0000-0000-000023120000}"/>
    <cellStyle name="Normal 2 32 9 3" xfId="4386" xr:uid="{00000000-0005-0000-0000-000024120000}"/>
    <cellStyle name="Normal 2 32 9 3 2" xfId="4387" xr:uid="{00000000-0005-0000-0000-000025120000}"/>
    <cellStyle name="Normal 2 32 9 3 2 2" xfId="4388" xr:uid="{00000000-0005-0000-0000-000026120000}"/>
    <cellStyle name="Normal 2 33" xfId="4389" xr:uid="{00000000-0005-0000-0000-000027120000}"/>
    <cellStyle name="Normal 2 33 10" xfId="4390" xr:uid="{00000000-0005-0000-0000-000028120000}"/>
    <cellStyle name="Normal 2 33 10 2" xfId="4391" xr:uid="{00000000-0005-0000-0000-000029120000}"/>
    <cellStyle name="Normal 2 33 10 2 2" xfId="4392" xr:uid="{00000000-0005-0000-0000-00002A120000}"/>
    <cellStyle name="Normal 2 33 10 2 2 2" xfId="4393" xr:uid="{00000000-0005-0000-0000-00002B120000}"/>
    <cellStyle name="Normal 2 33 10 3" xfId="4394" xr:uid="{00000000-0005-0000-0000-00002C120000}"/>
    <cellStyle name="Normal 2 33 10 3 2" xfId="4395" xr:uid="{00000000-0005-0000-0000-00002D120000}"/>
    <cellStyle name="Normal 2 33 10 3 2 2" xfId="4396" xr:uid="{00000000-0005-0000-0000-00002E120000}"/>
    <cellStyle name="Normal 2 33 11" xfId="4397" xr:uid="{00000000-0005-0000-0000-00002F120000}"/>
    <cellStyle name="Normal 2 33 11 2" xfId="4398" xr:uid="{00000000-0005-0000-0000-000030120000}"/>
    <cellStyle name="Normal 2 33 11 2 2" xfId="4399" xr:uid="{00000000-0005-0000-0000-000031120000}"/>
    <cellStyle name="Normal 2 33 11 2 2 2" xfId="4400" xr:uid="{00000000-0005-0000-0000-000032120000}"/>
    <cellStyle name="Normal 2 33 11 3" xfId="4401" xr:uid="{00000000-0005-0000-0000-000033120000}"/>
    <cellStyle name="Normal 2 33 11 3 2" xfId="4402" xr:uid="{00000000-0005-0000-0000-000034120000}"/>
    <cellStyle name="Normal 2 33 11 3 2 2" xfId="4403" xr:uid="{00000000-0005-0000-0000-000035120000}"/>
    <cellStyle name="Normal 2 33 12" xfId="4404" xr:uid="{00000000-0005-0000-0000-000036120000}"/>
    <cellStyle name="Normal 2 33 12 2" xfId="4405" xr:uid="{00000000-0005-0000-0000-000037120000}"/>
    <cellStyle name="Normal 2 33 12 2 2" xfId="4406" xr:uid="{00000000-0005-0000-0000-000038120000}"/>
    <cellStyle name="Normal 2 33 12 2 2 2" xfId="4407" xr:uid="{00000000-0005-0000-0000-000039120000}"/>
    <cellStyle name="Normal 2 33 12 3" xfId="4408" xr:uid="{00000000-0005-0000-0000-00003A120000}"/>
    <cellStyle name="Normal 2 33 12 3 2" xfId="4409" xr:uid="{00000000-0005-0000-0000-00003B120000}"/>
    <cellStyle name="Normal 2 33 12 3 2 2" xfId="4410" xr:uid="{00000000-0005-0000-0000-00003C120000}"/>
    <cellStyle name="Normal 2 33 13" xfId="4411" xr:uid="{00000000-0005-0000-0000-00003D120000}"/>
    <cellStyle name="Normal 2 33 13 2" xfId="4412" xr:uid="{00000000-0005-0000-0000-00003E120000}"/>
    <cellStyle name="Normal 2 33 13 2 2" xfId="4413" xr:uid="{00000000-0005-0000-0000-00003F120000}"/>
    <cellStyle name="Normal 2 33 13 2 2 2" xfId="4414" xr:uid="{00000000-0005-0000-0000-000040120000}"/>
    <cellStyle name="Normal 2 33 13 3" xfId="4415" xr:uid="{00000000-0005-0000-0000-000041120000}"/>
    <cellStyle name="Normal 2 33 13 3 2" xfId="4416" xr:uid="{00000000-0005-0000-0000-000042120000}"/>
    <cellStyle name="Normal 2 33 13 3 2 2" xfId="4417" xr:uid="{00000000-0005-0000-0000-000043120000}"/>
    <cellStyle name="Normal 2 33 14" xfId="4418" xr:uid="{00000000-0005-0000-0000-000044120000}"/>
    <cellStyle name="Normal 2 33 14 2" xfId="4419" xr:uid="{00000000-0005-0000-0000-000045120000}"/>
    <cellStyle name="Normal 2 33 14 2 2" xfId="4420" xr:uid="{00000000-0005-0000-0000-000046120000}"/>
    <cellStyle name="Normal 2 33 14 2 2 2" xfId="4421" xr:uid="{00000000-0005-0000-0000-000047120000}"/>
    <cellStyle name="Normal 2 33 14 3" xfId="4422" xr:uid="{00000000-0005-0000-0000-000048120000}"/>
    <cellStyle name="Normal 2 33 14 3 2" xfId="4423" xr:uid="{00000000-0005-0000-0000-000049120000}"/>
    <cellStyle name="Normal 2 33 14 3 2 2" xfId="4424" xr:uid="{00000000-0005-0000-0000-00004A120000}"/>
    <cellStyle name="Normal 2 33 15" xfId="4425" xr:uid="{00000000-0005-0000-0000-00004B120000}"/>
    <cellStyle name="Normal 2 33 15 2" xfId="4426" xr:uid="{00000000-0005-0000-0000-00004C120000}"/>
    <cellStyle name="Normal 2 33 15 2 2" xfId="4427" xr:uid="{00000000-0005-0000-0000-00004D120000}"/>
    <cellStyle name="Normal 2 33 15 2 2 2" xfId="4428" xr:uid="{00000000-0005-0000-0000-00004E120000}"/>
    <cellStyle name="Normal 2 33 15 3" xfId="4429" xr:uid="{00000000-0005-0000-0000-00004F120000}"/>
    <cellStyle name="Normal 2 33 15 3 2" xfId="4430" xr:uid="{00000000-0005-0000-0000-000050120000}"/>
    <cellStyle name="Normal 2 33 15 3 2 2" xfId="4431" xr:uid="{00000000-0005-0000-0000-000051120000}"/>
    <cellStyle name="Normal 2 33 16" xfId="4432" xr:uid="{00000000-0005-0000-0000-000052120000}"/>
    <cellStyle name="Normal 2 33 16 2" xfId="4433" xr:uid="{00000000-0005-0000-0000-000053120000}"/>
    <cellStyle name="Normal 2 33 16 2 2" xfId="4434" xr:uid="{00000000-0005-0000-0000-000054120000}"/>
    <cellStyle name="Normal 2 33 16 2 2 2" xfId="4435" xr:uid="{00000000-0005-0000-0000-000055120000}"/>
    <cellStyle name="Normal 2 33 16 3" xfId="4436" xr:uid="{00000000-0005-0000-0000-000056120000}"/>
    <cellStyle name="Normal 2 33 16 3 2" xfId="4437" xr:uid="{00000000-0005-0000-0000-000057120000}"/>
    <cellStyle name="Normal 2 33 16 3 2 2" xfId="4438" xr:uid="{00000000-0005-0000-0000-000058120000}"/>
    <cellStyle name="Normal 2 33 17" xfId="4439" xr:uid="{00000000-0005-0000-0000-000059120000}"/>
    <cellStyle name="Normal 2 33 17 2" xfId="4440" xr:uid="{00000000-0005-0000-0000-00005A120000}"/>
    <cellStyle name="Normal 2 33 17 2 2" xfId="4441" xr:uid="{00000000-0005-0000-0000-00005B120000}"/>
    <cellStyle name="Normal 2 33 17 2 2 2" xfId="4442" xr:uid="{00000000-0005-0000-0000-00005C120000}"/>
    <cellStyle name="Normal 2 33 17 3" xfId="4443" xr:uid="{00000000-0005-0000-0000-00005D120000}"/>
    <cellStyle name="Normal 2 33 17 3 2" xfId="4444" xr:uid="{00000000-0005-0000-0000-00005E120000}"/>
    <cellStyle name="Normal 2 33 17 3 2 2" xfId="4445" xr:uid="{00000000-0005-0000-0000-00005F120000}"/>
    <cellStyle name="Normal 2 33 18" xfId="4446" xr:uid="{00000000-0005-0000-0000-000060120000}"/>
    <cellStyle name="Normal 2 33 18 2" xfId="4447" xr:uid="{00000000-0005-0000-0000-000061120000}"/>
    <cellStyle name="Normal 2 33 18 2 2" xfId="4448" xr:uid="{00000000-0005-0000-0000-000062120000}"/>
    <cellStyle name="Normal 2 33 18 2 2 2" xfId="4449" xr:uid="{00000000-0005-0000-0000-000063120000}"/>
    <cellStyle name="Normal 2 33 18 3" xfId="4450" xr:uid="{00000000-0005-0000-0000-000064120000}"/>
    <cellStyle name="Normal 2 33 18 3 2" xfId="4451" xr:uid="{00000000-0005-0000-0000-000065120000}"/>
    <cellStyle name="Normal 2 33 18 3 2 2" xfId="4452" xr:uid="{00000000-0005-0000-0000-000066120000}"/>
    <cellStyle name="Normal 2 33 19" xfId="4453" xr:uid="{00000000-0005-0000-0000-000067120000}"/>
    <cellStyle name="Normal 2 33 19 2" xfId="4454" xr:uid="{00000000-0005-0000-0000-000068120000}"/>
    <cellStyle name="Normal 2 33 19 2 2" xfId="4455" xr:uid="{00000000-0005-0000-0000-000069120000}"/>
    <cellStyle name="Normal 2 33 19 2 2 2" xfId="4456" xr:uid="{00000000-0005-0000-0000-00006A120000}"/>
    <cellStyle name="Normal 2 33 19 3" xfId="4457" xr:uid="{00000000-0005-0000-0000-00006B120000}"/>
    <cellStyle name="Normal 2 33 19 3 2" xfId="4458" xr:uid="{00000000-0005-0000-0000-00006C120000}"/>
    <cellStyle name="Normal 2 33 19 3 2 2" xfId="4459" xr:uid="{00000000-0005-0000-0000-00006D120000}"/>
    <cellStyle name="Normal 2 33 2" xfId="4460" xr:uid="{00000000-0005-0000-0000-00006E120000}"/>
    <cellStyle name="Normal 2 33 2 2" xfId="4461" xr:uid="{00000000-0005-0000-0000-00006F120000}"/>
    <cellStyle name="Normal 2 33 2 2 2" xfId="4462" xr:uid="{00000000-0005-0000-0000-000070120000}"/>
    <cellStyle name="Normal 2 33 2 2 2 2" xfId="4463" xr:uid="{00000000-0005-0000-0000-000071120000}"/>
    <cellStyle name="Normal 2 33 2 3" xfId="4464" xr:uid="{00000000-0005-0000-0000-000072120000}"/>
    <cellStyle name="Normal 2 33 2 3 2" xfId="4465" xr:uid="{00000000-0005-0000-0000-000073120000}"/>
    <cellStyle name="Normal 2 33 2 3 2 2" xfId="4466" xr:uid="{00000000-0005-0000-0000-000074120000}"/>
    <cellStyle name="Normal 2 33 20" xfId="4467" xr:uid="{00000000-0005-0000-0000-000075120000}"/>
    <cellStyle name="Normal 2 33 20 2" xfId="4468" xr:uid="{00000000-0005-0000-0000-000076120000}"/>
    <cellStyle name="Normal 2 33 20 2 2" xfId="4469" xr:uid="{00000000-0005-0000-0000-000077120000}"/>
    <cellStyle name="Normal 2 33 20 2 2 2" xfId="4470" xr:uid="{00000000-0005-0000-0000-000078120000}"/>
    <cellStyle name="Normal 2 33 20 3" xfId="4471" xr:uid="{00000000-0005-0000-0000-000079120000}"/>
    <cellStyle name="Normal 2 33 20 3 2" xfId="4472" xr:uid="{00000000-0005-0000-0000-00007A120000}"/>
    <cellStyle name="Normal 2 33 20 3 2 2" xfId="4473" xr:uid="{00000000-0005-0000-0000-00007B120000}"/>
    <cellStyle name="Normal 2 33 21" xfId="4474" xr:uid="{00000000-0005-0000-0000-00007C120000}"/>
    <cellStyle name="Normal 2 33 21 2" xfId="4475" xr:uid="{00000000-0005-0000-0000-00007D120000}"/>
    <cellStyle name="Normal 2 33 21 2 2" xfId="4476" xr:uid="{00000000-0005-0000-0000-00007E120000}"/>
    <cellStyle name="Normal 2 33 21 2 2 2" xfId="4477" xr:uid="{00000000-0005-0000-0000-00007F120000}"/>
    <cellStyle name="Normal 2 33 21 3" xfId="4478" xr:uid="{00000000-0005-0000-0000-000080120000}"/>
    <cellStyle name="Normal 2 33 21 3 2" xfId="4479" xr:uid="{00000000-0005-0000-0000-000081120000}"/>
    <cellStyle name="Normal 2 33 21 3 2 2" xfId="4480" xr:uid="{00000000-0005-0000-0000-000082120000}"/>
    <cellStyle name="Normal 2 33 22" xfId="4481" xr:uid="{00000000-0005-0000-0000-000083120000}"/>
    <cellStyle name="Normal 2 33 22 2" xfId="4482" xr:uid="{00000000-0005-0000-0000-000084120000}"/>
    <cellStyle name="Normal 2 33 22 2 2" xfId="4483" xr:uid="{00000000-0005-0000-0000-000085120000}"/>
    <cellStyle name="Normal 2 33 22 2 2 2" xfId="4484" xr:uid="{00000000-0005-0000-0000-000086120000}"/>
    <cellStyle name="Normal 2 33 22 3" xfId="4485" xr:uid="{00000000-0005-0000-0000-000087120000}"/>
    <cellStyle name="Normal 2 33 22 3 2" xfId="4486" xr:uid="{00000000-0005-0000-0000-000088120000}"/>
    <cellStyle name="Normal 2 33 22 3 2 2" xfId="4487" xr:uid="{00000000-0005-0000-0000-000089120000}"/>
    <cellStyle name="Normal 2 33 23" xfId="4488" xr:uid="{00000000-0005-0000-0000-00008A120000}"/>
    <cellStyle name="Normal 2 33 23 2" xfId="4489" xr:uid="{00000000-0005-0000-0000-00008B120000}"/>
    <cellStyle name="Normal 2 33 23 2 2" xfId="4490" xr:uid="{00000000-0005-0000-0000-00008C120000}"/>
    <cellStyle name="Normal 2 33 23 2 2 2" xfId="4491" xr:uid="{00000000-0005-0000-0000-00008D120000}"/>
    <cellStyle name="Normal 2 33 23 3" xfId="4492" xr:uid="{00000000-0005-0000-0000-00008E120000}"/>
    <cellStyle name="Normal 2 33 23 3 2" xfId="4493" xr:uid="{00000000-0005-0000-0000-00008F120000}"/>
    <cellStyle name="Normal 2 33 23 3 2 2" xfId="4494" xr:uid="{00000000-0005-0000-0000-000090120000}"/>
    <cellStyle name="Normal 2 33 24" xfId="4495" xr:uid="{00000000-0005-0000-0000-000091120000}"/>
    <cellStyle name="Normal 2 33 24 2" xfId="4496" xr:uid="{00000000-0005-0000-0000-000092120000}"/>
    <cellStyle name="Normal 2 33 24 2 2" xfId="4497" xr:uid="{00000000-0005-0000-0000-000093120000}"/>
    <cellStyle name="Normal 2 33 25" xfId="4498" xr:uid="{00000000-0005-0000-0000-000094120000}"/>
    <cellStyle name="Normal 2 33 25 2" xfId="4499" xr:uid="{00000000-0005-0000-0000-000095120000}"/>
    <cellStyle name="Normal 2 33 25 2 2" xfId="4500" xr:uid="{00000000-0005-0000-0000-000096120000}"/>
    <cellStyle name="Normal 2 33 3" xfId="4501" xr:uid="{00000000-0005-0000-0000-000097120000}"/>
    <cellStyle name="Normal 2 33 3 2" xfId="4502" xr:uid="{00000000-0005-0000-0000-000098120000}"/>
    <cellStyle name="Normal 2 33 3 2 2" xfId="4503" xr:uid="{00000000-0005-0000-0000-000099120000}"/>
    <cellStyle name="Normal 2 33 3 2 2 2" xfId="4504" xr:uid="{00000000-0005-0000-0000-00009A120000}"/>
    <cellStyle name="Normal 2 33 3 3" xfId="4505" xr:uid="{00000000-0005-0000-0000-00009B120000}"/>
    <cellStyle name="Normal 2 33 3 3 2" xfId="4506" xr:uid="{00000000-0005-0000-0000-00009C120000}"/>
    <cellStyle name="Normal 2 33 3 3 2 2" xfId="4507" xr:uid="{00000000-0005-0000-0000-00009D120000}"/>
    <cellStyle name="Normal 2 33 4" xfId="4508" xr:uid="{00000000-0005-0000-0000-00009E120000}"/>
    <cellStyle name="Normal 2 33 4 2" xfId="4509" xr:uid="{00000000-0005-0000-0000-00009F120000}"/>
    <cellStyle name="Normal 2 33 4 2 2" xfId="4510" xr:uid="{00000000-0005-0000-0000-0000A0120000}"/>
    <cellStyle name="Normal 2 33 4 2 2 2" xfId="4511" xr:uid="{00000000-0005-0000-0000-0000A1120000}"/>
    <cellStyle name="Normal 2 33 4 3" xfId="4512" xr:uid="{00000000-0005-0000-0000-0000A2120000}"/>
    <cellStyle name="Normal 2 33 4 3 2" xfId="4513" xr:uid="{00000000-0005-0000-0000-0000A3120000}"/>
    <cellStyle name="Normal 2 33 4 3 2 2" xfId="4514" xr:uid="{00000000-0005-0000-0000-0000A4120000}"/>
    <cellStyle name="Normal 2 33 5" xfId="4515" xr:uid="{00000000-0005-0000-0000-0000A5120000}"/>
    <cellStyle name="Normal 2 33 5 2" xfId="4516" xr:uid="{00000000-0005-0000-0000-0000A6120000}"/>
    <cellStyle name="Normal 2 33 5 2 2" xfId="4517" xr:uid="{00000000-0005-0000-0000-0000A7120000}"/>
    <cellStyle name="Normal 2 33 5 2 2 2" xfId="4518" xr:uid="{00000000-0005-0000-0000-0000A8120000}"/>
    <cellStyle name="Normal 2 33 5 3" xfId="4519" xr:uid="{00000000-0005-0000-0000-0000A9120000}"/>
    <cellStyle name="Normal 2 33 5 3 2" xfId="4520" xr:uid="{00000000-0005-0000-0000-0000AA120000}"/>
    <cellStyle name="Normal 2 33 5 3 2 2" xfId="4521" xr:uid="{00000000-0005-0000-0000-0000AB120000}"/>
    <cellStyle name="Normal 2 33 6" xfId="4522" xr:uid="{00000000-0005-0000-0000-0000AC120000}"/>
    <cellStyle name="Normal 2 33 6 2" xfId="4523" xr:uid="{00000000-0005-0000-0000-0000AD120000}"/>
    <cellStyle name="Normal 2 33 6 2 2" xfId="4524" xr:uid="{00000000-0005-0000-0000-0000AE120000}"/>
    <cellStyle name="Normal 2 33 6 2 2 2" xfId="4525" xr:uid="{00000000-0005-0000-0000-0000AF120000}"/>
    <cellStyle name="Normal 2 33 6 3" xfId="4526" xr:uid="{00000000-0005-0000-0000-0000B0120000}"/>
    <cellStyle name="Normal 2 33 6 3 2" xfId="4527" xr:uid="{00000000-0005-0000-0000-0000B1120000}"/>
    <cellStyle name="Normal 2 33 6 3 2 2" xfId="4528" xr:uid="{00000000-0005-0000-0000-0000B2120000}"/>
    <cellStyle name="Normal 2 33 7" xfId="4529" xr:uid="{00000000-0005-0000-0000-0000B3120000}"/>
    <cellStyle name="Normal 2 33 7 2" xfId="4530" xr:uid="{00000000-0005-0000-0000-0000B4120000}"/>
    <cellStyle name="Normal 2 33 7 2 2" xfId="4531" xr:uid="{00000000-0005-0000-0000-0000B5120000}"/>
    <cellStyle name="Normal 2 33 7 2 2 2" xfId="4532" xr:uid="{00000000-0005-0000-0000-0000B6120000}"/>
    <cellStyle name="Normal 2 33 7 3" xfId="4533" xr:uid="{00000000-0005-0000-0000-0000B7120000}"/>
    <cellStyle name="Normal 2 33 7 3 2" xfId="4534" xr:uid="{00000000-0005-0000-0000-0000B8120000}"/>
    <cellStyle name="Normal 2 33 7 3 2 2" xfId="4535" xr:uid="{00000000-0005-0000-0000-0000B9120000}"/>
    <cellStyle name="Normal 2 33 8" xfId="4536" xr:uid="{00000000-0005-0000-0000-0000BA120000}"/>
    <cellStyle name="Normal 2 33 8 2" xfId="4537" xr:uid="{00000000-0005-0000-0000-0000BB120000}"/>
    <cellStyle name="Normal 2 33 8 2 2" xfId="4538" xr:uid="{00000000-0005-0000-0000-0000BC120000}"/>
    <cellStyle name="Normal 2 33 8 2 2 2" xfId="4539" xr:uid="{00000000-0005-0000-0000-0000BD120000}"/>
    <cellStyle name="Normal 2 33 8 3" xfId="4540" xr:uid="{00000000-0005-0000-0000-0000BE120000}"/>
    <cellStyle name="Normal 2 33 8 3 2" xfId="4541" xr:uid="{00000000-0005-0000-0000-0000BF120000}"/>
    <cellStyle name="Normal 2 33 8 3 2 2" xfId="4542" xr:uid="{00000000-0005-0000-0000-0000C0120000}"/>
    <cellStyle name="Normal 2 33 9" xfId="4543" xr:uid="{00000000-0005-0000-0000-0000C1120000}"/>
    <cellStyle name="Normal 2 33 9 2" xfId="4544" xr:uid="{00000000-0005-0000-0000-0000C2120000}"/>
    <cellStyle name="Normal 2 33 9 2 2" xfId="4545" xr:uid="{00000000-0005-0000-0000-0000C3120000}"/>
    <cellStyle name="Normal 2 33 9 2 2 2" xfId="4546" xr:uid="{00000000-0005-0000-0000-0000C4120000}"/>
    <cellStyle name="Normal 2 33 9 3" xfId="4547" xr:uid="{00000000-0005-0000-0000-0000C5120000}"/>
    <cellStyle name="Normal 2 33 9 3 2" xfId="4548" xr:uid="{00000000-0005-0000-0000-0000C6120000}"/>
    <cellStyle name="Normal 2 33 9 3 2 2" xfId="4549" xr:uid="{00000000-0005-0000-0000-0000C7120000}"/>
    <cellStyle name="Normal 2 34" xfId="4550" xr:uid="{00000000-0005-0000-0000-0000C8120000}"/>
    <cellStyle name="Normal 2 34 10" xfId="4551" xr:uid="{00000000-0005-0000-0000-0000C9120000}"/>
    <cellStyle name="Normal 2 34 10 2" xfId="4552" xr:uid="{00000000-0005-0000-0000-0000CA120000}"/>
    <cellStyle name="Normal 2 34 10 2 2" xfId="4553" xr:uid="{00000000-0005-0000-0000-0000CB120000}"/>
    <cellStyle name="Normal 2 34 10 2 2 2" xfId="4554" xr:uid="{00000000-0005-0000-0000-0000CC120000}"/>
    <cellStyle name="Normal 2 34 10 3" xfId="4555" xr:uid="{00000000-0005-0000-0000-0000CD120000}"/>
    <cellStyle name="Normal 2 34 10 3 2" xfId="4556" xr:uid="{00000000-0005-0000-0000-0000CE120000}"/>
    <cellStyle name="Normal 2 34 10 3 2 2" xfId="4557" xr:uid="{00000000-0005-0000-0000-0000CF120000}"/>
    <cellStyle name="Normal 2 34 11" xfId="4558" xr:uid="{00000000-0005-0000-0000-0000D0120000}"/>
    <cellStyle name="Normal 2 34 11 2" xfId="4559" xr:uid="{00000000-0005-0000-0000-0000D1120000}"/>
    <cellStyle name="Normal 2 34 11 2 2" xfId="4560" xr:uid="{00000000-0005-0000-0000-0000D2120000}"/>
    <cellStyle name="Normal 2 34 11 2 2 2" xfId="4561" xr:uid="{00000000-0005-0000-0000-0000D3120000}"/>
    <cellStyle name="Normal 2 34 11 3" xfId="4562" xr:uid="{00000000-0005-0000-0000-0000D4120000}"/>
    <cellStyle name="Normal 2 34 11 3 2" xfId="4563" xr:uid="{00000000-0005-0000-0000-0000D5120000}"/>
    <cellStyle name="Normal 2 34 11 3 2 2" xfId="4564" xr:uid="{00000000-0005-0000-0000-0000D6120000}"/>
    <cellStyle name="Normal 2 34 12" xfId="4565" xr:uid="{00000000-0005-0000-0000-0000D7120000}"/>
    <cellStyle name="Normal 2 34 12 2" xfId="4566" xr:uid="{00000000-0005-0000-0000-0000D8120000}"/>
    <cellStyle name="Normal 2 34 12 2 2" xfId="4567" xr:uid="{00000000-0005-0000-0000-0000D9120000}"/>
    <cellStyle name="Normal 2 34 12 2 2 2" xfId="4568" xr:uid="{00000000-0005-0000-0000-0000DA120000}"/>
    <cellStyle name="Normal 2 34 12 3" xfId="4569" xr:uid="{00000000-0005-0000-0000-0000DB120000}"/>
    <cellStyle name="Normal 2 34 12 3 2" xfId="4570" xr:uid="{00000000-0005-0000-0000-0000DC120000}"/>
    <cellStyle name="Normal 2 34 12 3 2 2" xfId="4571" xr:uid="{00000000-0005-0000-0000-0000DD120000}"/>
    <cellStyle name="Normal 2 34 13" xfId="4572" xr:uid="{00000000-0005-0000-0000-0000DE120000}"/>
    <cellStyle name="Normal 2 34 13 2" xfId="4573" xr:uid="{00000000-0005-0000-0000-0000DF120000}"/>
    <cellStyle name="Normal 2 34 13 2 2" xfId="4574" xr:uid="{00000000-0005-0000-0000-0000E0120000}"/>
    <cellStyle name="Normal 2 34 13 2 2 2" xfId="4575" xr:uid="{00000000-0005-0000-0000-0000E1120000}"/>
    <cellStyle name="Normal 2 34 13 3" xfId="4576" xr:uid="{00000000-0005-0000-0000-0000E2120000}"/>
    <cellStyle name="Normal 2 34 13 3 2" xfId="4577" xr:uid="{00000000-0005-0000-0000-0000E3120000}"/>
    <cellStyle name="Normal 2 34 13 3 2 2" xfId="4578" xr:uid="{00000000-0005-0000-0000-0000E4120000}"/>
    <cellStyle name="Normal 2 34 14" xfId="4579" xr:uid="{00000000-0005-0000-0000-0000E5120000}"/>
    <cellStyle name="Normal 2 34 14 2" xfId="4580" xr:uid="{00000000-0005-0000-0000-0000E6120000}"/>
    <cellStyle name="Normal 2 34 14 2 2" xfId="4581" xr:uid="{00000000-0005-0000-0000-0000E7120000}"/>
    <cellStyle name="Normal 2 34 14 2 2 2" xfId="4582" xr:uid="{00000000-0005-0000-0000-0000E8120000}"/>
    <cellStyle name="Normal 2 34 14 3" xfId="4583" xr:uid="{00000000-0005-0000-0000-0000E9120000}"/>
    <cellStyle name="Normal 2 34 14 3 2" xfId="4584" xr:uid="{00000000-0005-0000-0000-0000EA120000}"/>
    <cellStyle name="Normal 2 34 14 3 2 2" xfId="4585" xr:uid="{00000000-0005-0000-0000-0000EB120000}"/>
    <cellStyle name="Normal 2 34 15" xfId="4586" xr:uid="{00000000-0005-0000-0000-0000EC120000}"/>
    <cellStyle name="Normal 2 34 15 2" xfId="4587" xr:uid="{00000000-0005-0000-0000-0000ED120000}"/>
    <cellStyle name="Normal 2 34 15 2 2" xfId="4588" xr:uid="{00000000-0005-0000-0000-0000EE120000}"/>
    <cellStyle name="Normal 2 34 15 2 2 2" xfId="4589" xr:uid="{00000000-0005-0000-0000-0000EF120000}"/>
    <cellStyle name="Normal 2 34 15 3" xfId="4590" xr:uid="{00000000-0005-0000-0000-0000F0120000}"/>
    <cellStyle name="Normal 2 34 15 3 2" xfId="4591" xr:uid="{00000000-0005-0000-0000-0000F1120000}"/>
    <cellStyle name="Normal 2 34 15 3 2 2" xfId="4592" xr:uid="{00000000-0005-0000-0000-0000F2120000}"/>
    <cellStyle name="Normal 2 34 16" xfId="4593" xr:uid="{00000000-0005-0000-0000-0000F3120000}"/>
    <cellStyle name="Normal 2 34 16 2" xfId="4594" xr:uid="{00000000-0005-0000-0000-0000F4120000}"/>
    <cellStyle name="Normal 2 34 16 2 2" xfId="4595" xr:uid="{00000000-0005-0000-0000-0000F5120000}"/>
    <cellStyle name="Normal 2 34 16 2 2 2" xfId="4596" xr:uid="{00000000-0005-0000-0000-0000F6120000}"/>
    <cellStyle name="Normal 2 34 16 3" xfId="4597" xr:uid="{00000000-0005-0000-0000-0000F7120000}"/>
    <cellStyle name="Normal 2 34 16 3 2" xfId="4598" xr:uid="{00000000-0005-0000-0000-0000F8120000}"/>
    <cellStyle name="Normal 2 34 16 3 2 2" xfId="4599" xr:uid="{00000000-0005-0000-0000-0000F9120000}"/>
    <cellStyle name="Normal 2 34 17" xfId="4600" xr:uid="{00000000-0005-0000-0000-0000FA120000}"/>
    <cellStyle name="Normal 2 34 17 2" xfId="4601" xr:uid="{00000000-0005-0000-0000-0000FB120000}"/>
    <cellStyle name="Normal 2 34 17 2 2" xfId="4602" xr:uid="{00000000-0005-0000-0000-0000FC120000}"/>
    <cellStyle name="Normal 2 34 17 2 2 2" xfId="4603" xr:uid="{00000000-0005-0000-0000-0000FD120000}"/>
    <cellStyle name="Normal 2 34 17 3" xfId="4604" xr:uid="{00000000-0005-0000-0000-0000FE120000}"/>
    <cellStyle name="Normal 2 34 17 3 2" xfId="4605" xr:uid="{00000000-0005-0000-0000-0000FF120000}"/>
    <cellStyle name="Normal 2 34 17 3 2 2" xfId="4606" xr:uid="{00000000-0005-0000-0000-000000130000}"/>
    <cellStyle name="Normal 2 34 18" xfId="4607" xr:uid="{00000000-0005-0000-0000-000001130000}"/>
    <cellStyle name="Normal 2 34 18 2" xfId="4608" xr:uid="{00000000-0005-0000-0000-000002130000}"/>
    <cellStyle name="Normal 2 34 18 2 2" xfId="4609" xr:uid="{00000000-0005-0000-0000-000003130000}"/>
    <cellStyle name="Normal 2 34 18 2 2 2" xfId="4610" xr:uid="{00000000-0005-0000-0000-000004130000}"/>
    <cellStyle name="Normal 2 34 18 3" xfId="4611" xr:uid="{00000000-0005-0000-0000-000005130000}"/>
    <cellStyle name="Normal 2 34 18 3 2" xfId="4612" xr:uid="{00000000-0005-0000-0000-000006130000}"/>
    <cellStyle name="Normal 2 34 18 3 2 2" xfId="4613" xr:uid="{00000000-0005-0000-0000-000007130000}"/>
    <cellStyle name="Normal 2 34 19" xfId="4614" xr:uid="{00000000-0005-0000-0000-000008130000}"/>
    <cellStyle name="Normal 2 34 19 2" xfId="4615" xr:uid="{00000000-0005-0000-0000-000009130000}"/>
    <cellStyle name="Normal 2 34 19 2 2" xfId="4616" xr:uid="{00000000-0005-0000-0000-00000A130000}"/>
    <cellStyle name="Normal 2 34 19 2 2 2" xfId="4617" xr:uid="{00000000-0005-0000-0000-00000B130000}"/>
    <cellStyle name="Normal 2 34 19 3" xfId="4618" xr:uid="{00000000-0005-0000-0000-00000C130000}"/>
    <cellStyle name="Normal 2 34 19 3 2" xfId="4619" xr:uid="{00000000-0005-0000-0000-00000D130000}"/>
    <cellStyle name="Normal 2 34 19 3 2 2" xfId="4620" xr:uid="{00000000-0005-0000-0000-00000E130000}"/>
    <cellStyle name="Normal 2 34 2" xfId="4621" xr:uid="{00000000-0005-0000-0000-00000F130000}"/>
    <cellStyle name="Normal 2 34 2 2" xfId="4622" xr:uid="{00000000-0005-0000-0000-000010130000}"/>
    <cellStyle name="Normal 2 34 2 2 2" xfId="4623" xr:uid="{00000000-0005-0000-0000-000011130000}"/>
    <cellStyle name="Normal 2 34 2 2 2 2" xfId="4624" xr:uid="{00000000-0005-0000-0000-000012130000}"/>
    <cellStyle name="Normal 2 34 2 3" xfId="4625" xr:uid="{00000000-0005-0000-0000-000013130000}"/>
    <cellStyle name="Normal 2 34 2 3 2" xfId="4626" xr:uid="{00000000-0005-0000-0000-000014130000}"/>
    <cellStyle name="Normal 2 34 2 3 2 2" xfId="4627" xr:uid="{00000000-0005-0000-0000-000015130000}"/>
    <cellStyle name="Normal 2 34 20" xfId="4628" xr:uid="{00000000-0005-0000-0000-000016130000}"/>
    <cellStyle name="Normal 2 34 20 2" xfId="4629" xr:uid="{00000000-0005-0000-0000-000017130000}"/>
    <cellStyle name="Normal 2 34 20 2 2" xfId="4630" xr:uid="{00000000-0005-0000-0000-000018130000}"/>
    <cellStyle name="Normal 2 34 20 2 2 2" xfId="4631" xr:uid="{00000000-0005-0000-0000-000019130000}"/>
    <cellStyle name="Normal 2 34 20 3" xfId="4632" xr:uid="{00000000-0005-0000-0000-00001A130000}"/>
    <cellStyle name="Normal 2 34 20 3 2" xfId="4633" xr:uid="{00000000-0005-0000-0000-00001B130000}"/>
    <cellStyle name="Normal 2 34 20 3 2 2" xfId="4634" xr:uid="{00000000-0005-0000-0000-00001C130000}"/>
    <cellStyle name="Normal 2 34 21" xfId="4635" xr:uid="{00000000-0005-0000-0000-00001D130000}"/>
    <cellStyle name="Normal 2 34 21 2" xfId="4636" xr:uid="{00000000-0005-0000-0000-00001E130000}"/>
    <cellStyle name="Normal 2 34 21 2 2" xfId="4637" xr:uid="{00000000-0005-0000-0000-00001F130000}"/>
    <cellStyle name="Normal 2 34 21 2 2 2" xfId="4638" xr:uid="{00000000-0005-0000-0000-000020130000}"/>
    <cellStyle name="Normal 2 34 21 3" xfId="4639" xr:uid="{00000000-0005-0000-0000-000021130000}"/>
    <cellStyle name="Normal 2 34 21 3 2" xfId="4640" xr:uid="{00000000-0005-0000-0000-000022130000}"/>
    <cellStyle name="Normal 2 34 21 3 2 2" xfId="4641" xr:uid="{00000000-0005-0000-0000-000023130000}"/>
    <cellStyle name="Normal 2 34 22" xfId="4642" xr:uid="{00000000-0005-0000-0000-000024130000}"/>
    <cellStyle name="Normal 2 34 22 2" xfId="4643" xr:uid="{00000000-0005-0000-0000-000025130000}"/>
    <cellStyle name="Normal 2 34 22 2 2" xfId="4644" xr:uid="{00000000-0005-0000-0000-000026130000}"/>
    <cellStyle name="Normal 2 34 22 2 2 2" xfId="4645" xr:uid="{00000000-0005-0000-0000-000027130000}"/>
    <cellStyle name="Normal 2 34 22 3" xfId="4646" xr:uid="{00000000-0005-0000-0000-000028130000}"/>
    <cellStyle name="Normal 2 34 22 3 2" xfId="4647" xr:uid="{00000000-0005-0000-0000-000029130000}"/>
    <cellStyle name="Normal 2 34 22 3 2 2" xfId="4648" xr:uid="{00000000-0005-0000-0000-00002A130000}"/>
    <cellStyle name="Normal 2 34 23" xfId="4649" xr:uid="{00000000-0005-0000-0000-00002B130000}"/>
    <cellStyle name="Normal 2 34 23 2" xfId="4650" xr:uid="{00000000-0005-0000-0000-00002C130000}"/>
    <cellStyle name="Normal 2 34 23 2 2" xfId="4651" xr:uid="{00000000-0005-0000-0000-00002D130000}"/>
    <cellStyle name="Normal 2 34 23 2 2 2" xfId="4652" xr:uid="{00000000-0005-0000-0000-00002E130000}"/>
    <cellStyle name="Normal 2 34 23 3" xfId="4653" xr:uid="{00000000-0005-0000-0000-00002F130000}"/>
    <cellStyle name="Normal 2 34 23 3 2" xfId="4654" xr:uid="{00000000-0005-0000-0000-000030130000}"/>
    <cellStyle name="Normal 2 34 23 3 2 2" xfId="4655" xr:uid="{00000000-0005-0000-0000-000031130000}"/>
    <cellStyle name="Normal 2 34 24" xfId="4656" xr:uid="{00000000-0005-0000-0000-000032130000}"/>
    <cellStyle name="Normal 2 34 24 2" xfId="4657" xr:uid="{00000000-0005-0000-0000-000033130000}"/>
    <cellStyle name="Normal 2 34 24 2 2" xfId="4658" xr:uid="{00000000-0005-0000-0000-000034130000}"/>
    <cellStyle name="Normal 2 34 25" xfId="4659" xr:uid="{00000000-0005-0000-0000-000035130000}"/>
    <cellStyle name="Normal 2 34 25 2" xfId="4660" xr:uid="{00000000-0005-0000-0000-000036130000}"/>
    <cellStyle name="Normal 2 34 25 2 2" xfId="4661" xr:uid="{00000000-0005-0000-0000-000037130000}"/>
    <cellStyle name="Normal 2 34 3" xfId="4662" xr:uid="{00000000-0005-0000-0000-000038130000}"/>
    <cellStyle name="Normal 2 34 3 2" xfId="4663" xr:uid="{00000000-0005-0000-0000-000039130000}"/>
    <cellStyle name="Normal 2 34 3 2 2" xfId="4664" xr:uid="{00000000-0005-0000-0000-00003A130000}"/>
    <cellStyle name="Normal 2 34 3 2 2 2" xfId="4665" xr:uid="{00000000-0005-0000-0000-00003B130000}"/>
    <cellStyle name="Normal 2 34 3 3" xfId="4666" xr:uid="{00000000-0005-0000-0000-00003C130000}"/>
    <cellStyle name="Normal 2 34 3 3 2" xfId="4667" xr:uid="{00000000-0005-0000-0000-00003D130000}"/>
    <cellStyle name="Normal 2 34 3 3 2 2" xfId="4668" xr:uid="{00000000-0005-0000-0000-00003E130000}"/>
    <cellStyle name="Normal 2 34 4" xfId="4669" xr:uid="{00000000-0005-0000-0000-00003F130000}"/>
    <cellStyle name="Normal 2 34 4 2" xfId="4670" xr:uid="{00000000-0005-0000-0000-000040130000}"/>
    <cellStyle name="Normal 2 34 4 2 2" xfId="4671" xr:uid="{00000000-0005-0000-0000-000041130000}"/>
    <cellStyle name="Normal 2 34 4 2 2 2" xfId="4672" xr:uid="{00000000-0005-0000-0000-000042130000}"/>
    <cellStyle name="Normal 2 34 4 3" xfId="4673" xr:uid="{00000000-0005-0000-0000-000043130000}"/>
    <cellStyle name="Normal 2 34 4 3 2" xfId="4674" xr:uid="{00000000-0005-0000-0000-000044130000}"/>
    <cellStyle name="Normal 2 34 4 3 2 2" xfId="4675" xr:uid="{00000000-0005-0000-0000-000045130000}"/>
    <cellStyle name="Normal 2 34 5" xfId="4676" xr:uid="{00000000-0005-0000-0000-000046130000}"/>
    <cellStyle name="Normal 2 34 5 2" xfId="4677" xr:uid="{00000000-0005-0000-0000-000047130000}"/>
    <cellStyle name="Normal 2 34 5 2 2" xfId="4678" xr:uid="{00000000-0005-0000-0000-000048130000}"/>
    <cellStyle name="Normal 2 34 5 2 2 2" xfId="4679" xr:uid="{00000000-0005-0000-0000-000049130000}"/>
    <cellStyle name="Normal 2 34 5 3" xfId="4680" xr:uid="{00000000-0005-0000-0000-00004A130000}"/>
    <cellStyle name="Normal 2 34 5 3 2" xfId="4681" xr:uid="{00000000-0005-0000-0000-00004B130000}"/>
    <cellStyle name="Normal 2 34 5 3 2 2" xfId="4682" xr:uid="{00000000-0005-0000-0000-00004C130000}"/>
    <cellStyle name="Normal 2 34 6" xfId="4683" xr:uid="{00000000-0005-0000-0000-00004D130000}"/>
    <cellStyle name="Normal 2 34 6 2" xfId="4684" xr:uid="{00000000-0005-0000-0000-00004E130000}"/>
    <cellStyle name="Normal 2 34 6 2 2" xfId="4685" xr:uid="{00000000-0005-0000-0000-00004F130000}"/>
    <cellStyle name="Normal 2 34 6 2 2 2" xfId="4686" xr:uid="{00000000-0005-0000-0000-000050130000}"/>
    <cellStyle name="Normal 2 34 6 3" xfId="4687" xr:uid="{00000000-0005-0000-0000-000051130000}"/>
    <cellStyle name="Normal 2 34 6 3 2" xfId="4688" xr:uid="{00000000-0005-0000-0000-000052130000}"/>
    <cellStyle name="Normal 2 34 6 3 2 2" xfId="4689" xr:uid="{00000000-0005-0000-0000-000053130000}"/>
    <cellStyle name="Normal 2 34 7" xfId="4690" xr:uid="{00000000-0005-0000-0000-000054130000}"/>
    <cellStyle name="Normal 2 34 7 2" xfId="4691" xr:uid="{00000000-0005-0000-0000-000055130000}"/>
    <cellStyle name="Normal 2 34 7 2 2" xfId="4692" xr:uid="{00000000-0005-0000-0000-000056130000}"/>
    <cellStyle name="Normal 2 34 7 2 2 2" xfId="4693" xr:uid="{00000000-0005-0000-0000-000057130000}"/>
    <cellStyle name="Normal 2 34 7 3" xfId="4694" xr:uid="{00000000-0005-0000-0000-000058130000}"/>
    <cellStyle name="Normal 2 34 7 3 2" xfId="4695" xr:uid="{00000000-0005-0000-0000-000059130000}"/>
    <cellStyle name="Normal 2 34 7 3 2 2" xfId="4696" xr:uid="{00000000-0005-0000-0000-00005A130000}"/>
    <cellStyle name="Normal 2 34 8" xfId="4697" xr:uid="{00000000-0005-0000-0000-00005B130000}"/>
    <cellStyle name="Normal 2 34 8 2" xfId="4698" xr:uid="{00000000-0005-0000-0000-00005C130000}"/>
    <cellStyle name="Normal 2 34 8 2 2" xfId="4699" xr:uid="{00000000-0005-0000-0000-00005D130000}"/>
    <cellStyle name="Normal 2 34 8 2 2 2" xfId="4700" xr:uid="{00000000-0005-0000-0000-00005E130000}"/>
    <cellStyle name="Normal 2 34 8 3" xfId="4701" xr:uid="{00000000-0005-0000-0000-00005F130000}"/>
    <cellStyle name="Normal 2 34 8 3 2" xfId="4702" xr:uid="{00000000-0005-0000-0000-000060130000}"/>
    <cellStyle name="Normal 2 34 8 3 2 2" xfId="4703" xr:uid="{00000000-0005-0000-0000-000061130000}"/>
    <cellStyle name="Normal 2 34 9" xfId="4704" xr:uid="{00000000-0005-0000-0000-000062130000}"/>
    <cellStyle name="Normal 2 34 9 2" xfId="4705" xr:uid="{00000000-0005-0000-0000-000063130000}"/>
    <cellStyle name="Normal 2 34 9 2 2" xfId="4706" xr:uid="{00000000-0005-0000-0000-000064130000}"/>
    <cellStyle name="Normal 2 34 9 2 2 2" xfId="4707" xr:uid="{00000000-0005-0000-0000-000065130000}"/>
    <cellStyle name="Normal 2 34 9 3" xfId="4708" xr:uid="{00000000-0005-0000-0000-000066130000}"/>
    <cellStyle name="Normal 2 34 9 3 2" xfId="4709" xr:uid="{00000000-0005-0000-0000-000067130000}"/>
    <cellStyle name="Normal 2 34 9 3 2 2" xfId="4710" xr:uid="{00000000-0005-0000-0000-000068130000}"/>
    <cellStyle name="Normal 2 35" xfId="4711" xr:uid="{00000000-0005-0000-0000-000069130000}"/>
    <cellStyle name="Normal 2 35 10" xfId="4712" xr:uid="{00000000-0005-0000-0000-00006A130000}"/>
    <cellStyle name="Normal 2 35 10 2" xfId="4713" xr:uid="{00000000-0005-0000-0000-00006B130000}"/>
    <cellStyle name="Normal 2 35 10 2 2" xfId="4714" xr:uid="{00000000-0005-0000-0000-00006C130000}"/>
    <cellStyle name="Normal 2 35 10 2 2 2" xfId="4715" xr:uid="{00000000-0005-0000-0000-00006D130000}"/>
    <cellStyle name="Normal 2 35 10 3" xfId="4716" xr:uid="{00000000-0005-0000-0000-00006E130000}"/>
    <cellStyle name="Normal 2 35 10 3 2" xfId="4717" xr:uid="{00000000-0005-0000-0000-00006F130000}"/>
    <cellStyle name="Normal 2 35 10 3 2 2" xfId="4718" xr:uid="{00000000-0005-0000-0000-000070130000}"/>
    <cellStyle name="Normal 2 35 11" xfId="4719" xr:uid="{00000000-0005-0000-0000-000071130000}"/>
    <cellStyle name="Normal 2 35 11 2" xfId="4720" xr:uid="{00000000-0005-0000-0000-000072130000}"/>
    <cellStyle name="Normal 2 35 11 2 2" xfId="4721" xr:uid="{00000000-0005-0000-0000-000073130000}"/>
    <cellStyle name="Normal 2 35 11 2 2 2" xfId="4722" xr:uid="{00000000-0005-0000-0000-000074130000}"/>
    <cellStyle name="Normal 2 35 11 3" xfId="4723" xr:uid="{00000000-0005-0000-0000-000075130000}"/>
    <cellStyle name="Normal 2 35 11 3 2" xfId="4724" xr:uid="{00000000-0005-0000-0000-000076130000}"/>
    <cellStyle name="Normal 2 35 11 3 2 2" xfId="4725" xr:uid="{00000000-0005-0000-0000-000077130000}"/>
    <cellStyle name="Normal 2 35 12" xfId="4726" xr:uid="{00000000-0005-0000-0000-000078130000}"/>
    <cellStyle name="Normal 2 35 12 2" xfId="4727" xr:uid="{00000000-0005-0000-0000-000079130000}"/>
    <cellStyle name="Normal 2 35 12 2 2" xfId="4728" xr:uid="{00000000-0005-0000-0000-00007A130000}"/>
    <cellStyle name="Normal 2 35 12 2 2 2" xfId="4729" xr:uid="{00000000-0005-0000-0000-00007B130000}"/>
    <cellStyle name="Normal 2 35 12 3" xfId="4730" xr:uid="{00000000-0005-0000-0000-00007C130000}"/>
    <cellStyle name="Normal 2 35 12 3 2" xfId="4731" xr:uid="{00000000-0005-0000-0000-00007D130000}"/>
    <cellStyle name="Normal 2 35 12 3 2 2" xfId="4732" xr:uid="{00000000-0005-0000-0000-00007E130000}"/>
    <cellStyle name="Normal 2 35 13" xfId="4733" xr:uid="{00000000-0005-0000-0000-00007F130000}"/>
    <cellStyle name="Normal 2 35 13 2" xfId="4734" xr:uid="{00000000-0005-0000-0000-000080130000}"/>
    <cellStyle name="Normal 2 35 13 2 2" xfId="4735" xr:uid="{00000000-0005-0000-0000-000081130000}"/>
    <cellStyle name="Normal 2 35 13 2 2 2" xfId="4736" xr:uid="{00000000-0005-0000-0000-000082130000}"/>
    <cellStyle name="Normal 2 35 13 3" xfId="4737" xr:uid="{00000000-0005-0000-0000-000083130000}"/>
    <cellStyle name="Normal 2 35 13 3 2" xfId="4738" xr:uid="{00000000-0005-0000-0000-000084130000}"/>
    <cellStyle name="Normal 2 35 13 3 2 2" xfId="4739" xr:uid="{00000000-0005-0000-0000-000085130000}"/>
    <cellStyle name="Normal 2 35 14" xfId="4740" xr:uid="{00000000-0005-0000-0000-000086130000}"/>
    <cellStyle name="Normal 2 35 14 2" xfId="4741" xr:uid="{00000000-0005-0000-0000-000087130000}"/>
    <cellStyle name="Normal 2 35 14 2 2" xfId="4742" xr:uid="{00000000-0005-0000-0000-000088130000}"/>
    <cellStyle name="Normal 2 35 14 2 2 2" xfId="4743" xr:uid="{00000000-0005-0000-0000-000089130000}"/>
    <cellStyle name="Normal 2 35 14 3" xfId="4744" xr:uid="{00000000-0005-0000-0000-00008A130000}"/>
    <cellStyle name="Normal 2 35 14 3 2" xfId="4745" xr:uid="{00000000-0005-0000-0000-00008B130000}"/>
    <cellStyle name="Normal 2 35 14 3 2 2" xfId="4746" xr:uid="{00000000-0005-0000-0000-00008C130000}"/>
    <cellStyle name="Normal 2 35 15" xfId="4747" xr:uid="{00000000-0005-0000-0000-00008D130000}"/>
    <cellStyle name="Normal 2 35 15 2" xfId="4748" xr:uid="{00000000-0005-0000-0000-00008E130000}"/>
    <cellStyle name="Normal 2 35 15 2 2" xfId="4749" xr:uid="{00000000-0005-0000-0000-00008F130000}"/>
    <cellStyle name="Normal 2 35 15 2 2 2" xfId="4750" xr:uid="{00000000-0005-0000-0000-000090130000}"/>
    <cellStyle name="Normal 2 35 15 3" xfId="4751" xr:uid="{00000000-0005-0000-0000-000091130000}"/>
    <cellStyle name="Normal 2 35 15 3 2" xfId="4752" xr:uid="{00000000-0005-0000-0000-000092130000}"/>
    <cellStyle name="Normal 2 35 15 3 2 2" xfId="4753" xr:uid="{00000000-0005-0000-0000-000093130000}"/>
    <cellStyle name="Normal 2 35 16" xfId="4754" xr:uid="{00000000-0005-0000-0000-000094130000}"/>
    <cellStyle name="Normal 2 35 16 2" xfId="4755" xr:uid="{00000000-0005-0000-0000-000095130000}"/>
    <cellStyle name="Normal 2 35 16 2 2" xfId="4756" xr:uid="{00000000-0005-0000-0000-000096130000}"/>
    <cellStyle name="Normal 2 35 16 2 2 2" xfId="4757" xr:uid="{00000000-0005-0000-0000-000097130000}"/>
    <cellStyle name="Normal 2 35 16 3" xfId="4758" xr:uid="{00000000-0005-0000-0000-000098130000}"/>
    <cellStyle name="Normal 2 35 16 3 2" xfId="4759" xr:uid="{00000000-0005-0000-0000-000099130000}"/>
    <cellStyle name="Normal 2 35 16 3 2 2" xfId="4760" xr:uid="{00000000-0005-0000-0000-00009A130000}"/>
    <cellStyle name="Normal 2 35 17" xfId="4761" xr:uid="{00000000-0005-0000-0000-00009B130000}"/>
    <cellStyle name="Normal 2 35 17 2" xfId="4762" xr:uid="{00000000-0005-0000-0000-00009C130000}"/>
    <cellStyle name="Normal 2 35 17 2 2" xfId="4763" xr:uid="{00000000-0005-0000-0000-00009D130000}"/>
    <cellStyle name="Normal 2 35 17 2 2 2" xfId="4764" xr:uid="{00000000-0005-0000-0000-00009E130000}"/>
    <cellStyle name="Normal 2 35 17 3" xfId="4765" xr:uid="{00000000-0005-0000-0000-00009F130000}"/>
    <cellStyle name="Normal 2 35 17 3 2" xfId="4766" xr:uid="{00000000-0005-0000-0000-0000A0130000}"/>
    <cellStyle name="Normal 2 35 17 3 2 2" xfId="4767" xr:uid="{00000000-0005-0000-0000-0000A1130000}"/>
    <cellStyle name="Normal 2 35 18" xfId="4768" xr:uid="{00000000-0005-0000-0000-0000A2130000}"/>
    <cellStyle name="Normal 2 35 18 2" xfId="4769" xr:uid="{00000000-0005-0000-0000-0000A3130000}"/>
    <cellStyle name="Normal 2 35 18 2 2" xfId="4770" xr:uid="{00000000-0005-0000-0000-0000A4130000}"/>
    <cellStyle name="Normal 2 35 18 2 2 2" xfId="4771" xr:uid="{00000000-0005-0000-0000-0000A5130000}"/>
    <cellStyle name="Normal 2 35 18 3" xfId="4772" xr:uid="{00000000-0005-0000-0000-0000A6130000}"/>
    <cellStyle name="Normal 2 35 18 3 2" xfId="4773" xr:uid="{00000000-0005-0000-0000-0000A7130000}"/>
    <cellStyle name="Normal 2 35 18 3 2 2" xfId="4774" xr:uid="{00000000-0005-0000-0000-0000A8130000}"/>
    <cellStyle name="Normal 2 35 19" xfId="4775" xr:uid="{00000000-0005-0000-0000-0000A9130000}"/>
    <cellStyle name="Normal 2 35 19 2" xfId="4776" xr:uid="{00000000-0005-0000-0000-0000AA130000}"/>
    <cellStyle name="Normal 2 35 19 2 2" xfId="4777" xr:uid="{00000000-0005-0000-0000-0000AB130000}"/>
    <cellStyle name="Normal 2 35 19 2 2 2" xfId="4778" xr:uid="{00000000-0005-0000-0000-0000AC130000}"/>
    <cellStyle name="Normal 2 35 19 3" xfId="4779" xr:uid="{00000000-0005-0000-0000-0000AD130000}"/>
    <cellStyle name="Normal 2 35 19 3 2" xfId="4780" xr:uid="{00000000-0005-0000-0000-0000AE130000}"/>
    <cellStyle name="Normal 2 35 19 3 2 2" xfId="4781" xr:uid="{00000000-0005-0000-0000-0000AF130000}"/>
    <cellStyle name="Normal 2 35 2" xfId="4782" xr:uid="{00000000-0005-0000-0000-0000B0130000}"/>
    <cellStyle name="Normal 2 35 2 2" xfId="4783" xr:uid="{00000000-0005-0000-0000-0000B1130000}"/>
    <cellStyle name="Normal 2 35 2 2 2" xfId="4784" xr:uid="{00000000-0005-0000-0000-0000B2130000}"/>
    <cellStyle name="Normal 2 35 2 2 2 2" xfId="4785" xr:uid="{00000000-0005-0000-0000-0000B3130000}"/>
    <cellStyle name="Normal 2 35 2 3" xfId="4786" xr:uid="{00000000-0005-0000-0000-0000B4130000}"/>
    <cellStyle name="Normal 2 35 2 3 2" xfId="4787" xr:uid="{00000000-0005-0000-0000-0000B5130000}"/>
    <cellStyle name="Normal 2 35 2 3 2 2" xfId="4788" xr:uid="{00000000-0005-0000-0000-0000B6130000}"/>
    <cellStyle name="Normal 2 35 20" xfId="4789" xr:uid="{00000000-0005-0000-0000-0000B7130000}"/>
    <cellStyle name="Normal 2 35 20 2" xfId="4790" xr:uid="{00000000-0005-0000-0000-0000B8130000}"/>
    <cellStyle name="Normal 2 35 20 2 2" xfId="4791" xr:uid="{00000000-0005-0000-0000-0000B9130000}"/>
    <cellStyle name="Normal 2 35 20 2 2 2" xfId="4792" xr:uid="{00000000-0005-0000-0000-0000BA130000}"/>
    <cellStyle name="Normal 2 35 20 3" xfId="4793" xr:uid="{00000000-0005-0000-0000-0000BB130000}"/>
    <cellStyle name="Normal 2 35 20 3 2" xfId="4794" xr:uid="{00000000-0005-0000-0000-0000BC130000}"/>
    <cellStyle name="Normal 2 35 20 3 2 2" xfId="4795" xr:uid="{00000000-0005-0000-0000-0000BD130000}"/>
    <cellStyle name="Normal 2 35 21" xfId="4796" xr:uid="{00000000-0005-0000-0000-0000BE130000}"/>
    <cellStyle name="Normal 2 35 21 2" xfId="4797" xr:uid="{00000000-0005-0000-0000-0000BF130000}"/>
    <cellStyle name="Normal 2 35 21 2 2" xfId="4798" xr:uid="{00000000-0005-0000-0000-0000C0130000}"/>
    <cellStyle name="Normal 2 35 21 2 2 2" xfId="4799" xr:uid="{00000000-0005-0000-0000-0000C1130000}"/>
    <cellStyle name="Normal 2 35 21 3" xfId="4800" xr:uid="{00000000-0005-0000-0000-0000C2130000}"/>
    <cellStyle name="Normal 2 35 21 3 2" xfId="4801" xr:uid="{00000000-0005-0000-0000-0000C3130000}"/>
    <cellStyle name="Normal 2 35 21 3 2 2" xfId="4802" xr:uid="{00000000-0005-0000-0000-0000C4130000}"/>
    <cellStyle name="Normal 2 35 22" xfId="4803" xr:uid="{00000000-0005-0000-0000-0000C5130000}"/>
    <cellStyle name="Normal 2 35 22 2" xfId="4804" xr:uid="{00000000-0005-0000-0000-0000C6130000}"/>
    <cellStyle name="Normal 2 35 22 2 2" xfId="4805" xr:uid="{00000000-0005-0000-0000-0000C7130000}"/>
    <cellStyle name="Normal 2 35 22 2 2 2" xfId="4806" xr:uid="{00000000-0005-0000-0000-0000C8130000}"/>
    <cellStyle name="Normal 2 35 22 3" xfId="4807" xr:uid="{00000000-0005-0000-0000-0000C9130000}"/>
    <cellStyle name="Normal 2 35 22 3 2" xfId="4808" xr:uid="{00000000-0005-0000-0000-0000CA130000}"/>
    <cellStyle name="Normal 2 35 22 3 2 2" xfId="4809" xr:uid="{00000000-0005-0000-0000-0000CB130000}"/>
    <cellStyle name="Normal 2 35 23" xfId="4810" xr:uid="{00000000-0005-0000-0000-0000CC130000}"/>
    <cellStyle name="Normal 2 35 23 2" xfId="4811" xr:uid="{00000000-0005-0000-0000-0000CD130000}"/>
    <cellStyle name="Normal 2 35 23 2 2" xfId="4812" xr:uid="{00000000-0005-0000-0000-0000CE130000}"/>
    <cellStyle name="Normal 2 35 23 2 2 2" xfId="4813" xr:uid="{00000000-0005-0000-0000-0000CF130000}"/>
    <cellStyle name="Normal 2 35 23 3" xfId="4814" xr:uid="{00000000-0005-0000-0000-0000D0130000}"/>
    <cellStyle name="Normal 2 35 23 3 2" xfId="4815" xr:uid="{00000000-0005-0000-0000-0000D1130000}"/>
    <cellStyle name="Normal 2 35 23 3 2 2" xfId="4816" xr:uid="{00000000-0005-0000-0000-0000D2130000}"/>
    <cellStyle name="Normal 2 35 24" xfId="4817" xr:uid="{00000000-0005-0000-0000-0000D3130000}"/>
    <cellStyle name="Normal 2 35 24 2" xfId="4818" xr:uid="{00000000-0005-0000-0000-0000D4130000}"/>
    <cellStyle name="Normal 2 35 24 2 2" xfId="4819" xr:uid="{00000000-0005-0000-0000-0000D5130000}"/>
    <cellStyle name="Normal 2 35 25" xfId="4820" xr:uid="{00000000-0005-0000-0000-0000D6130000}"/>
    <cellStyle name="Normal 2 35 25 2" xfId="4821" xr:uid="{00000000-0005-0000-0000-0000D7130000}"/>
    <cellStyle name="Normal 2 35 25 2 2" xfId="4822" xr:uid="{00000000-0005-0000-0000-0000D8130000}"/>
    <cellStyle name="Normal 2 35 3" xfId="4823" xr:uid="{00000000-0005-0000-0000-0000D9130000}"/>
    <cellStyle name="Normal 2 35 3 2" xfId="4824" xr:uid="{00000000-0005-0000-0000-0000DA130000}"/>
    <cellStyle name="Normal 2 35 3 2 2" xfId="4825" xr:uid="{00000000-0005-0000-0000-0000DB130000}"/>
    <cellStyle name="Normal 2 35 3 2 2 2" xfId="4826" xr:uid="{00000000-0005-0000-0000-0000DC130000}"/>
    <cellStyle name="Normal 2 35 3 3" xfId="4827" xr:uid="{00000000-0005-0000-0000-0000DD130000}"/>
    <cellStyle name="Normal 2 35 3 3 2" xfId="4828" xr:uid="{00000000-0005-0000-0000-0000DE130000}"/>
    <cellStyle name="Normal 2 35 3 3 2 2" xfId="4829" xr:uid="{00000000-0005-0000-0000-0000DF130000}"/>
    <cellStyle name="Normal 2 35 4" xfId="4830" xr:uid="{00000000-0005-0000-0000-0000E0130000}"/>
    <cellStyle name="Normal 2 35 4 2" xfId="4831" xr:uid="{00000000-0005-0000-0000-0000E1130000}"/>
    <cellStyle name="Normal 2 35 4 2 2" xfId="4832" xr:uid="{00000000-0005-0000-0000-0000E2130000}"/>
    <cellStyle name="Normal 2 35 4 2 2 2" xfId="4833" xr:uid="{00000000-0005-0000-0000-0000E3130000}"/>
    <cellStyle name="Normal 2 35 4 3" xfId="4834" xr:uid="{00000000-0005-0000-0000-0000E4130000}"/>
    <cellStyle name="Normal 2 35 4 3 2" xfId="4835" xr:uid="{00000000-0005-0000-0000-0000E5130000}"/>
    <cellStyle name="Normal 2 35 4 3 2 2" xfId="4836" xr:uid="{00000000-0005-0000-0000-0000E6130000}"/>
    <cellStyle name="Normal 2 35 5" xfId="4837" xr:uid="{00000000-0005-0000-0000-0000E7130000}"/>
    <cellStyle name="Normal 2 35 5 2" xfId="4838" xr:uid="{00000000-0005-0000-0000-0000E8130000}"/>
    <cellStyle name="Normal 2 35 5 2 2" xfId="4839" xr:uid="{00000000-0005-0000-0000-0000E9130000}"/>
    <cellStyle name="Normal 2 35 5 2 2 2" xfId="4840" xr:uid="{00000000-0005-0000-0000-0000EA130000}"/>
    <cellStyle name="Normal 2 35 5 3" xfId="4841" xr:uid="{00000000-0005-0000-0000-0000EB130000}"/>
    <cellStyle name="Normal 2 35 5 3 2" xfId="4842" xr:uid="{00000000-0005-0000-0000-0000EC130000}"/>
    <cellStyle name="Normal 2 35 5 3 2 2" xfId="4843" xr:uid="{00000000-0005-0000-0000-0000ED130000}"/>
    <cellStyle name="Normal 2 35 6" xfId="4844" xr:uid="{00000000-0005-0000-0000-0000EE130000}"/>
    <cellStyle name="Normal 2 35 6 2" xfId="4845" xr:uid="{00000000-0005-0000-0000-0000EF130000}"/>
    <cellStyle name="Normal 2 35 6 2 2" xfId="4846" xr:uid="{00000000-0005-0000-0000-0000F0130000}"/>
    <cellStyle name="Normal 2 35 6 2 2 2" xfId="4847" xr:uid="{00000000-0005-0000-0000-0000F1130000}"/>
    <cellStyle name="Normal 2 35 6 3" xfId="4848" xr:uid="{00000000-0005-0000-0000-0000F2130000}"/>
    <cellStyle name="Normal 2 35 6 3 2" xfId="4849" xr:uid="{00000000-0005-0000-0000-0000F3130000}"/>
    <cellStyle name="Normal 2 35 6 3 2 2" xfId="4850" xr:uid="{00000000-0005-0000-0000-0000F4130000}"/>
    <cellStyle name="Normal 2 35 7" xfId="4851" xr:uid="{00000000-0005-0000-0000-0000F5130000}"/>
    <cellStyle name="Normal 2 35 7 2" xfId="4852" xr:uid="{00000000-0005-0000-0000-0000F6130000}"/>
    <cellStyle name="Normal 2 35 7 2 2" xfId="4853" xr:uid="{00000000-0005-0000-0000-0000F7130000}"/>
    <cellStyle name="Normal 2 35 7 2 2 2" xfId="4854" xr:uid="{00000000-0005-0000-0000-0000F8130000}"/>
    <cellStyle name="Normal 2 35 7 3" xfId="4855" xr:uid="{00000000-0005-0000-0000-0000F9130000}"/>
    <cellStyle name="Normal 2 35 7 3 2" xfId="4856" xr:uid="{00000000-0005-0000-0000-0000FA130000}"/>
    <cellStyle name="Normal 2 35 7 3 2 2" xfId="4857" xr:uid="{00000000-0005-0000-0000-0000FB130000}"/>
    <cellStyle name="Normal 2 35 8" xfId="4858" xr:uid="{00000000-0005-0000-0000-0000FC130000}"/>
    <cellStyle name="Normal 2 35 8 2" xfId="4859" xr:uid="{00000000-0005-0000-0000-0000FD130000}"/>
    <cellStyle name="Normal 2 35 8 2 2" xfId="4860" xr:uid="{00000000-0005-0000-0000-0000FE130000}"/>
    <cellStyle name="Normal 2 35 8 2 2 2" xfId="4861" xr:uid="{00000000-0005-0000-0000-0000FF130000}"/>
    <cellStyle name="Normal 2 35 8 3" xfId="4862" xr:uid="{00000000-0005-0000-0000-000000140000}"/>
    <cellStyle name="Normal 2 35 8 3 2" xfId="4863" xr:uid="{00000000-0005-0000-0000-000001140000}"/>
    <cellStyle name="Normal 2 35 8 3 2 2" xfId="4864" xr:uid="{00000000-0005-0000-0000-000002140000}"/>
    <cellStyle name="Normal 2 35 9" xfId="4865" xr:uid="{00000000-0005-0000-0000-000003140000}"/>
    <cellStyle name="Normal 2 35 9 2" xfId="4866" xr:uid="{00000000-0005-0000-0000-000004140000}"/>
    <cellStyle name="Normal 2 35 9 2 2" xfId="4867" xr:uid="{00000000-0005-0000-0000-000005140000}"/>
    <cellStyle name="Normal 2 35 9 2 2 2" xfId="4868" xr:uid="{00000000-0005-0000-0000-000006140000}"/>
    <cellStyle name="Normal 2 35 9 3" xfId="4869" xr:uid="{00000000-0005-0000-0000-000007140000}"/>
    <cellStyle name="Normal 2 35 9 3 2" xfId="4870" xr:uid="{00000000-0005-0000-0000-000008140000}"/>
    <cellStyle name="Normal 2 35 9 3 2 2" xfId="4871" xr:uid="{00000000-0005-0000-0000-000009140000}"/>
    <cellStyle name="Normal 2 36" xfId="4872" xr:uid="{00000000-0005-0000-0000-00000A140000}"/>
    <cellStyle name="Normal 2 36 10" xfId="4873" xr:uid="{00000000-0005-0000-0000-00000B140000}"/>
    <cellStyle name="Normal 2 36 10 2" xfId="4874" xr:uid="{00000000-0005-0000-0000-00000C140000}"/>
    <cellStyle name="Normal 2 36 10 2 2" xfId="4875" xr:uid="{00000000-0005-0000-0000-00000D140000}"/>
    <cellStyle name="Normal 2 36 10 2 2 2" xfId="4876" xr:uid="{00000000-0005-0000-0000-00000E140000}"/>
    <cellStyle name="Normal 2 36 10 3" xfId="4877" xr:uid="{00000000-0005-0000-0000-00000F140000}"/>
    <cellStyle name="Normal 2 36 10 3 2" xfId="4878" xr:uid="{00000000-0005-0000-0000-000010140000}"/>
    <cellStyle name="Normal 2 36 10 3 2 2" xfId="4879" xr:uid="{00000000-0005-0000-0000-000011140000}"/>
    <cellStyle name="Normal 2 36 11" xfId="4880" xr:uid="{00000000-0005-0000-0000-000012140000}"/>
    <cellStyle name="Normal 2 36 11 2" xfId="4881" xr:uid="{00000000-0005-0000-0000-000013140000}"/>
    <cellStyle name="Normal 2 36 11 2 2" xfId="4882" xr:uid="{00000000-0005-0000-0000-000014140000}"/>
    <cellStyle name="Normal 2 36 11 2 2 2" xfId="4883" xr:uid="{00000000-0005-0000-0000-000015140000}"/>
    <cellStyle name="Normal 2 36 11 3" xfId="4884" xr:uid="{00000000-0005-0000-0000-000016140000}"/>
    <cellStyle name="Normal 2 36 11 3 2" xfId="4885" xr:uid="{00000000-0005-0000-0000-000017140000}"/>
    <cellStyle name="Normal 2 36 11 3 2 2" xfId="4886" xr:uid="{00000000-0005-0000-0000-000018140000}"/>
    <cellStyle name="Normal 2 36 12" xfId="4887" xr:uid="{00000000-0005-0000-0000-000019140000}"/>
    <cellStyle name="Normal 2 36 12 2" xfId="4888" xr:uid="{00000000-0005-0000-0000-00001A140000}"/>
    <cellStyle name="Normal 2 36 12 2 2" xfId="4889" xr:uid="{00000000-0005-0000-0000-00001B140000}"/>
    <cellStyle name="Normal 2 36 12 2 2 2" xfId="4890" xr:uid="{00000000-0005-0000-0000-00001C140000}"/>
    <cellStyle name="Normal 2 36 12 3" xfId="4891" xr:uid="{00000000-0005-0000-0000-00001D140000}"/>
    <cellStyle name="Normal 2 36 12 3 2" xfId="4892" xr:uid="{00000000-0005-0000-0000-00001E140000}"/>
    <cellStyle name="Normal 2 36 12 3 2 2" xfId="4893" xr:uid="{00000000-0005-0000-0000-00001F140000}"/>
    <cellStyle name="Normal 2 36 13" xfId="4894" xr:uid="{00000000-0005-0000-0000-000020140000}"/>
    <cellStyle name="Normal 2 36 13 2" xfId="4895" xr:uid="{00000000-0005-0000-0000-000021140000}"/>
    <cellStyle name="Normal 2 36 13 2 2" xfId="4896" xr:uid="{00000000-0005-0000-0000-000022140000}"/>
    <cellStyle name="Normal 2 36 13 2 2 2" xfId="4897" xr:uid="{00000000-0005-0000-0000-000023140000}"/>
    <cellStyle name="Normal 2 36 13 3" xfId="4898" xr:uid="{00000000-0005-0000-0000-000024140000}"/>
    <cellStyle name="Normal 2 36 13 3 2" xfId="4899" xr:uid="{00000000-0005-0000-0000-000025140000}"/>
    <cellStyle name="Normal 2 36 13 3 2 2" xfId="4900" xr:uid="{00000000-0005-0000-0000-000026140000}"/>
    <cellStyle name="Normal 2 36 14" xfId="4901" xr:uid="{00000000-0005-0000-0000-000027140000}"/>
    <cellStyle name="Normal 2 36 14 2" xfId="4902" xr:uid="{00000000-0005-0000-0000-000028140000}"/>
    <cellStyle name="Normal 2 36 14 2 2" xfId="4903" xr:uid="{00000000-0005-0000-0000-000029140000}"/>
    <cellStyle name="Normal 2 36 14 2 2 2" xfId="4904" xr:uid="{00000000-0005-0000-0000-00002A140000}"/>
    <cellStyle name="Normal 2 36 14 3" xfId="4905" xr:uid="{00000000-0005-0000-0000-00002B140000}"/>
    <cellStyle name="Normal 2 36 14 3 2" xfId="4906" xr:uid="{00000000-0005-0000-0000-00002C140000}"/>
    <cellStyle name="Normal 2 36 14 3 2 2" xfId="4907" xr:uid="{00000000-0005-0000-0000-00002D140000}"/>
    <cellStyle name="Normal 2 36 15" xfId="4908" xr:uid="{00000000-0005-0000-0000-00002E140000}"/>
    <cellStyle name="Normal 2 36 15 2" xfId="4909" xr:uid="{00000000-0005-0000-0000-00002F140000}"/>
    <cellStyle name="Normal 2 36 15 2 2" xfId="4910" xr:uid="{00000000-0005-0000-0000-000030140000}"/>
    <cellStyle name="Normal 2 36 15 2 2 2" xfId="4911" xr:uid="{00000000-0005-0000-0000-000031140000}"/>
    <cellStyle name="Normal 2 36 15 3" xfId="4912" xr:uid="{00000000-0005-0000-0000-000032140000}"/>
    <cellStyle name="Normal 2 36 15 3 2" xfId="4913" xr:uid="{00000000-0005-0000-0000-000033140000}"/>
    <cellStyle name="Normal 2 36 15 3 2 2" xfId="4914" xr:uid="{00000000-0005-0000-0000-000034140000}"/>
    <cellStyle name="Normal 2 36 16" xfId="4915" xr:uid="{00000000-0005-0000-0000-000035140000}"/>
    <cellStyle name="Normal 2 36 16 2" xfId="4916" xr:uid="{00000000-0005-0000-0000-000036140000}"/>
    <cellStyle name="Normal 2 36 16 2 2" xfId="4917" xr:uid="{00000000-0005-0000-0000-000037140000}"/>
    <cellStyle name="Normal 2 36 16 2 2 2" xfId="4918" xr:uid="{00000000-0005-0000-0000-000038140000}"/>
    <cellStyle name="Normal 2 36 16 3" xfId="4919" xr:uid="{00000000-0005-0000-0000-000039140000}"/>
    <cellStyle name="Normal 2 36 16 3 2" xfId="4920" xr:uid="{00000000-0005-0000-0000-00003A140000}"/>
    <cellStyle name="Normal 2 36 16 3 2 2" xfId="4921" xr:uid="{00000000-0005-0000-0000-00003B140000}"/>
    <cellStyle name="Normal 2 36 17" xfId="4922" xr:uid="{00000000-0005-0000-0000-00003C140000}"/>
    <cellStyle name="Normal 2 36 17 2" xfId="4923" xr:uid="{00000000-0005-0000-0000-00003D140000}"/>
    <cellStyle name="Normal 2 36 17 2 2" xfId="4924" xr:uid="{00000000-0005-0000-0000-00003E140000}"/>
    <cellStyle name="Normal 2 36 17 2 2 2" xfId="4925" xr:uid="{00000000-0005-0000-0000-00003F140000}"/>
    <cellStyle name="Normal 2 36 17 3" xfId="4926" xr:uid="{00000000-0005-0000-0000-000040140000}"/>
    <cellStyle name="Normal 2 36 17 3 2" xfId="4927" xr:uid="{00000000-0005-0000-0000-000041140000}"/>
    <cellStyle name="Normal 2 36 17 3 2 2" xfId="4928" xr:uid="{00000000-0005-0000-0000-000042140000}"/>
    <cellStyle name="Normal 2 36 18" xfId="4929" xr:uid="{00000000-0005-0000-0000-000043140000}"/>
    <cellStyle name="Normal 2 36 18 2" xfId="4930" xr:uid="{00000000-0005-0000-0000-000044140000}"/>
    <cellStyle name="Normal 2 36 18 2 2" xfId="4931" xr:uid="{00000000-0005-0000-0000-000045140000}"/>
    <cellStyle name="Normal 2 36 18 2 2 2" xfId="4932" xr:uid="{00000000-0005-0000-0000-000046140000}"/>
    <cellStyle name="Normal 2 36 18 3" xfId="4933" xr:uid="{00000000-0005-0000-0000-000047140000}"/>
    <cellStyle name="Normal 2 36 18 3 2" xfId="4934" xr:uid="{00000000-0005-0000-0000-000048140000}"/>
    <cellStyle name="Normal 2 36 18 3 2 2" xfId="4935" xr:uid="{00000000-0005-0000-0000-000049140000}"/>
    <cellStyle name="Normal 2 36 19" xfId="4936" xr:uid="{00000000-0005-0000-0000-00004A140000}"/>
    <cellStyle name="Normal 2 36 19 2" xfId="4937" xr:uid="{00000000-0005-0000-0000-00004B140000}"/>
    <cellStyle name="Normal 2 36 19 2 2" xfId="4938" xr:uid="{00000000-0005-0000-0000-00004C140000}"/>
    <cellStyle name="Normal 2 36 19 2 2 2" xfId="4939" xr:uid="{00000000-0005-0000-0000-00004D140000}"/>
    <cellStyle name="Normal 2 36 19 3" xfId="4940" xr:uid="{00000000-0005-0000-0000-00004E140000}"/>
    <cellStyle name="Normal 2 36 19 3 2" xfId="4941" xr:uid="{00000000-0005-0000-0000-00004F140000}"/>
    <cellStyle name="Normal 2 36 19 3 2 2" xfId="4942" xr:uid="{00000000-0005-0000-0000-000050140000}"/>
    <cellStyle name="Normal 2 36 2" xfId="4943" xr:uid="{00000000-0005-0000-0000-000051140000}"/>
    <cellStyle name="Normal 2 36 2 2" xfId="4944" xr:uid="{00000000-0005-0000-0000-000052140000}"/>
    <cellStyle name="Normal 2 36 2 2 2" xfId="4945" xr:uid="{00000000-0005-0000-0000-000053140000}"/>
    <cellStyle name="Normal 2 36 2 2 2 2" xfId="4946" xr:uid="{00000000-0005-0000-0000-000054140000}"/>
    <cellStyle name="Normal 2 36 2 3" xfId="4947" xr:uid="{00000000-0005-0000-0000-000055140000}"/>
    <cellStyle name="Normal 2 36 2 3 2" xfId="4948" xr:uid="{00000000-0005-0000-0000-000056140000}"/>
    <cellStyle name="Normal 2 36 2 3 2 2" xfId="4949" xr:uid="{00000000-0005-0000-0000-000057140000}"/>
    <cellStyle name="Normal 2 36 20" xfId="4950" xr:uid="{00000000-0005-0000-0000-000058140000}"/>
    <cellStyle name="Normal 2 36 20 2" xfId="4951" xr:uid="{00000000-0005-0000-0000-000059140000}"/>
    <cellStyle name="Normal 2 36 20 2 2" xfId="4952" xr:uid="{00000000-0005-0000-0000-00005A140000}"/>
    <cellStyle name="Normal 2 36 20 2 2 2" xfId="4953" xr:uid="{00000000-0005-0000-0000-00005B140000}"/>
    <cellStyle name="Normal 2 36 20 3" xfId="4954" xr:uid="{00000000-0005-0000-0000-00005C140000}"/>
    <cellStyle name="Normal 2 36 20 3 2" xfId="4955" xr:uid="{00000000-0005-0000-0000-00005D140000}"/>
    <cellStyle name="Normal 2 36 20 3 2 2" xfId="4956" xr:uid="{00000000-0005-0000-0000-00005E140000}"/>
    <cellStyle name="Normal 2 36 21" xfId="4957" xr:uid="{00000000-0005-0000-0000-00005F140000}"/>
    <cellStyle name="Normal 2 36 21 2" xfId="4958" xr:uid="{00000000-0005-0000-0000-000060140000}"/>
    <cellStyle name="Normal 2 36 21 2 2" xfId="4959" xr:uid="{00000000-0005-0000-0000-000061140000}"/>
    <cellStyle name="Normal 2 36 21 2 2 2" xfId="4960" xr:uid="{00000000-0005-0000-0000-000062140000}"/>
    <cellStyle name="Normal 2 36 21 3" xfId="4961" xr:uid="{00000000-0005-0000-0000-000063140000}"/>
    <cellStyle name="Normal 2 36 21 3 2" xfId="4962" xr:uid="{00000000-0005-0000-0000-000064140000}"/>
    <cellStyle name="Normal 2 36 21 3 2 2" xfId="4963" xr:uid="{00000000-0005-0000-0000-000065140000}"/>
    <cellStyle name="Normal 2 36 22" xfId="4964" xr:uid="{00000000-0005-0000-0000-000066140000}"/>
    <cellStyle name="Normal 2 36 22 2" xfId="4965" xr:uid="{00000000-0005-0000-0000-000067140000}"/>
    <cellStyle name="Normal 2 36 22 2 2" xfId="4966" xr:uid="{00000000-0005-0000-0000-000068140000}"/>
    <cellStyle name="Normal 2 36 22 2 2 2" xfId="4967" xr:uid="{00000000-0005-0000-0000-000069140000}"/>
    <cellStyle name="Normal 2 36 22 3" xfId="4968" xr:uid="{00000000-0005-0000-0000-00006A140000}"/>
    <cellStyle name="Normal 2 36 22 3 2" xfId="4969" xr:uid="{00000000-0005-0000-0000-00006B140000}"/>
    <cellStyle name="Normal 2 36 22 3 2 2" xfId="4970" xr:uid="{00000000-0005-0000-0000-00006C140000}"/>
    <cellStyle name="Normal 2 36 23" xfId="4971" xr:uid="{00000000-0005-0000-0000-00006D140000}"/>
    <cellStyle name="Normal 2 36 23 2" xfId="4972" xr:uid="{00000000-0005-0000-0000-00006E140000}"/>
    <cellStyle name="Normal 2 36 23 2 2" xfId="4973" xr:uid="{00000000-0005-0000-0000-00006F140000}"/>
    <cellStyle name="Normal 2 36 23 2 2 2" xfId="4974" xr:uid="{00000000-0005-0000-0000-000070140000}"/>
    <cellStyle name="Normal 2 36 23 3" xfId="4975" xr:uid="{00000000-0005-0000-0000-000071140000}"/>
    <cellStyle name="Normal 2 36 23 3 2" xfId="4976" xr:uid="{00000000-0005-0000-0000-000072140000}"/>
    <cellStyle name="Normal 2 36 23 3 2 2" xfId="4977" xr:uid="{00000000-0005-0000-0000-000073140000}"/>
    <cellStyle name="Normal 2 36 24" xfId="4978" xr:uid="{00000000-0005-0000-0000-000074140000}"/>
    <cellStyle name="Normal 2 36 24 2" xfId="4979" xr:uid="{00000000-0005-0000-0000-000075140000}"/>
    <cellStyle name="Normal 2 36 24 2 2" xfId="4980" xr:uid="{00000000-0005-0000-0000-000076140000}"/>
    <cellStyle name="Normal 2 36 25" xfId="4981" xr:uid="{00000000-0005-0000-0000-000077140000}"/>
    <cellStyle name="Normal 2 36 25 2" xfId="4982" xr:uid="{00000000-0005-0000-0000-000078140000}"/>
    <cellStyle name="Normal 2 36 25 2 2" xfId="4983" xr:uid="{00000000-0005-0000-0000-000079140000}"/>
    <cellStyle name="Normal 2 36 3" xfId="4984" xr:uid="{00000000-0005-0000-0000-00007A140000}"/>
    <cellStyle name="Normal 2 36 3 2" xfId="4985" xr:uid="{00000000-0005-0000-0000-00007B140000}"/>
    <cellStyle name="Normal 2 36 3 2 2" xfId="4986" xr:uid="{00000000-0005-0000-0000-00007C140000}"/>
    <cellStyle name="Normal 2 36 3 2 2 2" xfId="4987" xr:uid="{00000000-0005-0000-0000-00007D140000}"/>
    <cellStyle name="Normal 2 36 3 3" xfId="4988" xr:uid="{00000000-0005-0000-0000-00007E140000}"/>
    <cellStyle name="Normal 2 36 3 3 2" xfId="4989" xr:uid="{00000000-0005-0000-0000-00007F140000}"/>
    <cellStyle name="Normal 2 36 3 3 2 2" xfId="4990" xr:uid="{00000000-0005-0000-0000-000080140000}"/>
    <cellStyle name="Normal 2 36 4" xfId="4991" xr:uid="{00000000-0005-0000-0000-000081140000}"/>
    <cellStyle name="Normal 2 36 4 2" xfId="4992" xr:uid="{00000000-0005-0000-0000-000082140000}"/>
    <cellStyle name="Normal 2 36 4 2 2" xfId="4993" xr:uid="{00000000-0005-0000-0000-000083140000}"/>
    <cellStyle name="Normal 2 36 4 2 2 2" xfId="4994" xr:uid="{00000000-0005-0000-0000-000084140000}"/>
    <cellStyle name="Normal 2 36 4 3" xfId="4995" xr:uid="{00000000-0005-0000-0000-000085140000}"/>
    <cellStyle name="Normal 2 36 4 3 2" xfId="4996" xr:uid="{00000000-0005-0000-0000-000086140000}"/>
    <cellStyle name="Normal 2 36 4 3 2 2" xfId="4997" xr:uid="{00000000-0005-0000-0000-000087140000}"/>
    <cellStyle name="Normal 2 36 5" xfId="4998" xr:uid="{00000000-0005-0000-0000-000088140000}"/>
    <cellStyle name="Normal 2 36 5 2" xfId="4999" xr:uid="{00000000-0005-0000-0000-000089140000}"/>
    <cellStyle name="Normal 2 36 5 2 2" xfId="5000" xr:uid="{00000000-0005-0000-0000-00008A140000}"/>
    <cellStyle name="Normal 2 36 5 2 2 2" xfId="5001" xr:uid="{00000000-0005-0000-0000-00008B140000}"/>
    <cellStyle name="Normal 2 36 5 3" xfId="5002" xr:uid="{00000000-0005-0000-0000-00008C140000}"/>
    <cellStyle name="Normal 2 36 5 3 2" xfId="5003" xr:uid="{00000000-0005-0000-0000-00008D140000}"/>
    <cellStyle name="Normal 2 36 5 3 2 2" xfId="5004" xr:uid="{00000000-0005-0000-0000-00008E140000}"/>
    <cellStyle name="Normal 2 36 6" xfId="5005" xr:uid="{00000000-0005-0000-0000-00008F140000}"/>
    <cellStyle name="Normal 2 36 6 2" xfId="5006" xr:uid="{00000000-0005-0000-0000-000090140000}"/>
    <cellStyle name="Normal 2 36 6 2 2" xfId="5007" xr:uid="{00000000-0005-0000-0000-000091140000}"/>
    <cellStyle name="Normal 2 36 6 2 2 2" xfId="5008" xr:uid="{00000000-0005-0000-0000-000092140000}"/>
    <cellStyle name="Normal 2 36 6 3" xfId="5009" xr:uid="{00000000-0005-0000-0000-000093140000}"/>
    <cellStyle name="Normal 2 36 6 3 2" xfId="5010" xr:uid="{00000000-0005-0000-0000-000094140000}"/>
    <cellStyle name="Normal 2 36 6 3 2 2" xfId="5011" xr:uid="{00000000-0005-0000-0000-000095140000}"/>
    <cellStyle name="Normal 2 36 7" xfId="5012" xr:uid="{00000000-0005-0000-0000-000096140000}"/>
    <cellStyle name="Normal 2 36 7 2" xfId="5013" xr:uid="{00000000-0005-0000-0000-000097140000}"/>
    <cellStyle name="Normal 2 36 7 2 2" xfId="5014" xr:uid="{00000000-0005-0000-0000-000098140000}"/>
    <cellStyle name="Normal 2 36 7 2 2 2" xfId="5015" xr:uid="{00000000-0005-0000-0000-000099140000}"/>
    <cellStyle name="Normal 2 36 7 3" xfId="5016" xr:uid="{00000000-0005-0000-0000-00009A140000}"/>
    <cellStyle name="Normal 2 36 7 3 2" xfId="5017" xr:uid="{00000000-0005-0000-0000-00009B140000}"/>
    <cellStyle name="Normal 2 36 7 3 2 2" xfId="5018" xr:uid="{00000000-0005-0000-0000-00009C140000}"/>
    <cellStyle name="Normal 2 36 8" xfId="5019" xr:uid="{00000000-0005-0000-0000-00009D140000}"/>
    <cellStyle name="Normal 2 36 8 2" xfId="5020" xr:uid="{00000000-0005-0000-0000-00009E140000}"/>
    <cellStyle name="Normal 2 36 8 2 2" xfId="5021" xr:uid="{00000000-0005-0000-0000-00009F140000}"/>
    <cellStyle name="Normal 2 36 8 2 2 2" xfId="5022" xr:uid="{00000000-0005-0000-0000-0000A0140000}"/>
    <cellStyle name="Normal 2 36 8 3" xfId="5023" xr:uid="{00000000-0005-0000-0000-0000A1140000}"/>
    <cellStyle name="Normal 2 36 8 3 2" xfId="5024" xr:uid="{00000000-0005-0000-0000-0000A2140000}"/>
    <cellStyle name="Normal 2 36 8 3 2 2" xfId="5025" xr:uid="{00000000-0005-0000-0000-0000A3140000}"/>
    <cellStyle name="Normal 2 36 9" xfId="5026" xr:uid="{00000000-0005-0000-0000-0000A4140000}"/>
    <cellStyle name="Normal 2 36 9 2" xfId="5027" xr:uid="{00000000-0005-0000-0000-0000A5140000}"/>
    <cellStyle name="Normal 2 36 9 2 2" xfId="5028" xr:uid="{00000000-0005-0000-0000-0000A6140000}"/>
    <cellStyle name="Normal 2 36 9 2 2 2" xfId="5029" xr:uid="{00000000-0005-0000-0000-0000A7140000}"/>
    <cellStyle name="Normal 2 36 9 3" xfId="5030" xr:uid="{00000000-0005-0000-0000-0000A8140000}"/>
    <cellStyle name="Normal 2 36 9 3 2" xfId="5031" xr:uid="{00000000-0005-0000-0000-0000A9140000}"/>
    <cellStyle name="Normal 2 36 9 3 2 2" xfId="5032" xr:uid="{00000000-0005-0000-0000-0000AA140000}"/>
    <cellStyle name="Normal 2 37" xfId="5033" xr:uid="{00000000-0005-0000-0000-0000AB140000}"/>
    <cellStyle name="Normal 2 37 10" xfId="5034" xr:uid="{00000000-0005-0000-0000-0000AC140000}"/>
    <cellStyle name="Normal 2 37 10 2" xfId="5035" xr:uid="{00000000-0005-0000-0000-0000AD140000}"/>
    <cellStyle name="Normal 2 37 10 2 2" xfId="5036" xr:uid="{00000000-0005-0000-0000-0000AE140000}"/>
    <cellStyle name="Normal 2 37 10 2 2 2" xfId="5037" xr:uid="{00000000-0005-0000-0000-0000AF140000}"/>
    <cellStyle name="Normal 2 37 10 3" xfId="5038" xr:uid="{00000000-0005-0000-0000-0000B0140000}"/>
    <cellStyle name="Normal 2 37 10 3 2" xfId="5039" xr:uid="{00000000-0005-0000-0000-0000B1140000}"/>
    <cellStyle name="Normal 2 37 10 3 2 2" xfId="5040" xr:uid="{00000000-0005-0000-0000-0000B2140000}"/>
    <cellStyle name="Normal 2 37 11" xfId="5041" xr:uid="{00000000-0005-0000-0000-0000B3140000}"/>
    <cellStyle name="Normal 2 37 11 2" xfId="5042" xr:uid="{00000000-0005-0000-0000-0000B4140000}"/>
    <cellStyle name="Normal 2 37 11 2 2" xfId="5043" xr:uid="{00000000-0005-0000-0000-0000B5140000}"/>
    <cellStyle name="Normal 2 37 11 2 2 2" xfId="5044" xr:uid="{00000000-0005-0000-0000-0000B6140000}"/>
    <cellStyle name="Normal 2 37 11 3" xfId="5045" xr:uid="{00000000-0005-0000-0000-0000B7140000}"/>
    <cellStyle name="Normal 2 37 11 3 2" xfId="5046" xr:uid="{00000000-0005-0000-0000-0000B8140000}"/>
    <cellStyle name="Normal 2 37 11 3 2 2" xfId="5047" xr:uid="{00000000-0005-0000-0000-0000B9140000}"/>
    <cellStyle name="Normal 2 37 12" xfId="5048" xr:uid="{00000000-0005-0000-0000-0000BA140000}"/>
    <cellStyle name="Normal 2 37 12 2" xfId="5049" xr:uid="{00000000-0005-0000-0000-0000BB140000}"/>
    <cellStyle name="Normal 2 37 12 2 2" xfId="5050" xr:uid="{00000000-0005-0000-0000-0000BC140000}"/>
    <cellStyle name="Normal 2 37 12 2 2 2" xfId="5051" xr:uid="{00000000-0005-0000-0000-0000BD140000}"/>
    <cellStyle name="Normal 2 37 12 3" xfId="5052" xr:uid="{00000000-0005-0000-0000-0000BE140000}"/>
    <cellStyle name="Normal 2 37 12 3 2" xfId="5053" xr:uid="{00000000-0005-0000-0000-0000BF140000}"/>
    <cellStyle name="Normal 2 37 12 3 2 2" xfId="5054" xr:uid="{00000000-0005-0000-0000-0000C0140000}"/>
    <cellStyle name="Normal 2 37 13" xfId="5055" xr:uid="{00000000-0005-0000-0000-0000C1140000}"/>
    <cellStyle name="Normal 2 37 13 2" xfId="5056" xr:uid="{00000000-0005-0000-0000-0000C2140000}"/>
    <cellStyle name="Normal 2 37 13 2 2" xfId="5057" xr:uid="{00000000-0005-0000-0000-0000C3140000}"/>
    <cellStyle name="Normal 2 37 13 2 2 2" xfId="5058" xr:uid="{00000000-0005-0000-0000-0000C4140000}"/>
    <cellStyle name="Normal 2 37 13 3" xfId="5059" xr:uid="{00000000-0005-0000-0000-0000C5140000}"/>
    <cellStyle name="Normal 2 37 13 3 2" xfId="5060" xr:uid="{00000000-0005-0000-0000-0000C6140000}"/>
    <cellStyle name="Normal 2 37 13 3 2 2" xfId="5061" xr:uid="{00000000-0005-0000-0000-0000C7140000}"/>
    <cellStyle name="Normal 2 37 14" xfId="5062" xr:uid="{00000000-0005-0000-0000-0000C8140000}"/>
    <cellStyle name="Normal 2 37 14 2" xfId="5063" xr:uid="{00000000-0005-0000-0000-0000C9140000}"/>
    <cellStyle name="Normal 2 37 14 2 2" xfId="5064" xr:uid="{00000000-0005-0000-0000-0000CA140000}"/>
    <cellStyle name="Normal 2 37 14 2 2 2" xfId="5065" xr:uid="{00000000-0005-0000-0000-0000CB140000}"/>
    <cellStyle name="Normal 2 37 14 3" xfId="5066" xr:uid="{00000000-0005-0000-0000-0000CC140000}"/>
    <cellStyle name="Normal 2 37 14 3 2" xfId="5067" xr:uid="{00000000-0005-0000-0000-0000CD140000}"/>
    <cellStyle name="Normal 2 37 14 3 2 2" xfId="5068" xr:uid="{00000000-0005-0000-0000-0000CE140000}"/>
    <cellStyle name="Normal 2 37 15" xfId="5069" xr:uid="{00000000-0005-0000-0000-0000CF140000}"/>
    <cellStyle name="Normal 2 37 15 2" xfId="5070" xr:uid="{00000000-0005-0000-0000-0000D0140000}"/>
    <cellStyle name="Normal 2 37 15 2 2" xfId="5071" xr:uid="{00000000-0005-0000-0000-0000D1140000}"/>
    <cellStyle name="Normal 2 37 15 2 2 2" xfId="5072" xr:uid="{00000000-0005-0000-0000-0000D2140000}"/>
    <cellStyle name="Normal 2 37 15 3" xfId="5073" xr:uid="{00000000-0005-0000-0000-0000D3140000}"/>
    <cellStyle name="Normal 2 37 15 3 2" xfId="5074" xr:uid="{00000000-0005-0000-0000-0000D4140000}"/>
    <cellStyle name="Normal 2 37 15 3 2 2" xfId="5075" xr:uid="{00000000-0005-0000-0000-0000D5140000}"/>
    <cellStyle name="Normal 2 37 16" xfId="5076" xr:uid="{00000000-0005-0000-0000-0000D6140000}"/>
    <cellStyle name="Normal 2 37 16 2" xfId="5077" xr:uid="{00000000-0005-0000-0000-0000D7140000}"/>
    <cellStyle name="Normal 2 37 16 2 2" xfId="5078" xr:uid="{00000000-0005-0000-0000-0000D8140000}"/>
    <cellStyle name="Normal 2 37 16 2 2 2" xfId="5079" xr:uid="{00000000-0005-0000-0000-0000D9140000}"/>
    <cellStyle name="Normal 2 37 16 3" xfId="5080" xr:uid="{00000000-0005-0000-0000-0000DA140000}"/>
    <cellStyle name="Normal 2 37 16 3 2" xfId="5081" xr:uid="{00000000-0005-0000-0000-0000DB140000}"/>
    <cellStyle name="Normal 2 37 16 3 2 2" xfId="5082" xr:uid="{00000000-0005-0000-0000-0000DC140000}"/>
    <cellStyle name="Normal 2 37 17" xfId="5083" xr:uid="{00000000-0005-0000-0000-0000DD140000}"/>
    <cellStyle name="Normal 2 37 17 2" xfId="5084" xr:uid="{00000000-0005-0000-0000-0000DE140000}"/>
    <cellStyle name="Normal 2 37 17 2 2" xfId="5085" xr:uid="{00000000-0005-0000-0000-0000DF140000}"/>
    <cellStyle name="Normal 2 37 17 2 2 2" xfId="5086" xr:uid="{00000000-0005-0000-0000-0000E0140000}"/>
    <cellStyle name="Normal 2 37 17 3" xfId="5087" xr:uid="{00000000-0005-0000-0000-0000E1140000}"/>
    <cellStyle name="Normal 2 37 17 3 2" xfId="5088" xr:uid="{00000000-0005-0000-0000-0000E2140000}"/>
    <cellStyle name="Normal 2 37 17 3 2 2" xfId="5089" xr:uid="{00000000-0005-0000-0000-0000E3140000}"/>
    <cellStyle name="Normal 2 37 18" xfId="5090" xr:uid="{00000000-0005-0000-0000-0000E4140000}"/>
    <cellStyle name="Normal 2 37 18 2" xfId="5091" xr:uid="{00000000-0005-0000-0000-0000E5140000}"/>
    <cellStyle name="Normal 2 37 18 2 2" xfId="5092" xr:uid="{00000000-0005-0000-0000-0000E6140000}"/>
    <cellStyle name="Normal 2 37 18 2 2 2" xfId="5093" xr:uid="{00000000-0005-0000-0000-0000E7140000}"/>
    <cellStyle name="Normal 2 37 18 3" xfId="5094" xr:uid="{00000000-0005-0000-0000-0000E8140000}"/>
    <cellStyle name="Normal 2 37 18 3 2" xfId="5095" xr:uid="{00000000-0005-0000-0000-0000E9140000}"/>
    <cellStyle name="Normal 2 37 18 3 2 2" xfId="5096" xr:uid="{00000000-0005-0000-0000-0000EA140000}"/>
    <cellStyle name="Normal 2 37 19" xfId="5097" xr:uid="{00000000-0005-0000-0000-0000EB140000}"/>
    <cellStyle name="Normal 2 37 19 2" xfId="5098" xr:uid="{00000000-0005-0000-0000-0000EC140000}"/>
    <cellStyle name="Normal 2 37 19 2 2" xfId="5099" xr:uid="{00000000-0005-0000-0000-0000ED140000}"/>
    <cellStyle name="Normal 2 37 19 2 2 2" xfId="5100" xr:uid="{00000000-0005-0000-0000-0000EE140000}"/>
    <cellStyle name="Normal 2 37 19 3" xfId="5101" xr:uid="{00000000-0005-0000-0000-0000EF140000}"/>
    <cellStyle name="Normal 2 37 19 3 2" xfId="5102" xr:uid="{00000000-0005-0000-0000-0000F0140000}"/>
    <cellStyle name="Normal 2 37 19 3 2 2" xfId="5103" xr:uid="{00000000-0005-0000-0000-0000F1140000}"/>
    <cellStyle name="Normal 2 37 2" xfId="5104" xr:uid="{00000000-0005-0000-0000-0000F2140000}"/>
    <cellStyle name="Normal 2 37 2 2" xfId="5105" xr:uid="{00000000-0005-0000-0000-0000F3140000}"/>
    <cellStyle name="Normal 2 37 2 2 2" xfId="5106" xr:uid="{00000000-0005-0000-0000-0000F4140000}"/>
    <cellStyle name="Normal 2 37 2 2 2 2" xfId="5107" xr:uid="{00000000-0005-0000-0000-0000F5140000}"/>
    <cellStyle name="Normal 2 37 2 3" xfId="5108" xr:uid="{00000000-0005-0000-0000-0000F6140000}"/>
    <cellStyle name="Normal 2 37 2 3 2" xfId="5109" xr:uid="{00000000-0005-0000-0000-0000F7140000}"/>
    <cellStyle name="Normal 2 37 2 3 2 2" xfId="5110" xr:uid="{00000000-0005-0000-0000-0000F8140000}"/>
    <cellStyle name="Normal 2 37 20" xfId="5111" xr:uid="{00000000-0005-0000-0000-0000F9140000}"/>
    <cellStyle name="Normal 2 37 20 2" xfId="5112" xr:uid="{00000000-0005-0000-0000-0000FA140000}"/>
    <cellStyle name="Normal 2 37 20 2 2" xfId="5113" xr:uid="{00000000-0005-0000-0000-0000FB140000}"/>
    <cellStyle name="Normal 2 37 20 2 2 2" xfId="5114" xr:uid="{00000000-0005-0000-0000-0000FC140000}"/>
    <cellStyle name="Normal 2 37 20 3" xfId="5115" xr:uid="{00000000-0005-0000-0000-0000FD140000}"/>
    <cellStyle name="Normal 2 37 20 3 2" xfId="5116" xr:uid="{00000000-0005-0000-0000-0000FE140000}"/>
    <cellStyle name="Normal 2 37 20 3 2 2" xfId="5117" xr:uid="{00000000-0005-0000-0000-0000FF140000}"/>
    <cellStyle name="Normal 2 37 21" xfId="5118" xr:uid="{00000000-0005-0000-0000-000000150000}"/>
    <cellStyle name="Normal 2 37 21 2" xfId="5119" xr:uid="{00000000-0005-0000-0000-000001150000}"/>
    <cellStyle name="Normal 2 37 21 2 2" xfId="5120" xr:uid="{00000000-0005-0000-0000-000002150000}"/>
    <cellStyle name="Normal 2 37 21 2 2 2" xfId="5121" xr:uid="{00000000-0005-0000-0000-000003150000}"/>
    <cellStyle name="Normal 2 37 21 3" xfId="5122" xr:uid="{00000000-0005-0000-0000-000004150000}"/>
    <cellStyle name="Normal 2 37 21 3 2" xfId="5123" xr:uid="{00000000-0005-0000-0000-000005150000}"/>
    <cellStyle name="Normal 2 37 21 3 2 2" xfId="5124" xr:uid="{00000000-0005-0000-0000-000006150000}"/>
    <cellStyle name="Normal 2 37 22" xfId="5125" xr:uid="{00000000-0005-0000-0000-000007150000}"/>
    <cellStyle name="Normal 2 37 22 2" xfId="5126" xr:uid="{00000000-0005-0000-0000-000008150000}"/>
    <cellStyle name="Normal 2 37 22 2 2" xfId="5127" xr:uid="{00000000-0005-0000-0000-000009150000}"/>
    <cellStyle name="Normal 2 37 22 2 2 2" xfId="5128" xr:uid="{00000000-0005-0000-0000-00000A150000}"/>
    <cellStyle name="Normal 2 37 22 3" xfId="5129" xr:uid="{00000000-0005-0000-0000-00000B150000}"/>
    <cellStyle name="Normal 2 37 22 3 2" xfId="5130" xr:uid="{00000000-0005-0000-0000-00000C150000}"/>
    <cellStyle name="Normal 2 37 22 3 2 2" xfId="5131" xr:uid="{00000000-0005-0000-0000-00000D150000}"/>
    <cellStyle name="Normal 2 37 23" xfId="5132" xr:uid="{00000000-0005-0000-0000-00000E150000}"/>
    <cellStyle name="Normal 2 37 23 2" xfId="5133" xr:uid="{00000000-0005-0000-0000-00000F150000}"/>
    <cellStyle name="Normal 2 37 23 2 2" xfId="5134" xr:uid="{00000000-0005-0000-0000-000010150000}"/>
    <cellStyle name="Normal 2 37 23 2 2 2" xfId="5135" xr:uid="{00000000-0005-0000-0000-000011150000}"/>
    <cellStyle name="Normal 2 37 23 3" xfId="5136" xr:uid="{00000000-0005-0000-0000-000012150000}"/>
    <cellStyle name="Normal 2 37 23 3 2" xfId="5137" xr:uid="{00000000-0005-0000-0000-000013150000}"/>
    <cellStyle name="Normal 2 37 23 3 2 2" xfId="5138" xr:uid="{00000000-0005-0000-0000-000014150000}"/>
    <cellStyle name="Normal 2 37 24" xfId="5139" xr:uid="{00000000-0005-0000-0000-000015150000}"/>
    <cellStyle name="Normal 2 37 24 2" xfId="5140" xr:uid="{00000000-0005-0000-0000-000016150000}"/>
    <cellStyle name="Normal 2 37 24 2 2" xfId="5141" xr:uid="{00000000-0005-0000-0000-000017150000}"/>
    <cellStyle name="Normal 2 37 25" xfId="5142" xr:uid="{00000000-0005-0000-0000-000018150000}"/>
    <cellStyle name="Normal 2 37 25 2" xfId="5143" xr:uid="{00000000-0005-0000-0000-000019150000}"/>
    <cellStyle name="Normal 2 37 25 2 2" xfId="5144" xr:uid="{00000000-0005-0000-0000-00001A150000}"/>
    <cellStyle name="Normal 2 37 3" xfId="5145" xr:uid="{00000000-0005-0000-0000-00001B150000}"/>
    <cellStyle name="Normal 2 37 3 2" xfId="5146" xr:uid="{00000000-0005-0000-0000-00001C150000}"/>
    <cellStyle name="Normal 2 37 3 2 2" xfId="5147" xr:uid="{00000000-0005-0000-0000-00001D150000}"/>
    <cellStyle name="Normal 2 37 3 2 2 2" xfId="5148" xr:uid="{00000000-0005-0000-0000-00001E150000}"/>
    <cellStyle name="Normal 2 37 3 3" xfId="5149" xr:uid="{00000000-0005-0000-0000-00001F150000}"/>
    <cellStyle name="Normal 2 37 3 3 2" xfId="5150" xr:uid="{00000000-0005-0000-0000-000020150000}"/>
    <cellStyle name="Normal 2 37 3 3 2 2" xfId="5151" xr:uid="{00000000-0005-0000-0000-000021150000}"/>
    <cellStyle name="Normal 2 37 4" xfId="5152" xr:uid="{00000000-0005-0000-0000-000022150000}"/>
    <cellStyle name="Normal 2 37 4 2" xfId="5153" xr:uid="{00000000-0005-0000-0000-000023150000}"/>
    <cellStyle name="Normal 2 37 4 2 2" xfId="5154" xr:uid="{00000000-0005-0000-0000-000024150000}"/>
    <cellStyle name="Normal 2 37 4 2 2 2" xfId="5155" xr:uid="{00000000-0005-0000-0000-000025150000}"/>
    <cellStyle name="Normal 2 37 4 3" xfId="5156" xr:uid="{00000000-0005-0000-0000-000026150000}"/>
    <cellStyle name="Normal 2 37 4 3 2" xfId="5157" xr:uid="{00000000-0005-0000-0000-000027150000}"/>
    <cellStyle name="Normal 2 37 4 3 2 2" xfId="5158" xr:uid="{00000000-0005-0000-0000-000028150000}"/>
    <cellStyle name="Normal 2 37 5" xfId="5159" xr:uid="{00000000-0005-0000-0000-000029150000}"/>
    <cellStyle name="Normal 2 37 5 2" xfId="5160" xr:uid="{00000000-0005-0000-0000-00002A150000}"/>
    <cellStyle name="Normal 2 37 5 2 2" xfId="5161" xr:uid="{00000000-0005-0000-0000-00002B150000}"/>
    <cellStyle name="Normal 2 37 5 2 2 2" xfId="5162" xr:uid="{00000000-0005-0000-0000-00002C150000}"/>
    <cellStyle name="Normal 2 37 5 3" xfId="5163" xr:uid="{00000000-0005-0000-0000-00002D150000}"/>
    <cellStyle name="Normal 2 37 5 3 2" xfId="5164" xr:uid="{00000000-0005-0000-0000-00002E150000}"/>
    <cellStyle name="Normal 2 37 5 3 2 2" xfId="5165" xr:uid="{00000000-0005-0000-0000-00002F150000}"/>
    <cellStyle name="Normal 2 37 6" xfId="5166" xr:uid="{00000000-0005-0000-0000-000030150000}"/>
    <cellStyle name="Normal 2 37 6 2" xfId="5167" xr:uid="{00000000-0005-0000-0000-000031150000}"/>
    <cellStyle name="Normal 2 37 6 2 2" xfId="5168" xr:uid="{00000000-0005-0000-0000-000032150000}"/>
    <cellStyle name="Normal 2 37 6 2 2 2" xfId="5169" xr:uid="{00000000-0005-0000-0000-000033150000}"/>
    <cellStyle name="Normal 2 37 6 3" xfId="5170" xr:uid="{00000000-0005-0000-0000-000034150000}"/>
    <cellStyle name="Normal 2 37 6 3 2" xfId="5171" xr:uid="{00000000-0005-0000-0000-000035150000}"/>
    <cellStyle name="Normal 2 37 6 3 2 2" xfId="5172" xr:uid="{00000000-0005-0000-0000-000036150000}"/>
    <cellStyle name="Normal 2 37 7" xfId="5173" xr:uid="{00000000-0005-0000-0000-000037150000}"/>
    <cellStyle name="Normal 2 37 7 2" xfId="5174" xr:uid="{00000000-0005-0000-0000-000038150000}"/>
    <cellStyle name="Normal 2 37 7 2 2" xfId="5175" xr:uid="{00000000-0005-0000-0000-000039150000}"/>
    <cellStyle name="Normal 2 37 7 2 2 2" xfId="5176" xr:uid="{00000000-0005-0000-0000-00003A150000}"/>
    <cellStyle name="Normal 2 37 7 3" xfId="5177" xr:uid="{00000000-0005-0000-0000-00003B150000}"/>
    <cellStyle name="Normal 2 37 7 3 2" xfId="5178" xr:uid="{00000000-0005-0000-0000-00003C150000}"/>
    <cellStyle name="Normal 2 37 7 3 2 2" xfId="5179" xr:uid="{00000000-0005-0000-0000-00003D150000}"/>
    <cellStyle name="Normal 2 37 8" xfId="5180" xr:uid="{00000000-0005-0000-0000-00003E150000}"/>
    <cellStyle name="Normal 2 37 8 2" xfId="5181" xr:uid="{00000000-0005-0000-0000-00003F150000}"/>
    <cellStyle name="Normal 2 37 8 2 2" xfId="5182" xr:uid="{00000000-0005-0000-0000-000040150000}"/>
    <cellStyle name="Normal 2 37 8 2 2 2" xfId="5183" xr:uid="{00000000-0005-0000-0000-000041150000}"/>
    <cellStyle name="Normal 2 37 8 3" xfId="5184" xr:uid="{00000000-0005-0000-0000-000042150000}"/>
    <cellStyle name="Normal 2 37 8 3 2" xfId="5185" xr:uid="{00000000-0005-0000-0000-000043150000}"/>
    <cellStyle name="Normal 2 37 8 3 2 2" xfId="5186" xr:uid="{00000000-0005-0000-0000-000044150000}"/>
    <cellStyle name="Normal 2 37 9" xfId="5187" xr:uid="{00000000-0005-0000-0000-000045150000}"/>
    <cellStyle name="Normal 2 37 9 2" xfId="5188" xr:uid="{00000000-0005-0000-0000-000046150000}"/>
    <cellStyle name="Normal 2 37 9 2 2" xfId="5189" xr:uid="{00000000-0005-0000-0000-000047150000}"/>
    <cellStyle name="Normal 2 37 9 2 2 2" xfId="5190" xr:uid="{00000000-0005-0000-0000-000048150000}"/>
    <cellStyle name="Normal 2 37 9 3" xfId="5191" xr:uid="{00000000-0005-0000-0000-000049150000}"/>
    <cellStyle name="Normal 2 37 9 3 2" xfId="5192" xr:uid="{00000000-0005-0000-0000-00004A150000}"/>
    <cellStyle name="Normal 2 37 9 3 2 2" xfId="5193" xr:uid="{00000000-0005-0000-0000-00004B150000}"/>
    <cellStyle name="Normal 2 38" xfId="5194" xr:uid="{00000000-0005-0000-0000-00004C150000}"/>
    <cellStyle name="Normal 2 38 10" xfId="5195" xr:uid="{00000000-0005-0000-0000-00004D150000}"/>
    <cellStyle name="Normal 2 38 10 2" xfId="5196" xr:uid="{00000000-0005-0000-0000-00004E150000}"/>
    <cellStyle name="Normal 2 38 10 2 2" xfId="5197" xr:uid="{00000000-0005-0000-0000-00004F150000}"/>
    <cellStyle name="Normal 2 38 10 2 2 2" xfId="5198" xr:uid="{00000000-0005-0000-0000-000050150000}"/>
    <cellStyle name="Normal 2 38 10 3" xfId="5199" xr:uid="{00000000-0005-0000-0000-000051150000}"/>
    <cellStyle name="Normal 2 38 10 3 2" xfId="5200" xr:uid="{00000000-0005-0000-0000-000052150000}"/>
    <cellStyle name="Normal 2 38 10 3 2 2" xfId="5201" xr:uid="{00000000-0005-0000-0000-000053150000}"/>
    <cellStyle name="Normal 2 38 11" xfId="5202" xr:uid="{00000000-0005-0000-0000-000054150000}"/>
    <cellStyle name="Normal 2 38 11 2" xfId="5203" xr:uid="{00000000-0005-0000-0000-000055150000}"/>
    <cellStyle name="Normal 2 38 11 2 2" xfId="5204" xr:uid="{00000000-0005-0000-0000-000056150000}"/>
    <cellStyle name="Normal 2 38 11 2 2 2" xfId="5205" xr:uid="{00000000-0005-0000-0000-000057150000}"/>
    <cellStyle name="Normal 2 38 11 3" xfId="5206" xr:uid="{00000000-0005-0000-0000-000058150000}"/>
    <cellStyle name="Normal 2 38 11 3 2" xfId="5207" xr:uid="{00000000-0005-0000-0000-000059150000}"/>
    <cellStyle name="Normal 2 38 11 3 2 2" xfId="5208" xr:uid="{00000000-0005-0000-0000-00005A150000}"/>
    <cellStyle name="Normal 2 38 12" xfId="5209" xr:uid="{00000000-0005-0000-0000-00005B150000}"/>
    <cellStyle name="Normal 2 38 12 2" xfId="5210" xr:uid="{00000000-0005-0000-0000-00005C150000}"/>
    <cellStyle name="Normal 2 38 12 2 2" xfId="5211" xr:uid="{00000000-0005-0000-0000-00005D150000}"/>
    <cellStyle name="Normal 2 38 12 2 2 2" xfId="5212" xr:uid="{00000000-0005-0000-0000-00005E150000}"/>
    <cellStyle name="Normal 2 38 12 3" xfId="5213" xr:uid="{00000000-0005-0000-0000-00005F150000}"/>
    <cellStyle name="Normal 2 38 12 3 2" xfId="5214" xr:uid="{00000000-0005-0000-0000-000060150000}"/>
    <cellStyle name="Normal 2 38 12 3 2 2" xfId="5215" xr:uid="{00000000-0005-0000-0000-000061150000}"/>
    <cellStyle name="Normal 2 38 13" xfId="5216" xr:uid="{00000000-0005-0000-0000-000062150000}"/>
    <cellStyle name="Normal 2 38 13 2" xfId="5217" xr:uid="{00000000-0005-0000-0000-000063150000}"/>
    <cellStyle name="Normal 2 38 13 2 2" xfId="5218" xr:uid="{00000000-0005-0000-0000-000064150000}"/>
    <cellStyle name="Normal 2 38 13 2 2 2" xfId="5219" xr:uid="{00000000-0005-0000-0000-000065150000}"/>
    <cellStyle name="Normal 2 38 13 3" xfId="5220" xr:uid="{00000000-0005-0000-0000-000066150000}"/>
    <cellStyle name="Normal 2 38 13 3 2" xfId="5221" xr:uid="{00000000-0005-0000-0000-000067150000}"/>
    <cellStyle name="Normal 2 38 13 3 2 2" xfId="5222" xr:uid="{00000000-0005-0000-0000-000068150000}"/>
    <cellStyle name="Normal 2 38 14" xfId="5223" xr:uid="{00000000-0005-0000-0000-000069150000}"/>
    <cellStyle name="Normal 2 38 14 2" xfId="5224" xr:uid="{00000000-0005-0000-0000-00006A150000}"/>
    <cellStyle name="Normal 2 38 14 2 2" xfId="5225" xr:uid="{00000000-0005-0000-0000-00006B150000}"/>
    <cellStyle name="Normal 2 38 14 2 2 2" xfId="5226" xr:uid="{00000000-0005-0000-0000-00006C150000}"/>
    <cellStyle name="Normal 2 38 14 3" xfId="5227" xr:uid="{00000000-0005-0000-0000-00006D150000}"/>
    <cellStyle name="Normal 2 38 14 3 2" xfId="5228" xr:uid="{00000000-0005-0000-0000-00006E150000}"/>
    <cellStyle name="Normal 2 38 14 3 2 2" xfId="5229" xr:uid="{00000000-0005-0000-0000-00006F150000}"/>
    <cellStyle name="Normal 2 38 15" xfId="5230" xr:uid="{00000000-0005-0000-0000-000070150000}"/>
    <cellStyle name="Normal 2 38 15 2" xfId="5231" xr:uid="{00000000-0005-0000-0000-000071150000}"/>
    <cellStyle name="Normal 2 38 15 2 2" xfId="5232" xr:uid="{00000000-0005-0000-0000-000072150000}"/>
    <cellStyle name="Normal 2 38 15 2 2 2" xfId="5233" xr:uid="{00000000-0005-0000-0000-000073150000}"/>
    <cellStyle name="Normal 2 38 15 3" xfId="5234" xr:uid="{00000000-0005-0000-0000-000074150000}"/>
    <cellStyle name="Normal 2 38 15 3 2" xfId="5235" xr:uid="{00000000-0005-0000-0000-000075150000}"/>
    <cellStyle name="Normal 2 38 15 3 2 2" xfId="5236" xr:uid="{00000000-0005-0000-0000-000076150000}"/>
    <cellStyle name="Normal 2 38 16" xfId="5237" xr:uid="{00000000-0005-0000-0000-000077150000}"/>
    <cellStyle name="Normal 2 38 16 2" xfId="5238" xr:uid="{00000000-0005-0000-0000-000078150000}"/>
    <cellStyle name="Normal 2 38 16 2 2" xfId="5239" xr:uid="{00000000-0005-0000-0000-000079150000}"/>
    <cellStyle name="Normal 2 38 16 2 2 2" xfId="5240" xr:uid="{00000000-0005-0000-0000-00007A150000}"/>
    <cellStyle name="Normal 2 38 16 3" xfId="5241" xr:uid="{00000000-0005-0000-0000-00007B150000}"/>
    <cellStyle name="Normal 2 38 16 3 2" xfId="5242" xr:uid="{00000000-0005-0000-0000-00007C150000}"/>
    <cellStyle name="Normal 2 38 16 3 2 2" xfId="5243" xr:uid="{00000000-0005-0000-0000-00007D150000}"/>
    <cellStyle name="Normal 2 38 17" xfId="5244" xr:uid="{00000000-0005-0000-0000-00007E150000}"/>
    <cellStyle name="Normal 2 38 17 2" xfId="5245" xr:uid="{00000000-0005-0000-0000-00007F150000}"/>
    <cellStyle name="Normal 2 38 17 2 2" xfId="5246" xr:uid="{00000000-0005-0000-0000-000080150000}"/>
    <cellStyle name="Normal 2 38 17 2 2 2" xfId="5247" xr:uid="{00000000-0005-0000-0000-000081150000}"/>
    <cellStyle name="Normal 2 38 17 3" xfId="5248" xr:uid="{00000000-0005-0000-0000-000082150000}"/>
    <cellStyle name="Normal 2 38 17 3 2" xfId="5249" xr:uid="{00000000-0005-0000-0000-000083150000}"/>
    <cellStyle name="Normal 2 38 17 3 2 2" xfId="5250" xr:uid="{00000000-0005-0000-0000-000084150000}"/>
    <cellStyle name="Normal 2 38 18" xfId="5251" xr:uid="{00000000-0005-0000-0000-000085150000}"/>
    <cellStyle name="Normal 2 38 18 2" xfId="5252" xr:uid="{00000000-0005-0000-0000-000086150000}"/>
    <cellStyle name="Normal 2 38 18 2 2" xfId="5253" xr:uid="{00000000-0005-0000-0000-000087150000}"/>
    <cellStyle name="Normal 2 38 18 2 2 2" xfId="5254" xr:uid="{00000000-0005-0000-0000-000088150000}"/>
    <cellStyle name="Normal 2 38 18 3" xfId="5255" xr:uid="{00000000-0005-0000-0000-000089150000}"/>
    <cellStyle name="Normal 2 38 18 3 2" xfId="5256" xr:uid="{00000000-0005-0000-0000-00008A150000}"/>
    <cellStyle name="Normal 2 38 18 3 2 2" xfId="5257" xr:uid="{00000000-0005-0000-0000-00008B150000}"/>
    <cellStyle name="Normal 2 38 19" xfId="5258" xr:uid="{00000000-0005-0000-0000-00008C150000}"/>
    <cellStyle name="Normal 2 38 19 2" xfId="5259" xr:uid="{00000000-0005-0000-0000-00008D150000}"/>
    <cellStyle name="Normal 2 38 19 2 2" xfId="5260" xr:uid="{00000000-0005-0000-0000-00008E150000}"/>
    <cellStyle name="Normal 2 38 19 2 2 2" xfId="5261" xr:uid="{00000000-0005-0000-0000-00008F150000}"/>
    <cellStyle name="Normal 2 38 19 3" xfId="5262" xr:uid="{00000000-0005-0000-0000-000090150000}"/>
    <cellStyle name="Normal 2 38 19 3 2" xfId="5263" xr:uid="{00000000-0005-0000-0000-000091150000}"/>
    <cellStyle name="Normal 2 38 19 3 2 2" xfId="5264" xr:uid="{00000000-0005-0000-0000-000092150000}"/>
    <cellStyle name="Normal 2 38 2" xfId="5265" xr:uid="{00000000-0005-0000-0000-000093150000}"/>
    <cellStyle name="Normal 2 38 2 2" xfId="5266" xr:uid="{00000000-0005-0000-0000-000094150000}"/>
    <cellStyle name="Normal 2 38 2 2 2" xfId="5267" xr:uid="{00000000-0005-0000-0000-000095150000}"/>
    <cellStyle name="Normal 2 38 2 2 2 2" xfId="5268" xr:uid="{00000000-0005-0000-0000-000096150000}"/>
    <cellStyle name="Normal 2 38 2 3" xfId="5269" xr:uid="{00000000-0005-0000-0000-000097150000}"/>
    <cellStyle name="Normal 2 38 2 3 2" xfId="5270" xr:uid="{00000000-0005-0000-0000-000098150000}"/>
    <cellStyle name="Normal 2 38 2 3 2 2" xfId="5271" xr:uid="{00000000-0005-0000-0000-000099150000}"/>
    <cellStyle name="Normal 2 38 20" xfId="5272" xr:uid="{00000000-0005-0000-0000-00009A150000}"/>
    <cellStyle name="Normal 2 38 20 2" xfId="5273" xr:uid="{00000000-0005-0000-0000-00009B150000}"/>
    <cellStyle name="Normal 2 38 20 2 2" xfId="5274" xr:uid="{00000000-0005-0000-0000-00009C150000}"/>
    <cellStyle name="Normal 2 38 20 2 2 2" xfId="5275" xr:uid="{00000000-0005-0000-0000-00009D150000}"/>
    <cellStyle name="Normal 2 38 20 3" xfId="5276" xr:uid="{00000000-0005-0000-0000-00009E150000}"/>
    <cellStyle name="Normal 2 38 20 3 2" xfId="5277" xr:uid="{00000000-0005-0000-0000-00009F150000}"/>
    <cellStyle name="Normal 2 38 20 3 2 2" xfId="5278" xr:uid="{00000000-0005-0000-0000-0000A0150000}"/>
    <cellStyle name="Normal 2 38 21" xfId="5279" xr:uid="{00000000-0005-0000-0000-0000A1150000}"/>
    <cellStyle name="Normal 2 38 21 2" xfId="5280" xr:uid="{00000000-0005-0000-0000-0000A2150000}"/>
    <cellStyle name="Normal 2 38 21 2 2" xfId="5281" xr:uid="{00000000-0005-0000-0000-0000A3150000}"/>
    <cellStyle name="Normal 2 38 21 2 2 2" xfId="5282" xr:uid="{00000000-0005-0000-0000-0000A4150000}"/>
    <cellStyle name="Normal 2 38 21 3" xfId="5283" xr:uid="{00000000-0005-0000-0000-0000A5150000}"/>
    <cellStyle name="Normal 2 38 21 3 2" xfId="5284" xr:uid="{00000000-0005-0000-0000-0000A6150000}"/>
    <cellStyle name="Normal 2 38 21 3 2 2" xfId="5285" xr:uid="{00000000-0005-0000-0000-0000A7150000}"/>
    <cellStyle name="Normal 2 38 22" xfId="5286" xr:uid="{00000000-0005-0000-0000-0000A8150000}"/>
    <cellStyle name="Normal 2 38 22 2" xfId="5287" xr:uid="{00000000-0005-0000-0000-0000A9150000}"/>
    <cellStyle name="Normal 2 38 22 2 2" xfId="5288" xr:uid="{00000000-0005-0000-0000-0000AA150000}"/>
    <cellStyle name="Normal 2 38 22 2 2 2" xfId="5289" xr:uid="{00000000-0005-0000-0000-0000AB150000}"/>
    <cellStyle name="Normal 2 38 22 3" xfId="5290" xr:uid="{00000000-0005-0000-0000-0000AC150000}"/>
    <cellStyle name="Normal 2 38 22 3 2" xfId="5291" xr:uid="{00000000-0005-0000-0000-0000AD150000}"/>
    <cellStyle name="Normal 2 38 22 3 2 2" xfId="5292" xr:uid="{00000000-0005-0000-0000-0000AE150000}"/>
    <cellStyle name="Normal 2 38 23" xfId="5293" xr:uid="{00000000-0005-0000-0000-0000AF150000}"/>
    <cellStyle name="Normal 2 38 23 2" xfId="5294" xr:uid="{00000000-0005-0000-0000-0000B0150000}"/>
    <cellStyle name="Normal 2 38 23 2 2" xfId="5295" xr:uid="{00000000-0005-0000-0000-0000B1150000}"/>
    <cellStyle name="Normal 2 38 23 2 2 2" xfId="5296" xr:uid="{00000000-0005-0000-0000-0000B2150000}"/>
    <cellStyle name="Normal 2 38 23 3" xfId="5297" xr:uid="{00000000-0005-0000-0000-0000B3150000}"/>
    <cellStyle name="Normal 2 38 23 3 2" xfId="5298" xr:uid="{00000000-0005-0000-0000-0000B4150000}"/>
    <cellStyle name="Normal 2 38 23 3 2 2" xfId="5299" xr:uid="{00000000-0005-0000-0000-0000B5150000}"/>
    <cellStyle name="Normal 2 38 24" xfId="5300" xr:uid="{00000000-0005-0000-0000-0000B6150000}"/>
    <cellStyle name="Normal 2 38 24 2" xfId="5301" xr:uid="{00000000-0005-0000-0000-0000B7150000}"/>
    <cellStyle name="Normal 2 38 24 2 2" xfId="5302" xr:uid="{00000000-0005-0000-0000-0000B8150000}"/>
    <cellStyle name="Normal 2 38 25" xfId="5303" xr:uid="{00000000-0005-0000-0000-0000B9150000}"/>
    <cellStyle name="Normal 2 38 25 2" xfId="5304" xr:uid="{00000000-0005-0000-0000-0000BA150000}"/>
    <cellStyle name="Normal 2 38 25 2 2" xfId="5305" xr:uid="{00000000-0005-0000-0000-0000BB150000}"/>
    <cellStyle name="Normal 2 38 3" xfId="5306" xr:uid="{00000000-0005-0000-0000-0000BC150000}"/>
    <cellStyle name="Normal 2 38 3 2" xfId="5307" xr:uid="{00000000-0005-0000-0000-0000BD150000}"/>
    <cellStyle name="Normal 2 38 3 2 2" xfId="5308" xr:uid="{00000000-0005-0000-0000-0000BE150000}"/>
    <cellStyle name="Normal 2 38 3 2 2 2" xfId="5309" xr:uid="{00000000-0005-0000-0000-0000BF150000}"/>
    <cellStyle name="Normal 2 38 3 3" xfId="5310" xr:uid="{00000000-0005-0000-0000-0000C0150000}"/>
    <cellStyle name="Normal 2 38 3 3 2" xfId="5311" xr:uid="{00000000-0005-0000-0000-0000C1150000}"/>
    <cellStyle name="Normal 2 38 3 3 2 2" xfId="5312" xr:uid="{00000000-0005-0000-0000-0000C2150000}"/>
    <cellStyle name="Normal 2 38 4" xfId="5313" xr:uid="{00000000-0005-0000-0000-0000C3150000}"/>
    <cellStyle name="Normal 2 38 4 2" xfId="5314" xr:uid="{00000000-0005-0000-0000-0000C4150000}"/>
    <cellStyle name="Normal 2 38 4 2 2" xfId="5315" xr:uid="{00000000-0005-0000-0000-0000C5150000}"/>
    <cellStyle name="Normal 2 38 4 2 2 2" xfId="5316" xr:uid="{00000000-0005-0000-0000-0000C6150000}"/>
    <cellStyle name="Normal 2 38 4 3" xfId="5317" xr:uid="{00000000-0005-0000-0000-0000C7150000}"/>
    <cellStyle name="Normal 2 38 4 3 2" xfId="5318" xr:uid="{00000000-0005-0000-0000-0000C8150000}"/>
    <cellStyle name="Normal 2 38 4 3 2 2" xfId="5319" xr:uid="{00000000-0005-0000-0000-0000C9150000}"/>
    <cellStyle name="Normal 2 38 5" xfId="5320" xr:uid="{00000000-0005-0000-0000-0000CA150000}"/>
    <cellStyle name="Normal 2 38 5 2" xfId="5321" xr:uid="{00000000-0005-0000-0000-0000CB150000}"/>
    <cellStyle name="Normal 2 38 5 2 2" xfId="5322" xr:uid="{00000000-0005-0000-0000-0000CC150000}"/>
    <cellStyle name="Normal 2 38 5 2 2 2" xfId="5323" xr:uid="{00000000-0005-0000-0000-0000CD150000}"/>
    <cellStyle name="Normal 2 38 5 3" xfId="5324" xr:uid="{00000000-0005-0000-0000-0000CE150000}"/>
    <cellStyle name="Normal 2 38 5 3 2" xfId="5325" xr:uid="{00000000-0005-0000-0000-0000CF150000}"/>
    <cellStyle name="Normal 2 38 5 3 2 2" xfId="5326" xr:uid="{00000000-0005-0000-0000-0000D0150000}"/>
    <cellStyle name="Normal 2 38 6" xfId="5327" xr:uid="{00000000-0005-0000-0000-0000D1150000}"/>
    <cellStyle name="Normal 2 38 6 2" xfId="5328" xr:uid="{00000000-0005-0000-0000-0000D2150000}"/>
    <cellStyle name="Normal 2 38 6 2 2" xfId="5329" xr:uid="{00000000-0005-0000-0000-0000D3150000}"/>
    <cellStyle name="Normal 2 38 6 2 2 2" xfId="5330" xr:uid="{00000000-0005-0000-0000-0000D4150000}"/>
    <cellStyle name="Normal 2 38 6 3" xfId="5331" xr:uid="{00000000-0005-0000-0000-0000D5150000}"/>
    <cellStyle name="Normal 2 38 6 3 2" xfId="5332" xr:uid="{00000000-0005-0000-0000-0000D6150000}"/>
    <cellStyle name="Normal 2 38 6 3 2 2" xfId="5333" xr:uid="{00000000-0005-0000-0000-0000D7150000}"/>
    <cellStyle name="Normal 2 38 7" xfId="5334" xr:uid="{00000000-0005-0000-0000-0000D8150000}"/>
    <cellStyle name="Normal 2 38 7 2" xfId="5335" xr:uid="{00000000-0005-0000-0000-0000D9150000}"/>
    <cellStyle name="Normal 2 38 7 2 2" xfId="5336" xr:uid="{00000000-0005-0000-0000-0000DA150000}"/>
    <cellStyle name="Normal 2 38 7 2 2 2" xfId="5337" xr:uid="{00000000-0005-0000-0000-0000DB150000}"/>
    <cellStyle name="Normal 2 38 7 3" xfId="5338" xr:uid="{00000000-0005-0000-0000-0000DC150000}"/>
    <cellStyle name="Normal 2 38 7 3 2" xfId="5339" xr:uid="{00000000-0005-0000-0000-0000DD150000}"/>
    <cellStyle name="Normal 2 38 7 3 2 2" xfId="5340" xr:uid="{00000000-0005-0000-0000-0000DE150000}"/>
    <cellStyle name="Normal 2 38 8" xfId="5341" xr:uid="{00000000-0005-0000-0000-0000DF150000}"/>
    <cellStyle name="Normal 2 38 8 2" xfId="5342" xr:uid="{00000000-0005-0000-0000-0000E0150000}"/>
    <cellStyle name="Normal 2 38 8 2 2" xfId="5343" xr:uid="{00000000-0005-0000-0000-0000E1150000}"/>
    <cellStyle name="Normal 2 38 8 2 2 2" xfId="5344" xr:uid="{00000000-0005-0000-0000-0000E2150000}"/>
    <cellStyle name="Normal 2 38 8 3" xfId="5345" xr:uid="{00000000-0005-0000-0000-0000E3150000}"/>
    <cellStyle name="Normal 2 38 8 3 2" xfId="5346" xr:uid="{00000000-0005-0000-0000-0000E4150000}"/>
    <cellStyle name="Normal 2 38 8 3 2 2" xfId="5347" xr:uid="{00000000-0005-0000-0000-0000E5150000}"/>
    <cellStyle name="Normal 2 38 9" xfId="5348" xr:uid="{00000000-0005-0000-0000-0000E6150000}"/>
    <cellStyle name="Normal 2 38 9 2" xfId="5349" xr:uid="{00000000-0005-0000-0000-0000E7150000}"/>
    <cellStyle name="Normal 2 38 9 2 2" xfId="5350" xr:uid="{00000000-0005-0000-0000-0000E8150000}"/>
    <cellStyle name="Normal 2 38 9 2 2 2" xfId="5351" xr:uid="{00000000-0005-0000-0000-0000E9150000}"/>
    <cellStyle name="Normal 2 38 9 3" xfId="5352" xr:uid="{00000000-0005-0000-0000-0000EA150000}"/>
    <cellStyle name="Normal 2 38 9 3 2" xfId="5353" xr:uid="{00000000-0005-0000-0000-0000EB150000}"/>
    <cellStyle name="Normal 2 38 9 3 2 2" xfId="5354" xr:uid="{00000000-0005-0000-0000-0000EC150000}"/>
    <cellStyle name="Normal 2 39" xfId="5355" xr:uid="{00000000-0005-0000-0000-0000ED150000}"/>
    <cellStyle name="Normal 2 39 10" xfId="5356" xr:uid="{00000000-0005-0000-0000-0000EE150000}"/>
    <cellStyle name="Normal 2 39 10 2" xfId="5357" xr:uid="{00000000-0005-0000-0000-0000EF150000}"/>
    <cellStyle name="Normal 2 39 10 2 2" xfId="5358" xr:uid="{00000000-0005-0000-0000-0000F0150000}"/>
    <cellStyle name="Normal 2 39 10 2 2 2" xfId="5359" xr:uid="{00000000-0005-0000-0000-0000F1150000}"/>
    <cellStyle name="Normal 2 39 10 3" xfId="5360" xr:uid="{00000000-0005-0000-0000-0000F2150000}"/>
    <cellStyle name="Normal 2 39 10 3 2" xfId="5361" xr:uid="{00000000-0005-0000-0000-0000F3150000}"/>
    <cellStyle name="Normal 2 39 10 3 2 2" xfId="5362" xr:uid="{00000000-0005-0000-0000-0000F4150000}"/>
    <cellStyle name="Normal 2 39 11" xfId="5363" xr:uid="{00000000-0005-0000-0000-0000F5150000}"/>
    <cellStyle name="Normal 2 39 11 2" xfId="5364" xr:uid="{00000000-0005-0000-0000-0000F6150000}"/>
    <cellStyle name="Normal 2 39 11 2 2" xfId="5365" xr:uid="{00000000-0005-0000-0000-0000F7150000}"/>
    <cellStyle name="Normal 2 39 11 2 2 2" xfId="5366" xr:uid="{00000000-0005-0000-0000-0000F8150000}"/>
    <cellStyle name="Normal 2 39 11 3" xfId="5367" xr:uid="{00000000-0005-0000-0000-0000F9150000}"/>
    <cellStyle name="Normal 2 39 11 3 2" xfId="5368" xr:uid="{00000000-0005-0000-0000-0000FA150000}"/>
    <cellStyle name="Normal 2 39 11 3 2 2" xfId="5369" xr:uid="{00000000-0005-0000-0000-0000FB150000}"/>
    <cellStyle name="Normal 2 39 12" xfId="5370" xr:uid="{00000000-0005-0000-0000-0000FC150000}"/>
    <cellStyle name="Normal 2 39 12 2" xfId="5371" xr:uid="{00000000-0005-0000-0000-0000FD150000}"/>
    <cellStyle name="Normal 2 39 12 2 2" xfId="5372" xr:uid="{00000000-0005-0000-0000-0000FE150000}"/>
    <cellStyle name="Normal 2 39 12 2 2 2" xfId="5373" xr:uid="{00000000-0005-0000-0000-0000FF150000}"/>
    <cellStyle name="Normal 2 39 12 3" xfId="5374" xr:uid="{00000000-0005-0000-0000-000000160000}"/>
    <cellStyle name="Normal 2 39 12 3 2" xfId="5375" xr:uid="{00000000-0005-0000-0000-000001160000}"/>
    <cellStyle name="Normal 2 39 12 3 2 2" xfId="5376" xr:uid="{00000000-0005-0000-0000-000002160000}"/>
    <cellStyle name="Normal 2 39 13" xfId="5377" xr:uid="{00000000-0005-0000-0000-000003160000}"/>
    <cellStyle name="Normal 2 39 13 2" xfId="5378" xr:uid="{00000000-0005-0000-0000-000004160000}"/>
    <cellStyle name="Normal 2 39 13 2 2" xfId="5379" xr:uid="{00000000-0005-0000-0000-000005160000}"/>
    <cellStyle name="Normal 2 39 13 2 2 2" xfId="5380" xr:uid="{00000000-0005-0000-0000-000006160000}"/>
    <cellStyle name="Normal 2 39 13 3" xfId="5381" xr:uid="{00000000-0005-0000-0000-000007160000}"/>
    <cellStyle name="Normal 2 39 13 3 2" xfId="5382" xr:uid="{00000000-0005-0000-0000-000008160000}"/>
    <cellStyle name="Normal 2 39 13 3 2 2" xfId="5383" xr:uid="{00000000-0005-0000-0000-000009160000}"/>
    <cellStyle name="Normal 2 39 14" xfId="5384" xr:uid="{00000000-0005-0000-0000-00000A160000}"/>
    <cellStyle name="Normal 2 39 14 2" xfId="5385" xr:uid="{00000000-0005-0000-0000-00000B160000}"/>
    <cellStyle name="Normal 2 39 14 2 2" xfId="5386" xr:uid="{00000000-0005-0000-0000-00000C160000}"/>
    <cellStyle name="Normal 2 39 14 2 2 2" xfId="5387" xr:uid="{00000000-0005-0000-0000-00000D160000}"/>
    <cellStyle name="Normal 2 39 14 3" xfId="5388" xr:uid="{00000000-0005-0000-0000-00000E160000}"/>
    <cellStyle name="Normal 2 39 14 3 2" xfId="5389" xr:uid="{00000000-0005-0000-0000-00000F160000}"/>
    <cellStyle name="Normal 2 39 14 3 2 2" xfId="5390" xr:uid="{00000000-0005-0000-0000-000010160000}"/>
    <cellStyle name="Normal 2 39 15" xfId="5391" xr:uid="{00000000-0005-0000-0000-000011160000}"/>
    <cellStyle name="Normal 2 39 15 2" xfId="5392" xr:uid="{00000000-0005-0000-0000-000012160000}"/>
    <cellStyle name="Normal 2 39 15 2 2" xfId="5393" xr:uid="{00000000-0005-0000-0000-000013160000}"/>
    <cellStyle name="Normal 2 39 15 2 2 2" xfId="5394" xr:uid="{00000000-0005-0000-0000-000014160000}"/>
    <cellStyle name="Normal 2 39 15 3" xfId="5395" xr:uid="{00000000-0005-0000-0000-000015160000}"/>
    <cellStyle name="Normal 2 39 15 3 2" xfId="5396" xr:uid="{00000000-0005-0000-0000-000016160000}"/>
    <cellStyle name="Normal 2 39 15 3 2 2" xfId="5397" xr:uid="{00000000-0005-0000-0000-000017160000}"/>
    <cellStyle name="Normal 2 39 16" xfId="5398" xr:uid="{00000000-0005-0000-0000-000018160000}"/>
    <cellStyle name="Normal 2 39 16 2" xfId="5399" xr:uid="{00000000-0005-0000-0000-000019160000}"/>
    <cellStyle name="Normal 2 39 16 2 2" xfId="5400" xr:uid="{00000000-0005-0000-0000-00001A160000}"/>
    <cellStyle name="Normal 2 39 16 2 2 2" xfId="5401" xr:uid="{00000000-0005-0000-0000-00001B160000}"/>
    <cellStyle name="Normal 2 39 16 3" xfId="5402" xr:uid="{00000000-0005-0000-0000-00001C160000}"/>
    <cellStyle name="Normal 2 39 16 3 2" xfId="5403" xr:uid="{00000000-0005-0000-0000-00001D160000}"/>
    <cellStyle name="Normal 2 39 16 3 2 2" xfId="5404" xr:uid="{00000000-0005-0000-0000-00001E160000}"/>
    <cellStyle name="Normal 2 39 17" xfId="5405" xr:uid="{00000000-0005-0000-0000-00001F160000}"/>
    <cellStyle name="Normal 2 39 17 2" xfId="5406" xr:uid="{00000000-0005-0000-0000-000020160000}"/>
    <cellStyle name="Normal 2 39 17 2 2" xfId="5407" xr:uid="{00000000-0005-0000-0000-000021160000}"/>
    <cellStyle name="Normal 2 39 17 2 2 2" xfId="5408" xr:uid="{00000000-0005-0000-0000-000022160000}"/>
    <cellStyle name="Normal 2 39 17 3" xfId="5409" xr:uid="{00000000-0005-0000-0000-000023160000}"/>
    <cellStyle name="Normal 2 39 17 3 2" xfId="5410" xr:uid="{00000000-0005-0000-0000-000024160000}"/>
    <cellStyle name="Normal 2 39 17 3 2 2" xfId="5411" xr:uid="{00000000-0005-0000-0000-000025160000}"/>
    <cellStyle name="Normal 2 39 18" xfId="5412" xr:uid="{00000000-0005-0000-0000-000026160000}"/>
    <cellStyle name="Normal 2 39 18 2" xfId="5413" xr:uid="{00000000-0005-0000-0000-000027160000}"/>
    <cellStyle name="Normal 2 39 18 2 2" xfId="5414" xr:uid="{00000000-0005-0000-0000-000028160000}"/>
    <cellStyle name="Normal 2 39 18 2 2 2" xfId="5415" xr:uid="{00000000-0005-0000-0000-000029160000}"/>
    <cellStyle name="Normal 2 39 18 3" xfId="5416" xr:uid="{00000000-0005-0000-0000-00002A160000}"/>
    <cellStyle name="Normal 2 39 18 3 2" xfId="5417" xr:uid="{00000000-0005-0000-0000-00002B160000}"/>
    <cellStyle name="Normal 2 39 18 3 2 2" xfId="5418" xr:uid="{00000000-0005-0000-0000-00002C160000}"/>
    <cellStyle name="Normal 2 39 19" xfId="5419" xr:uid="{00000000-0005-0000-0000-00002D160000}"/>
    <cellStyle name="Normal 2 39 19 2" xfId="5420" xr:uid="{00000000-0005-0000-0000-00002E160000}"/>
    <cellStyle name="Normal 2 39 19 2 2" xfId="5421" xr:uid="{00000000-0005-0000-0000-00002F160000}"/>
    <cellStyle name="Normal 2 39 19 2 2 2" xfId="5422" xr:uid="{00000000-0005-0000-0000-000030160000}"/>
    <cellStyle name="Normal 2 39 19 3" xfId="5423" xr:uid="{00000000-0005-0000-0000-000031160000}"/>
    <cellStyle name="Normal 2 39 19 3 2" xfId="5424" xr:uid="{00000000-0005-0000-0000-000032160000}"/>
    <cellStyle name="Normal 2 39 19 3 2 2" xfId="5425" xr:uid="{00000000-0005-0000-0000-000033160000}"/>
    <cellStyle name="Normal 2 39 2" xfId="5426" xr:uid="{00000000-0005-0000-0000-000034160000}"/>
    <cellStyle name="Normal 2 39 2 2" xfId="5427" xr:uid="{00000000-0005-0000-0000-000035160000}"/>
    <cellStyle name="Normal 2 39 2 2 2" xfId="5428" xr:uid="{00000000-0005-0000-0000-000036160000}"/>
    <cellStyle name="Normal 2 39 2 2 2 2" xfId="5429" xr:uid="{00000000-0005-0000-0000-000037160000}"/>
    <cellStyle name="Normal 2 39 2 3" xfId="5430" xr:uid="{00000000-0005-0000-0000-000038160000}"/>
    <cellStyle name="Normal 2 39 2 3 2" xfId="5431" xr:uid="{00000000-0005-0000-0000-000039160000}"/>
    <cellStyle name="Normal 2 39 2 3 2 2" xfId="5432" xr:uid="{00000000-0005-0000-0000-00003A160000}"/>
    <cellStyle name="Normal 2 39 20" xfId="5433" xr:uid="{00000000-0005-0000-0000-00003B160000}"/>
    <cellStyle name="Normal 2 39 20 2" xfId="5434" xr:uid="{00000000-0005-0000-0000-00003C160000}"/>
    <cellStyle name="Normal 2 39 20 2 2" xfId="5435" xr:uid="{00000000-0005-0000-0000-00003D160000}"/>
    <cellStyle name="Normal 2 39 20 2 2 2" xfId="5436" xr:uid="{00000000-0005-0000-0000-00003E160000}"/>
    <cellStyle name="Normal 2 39 20 3" xfId="5437" xr:uid="{00000000-0005-0000-0000-00003F160000}"/>
    <cellStyle name="Normal 2 39 20 3 2" xfId="5438" xr:uid="{00000000-0005-0000-0000-000040160000}"/>
    <cellStyle name="Normal 2 39 20 3 2 2" xfId="5439" xr:uid="{00000000-0005-0000-0000-000041160000}"/>
    <cellStyle name="Normal 2 39 21" xfId="5440" xr:uid="{00000000-0005-0000-0000-000042160000}"/>
    <cellStyle name="Normal 2 39 21 2" xfId="5441" xr:uid="{00000000-0005-0000-0000-000043160000}"/>
    <cellStyle name="Normal 2 39 21 2 2" xfId="5442" xr:uid="{00000000-0005-0000-0000-000044160000}"/>
    <cellStyle name="Normal 2 39 21 2 2 2" xfId="5443" xr:uid="{00000000-0005-0000-0000-000045160000}"/>
    <cellStyle name="Normal 2 39 21 3" xfId="5444" xr:uid="{00000000-0005-0000-0000-000046160000}"/>
    <cellStyle name="Normal 2 39 21 3 2" xfId="5445" xr:uid="{00000000-0005-0000-0000-000047160000}"/>
    <cellStyle name="Normal 2 39 21 3 2 2" xfId="5446" xr:uid="{00000000-0005-0000-0000-000048160000}"/>
    <cellStyle name="Normal 2 39 22" xfId="5447" xr:uid="{00000000-0005-0000-0000-000049160000}"/>
    <cellStyle name="Normal 2 39 22 2" xfId="5448" xr:uid="{00000000-0005-0000-0000-00004A160000}"/>
    <cellStyle name="Normal 2 39 22 2 2" xfId="5449" xr:uid="{00000000-0005-0000-0000-00004B160000}"/>
    <cellStyle name="Normal 2 39 22 2 2 2" xfId="5450" xr:uid="{00000000-0005-0000-0000-00004C160000}"/>
    <cellStyle name="Normal 2 39 22 3" xfId="5451" xr:uid="{00000000-0005-0000-0000-00004D160000}"/>
    <cellStyle name="Normal 2 39 22 3 2" xfId="5452" xr:uid="{00000000-0005-0000-0000-00004E160000}"/>
    <cellStyle name="Normal 2 39 22 3 2 2" xfId="5453" xr:uid="{00000000-0005-0000-0000-00004F160000}"/>
    <cellStyle name="Normal 2 39 23" xfId="5454" xr:uid="{00000000-0005-0000-0000-000050160000}"/>
    <cellStyle name="Normal 2 39 23 2" xfId="5455" xr:uid="{00000000-0005-0000-0000-000051160000}"/>
    <cellStyle name="Normal 2 39 23 2 2" xfId="5456" xr:uid="{00000000-0005-0000-0000-000052160000}"/>
    <cellStyle name="Normal 2 39 23 2 2 2" xfId="5457" xr:uid="{00000000-0005-0000-0000-000053160000}"/>
    <cellStyle name="Normal 2 39 23 3" xfId="5458" xr:uid="{00000000-0005-0000-0000-000054160000}"/>
    <cellStyle name="Normal 2 39 23 3 2" xfId="5459" xr:uid="{00000000-0005-0000-0000-000055160000}"/>
    <cellStyle name="Normal 2 39 23 3 2 2" xfId="5460" xr:uid="{00000000-0005-0000-0000-000056160000}"/>
    <cellStyle name="Normal 2 39 24" xfId="5461" xr:uid="{00000000-0005-0000-0000-000057160000}"/>
    <cellStyle name="Normal 2 39 24 2" xfId="5462" xr:uid="{00000000-0005-0000-0000-000058160000}"/>
    <cellStyle name="Normal 2 39 24 2 2" xfId="5463" xr:uid="{00000000-0005-0000-0000-000059160000}"/>
    <cellStyle name="Normal 2 39 25" xfId="5464" xr:uid="{00000000-0005-0000-0000-00005A160000}"/>
    <cellStyle name="Normal 2 39 25 2" xfId="5465" xr:uid="{00000000-0005-0000-0000-00005B160000}"/>
    <cellStyle name="Normal 2 39 25 2 2" xfId="5466" xr:uid="{00000000-0005-0000-0000-00005C160000}"/>
    <cellStyle name="Normal 2 39 3" xfId="5467" xr:uid="{00000000-0005-0000-0000-00005D160000}"/>
    <cellStyle name="Normal 2 39 3 2" xfId="5468" xr:uid="{00000000-0005-0000-0000-00005E160000}"/>
    <cellStyle name="Normal 2 39 3 2 2" xfId="5469" xr:uid="{00000000-0005-0000-0000-00005F160000}"/>
    <cellStyle name="Normal 2 39 3 2 2 2" xfId="5470" xr:uid="{00000000-0005-0000-0000-000060160000}"/>
    <cellStyle name="Normal 2 39 3 3" xfId="5471" xr:uid="{00000000-0005-0000-0000-000061160000}"/>
    <cellStyle name="Normal 2 39 3 3 2" xfId="5472" xr:uid="{00000000-0005-0000-0000-000062160000}"/>
    <cellStyle name="Normal 2 39 3 3 2 2" xfId="5473" xr:uid="{00000000-0005-0000-0000-000063160000}"/>
    <cellStyle name="Normal 2 39 4" xfId="5474" xr:uid="{00000000-0005-0000-0000-000064160000}"/>
    <cellStyle name="Normal 2 39 4 2" xfId="5475" xr:uid="{00000000-0005-0000-0000-000065160000}"/>
    <cellStyle name="Normal 2 39 4 2 2" xfId="5476" xr:uid="{00000000-0005-0000-0000-000066160000}"/>
    <cellStyle name="Normal 2 39 4 2 2 2" xfId="5477" xr:uid="{00000000-0005-0000-0000-000067160000}"/>
    <cellStyle name="Normal 2 39 4 3" xfId="5478" xr:uid="{00000000-0005-0000-0000-000068160000}"/>
    <cellStyle name="Normal 2 39 4 3 2" xfId="5479" xr:uid="{00000000-0005-0000-0000-000069160000}"/>
    <cellStyle name="Normal 2 39 4 3 2 2" xfId="5480" xr:uid="{00000000-0005-0000-0000-00006A160000}"/>
    <cellStyle name="Normal 2 39 5" xfId="5481" xr:uid="{00000000-0005-0000-0000-00006B160000}"/>
    <cellStyle name="Normal 2 39 5 2" xfId="5482" xr:uid="{00000000-0005-0000-0000-00006C160000}"/>
    <cellStyle name="Normal 2 39 5 2 2" xfId="5483" xr:uid="{00000000-0005-0000-0000-00006D160000}"/>
    <cellStyle name="Normal 2 39 5 2 2 2" xfId="5484" xr:uid="{00000000-0005-0000-0000-00006E160000}"/>
    <cellStyle name="Normal 2 39 5 3" xfId="5485" xr:uid="{00000000-0005-0000-0000-00006F160000}"/>
    <cellStyle name="Normal 2 39 5 3 2" xfId="5486" xr:uid="{00000000-0005-0000-0000-000070160000}"/>
    <cellStyle name="Normal 2 39 5 3 2 2" xfId="5487" xr:uid="{00000000-0005-0000-0000-000071160000}"/>
    <cellStyle name="Normal 2 39 6" xfId="5488" xr:uid="{00000000-0005-0000-0000-000072160000}"/>
    <cellStyle name="Normal 2 39 6 2" xfId="5489" xr:uid="{00000000-0005-0000-0000-000073160000}"/>
    <cellStyle name="Normal 2 39 6 2 2" xfId="5490" xr:uid="{00000000-0005-0000-0000-000074160000}"/>
    <cellStyle name="Normal 2 39 6 2 2 2" xfId="5491" xr:uid="{00000000-0005-0000-0000-000075160000}"/>
    <cellStyle name="Normal 2 39 6 3" xfId="5492" xr:uid="{00000000-0005-0000-0000-000076160000}"/>
    <cellStyle name="Normal 2 39 6 3 2" xfId="5493" xr:uid="{00000000-0005-0000-0000-000077160000}"/>
    <cellStyle name="Normal 2 39 6 3 2 2" xfId="5494" xr:uid="{00000000-0005-0000-0000-000078160000}"/>
    <cellStyle name="Normal 2 39 7" xfId="5495" xr:uid="{00000000-0005-0000-0000-000079160000}"/>
    <cellStyle name="Normal 2 39 7 2" xfId="5496" xr:uid="{00000000-0005-0000-0000-00007A160000}"/>
    <cellStyle name="Normal 2 39 7 2 2" xfId="5497" xr:uid="{00000000-0005-0000-0000-00007B160000}"/>
    <cellStyle name="Normal 2 39 7 2 2 2" xfId="5498" xr:uid="{00000000-0005-0000-0000-00007C160000}"/>
    <cellStyle name="Normal 2 39 7 3" xfId="5499" xr:uid="{00000000-0005-0000-0000-00007D160000}"/>
    <cellStyle name="Normal 2 39 7 3 2" xfId="5500" xr:uid="{00000000-0005-0000-0000-00007E160000}"/>
    <cellStyle name="Normal 2 39 7 3 2 2" xfId="5501" xr:uid="{00000000-0005-0000-0000-00007F160000}"/>
    <cellStyle name="Normal 2 39 8" xfId="5502" xr:uid="{00000000-0005-0000-0000-000080160000}"/>
    <cellStyle name="Normal 2 39 8 2" xfId="5503" xr:uid="{00000000-0005-0000-0000-000081160000}"/>
    <cellStyle name="Normal 2 39 8 2 2" xfId="5504" xr:uid="{00000000-0005-0000-0000-000082160000}"/>
    <cellStyle name="Normal 2 39 8 2 2 2" xfId="5505" xr:uid="{00000000-0005-0000-0000-000083160000}"/>
    <cellStyle name="Normal 2 39 8 3" xfId="5506" xr:uid="{00000000-0005-0000-0000-000084160000}"/>
    <cellStyle name="Normal 2 39 8 3 2" xfId="5507" xr:uid="{00000000-0005-0000-0000-000085160000}"/>
    <cellStyle name="Normal 2 39 8 3 2 2" xfId="5508" xr:uid="{00000000-0005-0000-0000-000086160000}"/>
    <cellStyle name="Normal 2 39 9" xfId="5509" xr:uid="{00000000-0005-0000-0000-000087160000}"/>
    <cellStyle name="Normal 2 39 9 2" xfId="5510" xr:uid="{00000000-0005-0000-0000-000088160000}"/>
    <cellStyle name="Normal 2 39 9 2 2" xfId="5511" xr:uid="{00000000-0005-0000-0000-000089160000}"/>
    <cellStyle name="Normal 2 39 9 2 2 2" xfId="5512" xr:uid="{00000000-0005-0000-0000-00008A160000}"/>
    <cellStyle name="Normal 2 39 9 3" xfId="5513" xr:uid="{00000000-0005-0000-0000-00008B160000}"/>
    <cellStyle name="Normal 2 39 9 3 2" xfId="5514" xr:uid="{00000000-0005-0000-0000-00008C160000}"/>
    <cellStyle name="Normal 2 39 9 3 2 2" xfId="5515" xr:uid="{00000000-0005-0000-0000-00008D160000}"/>
    <cellStyle name="Normal 2 4" xfId="5516" xr:uid="{00000000-0005-0000-0000-00008E160000}"/>
    <cellStyle name="Normal 2 4 2" xfId="5517" xr:uid="{00000000-0005-0000-0000-00008F160000}"/>
    <cellStyle name="Normal 2 4 2 2" xfId="5518" xr:uid="{00000000-0005-0000-0000-000090160000}"/>
    <cellStyle name="Normal 2 4 2 2 2" xfId="5519" xr:uid="{00000000-0005-0000-0000-000091160000}"/>
    <cellStyle name="Normal 2 4 3" xfId="5520" xr:uid="{00000000-0005-0000-0000-000092160000}"/>
    <cellStyle name="Normal 2 4 3 2" xfId="5521" xr:uid="{00000000-0005-0000-0000-000093160000}"/>
    <cellStyle name="Normal 2 4 3 2 2" xfId="5522" xr:uid="{00000000-0005-0000-0000-000094160000}"/>
    <cellStyle name="Normal 2 40" xfId="5523" xr:uid="{00000000-0005-0000-0000-000095160000}"/>
    <cellStyle name="Normal 2 40 2" xfId="5524" xr:uid="{00000000-0005-0000-0000-000096160000}"/>
    <cellStyle name="Normal 2 40 2 2" xfId="5525" xr:uid="{00000000-0005-0000-0000-000097160000}"/>
    <cellStyle name="Normal 2 40 2 2 2" xfId="5526" xr:uid="{00000000-0005-0000-0000-000098160000}"/>
    <cellStyle name="Normal 2 40 3" xfId="5527" xr:uid="{00000000-0005-0000-0000-000099160000}"/>
    <cellStyle name="Normal 2 40 3 2" xfId="5528" xr:uid="{00000000-0005-0000-0000-00009A160000}"/>
    <cellStyle name="Normal 2 40 3 2 2" xfId="5529" xr:uid="{00000000-0005-0000-0000-00009B160000}"/>
    <cellStyle name="Normal 2 41" xfId="5530" xr:uid="{00000000-0005-0000-0000-00009C160000}"/>
    <cellStyle name="Normal 2 41 2" xfId="5531" xr:uid="{00000000-0005-0000-0000-00009D160000}"/>
    <cellStyle name="Normal 2 41 2 2" xfId="5532" xr:uid="{00000000-0005-0000-0000-00009E160000}"/>
    <cellStyle name="Normal 2 41 2 2 2" xfId="5533" xr:uid="{00000000-0005-0000-0000-00009F160000}"/>
    <cellStyle name="Normal 2 41 3" xfId="5534" xr:uid="{00000000-0005-0000-0000-0000A0160000}"/>
    <cellStyle name="Normal 2 41 3 2" xfId="5535" xr:uid="{00000000-0005-0000-0000-0000A1160000}"/>
    <cellStyle name="Normal 2 41 3 2 2" xfId="5536" xr:uid="{00000000-0005-0000-0000-0000A2160000}"/>
    <cellStyle name="Normal 2 42" xfId="5537" xr:uid="{00000000-0005-0000-0000-0000A3160000}"/>
    <cellStyle name="Normal 2 42 2" xfId="5538" xr:uid="{00000000-0005-0000-0000-0000A4160000}"/>
    <cellStyle name="Normal 2 42 2 2" xfId="5539" xr:uid="{00000000-0005-0000-0000-0000A5160000}"/>
    <cellStyle name="Normal 2 42 2 2 2" xfId="5540" xr:uid="{00000000-0005-0000-0000-0000A6160000}"/>
    <cellStyle name="Normal 2 42 3" xfId="5541" xr:uid="{00000000-0005-0000-0000-0000A7160000}"/>
    <cellStyle name="Normal 2 42 3 2" xfId="5542" xr:uid="{00000000-0005-0000-0000-0000A8160000}"/>
    <cellStyle name="Normal 2 42 3 2 2" xfId="5543" xr:uid="{00000000-0005-0000-0000-0000A9160000}"/>
    <cellStyle name="Normal 2 43" xfId="5544" xr:uid="{00000000-0005-0000-0000-0000AA160000}"/>
    <cellStyle name="Normal 2 43 2" xfId="5545" xr:uid="{00000000-0005-0000-0000-0000AB160000}"/>
    <cellStyle name="Normal 2 43 2 2" xfId="5546" xr:uid="{00000000-0005-0000-0000-0000AC160000}"/>
    <cellStyle name="Normal 2 43 2 2 2" xfId="5547" xr:uid="{00000000-0005-0000-0000-0000AD160000}"/>
    <cellStyle name="Normal 2 43 3" xfId="5548" xr:uid="{00000000-0005-0000-0000-0000AE160000}"/>
    <cellStyle name="Normal 2 43 3 2" xfId="5549" xr:uid="{00000000-0005-0000-0000-0000AF160000}"/>
    <cellStyle name="Normal 2 43 3 2 2" xfId="5550" xr:uid="{00000000-0005-0000-0000-0000B0160000}"/>
    <cellStyle name="Normal 2 44" xfId="5551" xr:uid="{00000000-0005-0000-0000-0000B1160000}"/>
    <cellStyle name="Normal 2 44 2" xfId="5552" xr:uid="{00000000-0005-0000-0000-0000B2160000}"/>
    <cellStyle name="Normal 2 44 2 2" xfId="5553" xr:uid="{00000000-0005-0000-0000-0000B3160000}"/>
    <cellStyle name="Normal 2 44 2 2 2" xfId="5554" xr:uid="{00000000-0005-0000-0000-0000B4160000}"/>
    <cellStyle name="Normal 2 44 3" xfId="5555" xr:uid="{00000000-0005-0000-0000-0000B5160000}"/>
    <cellStyle name="Normal 2 44 3 2" xfId="5556" xr:uid="{00000000-0005-0000-0000-0000B6160000}"/>
    <cellStyle name="Normal 2 44 3 2 2" xfId="5557" xr:uid="{00000000-0005-0000-0000-0000B7160000}"/>
    <cellStyle name="Normal 2 45" xfId="5558" xr:uid="{00000000-0005-0000-0000-0000B8160000}"/>
    <cellStyle name="Normal 2 45 2" xfId="5559" xr:uid="{00000000-0005-0000-0000-0000B9160000}"/>
    <cellStyle name="Normal 2 45 2 2" xfId="5560" xr:uid="{00000000-0005-0000-0000-0000BA160000}"/>
    <cellStyle name="Normal 2 45 2 2 2" xfId="5561" xr:uid="{00000000-0005-0000-0000-0000BB160000}"/>
    <cellStyle name="Normal 2 45 3" xfId="5562" xr:uid="{00000000-0005-0000-0000-0000BC160000}"/>
    <cellStyle name="Normal 2 45 3 2" xfId="5563" xr:uid="{00000000-0005-0000-0000-0000BD160000}"/>
    <cellStyle name="Normal 2 45 3 2 2" xfId="5564" xr:uid="{00000000-0005-0000-0000-0000BE160000}"/>
    <cellStyle name="Normal 2 46" xfId="5565" xr:uid="{00000000-0005-0000-0000-0000BF160000}"/>
    <cellStyle name="Normal 2 46 2" xfId="5566" xr:uid="{00000000-0005-0000-0000-0000C0160000}"/>
    <cellStyle name="Normal 2 46 2 2" xfId="5567" xr:uid="{00000000-0005-0000-0000-0000C1160000}"/>
    <cellStyle name="Normal 2 46 2 2 2" xfId="5568" xr:uid="{00000000-0005-0000-0000-0000C2160000}"/>
    <cellStyle name="Normal 2 46 3" xfId="5569" xr:uid="{00000000-0005-0000-0000-0000C3160000}"/>
    <cellStyle name="Normal 2 46 3 2" xfId="5570" xr:uid="{00000000-0005-0000-0000-0000C4160000}"/>
    <cellStyle name="Normal 2 46 3 2 2" xfId="5571" xr:uid="{00000000-0005-0000-0000-0000C5160000}"/>
    <cellStyle name="Normal 2 47" xfId="5572" xr:uid="{00000000-0005-0000-0000-0000C6160000}"/>
    <cellStyle name="Normal 2 47 2" xfId="5573" xr:uid="{00000000-0005-0000-0000-0000C7160000}"/>
    <cellStyle name="Normal 2 47 2 2" xfId="5574" xr:uid="{00000000-0005-0000-0000-0000C8160000}"/>
    <cellStyle name="Normal 2 47 2 2 2" xfId="5575" xr:uid="{00000000-0005-0000-0000-0000C9160000}"/>
    <cellStyle name="Normal 2 47 3" xfId="5576" xr:uid="{00000000-0005-0000-0000-0000CA160000}"/>
    <cellStyle name="Normal 2 47 3 2" xfId="5577" xr:uid="{00000000-0005-0000-0000-0000CB160000}"/>
    <cellStyle name="Normal 2 47 3 2 2" xfId="5578" xr:uid="{00000000-0005-0000-0000-0000CC160000}"/>
    <cellStyle name="Normal 2 48" xfId="5579" xr:uid="{00000000-0005-0000-0000-0000CD160000}"/>
    <cellStyle name="Normal 2 48 2" xfId="5580" xr:uid="{00000000-0005-0000-0000-0000CE160000}"/>
    <cellStyle name="Normal 2 48 2 2" xfId="5581" xr:uid="{00000000-0005-0000-0000-0000CF160000}"/>
    <cellStyle name="Normal 2 48 2 2 2" xfId="5582" xr:uid="{00000000-0005-0000-0000-0000D0160000}"/>
    <cellStyle name="Normal 2 48 3" xfId="5583" xr:uid="{00000000-0005-0000-0000-0000D1160000}"/>
    <cellStyle name="Normal 2 48 3 2" xfId="5584" xr:uid="{00000000-0005-0000-0000-0000D2160000}"/>
    <cellStyle name="Normal 2 48 3 2 2" xfId="5585" xr:uid="{00000000-0005-0000-0000-0000D3160000}"/>
    <cellStyle name="Normal 2 49" xfId="5586" xr:uid="{00000000-0005-0000-0000-0000D4160000}"/>
    <cellStyle name="Normal 2 49 2" xfId="5587" xr:uid="{00000000-0005-0000-0000-0000D5160000}"/>
    <cellStyle name="Normal 2 49 2 2" xfId="5588" xr:uid="{00000000-0005-0000-0000-0000D6160000}"/>
    <cellStyle name="Normal 2 49 2 2 2" xfId="5589" xr:uid="{00000000-0005-0000-0000-0000D7160000}"/>
    <cellStyle name="Normal 2 49 3" xfId="5590" xr:uid="{00000000-0005-0000-0000-0000D8160000}"/>
    <cellStyle name="Normal 2 49 3 2" xfId="5591" xr:uid="{00000000-0005-0000-0000-0000D9160000}"/>
    <cellStyle name="Normal 2 49 3 2 2" xfId="5592" xr:uid="{00000000-0005-0000-0000-0000DA160000}"/>
    <cellStyle name="Normal 2 5" xfId="5593" xr:uid="{00000000-0005-0000-0000-0000DB160000}"/>
    <cellStyle name="Normal 2 5 10" xfId="5594" xr:uid="{00000000-0005-0000-0000-0000DC160000}"/>
    <cellStyle name="Normal 2 5 10 2" xfId="5595" xr:uid="{00000000-0005-0000-0000-0000DD160000}"/>
    <cellStyle name="Normal 2 5 10 2 2" xfId="5596" xr:uid="{00000000-0005-0000-0000-0000DE160000}"/>
    <cellStyle name="Normal 2 5 10 2 2 2" xfId="5597" xr:uid="{00000000-0005-0000-0000-0000DF160000}"/>
    <cellStyle name="Normal 2 5 10 3" xfId="5598" xr:uid="{00000000-0005-0000-0000-0000E0160000}"/>
    <cellStyle name="Normal 2 5 10 3 2" xfId="5599" xr:uid="{00000000-0005-0000-0000-0000E1160000}"/>
    <cellStyle name="Normal 2 5 10 3 2 2" xfId="5600" xr:uid="{00000000-0005-0000-0000-0000E2160000}"/>
    <cellStyle name="Normal 2 5 11" xfId="5601" xr:uid="{00000000-0005-0000-0000-0000E3160000}"/>
    <cellStyle name="Normal 2 5 11 2" xfId="5602" xr:uid="{00000000-0005-0000-0000-0000E4160000}"/>
    <cellStyle name="Normal 2 5 11 2 2" xfId="5603" xr:uid="{00000000-0005-0000-0000-0000E5160000}"/>
    <cellStyle name="Normal 2 5 11 2 2 2" xfId="5604" xr:uid="{00000000-0005-0000-0000-0000E6160000}"/>
    <cellStyle name="Normal 2 5 11 3" xfId="5605" xr:uid="{00000000-0005-0000-0000-0000E7160000}"/>
    <cellStyle name="Normal 2 5 11 3 2" xfId="5606" xr:uid="{00000000-0005-0000-0000-0000E8160000}"/>
    <cellStyle name="Normal 2 5 11 3 2 2" xfId="5607" xr:uid="{00000000-0005-0000-0000-0000E9160000}"/>
    <cellStyle name="Normal 2 5 12" xfId="5608" xr:uid="{00000000-0005-0000-0000-0000EA160000}"/>
    <cellStyle name="Normal 2 5 12 2" xfId="5609" xr:uid="{00000000-0005-0000-0000-0000EB160000}"/>
    <cellStyle name="Normal 2 5 12 2 2" xfId="5610" xr:uid="{00000000-0005-0000-0000-0000EC160000}"/>
    <cellStyle name="Normal 2 5 12 2 2 2" xfId="5611" xr:uid="{00000000-0005-0000-0000-0000ED160000}"/>
    <cellStyle name="Normal 2 5 12 3" xfId="5612" xr:uid="{00000000-0005-0000-0000-0000EE160000}"/>
    <cellStyle name="Normal 2 5 12 3 2" xfId="5613" xr:uid="{00000000-0005-0000-0000-0000EF160000}"/>
    <cellStyle name="Normal 2 5 12 3 2 2" xfId="5614" xr:uid="{00000000-0005-0000-0000-0000F0160000}"/>
    <cellStyle name="Normal 2 5 13" xfId="5615" xr:uid="{00000000-0005-0000-0000-0000F1160000}"/>
    <cellStyle name="Normal 2 5 13 2" xfId="5616" xr:uid="{00000000-0005-0000-0000-0000F2160000}"/>
    <cellStyle name="Normal 2 5 13 2 2" xfId="5617" xr:uid="{00000000-0005-0000-0000-0000F3160000}"/>
    <cellStyle name="Normal 2 5 13 2 2 2" xfId="5618" xr:uid="{00000000-0005-0000-0000-0000F4160000}"/>
    <cellStyle name="Normal 2 5 13 3" xfId="5619" xr:uid="{00000000-0005-0000-0000-0000F5160000}"/>
    <cellStyle name="Normal 2 5 13 3 2" xfId="5620" xr:uid="{00000000-0005-0000-0000-0000F6160000}"/>
    <cellStyle name="Normal 2 5 13 3 2 2" xfId="5621" xr:uid="{00000000-0005-0000-0000-0000F7160000}"/>
    <cellStyle name="Normal 2 5 14" xfId="5622" xr:uid="{00000000-0005-0000-0000-0000F8160000}"/>
    <cellStyle name="Normal 2 5 14 2" xfId="5623" xr:uid="{00000000-0005-0000-0000-0000F9160000}"/>
    <cellStyle name="Normal 2 5 14 2 2" xfId="5624" xr:uid="{00000000-0005-0000-0000-0000FA160000}"/>
    <cellStyle name="Normal 2 5 14 2 2 2" xfId="5625" xr:uid="{00000000-0005-0000-0000-0000FB160000}"/>
    <cellStyle name="Normal 2 5 14 3" xfId="5626" xr:uid="{00000000-0005-0000-0000-0000FC160000}"/>
    <cellStyle name="Normal 2 5 14 3 2" xfId="5627" xr:uid="{00000000-0005-0000-0000-0000FD160000}"/>
    <cellStyle name="Normal 2 5 14 3 2 2" xfId="5628" xr:uid="{00000000-0005-0000-0000-0000FE160000}"/>
    <cellStyle name="Normal 2 5 15" xfId="5629" xr:uid="{00000000-0005-0000-0000-0000FF160000}"/>
    <cellStyle name="Normal 2 5 15 2" xfId="5630" xr:uid="{00000000-0005-0000-0000-000000170000}"/>
    <cellStyle name="Normal 2 5 15 2 2" xfId="5631" xr:uid="{00000000-0005-0000-0000-000001170000}"/>
    <cellStyle name="Normal 2 5 15 2 2 2" xfId="5632" xr:uid="{00000000-0005-0000-0000-000002170000}"/>
    <cellStyle name="Normal 2 5 15 3" xfId="5633" xr:uid="{00000000-0005-0000-0000-000003170000}"/>
    <cellStyle name="Normal 2 5 15 3 2" xfId="5634" xr:uid="{00000000-0005-0000-0000-000004170000}"/>
    <cellStyle name="Normal 2 5 15 3 2 2" xfId="5635" xr:uid="{00000000-0005-0000-0000-000005170000}"/>
    <cellStyle name="Normal 2 5 16" xfId="5636" xr:uid="{00000000-0005-0000-0000-000006170000}"/>
    <cellStyle name="Normal 2 5 16 2" xfId="5637" xr:uid="{00000000-0005-0000-0000-000007170000}"/>
    <cellStyle name="Normal 2 5 16 2 2" xfId="5638" xr:uid="{00000000-0005-0000-0000-000008170000}"/>
    <cellStyle name="Normal 2 5 16 2 2 2" xfId="5639" xr:uid="{00000000-0005-0000-0000-000009170000}"/>
    <cellStyle name="Normal 2 5 16 3" xfId="5640" xr:uid="{00000000-0005-0000-0000-00000A170000}"/>
    <cellStyle name="Normal 2 5 16 3 2" xfId="5641" xr:uid="{00000000-0005-0000-0000-00000B170000}"/>
    <cellStyle name="Normal 2 5 16 3 2 2" xfId="5642" xr:uid="{00000000-0005-0000-0000-00000C170000}"/>
    <cellStyle name="Normal 2 5 17" xfId="5643" xr:uid="{00000000-0005-0000-0000-00000D170000}"/>
    <cellStyle name="Normal 2 5 17 2" xfId="5644" xr:uid="{00000000-0005-0000-0000-00000E170000}"/>
    <cellStyle name="Normal 2 5 17 2 2" xfId="5645" xr:uid="{00000000-0005-0000-0000-00000F170000}"/>
    <cellStyle name="Normal 2 5 17 2 2 2" xfId="5646" xr:uid="{00000000-0005-0000-0000-000010170000}"/>
    <cellStyle name="Normal 2 5 17 3" xfId="5647" xr:uid="{00000000-0005-0000-0000-000011170000}"/>
    <cellStyle name="Normal 2 5 17 3 2" xfId="5648" xr:uid="{00000000-0005-0000-0000-000012170000}"/>
    <cellStyle name="Normal 2 5 17 3 2 2" xfId="5649" xr:uid="{00000000-0005-0000-0000-000013170000}"/>
    <cellStyle name="Normal 2 5 18" xfId="5650" xr:uid="{00000000-0005-0000-0000-000014170000}"/>
    <cellStyle name="Normal 2 5 18 2" xfId="5651" xr:uid="{00000000-0005-0000-0000-000015170000}"/>
    <cellStyle name="Normal 2 5 18 2 2" xfId="5652" xr:uid="{00000000-0005-0000-0000-000016170000}"/>
    <cellStyle name="Normal 2 5 18 2 2 2" xfId="5653" xr:uid="{00000000-0005-0000-0000-000017170000}"/>
    <cellStyle name="Normal 2 5 18 3" xfId="5654" xr:uid="{00000000-0005-0000-0000-000018170000}"/>
    <cellStyle name="Normal 2 5 18 3 2" xfId="5655" xr:uid="{00000000-0005-0000-0000-000019170000}"/>
    <cellStyle name="Normal 2 5 18 3 2 2" xfId="5656" xr:uid="{00000000-0005-0000-0000-00001A170000}"/>
    <cellStyle name="Normal 2 5 19" xfId="5657" xr:uid="{00000000-0005-0000-0000-00001B170000}"/>
    <cellStyle name="Normal 2 5 19 2" xfId="5658" xr:uid="{00000000-0005-0000-0000-00001C170000}"/>
    <cellStyle name="Normal 2 5 19 2 2" xfId="5659" xr:uid="{00000000-0005-0000-0000-00001D170000}"/>
    <cellStyle name="Normal 2 5 19 2 2 2" xfId="5660" xr:uid="{00000000-0005-0000-0000-00001E170000}"/>
    <cellStyle name="Normal 2 5 19 3" xfId="5661" xr:uid="{00000000-0005-0000-0000-00001F170000}"/>
    <cellStyle name="Normal 2 5 19 3 2" xfId="5662" xr:uid="{00000000-0005-0000-0000-000020170000}"/>
    <cellStyle name="Normal 2 5 19 3 2 2" xfId="5663" xr:uid="{00000000-0005-0000-0000-000021170000}"/>
    <cellStyle name="Normal 2 5 2" xfId="5664" xr:uid="{00000000-0005-0000-0000-000022170000}"/>
    <cellStyle name="Normal 2 5 2 10" xfId="5665" xr:uid="{00000000-0005-0000-0000-000023170000}"/>
    <cellStyle name="Normal 2 5 2 10 2" xfId="5666" xr:uid="{00000000-0005-0000-0000-000024170000}"/>
    <cellStyle name="Normal 2 5 2 10 2 2" xfId="5667" xr:uid="{00000000-0005-0000-0000-000025170000}"/>
    <cellStyle name="Normal 2 5 2 10 2 2 2" xfId="5668" xr:uid="{00000000-0005-0000-0000-000026170000}"/>
    <cellStyle name="Normal 2 5 2 10 3" xfId="5669" xr:uid="{00000000-0005-0000-0000-000027170000}"/>
    <cellStyle name="Normal 2 5 2 10 3 2" xfId="5670" xr:uid="{00000000-0005-0000-0000-000028170000}"/>
    <cellStyle name="Normal 2 5 2 10 3 2 2" xfId="5671" xr:uid="{00000000-0005-0000-0000-000029170000}"/>
    <cellStyle name="Normal 2 5 2 11" xfId="5672" xr:uid="{00000000-0005-0000-0000-00002A170000}"/>
    <cellStyle name="Normal 2 5 2 11 2" xfId="5673" xr:uid="{00000000-0005-0000-0000-00002B170000}"/>
    <cellStyle name="Normal 2 5 2 11 2 2" xfId="5674" xr:uid="{00000000-0005-0000-0000-00002C170000}"/>
    <cellStyle name="Normal 2 5 2 11 2 2 2" xfId="5675" xr:uid="{00000000-0005-0000-0000-00002D170000}"/>
    <cellStyle name="Normal 2 5 2 11 3" xfId="5676" xr:uid="{00000000-0005-0000-0000-00002E170000}"/>
    <cellStyle name="Normal 2 5 2 11 3 2" xfId="5677" xr:uid="{00000000-0005-0000-0000-00002F170000}"/>
    <cellStyle name="Normal 2 5 2 11 3 2 2" xfId="5678" xr:uid="{00000000-0005-0000-0000-000030170000}"/>
    <cellStyle name="Normal 2 5 2 12" xfId="5679" xr:uid="{00000000-0005-0000-0000-000031170000}"/>
    <cellStyle name="Normal 2 5 2 12 2" xfId="5680" xr:uid="{00000000-0005-0000-0000-000032170000}"/>
    <cellStyle name="Normal 2 5 2 12 2 2" xfId="5681" xr:uid="{00000000-0005-0000-0000-000033170000}"/>
    <cellStyle name="Normal 2 5 2 12 2 2 2" xfId="5682" xr:uid="{00000000-0005-0000-0000-000034170000}"/>
    <cellStyle name="Normal 2 5 2 12 3" xfId="5683" xr:uid="{00000000-0005-0000-0000-000035170000}"/>
    <cellStyle name="Normal 2 5 2 12 3 2" xfId="5684" xr:uid="{00000000-0005-0000-0000-000036170000}"/>
    <cellStyle name="Normal 2 5 2 12 3 2 2" xfId="5685" xr:uid="{00000000-0005-0000-0000-000037170000}"/>
    <cellStyle name="Normal 2 5 2 13" xfId="5686" xr:uid="{00000000-0005-0000-0000-000038170000}"/>
    <cellStyle name="Normal 2 5 2 13 2" xfId="5687" xr:uid="{00000000-0005-0000-0000-000039170000}"/>
    <cellStyle name="Normal 2 5 2 13 2 2" xfId="5688" xr:uid="{00000000-0005-0000-0000-00003A170000}"/>
    <cellStyle name="Normal 2 5 2 13 2 2 2" xfId="5689" xr:uid="{00000000-0005-0000-0000-00003B170000}"/>
    <cellStyle name="Normal 2 5 2 13 3" xfId="5690" xr:uid="{00000000-0005-0000-0000-00003C170000}"/>
    <cellStyle name="Normal 2 5 2 13 3 2" xfId="5691" xr:uid="{00000000-0005-0000-0000-00003D170000}"/>
    <cellStyle name="Normal 2 5 2 13 3 2 2" xfId="5692" xr:uid="{00000000-0005-0000-0000-00003E170000}"/>
    <cellStyle name="Normal 2 5 2 14" xfId="5693" xr:uid="{00000000-0005-0000-0000-00003F170000}"/>
    <cellStyle name="Normal 2 5 2 14 2" xfId="5694" xr:uid="{00000000-0005-0000-0000-000040170000}"/>
    <cellStyle name="Normal 2 5 2 14 2 2" xfId="5695" xr:uid="{00000000-0005-0000-0000-000041170000}"/>
    <cellStyle name="Normal 2 5 2 14 2 2 2" xfId="5696" xr:uid="{00000000-0005-0000-0000-000042170000}"/>
    <cellStyle name="Normal 2 5 2 14 3" xfId="5697" xr:uid="{00000000-0005-0000-0000-000043170000}"/>
    <cellStyle name="Normal 2 5 2 14 3 2" xfId="5698" xr:uid="{00000000-0005-0000-0000-000044170000}"/>
    <cellStyle name="Normal 2 5 2 14 3 2 2" xfId="5699" xr:uid="{00000000-0005-0000-0000-000045170000}"/>
    <cellStyle name="Normal 2 5 2 15" xfId="5700" xr:uid="{00000000-0005-0000-0000-000046170000}"/>
    <cellStyle name="Normal 2 5 2 15 2" xfId="5701" xr:uid="{00000000-0005-0000-0000-000047170000}"/>
    <cellStyle name="Normal 2 5 2 15 2 2" xfId="5702" xr:uid="{00000000-0005-0000-0000-000048170000}"/>
    <cellStyle name="Normal 2 5 2 15 2 2 2" xfId="5703" xr:uid="{00000000-0005-0000-0000-000049170000}"/>
    <cellStyle name="Normal 2 5 2 15 3" xfId="5704" xr:uid="{00000000-0005-0000-0000-00004A170000}"/>
    <cellStyle name="Normal 2 5 2 15 3 2" xfId="5705" xr:uid="{00000000-0005-0000-0000-00004B170000}"/>
    <cellStyle name="Normal 2 5 2 15 3 2 2" xfId="5706" xr:uid="{00000000-0005-0000-0000-00004C170000}"/>
    <cellStyle name="Normal 2 5 2 16" xfId="5707" xr:uid="{00000000-0005-0000-0000-00004D170000}"/>
    <cellStyle name="Normal 2 5 2 16 2" xfId="5708" xr:uid="{00000000-0005-0000-0000-00004E170000}"/>
    <cellStyle name="Normal 2 5 2 16 2 2" xfId="5709" xr:uid="{00000000-0005-0000-0000-00004F170000}"/>
    <cellStyle name="Normal 2 5 2 16 2 2 2" xfId="5710" xr:uid="{00000000-0005-0000-0000-000050170000}"/>
    <cellStyle name="Normal 2 5 2 16 3" xfId="5711" xr:uid="{00000000-0005-0000-0000-000051170000}"/>
    <cellStyle name="Normal 2 5 2 16 3 2" xfId="5712" xr:uid="{00000000-0005-0000-0000-000052170000}"/>
    <cellStyle name="Normal 2 5 2 16 3 2 2" xfId="5713" xr:uid="{00000000-0005-0000-0000-000053170000}"/>
    <cellStyle name="Normal 2 5 2 17" xfId="5714" xr:uid="{00000000-0005-0000-0000-000054170000}"/>
    <cellStyle name="Normal 2 5 2 17 2" xfId="5715" xr:uid="{00000000-0005-0000-0000-000055170000}"/>
    <cellStyle name="Normal 2 5 2 17 2 2" xfId="5716" xr:uid="{00000000-0005-0000-0000-000056170000}"/>
    <cellStyle name="Normal 2 5 2 17 2 2 2" xfId="5717" xr:uid="{00000000-0005-0000-0000-000057170000}"/>
    <cellStyle name="Normal 2 5 2 17 3" xfId="5718" xr:uid="{00000000-0005-0000-0000-000058170000}"/>
    <cellStyle name="Normal 2 5 2 17 3 2" xfId="5719" xr:uid="{00000000-0005-0000-0000-000059170000}"/>
    <cellStyle name="Normal 2 5 2 17 3 2 2" xfId="5720" xr:uid="{00000000-0005-0000-0000-00005A170000}"/>
    <cellStyle name="Normal 2 5 2 18" xfId="5721" xr:uid="{00000000-0005-0000-0000-00005B170000}"/>
    <cellStyle name="Normal 2 5 2 18 2" xfId="5722" xr:uid="{00000000-0005-0000-0000-00005C170000}"/>
    <cellStyle name="Normal 2 5 2 18 2 2" xfId="5723" xr:uid="{00000000-0005-0000-0000-00005D170000}"/>
    <cellStyle name="Normal 2 5 2 18 2 2 2" xfId="5724" xr:uid="{00000000-0005-0000-0000-00005E170000}"/>
    <cellStyle name="Normal 2 5 2 18 3" xfId="5725" xr:uid="{00000000-0005-0000-0000-00005F170000}"/>
    <cellStyle name="Normal 2 5 2 18 3 2" xfId="5726" xr:uid="{00000000-0005-0000-0000-000060170000}"/>
    <cellStyle name="Normal 2 5 2 18 3 2 2" xfId="5727" xr:uid="{00000000-0005-0000-0000-000061170000}"/>
    <cellStyle name="Normal 2 5 2 19" xfId="5728" xr:uid="{00000000-0005-0000-0000-000062170000}"/>
    <cellStyle name="Normal 2 5 2 19 2" xfId="5729" xr:uid="{00000000-0005-0000-0000-000063170000}"/>
    <cellStyle name="Normal 2 5 2 19 2 2" xfId="5730" xr:uid="{00000000-0005-0000-0000-000064170000}"/>
    <cellStyle name="Normal 2 5 2 19 2 2 2" xfId="5731" xr:uid="{00000000-0005-0000-0000-000065170000}"/>
    <cellStyle name="Normal 2 5 2 19 3" xfId="5732" xr:uid="{00000000-0005-0000-0000-000066170000}"/>
    <cellStyle name="Normal 2 5 2 19 3 2" xfId="5733" xr:uid="{00000000-0005-0000-0000-000067170000}"/>
    <cellStyle name="Normal 2 5 2 19 3 2 2" xfId="5734" xr:uid="{00000000-0005-0000-0000-000068170000}"/>
    <cellStyle name="Normal 2 5 2 2" xfId="5735" xr:uid="{00000000-0005-0000-0000-000069170000}"/>
    <cellStyle name="Normal 2 5 2 2 10" xfId="5736" xr:uid="{00000000-0005-0000-0000-00006A170000}"/>
    <cellStyle name="Normal 2 5 2 2 10 2" xfId="5737" xr:uid="{00000000-0005-0000-0000-00006B170000}"/>
    <cellStyle name="Normal 2 5 2 2 10 2 2" xfId="5738" xr:uid="{00000000-0005-0000-0000-00006C170000}"/>
    <cellStyle name="Normal 2 5 2 2 10 2 2 2" xfId="5739" xr:uid="{00000000-0005-0000-0000-00006D170000}"/>
    <cellStyle name="Normal 2 5 2 2 10 3" xfId="5740" xr:uid="{00000000-0005-0000-0000-00006E170000}"/>
    <cellStyle name="Normal 2 5 2 2 10 3 2" xfId="5741" xr:uid="{00000000-0005-0000-0000-00006F170000}"/>
    <cellStyle name="Normal 2 5 2 2 10 3 2 2" xfId="5742" xr:uid="{00000000-0005-0000-0000-000070170000}"/>
    <cellStyle name="Normal 2 5 2 2 11" xfId="5743" xr:uid="{00000000-0005-0000-0000-000071170000}"/>
    <cellStyle name="Normal 2 5 2 2 11 2" xfId="5744" xr:uid="{00000000-0005-0000-0000-000072170000}"/>
    <cellStyle name="Normal 2 5 2 2 11 2 2" xfId="5745" xr:uid="{00000000-0005-0000-0000-000073170000}"/>
    <cellStyle name="Normal 2 5 2 2 11 2 2 2" xfId="5746" xr:uid="{00000000-0005-0000-0000-000074170000}"/>
    <cellStyle name="Normal 2 5 2 2 11 3" xfId="5747" xr:uid="{00000000-0005-0000-0000-000075170000}"/>
    <cellStyle name="Normal 2 5 2 2 11 3 2" xfId="5748" xr:uid="{00000000-0005-0000-0000-000076170000}"/>
    <cellStyle name="Normal 2 5 2 2 11 3 2 2" xfId="5749" xr:uid="{00000000-0005-0000-0000-000077170000}"/>
    <cellStyle name="Normal 2 5 2 2 12" xfId="5750" xr:uid="{00000000-0005-0000-0000-000078170000}"/>
    <cellStyle name="Normal 2 5 2 2 12 2" xfId="5751" xr:uid="{00000000-0005-0000-0000-000079170000}"/>
    <cellStyle name="Normal 2 5 2 2 12 2 2" xfId="5752" xr:uid="{00000000-0005-0000-0000-00007A170000}"/>
    <cellStyle name="Normal 2 5 2 2 12 2 2 2" xfId="5753" xr:uid="{00000000-0005-0000-0000-00007B170000}"/>
    <cellStyle name="Normal 2 5 2 2 12 3" xfId="5754" xr:uid="{00000000-0005-0000-0000-00007C170000}"/>
    <cellStyle name="Normal 2 5 2 2 12 3 2" xfId="5755" xr:uid="{00000000-0005-0000-0000-00007D170000}"/>
    <cellStyle name="Normal 2 5 2 2 12 3 2 2" xfId="5756" xr:uid="{00000000-0005-0000-0000-00007E170000}"/>
    <cellStyle name="Normal 2 5 2 2 13" xfId="5757" xr:uid="{00000000-0005-0000-0000-00007F170000}"/>
    <cellStyle name="Normal 2 5 2 2 13 2" xfId="5758" xr:uid="{00000000-0005-0000-0000-000080170000}"/>
    <cellStyle name="Normal 2 5 2 2 13 2 2" xfId="5759" xr:uid="{00000000-0005-0000-0000-000081170000}"/>
    <cellStyle name="Normal 2 5 2 2 13 2 2 2" xfId="5760" xr:uid="{00000000-0005-0000-0000-000082170000}"/>
    <cellStyle name="Normal 2 5 2 2 13 3" xfId="5761" xr:uid="{00000000-0005-0000-0000-000083170000}"/>
    <cellStyle name="Normal 2 5 2 2 13 3 2" xfId="5762" xr:uid="{00000000-0005-0000-0000-000084170000}"/>
    <cellStyle name="Normal 2 5 2 2 13 3 2 2" xfId="5763" xr:uid="{00000000-0005-0000-0000-000085170000}"/>
    <cellStyle name="Normal 2 5 2 2 14" xfId="5764" xr:uid="{00000000-0005-0000-0000-000086170000}"/>
    <cellStyle name="Normal 2 5 2 2 14 2" xfId="5765" xr:uid="{00000000-0005-0000-0000-000087170000}"/>
    <cellStyle name="Normal 2 5 2 2 14 2 2" xfId="5766" xr:uid="{00000000-0005-0000-0000-000088170000}"/>
    <cellStyle name="Normal 2 5 2 2 14 2 2 2" xfId="5767" xr:uid="{00000000-0005-0000-0000-000089170000}"/>
    <cellStyle name="Normal 2 5 2 2 14 3" xfId="5768" xr:uid="{00000000-0005-0000-0000-00008A170000}"/>
    <cellStyle name="Normal 2 5 2 2 14 3 2" xfId="5769" xr:uid="{00000000-0005-0000-0000-00008B170000}"/>
    <cellStyle name="Normal 2 5 2 2 14 3 2 2" xfId="5770" xr:uid="{00000000-0005-0000-0000-00008C170000}"/>
    <cellStyle name="Normal 2 5 2 2 15" xfId="5771" xr:uid="{00000000-0005-0000-0000-00008D170000}"/>
    <cellStyle name="Normal 2 5 2 2 15 2" xfId="5772" xr:uid="{00000000-0005-0000-0000-00008E170000}"/>
    <cellStyle name="Normal 2 5 2 2 15 2 2" xfId="5773" xr:uid="{00000000-0005-0000-0000-00008F170000}"/>
    <cellStyle name="Normal 2 5 2 2 15 2 2 2" xfId="5774" xr:uid="{00000000-0005-0000-0000-000090170000}"/>
    <cellStyle name="Normal 2 5 2 2 15 3" xfId="5775" xr:uid="{00000000-0005-0000-0000-000091170000}"/>
    <cellStyle name="Normal 2 5 2 2 15 3 2" xfId="5776" xr:uid="{00000000-0005-0000-0000-000092170000}"/>
    <cellStyle name="Normal 2 5 2 2 15 3 2 2" xfId="5777" xr:uid="{00000000-0005-0000-0000-000093170000}"/>
    <cellStyle name="Normal 2 5 2 2 16" xfId="5778" xr:uid="{00000000-0005-0000-0000-000094170000}"/>
    <cellStyle name="Normal 2 5 2 2 16 2" xfId="5779" xr:uid="{00000000-0005-0000-0000-000095170000}"/>
    <cellStyle name="Normal 2 5 2 2 16 2 2" xfId="5780" xr:uid="{00000000-0005-0000-0000-000096170000}"/>
    <cellStyle name="Normal 2 5 2 2 16 2 2 2" xfId="5781" xr:uid="{00000000-0005-0000-0000-000097170000}"/>
    <cellStyle name="Normal 2 5 2 2 16 3" xfId="5782" xr:uid="{00000000-0005-0000-0000-000098170000}"/>
    <cellStyle name="Normal 2 5 2 2 16 3 2" xfId="5783" xr:uid="{00000000-0005-0000-0000-000099170000}"/>
    <cellStyle name="Normal 2 5 2 2 16 3 2 2" xfId="5784" xr:uid="{00000000-0005-0000-0000-00009A170000}"/>
    <cellStyle name="Normal 2 5 2 2 17" xfId="5785" xr:uid="{00000000-0005-0000-0000-00009B170000}"/>
    <cellStyle name="Normal 2 5 2 2 17 2" xfId="5786" xr:uid="{00000000-0005-0000-0000-00009C170000}"/>
    <cellStyle name="Normal 2 5 2 2 17 2 2" xfId="5787" xr:uid="{00000000-0005-0000-0000-00009D170000}"/>
    <cellStyle name="Normal 2 5 2 2 17 2 2 2" xfId="5788" xr:uid="{00000000-0005-0000-0000-00009E170000}"/>
    <cellStyle name="Normal 2 5 2 2 17 3" xfId="5789" xr:uid="{00000000-0005-0000-0000-00009F170000}"/>
    <cellStyle name="Normal 2 5 2 2 17 3 2" xfId="5790" xr:uid="{00000000-0005-0000-0000-0000A0170000}"/>
    <cellStyle name="Normal 2 5 2 2 17 3 2 2" xfId="5791" xr:uid="{00000000-0005-0000-0000-0000A1170000}"/>
    <cellStyle name="Normal 2 5 2 2 18" xfId="5792" xr:uid="{00000000-0005-0000-0000-0000A2170000}"/>
    <cellStyle name="Normal 2 5 2 2 18 2" xfId="5793" xr:uid="{00000000-0005-0000-0000-0000A3170000}"/>
    <cellStyle name="Normal 2 5 2 2 18 2 2" xfId="5794" xr:uid="{00000000-0005-0000-0000-0000A4170000}"/>
    <cellStyle name="Normal 2 5 2 2 18 2 2 2" xfId="5795" xr:uid="{00000000-0005-0000-0000-0000A5170000}"/>
    <cellStyle name="Normal 2 5 2 2 18 3" xfId="5796" xr:uid="{00000000-0005-0000-0000-0000A6170000}"/>
    <cellStyle name="Normal 2 5 2 2 18 3 2" xfId="5797" xr:uid="{00000000-0005-0000-0000-0000A7170000}"/>
    <cellStyle name="Normal 2 5 2 2 18 3 2 2" xfId="5798" xr:uid="{00000000-0005-0000-0000-0000A8170000}"/>
    <cellStyle name="Normal 2 5 2 2 19" xfId="5799" xr:uid="{00000000-0005-0000-0000-0000A9170000}"/>
    <cellStyle name="Normal 2 5 2 2 19 2" xfId="5800" xr:uid="{00000000-0005-0000-0000-0000AA170000}"/>
    <cellStyle name="Normal 2 5 2 2 19 2 2" xfId="5801" xr:uid="{00000000-0005-0000-0000-0000AB170000}"/>
    <cellStyle name="Normal 2 5 2 2 19 2 2 2" xfId="5802" xr:uid="{00000000-0005-0000-0000-0000AC170000}"/>
    <cellStyle name="Normal 2 5 2 2 19 3" xfId="5803" xr:uid="{00000000-0005-0000-0000-0000AD170000}"/>
    <cellStyle name="Normal 2 5 2 2 19 3 2" xfId="5804" xr:uid="{00000000-0005-0000-0000-0000AE170000}"/>
    <cellStyle name="Normal 2 5 2 2 19 3 2 2" xfId="5805" xr:uid="{00000000-0005-0000-0000-0000AF170000}"/>
    <cellStyle name="Normal 2 5 2 2 2" xfId="5806" xr:uid="{00000000-0005-0000-0000-0000B0170000}"/>
    <cellStyle name="Normal 2 5 2 2 2 2" xfId="5807" xr:uid="{00000000-0005-0000-0000-0000B1170000}"/>
    <cellStyle name="Normal 2 5 2 2 2 2 2" xfId="5808" xr:uid="{00000000-0005-0000-0000-0000B2170000}"/>
    <cellStyle name="Normal 2 5 2 2 2 2 2 2" xfId="5809" xr:uid="{00000000-0005-0000-0000-0000B3170000}"/>
    <cellStyle name="Normal 2 5 2 2 2 3" xfId="5810" xr:uid="{00000000-0005-0000-0000-0000B4170000}"/>
    <cellStyle name="Normal 2 5 2 2 2 3 2" xfId="5811" xr:uid="{00000000-0005-0000-0000-0000B5170000}"/>
    <cellStyle name="Normal 2 5 2 2 2 3 2 2" xfId="5812" xr:uid="{00000000-0005-0000-0000-0000B6170000}"/>
    <cellStyle name="Normal 2 5 2 2 20" xfId="5813" xr:uid="{00000000-0005-0000-0000-0000B7170000}"/>
    <cellStyle name="Normal 2 5 2 2 20 2" xfId="5814" xr:uid="{00000000-0005-0000-0000-0000B8170000}"/>
    <cellStyle name="Normal 2 5 2 2 20 2 2" xfId="5815" xr:uid="{00000000-0005-0000-0000-0000B9170000}"/>
    <cellStyle name="Normal 2 5 2 2 20 2 2 2" xfId="5816" xr:uid="{00000000-0005-0000-0000-0000BA170000}"/>
    <cellStyle name="Normal 2 5 2 2 20 3" xfId="5817" xr:uid="{00000000-0005-0000-0000-0000BB170000}"/>
    <cellStyle name="Normal 2 5 2 2 20 3 2" xfId="5818" xr:uid="{00000000-0005-0000-0000-0000BC170000}"/>
    <cellStyle name="Normal 2 5 2 2 20 3 2 2" xfId="5819" xr:uid="{00000000-0005-0000-0000-0000BD170000}"/>
    <cellStyle name="Normal 2 5 2 2 21" xfId="5820" xr:uid="{00000000-0005-0000-0000-0000BE170000}"/>
    <cellStyle name="Normal 2 5 2 2 21 2" xfId="5821" xr:uid="{00000000-0005-0000-0000-0000BF170000}"/>
    <cellStyle name="Normal 2 5 2 2 21 2 2" xfId="5822" xr:uid="{00000000-0005-0000-0000-0000C0170000}"/>
    <cellStyle name="Normal 2 5 2 2 21 2 2 2" xfId="5823" xr:uid="{00000000-0005-0000-0000-0000C1170000}"/>
    <cellStyle name="Normal 2 5 2 2 21 3" xfId="5824" xr:uid="{00000000-0005-0000-0000-0000C2170000}"/>
    <cellStyle name="Normal 2 5 2 2 21 3 2" xfId="5825" xr:uid="{00000000-0005-0000-0000-0000C3170000}"/>
    <cellStyle name="Normal 2 5 2 2 21 3 2 2" xfId="5826" xr:uid="{00000000-0005-0000-0000-0000C4170000}"/>
    <cellStyle name="Normal 2 5 2 2 22" xfId="5827" xr:uid="{00000000-0005-0000-0000-0000C5170000}"/>
    <cellStyle name="Normal 2 5 2 2 22 2" xfId="5828" xr:uid="{00000000-0005-0000-0000-0000C6170000}"/>
    <cellStyle name="Normal 2 5 2 2 22 2 2" xfId="5829" xr:uid="{00000000-0005-0000-0000-0000C7170000}"/>
    <cellStyle name="Normal 2 5 2 2 22 2 2 2" xfId="5830" xr:uid="{00000000-0005-0000-0000-0000C8170000}"/>
    <cellStyle name="Normal 2 5 2 2 22 3" xfId="5831" xr:uid="{00000000-0005-0000-0000-0000C9170000}"/>
    <cellStyle name="Normal 2 5 2 2 22 3 2" xfId="5832" xr:uid="{00000000-0005-0000-0000-0000CA170000}"/>
    <cellStyle name="Normal 2 5 2 2 22 3 2 2" xfId="5833" xr:uid="{00000000-0005-0000-0000-0000CB170000}"/>
    <cellStyle name="Normal 2 5 2 2 23" xfId="5834" xr:uid="{00000000-0005-0000-0000-0000CC170000}"/>
    <cellStyle name="Normal 2 5 2 2 23 2" xfId="5835" xr:uid="{00000000-0005-0000-0000-0000CD170000}"/>
    <cellStyle name="Normal 2 5 2 2 23 2 2" xfId="5836" xr:uid="{00000000-0005-0000-0000-0000CE170000}"/>
    <cellStyle name="Normal 2 5 2 2 23 2 2 2" xfId="5837" xr:uid="{00000000-0005-0000-0000-0000CF170000}"/>
    <cellStyle name="Normal 2 5 2 2 23 3" xfId="5838" xr:uid="{00000000-0005-0000-0000-0000D0170000}"/>
    <cellStyle name="Normal 2 5 2 2 23 3 2" xfId="5839" xr:uid="{00000000-0005-0000-0000-0000D1170000}"/>
    <cellStyle name="Normal 2 5 2 2 23 3 2 2" xfId="5840" xr:uid="{00000000-0005-0000-0000-0000D2170000}"/>
    <cellStyle name="Normal 2 5 2 2 24" xfId="5841" xr:uid="{00000000-0005-0000-0000-0000D3170000}"/>
    <cellStyle name="Normal 2 5 2 2 24 2" xfId="5842" xr:uid="{00000000-0005-0000-0000-0000D4170000}"/>
    <cellStyle name="Normal 2 5 2 2 24 2 2" xfId="5843" xr:uid="{00000000-0005-0000-0000-0000D5170000}"/>
    <cellStyle name="Normal 2 5 2 2 24 2 2 2" xfId="5844" xr:uid="{00000000-0005-0000-0000-0000D6170000}"/>
    <cellStyle name="Normal 2 5 2 2 24 3" xfId="5845" xr:uid="{00000000-0005-0000-0000-0000D7170000}"/>
    <cellStyle name="Normal 2 5 2 2 24 3 2" xfId="5846" xr:uid="{00000000-0005-0000-0000-0000D8170000}"/>
    <cellStyle name="Normal 2 5 2 2 24 3 2 2" xfId="5847" xr:uid="{00000000-0005-0000-0000-0000D9170000}"/>
    <cellStyle name="Normal 2 5 2 2 25" xfId="5848" xr:uid="{00000000-0005-0000-0000-0000DA170000}"/>
    <cellStyle name="Normal 2 5 2 2 25 2" xfId="5849" xr:uid="{00000000-0005-0000-0000-0000DB170000}"/>
    <cellStyle name="Normal 2 5 2 2 25 2 2" xfId="5850" xr:uid="{00000000-0005-0000-0000-0000DC170000}"/>
    <cellStyle name="Normal 2 5 2 2 25 2 2 2" xfId="5851" xr:uid="{00000000-0005-0000-0000-0000DD170000}"/>
    <cellStyle name="Normal 2 5 2 2 25 3" xfId="5852" xr:uid="{00000000-0005-0000-0000-0000DE170000}"/>
    <cellStyle name="Normal 2 5 2 2 25 3 2" xfId="5853" xr:uid="{00000000-0005-0000-0000-0000DF170000}"/>
    <cellStyle name="Normal 2 5 2 2 25 3 2 2" xfId="5854" xr:uid="{00000000-0005-0000-0000-0000E0170000}"/>
    <cellStyle name="Normal 2 5 2 2 26" xfId="5855" xr:uid="{00000000-0005-0000-0000-0000E1170000}"/>
    <cellStyle name="Normal 2 5 2 2 26 2" xfId="5856" xr:uid="{00000000-0005-0000-0000-0000E2170000}"/>
    <cellStyle name="Normal 2 5 2 2 26 2 2" xfId="5857" xr:uid="{00000000-0005-0000-0000-0000E3170000}"/>
    <cellStyle name="Normal 2 5 2 2 26 2 2 2" xfId="5858" xr:uid="{00000000-0005-0000-0000-0000E4170000}"/>
    <cellStyle name="Normal 2 5 2 2 26 3" xfId="5859" xr:uid="{00000000-0005-0000-0000-0000E5170000}"/>
    <cellStyle name="Normal 2 5 2 2 26 3 2" xfId="5860" xr:uid="{00000000-0005-0000-0000-0000E6170000}"/>
    <cellStyle name="Normal 2 5 2 2 26 3 2 2" xfId="5861" xr:uid="{00000000-0005-0000-0000-0000E7170000}"/>
    <cellStyle name="Normal 2 5 2 2 27" xfId="5862" xr:uid="{00000000-0005-0000-0000-0000E8170000}"/>
    <cellStyle name="Normal 2 5 2 2 27 2" xfId="5863" xr:uid="{00000000-0005-0000-0000-0000E9170000}"/>
    <cellStyle name="Normal 2 5 2 2 27 2 2" xfId="5864" xr:uid="{00000000-0005-0000-0000-0000EA170000}"/>
    <cellStyle name="Normal 2 5 2 2 27 2 2 2" xfId="5865" xr:uid="{00000000-0005-0000-0000-0000EB170000}"/>
    <cellStyle name="Normal 2 5 2 2 27 3" xfId="5866" xr:uid="{00000000-0005-0000-0000-0000EC170000}"/>
    <cellStyle name="Normal 2 5 2 2 27 3 2" xfId="5867" xr:uid="{00000000-0005-0000-0000-0000ED170000}"/>
    <cellStyle name="Normal 2 5 2 2 27 3 2 2" xfId="5868" xr:uid="{00000000-0005-0000-0000-0000EE170000}"/>
    <cellStyle name="Normal 2 5 2 2 28" xfId="5869" xr:uid="{00000000-0005-0000-0000-0000EF170000}"/>
    <cellStyle name="Normal 2 5 2 2 28 2" xfId="5870" xr:uid="{00000000-0005-0000-0000-0000F0170000}"/>
    <cellStyle name="Normal 2 5 2 2 28 2 2" xfId="5871" xr:uid="{00000000-0005-0000-0000-0000F1170000}"/>
    <cellStyle name="Normal 2 5 2 2 28 2 2 2" xfId="5872" xr:uid="{00000000-0005-0000-0000-0000F2170000}"/>
    <cellStyle name="Normal 2 5 2 2 28 3" xfId="5873" xr:uid="{00000000-0005-0000-0000-0000F3170000}"/>
    <cellStyle name="Normal 2 5 2 2 28 3 2" xfId="5874" xr:uid="{00000000-0005-0000-0000-0000F4170000}"/>
    <cellStyle name="Normal 2 5 2 2 28 3 2 2" xfId="5875" xr:uid="{00000000-0005-0000-0000-0000F5170000}"/>
    <cellStyle name="Normal 2 5 2 2 29" xfId="5876" xr:uid="{00000000-0005-0000-0000-0000F6170000}"/>
    <cellStyle name="Normal 2 5 2 2 29 2" xfId="5877" xr:uid="{00000000-0005-0000-0000-0000F7170000}"/>
    <cellStyle name="Normal 2 5 2 2 29 2 2" xfId="5878" xr:uid="{00000000-0005-0000-0000-0000F8170000}"/>
    <cellStyle name="Normal 2 5 2 2 29 2 2 2" xfId="5879" xr:uid="{00000000-0005-0000-0000-0000F9170000}"/>
    <cellStyle name="Normal 2 5 2 2 29 3" xfId="5880" xr:uid="{00000000-0005-0000-0000-0000FA170000}"/>
    <cellStyle name="Normal 2 5 2 2 29 3 2" xfId="5881" xr:uid="{00000000-0005-0000-0000-0000FB170000}"/>
    <cellStyle name="Normal 2 5 2 2 29 3 2 2" xfId="5882" xr:uid="{00000000-0005-0000-0000-0000FC170000}"/>
    <cellStyle name="Normal 2 5 2 2 3" xfId="5883" xr:uid="{00000000-0005-0000-0000-0000FD170000}"/>
    <cellStyle name="Normal 2 5 2 2 3 2" xfId="5884" xr:uid="{00000000-0005-0000-0000-0000FE170000}"/>
    <cellStyle name="Normal 2 5 2 2 3 2 2" xfId="5885" xr:uid="{00000000-0005-0000-0000-0000FF170000}"/>
    <cellStyle name="Normal 2 5 2 2 3 2 2 2" xfId="5886" xr:uid="{00000000-0005-0000-0000-000000180000}"/>
    <cellStyle name="Normal 2 5 2 2 3 3" xfId="5887" xr:uid="{00000000-0005-0000-0000-000001180000}"/>
    <cellStyle name="Normal 2 5 2 2 3 3 2" xfId="5888" xr:uid="{00000000-0005-0000-0000-000002180000}"/>
    <cellStyle name="Normal 2 5 2 2 3 3 2 2" xfId="5889" xr:uid="{00000000-0005-0000-0000-000003180000}"/>
    <cellStyle name="Normal 2 5 2 2 30" xfId="5890" xr:uid="{00000000-0005-0000-0000-000004180000}"/>
    <cellStyle name="Normal 2 5 2 2 30 2" xfId="5891" xr:uid="{00000000-0005-0000-0000-000005180000}"/>
    <cellStyle name="Normal 2 5 2 2 30 2 2" xfId="5892" xr:uid="{00000000-0005-0000-0000-000006180000}"/>
    <cellStyle name="Normal 2 5 2 2 30 2 2 2" xfId="5893" xr:uid="{00000000-0005-0000-0000-000007180000}"/>
    <cellStyle name="Normal 2 5 2 2 30 3" xfId="5894" xr:uid="{00000000-0005-0000-0000-000008180000}"/>
    <cellStyle name="Normal 2 5 2 2 30 3 2" xfId="5895" xr:uid="{00000000-0005-0000-0000-000009180000}"/>
    <cellStyle name="Normal 2 5 2 2 30 3 2 2" xfId="5896" xr:uid="{00000000-0005-0000-0000-00000A180000}"/>
    <cellStyle name="Normal 2 5 2 2 31" xfId="5897" xr:uid="{00000000-0005-0000-0000-00000B180000}"/>
    <cellStyle name="Normal 2 5 2 2 31 2" xfId="5898" xr:uid="{00000000-0005-0000-0000-00000C180000}"/>
    <cellStyle name="Normal 2 5 2 2 31 2 2" xfId="5899" xr:uid="{00000000-0005-0000-0000-00000D180000}"/>
    <cellStyle name="Normal 2 5 2 2 31 2 2 2" xfId="5900" xr:uid="{00000000-0005-0000-0000-00000E180000}"/>
    <cellStyle name="Normal 2 5 2 2 31 3" xfId="5901" xr:uid="{00000000-0005-0000-0000-00000F180000}"/>
    <cellStyle name="Normal 2 5 2 2 31 3 2" xfId="5902" xr:uid="{00000000-0005-0000-0000-000010180000}"/>
    <cellStyle name="Normal 2 5 2 2 31 3 2 2" xfId="5903" xr:uid="{00000000-0005-0000-0000-000011180000}"/>
    <cellStyle name="Normal 2 5 2 2 32" xfId="5904" xr:uid="{00000000-0005-0000-0000-000012180000}"/>
    <cellStyle name="Normal 2 5 2 2 32 2" xfId="5905" xr:uid="{00000000-0005-0000-0000-000013180000}"/>
    <cellStyle name="Normal 2 5 2 2 32 2 2" xfId="5906" xr:uid="{00000000-0005-0000-0000-000014180000}"/>
    <cellStyle name="Normal 2 5 2 2 32 2 2 2" xfId="5907" xr:uid="{00000000-0005-0000-0000-000015180000}"/>
    <cellStyle name="Normal 2 5 2 2 32 3" xfId="5908" xr:uid="{00000000-0005-0000-0000-000016180000}"/>
    <cellStyle name="Normal 2 5 2 2 32 3 2" xfId="5909" xr:uid="{00000000-0005-0000-0000-000017180000}"/>
    <cellStyle name="Normal 2 5 2 2 32 3 2 2" xfId="5910" xr:uid="{00000000-0005-0000-0000-000018180000}"/>
    <cellStyle name="Normal 2 5 2 2 33" xfId="5911" xr:uid="{00000000-0005-0000-0000-000019180000}"/>
    <cellStyle name="Normal 2 5 2 2 33 2" xfId="5912" xr:uid="{00000000-0005-0000-0000-00001A180000}"/>
    <cellStyle name="Normal 2 5 2 2 33 2 2" xfId="5913" xr:uid="{00000000-0005-0000-0000-00001B180000}"/>
    <cellStyle name="Normal 2 5 2 2 33 2 2 2" xfId="5914" xr:uid="{00000000-0005-0000-0000-00001C180000}"/>
    <cellStyle name="Normal 2 5 2 2 33 3" xfId="5915" xr:uid="{00000000-0005-0000-0000-00001D180000}"/>
    <cellStyle name="Normal 2 5 2 2 33 3 2" xfId="5916" xr:uid="{00000000-0005-0000-0000-00001E180000}"/>
    <cellStyle name="Normal 2 5 2 2 33 3 2 2" xfId="5917" xr:uid="{00000000-0005-0000-0000-00001F180000}"/>
    <cellStyle name="Normal 2 5 2 2 34" xfId="5918" xr:uid="{00000000-0005-0000-0000-000020180000}"/>
    <cellStyle name="Normal 2 5 2 2 34 2" xfId="5919" xr:uid="{00000000-0005-0000-0000-000021180000}"/>
    <cellStyle name="Normal 2 5 2 2 34 2 2" xfId="5920" xr:uid="{00000000-0005-0000-0000-000022180000}"/>
    <cellStyle name="Normal 2 5 2 2 34 2 2 2" xfId="5921" xr:uid="{00000000-0005-0000-0000-000023180000}"/>
    <cellStyle name="Normal 2 5 2 2 34 3" xfId="5922" xr:uid="{00000000-0005-0000-0000-000024180000}"/>
    <cellStyle name="Normal 2 5 2 2 34 3 2" xfId="5923" xr:uid="{00000000-0005-0000-0000-000025180000}"/>
    <cellStyle name="Normal 2 5 2 2 34 3 2 2" xfId="5924" xr:uid="{00000000-0005-0000-0000-000026180000}"/>
    <cellStyle name="Normal 2 5 2 2 35" xfId="5925" xr:uid="{00000000-0005-0000-0000-000027180000}"/>
    <cellStyle name="Normal 2 5 2 2 35 2" xfId="5926" xr:uid="{00000000-0005-0000-0000-000028180000}"/>
    <cellStyle name="Normal 2 5 2 2 35 2 2" xfId="5927" xr:uid="{00000000-0005-0000-0000-000029180000}"/>
    <cellStyle name="Normal 2 5 2 2 35 2 2 2" xfId="5928" xr:uid="{00000000-0005-0000-0000-00002A180000}"/>
    <cellStyle name="Normal 2 5 2 2 35 3" xfId="5929" xr:uid="{00000000-0005-0000-0000-00002B180000}"/>
    <cellStyle name="Normal 2 5 2 2 35 3 2" xfId="5930" xr:uid="{00000000-0005-0000-0000-00002C180000}"/>
    <cellStyle name="Normal 2 5 2 2 35 3 2 2" xfId="5931" xr:uid="{00000000-0005-0000-0000-00002D180000}"/>
    <cellStyle name="Normal 2 5 2 2 36" xfId="5932" xr:uid="{00000000-0005-0000-0000-00002E180000}"/>
    <cellStyle name="Normal 2 5 2 2 36 2" xfId="5933" xr:uid="{00000000-0005-0000-0000-00002F180000}"/>
    <cellStyle name="Normal 2 5 2 2 36 2 2" xfId="5934" xr:uid="{00000000-0005-0000-0000-000030180000}"/>
    <cellStyle name="Normal 2 5 2 2 36 2 2 2" xfId="5935" xr:uid="{00000000-0005-0000-0000-000031180000}"/>
    <cellStyle name="Normal 2 5 2 2 36 3" xfId="5936" xr:uid="{00000000-0005-0000-0000-000032180000}"/>
    <cellStyle name="Normal 2 5 2 2 36 3 2" xfId="5937" xr:uid="{00000000-0005-0000-0000-000033180000}"/>
    <cellStyle name="Normal 2 5 2 2 36 3 2 2" xfId="5938" xr:uid="{00000000-0005-0000-0000-000034180000}"/>
    <cellStyle name="Normal 2 5 2 2 37" xfId="5939" xr:uid="{00000000-0005-0000-0000-000035180000}"/>
    <cellStyle name="Normal 2 5 2 2 37 2" xfId="5940" xr:uid="{00000000-0005-0000-0000-000036180000}"/>
    <cellStyle name="Normal 2 5 2 2 37 2 2" xfId="5941" xr:uid="{00000000-0005-0000-0000-000037180000}"/>
    <cellStyle name="Normal 2 5 2 2 37 2 2 2" xfId="5942" xr:uid="{00000000-0005-0000-0000-000038180000}"/>
    <cellStyle name="Normal 2 5 2 2 37 3" xfId="5943" xr:uid="{00000000-0005-0000-0000-000039180000}"/>
    <cellStyle name="Normal 2 5 2 2 37 3 2" xfId="5944" xr:uid="{00000000-0005-0000-0000-00003A180000}"/>
    <cellStyle name="Normal 2 5 2 2 37 3 2 2" xfId="5945" xr:uid="{00000000-0005-0000-0000-00003B180000}"/>
    <cellStyle name="Normal 2 5 2 2 38" xfId="5946" xr:uid="{00000000-0005-0000-0000-00003C180000}"/>
    <cellStyle name="Normal 2 5 2 2 38 2" xfId="5947" xr:uid="{00000000-0005-0000-0000-00003D180000}"/>
    <cellStyle name="Normal 2 5 2 2 38 2 2" xfId="5948" xr:uid="{00000000-0005-0000-0000-00003E180000}"/>
    <cellStyle name="Normal 2 5 2 2 38 2 2 2" xfId="5949" xr:uid="{00000000-0005-0000-0000-00003F180000}"/>
    <cellStyle name="Normal 2 5 2 2 38 3" xfId="5950" xr:uid="{00000000-0005-0000-0000-000040180000}"/>
    <cellStyle name="Normal 2 5 2 2 38 3 2" xfId="5951" xr:uid="{00000000-0005-0000-0000-000041180000}"/>
    <cellStyle name="Normal 2 5 2 2 38 3 2 2" xfId="5952" xr:uid="{00000000-0005-0000-0000-000042180000}"/>
    <cellStyle name="Normal 2 5 2 2 39" xfId="5953" xr:uid="{00000000-0005-0000-0000-000043180000}"/>
    <cellStyle name="Normal 2 5 2 2 39 2" xfId="5954" xr:uid="{00000000-0005-0000-0000-000044180000}"/>
    <cellStyle name="Normal 2 5 2 2 39 2 2" xfId="5955" xr:uid="{00000000-0005-0000-0000-000045180000}"/>
    <cellStyle name="Normal 2 5 2 2 39 2 2 2" xfId="5956" xr:uid="{00000000-0005-0000-0000-000046180000}"/>
    <cellStyle name="Normal 2 5 2 2 39 3" xfId="5957" xr:uid="{00000000-0005-0000-0000-000047180000}"/>
    <cellStyle name="Normal 2 5 2 2 39 3 2" xfId="5958" xr:uid="{00000000-0005-0000-0000-000048180000}"/>
    <cellStyle name="Normal 2 5 2 2 39 3 2 2" xfId="5959" xr:uid="{00000000-0005-0000-0000-000049180000}"/>
    <cellStyle name="Normal 2 5 2 2 4" xfId="5960" xr:uid="{00000000-0005-0000-0000-00004A180000}"/>
    <cellStyle name="Normal 2 5 2 2 4 2" xfId="5961" xr:uid="{00000000-0005-0000-0000-00004B180000}"/>
    <cellStyle name="Normal 2 5 2 2 4 2 2" xfId="5962" xr:uid="{00000000-0005-0000-0000-00004C180000}"/>
    <cellStyle name="Normal 2 5 2 2 4 2 2 2" xfId="5963" xr:uid="{00000000-0005-0000-0000-00004D180000}"/>
    <cellStyle name="Normal 2 5 2 2 4 3" xfId="5964" xr:uid="{00000000-0005-0000-0000-00004E180000}"/>
    <cellStyle name="Normal 2 5 2 2 4 3 2" xfId="5965" xr:uid="{00000000-0005-0000-0000-00004F180000}"/>
    <cellStyle name="Normal 2 5 2 2 4 3 2 2" xfId="5966" xr:uid="{00000000-0005-0000-0000-000050180000}"/>
    <cellStyle name="Normal 2 5 2 2 40" xfId="5967" xr:uid="{00000000-0005-0000-0000-000051180000}"/>
    <cellStyle name="Normal 2 5 2 2 40 2" xfId="5968" xr:uid="{00000000-0005-0000-0000-000052180000}"/>
    <cellStyle name="Normal 2 5 2 2 40 2 2" xfId="5969" xr:uid="{00000000-0005-0000-0000-000053180000}"/>
    <cellStyle name="Normal 2 5 2 2 40 2 2 2" xfId="5970" xr:uid="{00000000-0005-0000-0000-000054180000}"/>
    <cellStyle name="Normal 2 5 2 2 40 3" xfId="5971" xr:uid="{00000000-0005-0000-0000-000055180000}"/>
    <cellStyle name="Normal 2 5 2 2 40 3 2" xfId="5972" xr:uid="{00000000-0005-0000-0000-000056180000}"/>
    <cellStyle name="Normal 2 5 2 2 40 3 2 2" xfId="5973" xr:uid="{00000000-0005-0000-0000-000057180000}"/>
    <cellStyle name="Normal 2 5 2 2 41" xfId="5974" xr:uid="{00000000-0005-0000-0000-000058180000}"/>
    <cellStyle name="Normal 2 5 2 2 41 2" xfId="5975" xr:uid="{00000000-0005-0000-0000-000059180000}"/>
    <cellStyle name="Normal 2 5 2 2 41 2 2" xfId="5976" xr:uid="{00000000-0005-0000-0000-00005A180000}"/>
    <cellStyle name="Normal 2 5 2 2 41 2 2 2" xfId="5977" xr:uid="{00000000-0005-0000-0000-00005B180000}"/>
    <cellStyle name="Normal 2 5 2 2 41 3" xfId="5978" xr:uid="{00000000-0005-0000-0000-00005C180000}"/>
    <cellStyle name="Normal 2 5 2 2 41 3 2" xfId="5979" xr:uid="{00000000-0005-0000-0000-00005D180000}"/>
    <cellStyle name="Normal 2 5 2 2 41 3 2 2" xfId="5980" xr:uid="{00000000-0005-0000-0000-00005E180000}"/>
    <cellStyle name="Normal 2 5 2 2 42" xfId="5981" xr:uid="{00000000-0005-0000-0000-00005F180000}"/>
    <cellStyle name="Normal 2 5 2 2 42 2" xfId="5982" xr:uid="{00000000-0005-0000-0000-000060180000}"/>
    <cellStyle name="Normal 2 5 2 2 42 2 2" xfId="5983" xr:uid="{00000000-0005-0000-0000-000061180000}"/>
    <cellStyle name="Normal 2 5 2 2 42 2 2 2" xfId="5984" xr:uid="{00000000-0005-0000-0000-000062180000}"/>
    <cellStyle name="Normal 2 5 2 2 42 3" xfId="5985" xr:uid="{00000000-0005-0000-0000-000063180000}"/>
    <cellStyle name="Normal 2 5 2 2 42 3 2" xfId="5986" xr:uid="{00000000-0005-0000-0000-000064180000}"/>
    <cellStyle name="Normal 2 5 2 2 42 3 2 2" xfId="5987" xr:uid="{00000000-0005-0000-0000-000065180000}"/>
    <cellStyle name="Normal 2 5 2 2 43" xfId="5988" xr:uid="{00000000-0005-0000-0000-000066180000}"/>
    <cellStyle name="Normal 2 5 2 2 43 2" xfId="5989" xr:uid="{00000000-0005-0000-0000-000067180000}"/>
    <cellStyle name="Normal 2 5 2 2 43 2 2" xfId="5990" xr:uid="{00000000-0005-0000-0000-000068180000}"/>
    <cellStyle name="Normal 2 5 2 2 43 2 2 2" xfId="5991" xr:uid="{00000000-0005-0000-0000-000069180000}"/>
    <cellStyle name="Normal 2 5 2 2 43 3" xfId="5992" xr:uid="{00000000-0005-0000-0000-00006A180000}"/>
    <cellStyle name="Normal 2 5 2 2 43 3 2" xfId="5993" xr:uid="{00000000-0005-0000-0000-00006B180000}"/>
    <cellStyle name="Normal 2 5 2 2 43 3 2 2" xfId="5994" xr:uid="{00000000-0005-0000-0000-00006C180000}"/>
    <cellStyle name="Normal 2 5 2 2 44" xfId="5995" xr:uid="{00000000-0005-0000-0000-00006D180000}"/>
    <cellStyle name="Normal 2 5 2 2 44 2" xfId="5996" xr:uid="{00000000-0005-0000-0000-00006E180000}"/>
    <cellStyle name="Normal 2 5 2 2 44 2 2" xfId="5997" xr:uid="{00000000-0005-0000-0000-00006F180000}"/>
    <cellStyle name="Normal 2 5 2 2 44 2 2 2" xfId="5998" xr:uid="{00000000-0005-0000-0000-000070180000}"/>
    <cellStyle name="Normal 2 5 2 2 44 3" xfId="5999" xr:uid="{00000000-0005-0000-0000-000071180000}"/>
    <cellStyle name="Normal 2 5 2 2 44 3 2" xfId="6000" xr:uid="{00000000-0005-0000-0000-000072180000}"/>
    <cellStyle name="Normal 2 5 2 2 44 3 2 2" xfId="6001" xr:uid="{00000000-0005-0000-0000-000073180000}"/>
    <cellStyle name="Normal 2 5 2 2 45" xfId="6002" xr:uid="{00000000-0005-0000-0000-000074180000}"/>
    <cellStyle name="Normal 2 5 2 2 45 2" xfId="6003" xr:uid="{00000000-0005-0000-0000-000075180000}"/>
    <cellStyle name="Normal 2 5 2 2 45 2 2" xfId="6004" xr:uid="{00000000-0005-0000-0000-000076180000}"/>
    <cellStyle name="Normal 2 5 2 2 45 2 2 2" xfId="6005" xr:uid="{00000000-0005-0000-0000-000077180000}"/>
    <cellStyle name="Normal 2 5 2 2 45 3" xfId="6006" xr:uid="{00000000-0005-0000-0000-000078180000}"/>
    <cellStyle name="Normal 2 5 2 2 45 3 2" xfId="6007" xr:uid="{00000000-0005-0000-0000-000079180000}"/>
    <cellStyle name="Normal 2 5 2 2 45 3 2 2" xfId="6008" xr:uid="{00000000-0005-0000-0000-00007A180000}"/>
    <cellStyle name="Normal 2 5 2 2 46" xfId="6009" xr:uid="{00000000-0005-0000-0000-00007B180000}"/>
    <cellStyle name="Normal 2 5 2 2 46 2" xfId="6010" xr:uid="{00000000-0005-0000-0000-00007C180000}"/>
    <cellStyle name="Normal 2 5 2 2 46 2 2" xfId="6011" xr:uid="{00000000-0005-0000-0000-00007D180000}"/>
    <cellStyle name="Normal 2 5 2 2 46 2 2 2" xfId="6012" xr:uid="{00000000-0005-0000-0000-00007E180000}"/>
    <cellStyle name="Normal 2 5 2 2 46 3" xfId="6013" xr:uid="{00000000-0005-0000-0000-00007F180000}"/>
    <cellStyle name="Normal 2 5 2 2 46 3 2" xfId="6014" xr:uid="{00000000-0005-0000-0000-000080180000}"/>
    <cellStyle name="Normal 2 5 2 2 46 3 2 2" xfId="6015" xr:uid="{00000000-0005-0000-0000-000081180000}"/>
    <cellStyle name="Normal 2 5 2 2 47" xfId="6016" xr:uid="{00000000-0005-0000-0000-000082180000}"/>
    <cellStyle name="Normal 2 5 2 2 47 2" xfId="6017" xr:uid="{00000000-0005-0000-0000-000083180000}"/>
    <cellStyle name="Normal 2 5 2 2 47 2 2" xfId="6018" xr:uid="{00000000-0005-0000-0000-000084180000}"/>
    <cellStyle name="Normal 2 5 2 2 47 2 2 2" xfId="6019" xr:uid="{00000000-0005-0000-0000-000085180000}"/>
    <cellStyle name="Normal 2 5 2 2 47 3" xfId="6020" xr:uid="{00000000-0005-0000-0000-000086180000}"/>
    <cellStyle name="Normal 2 5 2 2 47 3 2" xfId="6021" xr:uid="{00000000-0005-0000-0000-000087180000}"/>
    <cellStyle name="Normal 2 5 2 2 47 3 2 2" xfId="6022" xr:uid="{00000000-0005-0000-0000-000088180000}"/>
    <cellStyle name="Normal 2 5 2 2 48" xfId="6023" xr:uid="{00000000-0005-0000-0000-000089180000}"/>
    <cellStyle name="Normal 2 5 2 2 48 2" xfId="6024" xr:uid="{00000000-0005-0000-0000-00008A180000}"/>
    <cellStyle name="Normal 2 5 2 2 48 2 2" xfId="6025" xr:uid="{00000000-0005-0000-0000-00008B180000}"/>
    <cellStyle name="Normal 2 5 2 2 48 2 2 2" xfId="6026" xr:uid="{00000000-0005-0000-0000-00008C180000}"/>
    <cellStyle name="Normal 2 5 2 2 48 3" xfId="6027" xr:uid="{00000000-0005-0000-0000-00008D180000}"/>
    <cellStyle name="Normal 2 5 2 2 48 3 2" xfId="6028" xr:uid="{00000000-0005-0000-0000-00008E180000}"/>
    <cellStyle name="Normal 2 5 2 2 48 3 2 2" xfId="6029" xr:uid="{00000000-0005-0000-0000-00008F180000}"/>
    <cellStyle name="Normal 2 5 2 2 49" xfId="6030" xr:uid="{00000000-0005-0000-0000-000090180000}"/>
    <cellStyle name="Normal 2 5 2 2 49 2" xfId="6031" xr:uid="{00000000-0005-0000-0000-000091180000}"/>
    <cellStyle name="Normal 2 5 2 2 49 2 2" xfId="6032" xr:uid="{00000000-0005-0000-0000-000092180000}"/>
    <cellStyle name="Normal 2 5 2 2 49 2 2 2" xfId="6033" xr:uid="{00000000-0005-0000-0000-000093180000}"/>
    <cellStyle name="Normal 2 5 2 2 49 3" xfId="6034" xr:uid="{00000000-0005-0000-0000-000094180000}"/>
    <cellStyle name="Normal 2 5 2 2 49 3 2" xfId="6035" xr:uid="{00000000-0005-0000-0000-000095180000}"/>
    <cellStyle name="Normal 2 5 2 2 49 3 2 2" xfId="6036" xr:uid="{00000000-0005-0000-0000-000096180000}"/>
    <cellStyle name="Normal 2 5 2 2 5" xfId="6037" xr:uid="{00000000-0005-0000-0000-000097180000}"/>
    <cellStyle name="Normal 2 5 2 2 5 2" xfId="6038" xr:uid="{00000000-0005-0000-0000-000098180000}"/>
    <cellStyle name="Normal 2 5 2 2 5 2 2" xfId="6039" xr:uid="{00000000-0005-0000-0000-000099180000}"/>
    <cellStyle name="Normal 2 5 2 2 5 2 2 2" xfId="6040" xr:uid="{00000000-0005-0000-0000-00009A180000}"/>
    <cellStyle name="Normal 2 5 2 2 5 3" xfId="6041" xr:uid="{00000000-0005-0000-0000-00009B180000}"/>
    <cellStyle name="Normal 2 5 2 2 5 3 2" xfId="6042" xr:uid="{00000000-0005-0000-0000-00009C180000}"/>
    <cellStyle name="Normal 2 5 2 2 5 3 2 2" xfId="6043" xr:uid="{00000000-0005-0000-0000-00009D180000}"/>
    <cellStyle name="Normal 2 5 2 2 50" xfId="6044" xr:uid="{00000000-0005-0000-0000-00009E180000}"/>
    <cellStyle name="Normal 2 5 2 2 50 2" xfId="6045" xr:uid="{00000000-0005-0000-0000-00009F180000}"/>
    <cellStyle name="Normal 2 5 2 2 50 2 2" xfId="6046" xr:uid="{00000000-0005-0000-0000-0000A0180000}"/>
    <cellStyle name="Normal 2 5 2 2 50 2 2 2" xfId="6047" xr:uid="{00000000-0005-0000-0000-0000A1180000}"/>
    <cellStyle name="Normal 2 5 2 2 50 3" xfId="6048" xr:uid="{00000000-0005-0000-0000-0000A2180000}"/>
    <cellStyle name="Normal 2 5 2 2 50 3 2" xfId="6049" xr:uid="{00000000-0005-0000-0000-0000A3180000}"/>
    <cellStyle name="Normal 2 5 2 2 50 3 2 2" xfId="6050" xr:uid="{00000000-0005-0000-0000-0000A4180000}"/>
    <cellStyle name="Normal 2 5 2 2 51" xfId="6051" xr:uid="{00000000-0005-0000-0000-0000A5180000}"/>
    <cellStyle name="Normal 2 5 2 2 51 2" xfId="6052" xr:uid="{00000000-0005-0000-0000-0000A6180000}"/>
    <cellStyle name="Normal 2 5 2 2 51 2 2" xfId="6053" xr:uid="{00000000-0005-0000-0000-0000A7180000}"/>
    <cellStyle name="Normal 2 5 2 2 51 2 2 2" xfId="6054" xr:uid="{00000000-0005-0000-0000-0000A8180000}"/>
    <cellStyle name="Normal 2 5 2 2 51 3" xfId="6055" xr:uid="{00000000-0005-0000-0000-0000A9180000}"/>
    <cellStyle name="Normal 2 5 2 2 51 3 2" xfId="6056" xr:uid="{00000000-0005-0000-0000-0000AA180000}"/>
    <cellStyle name="Normal 2 5 2 2 51 3 2 2" xfId="6057" xr:uid="{00000000-0005-0000-0000-0000AB180000}"/>
    <cellStyle name="Normal 2 5 2 2 52" xfId="6058" xr:uid="{00000000-0005-0000-0000-0000AC180000}"/>
    <cellStyle name="Normal 2 5 2 2 52 2" xfId="6059" xr:uid="{00000000-0005-0000-0000-0000AD180000}"/>
    <cellStyle name="Normal 2 5 2 2 52 2 2" xfId="6060" xr:uid="{00000000-0005-0000-0000-0000AE180000}"/>
    <cellStyle name="Normal 2 5 2 2 52 2 2 2" xfId="6061" xr:uid="{00000000-0005-0000-0000-0000AF180000}"/>
    <cellStyle name="Normal 2 5 2 2 52 3" xfId="6062" xr:uid="{00000000-0005-0000-0000-0000B0180000}"/>
    <cellStyle name="Normal 2 5 2 2 52 3 2" xfId="6063" xr:uid="{00000000-0005-0000-0000-0000B1180000}"/>
    <cellStyle name="Normal 2 5 2 2 52 3 2 2" xfId="6064" xr:uid="{00000000-0005-0000-0000-0000B2180000}"/>
    <cellStyle name="Normal 2 5 2 2 53" xfId="6065" xr:uid="{00000000-0005-0000-0000-0000B3180000}"/>
    <cellStyle name="Normal 2 5 2 2 53 2" xfId="6066" xr:uid="{00000000-0005-0000-0000-0000B4180000}"/>
    <cellStyle name="Normal 2 5 2 2 53 2 2" xfId="6067" xr:uid="{00000000-0005-0000-0000-0000B5180000}"/>
    <cellStyle name="Normal 2 5 2 2 53 2 2 2" xfId="6068" xr:uid="{00000000-0005-0000-0000-0000B6180000}"/>
    <cellStyle name="Normal 2 5 2 2 53 3" xfId="6069" xr:uid="{00000000-0005-0000-0000-0000B7180000}"/>
    <cellStyle name="Normal 2 5 2 2 53 3 2" xfId="6070" xr:uid="{00000000-0005-0000-0000-0000B8180000}"/>
    <cellStyle name="Normal 2 5 2 2 53 3 2 2" xfId="6071" xr:uid="{00000000-0005-0000-0000-0000B9180000}"/>
    <cellStyle name="Normal 2 5 2 2 54" xfId="6072" xr:uid="{00000000-0005-0000-0000-0000BA180000}"/>
    <cellStyle name="Normal 2 5 2 2 54 2" xfId="6073" xr:uid="{00000000-0005-0000-0000-0000BB180000}"/>
    <cellStyle name="Normal 2 5 2 2 54 2 2" xfId="6074" xr:uid="{00000000-0005-0000-0000-0000BC180000}"/>
    <cellStyle name="Normal 2 5 2 2 54 2 2 2" xfId="6075" xr:uid="{00000000-0005-0000-0000-0000BD180000}"/>
    <cellStyle name="Normal 2 5 2 2 54 3" xfId="6076" xr:uid="{00000000-0005-0000-0000-0000BE180000}"/>
    <cellStyle name="Normal 2 5 2 2 54 3 2" xfId="6077" xr:uid="{00000000-0005-0000-0000-0000BF180000}"/>
    <cellStyle name="Normal 2 5 2 2 54 3 2 2" xfId="6078" xr:uid="{00000000-0005-0000-0000-0000C0180000}"/>
    <cellStyle name="Normal 2 5 2 2 55" xfId="6079" xr:uid="{00000000-0005-0000-0000-0000C1180000}"/>
    <cellStyle name="Normal 2 5 2 2 55 2" xfId="6080" xr:uid="{00000000-0005-0000-0000-0000C2180000}"/>
    <cellStyle name="Normal 2 5 2 2 55 2 2" xfId="6081" xr:uid="{00000000-0005-0000-0000-0000C3180000}"/>
    <cellStyle name="Normal 2 5 2 2 55 2 2 2" xfId="6082" xr:uid="{00000000-0005-0000-0000-0000C4180000}"/>
    <cellStyle name="Normal 2 5 2 2 55 3" xfId="6083" xr:uid="{00000000-0005-0000-0000-0000C5180000}"/>
    <cellStyle name="Normal 2 5 2 2 55 3 2" xfId="6084" xr:uid="{00000000-0005-0000-0000-0000C6180000}"/>
    <cellStyle name="Normal 2 5 2 2 55 3 2 2" xfId="6085" xr:uid="{00000000-0005-0000-0000-0000C7180000}"/>
    <cellStyle name="Normal 2 5 2 2 56" xfId="6086" xr:uid="{00000000-0005-0000-0000-0000C8180000}"/>
    <cellStyle name="Normal 2 5 2 2 56 2" xfId="6087" xr:uid="{00000000-0005-0000-0000-0000C9180000}"/>
    <cellStyle name="Normal 2 5 2 2 56 2 2" xfId="6088" xr:uid="{00000000-0005-0000-0000-0000CA180000}"/>
    <cellStyle name="Normal 2 5 2 2 57" xfId="6089" xr:uid="{00000000-0005-0000-0000-0000CB180000}"/>
    <cellStyle name="Normal 2 5 2 2 57 2" xfId="6090" xr:uid="{00000000-0005-0000-0000-0000CC180000}"/>
    <cellStyle name="Normal 2 5 2 2 57 2 2" xfId="6091" xr:uid="{00000000-0005-0000-0000-0000CD180000}"/>
    <cellStyle name="Normal 2 5 2 2 6" xfId="6092" xr:uid="{00000000-0005-0000-0000-0000CE180000}"/>
    <cellStyle name="Normal 2 5 2 2 6 2" xfId="6093" xr:uid="{00000000-0005-0000-0000-0000CF180000}"/>
    <cellStyle name="Normal 2 5 2 2 6 2 2" xfId="6094" xr:uid="{00000000-0005-0000-0000-0000D0180000}"/>
    <cellStyle name="Normal 2 5 2 2 6 2 2 2" xfId="6095" xr:uid="{00000000-0005-0000-0000-0000D1180000}"/>
    <cellStyle name="Normal 2 5 2 2 6 3" xfId="6096" xr:uid="{00000000-0005-0000-0000-0000D2180000}"/>
    <cellStyle name="Normal 2 5 2 2 6 3 2" xfId="6097" xr:uid="{00000000-0005-0000-0000-0000D3180000}"/>
    <cellStyle name="Normal 2 5 2 2 6 3 2 2" xfId="6098" xr:uid="{00000000-0005-0000-0000-0000D4180000}"/>
    <cellStyle name="Normal 2 5 2 2 7" xfId="6099" xr:uid="{00000000-0005-0000-0000-0000D5180000}"/>
    <cellStyle name="Normal 2 5 2 2 7 2" xfId="6100" xr:uid="{00000000-0005-0000-0000-0000D6180000}"/>
    <cellStyle name="Normal 2 5 2 2 7 2 2" xfId="6101" xr:uid="{00000000-0005-0000-0000-0000D7180000}"/>
    <cellStyle name="Normal 2 5 2 2 7 2 2 2" xfId="6102" xr:uid="{00000000-0005-0000-0000-0000D8180000}"/>
    <cellStyle name="Normal 2 5 2 2 7 3" xfId="6103" xr:uid="{00000000-0005-0000-0000-0000D9180000}"/>
    <cellStyle name="Normal 2 5 2 2 7 3 2" xfId="6104" xr:uid="{00000000-0005-0000-0000-0000DA180000}"/>
    <cellStyle name="Normal 2 5 2 2 7 3 2 2" xfId="6105" xr:uid="{00000000-0005-0000-0000-0000DB180000}"/>
    <cellStyle name="Normal 2 5 2 2 8" xfId="6106" xr:uid="{00000000-0005-0000-0000-0000DC180000}"/>
    <cellStyle name="Normal 2 5 2 2 8 2" xfId="6107" xr:uid="{00000000-0005-0000-0000-0000DD180000}"/>
    <cellStyle name="Normal 2 5 2 2 8 2 2" xfId="6108" xr:uid="{00000000-0005-0000-0000-0000DE180000}"/>
    <cellStyle name="Normal 2 5 2 2 8 2 2 2" xfId="6109" xr:uid="{00000000-0005-0000-0000-0000DF180000}"/>
    <cellStyle name="Normal 2 5 2 2 8 3" xfId="6110" xr:uid="{00000000-0005-0000-0000-0000E0180000}"/>
    <cellStyle name="Normal 2 5 2 2 8 3 2" xfId="6111" xr:uid="{00000000-0005-0000-0000-0000E1180000}"/>
    <cellStyle name="Normal 2 5 2 2 8 3 2 2" xfId="6112" xr:uid="{00000000-0005-0000-0000-0000E2180000}"/>
    <cellStyle name="Normal 2 5 2 2 9" xfId="6113" xr:uid="{00000000-0005-0000-0000-0000E3180000}"/>
    <cellStyle name="Normal 2 5 2 2 9 2" xfId="6114" xr:uid="{00000000-0005-0000-0000-0000E4180000}"/>
    <cellStyle name="Normal 2 5 2 2 9 2 2" xfId="6115" xr:uid="{00000000-0005-0000-0000-0000E5180000}"/>
    <cellStyle name="Normal 2 5 2 2 9 2 2 2" xfId="6116" xr:uid="{00000000-0005-0000-0000-0000E6180000}"/>
    <cellStyle name="Normal 2 5 2 2 9 3" xfId="6117" xr:uid="{00000000-0005-0000-0000-0000E7180000}"/>
    <cellStyle name="Normal 2 5 2 2 9 3 2" xfId="6118" xr:uid="{00000000-0005-0000-0000-0000E8180000}"/>
    <cellStyle name="Normal 2 5 2 2 9 3 2 2" xfId="6119" xr:uid="{00000000-0005-0000-0000-0000E9180000}"/>
    <cellStyle name="Normal 2 5 2 20" xfId="6120" xr:uid="{00000000-0005-0000-0000-0000EA180000}"/>
    <cellStyle name="Normal 2 5 2 20 2" xfId="6121" xr:uid="{00000000-0005-0000-0000-0000EB180000}"/>
    <cellStyle name="Normal 2 5 2 20 2 2" xfId="6122" xr:uid="{00000000-0005-0000-0000-0000EC180000}"/>
    <cellStyle name="Normal 2 5 2 20 2 2 2" xfId="6123" xr:uid="{00000000-0005-0000-0000-0000ED180000}"/>
    <cellStyle name="Normal 2 5 2 20 3" xfId="6124" xr:uid="{00000000-0005-0000-0000-0000EE180000}"/>
    <cellStyle name="Normal 2 5 2 20 3 2" xfId="6125" xr:uid="{00000000-0005-0000-0000-0000EF180000}"/>
    <cellStyle name="Normal 2 5 2 20 3 2 2" xfId="6126" xr:uid="{00000000-0005-0000-0000-0000F0180000}"/>
    <cellStyle name="Normal 2 5 2 21" xfId="6127" xr:uid="{00000000-0005-0000-0000-0000F1180000}"/>
    <cellStyle name="Normal 2 5 2 21 2" xfId="6128" xr:uid="{00000000-0005-0000-0000-0000F2180000}"/>
    <cellStyle name="Normal 2 5 2 21 2 2" xfId="6129" xr:uid="{00000000-0005-0000-0000-0000F3180000}"/>
    <cellStyle name="Normal 2 5 2 21 2 2 2" xfId="6130" xr:uid="{00000000-0005-0000-0000-0000F4180000}"/>
    <cellStyle name="Normal 2 5 2 21 3" xfId="6131" xr:uid="{00000000-0005-0000-0000-0000F5180000}"/>
    <cellStyle name="Normal 2 5 2 21 3 2" xfId="6132" xr:uid="{00000000-0005-0000-0000-0000F6180000}"/>
    <cellStyle name="Normal 2 5 2 21 3 2 2" xfId="6133" xr:uid="{00000000-0005-0000-0000-0000F7180000}"/>
    <cellStyle name="Normal 2 5 2 22" xfId="6134" xr:uid="{00000000-0005-0000-0000-0000F8180000}"/>
    <cellStyle name="Normal 2 5 2 22 2" xfId="6135" xr:uid="{00000000-0005-0000-0000-0000F9180000}"/>
    <cellStyle name="Normal 2 5 2 22 2 2" xfId="6136" xr:uid="{00000000-0005-0000-0000-0000FA180000}"/>
    <cellStyle name="Normal 2 5 2 22 2 2 2" xfId="6137" xr:uid="{00000000-0005-0000-0000-0000FB180000}"/>
    <cellStyle name="Normal 2 5 2 22 3" xfId="6138" xr:uid="{00000000-0005-0000-0000-0000FC180000}"/>
    <cellStyle name="Normal 2 5 2 22 3 2" xfId="6139" xr:uid="{00000000-0005-0000-0000-0000FD180000}"/>
    <cellStyle name="Normal 2 5 2 22 3 2 2" xfId="6140" xr:uid="{00000000-0005-0000-0000-0000FE180000}"/>
    <cellStyle name="Normal 2 5 2 23" xfId="6141" xr:uid="{00000000-0005-0000-0000-0000FF180000}"/>
    <cellStyle name="Normal 2 5 2 23 2" xfId="6142" xr:uid="{00000000-0005-0000-0000-000000190000}"/>
    <cellStyle name="Normal 2 5 2 23 2 2" xfId="6143" xr:uid="{00000000-0005-0000-0000-000001190000}"/>
    <cellStyle name="Normal 2 5 2 23 2 2 2" xfId="6144" xr:uid="{00000000-0005-0000-0000-000002190000}"/>
    <cellStyle name="Normal 2 5 2 23 3" xfId="6145" xr:uid="{00000000-0005-0000-0000-000003190000}"/>
    <cellStyle name="Normal 2 5 2 23 3 2" xfId="6146" xr:uid="{00000000-0005-0000-0000-000004190000}"/>
    <cellStyle name="Normal 2 5 2 23 3 2 2" xfId="6147" xr:uid="{00000000-0005-0000-0000-000005190000}"/>
    <cellStyle name="Normal 2 5 2 24" xfId="6148" xr:uid="{00000000-0005-0000-0000-000006190000}"/>
    <cellStyle name="Normal 2 5 2 24 2" xfId="6149" xr:uid="{00000000-0005-0000-0000-000007190000}"/>
    <cellStyle name="Normal 2 5 2 24 2 2" xfId="6150" xr:uid="{00000000-0005-0000-0000-000008190000}"/>
    <cellStyle name="Normal 2 5 2 24 2 2 2" xfId="6151" xr:uid="{00000000-0005-0000-0000-000009190000}"/>
    <cellStyle name="Normal 2 5 2 24 3" xfId="6152" xr:uid="{00000000-0005-0000-0000-00000A190000}"/>
    <cellStyle name="Normal 2 5 2 24 3 2" xfId="6153" xr:uid="{00000000-0005-0000-0000-00000B190000}"/>
    <cellStyle name="Normal 2 5 2 24 3 2 2" xfId="6154" xr:uid="{00000000-0005-0000-0000-00000C190000}"/>
    <cellStyle name="Normal 2 5 2 25" xfId="6155" xr:uid="{00000000-0005-0000-0000-00000D190000}"/>
    <cellStyle name="Normal 2 5 2 25 2" xfId="6156" xr:uid="{00000000-0005-0000-0000-00000E190000}"/>
    <cellStyle name="Normal 2 5 2 25 2 2" xfId="6157" xr:uid="{00000000-0005-0000-0000-00000F190000}"/>
    <cellStyle name="Normal 2 5 2 25 2 2 2" xfId="6158" xr:uid="{00000000-0005-0000-0000-000010190000}"/>
    <cellStyle name="Normal 2 5 2 25 3" xfId="6159" xr:uid="{00000000-0005-0000-0000-000011190000}"/>
    <cellStyle name="Normal 2 5 2 25 3 2" xfId="6160" xr:uid="{00000000-0005-0000-0000-000012190000}"/>
    <cellStyle name="Normal 2 5 2 25 3 2 2" xfId="6161" xr:uid="{00000000-0005-0000-0000-000013190000}"/>
    <cellStyle name="Normal 2 5 2 26" xfId="6162" xr:uid="{00000000-0005-0000-0000-000014190000}"/>
    <cellStyle name="Normal 2 5 2 26 2" xfId="6163" xr:uid="{00000000-0005-0000-0000-000015190000}"/>
    <cellStyle name="Normal 2 5 2 26 2 2" xfId="6164" xr:uid="{00000000-0005-0000-0000-000016190000}"/>
    <cellStyle name="Normal 2 5 2 26 2 2 2" xfId="6165" xr:uid="{00000000-0005-0000-0000-000017190000}"/>
    <cellStyle name="Normal 2 5 2 26 3" xfId="6166" xr:uid="{00000000-0005-0000-0000-000018190000}"/>
    <cellStyle name="Normal 2 5 2 26 3 2" xfId="6167" xr:uid="{00000000-0005-0000-0000-000019190000}"/>
    <cellStyle name="Normal 2 5 2 26 3 2 2" xfId="6168" xr:uid="{00000000-0005-0000-0000-00001A190000}"/>
    <cellStyle name="Normal 2 5 2 27" xfId="6169" xr:uid="{00000000-0005-0000-0000-00001B190000}"/>
    <cellStyle name="Normal 2 5 2 27 2" xfId="6170" xr:uid="{00000000-0005-0000-0000-00001C190000}"/>
    <cellStyle name="Normal 2 5 2 27 2 2" xfId="6171" xr:uid="{00000000-0005-0000-0000-00001D190000}"/>
    <cellStyle name="Normal 2 5 2 27 2 2 2" xfId="6172" xr:uid="{00000000-0005-0000-0000-00001E190000}"/>
    <cellStyle name="Normal 2 5 2 27 3" xfId="6173" xr:uid="{00000000-0005-0000-0000-00001F190000}"/>
    <cellStyle name="Normal 2 5 2 27 3 2" xfId="6174" xr:uid="{00000000-0005-0000-0000-000020190000}"/>
    <cellStyle name="Normal 2 5 2 27 3 2 2" xfId="6175" xr:uid="{00000000-0005-0000-0000-000021190000}"/>
    <cellStyle name="Normal 2 5 2 28" xfId="6176" xr:uid="{00000000-0005-0000-0000-000022190000}"/>
    <cellStyle name="Normal 2 5 2 28 2" xfId="6177" xr:uid="{00000000-0005-0000-0000-000023190000}"/>
    <cellStyle name="Normal 2 5 2 28 2 2" xfId="6178" xr:uid="{00000000-0005-0000-0000-000024190000}"/>
    <cellStyle name="Normal 2 5 2 28 2 2 2" xfId="6179" xr:uid="{00000000-0005-0000-0000-000025190000}"/>
    <cellStyle name="Normal 2 5 2 28 3" xfId="6180" xr:uid="{00000000-0005-0000-0000-000026190000}"/>
    <cellStyle name="Normal 2 5 2 28 3 2" xfId="6181" xr:uid="{00000000-0005-0000-0000-000027190000}"/>
    <cellStyle name="Normal 2 5 2 28 3 2 2" xfId="6182" xr:uid="{00000000-0005-0000-0000-000028190000}"/>
    <cellStyle name="Normal 2 5 2 29" xfId="6183" xr:uid="{00000000-0005-0000-0000-000029190000}"/>
    <cellStyle name="Normal 2 5 2 29 2" xfId="6184" xr:uid="{00000000-0005-0000-0000-00002A190000}"/>
    <cellStyle name="Normal 2 5 2 29 2 2" xfId="6185" xr:uid="{00000000-0005-0000-0000-00002B190000}"/>
    <cellStyle name="Normal 2 5 2 29 2 2 2" xfId="6186" xr:uid="{00000000-0005-0000-0000-00002C190000}"/>
    <cellStyle name="Normal 2 5 2 29 3" xfId="6187" xr:uid="{00000000-0005-0000-0000-00002D190000}"/>
    <cellStyle name="Normal 2 5 2 29 3 2" xfId="6188" xr:uid="{00000000-0005-0000-0000-00002E190000}"/>
    <cellStyle name="Normal 2 5 2 29 3 2 2" xfId="6189" xr:uid="{00000000-0005-0000-0000-00002F190000}"/>
    <cellStyle name="Normal 2 5 2 3" xfId="6190" xr:uid="{00000000-0005-0000-0000-000030190000}"/>
    <cellStyle name="Normal 2 5 2 3 2" xfId="6191" xr:uid="{00000000-0005-0000-0000-000031190000}"/>
    <cellStyle name="Normal 2 5 2 3 2 2" xfId="6192" xr:uid="{00000000-0005-0000-0000-000032190000}"/>
    <cellStyle name="Normal 2 5 2 3 2 2 2" xfId="6193" xr:uid="{00000000-0005-0000-0000-000033190000}"/>
    <cellStyle name="Normal 2 5 2 3 3" xfId="6194" xr:uid="{00000000-0005-0000-0000-000034190000}"/>
    <cellStyle name="Normal 2 5 2 3 3 2" xfId="6195" xr:uid="{00000000-0005-0000-0000-000035190000}"/>
    <cellStyle name="Normal 2 5 2 3 3 2 2" xfId="6196" xr:uid="{00000000-0005-0000-0000-000036190000}"/>
    <cellStyle name="Normal 2 5 2 30" xfId="6197" xr:uid="{00000000-0005-0000-0000-000037190000}"/>
    <cellStyle name="Normal 2 5 2 30 2" xfId="6198" xr:uid="{00000000-0005-0000-0000-000038190000}"/>
    <cellStyle name="Normal 2 5 2 30 2 2" xfId="6199" xr:uid="{00000000-0005-0000-0000-000039190000}"/>
    <cellStyle name="Normal 2 5 2 30 2 2 2" xfId="6200" xr:uid="{00000000-0005-0000-0000-00003A190000}"/>
    <cellStyle name="Normal 2 5 2 30 3" xfId="6201" xr:uid="{00000000-0005-0000-0000-00003B190000}"/>
    <cellStyle name="Normal 2 5 2 30 3 2" xfId="6202" xr:uid="{00000000-0005-0000-0000-00003C190000}"/>
    <cellStyle name="Normal 2 5 2 30 3 2 2" xfId="6203" xr:uid="{00000000-0005-0000-0000-00003D190000}"/>
    <cellStyle name="Normal 2 5 2 31" xfId="6204" xr:uid="{00000000-0005-0000-0000-00003E190000}"/>
    <cellStyle name="Normal 2 5 2 31 2" xfId="6205" xr:uid="{00000000-0005-0000-0000-00003F190000}"/>
    <cellStyle name="Normal 2 5 2 31 2 2" xfId="6206" xr:uid="{00000000-0005-0000-0000-000040190000}"/>
    <cellStyle name="Normal 2 5 2 31 2 2 2" xfId="6207" xr:uid="{00000000-0005-0000-0000-000041190000}"/>
    <cellStyle name="Normal 2 5 2 31 3" xfId="6208" xr:uid="{00000000-0005-0000-0000-000042190000}"/>
    <cellStyle name="Normal 2 5 2 31 3 2" xfId="6209" xr:uid="{00000000-0005-0000-0000-000043190000}"/>
    <cellStyle name="Normal 2 5 2 31 3 2 2" xfId="6210" xr:uid="{00000000-0005-0000-0000-000044190000}"/>
    <cellStyle name="Normal 2 5 2 32" xfId="6211" xr:uid="{00000000-0005-0000-0000-000045190000}"/>
    <cellStyle name="Normal 2 5 2 32 2" xfId="6212" xr:uid="{00000000-0005-0000-0000-000046190000}"/>
    <cellStyle name="Normal 2 5 2 32 2 2" xfId="6213" xr:uid="{00000000-0005-0000-0000-000047190000}"/>
    <cellStyle name="Normal 2 5 2 32 2 2 2" xfId="6214" xr:uid="{00000000-0005-0000-0000-000048190000}"/>
    <cellStyle name="Normal 2 5 2 32 3" xfId="6215" xr:uid="{00000000-0005-0000-0000-000049190000}"/>
    <cellStyle name="Normal 2 5 2 32 3 2" xfId="6216" xr:uid="{00000000-0005-0000-0000-00004A190000}"/>
    <cellStyle name="Normal 2 5 2 32 3 2 2" xfId="6217" xr:uid="{00000000-0005-0000-0000-00004B190000}"/>
    <cellStyle name="Normal 2 5 2 33" xfId="6218" xr:uid="{00000000-0005-0000-0000-00004C190000}"/>
    <cellStyle name="Normal 2 5 2 33 2" xfId="6219" xr:uid="{00000000-0005-0000-0000-00004D190000}"/>
    <cellStyle name="Normal 2 5 2 33 2 2" xfId="6220" xr:uid="{00000000-0005-0000-0000-00004E190000}"/>
    <cellStyle name="Normal 2 5 2 33 2 2 2" xfId="6221" xr:uid="{00000000-0005-0000-0000-00004F190000}"/>
    <cellStyle name="Normal 2 5 2 33 3" xfId="6222" xr:uid="{00000000-0005-0000-0000-000050190000}"/>
    <cellStyle name="Normal 2 5 2 33 3 2" xfId="6223" xr:uid="{00000000-0005-0000-0000-000051190000}"/>
    <cellStyle name="Normal 2 5 2 33 3 2 2" xfId="6224" xr:uid="{00000000-0005-0000-0000-000052190000}"/>
    <cellStyle name="Normal 2 5 2 34" xfId="6225" xr:uid="{00000000-0005-0000-0000-000053190000}"/>
    <cellStyle name="Normal 2 5 2 34 2" xfId="6226" xr:uid="{00000000-0005-0000-0000-000054190000}"/>
    <cellStyle name="Normal 2 5 2 34 2 2" xfId="6227" xr:uid="{00000000-0005-0000-0000-000055190000}"/>
    <cellStyle name="Normal 2 5 2 35" xfId="6228" xr:uid="{00000000-0005-0000-0000-000056190000}"/>
    <cellStyle name="Normal 2 5 2 35 2" xfId="6229" xr:uid="{00000000-0005-0000-0000-000057190000}"/>
    <cellStyle name="Normal 2 5 2 35 2 2" xfId="6230" xr:uid="{00000000-0005-0000-0000-000058190000}"/>
    <cellStyle name="Normal 2 5 2 4" xfId="6231" xr:uid="{00000000-0005-0000-0000-000059190000}"/>
    <cellStyle name="Normal 2 5 2 4 2" xfId="6232" xr:uid="{00000000-0005-0000-0000-00005A190000}"/>
    <cellStyle name="Normal 2 5 2 4 2 2" xfId="6233" xr:uid="{00000000-0005-0000-0000-00005B190000}"/>
    <cellStyle name="Normal 2 5 2 4 2 2 2" xfId="6234" xr:uid="{00000000-0005-0000-0000-00005C190000}"/>
    <cellStyle name="Normal 2 5 2 4 3" xfId="6235" xr:uid="{00000000-0005-0000-0000-00005D190000}"/>
    <cellStyle name="Normal 2 5 2 4 3 2" xfId="6236" xr:uid="{00000000-0005-0000-0000-00005E190000}"/>
    <cellStyle name="Normal 2 5 2 4 3 2 2" xfId="6237" xr:uid="{00000000-0005-0000-0000-00005F190000}"/>
    <cellStyle name="Normal 2 5 2 5" xfId="6238" xr:uid="{00000000-0005-0000-0000-000060190000}"/>
    <cellStyle name="Normal 2 5 2 5 2" xfId="6239" xr:uid="{00000000-0005-0000-0000-000061190000}"/>
    <cellStyle name="Normal 2 5 2 5 2 2" xfId="6240" xr:uid="{00000000-0005-0000-0000-000062190000}"/>
    <cellStyle name="Normal 2 5 2 5 2 2 2" xfId="6241" xr:uid="{00000000-0005-0000-0000-000063190000}"/>
    <cellStyle name="Normal 2 5 2 5 3" xfId="6242" xr:uid="{00000000-0005-0000-0000-000064190000}"/>
    <cellStyle name="Normal 2 5 2 5 3 2" xfId="6243" xr:uid="{00000000-0005-0000-0000-000065190000}"/>
    <cellStyle name="Normal 2 5 2 5 3 2 2" xfId="6244" xr:uid="{00000000-0005-0000-0000-000066190000}"/>
    <cellStyle name="Normal 2 5 2 6" xfId="6245" xr:uid="{00000000-0005-0000-0000-000067190000}"/>
    <cellStyle name="Normal 2 5 2 6 2" xfId="6246" xr:uid="{00000000-0005-0000-0000-000068190000}"/>
    <cellStyle name="Normal 2 5 2 6 2 2" xfId="6247" xr:uid="{00000000-0005-0000-0000-000069190000}"/>
    <cellStyle name="Normal 2 5 2 6 2 2 2" xfId="6248" xr:uid="{00000000-0005-0000-0000-00006A190000}"/>
    <cellStyle name="Normal 2 5 2 6 3" xfId="6249" xr:uid="{00000000-0005-0000-0000-00006B190000}"/>
    <cellStyle name="Normal 2 5 2 6 3 2" xfId="6250" xr:uid="{00000000-0005-0000-0000-00006C190000}"/>
    <cellStyle name="Normal 2 5 2 6 3 2 2" xfId="6251" xr:uid="{00000000-0005-0000-0000-00006D190000}"/>
    <cellStyle name="Normal 2 5 2 7" xfId="6252" xr:uid="{00000000-0005-0000-0000-00006E190000}"/>
    <cellStyle name="Normal 2 5 2 7 2" xfId="6253" xr:uid="{00000000-0005-0000-0000-00006F190000}"/>
    <cellStyle name="Normal 2 5 2 7 2 2" xfId="6254" xr:uid="{00000000-0005-0000-0000-000070190000}"/>
    <cellStyle name="Normal 2 5 2 7 2 2 2" xfId="6255" xr:uid="{00000000-0005-0000-0000-000071190000}"/>
    <cellStyle name="Normal 2 5 2 7 3" xfId="6256" xr:uid="{00000000-0005-0000-0000-000072190000}"/>
    <cellStyle name="Normal 2 5 2 7 3 2" xfId="6257" xr:uid="{00000000-0005-0000-0000-000073190000}"/>
    <cellStyle name="Normal 2 5 2 7 3 2 2" xfId="6258" xr:uid="{00000000-0005-0000-0000-000074190000}"/>
    <cellStyle name="Normal 2 5 2 8" xfId="6259" xr:uid="{00000000-0005-0000-0000-000075190000}"/>
    <cellStyle name="Normal 2 5 2 8 2" xfId="6260" xr:uid="{00000000-0005-0000-0000-000076190000}"/>
    <cellStyle name="Normal 2 5 2 8 2 2" xfId="6261" xr:uid="{00000000-0005-0000-0000-000077190000}"/>
    <cellStyle name="Normal 2 5 2 8 2 2 2" xfId="6262" xr:uid="{00000000-0005-0000-0000-000078190000}"/>
    <cellStyle name="Normal 2 5 2 8 3" xfId="6263" xr:uid="{00000000-0005-0000-0000-000079190000}"/>
    <cellStyle name="Normal 2 5 2 8 3 2" xfId="6264" xr:uid="{00000000-0005-0000-0000-00007A190000}"/>
    <cellStyle name="Normal 2 5 2 8 3 2 2" xfId="6265" xr:uid="{00000000-0005-0000-0000-00007B190000}"/>
    <cellStyle name="Normal 2 5 2 9" xfId="6266" xr:uid="{00000000-0005-0000-0000-00007C190000}"/>
    <cellStyle name="Normal 2 5 2 9 2" xfId="6267" xr:uid="{00000000-0005-0000-0000-00007D190000}"/>
    <cellStyle name="Normal 2 5 2 9 2 2" xfId="6268" xr:uid="{00000000-0005-0000-0000-00007E190000}"/>
    <cellStyle name="Normal 2 5 2 9 2 2 2" xfId="6269" xr:uid="{00000000-0005-0000-0000-00007F190000}"/>
    <cellStyle name="Normal 2 5 2 9 3" xfId="6270" xr:uid="{00000000-0005-0000-0000-000080190000}"/>
    <cellStyle name="Normal 2 5 2 9 3 2" xfId="6271" xr:uid="{00000000-0005-0000-0000-000081190000}"/>
    <cellStyle name="Normal 2 5 2 9 3 2 2" xfId="6272" xr:uid="{00000000-0005-0000-0000-000082190000}"/>
    <cellStyle name="Normal 2 5 20" xfId="6273" xr:uid="{00000000-0005-0000-0000-000083190000}"/>
    <cellStyle name="Normal 2 5 20 2" xfId="6274" xr:uid="{00000000-0005-0000-0000-000084190000}"/>
    <cellStyle name="Normal 2 5 20 2 2" xfId="6275" xr:uid="{00000000-0005-0000-0000-000085190000}"/>
    <cellStyle name="Normal 2 5 20 2 2 2" xfId="6276" xr:uid="{00000000-0005-0000-0000-000086190000}"/>
    <cellStyle name="Normal 2 5 20 3" xfId="6277" xr:uid="{00000000-0005-0000-0000-000087190000}"/>
    <cellStyle name="Normal 2 5 20 3 2" xfId="6278" xr:uid="{00000000-0005-0000-0000-000088190000}"/>
    <cellStyle name="Normal 2 5 20 3 2 2" xfId="6279" xr:uid="{00000000-0005-0000-0000-000089190000}"/>
    <cellStyle name="Normal 2 5 21" xfId="6280" xr:uid="{00000000-0005-0000-0000-00008A190000}"/>
    <cellStyle name="Normal 2 5 21 2" xfId="6281" xr:uid="{00000000-0005-0000-0000-00008B190000}"/>
    <cellStyle name="Normal 2 5 21 2 2" xfId="6282" xr:uid="{00000000-0005-0000-0000-00008C190000}"/>
    <cellStyle name="Normal 2 5 21 2 2 2" xfId="6283" xr:uid="{00000000-0005-0000-0000-00008D190000}"/>
    <cellStyle name="Normal 2 5 21 3" xfId="6284" xr:uid="{00000000-0005-0000-0000-00008E190000}"/>
    <cellStyle name="Normal 2 5 21 3 2" xfId="6285" xr:uid="{00000000-0005-0000-0000-00008F190000}"/>
    <cellStyle name="Normal 2 5 21 3 2 2" xfId="6286" xr:uid="{00000000-0005-0000-0000-000090190000}"/>
    <cellStyle name="Normal 2 5 22" xfId="6287" xr:uid="{00000000-0005-0000-0000-000091190000}"/>
    <cellStyle name="Normal 2 5 22 2" xfId="6288" xr:uid="{00000000-0005-0000-0000-000092190000}"/>
    <cellStyle name="Normal 2 5 22 2 2" xfId="6289" xr:uid="{00000000-0005-0000-0000-000093190000}"/>
    <cellStyle name="Normal 2 5 22 2 2 2" xfId="6290" xr:uid="{00000000-0005-0000-0000-000094190000}"/>
    <cellStyle name="Normal 2 5 22 3" xfId="6291" xr:uid="{00000000-0005-0000-0000-000095190000}"/>
    <cellStyle name="Normal 2 5 22 3 2" xfId="6292" xr:uid="{00000000-0005-0000-0000-000096190000}"/>
    <cellStyle name="Normal 2 5 22 3 2 2" xfId="6293" xr:uid="{00000000-0005-0000-0000-000097190000}"/>
    <cellStyle name="Normal 2 5 23" xfId="6294" xr:uid="{00000000-0005-0000-0000-000098190000}"/>
    <cellStyle name="Normal 2 5 23 2" xfId="6295" xr:uid="{00000000-0005-0000-0000-000099190000}"/>
    <cellStyle name="Normal 2 5 23 2 2" xfId="6296" xr:uid="{00000000-0005-0000-0000-00009A190000}"/>
    <cellStyle name="Normal 2 5 23 2 2 2" xfId="6297" xr:uid="{00000000-0005-0000-0000-00009B190000}"/>
    <cellStyle name="Normal 2 5 23 3" xfId="6298" xr:uid="{00000000-0005-0000-0000-00009C190000}"/>
    <cellStyle name="Normal 2 5 23 3 2" xfId="6299" xr:uid="{00000000-0005-0000-0000-00009D190000}"/>
    <cellStyle name="Normal 2 5 23 3 2 2" xfId="6300" xr:uid="{00000000-0005-0000-0000-00009E190000}"/>
    <cellStyle name="Normal 2 5 24" xfId="6301" xr:uid="{00000000-0005-0000-0000-00009F190000}"/>
    <cellStyle name="Normal 2 5 24 2" xfId="6302" xr:uid="{00000000-0005-0000-0000-0000A0190000}"/>
    <cellStyle name="Normal 2 5 24 2 2" xfId="6303" xr:uid="{00000000-0005-0000-0000-0000A1190000}"/>
    <cellStyle name="Normal 2 5 24 2 2 2" xfId="6304" xr:uid="{00000000-0005-0000-0000-0000A2190000}"/>
    <cellStyle name="Normal 2 5 24 3" xfId="6305" xr:uid="{00000000-0005-0000-0000-0000A3190000}"/>
    <cellStyle name="Normal 2 5 24 3 2" xfId="6306" xr:uid="{00000000-0005-0000-0000-0000A4190000}"/>
    <cellStyle name="Normal 2 5 24 3 2 2" xfId="6307" xr:uid="{00000000-0005-0000-0000-0000A5190000}"/>
    <cellStyle name="Normal 2 5 25" xfId="6308" xr:uid="{00000000-0005-0000-0000-0000A6190000}"/>
    <cellStyle name="Normal 2 5 25 2" xfId="6309" xr:uid="{00000000-0005-0000-0000-0000A7190000}"/>
    <cellStyle name="Normal 2 5 25 2 2" xfId="6310" xr:uid="{00000000-0005-0000-0000-0000A8190000}"/>
    <cellStyle name="Normal 2 5 25 2 2 2" xfId="6311" xr:uid="{00000000-0005-0000-0000-0000A9190000}"/>
    <cellStyle name="Normal 2 5 25 3" xfId="6312" xr:uid="{00000000-0005-0000-0000-0000AA190000}"/>
    <cellStyle name="Normal 2 5 25 3 2" xfId="6313" xr:uid="{00000000-0005-0000-0000-0000AB190000}"/>
    <cellStyle name="Normal 2 5 25 3 2 2" xfId="6314" xr:uid="{00000000-0005-0000-0000-0000AC190000}"/>
    <cellStyle name="Normal 2 5 26" xfId="6315" xr:uid="{00000000-0005-0000-0000-0000AD190000}"/>
    <cellStyle name="Normal 2 5 26 2" xfId="6316" xr:uid="{00000000-0005-0000-0000-0000AE190000}"/>
    <cellStyle name="Normal 2 5 26 2 2" xfId="6317" xr:uid="{00000000-0005-0000-0000-0000AF190000}"/>
    <cellStyle name="Normal 2 5 26 2 2 2" xfId="6318" xr:uid="{00000000-0005-0000-0000-0000B0190000}"/>
    <cellStyle name="Normal 2 5 26 3" xfId="6319" xr:uid="{00000000-0005-0000-0000-0000B1190000}"/>
    <cellStyle name="Normal 2 5 26 3 2" xfId="6320" xr:uid="{00000000-0005-0000-0000-0000B2190000}"/>
    <cellStyle name="Normal 2 5 26 3 2 2" xfId="6321" xr:uid="{00000000-0005-0000-0000-0000B3190000}"/>
    <cellStyle name="Normal 2 5 27" xfId="6322" xr:uid="{00000000-0005-0000-0000-0000B4190000}"/>
    <cellStyle name="Normal 2 5 27 2" xfId="6323" xr:uid="{00000000-0005-0000-0000-0000B5190000}"/>
    <cellStyle name="Normal 2 5 27 2 2" xfId="6324" xr:uid="{00000000-0005-0000-0000-0000B6190000}"/>
    <cellStyle name="Normal 2 5 27 2 2 2" xfId="6325" xr:uid="{00000000-0005-0000-0000-0000B7190000}"/>
    <cellStyle name="Normal 2 5 27 3" xfId="6326" xr:uid="{00000000-0005-0000-0000-0000B8190000}"/>
    <cellStyle name="Normal 2 5 27 3 2" xfId="6327" xr:uid="{00000000-0005-0000-0000-0000B9190000}"/>
    <cellStyle name="Normal 2 5 27 3 2 2" xfId="6328" xr:uid="{00000000-0005-0000-0000-0000BA190000}"/>
    <cellStyle name="Normal 2 5 28" xfId="6329" xr:uid="{00000000-0005-0000-0000-0000BB190000}"/>
    <cellStyle name="Normal 2 5 28 2" xfId="6330" xr:uid="{00000000-0005-0000-0000-0000BC190000}"/>
    <cellStyle name="Normal 2 5 28 2 2" xfId="6331" xr:uid="{00000000-0005-0000-0000-0000BD190000}"/>
    <cellStyle name="Normal 2 5 28 2 2 2" xfId="6332" xr:uid="{00000000-0005-0000-0000-0000BE190000}"/>
    <cellStyle name="Normal 2 5 28 3" xfId="6333" xr:uid="{00000000-0005-0000-0000-0000BF190000}"/>
    <cellStyle name="Normal 2 5 28 3 2" xfId="6334" xr:uid="{00000000-0005-0000-0000-0000C0190000}"/>
    <cellStyle name="Normal 2 5 28 3 2 2" xfId="6335" xr:uid="{00000000-0005-0000-0000-0000C1190000}"/>
    <cellStyle name="Normal 2 5 29" xfId="6336" xr:uid="{00000000-0005-0000-0000-0000C2190000}"/>
    <cellStyle name="Normal 2 5 29 2" xfId="6337" xr:uid="{00000000-0005-0000-0000-0000C3190000}"/>
    <cellStyle name="Normal 2 5 29 2 2" xfId="6338" xr:uid="{00000000-0005-0000-0000-0000C4190000}"/>
    <cellStyle name="Normal 2 5 29 2 2 2" xfId="6339" xr:uid="{00000000-0005-0000-0000-0000C5190000}"/>
    <cellStyle name="Normal 2 5 29 3" xfId="6340" xr:uid="{00000000-0005-0000-0000-0000C6190000}"/>
    <cellStyle name="Normal 2 5 29 3 2" xfId="6341" xr:uid="{00000000-0005-0000-0000-0000C7190000}"/>
    <cellStyle name="Normal 2 5 29 3 2 2" xfId="6342" xr:uid="{00000000-0005-0000-0000-0000C8190000}"/>
    <cellStyle name="Normal 2 5 3" xfId="6343" xr:uid="{00000000-0005-0000-0000-0000C9190000}"/>
    <cellStyle name="Normal 2 5 3 2" xfId="6344" xr:uid="{00000000-0005-0000-0000-0000CA190000}"/>
    <cellStyle name="Normal 2 5 3 2 2" xfId="6345" xr:uid="{00000000-0005-0000-0000-0000CB190000}"/>
    <cellStyle name="Normal 2 5 3 2 2 2" xfId="6346" xr:uid="{00000000-0005-0000-0000-0000CC190000}"/>
    <cellStyle name="Normal 2 5 3 3" xfId="6347" xr:uid="{00000000-0005-0000-0000-0000CD190000}"/>
    <cellStyle name="Normal 2 5 3 3 2" xfId="6348" xr:uid="{00000000-0005-0000-0000-0000CE190000}"/>
    <cellStyle name="Normal 2 5 3 3 2 2" xfId="6349" xr:uid="{00000000-0005-0000-0000-0000CF190000}"/>
    <cellStyle name="Normal 2 5 30" xfId="6350" xr:uid="{00000000-0005-0000-0000-0000D0190000}"/>
    <cellStyle name="Normal 2 5 30 2" xfId="6351" xr:uid="{00000000-0005-0000-0000-0000D1190000}"/>
    <cellStyle name="Normal 2 5 30 2 2" xfId="6352" xr:uid="{00000000-0005-0000-0000-0000D2190000}"/>
    <cellStyle name="Normal 2 5 30 2 2 2" xfId="6353" xr:uid="{00000000-0005-0000-0000-0000D3190000}"/>
    <cellStyle name="Normal 2 5 30 3" xfId="6354" xr:uid="{00000000-0005-0000-0000-0000D4190000}"/>
    <cellStyle name="Normal 2 5 30 3 2" xfId="6355" xr:uid="{00000000-0005-0000-0000-0000D5190000}"/>
    <cellStyle name="Normal 2 5 30 3 2 2" xfId="6356" xr:uid="{00000000-0005-0000-0000-0000D6190000}"/>
    <cellStyle name="Normal 2 5 31" xfId="6357" xr:uid="{00000000-0005-0000-0000-0000D7190000}"/>
    <cellStyle name="Normal 2 5 31 2" xfId="6358" xr:uid="{00000000-0005-0000-0000-0000D8190000}"/>
    <cellStyle name="Normal 2 5 31 2 2" xfId="6359" xr:uid="{00000000-0005-0000-0000-0000D9190000}"/>
    <cellStyle name="Normal 2 5 31 2 2 2" xfId="6360" xr:uid="{00000000-0005-0000-0000-0000DA190000}"/>
    <cellStyle name="Normal 2 5 31 3" xfId="6361" xr:uid="{00000000-0005-0000-0000-0000DB190000}"/>
    <cellStyle name="Normal 2 5 31 3 2" xfId="6362" xr:uid="{00000000-0005-0000-0000-0000DC190000}"/>
    <cellStyle name="Normal 2 5 31 3 2 2" xfId="6363" xr:uid="{00000000-0005-0000-0000-0000DD190000}"/>
    <cellStyle name="Normal 2 5 32" xfId="6364" xr:uid="{00000000-0005-0000-0000-0000DE190000}"/>
    <cellStyle name="Normal 2 5 32 2" xfId="6365" xr:uid="{00000000-0005-0000-0000-0000DF190000}"/>
    <cellStyle name="Normal 2 5 32 2 2" xfId="6366" xr:uid="{00000000-0005-0000-0000-0000E0190000}"/>
    <cellStyle name="Normal 2 5 32 2 2 2" xfId="6367" xr:uid="{00000000-0005-0000-0000-0000E1190000}"/>
    <cellStyle name="Normal 2 5 32 3" xfId="6368" xr:uid="{00000000-0005-0000-0000-0000E2190000}"/>
    <cellStyle name="Normal 2 5 32 3 2" xfId="6369" xr:uid="{00000000-0005-0000-0000-0000E3190000}"/>
    <cellStyle name="Normal 2 5 32 3 2 2" xfId="6370" xr:uid="{00000000-0005-0000-0000-0000E4190000}"/>
    <cellStyle name="Normal 2 5 33" xfId="6371" xr:uid="{00000000-0005-0000-0000-0000E5190000}"/>
    <cellStyle name="Normal 2 5 33 2" xfId="6372" xr:uid="{00000000-0005-0000-0000-0000E6190000}"/>
    <cellStyle name="Normal 2 5 33 2 2" xfId="6373" xr:uid="{00000000-0005-0000-0000-0000E7190000}"/>
    <cellStyle name="Normal 2 5 33 2 2 2" xfId="6374" xr:uid="{00000000-0005-0000-0000-0000E8190000}"/>
    <cellStyle name="Normal 2 5 33 3" xfId="6375" xr:uid="{00000000-0005-0000-0000-0000E9190000}"/>
    <cellStyle name="Normal 2 5 33 3 2" xfId="6376" xr:uid="{00000000-0005-0000-0000-0000EA190000}"/>
    <cellStyle name="Normal 2 5 33 3 2 2" xfId="6377" xr:uid="{00000000-0005-0000-0000-0000EB190000}"/>
    <cellStyle name="Normal 2 5 34" xfId="6378" xr:uid="{00000000-0005-0000-0000-0000EC190000}"/>
    <cellStyle name="Normal 2 5 34 2" xfId="6379" xr:uid="{00000000-0005-0000-0000-0000ED190000}"/>
    <cellStyle name="Normal 2 5 34 2 2" xfId="6380" xr:uid="{00000000-0005-0000-0000-0000EE190000}"/>
    <cellStyle name="Normal 2 5 34 2 2 2" xfId="6381" xr:uid="{00000000-0005-0000-0000-0000EF190000}"/>
    <cellStyle name="Normal 2 5 34 3" xfId="6382" xr:uid="{00000000-0005-0000-0000-0000F0190000}"/>
    <cellStyle name="Normal 2 5 34 3 2" xfId="6383" xr:uid="{00000000-0005-0000-0000-0000F1190000}"/>
    <cellStyle name="Normal 2 5 34 3 2 2" xfId="6384" xr:uid="{00000000-0005-0000-0000-0000F2190000}"/>
    <cellStyle name="Normal 2 5 35" xfId="6385" xr:uid="{00000000-0005-0000-0000-0000F3190000}"/>
    <cellStyle name="Normal 2 5 35 2" xfId="6386" xr:uid="{00000000-0005-0000-0000-0000F4190000}"/>
    <cellStyle name="Normal 2 5 35 2 2" xfId="6387" xr:uid="{00000000-0005-0000-0000-0000F5190000}"/>
    <cellStyle name="Normal 2 5 35 2 2 2" xfId="6388" xr:uid="{00000000-0005-0000-0000-0000F6190000}"/>
    <cellStyle name="Normal 2 5 35 3" xfId="6389" xr:uid="{00000000-0005-0000-0000-0000F7190000}"/>
    <cellStyle name="Normal 2 5 35 3 2" xfId="6390" xr:uid="{00000000-0005-0000-0000-0000F8190000}"/>
    <cellStyle name="Normal 2 5 35 3 2 2" xfId="6391" xr:uid="{00000000-0005-0000-0000-0000F9190000}"/>
    <cellStyle name="Normal 2 5 36" xfId="6392" xr:uid="{00000000-0005-0000-0000-0000FA190000}"/>
    <cellStyle name="Normal 2 5 36 2" xfId="6393" xr:uid="{00000000-0005-0000-0000-0000FB190000}"/>
    <cellStyle name="Normal 2 5 36 2 2" xfId="6394" xr:uid="{00000000-0005-0000-0000-0000FC190000}"/>
    <cellStyle name="Normal 2 5 36 2 2 2" xfId="6395" xr:uid="{00000000-0005-0000-0000-0000FD190000}"/>
    <cellStyle name="Normal 2 5 36 3" xfId="6396" xr:uid="{00000000-0005-0000-0000-0000FE190000}"/>
    <cellStyle name="Normal 2 5 36 3 2" xfId="6397" xr:uid="{00000000-0005-0000-0000-0000FF190000}"/>
    <cellStyle name="Normal 2 5 36 3 2 2" xfId="6398" xr:uid="{00000000-0005-0000-0000-0000001A0000}"/>
    <cellStyle name="Normal 2 5 37" xfId="6399" xr:uid="{00000000-0005-0000-0000-0000011A0000}"/>
    <cellStyle name="Normal 2 5 37 2" xfId="6400" xr:uid="{00000000-0005-0000-0000-0000021A0000}"/>
    <cellStyle name="Normal 2 5 37 2 2" xfId="6401" xr:uid="{00000000-0005-0000-0000-0000031A0000}"/>
    <cellStyle name="Normal 2 5 37 2 2 2" xfId="6402" xr:uid="{00000000-0005-0000-0000-0000041A0000}"/>
    <cellStyle name="Normal 2 5 37 3" xfId="6403" xr:uid="{00000000-0005-0000-0000-0000051A0000}"/>
    <cellStyle name="Normal 2 5 37 3 2" xfId="6404" xr:uid="{00000000-0005-0000-0000-0000061A0000}"/>
    <cellStyle name="Normal 2 5 37 3 2 2" xfId="6405" xr:uid="{00000000-0005-0000-0000-0000071A0000}"/>
    <cellStyle name="Normal 2 5 38" xfId="6406" xr:uid="{00000000-0005-0000-0000-0000081A0000}"/>
    <cellStyle name="Normal 2 5 38 2" xfId="6407" xr:uid="{00000000-0005-0000-0000-0000091A0000}"/>
    <cellStyle name="Normal 2 5 38 2 2" xfId="6408" xr:uid="{00000000-0005-0000-0000-00000A1A0000}"/>
    <cellStyle name="Normal 2 5 38 2 2 2" xfId="6409" xr:uid="{00000000-0005-0000-0000-00000B1A0000}"/>
    <cellStyle name="Normal 2 5 38 3" xfId="6410" xr:uid="{00000000-0005-0000-0000-00000C1A0000}"/>
    <cellStyle name="Normal 2 5 38 3 2" xfId="6411" xr:uid="{00000000-0005-0000-0000-00000D1A0000}"/>
    <cellStyle name="Normal 2 5 38 3 2 2" xfId="6412" xr:uid="{00000000-0005-0000-0000-00000E1A0000}"/>
    <cellStyle name="Normal 2 5 39" xfId="6413" xr:uid="{00000000-0005-0000-0000-00000F1A0000}"/>
    <cellStyle name="Normal 2 5 39 2" xfId="6414" xr:uid="{00000000-0005-0000-0000-0000101A0000}"/>
    <cellStyle name="Normal 2 5 39 2 2" xfId="6415" xr:uid="{00000000-0005-0000-0000-0000111A0000}"/>
    <cellStyle name="Normal 2 5 39 2 2 2" xfId="6416" xr:uid="{00000000-0005-0000-0000-0000121A0000}"/>
    <cellStyle name="Normal 2 5 39 3" xfId="6417" xr:uid="{00000000-0005-0000-0000-0000131A0000}"/>
    <cellStyle name="Normal 2 5 39 3 2" xfId="6418" xr:uid="{00000000-0005-0000-0000-0000141A0000}"/>
    <cellStyle name="Normal 2 5 39 3 2 2" xfId="6419" xr:uid="{00000000-0005-0000-0000-0000151A0000}"/>
    <cellStyle name="Normal 2 5 4" xfId="6420" xr:uid="{00000000-0005-0000-0000-0000161A0000}"/>
    <cellStyle name="Normal 2 5 4 2" xfId="6421" xr:uid="{00000000-0005-0000-0000-0000171A0000}"/>
    <cellStyle name="Normal 2 5 4 2 2" xfId="6422" xr:uid="{00000000-0005-0000-0000-0000181A0000}"/>
    <cellStyle name="Normal 2 5 4 2 2 2" xfId="6423" xr:uid="{00000000-0005-0000-0000-0000191A0000}"/>
    <cellStyle name="Normal 2 5 4 3" xfId="6424" xr:uid="{00000000-0005-0000-0000-00001A1A0000}"/>
    <cellStyle name="Normal 2 5 4 3 2" xfId="6425" xr:uid="{00000000-0005-0000-0000-00001B1A0000}"/>
    <cellStyle name="Normal 2 5 4 3 2 2" xfId="6426" xr:uid="{00000000-0005-0000-0000-00001C1A0000}"/>
    <cellStyle name="Normal 2 5 40" xfId="6427" xr:uid="{00000000-0005-0000-0000-00001D1A0000}"/>
    <cellStyle name="Normal 2 5 40 2" xfId="6428" xr:uid="{00000000-0005-0000-0000-00001E1A0000}"/>
    <cellStyle name="Normal 2 5 40 2 2" xfId="6429" xr:uid="{00000000-0005-0000-0000-00001F1A0000}"/>
    <cellStyle name="Normal 2 5 40 2 2 2" xfId="6430" xr:uid="{00000000-0005-0000-0000-0000201A0000}"/>
    <cellStyle name="Normal 2 5 40 3" xfId="6431" xr:uid="{00000000-0005-0000-0000-0000211A0000}"/>
    <cellStyle name="Normal 2 5 40 3 2" xfId="6432" xr:uid="{00000000-0005-0000-0000-0000221A0000}"/>
    <cellStyle name="Normal 2 5 40 3 2 2" xfId="6433" xr:uid="{00000000-0005-0000-0000-0000231A0000}"/>
    <cellStyle name="Normal 2 5 41" xfId="6434" xr:uid="{00000000-0005-0000-0000-0000241A0000}"/>
    <cellStyle name="Normal 2 5 41 2" xfId="6435" xr:uid="{00000000-0005-0000-0000-0000251A0000}"/>
    <cellStyle name="Normal 2 5 41 2 2" xfId="6436" xr:uid="{00000000-0005-0000-0000-0000261A0000}"/>
    <cellStyle name="Normal 2 5 41 2 2 2" xfId="6437" xr:uid="{00000000-0005-0000-0000-0000271A0000}"/>
    <cellStyle name="Normal 2 5 41 3" xfId="6438" xr:uid="{00000000-0005-0000-0000-0000281A0000}"/>
    <cellStyle name="Normal 2 5 41 3 2" xfId="6439" xr:uid="{00000000-0005-0000-0000-0000291A0000}"/>
    <cellStyle name="Normal 2 5 41 3 2 2" xfId="6440" xr:uid="{00000000-0005-0000-0000-00002A1A0000}"/>
    <cellStyle name="Normal 2 5 42" xfId="6441" xr:uid="{00000000-0005-0000-0000-00002B1A0000}"/>
    <cellStyle name="Normal 2 5 42 2" xfId="6442" xr:uid="{00000000-0005-0000-0000-00002C1A0000}"/>
    <cellStyle name="Normal 2 5 42 2 2" xfId="6443" xr:uid="{00000000-0005-0000-0000-00002D1A0000}"/>
    <cellStyle name="Normal 2 5 42 2 2 2" xfId="6444" xr:uid="{00000000-0005-0000-0000-00002E1A0000}"/>
    <cellStyle name="Normal 2 5 42 3" xfId="6445" xr:uid="{00000000-0005-0000-0000-00002F1A0000}"/>
    <cellStyle name="Normal 2 5 42 3 2" xfId="6446" xr:uid="{00000000-0005-0000-0000-0000301A0000}"/>
    <cellStyle name="Normal 2 5 42 3 2 2" xfId="6447" xr:uid="{00000000-0005-0000-0000-0000311A0000}"/>
    <cellStyle name="Normal 2 5 43" xfId="6448" xr:uid="{00000000-0005-0000-0000-0000321A0000}"/>
    <cellStyle name="Normal 2 5 43 2" xfId="6449" xr:uid="{00000000-0005-0000-0000-0000331A0000}"/>
    <cellStyle name="Normal 2 5 43 2 2" xfId="6450" xr:uid="{00000000-0005-0000-0000-0000341A0000}"/>
    <cellStyle name="Normal 2 5 43 2 2 2" xfId="6451" xr:uid="{00000000-0005-0000-0000-0000351A0000}"/>
    <cellStyle name="Normal 2 5 43 3" xfId="6452" xr:uid="{00000000-0005-0000-0000-0000361A0000}"/>
    <cellStyle name="Normal 2 5 43 3 2" xfId="6453" xr:uid="{00000000-0005-0000-0000-0000371A0000}"/>
    <cellStyle name="Normal 2 5 43 3 2 2" xfId="6454" xr:uid="{00000000-0005-0000-0000-0000381A0000}"/>
    <cellStyle name="Normal 2 5 44" xfId="6455" xr:uid="{00000000-0005-0000-0000-0000391A0000}"/>
    <cellStyle name="Normal 2 5 44 2" xfId="6456" xr:uid="{00000000-0005-0000-0000-00003A1A0000}"/>
    <cellStyle name="Normal 2 5 44 2 2" xfId="6457" xr:uid="{00000000-0005-0000-0000-00003B1A0000}"/>
    <cellStyle name="Normal 2 5 44 2 2 2" xfId="6458" xr:uid="{00000000-0005-0000-0000-00003C1A0000}"/>
    <cellStyle name="Normal 2 5 44 3" xfId="6459" xr:uid="{00000000-0005-0000-0000-00003D1A0000}"/>
    <cellStyle name="Normal 2 5 44 3 2" xfId="6460" xr:uid="{00000000-0005-0000-0000-00003E1A0000}"/>
    <cellStyle name="Normal 2 5 44 3 2 2" xfId="6461" xr:uid="{00000000-0005-0000-0000-00003F1A0000}"/>
    <cellStyle name="Normal 2 5 45" xfId="6462" xr:uid="{00000000-0005-0000-0000-0000401A0000}"/>
    <cellStyle name="Normal 2 5 45 2" xfId="6463" xr:uid="{00000000-0005-0000-0000-0000411A0000}"/>
    <cellStyle name="Normal 2 5 45 2 2" xfId="6464" xr:uid="{00000000-0005-0000-0000-0000421A0000}"/>
    <cellStyle name="Normal 2 5 45 2 2 2" xfId="6465" xr:uid="{00000000-0005-0000-0000-0000431A0000}"/>
    <cellStyle name="Normal 2 5 45 3" xfId="6466" xr:uid="{00000000-0005-0000-0000-0000441A0000}"/>
    <cellStyle name="Normal 2 5 45 3 2" xfId="6467" xr:uid="{00000000-0005-0000-0000-0000451A0000}"/>
    <cellStyle name="Normal 2 5 45 3 2 2" xfId="6468" xr:uid="{00000000-0005-0000-0000-0000461A0000}"/>
    <cellStyle name="Normal 2 5 46" xfId="6469" xr:uid="{00000000-0005-0000-0000-0000471A0000}"/>
    <cellStyle name="Normal 2 5 46 2" xfId="6470" xr:uid="{00000000-0005-0000-0000-0000481A0000}"/>
    <cellStyle name="Normal 2 5 46 2 2" xfId="6471" xr:uid="{00000000-0005-0000-0000-0000491A0000}"/>
    <cellStyle name="Normal 2 5 46 2 2 2" xfId="6472" xr:uid="{00000000-0005-0000-0000-00004A1A0000}"/>
    <cellStyle name="Normal 2 5 46 3" xfId="6473" xr:uid="{00000000-0005-0000-0000-00004B1A0000}"/>
    <cellStyle name="Normal 2 5 46 3 2" xfId="6474" xr:uid="{00000000-0005-0000-0000-00004C1A0000}"/>
    <cellStyle name="Normal 2 5 46 3 2 2" xfId="6475" xr:uid="{00000000-0005-0000-0000-00004D1A0000}"/>
    <cellStyle name="Normal 2 5 47" xfId="6476" xr:uid="{00000000-0005-0000-0000-00004E1A0000}"/>
    <cellStyle name="Normal 2 5 47 2" xfId="6477" xr:uid="{00000000-0005-0000-0000-00004F1A0000}"/>
    <cellStyle name="Normal 2 5 47 2 2" xfId="6478" xr:uid="{00000000-0005-0000-0000-0000501A0000}"/>
    <cellStyle name="Normal 2 5 47 2 2 2" xfId="6479" xr:uid="{00000000-0005-0000-0000-0000511A0000}"/>
    <cellStyle name="Normal 2 5 47 3" xfId="6480" xr:uid="{00000000-0005-0000-0000-0000521A0000}"/>
    <cellStyle name="Normal 2 5 47 3 2" xfId="6481" xr:uid="{00000000-0005-0000-0000-0000531A0000}"/>
    <cellStyle name="Normal 2 5 47 3 2 2" xfId="6482" xr:uid="{00000000-0005-0000-0000-0000541A0000}"/>
    <cellStyle name="Normal 2 5 48" xfId="6483" xr:uid="{00000000-0005-0000-0000-0000551A0000}"/>
    <cellStyle name="Normal 2 5 48 2" xfId="6484" xr:uid="{00000000-0005-0000-0000-0000561A0000}"/>
    <cellStyle name="Normal 2 5 48 2 2" xfId="6485" xr:uid="{00000000-0005-0000-0000-0000571A0000}"/>
    <cellStyle name="Normal 2 5 48 2 2 2" xfId="6486" xr:uid="{00000000-0005-0000-0000-0000581A0000}"/>
    <cellStyle name="Normal 2 5 48 3" xfId="6487" xr:uid="{00000000-0005-0000-0000-0000591A0000}"/>
    <cellStyle name="Normal 2 5 48 3 2" xfId="6488" xr:uid="{00000000-0005-0000-0000-00005A1A0000}"/>
    <cellStyle name="Normal 2 5 48 3 2 2" xfId="6489" xr:uid="{00000000-0005-0000-0000-00005B1A0000}"/>
    <cellStyle name="Normal 2 5 49" xfId="6490" xr:uid="{00000000-0005-0000-0000-00005C1A0000}"/>
    <cellStyle name="Normal 2 5 49 2" xfId="6491" xr:uid="{00000000-0005-0000-0000-00005D1A0000}"/>
    <cellStyle name="Normal 2 5 49 2 2" xfId="6492" xr:uid="{00000000-0005-0000-0000-00005E1A0000}"/>
    <cellStyle name="Normal 2 5 49 2 2 2" xfId="6493" xr:uid="{00000000-0005-0000-0000-00005F1A0000}"/>
    <cellStyle name="Normal 2 5 49 3" xfId="6494" xr:uid="{00000000-0005-0000-0000-0000601A0000}"/>
    <cellStyle name="Normal 2 5 49 3 2" xfId="6495" xr:uid="{00000000-0005-0000-0000-0000611A0000}"/>
    <cellStyle name="Normal 2 5 49 3 2 2" xfId="6496" xr:uid="{00000000-0005-0000-0000-0000621A0000}"/>
    <cellStyle name="Normal 2 5 5" xfId="6497" xr:uid="{00000000-0005-0000-0000-0000631A0000}"/>
    <cellStyle name="Normal 2 5 5 2" xfId="6498" xr:uid="{00000000-0005-0000-0000-0000641A0000}"/>
    <cellStyle name="Normal 2 5 5 2 2" xfId="6499" xr:uid="{00000000-0005-0000-0000-0000651A0000}"/>
    <cellStyle name="Normal 2 5 5 2 2 2" xfId="6500" xr:uid="{00000000-0005-0000-0000-0000661A0000}"/>
    <cellStyle name="Normal 2 5 5 3" xfId="6501" xr:uid="{00000000-0005-0000-0000-0000671A0000}"/>
    <cellStyle name="Normal 2 5 5 3 2" xfId="6502" xr:uid="{00000000-0005-0000-0000-0000681A0000}"/>
    <cellStyle name="Normal 2 5 5 3 2 2" xfId="6503" xr:uid="{00000000-0005-0000-0000-0000691A0000}"/>
    <cellStyle name="Normal 2 5 50" xfId="6504" xr:uid="{00000000-0005-0000-0000-00006A1A0000}"/>
    <cellStyle name="Normal 2 5 50 2" xfId="6505" xr:uid="{00000000-0005-0000-0000-00006B1A0000}"/>
    <cellStyle name="Normal 2 5 50 2 2" xfId="6506" xr:uid="{00000000-0005-0000-0000-00006C1A0000}"/>
    <cellStyle name="Normal 2 5 50 2 2 2" xfId="6507" xr:uid="{00000000-0005-0000-0000-00006D1A0000}"/>
    <cellStyle name="Normal 2 5 50 3" xfId="6508" xr:uid="{00000000-0005-0000-0000-00006E1A0000}"/>
    <cellStyle name="Normal 2 5 50 3 2" xfId="6509" xr:uid="{00000000-0005-0000-0000-00006F1A0000}"/>
    <cellStyle name="Normal 2 5 50 3 2 2" xfId="6510" xr:uid="{00000000-0005-0000-0000-0000701A0000}"/>
    <cellStyle name="Normal 2 5 51" xfId="6511" xr:uid="{00000000-0005-0000-0000-0000711A0000}"/>
    <cellStyle name="Normal 2 5 51 2" xfId="6512" xr:uid="{00000000-0005-0000-0000-0000721A0000}"/>
    <cellStyle name="Normal 2 5 51 2 2" xfId="6513" xr:uid="{00000000-0005-0000-0000-0000731A0000}"/>
    <cellStyle name="Normal 2 5 51 2 2 2" xfId="6514" xr:uid="{00000000-0005-0000-0000-0000741A0000}"/>
    <cellStyle name="Normal 2 5 51 3" xfId="6515" xr:uid="{00000000-0005-0000-0000-0000751A0000}"/>
    <cellStyle name="Normal 2 5 51 3 2" xfId="6516" xr:uid="{00000000-0005-0000-0000-0000761A0000}"/>
    <cellStyle name="Normal 2 5 51 3 2 2" xfId="6517" xr:uid="{00000000-0005-0000-0000-0000771A0000}"/>
    <cellStyle name="Normal 2 5 52" xfId="6518" xr:uid="{00000000-0005-0000-0000-0000781A0000}"/>
    <cellStyle name="Normal 2 5 52 2" xfId="6519" xr:uid="{00000000-0005-0000-0000-0000791A0000}"/>
    <cellStyle name="Normal 2 5 52 2 2" xfId="6520" xr:uid="{00000000-0005-0000-0000-00007A1A0000}"/>
    <cellStyle name="Normal 2 5 52 2 2 2" xfId="6521" xr:uid="{00000000-0005-0000-0000-00007B1A0000}"/>
    <cellStyle name="Normal 2 5 52 3" xfId="6522" xr:uid="{00000000-0005-0000-0000-00007C1A0000}"/>
    <cellStyle name="Normal 2 5 52 3 2" xfId="6523" xr:uid="{00000000-0005-0000-0000-00007D1A0000}"/>
    <cellStyle name="Normal 2 5 52 3 2 2" xfId="6524" xr:uid="{00000000-0005-0000-0000-00007E1A0000}"/>
    <cellStyle name="Normal 2 5 53" xfId="6525" xr:uid="{00000000-0005-0000-0000-00007F1A0000}"/>
    <cellStyle name="Normal 2 5 53 2" xfId="6526" xr:uid="{00000000-0005-0000-0000-0000801A0000}"/>
    <cellStyle name="Normal 2 5 53 2 2" xfId="6527" xr:uid="{00000000-0005-0000-0000-0000811A0000}"/>
    <cellStyle name="Normal 2 5 53 2 2 2" xfId="6528" xr:uid="{00000000-0005-0000-0000-0000821A0000}"/>
    <cellStyle name="Normal 2 5 53 3" xfId="6529" xr:uid="{00000000-0005-0000-0000-0000831A0000}"/>
    <cellStyle name="Normal 2 5 53 3 2" xfId="6530" xr:uid="{00000000-0005-0000-0000-0000841A0000}"/>
    <cellStyle name="Normal 2 5 53 3 2 2" xfId="6531" xr:uid="{00000000-0005-0000-0000-0000851A0000}"/>
    <cellStyle name="Normal 2 5 54" xfId="6532" xr:uid="{00000000-0005-0000-0000-0000861A0000}"/>
    <cellStyle name="Normal 2 5 54 2" xfId="6533" xr:uid="{00000000-0005-0000-0000-0000871A0000}"/>
    <cellStyle name="Normal 2 5 54 2 2" xfId="6534" xr:uid="{00000000-0005-0000-0000-0000881A0000}"/>
    <cellStyle name="Normal 2 5 54 2 2 2" xfId="6535" xr:uid="{00000000-0005-0000-0000-0000891A0000}"/>
    <cellStyle name="Normal 2 5 54 3" xfId="6536" xr:uid="{00000000-0005-0000-0000-00008A1A0000}"/>
    <cellStyle name="Normal 2 5 54 3 2" xfId="6537" xr:uid="{00000000-0005-0000-0000-00008B1A0000}"/>
    <cellStyle name="Normal 2 5 54 3 2 2" xfId="6538" xr:uid="{00000000-0005-0000-0000-00008C1A0000}"/>
    <cellStyle name="Normal 2 5 55" xfId="6539" xr:uid="{00000000-0005-0000-0000-00008D1A0000}"/>
    <cellStyle name="Normal 2 5 55 2" xfId="6540" xr:uid="{00000000-0005-0000-0000-00008E1A0000}"/>
    <cellStyle name="Normal 2 5 55 2 2" xfId="6541" xr:uid="{00000000-0005-0000-0000-00008F1A0000}"/>
    <cellStyle name="Normal 2 5 55 2 2 2" xfId="6542" xr:uid="{00000000-0005-0000-0000-0000901A0000}"/>
    <cellStyle name="Normal 2 5 55 3" xfId="6543" xr:uid="{00000000-0005-0000-0000-0000911A0000}"/>
    <cellStyle name="Normal 2 5 55 3 2" xfId="6544" xr:uid="{00000000-0005-0000-0000-0000921A0000}"/>
    <cellStyle name="Normal 2 5 55 3 2 2" xfId="6545" xr:uid="{00000000-0005-0000-0000-0000931A0000}"/>
    <cellStyle name="Normal 2 5 56" xfId="6546" xr:uid="{00000000-0005-0000-0000-0000941A0000}"/>
    <cellStyle name="Normal 2 5 56 2" xfId="6547" xr:uid="{00000000-0005-0000-0000-0000951A0000}"/>
    <cellStyle name="Normal 2 5 56 2 2" xfId="6548" xr:uid="{00000000-0005-0000-0000-0000961A0000}"/>
    <cellStyle name="Normal 2 5 56 2 2 2" xfId="6549" xr:uid="{00000000-0005-0000-0000-0000971A0000}"/>
    <cellStyle name="Normal 2 5 56 3" xfId="6550" xr:uid="{00000000-0005-0000-0000-0000981A0000}"/>
    <cellStyle name="Normal 2 5 56 3 2" xfId="6551" xr:uid="{00000000-0005-0000-0000-0000991A0000}"/>
    <cellStyle name="Normal 2 5 56 3 2 2" xfId="6552" xr:uid="{00000000-0005-0000-0000-00009A1A0000}"/>
    <cellStyle name="Normal 2 5 57" xfId="6553" xr:uid="{00000000-0005-0000-0000-00009B1A0000}"/>
    <cellStyle name="Normal 2 5 57 2" xfId="6554" xr:uid="{00000000-0005-0000-0000-00009C1A0000}"/>
    <cellStyle name="Normal 2 5 57 2 2" xfId="6555" xr:uid="{00000000-0005-0000-0000-00009D1A0000}"/>
    <cellStyle name="Normal 2 5 57 2 2 2" xfId="6556" xr:uid="{00000000-0005-0000-0000-00009E1A0000}"/>
    <cellStyle name="Normal 2 5 57 3" xfId="6557" xr:uid="{00000000-0005-0000-0000-00009F1A0000}"/>
    <cellStyle name="Normal 2 5 57 3 2" xfId="6558" xr:uid="{00000000-0005-0000-0000-0000A01A0000}"/>
    <cellStyle name="Normal 2 5 57 3 2 2" xfId="6559" xr:uid="{00000000-0005-0000-0000-0000A11A0000}"/>
    <cellStyle name="Normal 2 5 58" xfId="6560" xr:uid="{00000000-0005-0000-0000-0000A21A0000}"/>
    <cellStyle name="Normal 2 5 58 2" xfId="6561" xr:uid="{00000000-0005-0000-0000-0000A31A0000}"/>
    <cellStyle name="Normal 2 5 58 2 2" xfId="6562" xr:uid="{00000000-0005-0000-0000-0000A41A0000}"/>
    <cellStyle name="Normal 2 5 58 2 2 2" xfId="6563" xr:uid="{00000000-0005-0000-0000-0000A51A0000}"/>
    <cellStyle name="Normal 2 5 58 3" xfId="6564" xr:uid="{00000000-0005-0000-0000-0000A61A0000}"/>
    <cellStyle name="Normal 2 5 58 3 2" xfId="6565" xr:uid="{00000000-0005-0000-0000-0000A71A0000}"/>
    <cellStyle name="Normal 2 5 58 3 2 2" xfId="6566" xr:uid="{00000000-0005-0000-0000-0000A81A0000}"/>
    <cellStyle name="Normal 2 5 59" xfId="6567" xr:uid="{00000000-0005-0000-0000-0000A91A0000}"/>
    <cellStyle name="Normal 2 5 59 2" xfId="6568" xr:uid="{00000000-0005-0000-0000-0000AA1A0000}"/>
    <cellStyle name="Normal 2 5 59 2 2" xfId="6569" xr:uid="{00000000-0005-0000-0000-0000AB1A0000}"/>
    <cellStyle name="Normal 2 5 59 2 2 2" xfId="6570" xr:uid="{00000000-0005-0000-0000-0000AC1A0000}"/>
    <cellStyle name="Normal 2 5 59 3" xfId="6571" xr:uid="{00000000-0005-0000-0000-0000AD1A0000}"/>
    <cellStyle name="Normal 2 5 59 3 2" xfId="6572" xr:uid="{00000000-0005-0000-0000-0000AE1A0000}"/>
    <cellStyle name="Normal 2 5 59 3 2 2" xfId="6573" xr:uid="{00000000-0005-0000-0000-0000AF1A0000}"/>
    <cellStyle name="Normal 2 5 6" xfId="6574" xr:uid="{00000000-0005-0000-0000-0000B01A0000}"/>
    <cellStyle name="Normal 2 5 6 2" xfId="6575" xr:uid="{00000000-0005-0000-0000-0000B11A0000}"/>
    <cellStyle name="Normal 2 5 6 2 2" xfId="6576" xr:uid="{00000000-0005-0000-0000-0000B21A0000}"/>
    <cellStyle name="Normal 2 5 6 2 2 2" xfId="6577" xr:uid="{00000000-0005-0000-0000-0000B31A0000}"/>
    <cellStyle name="Normal 2 5 6 3" xfId="6578" xr:uid="{00000000-0005-0000-0000-0000B41A0000}"/>
    <cellStyle name="Normal 2 5 6 3 2" xfId="6579" xr:uid="{00000000-0005-0000-0000-0000B51A0000}"/>
    <cellStyle name="Normal 2 5 6 3 2 2" xfId="6580" xr:uid="{00000000-0005-0000-0000-0000B61A0000}"/>
    <cellStyle name="Normal 2 5 60" xfId="6581" xr:uid="{00000000-0005-0000-0000-0000B71A0000}"/>
    <cellStyle name="Normal 2 5 60 2" xfId="6582" xr:uid="{00000000-0005-0000-0000-0000B81A0000}"/>
    <cellStyle name="Normal 2 5 60 2 2" xfId="6583" xr:uid="{00000000-0005-0000-0000-0000B91A0000}"/>
    <cellStyle name="Normal 2 5 60 2 2 2" xfId="6584" xr:uid="{00000000-0005-0000-0000-0000BA1A0000}"/>
    <cellStyle name="Normal 2 5 60 3" xfId="6585" xr:uid="{00000000-0005-0000-0000-0000BB1A0000}"/>
    <cellStyle name="Normal 2 5 60 3 2" xfId="6586" xr:uid="{00000000-0005-0000-0000-0000BC1A0000}"/>
    <cellStyle name="Normal 2 5 60 3 2 2" xfId="6587" xr:uid="{00000000-0005-0000-0000-0000BD1A0000}"/>
    <cellStyle name="Normal 2 5 61" xfId="6588" xr:uid="{00000000-0005-0000-0000-0000BE1A0000}"/>
    <cellStyle name="Normal 2 5 61 2" xfId="6589" xr:uid="{00000000-0005-0000-0000-0000BF1A0000}"/>
    <cellStyle name="Normal 2 5 61 2 2" xfId="6590" xr:uid="{00000000-0005-0000-0000-0000C01A0000}"/>
    <cellStyle name="Normal 2 5 61 2 2 2" xfId="6591" xr:uid="{00000000-0005-0000-0000-0000C11A0000}"/>
    <cellStyle name="Normal 2 5 61 3" xfId="6592" xr:uid="{00000000-0005-0000-0000-0000C21A0000}"/>
    <cellStyle name="Normal 2 5 61 3 2" xfId="6593" xr:uid="{00000000-0005-0000-0000-0000C31A0000}"/>
    <cellStyle name="Normal 2 5 61 3 2 2" xfId="6594" xr:uid="{00000000-0005-0000-0000-0000C41A0000}"/>
    <cellStyle name="Normal 2 5 62" xfId="6595" xr:uid="{00000000-0005-0000-0000-0000C51A0000}"/>
    <cellStyle name="Normal 2 5 62 2" xfId="6596" xr:uid="{00000000-0005-0000-0000-0000C61A0000}"/>
    <cellStyle name="Normal 2 5 62 2 2" xfId="6597" xr:uid="{00000000-0005-0000-0000-0000C71A0000}"/>
    <cellStyle name="Normal 2 5 62 2 2 2" xfId="6598" xr:uid="{00000000-0005-0000-0000-0000C81A0000}"/>
    <cellStyle name="Normal 2 5 62 3" xfId="6599" xr:uid="{00000000-0005-0000-0000-0000C91A0000}"/>
    <cellStyle name="Normal 2 5 62 3 2" xfId="6600" xr:uid="{00000000-0005-0000-0000-0000CA1A0000}"/>
    <cellStyle name="Normal 2 5 62 3 2 2" xfId="6601" xr:uid="{00000000-0005-0000-0000-0000CB1A0000}"/>
    <cellStyle name="Normal 2 5 63" xfId="6602" xr:uid="{00000000-0005-0000-0000-0000CC1A0000}"/>
    <cellStyle name="Normal 2 5 63 2" xfId="6603" xr:uid="{00000000-0005-0000-0000-0000CD1A0000}"/>
    <cellStyle name="Normal 2 5 63 2 2" xfId="6604" xr:uid="{00000000-0005-0000-0000-0000CE1A0000}"/>
    <cellStyle name="Normal 2 5 63 2 2 2" xfId="6605" xr:uid="{00000000-0005-0000-0000-0000CF1A0000}"/>
    <cellStyle name="Normal 2 5 63 3" xfId="6606" xr:uid="{00000000-0005-0000-0000-0000D01A0000}"/>
    <cellStyle name="Normal 2 5 63 3 2" xfId="6607" xr:uid="{00000000-0005-0000-0000-0000D11A0000}"/>
    <cellStyle name="Normal 2 5 63 3 2 2" xfId="6608" xr:uid="{00000000-0005-0000-0000-0000D21A0000}"/>
    <cellStyle name="Normal 2 5 64" xfId="6609" xr:uid="{00000000-0005-0000-0000-0000D31A0000}"/>
    <cellStyle name="Normal 2 5 64 2" xfId="6610" xr:uid="{00000000-0005-0000-0000-0000D41A0000}"/>
    <cellStyle name="Normal 2 5 64 2 2" xfId="6611" xr:uid="{00000000-0005-0000-0000-0000D51A0000}"/>
    <cellStyle name="Normal 2 5 64 2 2 2" xfId="6612" xr:uid="{00000000-0005-0000-0000-0000D61A0000}"/>
    <cellStyle name="Normal 2 5 64 3" xfId="6613" xr:uid="{00000000-0005-0000-0000-0000D71A0000}"/>
    <cellStyle name="Normal 2 5 64 3 2" xfId="6614" xr:uid="{00000000-0005-0000-0000-0000D81A0000}"/>
    <cellStyle name="Normal 2 5 64 3 2 2" xfId="6615" xr:uid="{00000000-0005-0000-0000-0000D91A0000}"/>
    <cellStyle name="Normal 2 5 65" xfId="6616" xr:uid="{00000000-0005-0000-0000-0000DA1A0000}"/>
    <cellStyle name="Normal 2 5 65 2" xfId="6617" xr:uid="{00000000-0005-0000-0000-0000DB1A0000}"/>
    <cellStyle name="Normal 2 5 65 2 2" xfId="6618" xr:uid="{00000000-0005-0000-0000-0000DC1A0000}"/>
    <cellStyle name="Normal 2 5 65 2 2 2" xfId="6619" xr:uid="{00000000-0005-0000-0000-0000DD1A0000}"/>
    <cellStyle name="Normal 2 5 65 3" xfId="6620" xr:uid="{00000000-0005-0000-0000-0000DE1A0000}"/>
    <cellStyle name="Normal 2 5 65 3 2" xfId="6621" xr:uid="{00000000-0005-0000-0000-0000DF1A0000}"/>
    <cellStyle name="Normal 2 5 65 3 2 2" xfId="6622" xr:uid="{00000000-0005-0000-0000-0000E01A0000}"/>
    <cellStyle name="Normal 2 5 66" xfId="6623" xr:uid="{00000000-0005-0000-0000-0000E11A0000}"/>
    <cellStyle name="Normal 2 5 66 2" xfId="6624" xr:uid="{00000000-0005-0000-0000-0000E21A0000}"/>
    <cellStyle name="Normal 2 5 66 2 2" xfId="6625" xr:uid="{00000000-0005-0000-0000-0000E31A0000}"/>
    <cellStyle name="Normal 2 5 66 2 2 2" xfId="6626" xr:uid="{00000000-0005-0000-0000-0000E41A0000}"/>
    <cellStyle name="Normal 2 5 66 3" xfId="6627" xr:uid="{00000000-0005-0000-0000-0000E51A0000}"/>
    <cellStyle name="Normal 2 5 66 3 2" xfId="6628" xr:uid="{00000000-0005-0000-0000-0000E61A0000}"/>
    <cellStyle name="Normal 2 5 66 3 2 2" xfId="6629" xr:uid="{00000000-0005-0000-0000-0000E71A0000}"/>
    <cellStyle name="Normal 2 5 67" xfId="6630" xr:uid="{00000000-0005-0000-0000-0000E81A0000}"/>
    <cellStyle name="Normal 2 5 67 2" xfId="6631" xr:uid="{00000000-0005-0000-0000-0000E91A0000}"/>
    <cellStyle name="Normal 2 5 67 2 2" xfId="6632" xr:uid="{00000000-0005-0000-0000-0000EA1A0000}"/>
    <cellStyle name="Normal 2 5 67 2 2 2" xfId="6633" xr:uid="{00000000-0005-0000-0000-0000EB1A0000}"/>
    <cellStyle name="Normal 2 5 67 3" xfId="6634" xr:uid="{00000000-0005-0000-0000-0000EC1A0000}"/>
    <cellStyle name="Normal 2 5 67 3 2" xfId="6635" xr:uid="{00000000-0005-0000-0000-0000ED1A0000}"/>
    <cellStyle name="Normal 2 5 67 3 2 2" xfId="6636" xr:uid="{00000000-0005-0000-0000-0000EE1A0000}"/>
    <cellStyle name="Normal 2 5 68" xfId="6637" xr:uid="{00000000-0005-0000-0000-0000EF1A0000}"/>
    <cellStyle name="Normal 2 5 68 2" xfId="6638" xr:uid="{00000000-0005-0000-0000-0000F01A0000}"/>
    <cellStyle name="Normal 2 5 68 2 2" xfId="6639" xr:uid="{00000000-0005-0000-0000-0000F11A0000}"/>
    <cellStyle name="Normal 2 5 68 2 2 2" xfId="6640" xr:uid="{00000000-0005-0000-0000-0000F21A0000}"/>
    <cellStyle name="Normal 2 5 68 3" xfId="6641" xr:uid="{00000000-0005-0000-0000-0000F31A0000}"/>
    <cellStyle name="Normal 2 5 68 3 2" xfId="6642" xr:uid="{00000000-0005-0000-0000-0000F41A0000}"/>
    <cellStyle name="Normal 2 5 68 3 2 2" xfId="6643" xr:uid="{00000000-0005-0000-0000-0000F51A0000}"/>
    <cellStyle name="Normal 2 5 69" xfId="6644" xr:uid="{00000000-0005-0000-0000-0000F61A0000}"/>
    <cellStyle name="Normal 2 5 69 2" xfId="6645" xr:uid="{00000000-0005-0000-0000-0000F71A0000}"/>
    <cellStyle name="Normal 2 5 69 2 2" xfId="6646" xr:uid="{00000000-0005-0000-0000-0000F81A0000}"/>
    <cellStyle name="Normal 2 5 69 2 2 2" xfId="6647" xr:uid="{00000000-0005-0000-0000-0000F91A0000}"/>
    <cellStyle name="Normal 2 5 69 3" xfId="6648" xr:uid="{00000000-0005-0000-0000-0000FA1A0000}"/>
    <cellStyle name="Normal 2 5 69 3 2" xfId="6649" xr:uid="{00000000-0005-0000-0000-0000FB1A0000}"/>
    <cellStyle name="Normal 2 5 69 3 2 2" xfId="6650" xr:uid="{00000000-0005-0000-0000-0000FC1A0000}"/>
    <cellStyle name="Normal 2 5 7" xfId="6651" xr:uid="{00000000-0005-0000-0000-0000FD1A0000}"/>
    <cellStyle name="Normal 2 5 7 2" xfId="6652" xr:uid="{00000000-0005-0000-0000-0000FE1A0000}"/>
    <cellStyle name="Normal 2 5 7 2 2" xfId="6653" xr:uid="{00000000-0005-0000-0000-0000FF1A0000}"/>
    <cellStyle name="Normal 2 5 7 2 2 2" xfId="6654" xr:uid="{00000000-0005-0000-0000-0000001B0000}"/>
    <cellStyle name="Normal 2 5 7 3" xfId="6655" xr:uid="{00000000-0005-0000-0000-0000011B0000}"/>
    <cellStyle name="Normal 2 5 7 3 2" xfId="6656" xr:uid="{00000000-0005-0000-0000-0000021B0000}"/>
    <cellStyle name="Normal 2 5 7 3 2 2" xfId="6657" xr:uid="{00000000-0005-0000-0000-0000031B0000}"/>
    <cellStyle name="Normal 2 5 70" xfId="6658" xr:uid="{00000000-0005-0000-0000-0000041B0000}"/>
    <cellStyle name="Normal 2 5 70 2" xfId="6659" xr:uid="{00000000-0005-0000-0000-0000051B0000}"/>
    <cellStyle name="Normal 2 5 70 2 2" xfId="6660" xr:uid="{00000000-0005-0000-0000-0000061B0000}"/>
    <cellStyle name="Normal 2 5 70 2 2 2" xfId="6661" xr:uid="{00000000-0005-0000-0000-0000071B0000}"/>
    <cellStyle name="Normal 2 5 70 3" xfId="6662" xr:uid="{00000000-0005-0000-0000-0000081B0000}"/>
    <cellStyle name="Normal 2 5 70 3 2" xfId="6663" xr:uid="{00000000-0005-0000-0000-0000091B0000}"/>
    <cellStyle name="Normal 2 5 70 3 2 2" xfId="6664" xr:uid="{00000000-0005-0000-0000-00000A1B0000}"/>
    <cellStyle name="Normal 2 5 71" xfId="6665" xr:uid="{00000000-0005-0000-0000-00000B1B0000}"/>
    <cellStyle name="Normal 2 5 71 2" xfId="6666" xr:uid="{00000000-0005-0000-0000-00000C1B0000}"/>
    <cellStyle name="Normal 2 5 71 2 2" xfId="6667" xr:uid="{00000000-0005-0000-0000-00000D1B0000}"/>
    <cellStyle name="Normal 2 5 71 2 2 2" xfId="6668" xr:uid="{00000000-0005-0000-0000-00000E1B0000}"/>
    <cellStyle name="Normal 2 5 71 3" xfId="6669" xr:uid="{00000000-0005-0000-0000-00000F1B0000}"/>
    <cellStyle name="Normal 2 5 71 3 2" xfId="6670" xr:uid="{00000000-0005-0000-0000-0000101B0000}"/>
    <cellStyle name="Normal 2 5 71 3 2 2" xfId="6671" xr:uid="{00000000-0005-0000-0000-0000111B0000}"/>
    <cellStyle name="Normal 2 5 72" xfId="6672" xr:uid="{00000000-0005-0000-0000-0000121B0000}"/>
    <cellStyle name="Normal 2 5 72 2" xfId="6673" xr:uid="{00000000-0005-0000-0000-0000131B0000}"/>
    <cellStyle name="Normal 2 5 72 2 2" xfId="6674" xr:uid="{00000000-0005-0000-0000-0000141B0000}"/>
    <cellStyle name="Normal 2 5 72 2 2 2" xfId="6675" xr:uid="{00000000-0005-0000-0000-0000151B0000}"/>
    <cellStyle name="Normal 2 5 72 3" xfId="6676" xr:uid="{00000000-0005-0000-0000-0000161B0000}"/>
    <cellStyle name="Normal 2 5 72 3 2" xfId="6677" xr:uid="{00000000-0005-0000-0000-0000171B0000}"/>
    <cellStyle name="Normal 2 5 72 3 2 2" xfId="6678" xr:uid="{00000000-0005-0000-0000-0000181B0000}"/>
    <cellStyle name="Normal 2 5 73" xfId="6679" xr:uid="{00000000-0005-0000-0000-0000191B0000}"/>
    <cellStyle name="Normal 2 5 73 2" xfId="6680" xr:uid="{00000000-0005-0000-0000-00001A1B0000}"/>
    <cellStyle name="Normal 2 5 73 2 2" xfId="6681" xr:uid="{00000000-0005-0000-0000-00001B1B0000}"/>
    <cellStyle name="Normal 2 5 73 2 2 2" xfId="6682" xr:uid="{00000000-0005-0000-0000-00001C1B0000}"/>
    <cellStyle name="Normal 2 5 73 3" xfId="6683" xr:uid="{00000000-0005-0000-0000-00001D1B0000}"/>
    <cellStyle name="Normal 2 5 73 3 2" xfId="6684" xr:uid="{00000000-0005-0000-0000-00001E1B0000}"/>
    <cellStyle name="Normal 2 5 73 3 2 2" xfId="6685" xr:uid="{00000000-0005-0000-0000-00001F1B0000}"/>
    <cellStyle name="Normal 2 5 74" xfId="6686" xr:uid="{00000000-0005-0000-0000-0000201B0000}"/>
    <cellStyle name="Normal 2 5 74 2" xfId="6687" xr:uid="{00000000-0005-0000-0000-0000211B0000}"/>
    <cellStyle name="Normal 2 5 74 2 2" xfId="6688" xr:uid="{00000000-0005-0000-0000-0000221B0000}"/>
    <cellStyle name="Normal 2 5 74 2 2 2" xfId="6689" xr:uid="{00000000-0005-0000-0000-0000231B0000}"/>
    <cellStyle name="Normal 2 5 74 3" xfId="6690" xr:uid="{00000000-0005-0000-0000-0000241B0000}"/>
    <cellStyle name="Normal 2 5 74 3 2" xfId="6691" xr:uid="{00000000-0005-0000-0000-0000251B0000}"/>
    <cellStyle name="Normal 2 5 74 3 2 2" xfId="6692" xr:uid="{00000000-0005-0000-0000-0000261B0000}"/>
    <cellStyle name="Normal 2 5 75" xfId="6693" xr:uid="{00000000-0005-0000-0000-0000271B0000}"/>
    <cellStyle name="Normal 2 5 75 2" xfId="6694" xr:uid="{00000000-0005-0000-0000-0000281B0000}"/>
    <cellStyle name="Normal 2 5 75 2 2" xfId="6695" xr:uid="{00000000-0005-0000-0000-0000291B0000}"/>
    <cellStyle name="Normal 2 5 75 2 2 2" xfId="6696" xr:uid="{00000000-0005-0000-0000-00002A1B0000}"/>
    <cellStyle name="Normal 2 5 75 3" xfId="6697" xr:uid="{00000000-0005-0000-0000-00002B1B0000}"/>
    <cellStyle name="Normal 2 5 75 3 2" xfId="6698" xr:uid="{00000000-0005-0000-0000-00002C1B0000}"/>
    <cellStyle name="Normal 2 5 75 3 2 2" xfId="6699" xr:uid="{00000000-0005-0000-0000-00002D1B0000}"/>
    <cellStyle name="Normal 2 5 76" xfId="6700" xr:uid="{00000000-0005-0000-0000-00002E1B0000}"/>
    <cellStyle name="Normal 2 5 76 2" xfId="6701" xr:uid="{00000000-0005-0000-0000-00002F1B0000}"/>
    <cellStyle name="Normal 2 5 76 2 2" xfId="6702" xr:uid="{00000000-0005-0000-0000-0000301B0000}"/>
    <cellStyle name="Normal 2 5 76 2 2 2" xfId="6703" xr:uid="{00000000-0005-0000-0000-0000311B0000}"/>
    <cellStyle name="Normal 2 5 76 3" xfId="6704" xr:uid="{00000000-0005-0000-0000-0000321B0000}"/>
    <cellStyle name="Normal 2 5 76 3 2" xfId="6705" xr:uid="{00000000-0005-0000-0000-0000331B0000}"/>
    <cellStyle name="Normal 2 5 76 3 2 2" xfId="6706" xr:uid="{00000000-0005-0000-0000-0000341B0000}"/>
    <cellStyle name="Normal 2 5 77" xfId="6707" xr:uid="{00000000-0005-0000-0000-0000351B0000}"/>
    <cellStyle name="Normal 2 5 77 2" xfId="6708" xr:uid="{00000000-0005-0000-0000-0000361B0000}"/>
    <cellStyle name="Normal 2 5 77 2 2" xfId="6709" xr:uid="{00000000-0005-0000-0000-0000371B0000}"/>
    <cellStyle name="Normal 2 5 77 2 2 2" xfId="6710" xr:uid="{00000000-0005-0000-0000-0000381B0000}"/>
    <cellStyle name="Normal 2 5 77 3" xfId="6711" xr:uid="{00000000-0005-0000-0000-0000391B0000}"/>
    <cellStyle name="Normal 2 5 77 3 2" xfId="6712" xr:uid="{00000000-0005-0000-0000-00003A1B0000}"/>
    <cellStyle name="Normal 2 5 77 3 2 2" xfId="6713" xr:uid="{00000000-0005-0000-0000-00003B1B0000}"/>
    <cellStyle name="Normal 2 5 78" xfId="6714" xr:uid="{00000000-0005-0000-0000-00003C1B0000}"/>
    <cellStyle name="Normal 2 5 78 2" xfId="6715" xr:uid="{00000000-0005-0000-0000-00003D1B0000}"/>
    <cellStyle name="Normal 2 5 78 2 2" xfId="6716" xr:uid="{00000000-0005-0000-0000-00003E1B0000}"/>
    <cellStyle name="Normal 2 5 78 2 2 2" xfId="6717" xr:uid="{00000000-0005-0000-0000-00003F1B0000}"/>
    <cellStyle name="Normal 2 5 78 3" xfId="6718" xr:uid="{00000000-0005-0000-0000-0000401B0000}"/>
    <cellStyle name="Normal 2 5 78 3 2" xfId="6719" xr:uid="{00000000-0005-0000-0000-0000411B0000}"/>
    <cellStyle name="Normal 2 5 78 3 2 2" xfId="6720" xr:uid="{00000000-0005-0000-0000-0000421B0000}"/>
    <cellStyle name="Normal 2 5 79" xfId="6721" xr:uid="{00000000-0005-0000-0000-0000431B0000}"/>
    <cellStyle name="Normal 2 5 79 2" xfId="6722" xr:uid="{00000000-0005-0000-0000-0000441B0000}"/>
    <cellStyle name="Normal 2 5 79 2 2" xfId="6723" xr:uid="{00000000-0005-0000-0000-0000451B0000}"/>
    <cellStyle name="Normal 2 5 79 2 2 2" xfId="6724" xr:uid="{00000000-0005-0000-0000-0000461B0000}"/>
    <cellStyle name="Normal 2 5 79 3" xfId="6725" xr:uid="{00000000-0005-0000-0000-0000471B0000}"/>
    <cellStyle name="Normal 2 5 79 3 2" xfId="6726" xr:uid="{00000000-0005-0000-0000-0000481B0000}"/>
    <cellStyle name="Normal 2 5 79 3 2 2" xfId="6727" xr:uid="{00000000-0005-0000-0000-0000491B0000}"/>
    <cellStyle name="Normal 2 5 8" xfId="6728" xr:uid="{00000000-0005-0000-0000-00004A1B0000}"/>
    <cellStyle name="Normal 2 5 8 2" xfId="6729" xr:uid="{00000000-0005-0000-0000-00004B1B0000}"/>
    <cellStyle name="Normal 2 5 8 2 2" xfId="6730" xr:uid="{00000000-0005-0000-0000-00004C1B0000}"/>
    <cellStyle name="Normal 2 5 8 2 2 2" xfId="6731" xr:uid="{00000000-0005-0000-0000-00004D1B0000}"/>
    <cellStyle name="Normal 2 5 8 3" xfId="6732" xr:uid="{00000000-0005-0000-0000-00004E1B0000}"/>
    <cellStyle name="Normal 2 5 8 3 2" xfId="6733" xr:uid="{00000000-0005-0000-0000-00004F1B0000}"/>
    <cellStyle name="Normal 2 5 8 3 2 2" xfId="6734" xr:uid="{00000000-0005-0000-0000-0000501B0000}"/>
    <cellStyle name="Normal 2 5 80" xfId="6735" xr:uid="{00000000-0005-0000-0000-0000511B0000}"/>
    <cellStyle name="Normal 2 5 80 2" xfId="6736" xr:uid="{00000000-0005-0000-0000-0000521B0000}"/>
    <cellStyle name="Normal 2 5 80 2 2" xfId="6737" xr:uid="{00000000-0005-0000-0000-0000531B0000}"/>
    <cellStyle name="Normal 2 5 80 2 2 2" xfId="6738" xr:uid="{00000000-0005-0000-0000-0000541B0000}"/>
    <cellStyle name="Normal 2 5 80 3" xfId="6739" xr:uid="{00000000-0005-0000-0000-0000551B0000}"/>
    <cellStyle name="Normal 2 5 80 3 2" xfId="6740" xr:uid="{00000000-0005-0000-0000-0000561B0000}"/>
    <cellStyle name="Normal 2 5 80 3 2 2" xfId="6741" xr:uid="{00000000-0005-0000-0000-0000571B0000}"/>
    <cellStyle name="Normal 2 5 81" xfId="6742" xr:uid="{00000000-0005-0000-0000-0000581B0000}"/>
    <cellStyle name="Normal 2 5 81 2" xfId="6743" xr:uid="{00000000-0005-0000-0000-0000591B0000}"/>
    <cellStyle name="Normal 2 5 81 2 2" xfId="6744" xr:uid="{00000000-0005-0000-0000-00005A1B0000}"/>
    <cellStyle name="Normal 2 5 81 2 2 2" xfId="6745" xr:uid="{00000000-0005-0000-0000-00005B1B0000}"/>
    <cellStyle name="Normal 2 5 81 3" xfId="6746" xr:uid="{00000000-0005-0000-0000-00005C1B0000}"/>
    <cellStyle name="Normal 2 5 81 3 2" xfId="6747" xr:uid="{00000000-0005-0000-0000-00005D1B0000}"/>
    <cellStyle name="Normal 2 5 81 3 2 2" xfId="6748" xr:uid="{00000000-0005-0000-0000-00005E1B0000}"/>
    <cellStyle name="Normal 2 5 82" xfId="6749" xr:uid="{00000000-0005-0000-0000-00005F1B0000}"/>
    <cellStyle name="Normal 2 5 82 2" xfId="6750" xr:uid="{00000000-0005-0000-0000-0000601B0000}"/>
    <cellStyle name="Normal 2 5 82 2 2" xfId="6751" xr:uid="{00000000-0005-0000-0000-0000611B0000}"/>
    <cellStyle name="Normal 2 5 82 2 2 2" xfId="6752" xr:uid="{00000000-0005-0000-0000-0000621B0000}"/>
    <cellStyle name="Normal 2 5 82 3" xfId="6753" xr:uid="{00000000-0005-0000-0000-0000631B0000}"/>
    <cellStyle name="Normal 2 5 82 3 2" xfId="6754" xr:uid="{00000000-0005-0000-0000-0000641B0000}"/>
    <cellStyle name="Normal 2 5 82 3 2 2" xfId="6755" xr:uid="{00000000-0005-0000-0000-0000651B0000}"/>
    <cellStyle name="Normal 2 5 83" xfId="6756" xr:uid="{00000000-0005-0000-0000-0000661B0000}"/>
    <cellStyle name="Normal 2 5 83 2" xfId="6757" xr:uid="{00000000-0005-0000-0000-0000671B0000}"/>
    <cellStyle name="Normal 2 5 83 2 2" xfId="6758" xr:uid="{00000000-0005-0000-0000-0000681B0000}"/>
    <cellStyle name="Normal 2 5 83 2 2 2" xfId="6759" xr:uid="{00000000-0005-0000-0000-0000691B0000}"/>
    <cellStyle name="Normal 2 5 83 3" xfId="6760" xr:uid="{00000000-0005-0000-0000-00006A1B0000}"/>
    <cellStyle name="Normal 2 5 83 3 2" xfId="6761" xr:uid="{00000000-0005-0000-0000-00006B1B0000}"/>
    <cellStyle name="Normal 2 5 83 3 2 2" xfId="6762" xr:uid="{00000000-0005-0000-0000-00006C1B0000}"/>
    <cellStyle name="Normal 2 5 84" xfId="6763" xr:uid="{00000000-0005-0000-0000-00006D1B0000}"/>
    <cellStyle name="Normal 2 5 84 2" xfId="6764" xr:uid="{00000000-0005-0000-0000-00006E1B0000}"/>
    <cellStyle name="Normal 2 5 84 2 2" xfId="6765" xr:uid="{00000000-0005-0000-0000-00006F1B0000}"/>
    <cellStyle name="Normal 2 5 84 2 2 2" xfId="6766" xr:uid="{00000000-0005-0000-0000-0000701B0000}"/>
    <cellStyle name="Normal 2 5 84 3" xfId="6767" xr:uid="{00000000-0005-0000-0000-0000711B0000}"/>
    <cellStyle name="Normal 2 5 84 3 2" xfId="6768" xr:uid="{00000000-0005-0000-0000-0000721B0000}"/>
    <cellStyle name="Normal 2 5 84 3 2 2" xfId="6769" xr:uid="{00000000-0005-0000-0000-0000731B0000}"/>
    <cellStyle name="Normal 2 5 85" xfId="6770" xr:uid="{00000000-0005-0000-0000-0000741B0000}"/>
    <cellStyle name="Normal 2 5 85 2" xfId="6771" xr:uid="{00000000-0005-0000-0000-0000751B0000}"/>
    <cellStyle name="Normal 2 5 85 2 2" xfId="6772" xr:uid="{00000000-0005-0000-0000-0000761B0000}"/>
    <cellStyle name="Normal 2 5 85 2 2 2" xfId="6773" xr:uid="{00000000-0005-0000-0000-0000771B0000}"/>
    <cellStyle name="Normal 2 5 85 3" xfId="6774" xr:uid="{00000000-0005-0000-0000-0000781B0000}"/>
    <cellStyle name="Normal 2 5 85 3 2" xfId="6775" xr:uid="{00000000-0005-0000-0000-0000791B0000}"/>
    <cellStyle name="Normal 2 5 85 3 2 2" xfId="6776" xr:uid="{00000000-0005-0000-0000-00007A1B0000}"/>
    <cellStyle name="Normal 2 5 86" xfId="6777" xr:uid="{00000000-0005-0000-0000-00007B1B0000}"/>
    <cellStyle name="Normal 2 5 86 2" xfId="6778" xr:uid="{00000000-0005-0000-0000-00007C1B0000}"/>
    <cellStyle name="Normal 2 5 86 2 2" xfId="6779" xr:uid="{00000000-0005-0000-0000-00007D1B0000}"/>
    <cellStyle name="Normal 2 5 86 2 2 2" xfId="6780" xr:uid="{00000000-0005-0000-0000-00007E1B0000}"/>
    <cellStyle name="Normal 2 5 86 3" xfId="6781" xr:uid="{00000000-0005-0000-0000-00007F1B0000}"/>
    <cellStyle name="Normal 2 5 86 3 2" xfId="6782" xr:uid="{00000000-0005-0000-0000-0000801B0000}"/>
    <cellStyle name="Normal 2 5 86 3 2 2" xfId="6783" xr:uid="{00000000-0005-0000-0000-0000811B0000}"/>
    <cellStyle name="Normal 2 5 87" xfId="6784" xr:uid="{00000000-0005-0000-0000-0000821B0000}"/>
    <cellStyle name="Normal 2 5 87 2" xfId="6785" xr:uid="{00000000-0005-0000-0000-0000831B0000}"/>
    <cellStyle name="Normal 2 5 87 2 2" xfId="6786" xr:uid="{00000000-0005-0000-0000-0000841B0000}"/>
    <cellStyle name="Normal 2 5 87 2 2 2" xfId="6787" xr:uid="{00000000-0005-0000-0000-0000851B0000}"/>
    <cellStyle name="Normal 2 5 87 3" xfId="6788" xr:uid="{00000000-0005-0000-0000-0000861B0000}"/>
    <cellStyle name="Normal 2 5 87 3 2" xfId="6789" xr:uid="{00000000-0005-0000-0000-0000871B0000}"/>
    <cellStyle name="Normal 2 5 87 3 2 2" xfId="6790" xr:uid="{00000000-0005-0000-0000-0000881B0000}"/>
    <cellStyle name="Normal 2 5 88" xfId="6791" xr:uid="{00000000-0005-0000-0000-0000891B0000}"/>
    <cellStyle name="Normal 2 5 88 2" xfId="6792" xr:uid="{00000000-0005-0000-0000-00008A1B0000}"/>
    <cellStyle name="Normal 2 5 88 2 2" xfId="6793" xr:uid="{00000000-0005-0000-0000-00008B1B0000}"/>
    <cellStyle name="Normal 2 5 89" xfId="6794" xr:uid="{00000000-0005-0000-0000-00008C1B0000}"/>
    <cellStyle name="Normal 2 5 89 2" xfId="6795" xr:uid="{00000000-0005-0000-0000-00008D1B0000}"/>
    <cellStyle name="Normal 2 5 89 2 2" xfId="6796" xr:uid="{00000000-0005-0000-0000-00008E1B0000}"/>
    <cellStyle name="Normal 2 5 9" xfId="6797" xr:uid="{00000000-0005-0000-0000-00008F1B0000}"/>
    <cellStyle name="Normal 2 5 9 2" xfId="6798" xr:uid="{00000000-0005-0000-0000-0000901B0000}"/>
    <cellStyle name="Normal 2 5 9 2 2" xfId="6799" xr:uid="{00000000-0005-0000-0000-0000911B0000}"/>
    <cellStyle name="Normal 2 5 9 2 2 2" xfId="6800" xr:uid="{00000000-0005-0000-0000-0000921B0000}"/>
    <cellStyle name="Normal 2 5 9 3" xfId="6801" xr:uid="{00000000-0005-0000-0000-0000931B0000}"/>
    <cellStyle name="Normal 2 5 9 3 2" xfId="6802" xr:uid="{00000000-0005-0000-0000-0000941B0000}"/>
    <cellStyle name="Normal 2 5 9 3 2 2" xfId="6803" xr:uid="{00000000-0005-0000-0000-0000951B0000}"/>
    <cellStyle name="Normal 2 5_DEER 032008 Cost Summary Delivery - Rev 4 (2)" xfId="6804" xr:uid="{00000000-0005-0000-0000-0000961B0000}"/>
    <cellStyle name="Normal 2 50" xfId="6805" xr:uid="{00000000-0005-0000-0000-0000971B0000}"/>
    <cellStyle name="Normal 2 50 2" xfId="6806" xr:uid="{00000000-0005-0000-0000-0000981B0000}"/>
    <cellStyle name="Normal 2 50 2 2" xfId="6807" xr:uid="{00000000-0005-0000-0000-0000991B0000}"/>
    <cellStyle name="Normal 2 50 2 2 2" xfId="6808" xr:uid="{00000000-0005-0000-0000-00009A1B0000}"/>
    <cellStyle name="Normal 2 50 3" xfId="6809" xr:uid="{00000000-0005-0000-0000-00009B1B0000}"/>
    <cellStyle name="Normal 2 50 3 2" xfId="6810" xr:uid="{00000000-0005-0000-0000-00009C1B0000}"/>
    <cellStyle name="Normal 2 50 3 2 2" xfId="6811" xr:uid="{00000000-0005-0000-0000-00009D1B0000}"/>
    <cellStyle name="Normal 2 51" xfId="6812" xr:uid="{00000000-0005-0000-0000-00009E1B0000}"/>
    <cellStyle name="Normal 2 51 2" xfId="6813" xr:uid="{00000000-0005-0000-0000-00009F1B0000}"/>
    <cellStyle name="Normal 2 51 2 2" xfId="6814" xr:uid="{00000000-0005-0000-0000-0000A01B0000}"/>
    <cellStyle name="Normal 2 51 2 2 2" xfId="6815" xr:uid="{00000000-0005-0000-0000-0000A11B0000}"/>
    <cellStyle name="Normal 2 51 3" xfId="6816" xr:uid="{00000000-0005-0000-0000-0000A21B0000}"/>
    <cellStyle name="Normal 2 51 3 2" xfId="6817" xr:uid="{00000000-0005-0000-0000-0000A31B0000}"/>
    <cellStyle name="Normal 2 51 3 2 2" xfId="6818" xr:uid="{00000000-0005-0000-0000-0000A41B0000}"/>
    <cellStyle name="Normal 2 52" xfId="6819" xr:uid="{00000000-0005-0000-0000-0000A51B0000}"/>
    <cellStyle name="Normal 2 52 2" xfId="6820" xr:uid="{00000000-0005-0000-0000-0000A61B0000}"/>
    <cellStyle name="Normal 2 52 2 2" xfId="6821" xr:uid="{00000000-0005-0000-0000-0000A71B0000}"/>
    <cellStyle name="Normal 2 52 2 2 2" xfId="6822" xr:uid="{00000000-0005-0000-0000-0000A81B0000}"/>
    <cellStyle name="Normal 2 52 3" xfId="6823" xr:uid="{00000000-0005-0000-0000-0000A91B0000}"/>
    <cellStyle name="Normal 2 52 3 2" xfId="6824" xr:uid="{00000000-0005-0000-0000-0000AA1B0000}"/>
    <cellStyle name="Normal 2 52 3 2 2" xfId="6825" xr:uid="{00000000-0005-0000-0000-0000AB1B0000}"/>
    <cellStyle name="Normal 2 53" xfId="6826" xr:uid="{00000000-0005-0000-0000-0000AC1B0000}"/>
    <cellStyle name="Normal 2 53 2" xfId="6827" xr:uid="{00000000-0005-0000-0000-0000AD1B0000}"/>
    <cellStyle name="Normal 2 53 2 2" xfId="6828" xr:uid="{00000000-0005-0000-0000-0000AE1B0000}"/>
    <cellStyle name="Normal 2 53 2 2 2" xfId="6829" xr:uid="{00000000-0005-0000-0000-0000AF1B0000}"/>
    <cellStyle name="Normal 2 53 3" xfId="6830" xr:uid="{00000000-0005-0000-0000-0000B01B0000}"/>
    <cellStyle name="Normal 2 53 3 2" xfId="6831" xr:uid="{00000000-0005-0000-0000-0000B11B0000}"/>
    <cellStyle name="Normal 2 53 3 2 2" xfId="6832" xr:uid="{00000000-0005-0000-0000-0000B21B0000}"/>
    <cellStyle name="Normal 2 54" xfId="6833" xr:uid="{00000000-0005-0000-0000-0000B31B0000}"/>
    <cellStyle name="Normal 2 54 2" xfId="6834" xr:uid="{00000000-0005-0000-0000-0000B41B0000}"/>
    <cellStyle name="Normal 2 54 2 2" xfId="6835" xr:uid="{00000000-0005-0000-0000-0000B51B0000}"/>
    <cellStyle name="Normal 2 54 2 2 2" xfId="6836" xr:uid="{00000000-0005-0000-0000-0000B61B0000}"/>
    <cellStyle name="Normal 2 54 3" xfId="6837" xr:uid="{00000000-0005-0000-0000-0000B71B0000}"/>
    <cellStyle name="Normal 2 54 3 2" xfId="6838" xr:uid="{00000000-0005-0000-0000-0000B81B0000}"/>
    <cellStyle name="Normal 2 54 3 2 2" xfId="6839" xr:uid="{00000000-0005-0000-0000-0000B91B0000}"/>
    <cellStyle name="Normal 2 55" xfId="6840" xr:uid="{00000000-0005-0000-0000-0000BA1B0000}"/>
    <cellStyle name="Normal 2 55 2" xfId="6841" xr:uid="{00000000-0005-0000-0000-0000BB1B0000}"/>
    <cellStyle name="Normal 2 55 2 2" xfId="6842" xr:uid="{00000000-0005-0000-0000-0000BC1B0000}"/>
    <cellStyle name="Normal 2 55 2 2 2" xfId="6843" xr:uid="{00000000-0005-0000-0000-0000BD1B0000}"/>
    <cellStyle name="Normal 2 55 3" xfId="6844" xr:uid="{00000000-0005-0000-0000-0000BE1B0000}"/>
    <cellStyle name="Normal 2 55 3 2" xfId="6845" xr:uid="{00000000-0005-0000-0000-0000BF1B0000}"/>
    <cellStyle name="Normal 2 55 3 2 2" xfId="6846" xr:uid="{00000000-0005-0000-0000-0000C01B0000}"/>
    <cellStyle name="Normal 2 56" xfId="6847" xr:uid="{00000000-0005-0000-0000-0000C11B0000}"/>
    <cellStyle name="Normal 2 56 2" xfId="6848" xr:uid="{00000000-0005-0000-0000-0000C21B0000}"/>
    <cellStyle name="Normal 2 56 2 2" xfId="6849" xr:uid="{00000000-0005-0000-0000-0000C31B0000}"/>
    <cellStyle name="Normal 2 56 2 2 2" xfId="6850" xr:uid="{00000000-0005-0000-0000-0000C41B0000}"/>
    <cellStyle name="Normal 2 56 3" xfId="6851" xr:uid="{00000000-0005-0000-0000-0000C51B0000}"/>
    <cellStyle name="Normal 2 56 3 2" xfId="6852" xr:uid="{00000000-0005-0000-0000-0000C61B0000}"/>
    <cellStyle name="Normal 2 56 3 2 2" xfId="6853" xr:uid="{00000000-0005-0000-0000-0000C71B0000}"/>
    <cellStyle name="Normal 2 57" xfId="6854" xr:uid="{00000000-0005-0000-0000-0000C81B0000}"/>
    <cellStyle name="Normal 2 57 2" xfId="6855" xr:uid="{00000000-0005-0000-0000-0000C91B0000}"/>
    <cellStyle name="Normal 2 57 2 2" xfId="6856" xr:uid="{00000000-0005-0000-0000-0000CA1B0000}"/>
    <cellStyle name="Normal 2 57 2 2 2" xfId="6857" xr:uid="{00000000-0005-0000-0000-0000CB1B0000}"/>
    <cellStyle name="Normal 2 57 3" xfId="6858" xr:uid="{00000000-0005-0000-0000-0000CC1B0000}"/>
    <cellStyle name="Normal 2 57 3 2" xfId="6859" xr:uid="{00000000-0005-0000-0000-0000CD1B0000}"/>
    <cellStyle name="Normal 2 57 3 2 2" xfId="6860" xr:uid="{00000000-0005-0000-0000-0000CE1B0000}"/>
    <cellStyle name="Normal 2 58" xfId="6861" xr:uid="{00000000-0005-0000-0000-0000CF1B0000}"/>
    <cellStyle name="Normal 2 58 2" xfId="6862" xr:uid="{00000000-0005-0000-0000-0000D01B0000}"/>
    <cellStyle name="Normal 2 58 2 2" xfId="6863" xr:uid="{00000000-0005-0000-0000-0000D11B0000}"/>
    <cellStyle name="Normal 2 58 2 2 2" xfId="6864" xr:uid="{00000000-0005-0000-0000-0000D21B0000}"/>
    <cellStyle name="Normal 2 58 3" xfId="6865" xr:uid="{00000000-0005-0000-0000-0000D31B0000}"/>
    <cellStyle name="Normal 2 58 3 2" xfId="6866" xr:uid="{00000000-0005-0000-0000-0000D41B0000}"/>
    <cellStyle name="Normal 2 58 3 2 2" xfId="6867" xr:uid="{00000000-0005-0000-0000-0000D51B0000}"/>
    <cellStyle name="Normal 2 59" xfId="6868" xr:uid="{00000000-0005-0000-0000-0000D61B0000}"/>
    <cellStyle name="Normal 2 59 2" xfId="6869" xr:uid="{00000000-0005-0000-0000-0000D71B0000}"/>
    <cellStyle name="Normal 2 59 2 2" xfId="6870" xr:uid="{00000000-0005-0000-0000-0000D81B0000}"/>
    <cellStyle name="Normal 2 59 2 2 2" xfId="6871" xr:uid="{00000000-0005-0000-0000-0000D91B0000}"/>
    <cellStyle name="Normal 2 59 3" xfId="6872" xr:uid="{00000000-0005-0000-0000-0000DA1B0000}"/>
    <cellStyle name="Normal 2 59 3 2" xfId="6873" xr:uid="{00000000-0005-0000-0000-0000DB1B0000}"/>
    <cellStyle name="Normal 2 59 3 2 2" xfId="6874" xr:uid="{00000000-0005-0000-0000-0000DC1B0000}"/>
    <cellStyle name="Normal 2 6" xfId="6875" xr:uid="{00000000-0005-0000-0000-0000DD1B0000}"/>
    <cellStyle name="Normal 2 6 2" xfId="6876" xr:uid="{00000000-0005-0000-0000-0000DE1B0000}"/>
    <cellStyle name="Normal 2 6 2 2" xfId="6877" xr:uid="{00000000-0005-0000-0000-0000DF1B0000}"/>
    <cellStyle name="Normal 2 6 2 2 2" xfId="6878" xr:uid="{00000000-0005-0000-0000-0000E01B0000}"/>
    <cellStyle name="Normal 2 6 3" xfId="6879" xr:uid="{00000000-0005-0000-0000-0000E11B0000}"/>
    <cellStyle name="Normal 2 6 3 2" xfId="6880" xr:uid="{00000000-0005-0000-0000-0000E21B0000}"/>
    <cellStyle name="Normal 2 6 3 2 2" xfId="6881" xr:uid="{00000000-0005-0000-0000-0000E31B0000}"/>
    <cellStyle name="Normal 2 60" xfId="6882" xr:uid="{00000000-0005-0000-0000-0000E41B0000}"/>
    <cellStyle name="Normal 2 60 2" xfId="6883" xr:uid="{00000000-0005-0000-0000-0000E51B0000}"/>
    <cellStyle name="Normal 2 60 2 2" xfId="6884" xr:uid="{00000000-0005-0000-0000-0000E61B0000}"/>
    <cellStyle name="Normal 2 60 2 2 2" xfId="6885" xr:uid="{00000000-0005-0000-0000-0000E71B0000}"/>
    <cellStyle name="Normal 2 60 3" xfId="6886" xr:uid="{00000000-0005-0000-0000-0000E81B0000}"/>
    <cellStyle name="Normal 2 60 3 2" xfId="6887" xr:uid="{00000000-0005-0000-0000-0000E91B0000}"/>
    <cellStyle name="Normal 2 60 3 2 2" xfId="6888" xr:uid="{00000000-0005-0000-0000-0000EA1B0000}"/>
    <cellStyle name="Normal 2 61" xfId="6889" xr:uid="{00000000-0005-0000-0000-0000EB1B0000}"/>
    <cellStyle name="Normal 2 61 2" xfId="6890" xr:uid="{00000000-0005-0000-0000-0000EC1B0000}"/>
    <cellStyle name="Normal 2 61 2 2" xfId="6891" xr:uid="{00000000-0005-0000-0000-0000ED1B0000}"/>
    <cellStyle name="Normal 2 61 2 2 2" xfId="6892" xr:uid="{00000000-0005-0000-0000-0000EE1B0000}"/>
    <cellStyle name="Normal 2 61 3" xfId="6893" xr:uid="{00000000-0005-0000-0000-0000EF1B0000}"/>
    <cellStyle name="Normal 2 61 3 2" xfId="6894" xr:uid="{00000000-0005-0000-0000-0000F01B0000}"/>
    <cellStyle name="Normal 2 61 3 2 2" xfId="6895" xr:uid="{00000000-0005-0000-0000-0000F11B0000}"/>
    <cellStyle name="Normal 2 62" xfId="6896" xr:uid="{00000000-0005-0000-0000-0000F21B0000}"/>
    <cellStyle name="Normal 2 62 2" xfId="6897" xr:uid="{00000000-0005-0000-0000-0000F31B0000}"/>
    <cellStyle name="Normal 2 62 2 2" xfId="6898" xr:uid="{00000000-0005-0000-0000-0000F41B0000}"/>
    <cellStyle name="Normal 2 62 2 2 2" xfId="6899" xr:uid="{00000000-0005-0000-0000-0000F51B0000}"/>
    <cellStyle name="Normal 2 62 3" xfId="6900" xr:uid="{00000000-0005-0000-0000-0000F61B0000}"/>
    <cellStyle name="Normal 2 62 3 2" xfId="6901" xr:uid="{00000000-0005-0000-0000-0000F71B0000}"/>
    <cellStyle name="Normal 2 62 3 2 2" xfId="6902" xr:uid="{00000000-0005-0000-0000-0000F81B0000}"/>
    <cellStyle name="Normal 2 63" xfId="6903" xr:uid="{00000000-0005-0000-0000-0000F91B0000}"/>
    <cellStyle name="Normal 2 63 2" xfId="6904" xr:uid="{00000000-0005-0000-0000-0000FA1B0000}"/>
    <cellStyle name="Normal 2 63 2 2" xfId="6905" xr:uid="{00000000-0005-0000-0000-0000FB1B0000}"/>
    <cellStyle name="Normal 2 63 2 2 2" xfId="6906" xr:uid="{00000000-0005-0000-0000-0000FC1B0000}"/>
    <cellStyle name="Normal 2 63 3" xfId="6907" xr:uid="{00000000-0005-0000-0000-0000FD1B0000}"/>
    <cellStyle name="Normal 2 63 3 2" xfId="6908" xr:uid="{00000000-0005-0000-0000-0000FE1B0000}"/>
    <cellStyle name="Normal 2 63 3 2 2" xfId="6909" xr:uid="{00000000-0005-0000-0000-0000FF1B0000}"/>
    <cellStyle name="Normal 2 64" xfId="6910" xr:uid="{00000000-0005-0000-0000-0000001C0000}"/>
    <cellStyle name="Normal 2 64 2" xfId="6911" xr:uid="{00000000-0005-0000-0000-0000011C0000}"/>
    <cellStyle name="Normal 2 64 2 2" xfId="6912" xr:uid="{00000000-0005-0000-0000-0000021C0000}"/>
    <cellStyle name="Normal 2 64 2 2 2" xfId="6913" xr:uid="{00000000-0005-0000-0000-0000031C0000}"/>
    <cellStyle name="Normal 2 64 3" xfId="6914" xr:uid="{00000000-0005-0000-0000-0000041C0000}"/>
    <cellStyle name="Normal 2 64 3 2" xfId="6915" xr:uid="{00000000-0005-0000-0000-0000051C0000}"/>
    <cellStyle name="Normal 2 64 3 2 2" xfId="6916" xr:uid="{00000000-0005-0000-0000-0000061C0000}"/>
    <cellStyle name="Normal 2 65" xfId="6917" xr:uid="{00000000-0005-0000-0000-0000071C0000}"/>
    <cellStyle name="Normal 2 65 2" xfId="6918" xr:uid="{00000000-0005-0000-0000-0000081C0000}"/>
    <cellStyle name="Normal 2 65 2 2" xfId="6919" xr:uid="{00000000-0005-0000-0000-0000091C0000}"/>
    <cellStyle name="Normal 2 65 2 2 2" xfId="6920" xr:uid="{00000000-0005-0000-0000-00000A1C0000}"/>
    <cellStyle name="Normal 2 65 3" xfId="6921" xr:uid="{00000000-0005-0000-0000-00000B1C0000}"/>
    <cellStyle name="Normal 2 65 3 2" xfId="6922" xr:uid="{00000000-0005-0000-0000-00000C1C0000}"/>
    <cellStyle name="Normal 2 65 3 2 2" xfId="6923" xr:uid="{00000000-0005-0000-0000-00000D1C0000}"/>
    <cellStyle name="Normal 2 66" xfId="6924" xr:uid="{00000000-0005-0000-0000-00000E1C0000}"/>
    <cellStyle name="Normal 2 66 2" xfId="6925" xr:uid="{00000000-0005-0000-0000-00000F1C0000}"/>
    <cellStyle name="Normal 2 66 2 2" xfId="6926" xr:uid="{00000000-0005-0000-0000-0000101C0000}"/>
    <cellStyle name="Normal 2 66 2 2 2" xfId="6927" xr:uid="{00000000-0005-0000-0000-0000111C0000}"/>
    <cellStyle name="Normal 2 66 3" xfId="6928" xr:uid="{00000000-0005-0000-0000-0000121C0000}"/>
    <cellStyle name="Normal 2 66 3 2" xfId="6929" xr:uid="{00000000-0005-0000-0000-0000131C0000}"/>
    <cellStyle name="Normal 2 66 3 2 2" xfId="6930" xr:uid="{00000000-0005-0000-0000-0000141C0000}"/>
    <cellStyle name="Normal 2 67" xfId="6931" xr:uid="{00000000-0005-0000-0000-0000151C0000}"/>
    <cellStyle name="Normal 2 67 2" xfId="6932" xr:uid="{00000000-0005-0000-0000-0000161C0000}"/>
    <cellStyle name="Normal 2 67 2 2" xfId="6933" xr:uid="{00000000-0005-0000-0000-0000171C0000}"/>
    <cellStyle name="Normal 2 67 2 2 2" xfId="6934" xr:uid="{00000000-0005-0000-0000-0000181C0000}"/>
    <cellStyle name="Normal 2 67 3" xfId="6935" xr:uid="{00000000-0005-0000-0000-0000191C0000}"/>
    <cellStyle name="Normal 2 67 3 2" xfId="6936" xr:uid="{00000000-0005-0000-0000-00001A1C0000}"/>
    <cellStyle name="Normal 2 67 3 2 2" xfId="6937" xr:uid="{00000000-0005-0000-0000-00001B1C0000}"/>
    <cellStyle name="Normal 2 68" xfId="6938" xr:uid="{00000000-0005-0000-0000-00001C1C0000}"/>
    <cellStyle name="Normal 2 68 2" xfId="6939" xr:uid="{00000000-0005-0000-0000-00001D1C0000}"/>
    <cellStyle name="Normal 2 68 2 2" xfId="6940" xr:uid="{00000000-0005-0000-0000-00001E1C0000}"/>
    <cellStyle name="Normal 2 68 2 2 2" xfId="6941" xr:uid="{00000000-0005-0000-0000-00001F1C0000}"/>
    <cellStyle name="Normal 2 68 3" xfId="6942" xr:uid="{00000000-0005-0000-0000-0000201C0000}"/>
    <cellStyle name="Normal 2 68 3 2" xfId="6943" xr:uid="{00000000-0005-0000-0000-0000211C0000}"/>
    <cellStyle name="Normal 2 68 3 2 2" xfId="6944" xr:uid="{00000000-0005-0000-0000-0000221C0000}"/>
    <cellStyle name="Normal 2 69" xfId="6945" xr:uid="{00000000-0005-0000-0000-0000231C0000}"/>
    <cellStyle name="Normal 2 69 2" xfId="6946" xr:uid="{00000000-0005-0000-0000-0000241C0000}"/>
    <cellStyle name="Normal 2 69 2 2" xfId="6947" xr:uid="{00000000-0005-0000-0000-0000251C0000}"/>
    <cellStyle name="Normal 2 69 2 2 2" xfId="6948" xr:uid="{00000000-0005-0000-0000-0000261C0000}"/>
    <cellStyle name="Normal 2 69 3" xfId="6949" xr:uid="{00000000-0005-0000-0000-0000271C0000}"/>
    <cellStyle name="Normal 2 69 3 2" xfId="6950" xr:uid="{00000000-0005-0000-0000-0000281C0000}"/>
    <cellStyle name="Normal 2 69 3 2 2" xfId="6951" xr:uid="{00000000-0005-0000-0000-0000291C0000}"/>
    <cellStyle name="Normal 2 7" xfId="6952" xr:uid="{00000000-0005-0000-0000-00002A1C0000}"/>
    <cellStyle name="Normal 2 7 2" xfId="6953" xr:uid="{00000000-0005-0000-0000-00002B1C0000}"/>
    <cellStyle name="Normal 2 7 2 2" xfId="6954" xr:uid="{00000000-0005-0000-0000-00002C1C0000}"/>
    <cellStyle name="Normal 2 7 2 2 2" xfId="6955" xr:uid="{00000000-0005-0000-0000-00002D1C0000}"/>
    <cellStyle name="Normal 2 7 3" xfId="6956" xr:uid="{00000000-0005-0000-0000-00002E1C0000}"/>
    <cellStyle name="Normal 2 7 3 2" xfId="6957" xr:uid="{00000000-0005-0000-0000-00002F1C0000}"/>
    <cellStyle name="Normal 2 7 3 2 2" xfId="6958" xr:uid="{00000000-0005-0000-0000-0000301C0000}"/>
    <cellStyle name="Normal 2 70" xfId="6959" xr:uid="{00000000-0005-0000-0000-0000311C0000}"/>
    <cellStyle name="Normal 2 70 2" xfId="6960" xr:uid="{00000000-0005-0000-0000-0000321C0000}"/>
    <cellStyle name="Normal 2 70 2 2" xfId="6961" xr:uid="{00000000-0005-0000-0000-0000331C0000}"/>
    <cellStyle name="Normal 2 70 2 2 2" xfId="6962" xr:uid="{00000000-0005-0000-0000-0000341C0000}"/>
    <cellStyle name="Normal 2 70 3" xfId="6963" xr:uid="{00000000-0005-0000-0000-0000351C0000}"/>
    <cellStyle name="Normal 2 70 3 2" xfId="6964" xr:uid="{00000000-0005-0000-0000-0000361C0000}"/>
    <cellStyle name="Normal 2 70 3 2 2" xfId="6965" xr:uid="{00000000-0005-0000-0000-0000371C0000}"/>
    <cellStyle name="Normal 2 71" xfId="6966" xr:uid="{00000000-0005-0000-0000-0000381C0000}"/>
    <cellStyle name="Normal 2 71 2" xfId="6967" xr:uid="{00000000-0005-0000-0000-0000391C0000}"/>
    <cellStyle name="Normal 2 71 2 2" xfId="6968" xr:uid="{00000000-0005-0000-0000-00003A1C0000}"/>
    <cellStyle name="Normal 2 71 2 2 2" xfId="6969" xr:uid="{00000000-0005-0000-0000-00003B1C0000}"/>
    <cellStyle name="Normal 2 71 3" xfId="6970" xr:uid="{00000000-0005-0000-0000-00003C1C0000}"/>
    <cellStyle name="Normal 2 71 3 2" xfId="6971" xr:uid="{00000000-0005-0000-0000-00003D1C0000}"/>
    <cellStyle name="Normal 2 71 3 2 2" xfId="6972" xr:uid="{00000000-0005-0000-0000-00003E1C0000}"/>
    <cellStyle name="Normal 2 72" xfId="6973" xr:uid="{00000000-0005-0000-0000-00003F1C0000}"/>
    <cellStyle name="Normal 2 72 2" xfId="6974" xr:uid="{00000000-0005-0000-0000-0000401C0000}"/>
    <cellStyle name="Normal 2 72 2 2" xfId="6975" xr:uid="{00000000-0005-0000-0000-0000411C0000}"/>
    <cellStyle name="Normal 2 72 2 2 2" xfId="6976" xr:uid="{00000000-0005-0000-0000-0000421C0000}"/>
    <cellStyle name="Normal 2 72 3" xfId="6977" xr:uid="{00000000-0005-0000-0000-0000431C0000}"/>
    <cellStyle name="Normal 2 72 3 2" xfId="6978" xr:uid="{00000000-0005-0000-0000-0000441C0000}"/>
    <cellStyle name="Normal 2 72 3 2 2" xfId="6979" xr:uid="{00000000-0005-0000-0000-0000451C0000}"/>
    <cellStyle name="Normal 2 73" xfId="6980" xr:uid="{00000000-0005-0000-0000-0000461C0000}"/>
    <cellStyle name="Normal 2 73 2" xfId="6981" xr:uid="{00000000-0005-0000-0000-0000471C0000}"/>
    <cellStyle name="Normal 2 73 2 2" xfId="6982" xr:uid="{00000000-0005-0000-0000-0000481C0000}"/>
    <cellStyle name="Normal 2 73 2 2 2" xfId="6983" xr:uid="{00000000-0005-0000-0000-0000491C0000}"/>
    <cellStyle name="Normal 2 73 3" xfId="6984" xr:uid="{00000000-0005-0000-0000-00004A1C0000}"/>
    <cellStyle name="Normal 2 73 3 2" xfId="6985" xr:uid="{00000000-0005-0000-0000-00004B1C0000}"/>
    <cellStyle name="Normal 2 73 3 2 2" xfId="6986" xr:uid="{00000000-0005-0000-0000-00004C1C0000}"/>
    <cellStyle name="Normal 2 74" xfId="6987" xr:uid="{00000000-0005-0000-0000-00004D1C0000}"/>
    <cellStyle name="Normal 2 74 2" xfId="6988" xr:uid="{00000000-0005-0000-0000-00004E1C0000}"/>
    <cellStyle name="Normal 2 74 2 2" xfId="6989" xr:uid="{00000000-0005-0000-0000-00004F1C0000}"/>
    <cellStyle name="Normal 2 74 2 2 2" xfId="6990" xr:uid="{00000000-0005-0000-0000-0000501C0000}"/>
    <cellStyle name="Normal 2 74 3" xfId="6991" xr:uid="{00000000-0005-0000-0000-0000511C0000}"/>
    <cellStyle name="Normal 2 74 3 2" xfId="6992" xr:uid="{00000000-0005-0000-0000-0000521C0000}"/>
    <cellStyle name="Normal 2 74 3 2 2" xfId="6993" xr:uid="{00000000-0005-0000-0000-0000531C0000}"/>
    <cellStyle name="Normal 2 75" xfId="6994" xr:uid="{00000000-0005-0000-0000-0000541C0000}"/>
    <cellStyle name="Normal 2 75 2" xfId="6995" xr:uid="{00000000-0005-0000-0000-0000551C0000}"/>
    <cellStyle name="Normal 2 75 2 2" xfId="6996" xr:uid="{00000000-0005-0000-0000-0000561C0000}"/>
    <cellStyle name="Normal 2 75 2 2 2" xfId="6997" xr:uid="{00000000-0005-0000-0000-0000571C0000}"/>
    <cellStyle name="Normal 2 75 3" xfId="6998" xr:uid="{00000000-0005-0000-0000-0000581C0000}"/>
    <cellStyle name="Normal 2 75 3 2" xfId="6999" xr:uid="{00000000-0005-0000-0000-0000591C0000}"/>
    <cellStyle name="Normal 2 75 3 2 2" xfId="7000" xr:uid="{00000000-0005-0000-0000-00005A1C0000}"/>
    <cellStyle name="Normal 2 76" xfId="7001" xr:uid="{00000000-0005-0000-0000-00005B1C0000}"/>
    <cellStyle name="Normal 2 76 2" xfId="7002" xr:uid="{00000000-0005-0000-0000-00005C1C0000}"/>
    <cellStyle name="Normal 2 76 2 2" xfId="7003" xr:uid="{00000000-0005-0000-0000-00005D1C0000}"/>
    <cellStyle name="Normal 2 76 2 2 2" xfId="7004" xr:uid="{00000000-0005-0000-0000-00005E1C0000}"/>
    <cellStyle name="Normal 2 76 3" xfId="7005" xr:uid="{00000000-0005-0000-0000-00005F1C0000}"/>
    <cellStyle name="Normal 2 76 3 2" xfId="7006" xr:uid="{00000000-0005-0000-0000-0000601C0000}"/>
    <cellStyle name="Normal 2 76 3 2 2" xfId="7007" xr:uid="{00000000-0005-0000-0000-0000611C0000}"/>
    <cellStyle name="Normal 2 77" xfId="7008" xr:uid="{00000000-0005-0000-0000-0000621C0000}"/>
    <cellStyle name="Normal 2 77 2" xfId="7009" xr:uid="{00000000-0005-0000-0000-0000631C0000}"/>
    <cellStyle name="Normal 2 77 2 2" xfId="7010" xr:uid="{00000000-0005-0000-0000-0000641C0000}"/>
    <cellStyle name="Normal 2 77 2 2 2" xfId="7011" xr:uid="{00000000-0005-0000-0000-0000651C0000}"/>
    <cellStyle name="Normal 2 77 3" xfId="7012" xr:uid="{00000000-0005-0000-0000-0000661C0000}"/>
    <cellStyle name="Normal 2 77 3 2" xfId="7013" xr:uid="{00000000-0005-0000-0000-0000671C0000}"/>
    <cellStyle name="Normal 2 77 3 2 2" xfId="7014" xr:uid="{00000000-0005-0000-0000-0000681C0000}"/>
    <cellStyle name="Normal 2 78" xfId="7015" xr:uid="{00000000-0005-0000-0000-0000691C0000}"/>
    <cellStyle name="Normal 2 78 2" xfId="7016" xr:uid="{00000000-0005-0000-0000-00006A1C0000}"/>
    <cellStyle name="Normal 2 78 2 2" xfId="7017" xr:uid="{00000000-0005-0000-0000-00006B1C0000}"/>
    <cellStyle name="Normal 2 78 2 2 2" xfId="7018" xr:uid="{00000000-0005-0000-0000-00006C1C0000}"/>
    <cellStyle name="Normal 2 78 3" xfId="7019" xr:uid="{00000000-0005-0000-0000-00006D1C0000}"/>
    <cellStyle name="Normal 2 78 3 2" xfId="7020" xr:uid="{00000000-0005-0000-0000-00006E1C0000}"/>
    <cellStyle name="Normal 2 78 3 2 2" xfId="7021" xr:uid="{00000000-0005-0000-0000-00006F1C0000}"/>
    <cellStyle name="Normal 2 79" xfId="7022" xr:uid="{00000000-0005-0000-0000-0000701C0000}"/>
    <cellStyle name="Normal 2 79 2" xfId="7023" xr:uid="{00000000-0005-0000-0000-0000711C0000}"/>
    <cellStyle name="Normal 2 79 2 2" xfId="7024" xr:uid="{00000000-0005-0000-0000-0000721C0000}"/>
    <cellStyle name="Normal 2 79 2 2 2" xfId="7025" xr:uid="{00000000-0005-0000-0000-0000731C0000}"/>
    <cellStyle name="Normal 2 79 3" xfId="7026" xr:uid="{00000000-0005-0000-0000-0000741C0000}"/>
    <cellStyle name="Normal 2 79 3 2" xfId="7027" xr:uid="{00000000-0005-0000-0000-0000751C0000}"/>
    <cellStyle name="Normal 2 79 3 2 2" xfId="7028" xr:uid="{00000000-0005-0000-0000-0000761C0000}"/>
    <cellStyle name="Normal 2 8" xfId="7029" xr:uid="{00000000-0005-0000-0000-0000771C0000}"/>
    <cellStyle name="Normal 2 8 10" xfId="7030" xr:uid="{00000000-0005-0000-0000-0000781C0000}"/>
    <cellStyle name="Normal 2 8 10 2" xfId="7031" xr:uid="{00000000-0005-0000-0000-0000791C0000}"/>
    <cellStyle name="Normal 2 8 10 2 2" xfId="7032" xr:uid="{00000000-0005-0000-0000-00007A1C0000}"/>
    <cellStyle name="Normal 2 8 10 2 2 2" xfId="7033" xr:uid="{00000000-0005-0000-0000-00007B1C0000}"/>
    <cellStyle name="Normal 2 8 10 3" xfId="7034" xr:uid="{00000000-0005-0000-0000-00007C1C0000}"/>
    <cellStyle name="Normal 2 8 10 3 2" xfId="7035" xr:uid="{00000000-0005-0000-0000-00007D1C0000}"/>
    <cellStyle name="Normal 2 8 10 3 2 2" xfId="7036" xr:uid="{00000000-0005-0000-0000-00007E1C0000}"/>
    <cellStyle name="Normal 2 8 11" xfId="7037" xr:uid="{00000000-0005-0000-0000-00007F1C0000}"/>
    <cellStyle name="Normal 2 8 11 2" xfId="7038" xr:uid="{00000000-0005-0000-0000-0000801C0000}"/>
    <cellStyle name="Normal 2 8 11 2 2" xfId="7039" xr:uid="{00000000-0005-0000-0000-0000811C0000}"/>
    <cellStyle name="Normal 2 8 11 2 2 2" xfId="7040" xr:uid="{00000000-0005-0000-0000-0000821C0000}"/>
    <cellStyle name="Normal 2 8 11 3" xfId="7041" xr:uid="{00000000-0005-0000-0000-0000831C0000}"/>
    <cellStyle name="Normal 2 8 11 3 2" xfId="7042" xr:uid="{00000000-0005-0000-0000-0000841C0000}"/>
    <cellStyle name="Normal 2 8 11 3 2 2" xfId="7043" xr:uid="{00000000-0005-0000-0000-0000851C0000}"/>
    <cellStyle name="Normal 2 8 12" xfId="7044" xr:uid="{00000000-0005-0000-0000-0000861C0000}"/>
    <cellStyle name="Normal 2 8 12 2" xfId="7045" xr:uid="{00000000-0005-0000-0000-0000871C0000}"/>
    <cellStyle name="Normal 2 8 12 2 2" xfId="7046" xr:uid="{00000000-0005-0000-0000-0000881C0000}"/>
    <cellStyle name="Normal 2 8 12 2 2 2" xfId="7047" xr:uid="{00000000-0005-0000-0000-0000891C0000}"/>
    <cellStyle name="Normal 2 8 12 3" xfId="7048" xr:uid="{00000000-0005-0000-0000-00008A1C0000}"/>
    <cellStyle name="Normal 2 8 12 3 2" xfId="7049" xr:uid="{00000000-0005-0000-0000-00008B1C0000}"/>
    <cellStyle name="Normal 2 8 12 3 2 2" xfId="7050" xr:uid="{00000000-0005-0000-0000-00008C1C0000}"/>
    <cellStyle name="Normal 2 8 13" xfId="7051" xr:uid="{00000000-0005-0000-0000-00008D1C0000}"/>
    <cellStyle name="Normal 2 8 13 2" xfId="7052" xr:uid="{00000000-0005-0000-0000-00008E1C0000}"/>
    <cellStyle name="Normal 2 8 13 2 2" xfId="7053" xr:uid="{00000000-0005-0000-0000-00008F1C0000}"/>
    <cellStyle name="Normal 2 8 13 2 2 2" xfId="7054" xr:uid="{00000000-0005-0000-0000-0000901C0000}"/>
    <cellStyle name="Normal 2 8 13 3" xfId="7055" xr:uid="{00000000-0005-0000-0000-0000911C0000}"/>
    <cellStyle name="Normal 2 8 13 3 2" xfId="7056" xr:uid="{00000000-0005-0000-0000-0000921C0000}"/>
    <cellStyle name="Normal 2 8 13 3 2 2" xfId="7057" xr:uid="{00000000-0005-0000-0000-0000931C0000}"/>
    <cellStyle name="Normal 2 8 14" xfId="7058" xr:uid="{00000000-0005-0000-0000-0000941C0000}"/>
    <cellStyle name="Normal 2 8 14 2" xfId="7059" xr:uid="{00000000-0005-0000-0000-0000951C0000}"/>
    <cellStyle name="Normal 2 8 14 2 2" xfId="7060" xr:uid="{00000000-0005-0000-0000-0000961C0000}"/>
    <cellStyle name="Normal 2 8 14 2 2 2" xfId="7061" xr:uid="{00000000-0005-0000-0000-0000971C0000}"/>
    <cellStyle name="Normal 2 8 14 3" xfId="7062" xr:uid="{00000000-0005-0000-0000-0000981C0000}"/>
    <cellStyle name="Normal 2 8 14 3 2" xfId="7063" xr:uid="{00000000-0005-0000-0000-0000991C0000}"/>
    <cellStyle name="Normal 2 8 14 3 2 2" xfId="7064" xr:uid="{00000000-0005-0000-0000-00009A1C0000}"/>
    <cellStyle name="Normal 2 8 15" xfId="7065" xr:uid="{00000000-0005-0000-0000-00009B1C0000}"/>
    <cellStyle name="Normal 2 8 15 2" xfId="7066" xr:uid="{00000000-0005-0000-0000-00009C1C0000}"/>
    <cellStyle name="Normal 2 8 15 2 2" xfId="7067" xr:uid="{00000000-0005-0000-0000-00009D1C0000}"/>
    <cellStyle name="Normal 2 8 15 2 2 2" xfId="7068" xr:uid="{00000000-0005-0000-0000-00009E1C0000}"/>
    <cellStyle name="Normal 2 8 15 3" xfId="7069" xr:uid="{00000000-0005-0000-0000-00009F1C0000}"/>
    <cellStyle name="Normal 2 8 15 3 2" xfId="7070" xr:uid="{00000000-0005-0000-0000-0000A01C0000}"/>
    <cellStyle name="Normal 2 8 15 3 2 2" xfId="7071" xr:uid="{00000000-0005-0000-0000-0000A11C0000}"/>
    <cellStyle name="Normal 2 8 16" xfId="7072" xr:uid="{00000000-0005-0000-0000-0000A21C0000}"/>
    <cellStyle name="Normal 2 8 16 2" xfId="7073" xr:uid="{00000000-0005-0000-0000-0000A31C0000}"/>
    <cellStyle name="Normal 2 8 16 2 2" xfId="7074" xr:uid="{00000000-0005-0000-0000-0000A41C0000}"/>
    <cellStyle name="Normal 2 8 16 2 2 2" xfId="7075" xr:uid="{00000000-0005-0000-0000-0000A51C0000}"/>
    <cellStyle name="Normal 2 8 16 3" xfId="7076" xr:uid="{00000000-0005-0000-0000-0000A61C0000}"/>
    <cellStyle name="Normal 2 8 16 3 2" xfId="7077" xr:uid="{00000000-0005-0000-0000-0000A71C0000}"/>
    <cellStyle name="Normal 2 8 16 3 2 2" xfId="7078" xr:uid="{00000000-0005-0000-0000-0000A81C0000}"/>
    <cellStyle name="Normal 2 8 17" xfId="7079" xr:uid="{00000000-0005-0000-0000-0000A91C0000}"/>
    <cellStyle name="Normal 2 8 17 2" xfId="7080" xr:uid="{00000000-0005-0000-0000-0000AA1C0000}"/>
    <cellStyle name="Normal 2 8 17 2 2" xfId="7081" xr:uid="{00000000-0005-0000-0000-0000AB1C0000}"/>
    <cellStyle name="Normal 2 8 17 2 2 2" xfId="7082" xr:uid="{00000000-0005-0000-0000-0000AC1C0000}"/>
    <cellStyle name="Normal 2 8 17 3" xfId="7083" xr:uid="{00000000-0005-0000-0000-0000AD1C0000}"/>
    <cellStyle name="Normal 2 8 17 3 2" xfId="7084" xr:uid="{00000000-0005-0000-0000-0000AE1C0000}"/>
    <cellStyle name="Normal 2 8 17 3 2 2" xfId="7085" xr:uid="{00000000-0005-0000-0000-0000AF1C0000}"/>
    <cellStyle name="Normal 2 8 18" xfId="7086" xr:uid="{00000000-0005-0000-0000-0000B01C0000}"/>
    <cellStyle name="Normal 2 8 18 2" xfId="7087" xr:uid="{00000000-0005-0000-0000-0000B11C0000}"/>
    <cellStyle name="Normal 2 8 18 2 2" xfId="7088" xr:uid="{00000000-0005-0000-0000-0000B21C0000}"/>
    <cellStyle name="Normal 2 8 18 2 2 2" xfId="7089" xr:uid="{00000000-0005-0000-0000-0000B31C0000}"/>
    <cellStyle name="Normal 2 8 18 3" xfId="7090" xr:uid="{00000000-0005-0000-0000-0000B41C0000}"/>
    <cellStyle name="Normal 2 8 18 3 2" xfId="7091" xr:uid="{00000000-0005-0000-0000-0000B51C0000}"/>
    <cellStyle name="Normal 2 8 18 3 2 2" xfId="7092" xr:uid="{00000000-0005-0000-0000-0000B61C0000}"/>
    <cellStyle name="Normal 2 8 19" xfId="7093" xr:uid="{00000000-0005-0000-0000-0000B71C0000}"/>
    <cellStyle name="Normal 2 8 19 2" xfId="7094" xr:uid="{00000000-0005-0000-0000-0000B81C0000}"/>
    <cellStyle name="Normal 2 8 19 2 2" xfId="7095" xr:uid="{00000000-0005-0000-0000-0000B91C0000}"/>
    <cellStyle name="Normal 2 8 19 2 2 2" xfId="7096" xr:uid="{00000000-0005-0000-0000-0000BA1C0000}"/>
    <cellStyle name="Normal 2 8 19 3" xfId="7097" xr:uid="{00000000-0005-0000-0000-0000BB1C0000}"/>
    <cellStyle name="Normal 2 8 19 3 2" xfId="7098" xr:uid="{00000000-0005-0000-0000-0000BC1C0000}"/>
    <cellStyle name="Normal 2 8 19 3 2 2" xfId="7099" xr:uid="{00000000-0005-0000-0000-0000BD1C0000}"/>
    <cellStyle name="Normal 2 8 2" xfId="7100" xr:uid="{00000000-0005-0000-0000-0000BE1C0000}"/>
    <cellStyle name="Normal 2 8 2 2" xfId="7101" xr:uid="{00000000-0005-0000-0000-0000BF1C0000}"/>
    <cellStyle name="Normal 2 8 2 2 2" xfId="7102" xr:uid="{00000000-0005-0000-0000-0000C01C0000}"/>
    <cellStyle name="Normal 2 8 2 2 2 2" xfId="7103" xr:uid="{00000000-0005-0000-0000-0000C11C0000}"/>
    <cellStyle name="Normal 2 8 2 3" xfId="7104" xr:uid="{00000000-0005-0000-0000-0000C21C0000}"/>
    <cellStyle name="Normal 2 8 2 3 2" xfId="7105" xr:uid="{00000000-0005-0000-0000-0000C31C0000}"/>
    <cellStyle name="Normal 2 8 2 3 2 2" xfId="7106" xr:uid="{00000000-0005-0000-0000-0000C41C0000}"/>
    <cellStyle name="Normal 2 8 20" xfId="7107" xr:uid="{00000000-0005-0000-0000-0000C51C0000}"/>
    <cellStyle name="Normal 2 8 20 2" xfId="7108" xr:uid="{00000000-0005-0000-0000-0000C61C0000}"/>
    <cellStyle name="Normal 2 8 20 2 2" xfId="7109" xr:uid="{00000000-0005-0000-0000-0000C71C0000}"/>
    <cellStyle name="Normal 2 8 20 2 2 2" xfId="7110" xr:uid="{00000000-0005-0000-0000-0000C81C0000}"/>
    <cellStyle name="Normal 2 8 20 3" xfId="7111" xr:uid="{00000000-0005-0000-0000-0000C91C0000}"/>
    <cellStyle name="Normal 2 8 20 3 2" xfId="7112" xr:uid="{00000000-0005-0000-0000-0000CA1C0000}"/>
    <cellStyle name="Normal 2 8 20 3 2 2" xfId="7113" xr:uid="{00000000-0005-0000-0000-0000CB1C0000}"/>
    <cellStyle name="Normal 2 8 21" xfId="7114" xr:uid="{00000000-0005-0000-0000-0000CC1C0000}"/>
    <cellStyle name="Normal 2 8 21 2" xfId="7115" xr:uid="{00000000-0005-0000-0000-0000CD1C0000}"/>
    <cellStyle name="Normal 2 8 21 2 2" xfId="7116" xr:uid="{00000000-0005-0000-0000-0000CE1C0000}"/>
    <cellStyle name="Normal 2 8 21 2 2 2" xfId="7117" xr:uid="{00000000-0005-0000-0000-0000CF1C0000}"/>
    <cellStyle name="Normal 2 8 21 3" xfId="7118" xr:uid="{00000000-0005-0000-0000-0000D01C0000}"/>
    <cellStyle name="Normal 2 8 21 3 2" xfId="7119" xr:uid="{00000000-0005-0000-0000-0000D11C0000}"/>
    <cellStyle name="Normal 2 8 21 3 2 2" xfId="7120" xr:uid="{00000000-0005-0000-0000-0000D21C0000}"/>
    <cellStyle name="Normal 2 8 22" xfId="7121" xr:uid="{00000000-0005-0000-0000-0000D31C0000}"/>
    <cellStyle name="Normal 2 8 22 2" xfId="7122" xr:uid="{00000000-0005-0000-0000-0000D41C0000}"/>
    <cellStyle name="Normal 2 8 22 2 2" xfId="7123" xr:uid="{00000000-0005-0000-0000-0000D51C0000}"/>
    <cellStyle name="Normal 2 8 22 2 2 2" xfId="7124" xr:uid="{00000000-0005-0000-0000-0000D61C0000}"/>
    <cellStyle name="Normal 2 8 22 3" xfId="7125" xr:uid="{00000000-0005-0000-0000-0000D71C0000}"/>
    <cellStyle name="Normal 2 8 22 3 2" xfId="7126" xr:uid="{00000000-0005-0000-0000-0000D81C0000}"/>
    <cellStyle name="Normal 2 8 22 3 2 2" xfId="7127" xr:uid="{00000000-0005-0000-0000-0000D91C0000}"/>
    <cellStyle name="Normal 2 8 23" xfId="7128" xr:uid="{00000000-0005-0000-0000-0000DA1C0000}"/>
    <cellStyle name="Normal 2 8 23 2" xfId="7129" xr:uid="{00000000-0005-0000-0000-0000DB1C0000}"/>
    <cellStyle name="Normal 2 8 23 2 2" xfId="7130" xr:uid="{00000000-0005-0000-0000-0000DC1C0000}"/>
    <cellStyle name="Normal 2 8 23 2 2 2" xfId="7131" xr:uid="{00000000-0005-0000-0000-0000DD1C0000}"/>
    <cellStyle name="Normal 2 8 23 3" xfId="7132" xr:uid="{00000000-0005-0000-0000-0000DE1C0000}"/>
    <cellStyle name="Normal 2 8 23 3 2" xfId="7133" xr:uid="{00000000-0005-0000-0000-0000DF1C0000}"/>
    <cellStyle name="Normal 2 8 23 3 2 2" xfId="7134" xr:uid="{00000000-0005-0000-0000-0000E01C0000}"/>
    <cellStyle name="Normal 2 8 24" xfId="7135" xr:uid="{00000000-0005-0000-0000-0000E11C0000}"/>
    <cellStyle name="Normal 2 8 24 2" xfId="7136" xr:uid="{00000000-0005-0000-0000-0000E21C0000}"/>
    <cellStyle name="Normal 2 8 24 2 2" xfId="7137" xr:uid="{00000000-0005-0000-0000-0000E31C0000}"/>
    <cellStyle name="Normal 2 8 25" xfId="7138" xr:uid="{00000000-0005-0000-0000-0000E41C0000}"/>
    <cellStyle name="Normal 2 8 25 2" xfId="7139" xr:uid="{00000000-0005-0000-0000-0000E51C0000}"/>
    <cellStyle name="Normal 2 8 25 2 2" xfId="7140" xr:uid="{00000000-0005-0000-0000-0000E61C0000}"/>
    <cellStyle name="Normal 2 8 3" xfId="7141" xr:uid="{00000000-0005-0000-0000-0000E71C0000}"/>
    <cellStyle name="Normal 2 8 3 2" xfId="7142" xr:uid="{00000000-0005-0000-0000-0000E81C0000}"/>
    <cellStyle name="Normal 2 8 3 2 2" xfId="7143" xr:uid="{00000000-0005-0000-0000-0000E91C0000}"/>
    <cellStyle name="Normal 2 8 3 2 2 2" xfId="7144" xr:uid="{00000000-0005-0000-0000-0000EA1C0000}"/>
    <cellStyle name="Normal 2 8 3 3" xfId="7145" xr:uid="{00000000-0005-0000-0000-0000EB1C0000}"/>
    <cellStyle name="Normal 2 8 3 3 2" xfId="7146" xr:uid="{00000000-0005-0000-0000-0000EC1C0000}"/>
    <cellStyle name="Normal 2 8 3 3 2 2" xfId="7147" xr:uid="{00000000-0005-0000-0000-0000ED1C0000}"/>
    <cellStyle name="Normal 2 8 4" xfId="7148" xr:uid="{00000000-0005-0000-0000-0000EE1C0000}"/>
    <cellStyle name="Normal 2 8 4 2" xfId="7149" xr:uid="{00000000-0005-0000-0000-0000EF1C0000}"/>
    <cellStyle name="Normal 2 8 4 2 2" xfId="7150" xr:uid="{00000000-0005-0000-0000-0000F01C0000}"/>
    <cellStyle name="Normal 2 8 4 2 2 2" xfId="7151" xr:uid="{00000000-0005-0000-0000-0000F11C0000}"/>
    <cellStyle name="Normal 2 8 4 3" xfId="7152" xr:uid="{00000000-0005-0000-0000-0000F21C0000}"/>
    <cellStyle name="Normal 2 8 4 3 2" xfId="7153" xr:uid="{00000000-0005-0000-0000-0000F31C0000}"/>
    <cellStyle name="Normal 2 8 4 3 2 2" xfId="7154" xr:uid="{00000000-0005-0000-0000-0000F41C0000}"/>
    <cellStyle name="Normal 2 8 5" xfId="7155" xr:uid="{00000000-0005-0000-0000-0000F51C0000}"/>
    <cellStyle name="Normal 2 8 5 2" xfId="7156" xr:uid="{00000000-0005-0000-0000-0000F61C0000}"/>
    <cellStyle name="Normal 2 8 5 2 2" xfId="7157" xr:uid="{00000000-0005-0000-0000-0000F71C0000}"/>
    <cellStyle name="Normal 2 8 5 2 2 2" xfId="7158" xr:uid="{00000000-0005-0000-0000-0000F81C0000}"/>
    <cellStyle name="Normal 2 8 5 3" xfId="7159" xr:uid="{00000000-0005-0000-0000-0000F91C0000}"/>
    <cellStyle name="Normal 2 8 5 3 2" xfId="7160" xr:uid="{00000000-0005-0000-0000-0000FA1C0000}"/>
    <cellStyle name="Normal 2 8 5 3 2 2" xfId="7161" xr:uid="{00000000-0005-0000-0000-0000FB1C0000}"/>
    <cellStyle name="Normal 2 8 6" xfId="7162" xr:uid="{00000000-0005-0000-0000-0000FC1C0000}"/>
    <cellStyle name="Normal 2 8 6 2" xfId="7163" xr:uid="{00000000-0005-0000-0000-0000FD1C0000}"/>
    <cellStyle name="Normal 2 8 6 2 2" xfId="7164" xr:uid="{00000000-0005-0000-0000-0000FE1C0000}"/>
    <cellStyle name="Normal 2 8 6 2 2 2" xfId="7165" xr:uid="{00000000-0005-0000-0000-0000FF1C0000}"/>
    <cellStyle name="Normal 2 8 6 3" xfId="7166" xr:uid="{00000000-0005-0000-0000-0000001D0000}"/>
    <cellStyle name="Normal 2 8 6 3 2" xfId="7167" xr:uid="{00000000-0005-0000-0000-0000011D0000}"/>
    <cellStyle name="Normal 2 8 6 3 2 2" xfId="7168" xr:uid="{00000000-0005-0000-0000-0000021D0000}"/>
    <cellStyle name="Normal 2 8 7" xfId="7169" xr:uid="{00000000-0005-0000-0000-0000031D0000}"/>
    <cellStyle name="Normal 2 8 7 2" xfId="7170" xr:uid="{00000000-0005-0000-0000-0000041D0000}"/>
    <cellStyle name="Normal 2 8 7 2 2" xfId="7171" xr:uid="{00000000-0005-0000-0000-0000051D0000}"/>
    <cellStyle name="Normal 2 8 7 2 2 2" xfId="7172" xr:uid="{00000000-0005-0000-0000-0000061D0000}"/>
    <cellStyle name="Normal 2 8 7 3" xfId="7173" xr:uid="{00000000-0005-0000-0000-0000071D0000}"/>
    <cellStyle name="Normal 2 8 7 3 2" xfId="7174" xr:uid="{00000000-0005-0000-0000-0000081D0000}"/>
    <cellStyle name="Normal 2 8 7 3 2 2" xfId="7175" xr:uid="{00000000-0005-0000-0000-0000091D0000}"/>
    <cellStyle name="Normal 2 8 8" xfId="7176" xr:uid="{00000000-0005-0000-0000-00000A1D0000}"/>
    <cellStyle name="Normal 2 8 8 2" xfId="7177" xr:uid="{00000000-0005-0000-0000-00000B1D0000}"/>
    <cellStyle name="Normal 2 8 8 2 2" xfId="7178" xr:uid="{00000000-0005-0000-0000-00000C1D0000}"/>
    <cellStyle name="Normal 2 8 8 2 2 2" xfId="7179" xr:uid="{00000000-0005-0000-0000-00000D1D0000}"/>
    <cellStyle name="Normal 2 8 8 3" xfId="7180" xr:uid="{00000000-0005-0000-0000-00000E1D0000}"/>
    <cellStyle name="Normal 2 8 8 3 2" xfId="7181" xr:uid="{00000000-0005-0000-0000-00000F1D0000}"/>
    <cellStyle name="Normal 2 8 8 3 2 2" xfId="7182" xr:uid="{00000000-0005-0000-0000-0000101D0000}"/>
    <cellStyle name="Normal 2 8 9" xfId="7183" xr:uid="{00000000-0005-0000-0000-0000111D0000}"/>
    <cellStyle name="Normal 2 8 9 2" xfId="7184" xr:uid="{00000000-0005-0000-0000-0000121D0000}"/>
    <cellStyle name="Normal 2 8 9 2 2" xfId="7185" xr:uid="{00000000-0005-0000-0000-0000131D0000}"/>
    <cellStyle name="Normal 2 8 9 2 2 2" xfId="7186" xr:uid="{00000000-0005-0000-0000-0000141D0000}"/>
    <cellStyle name="Normal 2 8 9 3" xfId="7187" xr:uid="{00000000-0005-0000-0000-0000151D0000}"/>
    <cellStyle name="Normal 2 8 9 3 2" xfId="7188" xr:uid="{00000000-0005-0000-0000-0000161D0000}"/>
    <cellStyle name="Normal 2 8 9 3 2 2" xfId="7189" xr:uid="{00000000-0005-0000-0000-0000171D0000}"/>
    <cellStyle name="Normal 2 80" xfId="7190" xr:uid="{00000000-0005-0000-0000-0000181D0000}"/>
    <cellStyle name="Normal 2 80 2" xfId="7191" xr:uid="{00000000-0005-0000-0000-0000191D0000}"/>
    <cellStyle name="Normal 2 80 2 2" xfId="7192" xr:uid="{00000000-0005-0000-0000-00001A1D0000}"/>
    <cellStyle name="Normal 2 80 2 2 2" xfId="7193" xr:uid="{00000000-0005-0000-0000-00001B1D0000}"/>
    <cellStyle name="Normal 2 80 3" xfId="7194" xr:uid="{00000000-0005-0000-0000-00001C1D0000}"/>
    <cellStyle name="Normal 2 80 3 2" xfId="7195" xr:uid="{00000000-0005-0000-0000-00001D1D0000}"/>
    <cellStyle name="Normal 2 80 3 2 2" xfId="7196" xr:uid="{00000000-0005-0000-0000-00001E1D0000}"/>
    <cellStyle name="Normal 2 81" xfId="7197" xr:uid="{00000000-0005-0000-0000-00001F1D0000}"/>
    <cellStyle name="Normal 2 81 2" xfId="7198" xr:uid="{00000000-0005-0000-0000-0000201D0000}"/>
    <cellStyle name="Normal 2 81 2 2" xfId="7199" xr:uid="{00000000-0005-0000-0000-0000211D0000}"/>
    <cellStyle name="Normal 2 81 2 2 2" xfId="7200" xr:uid="{00000000-0005-0000-0000-0000221D0000}"/>
    <cellStyle name="Normal 2 81 3" xfId="7201" xr:uid="{00000000-0005-0000-0000-0000231D0000}"/>
    <cellStyle name="Normal 2 81 3 2" xfId="7202" xr:uid="{00000000-0005-0000-0000-0000241D0000}"/>
    <cellStyle name="Normal 2 81 3 2 2" xfId="7203" xr:uid="{00000000-0005-0000-0000-0000251D0000}"/>
    <cellStyle name="Normal 2 82" xfId="7204" xr:uid="{00000000-0005-0000-0000-0000261D0000}"/>
    <cellStyle name="Normal 2 82 2" xfId="7205" xr:uid="{00000000-0005-0000-0000-0000271D0000}"/>
    <cellStyle name="Normal 2 82 2 2" xfId="7206" xr:uid="{00000000-0005-0000-0000-0000281D0000}"/>
    <cellStyle name="Normal 2 82 2 2 2" xfId="7207" xr:uid="{00000000-0005-0000-0000-0000291D0000}"/>
    <cellStyle name="Normal 2 82 3" xfId="7208" xr:uid="{00000000-0005-0000-0000-00002A1D0000}"/>
    <cellStyle name="Normal 2 82 3 2" xfId="7209" xr:uid="{00000000-0005-0000-0000-00002B1D0000}"/>
    <cellStyle name="Normal 2 82 3 2 2" xfId="7210" xr:uid="{00000000-0005-0000-0000-00002C1D0000}"/>
    <cellStyle name="Normal 2 83" xfId="7211" xr:uid="{00000000-0005-0000-0000-00002D1D0000}"/>
    <cellStyle name="Normal 2 83 2" xfId="7212" xr:uid="{00000000-0005-0000-0000-00002E1D0000}"/>
    <cellStyle name="Normal 2 83 2 2" xfId="7213" xr:uid="{00000000-0005-0000-0000-00002F1D0000}"/>
    <cellStyle name="Normal 2 83 2 2 2" xfId="7214" xr:uid="{00000000-0005-0000-0000-0000301D0000}"/>
    <cellStyle name="Normal 2 83 3" xfId="7215" xr:uid="{00000000-0005-0000-0000-0000311D0000}"/>
    <cellStyle name="Normal 2 83 3 2" xfId="7216" xr:uid="{00000000-0005-0000-0000-0000321D0000}"/>
    <cellStyle name="Normal 2 83 3 2 2" xfId="7217" xr:uid="{00000000-0005-0000-0000-0000331D0000}"/>
    <cellStyle name="Normal 2 84" xfId="7218" xr:uid="{00000000-0005-0000-0000-0000341D0000}"/>
    <cellStyle name="Normal 2 84 2" xfId="7219" xr:uid="{00000000-0005-0000-0000-0000351D0000}"/>
    <cellStyle name="Normal 2 84 2 2" xfId="7220" xr:uid="{00000000-0005-0000-0000-0000361D0000}"/>
    <cellStyle name="Normal 2 84 2 2 2" xfId="7221" xr:uid="{00000000-0005-0000-0000-0000371D0000}"/>
    <cellStyle name="Normal 2 84 3" xfId="7222" xr:uid="{00000000-0005-0000-0000-0000381D0000}"/>
    <cellStyle name="Normal 2 84 3 2" xfId="7223" xr:uid="{00000000-0005-0000-0000-0000391D0000}"/>
    <cellStyle name="Normal 2 84 3 2 2" xfId="7224" xr:uid="{00000000-0005-0000-0000-00003A1D0000}"/>
    <cellStyle name="Normal 2 85" xfId="7225" xr:uid="{00000000-0005-0000-0000-00003B1D0000}"/>
    <cellStyle name="Normal 2 85 2" xfId="7226" xr:uid="{00000000-0005-0000-0000-00003C1D0000}"/>
    <cellStyle name="Normal 2 85 2 2" xfId="7227" xr:uid="{00000000-0005-0000-0000-00003D1D0000}"/>
    <cellStyle name="Normal 2 85 2 2 2" xfId="7228" xr:uid="{00000000-0005-0000-0000-00003E1D0000}"/>
    <cellStyle name="Normal 2 85 3" xfId="7229" xr:uid="{00000000-0005-0000-0000-00003F1D0000}"/>
    <cellStyle name="Normal 2 85 3 2" xfId="7230" xr:uid="{00000000-0005-0000-0000-0000401D0000}"/>
    <cellStyle name="Normal 2 85 3 2 2" xfId="7231" xr:uid="{00000000-0005-0000-0000-0000411D0000}"/>
    <cellStyle name="Normal 2 86" xfId="7232" xr:uid="{00000000-0005-0000-0000-0000421D0000}"/>
    <cellStyle name="Normal 2 86 2" xfId="7233" xr:uid="{00000000-0005-0000-0000-0000431D0000}"/>
    <cellStyle name="Normal 2 86 2 2" xfId="7234" xr:uid="{00000000-0005-0000-0000-0000441D0000}"/>
    <cellStyle name="Normal 2 86 2 2 2" xfId="7235" xr:uid="{00000000-0005-0000-0000-0000451D0000}"/>
    <cellStyle name="Normal 2 86 3" xfId="7236" xr:uid="{00000000-0005-0000-0000-0000461D0000}"/>
    <cellStyle name="Normal 2 86 3 2" xfId="7237" xr:uid="{00000000-0005-0000-0000-0000471D0000}"/>
    <cellStyle name="Normal 2 86 3 2 2" xfId="7238" xr:uid="{00000000-0005-0000-0000-0000481D0000}"/>
    <cellStyle name="Normal 2 87" xfId="7239" xr:uid="{00000000-0005-0000-0000-0000491D0000}"/>
    <cellStyle name="Normal 2 87 2" xfId="7240" xr:uid="{00000000-0005-0000-0000-00004A1D0000}"/>
    <cellStyle name="Normal 2 87 2 2" xfId="7241" xr:uid="{00000000-0005-0000-0000-00004B1D0000}"/>
    <cellStyle name="Normal 2 87 2 2 2" xfId="7242" xr:uid="{00000000-0005-0000-0000-00004C1D0000}"/>
    <cellStyle name="Normal 2 87 3" xfId="7243" xr:uid="{00000000-0005-0000-0000-00004D1D0000}"/>
    <cellStyle name="Normal 2 87 3 2" xfId="7244" xr:uid="{00000000-0005-0000-0000-00004E1D0000}"/>
    <cellStyle name="Normal 2 87 3 2 2" xfId="7245" xr:uid="{00000000-0005-0000-0000-00004F1D0000}"/>
    <cellStyle name="Normal 2 88" xfId="7246" xr:uid="{00000000-0005-0000-0000-0000501D0000}"/>
    <cellStyle name="Normal 2 88 2" xfId="7247" xr:uid="{00000000-0005-0000-0000-0000511D0000}"/>
    <cellStyle name="Normal 2 88 2 2" xfId="7248" xr:uid="{00000000-0005-0000-0000-0000521D0000}"/>
    <cellStyle name="Normal 2 88 2 2 2" xfId="7249" xr:uid="{00000000-0005-0000-0000-0000531D0000}"/>
    <cellStyle name="Normal 2 88 3" xfId="7250" xr:uid="{00000000-0005-0000-0000-0000541D0000}"/>
    <cellStyle name="Normal 2 88 3 2" xfId="7251" xr:uid="{00000000-0005-0000-0000-0000551D0000}"/>
    <cellStyle name="Normal 2 88 3 2 2" xfId="7252" xr:uid="{00000000-0005-0000-0000-0000561D0000}"/>
    <cellStyle name="Normal 2 89" xfId="7253" xr:uid="{00000000-0005-0000-0000-0000571D0000}"/>
    <cellStyle name="Normal 2 89 2" xfId="7254" xr:uid="{00000000-0005-0000-0000-0000581D0000}"/>
    <cellStyle name="Normal 2 89 2 2" xfId="7255" xr:uid="{00000000-0005-0000-0000-0000591D0000}"/>
    <cellStyle name="Normal 2 89 2 2 2" xfId="7256" xr:uid="{00000000-0005-0000-0000-00005A1D0000}"/>
    <cellStyle name="Normal 2 89 3" xfId="7257" xr:uid="{00000000-0005-0000-0000-00005B1D0000}"/>
    <cellStyle name="Normal 2 89 3 2" xfId="7258" xr:uid="{00000000-0005-0000-0000-00005C1D0000}"/>
    <cellStyle name="Normal 2 89 3 2 2" xfId="7259" xr:uid="{00000000-0005-0000-0000-00005D1D0000}"/>
    <cellStyle name="Normal 2 9" xfId="7260" xr:uid="{00000000-0005-0000-0000-00005E1D0000}"/>
    <cellStyle name="Normal 2 9 10" xfId="7261" xr:uid="{00000000-0005-0000-0000-00005F1D0000}"/>
    <cellStyle name="Normal 2 9 10 2" xfId="7262" xr:uid="{00000000-0005-0000-0000-0000601D0000}"/>
    <cellStyle name="Normal 2 9 10 2 2" xfId="7263" xr:uid="{00000000-0005-0000-0000-0000611D0000}"/>
    <cellStyle name="Normal 2 9 10 2 2 2" xfId="7264" xr:uid="{00000000-0005-0000-0000-0000621D0000}"/>
    <cellStyle name="Normal 2 9 10 3" xfId="7265" xr:uid="{00000000-0005-0000-0000-0000631D0000}"/>
    <cellStyle name="Normal 2 9 10 3 2" xfId="7266" xr:uid="{00000000-0005-0000-0000-0000641D0000}"/>
    <cellStyle name="Normal 2 9 10 3 2 2" xfId="7267" xr:uid="{00000000-0005-0000-0000-0000651D0000}"/>
    <cellStyle name="Normal 2 9 11" xfId="7268" xr:uid="{00000000-0005-0000-0000-0000661D0000}"/>
    <cellStyle name="Normal 2 9 11 2" xfId="7269" xr:uid="{00000000-0005-0000-0000-0000671D0000}"/>
    <cellStyle name="Normal 2 9 11 2 2" xfId="7270" xr:uid="{00000000-0005-0000-0000-0000681D0000}"/>
    <cellStyle name="Normal 2 9 11 2 2 2" xfId="7271" xr:uid="{00000000-0005-0000-0000-0000691D0000}"/>
    <cellStyle name="Normal 2 9 11 3" xfId="7272" xr:uid="{00000000-0005-0000-0000-00006A1D0000}"/>
    <cellStyle name="Normal 2 9 11 3 2" xfId="7273" xr:uid="{00000000-0005-0000-0000-00006B1D0000}"/>
    <cellStyle name="Normal 2 9 11 3 2 2" xfId="7274" xr:uid="{00000000-0005-0000-0000-00006C1D0000}"/>
    <cellStyle name="Normal 2 9 12" xfId="7275" xr:uid="{00000000-0005-0000-0000-00006D1D0000}"/>
    <cellStyle name="Normal 2 9 12 2" xfId="7276" xr:uid="{00000000-0005-0000-0000-00006E1D0000}"/>
    <cellStyle name="Normal 2 9 12 2 2" xfId="7277" xr:uid="{00000000-0005-0000-0000-00006F1D0000}"/>
    <cellStyle name="Normal 2 9 12 2 2 2" xfId="7278" xr:uid="{00000000-0005-0000-0000-0000701D0000}"/>
    <cellStyle name="Normal 2 9 12 3" xfId="7279" xr:uid="{00000000-0005-0000-0000-0000711D0000}"/>
    <cellStyle name="Normal 2 9 12 3 2" xfId="7280" xr:uid="{00000000-0005-0000-0000-0000721D0000}"/>
    <cellStyle name="Normal 2 9 12 3 2 2" xfId="7281" xr:uid="{00000000-0005-0000-0000-0000731D0000}"/>
    <cellStyle name="Normal 2 9 13" xfId="7282" xr:uid="{00000000-0005-0000-0000-0000741D0000}"/>
    <cellStyle name="Normal 2 9 13 2" xfId="7283" xr:uid="{00000000-0005-0000-0000-0000751D0000}"/>
    <cellStyle name="Normal 2 9 13 2 2" xfId="7284" xr:uid="{00000000-0005-0000-0000-0000761D0000}"/>
    <cellStyle name="Normal 2 9 13 2 2 2" xfId="7285" xr:uid="{00000000-0005-0000-0000-0000771D0000}"/>
    <cellStyle name="Normal 2 9 13 3" xfId="7286" xr:uid="{00000000-0005-0000-0000-0000781D0000}"/>
    <cellStyle name="Normal 2 9 13 3 2" xfId="7287" xr:uid="{00000000-0005-0000-0000-0000791D0000}"/>
    <cellStyle name="Normal 2 9 13 3 2 2" xfId="7288" xr:uid="{00000000-0005-0000-0000-00007A1D0000}"/>
    <cellStyle name="Normal 2 9 14" xfId="7289" xr:uid="{00000000-0005-0000-0000-00007B1D0000}"/>
    <cellStyle name="Normal 2 9 14 2" xfId="7290" xr:uid="{00000000-0005-0000-0000-00007C1D0000}"/>
    <cellStyle name="Normal 2 9 14 2 2" xfId="7291" xr:uid="{00000000-0005-0000-0000-00007D1D0000}"/>
    <cellStyle name="Normal 2 9 14 2 2 2" xfId="7292" xr:uid="{00000000-0005-0000-0000-00007E1D0000}"/>
    <cellStyle name="Normal 2 9 14 3" xfId="7293" xr:uid="{00000000-0005-0000-0000-00007F1D0000}"/>
    <cellStyle name="Normal 2 9 14 3 2" xfId="7294" xr:uid="{00000000-0005-0000-0000-0000801D0000}"/>
    <cellStyle name="Normal 2 9 14 3 2 2" xfId="7295" xr:uid="{00000000-0005-0000-0000-0000811D0000}"/>
    <cellStyle name="Normal 2 9 15" xfId="7296" xr:uid="{00000000-0005-0000-0000-0000821D0000}"/>
    <cellStyle name="Normal 2 9 15 2" xfId="7297" xr:uid="{00000000-0005-0000-0000-0000831D0000}"/>
    <cellStyle name="Normal 2 9 15 2 2" xfId="7298" xr:uid="{00000000-0005-0000-0000-0000841D0000}"/>
    <cellStyle name="Normal 2 9 15 2 2 2" xfId="7299" xr:uid="{00000000-0005-0000-0000-0000851D0000}"/>
    <cellStyle name="Normal 2 9 15 3" xfId="7300" xr:uid="{00000000-0005-0000-0000-0000861D0000}"/>
    <cellStyle name="Normal 2 9 15 3 2" xfId="7301" xr:uid="{00000000-0005-0000-0000-0000871D0000}"/>
    <cellStyle name="Normal 2 9 15 3 2 2" xfId="7302" xr:uid="{00000000-0005-0000-0000-0000881D0000}"/>
    <cellStyle name="Normal 2 9 16" xfId="7303" xr:uid="{00000000-0005-0000-0000-0000891D0000}"/>
    <cellStyle name="Normal 2 9 16 2" xfId="7304" xr:uid="{00000000-0005-0000-0000-00008A1D0000}"/>
    <cellStyle name="Normal 2 9 16 2 2" xfId="7305" xr:uid="{00000000-0005-0000-0000-00008B1D0000}"/>
    <cellStyle name="Normal 2 9 16 2 2 2" xfId="7306" xr:uid="{00000000-0005-0000-0000-00008C1D0000}"/>
    <cellStyle name="Normal 2 9 16 3" xfId="7307" xr:uid="{00000000-0005-0000-0000-00008D1D0000}"/>
    <cellStyle name="Normal 2 9 16 3 2" xfId="7308" xr:uid="{00000000-0005-0000-0000-00008E1D0000}"/>
    <cellStyle name="Normal 2 9 16 3 2 2" xfId="7309" xr:uid="{00000000-0005-0000-0000-00008F1D0000}"/>
    <cellStyle name="Normal 2 9 17" xfId="7310" xr:uid="{00000000-0005-0000-0000-0000901D0000}"/>
    <cellStyle name="Normal 2 9 17 2" xfId="7311" xr:uid="{00000000-0005-0000-0000-0000911D0000}"/>
    <cellStyle name="Normal 2 9 17 2 2" xfId="7312" xr:uid="{00000000-0005-0000-0000-0000921D0000}"/>
    <cellStyle name="Normal 2 9 17 2 2 2" xfId="7313" xr:uid="{00000000-0005-0000-0000-0000931D0000}"/>
    <cellStyle name="Normal 2 9 17 3" xfId="7314" xr:uid="{00000000-0005-0000-0000-0000941D0000}"/>
    <cellStyle name="Normal 2 9 17 3 2" xfId="7315" xr:uid="{00000000-0005-0000-0000-0000951D0000}"/>
    <cellStyle name="Normal 2 9 17 3 2 2" xfId="7316" xr:uid="{00000000-0005-0000-0000-0000961D0000}"/>
    <cellStyle name="Normal 2 9 18" xfId="7317" xr:uid="{00000000-0005-0000-0000-0000971D0000}"/>
    <cellStyle name="Normal 2 9 18 2" xfId="7318" xr:uid="{00000000-0005-0000-0000-0000981D0000}"/>
    <cellStyle name="Normal 2 9 18 2 2" xfId="7319" xr:uid="{00000000-0005-0000-0000-0000991D0000}"/>
    <cellStyle name="Normal 2 9 18 2 2 2" xfId="7320" xr:uid="{00000000-0005-0000-0000-00009A1D0000}"/>
    <cellStyle name="Normal 2 9 18 3" xfId="7321" xr:uid="{00000000-0005-0000-0000-00009B1D0000}"/>
    <cellStyle name="Normal 2 9 18 3 2" xfId="7322" xr:uid="{00000000-0005-0000-0000-00009C1D0000}"/>
    <cellStyle name="Normal 2 9 18 3 2 2" xfId="7323" xr:uid="{00000000-0005-0000-0000-00009D1D0000}"/>
    <cellStyle name="Normal 2 9 19" xfId="7324" xr:uid="{00000000-0005-0000-0000-00009E1D0000}"/>
    <cellStyle name="Normal 2 9 19 2" xfId="7325" xr:uid="{00000000-0005-0000-0000-00009F1D0000}"/>
    <cellStyle name="Normal 2 9 19 2 2" xfId="7326" xr:uid="{00000000-0005-0000-0000-0000A01D0000}"/>
    <cellStyle name="Normal 2 9 19 2 2 2" xfId="7327" xr:uid="{00000000-0005-0000-0000-0000A11D0000}"/>
    <cellStyle name="Normal 2 9 19 3" xfId="7328" xr:uid="{00000000-0005-0000-0000-0000A21D0000}"/>
    <cellStyle name="Normal 2 9 19 3 2" xfId="7329" xr:uid="{00000000-0005-0000-0000-0000A31D0000}"/>
    <cellStyle name="Normal 2 9 19 3 2 2" xfId="7330" xr:uid="{00000000-0005-0000-0000-0000A41D0000}"/>
    <cellStyle name="Normal 2 9 2" xfId="7331" xr:uid="{00000000-0005-0000-0000-0000A51D0000}"/>
    <cellStyle name="Normal 2 9 2 2" xfId="7332" xr:uid="{00000000-0005-0000-0000-0000A61D0000}"/>
    <cellStyle name="Normal 2 9 2 2 2" xfId="7333" xr:uid="{00000000-0005-0000-0000-0000A71D0000}"/>
    <cellStyle name="Normal 2 9 2 2 2 2" xfId="7334" xr:uid="{00000000-0005-0000-0000-0000A81D0000}"/>
    <cellStyle name="Normal 2 9 2 3" xfId="7335" xr:uid="{00000000-0005-0000-0000-0000A91D0000}"/>
    <cellStyle name="Normal 2 9 2 3 2" xfId="7336" xr:uid="{00000000-0005-0000-0000-0000AA1D0000}"/>
    <cellStyle name="Normal 2 9 2 3 2 2" xfId="7337" xr:uid="{00000000-0005-0000-0000-0000AB1D0000}"/>
    <cellStyle name="Normal 2 9 20" xfId="7338" xr:uid="{00000000-0005-0000-0000-0000AC1D0000}"/>
    <cellStyle name="Normal 2 9 20 2" xfId="7339" xr:uid="{00000000-0005-0000-0000-0000AD1D0000}"/>
    <cellStyle name="Normal 2 9 20 2 2" xfId="7340" xr:uid="{00000000-0005-0000-0000-0000AE1D0000}"/>
    <cellStyle name="Normal 2 9 20 2 2 2" xfId="7341" xr:uid="{00000000-0005-0000-0000-0000AF1D0000}"/>
    <cellStyle name="Normal 2 9 20 3" xfId="7342" xr:uid="{00000000-0005-0000-0000-0000B01D0000}"/>
    <cellStyle name="Normal 2 9 20 3 2" xfId="7343" xr:uid="{00000000-0005-0000-0000-0000B11D0000}"/>
    <cellStyle name="Normal 2 9 20 3 2 2" xfId="7344" xr:uid="{00000000-0005-0000-0000-0000B21D0000}"/>
    <cellStyle name="Normal 2 9 21" xfId="7345" xr:uid="{00000000-0005-0000-0000-0000B31D0000}"/>
    <cellStyle name="Normal 2 9 21 2" xfId="7346" xr:uid="{00000000-0005-0000-0000-0000B41D0000}"/>
    <cellStyle name="Normal 2 9 21 2 2" xfId="7347" xr:uid="{00000000-0005-0000-0000-0000B51D0000}"/>
    <cellStyle name="Normal 2 9 21 2 2 2" xfId="7348" xr:uid="{00000000-0005-0000-0000-0000B61D0000}"/>
    <cellStyle name="Normal 2 9 21 3" xfId="7349" xr:uid="{00000000-0005-0000-0000-0000B71D0000}"/>
    <cellStyle name="Normal 2 9 21 3 2" xfId="7350" xr:uid="{00000000-0005-0000-0000-0000B81D0000}"/>
    <cellStyle name="Normal 2 9 21 3 2 2" xfId="7351" xr:uid="{00000000-0005-0000-0000-0000B91D0000}"/>
    <cellStyle name="Normal 2 9 22" xfId="7352" xr:uid="{00000000-0005-0000-0000-0000BA1D0000}"/>
    <cellStyle name="Normal 2 9 22 2" xfId="7353" xr:uid="{00000000-0005-0000-0000-0000BB1D0000}"/>
    <cellStyle name="Normal 2 9 22 2 2" xfId="7354" xr:uid="{00000000-0005-0000-0000-0000BC1D0000}"/>
    <cellStyle name="Normal 2 9 22 2 2 2" xfId="7355" xr:uid="{00000000-0005-0000-0000-0000BD1D0000}"/>
    <cellStyle name="Normal 2 9 22 3" xfId="7356" xr:uid="{00000000-0005-0000-0000-0000BE1D0000}"/>
    <cellStyle name="Normal 2 9 22 3 2" xfId="7357" xr:uid="{00000000-0005-0000-0000-0000BF1D0000}"/>
    <cellStyle name="Normal 2 9 22 3 2 2" xfId="7358" xr:uid="{00000000-0005-0000-0000-0000C01D0000}"/>
    <cellStyle name="Normal 2 9 23" xfId="7359" xr:uid="{00000000-0005-0000-0000-0000C11D0000}"/>
    <cellStyle name="Normal 2 9 23 2" xfId="7360" xr:uid="{00000000-0005-0000-0000-0000C21D0000}"/>
    <cellStyle name="Normal 2 9 23 2 2" xfId="7361" xr:uid="{00000000-0005-0000-0000-0000C31D0000}"/>
    <cellStyle name="Normal 2 9 23 2 2 2" xfId="7362" xr:uid="{00000000-0005-0000-0000-0000C41D0000}"/>
    <cellStyle name="Normal 2 9 23 3" xfId="7363" xr:uid="{00000000-0005-0000-0000-0000C51D0000}"/>
    <cellStyle name="Normal 2 9 23 3 2" xfId="7364" xr:uid="{00000000-0005-0000-0000-0000C61D0000}"/>
    <cellStyle name="Normal 2 9 23 3 2 2" xfId="7365" xr:uid="{00000000-0005-0000-0000-0000C71D0000}"/>
    <cellStyle name="Normal 2 9 24" xfId="7366" xr:uid="{00000000-0005-0000-0000-0000C81D0000}"/>
    <cellStyle name="Normal 2 9 24 2" xfId="7367" xr:uid="{00000000-0005-0000-0000-0000C91D0000}"/>
    <cellStyle name="Normal 2 9 24 2 2" xfId="7368" xr:uid="{00000000-0005-0000-0000-0000CA1D0000}"/>
    <cellStyle name="Normal 2 9 25" xfId="7369" xr:uid="{00000000-0005-0000-0000-0000CB1D0000}"/>
    <cellStyle name="Normal 2 9 25 2" xfId="7370" xr:uid="{00000000-0005-0000-0000-0000CC1D0000}"/>
    <cellStyle name="Normal 2 9 25 2 2" xfId="7371" xr:uid="{00000000-0005-0000-0000-0000CD1D0000}"/>
    <cellStyle name="Normal 2 9 3" xfId="7372" xr:uid="{00000000-0005-0000-0000-0000CE1D0000}"/>
    <cellStyle name="Normal 2 9 3 2" xfId="7373" xr:uid="{00000000-0005-0000-0000-0000CF1D0000}"/>
    <cellStyle name="Normal 2 9 3 2 2" xfId="7374" xr:uid="{00000000-0005-0000-0000-0000D01D0000}"/>
    <cellStyle name="Normal 2 9 3 2 2 2" xfId="7375" xr:uid="{00000000-0005-0000-0000-0000D11D0000}"/>
    <cellStyle name="Normal 2 9 3 3" xfId="7376" xr:uid="{00000000-0005-0000-0000-0000D21D0000}"/>
    <cellStyle name="Normal 2 9 3 3 2" xfId="7377" xr:uid="{00000000-0005-0000-0000-0000D31D0000}"/>
    <cellStyle name="Normal 2 9 3 3 2 2" xfId="7378" xr:uid="{00000000-0005-0000-0000-0000D41D0000}"/>
    <cellStyle name="Normal 2 9 4" xfId="7379" xr:uid="{00000000-0005-0000-0000-0000D51D0000}"/>
    <cellStyle name="Normal 2 9 4 2" xfId="7380" xr:uid="{00000000-0005-0000-0000-0000D61D0000}"/>
    <cellStyle name="Normal 2 9 4 2 2" xfId="7381" xr:uid="{00000000-0005-0000-0000-0000D71D0000}"/>
    <cellStyle name="Normal 2 9 4 2 2 2" xfId="7382" xr:uid="{00000000-0005-0000-0000-0000D81D0000}"/>
    <cellStyle name="Normal 2 9 4 3" xfId="7383" xr:uid="{00000000-0005-0000-0000-0000D91D0000}"/>
    <cellStyle name="Normal 2 9 4 3 2" xfId="7384" xr:uid="{00000000-0005-0000-0000-0000DA1D0000}"/>
    <cellStyle name="Normal 2 9 4 3 2 2" xfId="7385" xr:uid="{00000000-0005-0000-0000-0000DB1D0000}"/>
    <cellStyle name="Normal 2 9 5" xfId="7386" xr:uid="{00000000-0005-0000-0000-0000DC1D0000}"/>
    <cellStyle name="Normal 2 9 5 2" xfId="7387" xr:uid="{00000000-0005-0000-0000-0000DD1D0000}"/>
    <cellStyle name="Normal 2 9 5 2 2" xfId="7388" xr:uid="{00000000-0005-0000-0000-0000DE1D0000}"/>
    <cellStyle name="Normal 2 9 5 2 2 2" xfId="7389" xr:uid="{00000000-0005-0000-0000-0000DF1D0000}"/>
    <cellStyle name="Normal 2 9 5 3" xfId="7390" xr:uid="{00000000-0005-0000-0000-0000E01D0000}"/>
    <cellStyle name="Normal 2 9 5 3 2" xfId="7391" xr:uid="{00000000-0005-0000-0000-0000E11D0000}"/>
    <cellStyle name="Normal 2 9 5 3 2 2" xfId="7392" xr:uid="{00000000-0005-0000-0000-0000E21D0000}"/>
    <cellStyle name="Normal 2 9 6" xfId="7393" xr:uid="{00000000-0005-0000-0000-0000E31D0000}"/>
    <cellStyle name="Normal 2 9 6 2" xfId="7394" xr:uid="{00000000-0005-0000-0000-0000E41D0000}"/>
    <cellStyle name="Normal 2 9 6 2 2" xfId="7395" xr:uid="{00000000-0005-0000-0000-0000E51D0000}"/>
    <cellStyle name="Normal 2 9 6 2 2 2" xfId="7396" xr:uid="{00000000-0005-0000-0000-0000E61D0000}"/>
    <cellStyle name="Normal 2 9 6 3" xfId="7397" xr:uid="{00000000-0005-0000-0000-0000E71D0000}"/>
    <cellStyle name="Normal 2 9 6 3 2" xfId="7398" xr:uid="{00000000-0005-0000-0000-0000E81D0000}"/>
    <cellStyle name="Normal 2 9 6 3 2 2" xfId="7399" xr:uid="{00000000-0005-0000-0000-0000E91D0000}"/>
    <cellStyle name="Normal 2 9 7" xfId="7400" xr:uid="{00000000-0005-0000-0000-0000EA1D0000}"/>
    <cellStyle name="Normal 2 9 7 2" xfId="7401" xr:uid="{00000000-0005-0000-0000-0000EB1D0000}"/>
    <cellStyle name="Normal 2 9 7 2 2" xfId="7402" xr:uid="{00000000-0005-0000-0000-0000EC1D0000}"/>
    <cellStyle name="Normal 2 9 7 2 2 2" xfId="7403" xr:uid="{00000000-0005-0000-0000-0000ED1D0000}"/>
    <cellStyle name="Normal 2 9 7 3" xfId="7404" xr:uid="{00000000-0005-0000-0000-0000EE1D0000}"/>
    <cellStyle name="Normal 2 9 7 3 2" xfId="7405" xr:uid="{00000000-0005-0000-0000-0000EF1D0000}"/>
    <cellStyle name="Normal 2 9 7 3 2 2" xfId="7406" xr:uid="{00000000-0005-0000-0000-0000F01D0000}"/>
    <cellStyle name="Normal 2 9 8" xfId="7407" xr:uid="{00000000-0005-0000-0000-0000F11D0000}"/>
    <cellStyle name="Normal 2 9 8 2" xfId="7408" xr:uid="{00000000-0005-0000-0000-0000F21D0000}"/>
    <cellStyle name="Normal 2 9 8 2 2" xfId="7409" xr:uid="{00000000-0005-0000-0000-0000F31D0000}"/>
    <cellStyle name="Normal 2 9 8 2 2 2" xfId="7410" xr:uid="{00000000-0005-0000-0000-0000F41D0000}"/>
    <cellStyle name="Normal 2 9 8 3" xfId="7411" xr:uid="{00000000-0005-0000-0000-0000F51D0000}"/>
    <cellStyle name="Normal 2 9 8 3 2" xfId="7412" xr:uid="{00000000-0005-0000-0000-0000F61D0000}"/>
    <cellStyle name="Normal 2 9 8 3 2 2" xfId="7413" xr:uid="{00000000-0005-0000-0000-0000F71D0000}"/>
    <cellStyle name="Normal 2 9 9" xfId="7414" xr:uid="{00000000-0005-0000-0000-0000F81D0000}"/>
    <cellStyle name="Normal 2 9 9 2" xfId="7415" xr:uid="{00000000-0005-0000-0000-0000F91D0000}"/>
    <cellStyle name="Normal 2 9 9 2 2" xfId="7416" xr:uid="{00000000-0005-0000-0000-0000FA1D0000}"/>
    <cellStyle name="Normal 2 9 9 2 2 2" xfId="7417" xr:uid="{00000000-0005-0000-0000-0000FB1D0000}"/>
    <cellStyle name="Normal 2 9 9 3" xfId="7418" xr:uid="{00000000-0005-0000-0000-0000FC1D0000}"/>
    <cellStyle name="Normal 2 9 9 3 2" xfId="7419" xr:uid="{00000000-0005-0000-0000-0000FD1D0000}"/>
    <cellStyle name="Normal 2 9 9 3 2 2" xfId="7420" xr:uid="{00000000-0005-0000-0000-0000FE1D0000}"/>
    <cellStyle name="Normal 2 90" xfId="7421" xr:uid="{00000000-0005-0000-0000-0000FF1D0000}"/>
    <cellStyle name="Normal 2 90 2" xfId="7422" xr:uid="{00000000-0005-0000-0000-0000001E0000}"/>
    <cellStyle name="Normal 2 90 2 2" xfId="7423" xr:uid="{00000000-0005-0000-0000-0000011E0000}"/>
    <cellStyle name="Normal 2 90 2 2 2" xfId="7424" xr:uid="{00000000-0005-0000-0000-0000021E0000}"/>
    <cellStyle name="Normal 2 90 3" xfId="7425" xr:uid="{00000000-0005-0000-0000-0000031E0000}"/>
    <cellStyle name="Normal 2 90 3 2" xfId="7426" xr:uid="{00000000-0005-0000-0000-0000041E0000}"/>
    <cellStyle name="Normal 2 90 3 2 2" xfId="7427" xr:uid="{00000000-0005-0000-0000-0000051E0000}"/>
    <cellStyle name="Normal 2 91" xfId="7428" xr:uid="{00000000-0005-0000-0000-0000061E0000}"/>
    <cellStyle name="Normal 2 91 2" xfId="7429" xr:uid="{00000000-0005-0000-0000-0000071E0000}"/>
    <cellStyle name="Normal 2 91 2 2" xfId="7430" xr:uid="{00000000-0005-0000-0000-0000081E0000}"/>
    <cellStyle name="Normal 2 91 2 2 2" xfId="7431" xr:uid="{00000000-0005-0000-0000-0000091E0000}"/>
    <cellStyle name="Normal 2 91 3" xfId="7432" xr:uid="{00000000-0005-0000-0000-00000A1E0000}"/>
    <cellStyle name="Normal 2 91 3 2" xfId="7433" xr:uid="{00000000-0005-0000-0000-00000B1E0000}"/>
    <cellStyle name="Normal 2 91 3 2 2" xfId="7434" xr:uid="{00000000-0005-0000-0000-00000C1E0000}"/>
    <cellStyle name="Normal 2 92" xfId="7435" xr:uid="{00000000-0005-0000-0000-00000D1E0000}"/>
    <cellStyle name="Normal 2 92 2" xfId="7436" xr:uid="{00000000-0005-0000-0000-00000E1E0000}"/>
    <cellStyle name="Normal 2 92 2 2" xfId="7437" xr:uid="{00000000-0005-0000-0000-00000F1E0000}"/>
    <cellStyle name="Normal 2 92 2 2 2" xfId="7438" xr:uid="{00000000-0005-0000-0000-0000101E0000}"/>
    <cellStyle name="Normal 2 92 3" xfId="7439" xr:uid="{00000000-0005-0000-0000-0000111E0000}"/>
    <cellStyle name="Normal 2 92 3 2" xfId="7440" xr:uid="{00000000-0005-0000-0000-0000121E0000}"/>
    <cellStyle name="Normal 2 92 3 2 2" xfId="7441" xr:uid="{00000000-0005-0000-0000-0000131E0000}"/>
    <cellStyle name="Normal 2 93" xfId="7442" xr:uid="{00000000-0005-0000-0000-0000141E0000}"/>
    <cellStyle name="Normal 2 93 2" xfId="7443" xr:uid="{00000000-0005-0000-0000-0000151E0000}"/>
    <cellStyle name="Normal 2 93 2 2" xfId="7444" xr:uid="{00000000-0005-0000-0000-0000161E0000}"/>
    <cellStyle name="Normal 2 93 2 2 2" xfId="7445" xr:uid="{00000000-0005-0000-0000-0000171E0000}"/>
    <cellStyle name="Normal 2 93 3" xfId="7446" xr:uid="{00000000-0005-0000-0000-0000181E0000}"/>
    <cellStyle name="Normal 2 93 3 2" xfId="7447" xr:uid="{00000000-0005-0000-0000-0000191E0000}"/>
    <cellStyle name="Normal 2 93 3 2 2" xfId="7448" xr:uid="{00000000-0005-0000-0000-00001A1E0000}"/>
    <cellStyle name="Normal 2 94" xfId="7449" xr:uid="{00000000-0005-0000-0000-00001B1E0000}"/>
    <cellStyle name="Normal 2 94 2" xfId="7450" xr:uid="{00000000-0005-0000-0000-00001C1E0000}"/>
    <cellStyle name="Normal 2 94 2 2" xfId="7451" xr:uid="{00000000-0005-0000-0000-00001D1E0000}"/>
    <cellStyle name="Normal 2 94 3" xfId="7452" xr:uid="{00000000-0005-0000-0000-00001E1E0000}"/>
    <cellStyle name="Normal 2 95" xfId="7453" xr:uid="{00000000-0005-0000-0000-00001F1E0000}"/>
    <cellStyle name="Normal 2 95 2" xfId="7454" xr:uid="{00000000-0005-0000-0000-0000201E0000}"/>
    <cellStyle name="Normal 2 95 2 2" xfId="7455" xr:uid="{00000000-0005-0000-0000-0000211E0000}"/>
    <cellStyle name="Normal 2 95 3" xfId="7456" xr:uid="{00000000-0005-0000-0000-0000221E0000}"/>
    <cellStyle name="Normal 2 96" xfId="7457" xr:uid="{00000000-0005-0000-0000-0000231E0000}"/>
    <cellStyle name="Normal 2 96 2" xfId="7458" xr:uid="{00000000-0005-0000-0000-0000241E0000}"/>
    <cellStyle name="Normal 2 96 2 2" xfId="7459" xr:uid="{00000000-0005-0000-0000-0000251E0000}"/>
    <cellStyle name="Normal 2 96 3" xfId="7460" xr:uid="{00000000-0005-0000-0000-0000261E0000}"/>
    <cellStyle name="Normal 2 97" xfId="7461" xr:uid="{00000000-0005-0000-0000-0000271E0000}"/>
    <cellStyle name="Normal 2 97 2" xfId="7462" xr:uid="{00000000-0005-0000-0000-0000281E0000}"/>
    <cellStyle name="Normal 2 97 2 2" xfId="7463" xr:uid="{00000000-0005-0000-0000-0000291E0000}"/>
    <cellStyle name="Normal 2 97 3" xfId="7464" xr:uid="{00000000-0005-0000-0000-00002A1E0000}"/>
    <cellStyle name="Normal 2 98" xfId="7465" xr:uid="{00000000-0005-0000-0000-00002B1E0000}"/>
    <cellStyle name="Normal 2 98 2" xfId="7466" xr:uid="{00000000-0005-0000-0000-00002C1E0000}"/>
    <cellStyle name="Normal 2 98 2 2" xfId="7467" xr:uid="{00000000-0005-0000-0000-00002D1E0000}"/>
    <cellStyle name="Normal 2 98 3" xfId="7468" xr:uid="{00000000-0005-0000-0000-00002E1E0000}"/>
    <cellStyle name="Normal 2 99" xfId="7469" xr:uid="{00000000-0005-0000-0000-00002F1E0000}"/>
    <cellStyle name="Normal 2 99 2" xfId="7470" xr:uid="{00000000-0005-0000-0000-0000301E0000}"/>
    <cellStyle name="Normal 2 99 2 2" xfId="7471" xr:uid="{00000000-0005-0000-0000-0000311E0000}"/>
    <cellStyle name="Normal 2 99 3" xfId="7472" xr:uid="{00000000-0005-0000-0000-0000321E0000}"/>
    <cellStyle name="Normal 2_BPAControls" xfId="14773" xr:uid="{00000000-0005-0000-0000-0000331E0000}"/>
    <cellStyle name="Normal 20" xfId="7473" xr:uid="{00000000-0005-0000-0000-0000341E0000}"/>
    <cellStyle name="Normal 20 2" xfId="7474" xr:uid="{00000000-0005-0000-0000-0000351E0000}"/>
    <cellStyle name="Normal 20 2 2" xfId="7475" xr:uid="{00000000-0005-0000-0000-0000361E0000}"/>
    <cellStyle name="Normal 20 3" xfId="7476" xr:uid="{00000000-0005-0000-0000-0000371E0000}"/>
    <cellStyle name="Normal 21" xfId="7477" xr:uid="{00000000-0005-0000-0000-0000381E0000}"/>
    <cellStyle name="Normal 21 2" xfId="7478" xr:uid="{00000000-0005-0000-0000-0000391E0000}"/>
    <cellStyle name="Normal 21 2 2" xfId="7479" xr:uid="{00000000-0005-0000-0000-00003A1E0000}"/>
    <cellStyle name="Normal 21 2 3" xfId="14775" xr:uid="{00000000-0005-0000-0000-00003B1E0000}"/>
    <cellStyle name="Normal 21 3" xfId="7480" xr:uid="{00000000-0005-0000-0000-00003C1E0000}"/>
    <cellStyle name="Normal 21 3 2" xfId="14549" xr:uid="{00000000-0005-0000-0000-00003D1E0000}"/>
    <cellStyle name="Normal 21 3 2 2" xfId="14992" xr:uid="{00000000-0005-0000-0000-00003E1E0000}"/>
    <cellStyle name="Normal 21 3 2 3" xfId="15310" xr:uid="{00000000-0005-0000-0000-00003F1E0000}"/>
    <cellStyle name="Normal 21 3 3" xfId="14838" xr:uid="{00000000-0005-0000-0000-0000401E0000}"/>
    <cellStyle name="Normal 21 3 4" xfId="14841" xr:uid="{00000000-0005-0000-0000-0000411E0000}"/>
    <cellStyle name="Normal 21 3 5" xfId="15151" xr:uid="{00000000-0005-0000-0000-0000421E0000}"/>
    <cellStyle name="Normal 21 4" xfId="14774" xr:uid="{00000000-0005-0000-0000-0000431E0000}"/>
    <cellStyle name="Normal 22" xfId="7481" xr:uid="{00000000-0005-0000-0000-0000441E0000}"/>
    <cellStyle name="Normal 22 2" xfId="7482" xr:uid="{00000000-0005-0000-0000-0000451E0000}"/>
    <cellStyle name="Normal 22 2 2" xfId="7483" xr:uid="{00000000-0005-0000-0000-0000461E0000}"/>
    <cellStyle name="Normal 22 3" xfId="7484" xr:uid="{00000000-0005-0000-0000-0000471E0000}"/>
    <cellStyle name="Normal 22 3 2" xfId="7485" xr:uid="{00000000-0005-0000-0000-0000481E0000}"/>
    <cellStyle name="Normal 23" xfId="7486" xr:uid="{00000000-0005-0000-0000-0000491E0000}"/>
    <cellStyle name="Normal 23 2" xfId="7487" xr:uid="{00000000-0005-0000-0000-00004A1E0000}"/>
    <cellStyle name="Normal 24" xfId="7488" xr:uid="{00000000-0005-0000-0000-00004B1E0000}"/>
    <cellStyle name="Normal 24 2" xfId="7489" xr:uid="{00000000-0005-0000-0000-00004C1E0000}"/>
    <cellStyle name="Normal 25" xfId="7490" xr:uid="{00000000-0005-0000-0000-00004D1E0000}"/>
    <cellStyle name="Normal 25 2" xfId="7491" xr:uid="{00000000-0005-0000-0000-00004E1E0000}"/>
    <cellStyle name="Normal 26" xfId="7492" xr:uid="{00000000-0005-0000-0000-00004F1E0000}"/>
    <cellStyle name="Normal 26 2" xfId="7493" xr:uid="{00000000-0005-0000-0000-0000501E0000}"/>
    <cellStyle name="Normal 26 3" xfId="7494" xr:uid="{00000000-0005-0000-0000-0000511E0000}"/>
    <cellStyle name="Normal 26 3 2" xfId="7495" xr:uid="{00000000-0005-0000-0000-0000521E0000}"/>
    <cellStyle name="Normal 26 3 3" xfId="14550" xr:uid="{00000000-0005-0000-0000-0000531E0000}"/>
    <cellStyle name="Normal 26 3 3 2" xfId="14993" xr:uid="{00000000-0005-0000-0000-0000541E0000}"/>
    <cellStyle name="Normal 26 3 3 3" xfId="15311" xr:uid="{00000000-0005-0000-0000-0000551E0000}"/>
    <cellStyle name="Normal 26 3 4" xfId="14842" xr:uid="{00000000-0005-0000-0000-0000561E0000}"/>
    <cellStyle name="Normal 26 3 5" xfId="15152" xr:uid="{00000000-0005-0000-0000-0000571E0000}"/>
    <cellStyle name="Normal 26 4" xfId="7496" xr:uid="{00000000-0005-0000-0000-0000581E0000}"/>
    <cellStyle name="Normal 27" xfId="7497" xr:uid="{00000000-0005-0000-0000-0000591E0000}"/>
    <cellStyle name="Normal 27 2" xfId="7498" xr:uid="{00000000-0005-0000-0000-00005A1E0000}"/>
    <cellStyle name="Normal 27 2 2" xfId="7499" xr:uid="{00000000-0005-0000-0000-00005B1E0000}"/>
    <cellStyle name="Normal 27 2 3" xfId="14551" xr:uid="{00000000-0005-0000-0000-00005C1E0000}"/>
    <cellStyle name="Normal 27 2 3 2" xfId="14994" xr:uid="{00000000-0005-0000-0000-00005D1E0000}"/>
    <cellStyle name="Normal 27 2 3 3" xfId="15312" xr:uid="{00000000-0005-0000-0000-00005E1E0000}"/>
    <cellStyle name="Normal 27 2 4" xfId="14843" xr:uid="{00000000-0005-0000-0000-00005F1E0000}"/>
    <cellStyle name="Normal 27 2 5" xfId="15153" xr:uid="{00000000-0005-0000-0000-0000601E0000}"/>
    <cellStyle name="Normal 27 3" xfId="7500" xr:uid="{00000000-0005-0000-0000-0000611E0000}"/>
    <cellStyle name="Normal 27 4" xfId="7501" xr:uid="{00000000-0005-0000-0000-0000621E0000}"/>
    <cellStyle name="Normal 27 4 2" xfId="14552" xr:uid="{00000000-0005-0000-0000-0000631E0000}"/>
    <cellStyle name="Normal 27 4 2 2" xfId="14995" xr:uid="{00000000-0005-0000-0000-0000641E0000}"/>
    <cellStyle name="Normal 27 4 2 3" xfId="15313" xr:uid="{00000000-0005-0000-0000-0000651E0000}"/>
    <cellStyle name="Normal 27 4 3" xfId="14844" xr:uid="{00000000-0005-0000-0000-0000661E0000}"/>
    <cellStyle name="Normal 27 4 4" xfId="15154" xr:uid="{00000000-0005-0000-0000-0000671E0000}"/>
    <cellStyle name="Normal 27 5" xfId="7502" xr:uid="{00000000-0005-0000-0000-0000681E0000}"/>
    <cellStyle name="Normal 28" xfId="7503" xr:uid="{00000000-0005-0000-0000-0000691E0000}"/>
    <cellStyle name="Normal 28 2" xfId="7504" xr:uid="{00000000-0005-0000-0000-00006A1E0000}"/>
    <cellStyle name="Normal 28 2 2" xfId="7505" xr:uid="{00000000-0005-0000-0000-00006B1E0000}"/>
    <cellStyle name="Normal 28 2 2 2" xfId="14554" xr:uid="{00000000-0005-0000-0000-00006C1E0000}"/>
    <cellStyle name="Normal 28 2 2 2 2" xfId="14997" xr:uid="{00000000-0005-0000-0000-00006D1E0000}"/>
    <cellStyle name="Normal 28 2 2 2 3" xfId="15315" xr:uid="{00000000-0005-0000-0000-00006E1E0000}"/>
    <cellStyle name="Normal 28 2 2 3" xfId="14846" xr:uid="{00000000-0005-0000-0000-00006F1E0000}"/>
    <cellStyle name="Normal 28 2 2 4" xfId="15156" xr:uid="{00000000-0005-0000-0000-0000701E0000}"/>
    <cellStyle name="Normal 28 2 3" xfId="7506" xr:uid="{00000000-0005-0000-0000-0000711E0000}"/>
    <cellStyle name="Normal 28 2 4" xfId="14553" xr:uid="{00000000-0005-0000-0000-0000721E0000}"/>
    <cellStyle name="Normal 28 2 4 2" xfId="14996" xr:uid="{00000000-0005-0000-0000-0000731E0000}"/>
    <cellStyle name="Normal 28 2 4 3" xfId="15314" xr:uid="{00000000-0005-0000-0000-0000741E0000}"/>
    <cellStyle name="Normal 28 2 5" xfId="14845" xr:uid="{00000000-0005-0000-0000-0000751E0000}"/>
    <cellStyle name="Normal 28 2 6" xfId="15155" xr:uid="{00000000-0005-0000-0000-0000761E0000}"/>
    <cellStyle name="Normal 28 3" xfId="7507" xr:uid="{00000000-0005-0000-0000-0000771E0000}"/>
    <cellStyle name="Normal 28 4" xfId="7508" xr:uid="{00000000-0005-0000-0000-0000781E0000}"/>
    <cellStyle name="Normal 28 4 2" xfId="14555" xr:uid="{00000000-0005-0000-0000-0000791E0000}"/>
    <cellStyle name="Normal 28 4 2 2" xfId="14998" xr:uid="{00000000-0005-0000-0000-00007A1E0000}"/>
    <cellStyle name="Normal 28 4 2 3" xfId="15316" xr:uid="{00000000-0005-0000-0000-00007B1E0000}"/>
    <cellStyle name="Normal 28 4 3" xfId="14847" xr:uid="{00000000-0005-0000-0000-00007C1E0000}"/>
    <cellStyle name="Normal 28 4 4" xfId="15157" xr:uid="{00000000-0005-0000-0000-00007D1E0000}"/>
    <cellStyle name="Normal 28 5" xfId="7509" xr:uid="{00000000-0005-0000-0000-00007E1E0000}"/>
    <cellStyle name="Normal 29" xfId="7510" xr:uid="{00000000-0005-0000-0000-00007F1E0000}"/>
    <cellStyle name="Normal 29 2" xfId="7511" xr:uid="{00000000-0005-0000-0000-0000801E0000}"/>
    <cellStyle name="Normal 29 2 2" xfId="7512" xr:uid="{00000000-0005-0000-0000-0000811E0000}"/>
    <cellStyle name="Normal 29 3" xfId="7513" xr:uid="{00000000-0005-0000-0000-0000821E0000}"/>
    <cellStyle name="Normal 29 4" xfId="7514" xr:uid="{00000000-0005-0000-0000-0000831E0000}"/>
    <cellStyle name="Normal 29 5" xfId="7515" xr:uid="{00000000-0005-0000-0000-0000841E0000}"/>
    <cellStyle name="Normal 29 5 2" xfId="14556" xr:uid="{00000000-0005-0000-0000-0000851E0000}"/>
    <cellStyle name="Normal 29 5 2 2" xfId="14999" xr:uid="{00000000-0005-0000-0000-0000861E0000}"/>
    <cellStyle name="Normal 29 5 2 3" xfId="15317" xr:uid="{00000000-0005-0000-0000-0000871E0000}"/>
    <cellStyle name="Normal 29 5 3" xfId="14848" xr:uid="{00000000-0005-0000-0000-0000881E0000}"/>
    <cellStyle name="Normal 29 5 4" xfId="15158" xr:uid="{00000000-0005-0000-0000-0000891E0000}"/>
    <cellStyle name="Normal 3" xfId="3" xr:uid="{00000000-0005-0000-0000-00008A1E0000}"/>
    <cellStyle name="Normal 3 10" xfId="7516" xr:uid="{00000000-0005-0000-0000-00008B1E0000}"/>
    <cellStyle name="Normal 3 10 10" xfId="7517" xr:uid="{00000000-0005-0000-0000-00008C1E0000}"/>
    <cellStyle name="Normal 3 10 10 2" xfId="7518" xr:uid="{00000000-0005-0000-0000-00008D1E0000}"/>
    <cellStyle name="Normal 3 10 10 2 2" xfId="7519" xr:uid="{00000000-0005-0000-0000-00008E1E0000}"/>
    <cellStyle name="Normal 3 10 10 2 2 2" xfId="7520" xr:uid="{00000000-0005-0000-0000-00008F1E0000}"/>
    <cellStyle name="Normal 3 10 10 3" xfId="7521" xr:uid="{00000000-0005-0000-0000-0000901E0000}"/>
    <cellStyle name="Normal 3 10 10 3 2" xfId="7522" xr:uid="{00000000-0005-0000-0000-0000911E0000}"/>
    <cellStyle name="Normal 3 10 10 3 2 2" xfId="7523" xr:uid="{00000000-0005-0000-0000-0000921E0000}"/>
    <cellStyle name="Normal 3 10 11" xfId="7524" xr:uid="{00000000-0005-0000-0000-0000931E0000}"/>
    <cellStyle name="Normal 3 10 11 2" xfId="7525" xr:uid="{00000000-0005-0000-0000-0000941E0000}"/>
    <cellStyle name="Normal 3 10 11 2 2" xfId="7526" xr:uid="{00000000-0005-0000-0000-0000951E0000}"/>
    <cellStyle name="Normal 3 10 11 2 2 2" xfId="7527" xr:uid="{00000000-0005-0000-0000-0000961E0000}"/>
    <cellStyle name="Normal 3 10 11 3" xfId="7528" xr:uid="{00000000-0005-0000-0000-0000971E0000}"/>
    <cellStyle name="Normal 3 10 11 3 2" xfId="7529" xr:uid="{00000000-0005-0000-0000-0000981E0000}"/>
    <cellStyle name="Normal 3 10 11 3 2 2" xfId="7530" xr:uid="{00000000-0005-0000-0000-0000991E0000}"/>
    <cellStyle name="Normal 3 10 12" xfId="7531" xr:uid="{00000000-0005-0000-0000-00009A1E0000}"/>
    <cellStyle name="Normal 3 10 12 2" xfId="7532" xr:uid="{00000000-0005-0000-0000-00009B1E0000}"/>
    <cellStyle name="Normal 3 10 12 2 2" xfId="7533" xr:uid="{00000000-0005-0000-0000-00009C1E0000}"/>
    <cellStyle name="Normal 3 10 12 2 2 2" xfId="7534" xr:uid="{00000000-0005-0000-0000-00009D1E0000}"/>
    <cellStyle name="Normal 3 10 12 3" xfId="7535" xr:uid="{00000000-0005-0000-0000-00009E1E0000}"/>
    <cellStyle name="Normal 3 10 12 3 2" xfId="7536" xr:uid="{00000000-0005-0000-0000-00009F1E0000}"/>
    <cellStyle name="Normal 3 10 12 3 2 2" xfId="7537" xr:uid="{00000000-0005-0000-0000-0000A01E0000}"/>
    <cellStyle name="Normal 3 10 13" xfId="7538" xr:uid="{00000000-0005-0000-0000-0000A11E0000}"/>
    <cellStyle name="Normal 3 10 13 2" xfId="7539" xr:uid="{00000000-0005-0000-0000-0000A21E0000}"/>
    <cellStyle name="Normal 3 10 13 2 2" xfId="7540" xr:uid="{00000000-0005-0000-0000-0000A31E0000}"/>
    <cellStyle name="Normal 3 10 13 2 2 2" xfId="7541" xr:uid="{00000000-0005-0000-0000-0000A41E0000}"/>
    <cellStyle name="Normal 3 10 13 3" xfId="7542" xr:uid="{00000000-0005-0000-0000-0000A51E0000}"/>
    <cellStyle name="Normal 3 10 13 3 2" xfId="7543" xr:uid="{00000000-0005-0000-0000-0000A61E0000}"/>
    <cellStyle name="Normal 3 10 13 3 2 2" xfId="7544" xr:uid="{00000000-0005-0000-0000-0000A71E0000}"/>
    <cellStyle name="Normal 3 10 14" xfId="7545" xr:uid="{00000000-0005-0000-0000-0000A81E0000}"/>
    <cellStyle name="Normal 3 10 14 2" xfId="7546" xr:uid="{00000000-0005-0000-0000-0000A91E0000}"/>
    <cellStyle name="Normal 3 10 14 2 2" xfId="7547" xr:uid="{00000000-0005-0000-0000-0000AA1E0000}"/>
    <cellStyle name="Normal 3 10 14 2 2 2" xfId="7548" xr:uid="{00000000-0005-0000-0000-0000AB1E0000}"/>
    <cellStyle name="Normal 3 10 14 3" xfId="7549" xr:uid="{00000000-0005-0000-0000-0000AC1E0000}"/>
    <cellStyle name="Normal 3 10 14 3 2" xfId="7550" xr:uid="{00000000-0005-0000-0000-0000AD1E0000}"/>
    <cellStyle name="Normal 3 10 14 3 2 2" xfId="7551" xr:uid="{00000000-0005-0000-0000-0000AE1E0000}"/>
    <cellStyle name="Normal 3 10 15" xfId="7552" xr:uid="{00000000-0005-0000-0000-0000AF1E0000}"/>
    <cellStyle name="Normal 3 10 15 2" xfId="7553" xr:uid="{00000000-0005-0000-0000-0000B01E0000}"/>
    <cellStyle name="Normal 3 10 15 2 2" xfId="7554" xr:uid="{00000000-0005-0000-0000-0000B11E0000}"/>
    <cellStyle name="Normal 3 10 15 2 2 2" xfId="7555" xr:uid="{00000000-0005-0000-0000-0000B21E0000}"/>
    <cellStyle name="Normal 3 10 15 3" xfId="7556" xr:uid="{00000000-0005-0000-0000-0000B31E0000}"/>
    <cellStyle name="Normal 3 10 15 3 2" xfId="7557" xr:uid="{00000000-0005-0000-0000-0000B41E0000}"/>
    <cellStyle name="Normal 3 10 15 3 2 2" xfId="7558" xr:uid="{00000000-0005-0000-0000-0000B51E0000}"/>
    <cellStyle name="Normal 3 10 16" xfId="7559" xr:uid="{00000000-0005-0000-0000-0000B61E0000}"/>
    <cellStyle name="Normal 3 10 16 2" xfId="7560" xr:uid="{00000000-0005-0000-0000-0000B71E0000}"/>
    <cellStyle name="Normal 3 10 16 2 2" xfId="7561" xr:uid="{00000000-0005-0000-0000-0000B81E0000}"/>
    <cellStyle name="Normal 3 10 16 2 2 2" xfId="7562" xr:uid="{00000000-0005-0000-0000-0000B91E0000}"/>
    <cellStyle name="Normal 3 10 16 3" xfId="7563" xr:uid="{00000000-0005-0000-0000-0000BA1E0000}"/>
    <cellStyle name="Normal 3 10 16 3 2" xfId="7564" xr:uid="{00000000-0005-0000-0000-0000BB1E0000}"/>
    <cellStyle name="Normal 3 10 16 3 2 2" xfId="7565" xr:uid="{00000000-0005-0000-0000-0000BC1E0000}"/>
    <cellStyle name="Normal 3 10 17" xfId="7566" xr:uid="{00000000-0005-0000-0000-0000BD1E0000}"/>
    <cellStyle name="Normal 3 10 17 2" xfId="7567" xr:uid="{00000000-0005-0000-0000-0000BE1E0000}"/>
    <cellStyle name="Normal 3 10 17 2 2" xfId="7568" xr:uid="{00000000-0005-0000-0000-0000BF1E0000}"/>
    <cellStyle name="Normal 3 10 17 2 2 2" xfId="7569" xr:uid="{00000000-0005-0000-0000-0000C01E0000}"/>
    <cellStyle name="Normal 3 10 17 3" xfId="7570" xr:uid="{00000000-0005-0000-0000-0000C11E0000}"/>
    <cellStyle name="Normal 3 10 17 3 2" xfId="7571" xr:uid="{00000000-0005-0000-0000-0000C21E0000}"/>
    <cellStyle name="Normal 3 10 17 3 2 2" xfId="7572" xr:uid="{00000000-0005-0000-0000-0000C31E0000}"/>
    <cellStyle name="Normal 3 10 18" xfId="7573" xr:uid="{00000000-0005-0000-0000-0000C41E0000}"/>
    <cellStyle name="Normal 3 10 18 2" xfId="7574" xr:uid="{00000000-0005-0000-0000-0000C51E0000}"/>
    <cellStyle name="Normal 3 10 18 2 2" xfId="7575" xr:uid="{00000000-0005-0000-0000-0000C61E0000}"/>
    <cellStyle name="Normal 3 10 18 2 2 2" xfId="7576" xr:uid="{00000000-0005-0000-0000-0000C71E0000}"/>
    <cellStyle name="Normal 3 10 18 3" xfId="7577" xr:uid="{00000000-0005-0000-0000-0000C81E0000}"/>
    <cellStyle name="Normal 3 10 18 3 2" xfId="7578" xr:uid="{00000000-0005-0000-0000-0000C91E0000}"/>
    <cellStyle name="Normal 3 10 18 3 2 2" xfId="7579" xr:uid="{00000000-0005-0000-0000-0000CA1E0000}"/>
    <cellStyle name="Normal 3 10 19" xfId="7580" xr:uid="{00000000-0005-0000-0000-0000CB1E0000}"/>
    <cellStyle name="Normal 3 10 19 2" xfId="7581" xr:uid="{00000000-0005-0000-0000-0000CC1E0000}"/>
    <cellStyle name="Normal 3 10 19 2 2" xfId="7582" xr:uid="{00000000-0005-0000-0000-0000CD1E0000}"/>
    <cellStyle name="Normal 3 10 19 2 2 2" xfId="7583" xr:uid="{00000000-0005-0000-0000-0000CE1E0000}"/>
    <cellStyle name="Normal 3 10 19 3" xfId="7584" xr:uid="{00000000-0005-0000-0000-0000CF1E0000}"/>
    <cellStyle name="Normal 3 10 19 3 2" xfId="7585" xr:uid="{00000000-0005-0000-0000-0000D01E0000}"/>
    <cellStyle name="Normal 3 10 19 3 2 2" xfId="7586" xr:uid="{00000000-0005-0000-0000-0000D11E0000}"/>
    <cellStyle name="Normal 3 10 2" xfId="7587" xr:uid="{00000000-0005-0000-0000-0000D21E0000}"/>
    <cellStyle name="Normal 3 10 2 2" xfId="7588" xr:uid="{00000000-0005-0000-0000-0000D31E0000}"/>
    <cellStyle name="Normal 3 10 2 2 2" xfId="7589" xr:uid="{00000000-0005-0000-0000-0000D41E0000}"/>
    <cellStyle name="Normal 3 10 2 2 2 2" xfId="7590" xr:uid="{00000000-0005-0000-0000-0000D51E0000}"/>
    <cellStyle name="Normal 3 10 2 3" xfId="7591" xr:uid="{00000000-0005-0000-0000-0000D61E0000}"/>
    <cellStyle name="Normal 3 10 2 3 2" xfId="7592" xr:uid="{00000000-0005-0000-0000-0000D71E0000}"/>
    <cellStyle name="Normal 3 10 2 3 2 2" xfId="7593" xr:uid="{00000000-0005-0000-0000-0000D81E0000}"/>
    <cellStyle name="Normal 3 10 20" xfId="7594" xr:uid="{00000000-0005-0000-0000-0000D91E0000}"/>
    <cellStyle name="Normal 3 10 20 2" xfId="7595" xr:uid="{00000000-0005-0000-0000-0000DA1E0000}"/>
    <cellStyle name="Normal 3 10 20 2 2" xfId="7596" xr:uid="{00000000-0005-0000-0000-0000DB1E0000}"/>
    <cellStyle name="Normal 3 10 20 2 2 2" xfId="7597" xr:uid="{00000000-0005-0000-0000-0000DC1E0000}"/>
    <cellStyle name="Normal 3 10 20 3" xfId="7598" xr:uid="{00000000-0005-0000-0000-0000DD1E0000}"/>
    <cellStyle name="Normal 3 10 20 3 2" xfId="7599" xr:uid="{00000000-0005-0000-0000-0000DE1E0000}"/>
    <cellStyle name="Normal 3 10 20 3 2 2" xfId="7600" xr:uid="{00000000-0005-0000-0000-0000DF1E0000}"/>
    <cellStyle name="Normal 3 10 21" xfId="7601" xr:uid="{00000000-0005-0000-0000-0000E01E0000}"/>
    <cellStyle name="Normal 3 10 21 2" xfId="7602" xr:uid="{00000000-0005-0000-0000-0000E11E0000}"/>
    <cellStyle name="Normal 3 10 21 2 2" xfId="7603" xr:uid="{00000000-0005-0000-0000-0000E21E0000}"/>
    <cellStyle name="Normal 3 10 21 2 2 2" xfId="7604" xr:uid="{00000000-0005-0000-0000-0000E31E0000}"/>
    <cellStyle name="Normal 3 10 21 3" xfId="7605" xr:uid="{00000000-0005-0000-0000-0000E41E0000}"/>
    <cellStyle name="Normal 3 10 21 3 2" xfId="7606" xr:uid="{00000000-0005-0000-0000-0000E51E0000}"/>
    <cellStyle name="Normal 3 10 21 3 2 2" xfId="7607" xr:uid="{00000000-0005-0000-0000-0000E61E0000}"/>
    <cellStyle name="Normal 3 10 22" xfId="7608" xr:uid="{00000000-0005-0000-0000-0000E71E0000}"/>
    <cellStyle name="Normal 3 10 22 2" xfId="7609" xr:uid="{00000000-0005-0000-0000-0000E81E0000}"/>
    <cellStyle name="Normal 3 10 22 2 2" xfId="7610" xr:uid="{00000000-0005-0000-0000-0000E91E0000}"/>
    <cellStyle name="Normal 3 10 22 2 2 2" xfId="7611" xr:uid="{00000000-0005-0000-0000-0000EA1E0000}"/>
    <cellStyle name="Normal 3 10 22 3" xfId="7612" xr:uid="{00000000-0005-0000-0000-0000EB1E0000}"/>
    <cellStyle name="Normal 3 10 22 3 2" xfId="7613" xr:uid="{00000000-0005-0000-0000-0000EC1E0000}"/>
    <cellStyle name="Normal 3 10 22 3 2 2" xfId="7614" xr:uid="{00000000-0005-0000-0000-0000ED1E0000}"/>
    <cellStyle name="Normal 3 10 23" xfId="7615" xr:uid="{00000000-0005-0000-0000-0000EE1E0000}"/>
    <cellStyle name="Normal 3 10 23 2" xfId="7616" xr:uid="{00000000-0005-0000-0000-0000EF1E0000}"/>
    <cellStyle name="Normal 3 10 23 2 2" xfId="7617" xr:uid="{00000000-0005-0000-0000-0000F01E0000}"/>
    <cellStyle name="Normal 3 10 23 2 2 2" xfId="7618" xr:uid="{00000000-0005-0000-0000-0000F11E0000}"/>
    <cellStyle name="Normal 3 10 23 3" xfId="7619" xr:uid="{00000000-0005-0000-0000-0000F21E0000}"/>
    <cellStyle name="Normal 3 10 23 3 2" xfId="7620" xr:uid="{00000000-0005-0000-0000-0000F31E0000}"/>
    <cellStyle name="Normal 3 10 23 3 2 2" xfId="7621" xr:uid="{00000000-0005-0000-0000-0000F41E0000}"/>
    <cellStyle name="Normal 3 10 24" xfId="7622" xr:uid="{00000000-0005-0000-0000-0000F51E0000}"/>
    <cellStyle name="Normal 3 10 24 2" xfId="7623" xr:uid="{00000000-0005-0000-0000-0000F61E0000}"/>
    <cellStyle name="Normal 3 10 24 2 2" xfId="7624" xr:uid="{00000000-0005-0000-0000-0000F71E0000}"/>
    <cellStyle name="Normal 3 10 25" xfId="7625" xr:uid="{00000000-0005-0000-0000-0000F81E0000}"/>
    <cellStyle name="Normal 3 10 25 2" xfId="7626" xr:uid="{00000000-0005-0000-0000-0000F91E0000}"/>
    <cellStyle name="Normal 3 10 25 2 2" xfId="7627" xr:uid="{00000000-0005-0000-0000-0000FA1E0000}"/>
    <cellStyle name="Normal 3 10 3" xfId="7628" xr:uid="{00000000-0005-0000-0000-0000FB1E0000}"/>
    <cellStyle name="Normal 3 10 3 2" xfId="7629" xr:uid="{00000000-0005-0000-0000-0000FC1E0000}"/>
    <cellStyle name="Normal 3 10 3 2 2" xfId="7630" xr:uid="{00000000-0005-0000-0000-0000FD1E0000}"/>
    <cellStyle name="Normal 3 10 3 2 2 2" xfId="7631" xr:uid="{00000000-0005-0000-0000-0000FE1E0000}"/>
    <cellStyle name="Normal 3 10 3 3" xfId="7632" xr:uid="{00000000-0005-0000-0000-0000FF1E0000}"/>
    <cellStyle name="Normal 3 10 3 3 2" xfId="7633" xr:uid="{00000000-0005-0000-0000-0000001F0000}"/>
    <cellStyle name="Normal 3 10 3 3 2 2" xfId="7634" xr:uid="{00000000-0005-0000-0000-0000011F0000}"/>
    <cellStyle name="Normal 3 10 4" xfId="7635" xr:uid="{00000000-0005-0000-0000-0000021F0000}"/>
    <cellStyle name="Normal 3 10 4 2" xfId="7636" xr:uid="{00000000-0005-0000-0000-0000031F0000}"/>
    <cellStyle name="Normal 3 10 4 2 2" xfId="7637" xr:uid="{00000000-0005-0000-0000-0000041F0000}"/>
    <cellStyle name="Normal 3 10 4 2 2 2" xfId="7638" xr:uid="{00000000-0005-0000-0000-0000051F0000}"/>
    <cellStyle name="Normal 3 10 4 3" xfId="7639" xr:uid="{00000000-0005-0000-0000-0000061F0000}"/>
    <cellStyle name="Normal 3 10 4 3 2" xfId="7640" xr:uid="{00000000-0005-0000-0000-0000071F0000}"/>
    <cellStyle name="Normal 3 10 4 3 2 2" xfId="7641" xr:uid="{00000000-0005-0000-0000-0000081F0000}"/>
    <cellStyle name="Normal 3 10 5" xfId="7642" xr:uid="{00000000-0005-0000-0000-0000091F0000}"/>
    <cellStyle name="Normal 3 10 5 2" xfId="7643" xr:uid="{00000000-0005-0000-0000-00000A1F0000}"/>
    <cellStyle name="Normal 3 10 5 2 2" xfId="7644" xr:uid="{00000000-0005-0000-0000-00000B1F0000}"/>
    <cellStyle name="Normal 3 10 5 2 2 2" xfId="7645" xr:uid="{00000000-0005-0000-0000-00000C1F0000}"/>
    <cellStyle name="Normal 3 10 5 3" xfId="7646" xr:uid="{00000000-0005-0000-0000-00000D1F0000}"/>
    <cellStyle name="Normal 3 10 5 3 2" xfId="7647" xr:uid="{00000000-0005-0000-0000-00000E1F0000}"/>
    <cellStyle name="Normal 3 10 5 3 2 2" xfId="7648" xr:uid="{00000000-0005-0000-0000-00000F1F0000}"/>
    <cellStyle name="Normal 3 10 6" xfId="7649" xr:uid="{00000000-0005-0000-0000-0000101F0000}"/>
    <cellStyle name="Normal 3 10 6 2" xfId="7650" xr:uid="{00000000-0005-0000-0000-0000111F0000}"/>
    <cellStyle name="Normal 3 10 6 2 2" xfId="7651" xr:uid="{00000000-0005-0000-0000-0000121F0000}"/>
    <cellStyle name="Normal 3 10 6 2 2 2" xfId="7652" xr:uid="{00000000-0005-0000-0000-0000131F0000}"/>
    <cellStyle name="Normal 3 10 6 3" xfId="7653" xr:uid="{00000000-0005-0000-0000-0000141F0000}"/>
    <cellStyle name="Normal 3 10 6 3 2" xfId="7654" xr:uid="{00000000-0005-0000-0000-0000151F0000}"/>
    <cellStyle name="Normal 3 10 6 3 2 2" xfId="7655" xr:uid="{00000000-0005-0000-0000-0000161F0000}"/>
    <cellStyle name="Normal 3 10 7" xfId="7656" xr:uid="{00000000-0005-0000-0000-0000171F0000}"/>
    <cellStyle name="Normal 3 10 7 2" xfId="7657" xr:uid="{00000000-0005-0000-0000-0000181F0000}"/>
    <cellStyle name="Normal 3 10 7 2 2" xfId="7658" xr:uid="{00000000-0005-0000-0000-0000191F0000}"/>
    <cellStyle name="Normal 3 10 7 2 2 2" xfId="7659" xr:uid="{00000000-0005-0000-0000-00001A1F0000}"/>
    <cellStyle name="Normal 3 10 7 3" xfId="7660" xr:uid="{00000000-0005-0000-0000-00001B1F0000}"/>
    <cellStyle name="Normal 3 10 7 3 2" xfId="7661" xr:uid="{00000000-0005-0000-0000-00001C1F0000}"/>
    <cellStyle name="Normal 3 10 7 3 2 2" xfId="7662" xr:uid="{00000000-0005-0000-0000-00001D1F0000}"/>
    <cellStyle name="Normal 3 10 8" xfId="7663" xr:uid="{00000000-0005-0000-0000-00001E1F0000}"/>
    <cellStyle name="Normal 3 10 8 2" xfId="7664" xr:uid="{00000000-0005-0000-0000-00001F1F0000}"/>
    <cellStyle name="Normal 3 10 8 2 2" xfId="7665" xr:uid="{00000000-0005-0000-0000-0000201F0000}"/>
    <cellStyle name="Normal 3 10 8 2 2 2" xfId="7666" xr:uid="{00000000-0005-0000-0000-0000211F0000}"/>
    <cellStyle name="Normal 3 10 8 3" xfId="7667" xr:uid="{00000000-0005-0000-0000-0000221F0000}"/>
    <cellStyle name="Normal 3 10 8 3 2" xfId="7668" xr:uid="{00000000-0005-0000-0000-0000231F0000}"/>
    <cellStyle name="Normal 3 10 8 3 2 2" xfId="7669" xr:uid="{00000000-0005-0000-0000-0000241F0000}"/>
    <cellStyle name="Normal 3 10 9" xfId="7670" xr:uid="{00000000-0005-0000-0000-0000251F0000}"/>
    <cellStyle name="Normal 3 10 9 2" xfId="7671" xr:uid="{00000000-0005-0000-0000-0000261F0000}"/>
    <cellStyle name="Normal 3 10 9 2 2" xfId="7672" xr:uid="{00000000-0005-0000-0000-0000271F0000}"/>
    <cellStyle name="Normal 3 10 9 2 2 2" xfId="7673" xr:uid="{00000000-0005-0000-0000-0000281F0000}"/>
    <cellStyle name="Normal 3 10 9 3" xfId="7674" xr:uid="{00000000-0005-0000-0000-0000291F0000}"/>
    <cellStyle name="Normal 3 10 9 3 2" xfId="7675" xr:uid="{00000000-0005-0000-0000-00002A1F0000}"/>
    <cellStyle name="Normal 3 10 9 3 2 2" xfId="7676" xr:uid="{00000000-0005-0000-0000-00002B1F0000}"/>
    <cellStyle name="Normal 3 11" xfId="7677" xr:uid="{00000000-0005-0000-0000-00002C1F0000}"/>
    <cellStyle name="Normal 3 11 10" xfId="7678" xr:uid="{00000000-0005-0000-0000-00002D1F0000}"/>
    <cellStyle name="Normal 3 11 10 2" xfId="7679" xr:uid="{00000000-0005-0000-0000-00002E1F0000}"/>
    <cellStyle name="Normal 3 11 10 2 2" xfId="7680" xr:uid="{00000000-0005-0000-0000-00002F1F0000}"/>
    <cellStyle name="Normal 3 11 10 2 2 2" xfId="7681" xr:uid="{00000000-0005-0000-0000-0000301F0000}"/>
    <cellStyle name="Normal 3 11 10 3" xfId="7682" xr:uid="{00000000-0005-0000-0000-0000311F0000}"/>
    <cellStyle name="Normal 3 11 10 3 2" xfId="7683" xr:uid="{00000000-0005-0000-0000-0000321F0000}"/>
    <cellStyle name="Normal 3 11 10 3 2 2" xfId="7684" xr:uid="{00000000-0005-0000-0000-0000331F0000}"/>
    <cellStyle name="Normal 3 11 11" xfId="7685" xr:uid="{00000000-0005-0000-0000-0000341F0000}"/>
    <cellStyle name="Normal 3 11 11 2" xfId="7686" xr:uid="{00000000-0005-0000-0000-0000351F0000}"/>
    <cellStyle name="Normal 3 11 11 2 2" xfId="7687" xr:uid="{00000000-0005-0000-0000-0000361F0000}"/>
    <cellStyle name="Normal 3 11 11 2 2 2" xfId="7688" xr:uid="{00000000-0005-0000-0000-0000371F0000}"/>
    <cellStyle name="Normal 3 11 11 3" xfId="7689" xr:uid="{00000000-0005-0000-0000-0000381F0000}"/>
    <cellStyle name="Normal 3 11 11 3 2" xfId="7690" xr:uid="{00000000-0005-0000-0000-0000391F0000}"/>
    <cellStyle name="Normal 3 11 11 3 2 2" xfId="7691" xr:uid="{00000000-0005-0000-0000-00003A1F0000}"/>
    <cellStyle name="Normal 3 11 12" xfId="7692" xr:uid="{00000000-0005-0000-0000-00003B1F0000}"/>
    <cellStyle name="Normal 3 11 12 2" xfId="7693" xr:uid="{00000000-0005-0000-0000-00003C1F0000}"/>
    <cellStyle name="Normal 3 11 12 2 2" xfId="7694" xr:uid="{00000000-0005-0000-0000-00003D1F0000}"/>
    <cellStyle name="Normal 3 11 12 2 2 2" xfId="7695" xr:uid="{00000000-0005-0000-0000-00003E1F0000}"/>
    <cellStyle name="Normal 3 11 12 3" xfId="7696" xr:uid="{00000000-0005-0000-0000-00003F1F0000}"/>
    <cellStyle name="Normal 3 11 12 3 2" xfId="7697" xr:uid="{00000000-0005-0000-0000-0000401F0000}"/>
    <cellStyle name="Normal 3 11 12 3 2 2" xfId="7698" xr:uid="{00000000-0005-0000-0000-0000411F0000}"/>
    <cellStyle name="Normal 3 11 13" xfId="7699" xr:uid="{00000000-0005-0000-0000-0000421F0000}"/>
    <cellStyle name="Normal 3 11 13 2" xfId="7700" xr:uid="{00000000-0005-0000-0000-0000431F0000}"/>
    <cellStyle name="Normal 3 11 13 2 2" xfId="7701" xr:uid="{00000000-0005-0000-0000-0000441F0000}"/>
    <cellStyle name="Normal 3 11 13 2 2 2" xfId="7702" xr:uid="{00000000-0005-0000-0000-0000451F0000}"/>
    <cellStyle name="Normal 3 11 13 3" xfId="7703" xr:uid="{00000000-0005-0000-0000-0000461F0000}"/>
    <cellStyle name="Normal 3 11 13 3 2" xfId="7704" xr:uid="{00000000-0005-0000-0000-0000471F0000}"/>
    <cellStyle name="Normal 3 11 13 3 2 2" xfId="7705" xr:uid="{00000000-0005-0000-0000-0000481F0000}"/>
    <cellStyle name="Normal 3 11 14" xfId="7706" xr:uid="{00000000-0005-0000-0000-0000491F0000}"/>
    <cellStyle name="Normal 3 11 14 2" xfId="7707" xr:uid="{00000000-0005-0000-0000-00004A1F0000}"/>
    <cellStyle name="Normal 3 11 14 2 2" xfId="7708" xr:uid="{00000000-0005-0000-0000-00004B1F0000}"/>
    <cellStyle name="Normal 3 11 14 2 2 2" xfId="7709" xr:uid="{00000000-0005-0000-0000-00004C1F0000}"/>
    <cellStyle name="Normal 3 11 14 3" xfId="7710" xr:uid="{00000000-0005-0000-0000-00004D1F0000}"/>
    <cellStyle name="Normal 3 11 14 3 2" xfId="7711" xr:uid="{00000000-0005-0000-0000-00004E1F0000}"/>
    <cellStyle name="Normal 3 11 14 3 2 2" xfId="7712" xr:uid="{00000000-0005-0000-0000-00004F1F0000}"/>
    <cellStyle name="Normal 3 11 15" xfId="7713" xr:uid="{00000000-0005-0000-0000-0000501F0000}"/>
    <cellStyle name="Normal 3 11 15 2" xfId="7714" xr:uid="{00000000-0005-0000-0000-0000511F0000}"/>
    <cellStyle name="Normal 3 11 15 2 2" xfId="7715" xr:uid="{00000000-0005-0000-0000-0000521F0000}"/>
    <cellStyle name="Normal 3 11 15 2 2 2" xfId="7716" xr:uid="{00000000-0005-0000-0000-0000531F0000}"/>
    <cellStyle name="Normal 3 11 15 3" xfId="7717" xr:uid="{00000000-0005-0000-0000-0000541F0000}"/>
    <cellStyle name="Normal 3 11 15 3 2" xfId="7718" xr:uid="{00000000-0005-0000-0000-0000551F0000}"/>
    <cellStyle name="Normal 3 11 15 3 2 2" xfId="7719" xr:uid="{00000000-0005-0000-0000-0000561F0000}"/>
    <cellStyle name="Normal 3 11 16" xfId="7720" xr:uid="{00000000-0005-0000-0000-0000571F0000}"/>
    <cellStyle name="Normal 3 11 16 2" xfId="7721" xr:uid="{00000000-0005-0000-0000-0000581F0000}"/>
    <cellStyle name="Normal 3 11 16 2 2" xfId="7722" xr:uid="{00000000-0005-0000-0000-0000591F0000}"/>
    <cellStyle name="Normal 3 11 16 2 2 2" xfId="7723" xr:uid="{00000000-0005-0000-0000-00005A1F0000}"/>
    <cellStyle name="Normal 3 11 16 3" xfId="7724" xr:uid="{00000000-0005-0000-0000-00005B1F0000}"/>
    <cellStyle name="Normal 3 11 16 3 2" xfId="7725" xr:uid="{00000000-0005-0000-0000-00005C1F0000}"/>
    <cellStyle name="Normal 3 11 16 3 2 2" xfId="7726" xr:uid="{00000000-0005-0000-0000-00005D1F0000}"/>
    <cellStyle name="Normal 3 11 17" xfId="7727" xr:uid="{00000000-0005-0000-0000-00005E1F0000}"/>
    <cellStyle name="Normal 3 11 17 2" xfId="7728" xr:uid="{00000000-0005-0000-0000-00005F1F0000}"/>
    <cellStyle name="Normal 3 11 17 2 2" xfId="7729" xr:uid="{00000000-0005-0000-0000-0000601F0000}"/>
    <cellStyle name="Normal 3 11 17 2 2 2" xfId="7730" xr:uid="{00000000-0005-0000-0000-0000611F0000}"/>
    <cellStyle name="Normal 3 11 17 3" xfId="7731" xr:uid="{00000000-0005-0000-0000-0000621F0000}"/>
    <cellStyle name="Normal 3 11 17 3 2" xfId="7732" xr:uid="{00000000-0005-0000-0000-0000631F0000}"/>
    <cellStyle name="Normal 3 11 17 3 2 2" xfId="7733" xr:uid="{00000000-0005-0000-0000-0000641F0000}"/>
    <cellStyle name="Normal 3 11 18" xfId="7734" xr:uid="{00000000-0005-0000-0000-0000651F0000}"/>
    <cellStyle name="Normal 3 11 18 2" xfId="7735" xr:uid="{00000000-0005-0000-0000-0000661F0000}"/>
    <cellStyle name="Normal 3 11 18 2 2" xfId="7736" xr:uid="{00000000-0005-0000-0000-0000671F0000}"/>
    <cellStyle name="Normal 3 11 18 2 2 2" xfId="7737" xr:uid="{00000000-0005-0000-0000-0000681F0000}"/>
    <cellStyle name="Normal 3 11 18 3" xfId="7738" xr:uid="{00000000-0005-0000-0000-0000691F0000}"/>
    <cellStyle name="Normal 3 11 18 3 2" xfId="7739" xr:uid="{00000000-0005-0000-0000-00006A1F0000}"/>
    <cellStyle name="Normal 3 11 18 3 2 2" xfId="7740" xr:uid="{00000000-0005-0000-0000-00006B1F0000}"/>
    <cellStyle name="Normal 3 11 19" xfId="7741" xr:uid="{00000000-0005-0000-0000-00006C1F0000}"/>
    <cellStyle name="Normal 3 11 19 2" xfId="7742" xr:uid="{00000000-0005-0000-0000-00006D1F0000}"/>
    <cellStyle name="Normal 3 11 19 2 2" xfId="7743" xr:uid="{00000000-0005-0000-0000-00006E1F0000}"/>
    <cellStyle name="Normal 3 11 19 2 2 2" xfId="7744" xr:uid="{00000000-0005-0000-0000-00006F1F0000}"/>
    <cellStyle name="Normal 3 11 19 3" xfId="7745" xr:uid="{00000000-0005-0000-0000-0000701F0000}"/>
    <cellStyle name="Normal 3 11 19 3 2" xfId="7746" xr:uid="{00000000-0005-0000-0000-0000711F0000}"/>
    <cellStyle name="Normal 3 11 19 3 2 2" xfId="7747" xr:uid="{00000000-0005-0000-0000-0000721F0000}"/>
    <cellStyle name="Normal 3 11 2" xfId="7748" xr:uid="{00000000-0005-0000-0000-0000731F0000}"/>
    <cellStyle name="Normal 3 11 2 2" xfId="7749" xr:uid="{00000000-0005-0000-0000-0000741F0000}"/>
    <cellStyle name="Normal 3 11 2 2 2" xfId="7750" xr:uid="{00000000-0005-0000-0000-0000751F0000}"/>
    <cellStyle name="Normal 3 11 2 2 2 2" xfId="7751" xr:uid="{00000000-0005-0000-0000-0000761F0000}"/>
    <cellStyle name="Normal 3 11 2 3" xfId="7752" xr:uid="{00000000-0005-0000-0000-0000771F0000}"/>
    <cellStyle name="Normal 3 11 2 3 2" xfId="7753" xr:uid="{00000000-0005-0000-0000-0000781F0000}"/>
    <cellStyle name="Normal 3 11 2 3 2 2" xfId="7754" xr:uid="{00000000-0005-0000-0000-0000791F0000}"/>
    <cellStyle name="Normal 3 11 20" xfId="7755" xr:uid="{00000000-0005-0000-0000-00007A1F0000}"/>
    <cellStyle name="Normal 3 11 20 2" xfId="7756" xr:uid="{00000000-0005-0000-0000-00007B1F0000}"/>
    <cellStyle name="Normal 3 11 20 2 2" xfId="7757" xr:uid="{00000000-0005-0000-0000-00007C1F0000}"/>
    <cellStyle name="Normal 3 11 20 2 2 2" xfId="7758" xr:uid="{00000000-0005-0000-0000-00007D1F0000}"/>
    <cellStyle name="Normal 3 11 20 3" xfId="7759" xr:uid="{00000000-0005-0000-0000-00007E1F0000}"/>
    <cellStyle name="Normal 3 11 20 3 2" xfId="7760" xr:uid="{00000000-0005-0000-0000-00007F1F0000}"/>
    <cellStyle name="Normal 3 11 20 3 2 2" xfId="7761" xr:uid="{00000000-0005-0000-0000-0000801F0000}"/>
    <cellStyle name="Normal 3 11 21" xfId="7762" xr:uid="{00000000-0005-0000-0000-0000811F0000}"/>
    <cellStyle name="Normal 3 11 21 2" xfId="7763" xr:uid="{00000000-0005-0000-0000-0000821F0000}"/>
    <cellStyle name="Normal 3 11 21 2 2" xfId="7764" xr:uid="{00000000-0005-0000-0000-0000831F0000}"/>
    <cellStyle name="Normal 3 11 21 2 2 2" xfId="7765" xr:uid="{00000000-0005-0000-0000-0000841F0000}"/>
    <cellStyle name="Normal 3 11 21 3" xfId="7766" xr:uid="{00000000-0005-0000-0000-0000851F0000}"/>
    <cellStyle name="Normal 3 11 21 3 2" xfId="7767" xr:uid="{00000000-0005-0000-0000-0000861F0000}"/>
    <cellStyle name="Normal 3 11 21 3 2 2" xfId="7768" xr:uid="{00000000-0005-0000-0000-0000871F0000}"/>
    <cellStyle name="Normal 3 11 22" xfId="7769" xr:uid="{00000000-0005-0000-0000-0000881F0000}"/>
    <cellStyle name="Normal 3 11 22 2" xfId="7770" xr:uid="{00000000-0005-0000-0000-0000891F0000}"/>
    <cellStyle name="Normal 3 11 22 2 2" xfId="7771" xr:uid="{00000000-0005-0000-0000-00008A1F0000}"/>
    <cellStyle name="Normal 3 11 22 2 2 2" xfId="7772" xr:uid="{00000000-0005-0000-0000-00008B1F0000}"/>
    <cellStyle name="Normal 3 11 22 3" xfId="7773" xr:uid="{00000000-0005-0000-0000-00008C1F0000}"/>
    <cellStyle name="Normal 3 11 22 3 2" xfId="7774" xr:uid="{00000000-0005-0000-0000-00008D1F0000}"/>
    <cellStyle name="Normal 3 11 22 3 2 2" xfId="7775" xr:uid="{00000000-0005-0000-0000-00008E1F0000}"/>
    <cellStyle name="Normal 3 11 23" xfId="7776" xr:uid="{00000000-0005-0000-0000-00008F1F0000}"/>
    <cellStyle name="Normal 3 11 23 2" xfId="7777" xr:uid="{00000000-0005-0000-0000-0000901F0000}"/>
    <cellStyle name="Normal 3 11 23 2 2" xfId="7778" xr:uid="{00000000-0005-0000-0000-0000911F0000}"/>
    <cellStyle name="Normal 3 11 23 2 2 2" xfId="7779" xr:uid="{00000000-0005-0000-0000-0000921F0000}"/>
    <cellStyle name="Normal 3 11 23 3" xfId="7780" xr:uid="{00000000-0005-0000-0000-0000931F0000}"/>
    <cellStyle name="Normal 3 11 23 3 2" xfId="7781" xr:uid="{00000000-0005-0000-0000-0000941F0000}"/>
    <cellStyle name="Normal 3 11 23 3 2 2" xfId="7782" xr:uid="{00000000-0005-0000-0000-0000951F0000}"/>
    <cellStyle name="Normal 3 11 24" xfId="7783" xr:uid="{00000000-0005-0000-0000-0000961F0000}"/>
    <cellStyle name="Normal 3 11 24 2" xfId="7784" xr:uid="{00000000-0005-0000-0000-0000971F0000}"/>
    <cellStyle name="Normal 3 11 24 2 2" xfId="7785" xr:uid="{00000000-0005-0000-0000-0000981F0000}"/>
    <cellStyle name="Normal 3 11 25" xfId="7786" xr:uid="{00000000-0005-0000-0000-0000991F0000}"/>
    <cellStyle name="Normal 3 11 25 2" xfId="7787" xr:uid="{00000000-0005-0000-0000-00009A1F0000}"/>
    <cellStyle name="Normal 3 11 25 2 2" xfId="7788" xr:uid="{00000000-0005-0000-0000-00009B1F0000}"/>
    <cellStyle name="Normal 3 11 3" xfId="7789" xr:uid="{00000000-0005-0000-0000-00009C1F0000}"/>
    <cellStyle name="Normal 3 11 3 2" xfId="7790" xr:uid="{00000000-0005-0000-0000-00009D1F0000}"/>
    <cellStyle name="Normal 3 11 3 2 2" xfId="7791" xr:uid="{00000000-0005-0000-0000-00009E1F0000}"/>
    <cellStyle name="Normal 3 11 3 2 2 2" xfId="7792" xr:uid="{00000000-0005-0000-0000-00009F1F0000}"/>
    <cellStyle name="Normal 3 11 3 3" xfId="7793" xr:uid="{00000000-0005-0000-0000-0000A01F0000}"/>
    <cellStyle name="Normal 3 11 3 3 2" xfId="7794" xr:uid="{00000000-0005-0000-0000-0000A11F0000}"/>
    <cellStyle name="Normal 3 11 3 3 2 2" xfId="7795" xr:uid="{00000000-0005-0000-0000-0000A21F0000}"/>
    <cellStyle name="Normal 3 11 4" xfId="7796" xr:uid="{00000000-0005-0000-0000-0000A31F0000}"/>
    <cellStyle name="Normal 3 11 4 2" xfId="7797" xr:uid="{00000000-0005-0000-0000-0000A41F0000}"/>
    <cellStyle name="Normal 3 11 4 2 2" xfId="7798" xr:uid="{00000000-0005-0000-0000-0000A51F0000}"/>
    <cellStyle name="Normal 3 11 4 2 2 2" xfId="7799" xr:uid="{00000000-0005-0000-0000-0000A61F0000}"/>
    <cellStyle name="Normal 3 11 4 3" xfId="7800" xr:uid="{00000000-0005-0000-0000-0000A71F0000}"/>
    <cellStyle name="Normal 3 11 4 3 2" xfId="7801" xr:uid="{00000000-0005-0000-0000-0000A81F0000}"/>
    <cellStyle name="Normal 3 11 4 3 2 2" xfId="7802" xr:uid="{00000000-0005-0000-0000-0000A91F0000}"/>
    <cellStyle name="Normal 3 11 5" xfId="7803" xr:uid="{00000000-0005-0000-0000-0000AA1F0000}"/>
    <cellStyle name="Normal 3 11 5 2" xfId="7804" xr:uid="{00000000-0005-0000-0000-0000AB1F0000}"/>
    <cellStyle name="Normal 3 11 5 2 2" xfId="7805" xr:uid="{00000000-0005-0000-0000-0000AC1F0000}"/>
    <cellStyle name="Normal 3 11 5 2 2 2" xfId="7806" xr:uid="{00000000-0005-0000-0000-0000AD1F0000}"/>
    <cellStyle name="Normal 3 11 5 3" xfId="7807" xr:uid="{00000000-0005-0000-0000-0000AE1F0000}"/>
    <cellStyle name="Normal 3 11 5 3 2" xfId="7808" xr:uid="{00000000-0005-0000-0000-0000AF1F0000}"/>
    <cellStyle name="Normal 3 11 5 3 2 2" xfId="7809" xr:uid="{00000000-0005-0000-0000-0000B01F0000}"/>
    <cellStyle name="Normal 3 11 6" xfId="7810" xr:uid="{00000000-0005-0000-0000-0000B11F0000}"/>
    <cellStyle name="Normal 3 11 6 2" xfId="7811" xr:uid="{00000000-0005-0000-0000-0000B21F0000}"/>
    <cellStyle name="Normal 3 11 6 2 2" xfId="7812" xr:uid="{00000000-0005-0000-0000-0000B31F0000}"/>
    <cellStyle name="Normal 3 11 6 2 2 2" xfId="7813" xr:uid="{00000000-0005-0000-0000-0000B41F0000}"/>
    <cellStyle name="Normal 3 11 6 3" xfId="7814" xr:uid="{00000000-0005-0000-0000-0000B51F0000}"/>
    <cellStyle name="Normal 3 11 6 3 2" xfId="7815" xr:uid="{00000000-0005-0000-0000-0000B61F0000}"/>
    <cellStyle name="Normal 3 11 6 3 2 2" xfId="7816" xr:uid="{00000000-0005-0000-0000-0000B71F0000}"/>
    <cellStyle name="Normal 3 11 7" xfId="7817" xr:uid="{00000000-0005-0000-0000-0000B81F0000}"/>
    <cellStyle name="Normal 3 11 7 2" xfId="7818" xr:uid="{00000000-0005-0000-0000-0000B91F0000}"/>
    <cellStyle name="Normal 3 11 7 2 2" xfId="7819" xr:uid="{00000000-0005-0000-0000-0000BA1F0000}"/>
    <cellStyle name="Normal 3 11 7 2 2 2" xfId="7820" xr:uid="{00000000-0005-0000-0000-0000BB1F0000}"/>
    <cellStyle name="Normal 3 11 7 3" xfId="7821" xr:uid="{00000000-0005-0000-0000-0000BC1F0000}"/>
    <cellStyle name="Normal 3 11 7 3 2" xfId="7822" xr:uid="{00000000-0005-0000-0000-0000BD1F0000}"/>
    <cellStyle name="Normal 3 11 7 3 2 2" xfId="7823" xr:uid="{00000000-0005-0000-0000-0000BE1F0000}"/>
    <cellStyle name="Normal 3 11 8" xfId="7824" xr:uid="{00000000-0005-0000-0000-0000BF1F0000}"/>
    <cellStyle name="Normal 3 11 8 2" xfId="7825" xr:uid="{00000000-0005-0000-0000-0000C01F0000}"/>
    <cellStyle name="Normal 3 11 8 2 2" xfId="7826" xr:uid="{00000000-0005-0000-0000-0000C11F0000}"/>
    <cellStyle name="Normal 3 11 8 2 2 2" xfId="7827" xr:uid="{00000000-0005-0000-0000-0000C21F0000}"/>
    <cellStyle name="Normal 3 11 8 3" xfId="7828" xr:uid="{00000000-0005-0000-0000-0000C31F0000}"/>
    <cellStyle name="Normal 3 11 8 3 2" xfId="7829" xr:uid="{00000000-0005-0000-0000-0000C41F0000}"/>
    <cellStyle name="Normal 3 11 8 3 2 2" xfId="7830" xr:uid="{00000000-0005-0000-0000-0000C51F0000}"/>
    <cellStyle name="Normal 3 11 9" xfId="7831" xr:uid="{00000000-0005-0000-0000-0000C61F0000}"/>
    <cellStyle name="Normal 3 11 9 2" xfId="7832" xr:uid="{00000000-0005-0000-0000-0000C71F0000}"/>
    <cellStyle name="Normal 3 11 9 2 2" xfId="7833" xr:uid="{00000000-0005-0000-0000-0000C81F0000}"/>
    <cellStyle name="Normal 3 11 9 2 2 2" xfId="7834" xr:uid="{00000000-0005-0000-0000-0000C91F0000}"/>
    <cellStyle name="Normal 3 11 9 3" xfId="7835" xr:uid="{00000000-0005-0000-0000-0000CA1F0000}"/>
    <cellStyle name="Normal 3 11 9 3 2" xfId="7836" xr:uid="{00000000-0005-0000-0000-0000CB1F0000}"/>
    <cellStyle name="Normal 3 11 9 3 2 2" xfId="7837" xr:uid="{00000000-0005-0000-0000-0000CC1F0000}"/>
    <cellStyle name="Normal 3 12" xfId="7838" xr:uid="{00000000-0005-0000-0000-0000CD1F0000}"/>
    <cellStyle name="Normal 3 12 10" xfId="7839" xr:uid="{00000000-0005-0000-0000-0000CE1F0000}"/>
    <cellStyle name="Normal 3 12 10 2" xfId="7840" xr:uid="{00000000-0005-0000-0000-0000CF1F0000}"/>
    <cellStyle name="Normal 3 12 10 2 2" xfId="7841" xr:uid="{00000000-0005-0000-0000-0000D01F0000}"/>
    <cellStyle name="Normal 3 12 10 2 2 2" xfId="7842" xr:uid="{00000000-0005-0000-0000-0000D11F0000}"/>
    <cellStyle name="Normal 3 12 10 3" xfId="7843" xr:uid="{00000000-0005-0000-0000-0000D21F0000}"/>
    <cellStyle name="Normal 3 12 10 3 2" xfId="7844" xr:uid="{00000000-0005-0000-0000-0000D31F0000}"/>
    <cellStyle name="Normal 3 12 10 3 2 2" xfId="7845" xr:uid="{00000000-0005-0000-0000-0000D41F0000}"/>
    <cellStyle name="Normal 3 12 11" xfId="7846" xr:uid="{00000000-0005-0000-0000-0000D51F0000}"/>
    <cellStyle name="Normal 3 12 11 2" xfId="7847" xr:uid="{00000000-0005-0000-0000-0000D61F0000}"/>
    <cellStyle name="Normal 3 12 11 2 2" xfId="7848" xr:uid="{00000000-0005-0000-0000-0000D71F0000}"/>
    <cellStyle name="Normal 3 12 11 2 2 2" xfId="7849" xr:uid="{00000000-0005-0000-0000-0000D81F0000}"/>
    <cellStyle name="Normal 3 12 11 3" xfId="7850" xr:uid="{00000000-0005-0000-0000-0000D91F0000}"/>
    <cellStyle name="Normal 3 12 11 3 2" xfId="7851" xr:uid="{00000000-0005-0000-0000-0000DA1F0000}"/>
    <cellStyle name="Normal 3 12 11 3 2 2" xfId="7852" xr:uid="{00000000-0005-0000-0000-0000DB1F0000}"/>
    <cellStyle name="Normal 3 12 12" xfId="7853" xr:uid="{00000000-0005-0000-0000-0000DC1F0000}"/>
    <cellStyle name="Normal 3 12 12 2" xfId="7854" xr:uid="{00000000-0005-0000-0000-0000DD1F0000}"/>
    <cellStyle name="Normal 3 12 12 2 2" xfId="7855" xr:uid="{00000000-0005-0000-0000-0000DE1F0000}"/>
    <cellStyle name="Normal 3 12 12 2 2 2" xfId="7856" xr:uid="{00000000-0005-0000-0000-0000DF1F0000}"/>
    <cellStyle name="Normal 3 12 12 3" xfId="7857" xr:uid="{00000000-0005-0000-0000-0000E01F0000}"/>
    <cellStyle name="Normal 3 12 12 3 2" xfId="7858" xr:uid="{00000000-0005-0000-0000-0000E11F0000}"/>
    <cellStyle name="Normal 3 12 12 3 2 2" xfId="7859" xr:uid="{00000000-0005-0000-0000-0000E21F0000}"/>
    <cellStyle name="Normal 3 12 13" xfId="7860" xr:uid="{00000000-0005-0000-0000-0000E31F0000}"/>
    <cellStyle name="Normal 3 12 13 2" xfId="7861" xr:uid="{00000000-0005-0000-0000-0000E41F0000}"/>
    <cellStyle name="Normal 3 12 13 2 2" xfId="7862" xr:uid="{00000000-0005-0000-0000-0000E51F0000}"/>
    <cellStyle name="Normal 3 12 13 2 2 2" xfId="7863" xr:uid="{00000000-0005-0000-0000-0000E61F0000}"/>
    <cellStyle name="Normal 3 12 13 3" xfId="7864" xr:uid="{00000000-0005-0000-0000-0000E71F0000}"/>
    <cellStyle name="Normal 3 12 13 3 2" xfId="7865" xr:uid="{00000000-0005-0000-0000-0000E81F0000}"/>
    <cellStyle name="Normal 3 12 13 3 2 2" xfId="7866" xr:uid="{00000000-0005-0000-0000-0000E91F0000}"/>
    <cellStyle name="Normal 3 12 14" xfId="7867" xr:uid="{00000000-0005-0000-0000-0000EA1F0000}"/>
    <cellStyle name="Normal 3 12 14 2" xfId="7868" xr:uid="{00000000-0005-0000-0000-0000EB1F0000}"/>
    <cellStyle name="Normal 3 12 14 2 2" xfId="7869" xr:uid="{00000000-0005-0000-0000-0000EC1F0000}"/>
    <cellStyle name="Normal 3 12 14 2 2 2" xfId="7870" xr:uid="{00000000-0005-0000-0000-0000ED1F0000}"/>
    <cellStyle name="Normal 3 12 14 3" xfId="7871" xr:uid="{00000000-0005-0000-0000-0000EE1F0000}"/>
    <cellStyle name="Normal 3 12 14 3 2" xfId="7872" xr:uid="{00000000-0005-0000-0000-0000EF1F0000}"/>
    <cellStyle name="Normal 3 12 14 3 2 2" xfId="7873" xr:uid="{00000000-0005-0000-0000-0000F01F0000}"/>
    <cellStyle name="Normal 3 12 15" xfId="7874" xr:uid="{00000000-0005-0000-0000-0000F11F0000}"/>
    <cellStyle name="Normal 3 12 15 2" xfId="7875" xr:uid="{00000000-0005-0000-0000-0000F21F0000}"/>
    <cellStyle name="Normal 3 12 15 2 2" xfId="7876" xr:uid="{00000000-0005-0000-0000-0000F31F0000}"/>
    <cellStyle name="Normal 3 12 15 2 2 2" xfId="7877" xr:uid="{00000000-0005-0000-0000-0000F41F0000}"/>
    <cellStyle name="Normal 3 12 15 3" xfId="7878" xr:uid="{00000000-0005-0000-0000-0000F51F0000}"/>
    <cellStyle name="Normal 3 12 15 3 2" xfId="7879" xr:uid="{00000000-0005-0000-0000-0000F61F0000}"/>
    <cellStyle name="Normal 3 12 15 3 2 2" xfId="7880" xr:uid="{00000000-0005-0000-0000-0000F71F0000}"/>
    <cellStyle name="Normal 3 12 16" xfId="7881" xr:uid="{00000000-0005-0000-0000-0000F81F0000}"/>
    <cellStyle name="Normal 3 12 16 2" xfId="7882" xr:uid="{00000000-0005-0000-0000-0000F91F0000}"/>
    <cellStyle name="Normal 3 12 16 2 2" xfId="7883" xr:uid="{00000000-0005-0000-0000-0000FA1F0000}"/>
    <cellStyle name="Normal 3 12 16 2 2 2" xfId="7884" xr:uid="{00000000-0005-0000-0000-0000FB1F0000}"/>
    <cellStyle name="Normal 3 12 16 3" xfId="7885" xr:uid="{00000000-0005-0000-0000-0000FC1F0000}"/>
    <cellStyle name="Normal 3 12 16 3 2" xfId="7886" xr:uid="{00000000-0005-0000-0000-0000FD1F0000}"/>
    <cellStyle name="Normal 3 12 16 3 2 2" xfId="7887" xr:uid="{00000000-0005-0000-0000-0000FE1F0000}"/>
    <cellStyle name="Normal 3 12 17" xfId="7888" xr:uid="{00000000-0005-0000-0000-0000FF1F0000}"/>
    <cellStyle name="Normal 3 12 17 2" xfId="7889" xr:uid="{00000000-0005-0000-0000-000000200000}"/>
    <cellStyle name="Normal 3 12 17 2 2" xfId="7890" xr:uid="{00000000-0005-0000-0000-000001200000}"/>
    <cellStyle name="Normal 3 12 17 2 2 2" xfId="7891" xr:uid="{00000000-0005-0000-0000-000002200000}"/>
    <cellStyle name="Normal 3 12 17 3" xfId="7892" xr:uid="{00000000-0005-0000-0000-000003200000}"/>
    <cellStyle name="Normal 3 12 17 3 2" xfId="7893" xr:uid="{00000000-0005-0000-0000-000004200000}"/>
    <cellStyle name="Normal 3 12 17 3 2 2" xfId="7894" xr:uid="{00000000-0005-0000-0000-000005200000}"/>
    <cellStyle name="Normal 3 12 18" xfId="7895" xr:uid="{00000000-0005-0000-0000-000006200000}"/>
    <cellStyle name="Normal 3 12 18 2" xfId="7896" xr:uid="{00000000-0005-0000-0000-000007200000}"/>
    <cellStyle name="Normal 3 12 18 2 2" xfId="7897" xr:uid="{00000000-0005-0000-0000-000008200000}"/>
    <cellStyle name="Normal 3 12 18 2 2 2" xfId="7898" xr:uid="{00000000-0005-0000-0000-000009200000}"/>
    <cellStyle name="Normal 3 12 18 3" xfId="7899" xr:uid="{00000000-0005-0000-0000-00000A200000}"/>
    <cellStyle name="Normal 3 12 18 3 2" xfId="7900" xr:uid="{00000000-0005-0000-0000-00000B200000}"/>
    <cellStyle name="Normal 3 12 18 3 2 2" xfId="7901" xr:uid="{00000000-0005-0000-0000-00000C200000}"/>
    <cellStyle name="Normal 3 12 19" xfId="7902" xr:uid="{00000000-0005-0000-0000-00000D200000}"/>
    <cellStyle name="Normal 3 12 19 2" xfId="7903" xr:uid="{00000000-0005-0000-0000-00000E200000}"/>
    <cellStyle name="Normal 3 12 19 2 2" xfId="7904" xr:uid="{00000000-0005-0000-0000-00000F200000}"/>
    <cellStyle name="Normal 3 12 19 2 2 2" xfId="7905" xr:uid="{00000000-0005-0000-0000-000010200000}"/>
    <cellStyle name="Normal 3 12 19 3" xfId="7906" xr:uid="{00000000-0005-0000-0000-000011200000}"/>
    <cellStyle name="Normal 3 12 19 3 2" xfId="7907" xr:uid="{00000000-0005-0000-0000-000012200000}"/>
    <cellStyle name="Normal 3 12 19 3 2 2" xfId="7908" xr:uid="{00000000-0005-0000-0000-000013200000}"/>
    <cellStyle name="Normal 3 12 2" xfId="7909" xr:uid="{00000000-0005-0000-0000-000014200000}"/>
    <cellStyle name="Normal 3 12 2 2" xfId="7910" xr:uid="{00000000-0005-0000-0000-000015200000}"/>
    <cellStyle name="Normal 3 12 2 2 2" xfId="7911" xr:uid="{00000000-0005-0000-0000-000016200000}"/>
    <cellStyle name="Normal 3 12 2 2 2 2" xfId="7912" xr:uid="{00000000-0005-0000-0000-000017200000}"/>
    <cellStyle name="Normal 3 12 2 3" xfId="7913" xr:uid="{00000000-0005-0000-0000-000018200000}"/>
    <cellStyle name="Normal 3 12 2 3 2" xfId="7914" xr:uid="{00000000-0005-0000-0000-000019200000}"/>
    <cellStyle name="Normal 3 12 2 3 2 2" xfId="7915" xr:uid="{00000000-0005-0000-0000-00001A200000}"/>
    <cellStyle name="Normal 3 12 20" xfId="7916" xr:uid="{00000000-0005-0000-0000-00001B200000}"/>
    <cellStyle name="Normal 3 12 20 2" xfId="7917" xr:uid="{00000000-0005-0000-0000-00001C200000}"/>
    <cellStyle name="Normal 3 12 20 2 2" xfId="7918" xr:uid="{00000000-0005-0000-0000-00001D200000}"/>
    <cellStyle name="Normal 3 12 20 2 2 2" xfId="7919" xr:uid="{00000000-0005-0000-0000-00001E200000}"/>
    <cellStyle name="Normal 3 12 20 3" xfId="7920" xr:uid="{00000000-0005-0000-0000-00001F200000}"/>
    <cellStyle name="Normal 3 12 20 3 2" xfId="7921" xr:uid="{00000000-0005-0000-0000-000020200000}"/>
    <cellStyle name="Normal 3 12 20 3 2 2" xfId="7922" xr:uid="{00000000-0005-0000-0000-000021200000}"/>
    <cellStyle name="Normal 3 12 21" xfId="7923" xr:uid="{00000000-0005-0000-0000-000022200000}"/>
    <cellStyle name="Normal 3 12 21 2" xfId="7924" xr:uid="{00000000-0005-0000-0000-000023200000}"/>
    <cellStyle name="Normal 3 12 21 2 2" xfId="7925" xr:uid="{00000000-0005-0000-0000-000024200000}"/>
    <cellStyle name="Normal 3 12 21 2 2 2" xfId="7926" xr:uid="{00000000-0005-0000-0000-000025200000}"/>
    <cellStyle name="Normal 3 12 21 3" xfId="7927" xr:uid="{00000000-0005-0000-0000-000026200000}"/>
    <cellStyle name="Normal 3 12 21 3 2" xfId="7928" xr:uid="{00000000-0005-0000-0000-000027200000}"/>
    <cellStyle name="Normal 3 12 21 3 2 2" xfId="7929" xr:uid="{00000000-0005-0000-0000-000028200000}"/>
    <cellStyle name="Normal 3 12 22" xfId="7930" xr:uid="{00000000-0005-0000-0000-000029200000}"/>
    <cellStyle name="Normal 3 12 22 2" xfId="7931" xr:uid="{00000000-0005-0000-0000-00002A200000}"/>
    <cellStyle name="Normal 3 12 22 2 2" xfId="7932" xr:uid="{00000000-0005-0000-0000-00002B200000}"/>
    <cellStyle name="Normal 3 12 22 2 2 2" xfId="7933" xr:uid="{00000000-0005-0000-0000-00002C200000}"/>
    <cellStyle name="Normal 3 12 22 3" xfId="7934" xr:uid="{00000000-0005-0000-0000-00002D200000}"/>
    <cellStyle name="Normal 3 12 22 3 2" xfId="7935" xr:uid="{00000000-0005-0000-0000-00002E200000}"/>
    <cellStyle name="Normal 3 12 22 3 2 2" xfId="7936" xr:uid="{00000000-0005-0000-0000-00002F200000}"/>
    <cellStyle name="Normal 3 12 23" xfId="7937" xr:uid="{00000000-0005-0000-0000-000030200000}"/>
    <cellStyle name="Normal 3 12 23 2" xfId="7938" xr:uid="{00000000-0005-0000-0000-000031200000}"/>
    <cellStyle name="Normal 3 12 23 2 2" xfId="7939" xr:uid="{00000000-0005-0000-0000-000032200000}"/>
    <cellStyle name="Normal 3 12 23 2 2 2" xfId="7940" xr:uid="{00000000-0005-0000-0000-000033200000}"/>
    <cellStyle name="Normal 3 12 23 3" xfId="7941" xr:uid="{00000000-0005-0000-0000-000034200000}"/>
    <cellStyle name="Normal 3 12 23 3 2" xfId="7942" xr:uid="{00000000-0005-0000-0000-000035200000}"/>
    <cellStyle name="Normal 3 12 23 3 2 2" xfId="7943" xr:uid="{00000000-0005-0000-0000-000036200000}"/>
    <cellStyle name="Normal 3 12 24" xfId="7944" xr:uid="{00000000-0005-0000-0000-000037200000}"/>
    <cellStyle name="Normal 3 12 24 2" xfId="7945" xr:uid="{00000000-0005-0000-0000-000038200000}"/>
    <cellStyle name="Normal 3 12 24 2 2" xfId="7946" xr:uid="{00000000-0005-0000-0000-000039200000}"/>
    <cellStyle name="Normal 3 12 25" xfId="7947" xr:uid="{00000000-0005-0000-0000-00003A200000}"/>
    <cellStyle name="Normal 3 12 25 2" xfId="7948" xr:uid="{00000000-0005-0000-0000-00003B200000}"/>
    <cellStyle name="Normal 3 12 25 2 2" xfId="7949" xr:uid="{00000000-0005-0000-0000-00003C200000}"/>
    <cellStyle name="Normal 3 12 3" xfId="7950" xr:uid="{00000000-0005-0000-0000-00003D200000}"/>
    <cellStyle name="Normal 3 12 3 2" xfId="7951" xr:uid="{00000000-0005-0000-0000-00003E200000}"/>
    <cellStyle name="Normal 3 12 3 2 2" xfId="7952" xr:uid="{00000000-0005-0000-0000-00003F200000}"/>
    <cellStyle name="Normal 3 12 3 2 2 2" xfId="7953" xr:uid="{00000000-0005-0000-0000-000040200000}"/>
    <cellStyle name="Normal 3 12 3 3" xfId="7954" xr:uid="{00000000-0005-0000-0000-000041200000}"/>
    <cellStyle name="Normal 3 12 3 3 2" xfId="7955" xr:uid="{00000000-0005-0000-0000-000042200000}"/>
    <cellStyle name="Normal 3 12 3 3 2 2" xfId="7956" xr:uid="{00000000-0005-0000-0000-000043200000}"/>
    <cellStyle name="Normal 3 12 4" xfId="7957" xr:uid="{00000000-0005-0000-0000-000044200000}"/>
    <cellStyle name="Normal 3 12 4 2" xfId="7958" xr:uid="{00000000-0005-0000-0000-000045200000}"/>
    <cellStyle name="Normal 3 12 4 2 2" xfId="7959" xr:uid="{00000000-0005-0000-0000-000046200000}"/>
    <cellStyle name="Normal 3 12 4 2 2 2" xfId="7960" xr:uid="{00000000-0005-0000-0000-000047200000}"/>
    <cellStyle name="Normal 3 12 4 3" xfId="7961" xr:uid="{00000000-0005-0000-0000-000048200000}"/>
    <cellStyle name="Normal 3 12 4 3 2" xfId="7962" xr:uid="{00000000-0005-0000-0000-000049200000}"/>
    <cellStyle name="Normal 3 12 4 3 2 2" xfId="7963" xr:uid="{00000000-0005-0000-0000-00004A200000}"/>
    <cellStyle name="Normal 3 12 5" xfId="7964" xr:uid="{00000000-0005-0000-0000-00004B200000}"/>
    <cellStyle name="Normal 3 12 5 2" xfId="7965" xr:uid="{00000000-0005-0000-0000-00004C200000}"/>
    <cellStyle name="Normal 3 12 5 2 2" xfId="7966" xr:uid="{00000000-0005-0000-0000-00004D200000}"/>
    <cellStyle name="Normal 3 12 5 2 2 2" xfId="7967" xr:uid="{00000000-0005-0000-0000-00004E200000}"/>
    <cellStyle name="Normal 3 12 5 3" xfId="7968" xr:uid="{00000000-0005-0000-0000-00004F200000}"/>
    <cellStyle name="Normal 3 12 5 3 2" xfId="7969" xr:uid="{00000000-0005-0000-0000-000050200000}"/>
    <cellStyle name="Normal 3 12 5 3 2 2" xfId="7970" xr:uid="{00000000-0005-0000-0000-000051200000}"/>
    <cellStyle name="Normal 3 12 6" xfId="7971" xr:uid="{00000000-0005-0000-0000-000052200000}"/>
    <cellStyle name="Normal 3 12 6 2" xfId="7972" xr:uid="{00000000-0005-0000-0000-000053200000}"/>
    <cellStyle name="Normal 3 12 6 2 2" xfId="7973" xr:uid="{00000000-0005-0000-0000-000054200000}"/>
    <cellStyle name="Normal 3 12 6 2 2 2" xfId="7974" xr:uid="{00000000-0005-0000-0000-000055200000}"/>
    <cellStyle name="Normal 3 12 6 3" xfId="7975" xr:uid="{00000000-0005-0000-0000-000056200000}"/>
    <cellStyle name="Normal 3 12 6 3 2" xfId="7976" xr:uid="{00000000-0005-0000-0000-000057200000}"/>
    <cellStyle name="Normal 3 12 6 3 2 2" xfId="7977" xr:uid="{00000000-0005-0000-0000-000058200000}"/>
    <cellStyle name="Normal 3 12 7" xfId="7978" xr:uid="{00000000-0005-0000-0000-000059200000}"/>
    <cellStyle name="Normal 3 12 7 2" xfId="7979" xr:uid="{00000000-0005-0000-0000-00005A200000}"/>
    <cellStyle name="Normal 3 12 7 2 2" xfId="7980" xr:uid="{00000000-0005-0000-0000-00005B200000}"/>
    <cellStyle name="Normal 3 12 7 2 2 2" xfId="7981" xr:uid="{00000000-0005-0000-0000-00005C200000}"/>
    <cellStyle name="Normal 3 12 7 3" xfId="7982" xr:uid="{00000000-0005-0000-0000-00005D200000}"/>
    <cellStyle name="Normal 3 12 7 3 2" xfId="7983" xr:uid="{00000000-0005-0000-0000-00005E200000}"/>
    <cellStyle name="Normal 3 12 7 3 2 2" xfId="7984" xr:uid="{00000000-0005-0000-0000-00005F200000}"/>
    <cellStyle name="Normal 3 12 8" xfId="7985" xr:uid="{00000000-0005-0000-0000-000060200000}"/>
    <cellStyle name="Normal 3 12 8 2" xfId="7986" xr:uid="{00000000-0005-0000-0000-000061200000}"/>
    <cellStyle name="Normal 3 12 8 2 2" xfId="7987" xr:uid="{00000000-0005-0000-0000-000062200000}"/>
    <cellStyle name="Normal 3 12 8 2 2 2" xfId="7988" xr:uid="{00000000-0005-0000-0000-000063200000}"/>
    <cellStyle name="Normal 3 12 8 3" xfId="7989" xr:uid="{00000000-0005-0000-0000-000064200000}"/>
    <cellStyle name="Normal 3 12 8 3 2" xfId="7990" xr:uid="{00000000-0005-0000-0000-000065200000}"/>
    <cellStyle name="Normal 3 12 8 3 2 2" xfId="7991" xr:uid="{00000000-0005-0000-0000-000066200000}"/>
    <cellStyle name="Normal 3 12 9" xfId="7992" xr:uid="{00000000-0005-0000-0000-000067200000}"/>
    <cellStyle name="Normal 3 12 9 2" xfId="7993" xr:uid="{00000000-0005-0000-0000-000068200000}"/>
    <cellStyle name="Normal 3 12 9 2 2" xfId="7994" xr:uid="{00000000-0005-0000-0000-000069200000}"/>
    <cellStyle name="Normal 3 12 9 2 2 2" xfId="7995" xr:uid="{00000000-0005-0000-0000-00006A200000}"/>
    <cellStyle name="Normal 3 12 9 3" xfId="7996" xr:uid="{00000000-0005-0000-0000-00006B200000}"/>
    <cellStyle name="Normal 3 12 9 3 2" xfId="7997" xr:uid="{00000000-0005-0000-0000-00006C200000}"/>
    <cellStyle name="Normal 3 12 9 3 2 2" xfId="7998" xr:uid="{00000000-0005-0000-0000-00006D200000}"/>
    <cellStyle name="Normal 3 13" xfId="7999" xr:uid="{00000000-0005-0000-0000-00006E200000}"/>
    <cellStyle name="Normal 3 13 10" xfId="8000" xr:uid="{00000000-0005-0000-0000-00006F200000}"/>
    <cellStyle name="Normal 3 13 10 2" xfId="8001" xr:uid="{00000000-0005-0000-0000-000070200000}"/>
    <cellStyle name="Normal 3 13 10 2 2" xfId="8002" xr:uid="{00000000-0005-0000-0000-000071200000}"/>
    <cellStyle name="Normal 3 13 10 2 2 2" xfId="8003" xr:uid="{00000000-0005-0000-0000-000072200000}"/>
    <cellStyle name="Normal 3 13 10 3" xfId="8004" xr:uid="{00000000-0005-0000-0000-000073200000}"/>
    <cellStyle name="Normal 3 13 10 3 2" xfId="8005" xr:uid="{00000000-0005-0000-0000-000074200000}"/>
    <cellStyle name="Normal 3 13 10 3 2 2" xfId="8006" xr:uid="{00000000-0005-0000-0000-000075200000}"/>
    <cellStyle name="Normal 3 13 11" xfId="8007" xr:uid="{00000000-0005-0000-0000-000076200000}"/>
    <cellStyle name="Normal 3 13 11 2" xfId="8008" xr:uid="{00000000-0005-0000-0000-000077200000}"/>
    <cellStyle name="Normal 3 13 11 2 2" xfId="8009" xr:uid="{00000000-0005-0000-0000-000078200000}"/>
    <cellStyle name="Normal 3 13 11 2 2 2" xfId="8010" xr:uid="{00000000-0005-0000-0000-000079200000}"/>
    <cellStyle name="Normal 3 13 11 3" xfId="8011" xr:uid="{00000000-0005-0000-0000-00007A200000}"/>
    <cellStyle name="Normal 3 13 11 3 2" xfId="8012" xr:uid="{00000000-0005-0000-0000-00007B200000}"/>
    <cellStyle name="Normal 3 13 11 3 2 2" xfId="8013" xr:uid="{00000000-0005-0000-0000-00007C200000}"/>
    <cellStyle name="Normal 3 13 12" xfId="8014" xr:uid="{00000000-0005-0000-0000-00007D200000}"/>
    <cellStyle name="Normal 3 13 12 2" xfId="8015" xr:uid="{00000000-0005-0000-0000-00007E200000}"/>
    <cellStyle name="Normal 3 13 12 2 2" xfId="8016" xr:uid="{00000000-0005-0000-0000-00007F200000}"/>
    <cellStyle name="Normal 3 13 12 2 2 2" xfId="8017" xr:uid="{00000000-0005-0000-0000-000080200000}"/>
    <cellStyle name="Normal 3 13 12 3" xfId="8018" xr:uid="{00000000-0005-0000-0000-000081200000}"/>
    <cellStyle name="Normal 3 13 12 3 2" xfId="8019" xr:uid="{00000000-0005-0000-0000-000082200000}"/>
    <cellStyle name="Normal 3 13 12 3 2 2" xfId="8020" xr:uid="{00000000-0005-0000-0000-000083200000}"/>
    <cellStyle name="Normal 3 13 13" xfId="8021" xr:uid="{00000000-0005-0000-0000-000084200000}"/>
    <cellStyle name="Normal 3 13 13 2" xfId="8022" xr:uid="{00000000-0005-0000-0000-000085200000}"/>
    <cellStyle name="Normal 3 13 13 2 2" xfId="8023" xr:uid="{00000000-0005-0000-0000-000086200000}"/>
    <cellStyle name="Normal 3 13 13 2 2 2" xfId="8024" xr:uid="{00000000-0005-0000-0000-000087200000}"/>
    <cellStyle name="Normal 3 13 13 3" xfId="8025" xr:uid="{00000000-0005-0000-0000-000088200000}"/>
    <cellStyle name="Normal 3 13 13 3 2" xfId="8026" xr:uid="{00000000-0005-0000-0000-000089200000}"/>
    <cellStyle name="Normal 3 13 13 3 2 2" xfId="8027" xr:uid="{00000000-0005-0000-0000-00008A200000}"/>
    <cellStyle name="Normal 3 13 14" xfId="8028" xr:uid="{00000000-0005-0000-0000-00008B200000}"/>
    <cellStyle name="Normal 3 13 14 2" xfId="8029" xr:uid="{00000000-0005-0000-0000-00008C200000}"/>
    <cellStyle name="Normal 3 13 14 2 2" xfId="8030" xr:uid="{00000000-0005-0000-0000-00008D200000}"/>
    <cellStyle name="Normal 3 13 14 2 2 2" xfId="8031" xr:uid="{00000000-0005-0000-0000-00008E200000}"/>
    <cellStyle name="Normal 3 13 14 3" xfId="8032" xr:uid="{00000000-0005-0000-0000-00008F200000}"/>
    <cellStyle name="Normal 3 13 14 3 2" xfId="8033" xr:uid="{00000000-0005-0000-0000-000090200000}"/>
    <cellStyle name="Normal 3 13 14 3 2 2" xfId="8034" xr:uid="{00000000-0005-0000-0000-000091200000}"/>
    <cellStyle name="Normal 3 13 15" xfId="8035" xr:uid="{00000000-0005-0000-0000-000092200000}"/>
    <cellStyle name="Normal 3 13 15 2" xfId="8036" xr:uid="{00000000-0005-0000-0000-000093200000}"/>
    <cellStyle name="Normal 3 13 15 2 2" xfId="8037" xr:uid="{00000000-0005-0000-0000-000094200000}"/>
    <cellStyle name="Normal 3 13 15 2 2 2" xfId="8038" xr:uid="{00000000-0005-0000-0000-000095200000}"/>
    <cellStyle name="Normal 3 13 15 3" xfId="8039" xr:uid="{00000000-0005-0000-0000-000096200000}"/>
    <cellStyle name="Normal 3 13 15 3 2" xfId="8040" xr:uid="{00000000-0005-0000-0000-000097200000}"/>
    <cellStyle name="Normal 3 13 15 3 2 2" xfId="8041" xr:uid="{00000000-0005-0000-0000-000098200000}"/>
    <cellStyle name="Normal 3 13 16" xfId="8042" xr:uid="{00000000-0005-0000-0000-000099200000}"/>
    <cellStyle name="Normal 3 13 16 2" xfId="8043" xr:uid="{00000000-0005-0000-0000-00009A200000}"/>
    <cellStyle name="Normal 3 13 16 2 2" xfId="8044" xr:uid="{00000000-0005-0000-0000-00009B200000}"/>
    <cellStyle name="Normal 3 13 16 2 2 2" xfId="8045" xr:uid="{00000000-0005-0000-0000-00009C200000}"/>
    <cellStyle name="Normal 3 13 16 3" xfId="8046" xr:uid="{00000000-0005-0000-0000-00009D200000}"/>
    <cellStyle name="Normal 3 13 16 3 2" xfId="8047" xr:uid="{00000000-0005-0000-0000-00009E200000}"/>
    <cellStyle name="Normal 3 13 16 3 2 2" xfId="8048" xr:uid="{00000000-0005-0000-0000-00009F200000}"/>
    <cellStyle name="Normal 3 13 17" xfId="8049" xr:uid="{00000000-0005-0000-0000-0000A0200000}"/>
    <cellStyle name="Normal 3 13 17 2" xfId="8050" xr:uid="{00000000-0005-0000-0000-0000A1200000}"/>
    <cellStyle name="Normal 3 13 17 2 2" xfId="8051" xr:uid="{00000000-0005-0000-0000-0000A2200000}"/>
    <cellStyle name="Normal 3 13 17 2 2 2" xfId="8052" xr:uid="{00000000-0005-0000-0000-0000A3200000}"/>
    <cellStyle name="Normal 3 13 17 3" xfId="8053" xr:uid="{00000000-0005-0000-0000-0000A4200000}"/>
    <cellStyle name="Normal 3 13 17 3 2" xfId="8054" xr:uid="{00000000-0005-0000-0000-0000A5200000}"/>
    <cellStyle name="Normal 3 13 17 3 2 2" xfId="8055" xr:uid="{00000000-0005-0000-0000-0000A6200000}"/>
    <cellStyle name="Normal 3 13 18" xfId="8056" xr:uid="{00000000-0005-0000-0000-0000A7200000}"/>
    <cellStyle name="Normal 3 13 18 2" xfId="8057" xr:uid="{00000000-0005-0000-0000-0000A8200000}"/>
    <cellStyle name="Normal 3 13 18 2 2" xfId="8058" xr:uid="{00000000-0005-0000-0000-0000A9200000}"/>
    <cellStyle name="Normal 3 13 18 2 2 2" xfId="8059" xr:uid="{00000000-0005-0000-0000-0000AA200000}"/>
    <cellStyle name="Normal 3 13 18 3" xfId="8060" xr:uid="{00000000-0005-0000-0000-0000AB200000}"/>
    <cellStyle name="Normal 3 13 18 3 2" xfId="8061" xr:uid="{00000000-0005-0000-0000-0000AC200000}"/>
    <cellStyle name="Normal 3 13 18 3 2 2" xfId="8062" xr:uid="{00000000-0005-0000-0000-0000AD200000}"/>
    <cellStyle name="Normal 3 13 19" xfId="8063" xr:uid="{00000000-0005-0000-0000-0000AE200000}"/>
    <cellStyle name="Normal 3 13 19 2" xfId="8064" xr:uid="{00000000-0005-0000-0000-0000AF200000}"/>
    <cellStyle name="Normal 3 13 19 2 2" xfId="8065" xr:uid="{00000000-0005-0000-0000-0000B0200000}"/>
    <cellStyle name="Normal 3 13 19 2 2 2" xfId="8066" xr:uid="{00000000-0005-0000-0000-0000B1200000}"/>
    <cellStyle name="Normal 3 13 19 3" xfId="8067" xr:uid="{00000000-0005-0000-0000-0000B2200000}"/>
    <cellStyle name="Normal 3 13 19 3 2" xfId="8068" xr:uid="{00000000-0005-0000-0000-0000B3200000}"/>
    <cellStyle name="Normal 3 13 19 3 2 2" xfId="8069" xr:uid="{00000000-0005-0000-0000-0000B4200000}"/>
    <cellStyle name="Normal 3 13 2" xfId="8070" xr:uid="{00000000-0005-0000-0000-0000B5200000}"/>
    <cellStyle name="Normal 3 13 2 2" xfId="8071" xr:uid="{00000000-0005-0000-0000-0000B6200000}"/>
    <cellStyle name="Normal 3 13 2 2 2" xfId="8072" xr:uid="{00000000-0005-0000-0000-0000B7200000}"/>
    <cellStyle name="Normal 3 13 2 2 2 2" xfId="8073" xr:uid="{00000000-0005-0000-0000-0000B8200000}"/>
    <cellStyle name="Normal 3 13 2 3" xfId="8074" xr:uid="{00000000-0005-0000-0000-0000B9200000}"/>
    <cellStyle name="Normal 3 13 2 3 2" xfId="8075" xr:uid="{00000000-0005-0000-0000-0000BA200000}"/>
    <cellStyle name="Normal 3 13 2 3 2 2" xfId="8076" xr:uid="{00000000-0005-0000-0000-0000BB200000}"/>
    <cellStyle name="Normal 3 13 20" xfId="8077" xr:uid="{00000000-0005-0000-0000-0000BC200000}"/>
    <cellStyle name="Normal 3 13 20 2" xfId="8078" xr:uid="{00000000-0005-0000-0000-0000BD200000}"/>
    <cellStyle name="Normal 3 13 20 2 2" xfId="8079" xr:uid="{00000000-0005-0000-0000-0000BE200000}"/>
    <cellStyle name="Normal 3 13 20 2 2 2" xfId="8080" xr:uid="{00000000-0005-0000-0000-0000BF200000}"/>
    <cellStyle name="Normal 3 13 20 3" xfId="8081" xr:uid="{00000000-0005-0000-0000-0000C0200000}"/>
    <cellStyle name="Normal 3 13 20 3 2" xfId="8082" xr:uid="{00000000-0005-0000-0000-0000C1200000}"/>
    <cellStyle name="Normal 3 13 20 3 2 2" xfId="8083" xr:uid="{00000000-0005-0000-0000-0000C2200000}"/>
    <cellStyle name="Normal 3 13 21" xfId="8084" xr:uid="{00000000-0005-0000-0000-0000C3200000}"/>
    <cellStyle name="Normal 3 13 21 2" xfId="8085" xr:uid="{00000000-0005-0000-0000-0000C4200000}"/>
    <cellStyle name="Normal 3 13 21 2 2" xfId="8086" xr:uid="{00000000-0005-0000-0000-0000C5200000}"/>
    <cellStyle name="Normal 3 13 21 2 2 2" xfId="8087" xr:uid="{00000000-0005-0000-0000-0000C6200000}"/>
    <cellStyle name="Normal 3 13 21 3" xfId="8088" xr:uid="{00000000-0005-0000-0000-0000C7200000}"/>
    <cellStyle name="Normal 3 13 21 3 2" xfId="8089" xr:uid="{00000000-0005-0000-0000-0000C8200000}"/>
    <cellStyle name="Normal 3 13 21 3 2 2" xfId="8090" xr:uid="{00000000-0005-0000-0000-0000C9200000}"/>
    <cellStyle name="Normal 3 13 22" xfId="8091" xr:uid="{00000000-0005-0000-0000-0000CA200000}"/>
    <cellStyle name="Normal 3 13 22 2" xfId="8092" xr:uid="{00000000-0005-0000-0000-0000CB200000}"/>
    <cellStyle name="Normal 3 13 22 2 2" xfId="8093" xr:uid="{00000000-0005-0000-0000-0000CC200000}"/>
    <cellStyle name="Normal 3 13 22 2 2 2" xfId="8094" xr:uid="{00000000-0005-0000-0000-0000CD200000}"/>
    <cellStyle name="Normal 3 13 22 3" xfId="8095" xr:uid="{00000000-0005-0000-0000-0000CE200000}"/>
    <cellStyle name="Normal 3 13 22 3 2" xfId="8096" xr:uid="{00000000-0005-0000-0000-0000CF200000}"/>
    <cellStyle name="Normal 3 13 22 3 2 2" xfId="8097" xr:uid="{00000000-0005-0000-0000-0000D0200000}"/>
    <cellStyle name="Normal 3 13 23" xfId="8098" xr:uid="{00000000-0005-0000-0000-0000D1200000}"/>
    <cellStyle name="Normal 3 13 23 2" xfId="8099" xr:uid="{00000000-0005-0000-0000-0000D2200000}"/>
    <cellStyle name="Normal 3 13 23 2 2" xfId="8100" xr:uid="{00000000-0005-0000-0000-0000D3200000}"/>
    <cellStyle name="Normal 3 13 23 2 2 2" xfId="8101" xr:uid="{00000000-0005-0000-0000-0000D4200000}"/>
    <cellStyle name="Normal 3 13 23 3" xfId="8102" xr:uid="{00000000-0005-0000-0000-0000D5200000}"/>
    <cellStyle name="Normal 3 13 23 3 2" xfId="8103" xr:uid="{00000000-0005-0000-0000-0000D6200000}"/>
    <cellStyle name="Normal 3 13 23 3 2 2" xfId="8104" xr:uid="{00000000-0005-0000-0000-0000D7200000}"/>
    <cellStyle name="Normal 3 13 24" xfId="8105" xr:uid="{00000000-0005-0000-0000-0000D8200000}"/>
    <cellStyle name="Normal 3 13 24 2" xfId="8106" xr:uid="{00000000-0005-0000-0000-0000D9200000}"/>
    <cellStyle name="Normal 3 13 24 2 2" xfId="8107" xr:uid="{00000000-0005-0000-0000-0000DA200000}"/>
    <cellStyle name="Normal 3 13 25" xfId="8108" xr:uid="{00000000-0005-0000-0000-0000DB200000}"/>
    <cellStyle name="Normal 3 13 25 2" xfId="8109" xr:uid="{00000000-0005-0000-0000-0000DC200000}"/>
    <cellStyle name="Normal 3 13 25 2 2" xfId="8110" xr:uid="{00000000-0005-0000-0000-0000DD200000}"/>
    <cellStyle name="Normal 3 13 3" xfId="8111" xr:uid="{00000000-0005-0000-0000-0000DE200000}"/>
    <cellStyle name="Normal 3 13 3 2" xfId="8112" xr:uid="{00000000-0005-0000-0000-0000DF200000}"/>
    <cellStyle name="Normal 3 13 3 2 2" xfId="8113" xr:uid="{00000000-0005-0000-0000-0000E0200000}"/>
    <cellStyle name="Normal 3 13 3 2 2 2" xfId="8114" xr:uid="{00000000-0005-0000-0000-0000E1200000}"/>
    <cellStyle name="Normal 3 13 3 3" xfId="8115" xr:uid="{00000000-0005-0000-0000-0000E2200000}"/>
    <cellStyle name="Normal 3 13 3 3 2" xfId="8116" xr:uid="{00000000-0005-0000-0000-0000E3200000}"/>
    <cellStyle name="Normal 3 13 3 3 2 2" xfId="8117" xr:uid="{00000000-0005-0000-0000-0000E4200000}"/>
    <cellStyle name="Normal 3 13 4" xfId="8118" xr:uid="{00000000-0005-0000-0000-0000E5200000}"/>
    <cellStyle name="Normal 3 13 4 2" xfId="8119" xr:uid="{00000000-0005-0000-0000-0000E6200000}"/>
    <cellStyle name="Normal 3 13 4 2 2" xfId="8120" xr:uid="{00000000-0005-0000-0000-0000E7200000}"/>
    <cellStyle name="Normal 3 13 4 2 2 2" xfId="8121" xr:uid="{00000000-0005-0000-0000-0000E8200000}"/>
    <cellStyle name="Normal 3 13 4 3" xfId="8122" xr:uid="{00000000-0005-0000-0000-0000E9200000}"/>
    <cellStyle name="Normal 3 13 4 3 2" xfId="8123" xr:uid="{00000000-0005-0000-0000-0000EA200000}"/>
    <cellStyle name="Normal 3 13 4 3 2 2" xfId="8124" xr:uid="{00000000-0005-0000-0000-0000EB200000}"/>
    <cellStyle name="Normal 3 13 5" xfId="8125" xr:uid="{00000000-0005-0000-0000-0000EC200000}"/>
    <cellStyle name="Normal 3 13 5 2" xfId="8126" xr:uid="{00000000-0005-0000-0000-0000ED200000}"/>
    <cellStyle name="Normal 3 13 5 2 2" xfId="8127" xr:uid="{00000000-0005-0000-0000-0000EE200000}"/>
    <cellStyle name="Normal 3 13 5 2 2 2" xfId="8128" xr:uid="{00000000-0005-0000-0000-0000EF200000}"/>
    <cellStyle name="Normal 3 13 5 3" xfId="8129" xr:uid="{00000000-0005-0000-0000-0000F0200000}"/>
    <cellStyle name="Normal 3 13 5 3 2" xfId="8130" xr:uid="{00000000-0005-0000-0000-0000F1200000}"/>
    <cellStyle name="Normal 3 13 5 3 2 2" xfId="8131" xr:uid="{00000000-0005-0000-0000-0000F2200000}"/>
    <cellStyle name="Normal 3 13 6" xfId="8132" xr:uid="{00000000-0005-0000-0000-0000F3200000}"/>
    <cellStyle name="Normal 3 13 6 2" xfId="8133" xr:uid="{00000000-0005-0000-0000-0000F4200000}"/>
    <cellStyle name="Normal 3 13 6 2 2" xfId="8134" xr:uid="{00000000-0005-0000-0000-0000F5200000}"/>
    <cellStyle name="Normal 3 13 6 2 2 2" xfId="8135" xr:uid="{00000000-0005-0000-0000-0000F6200000}"/>
    <cellStyle name="Normal 3 13 6 3" xfId="8136" xr:uid="{00000000-0005-0000-0000-0000F7200000}"/>
    <cellStyle name="Normal 3 13 6 3 2" xfId="8137" xr:uid="{00000000-0005-0000-0000-0000F8200000}"/>
    <cellStyle name="Normal 3 13 6 3 2 2" xfId="8138" xr:uid="{00000000-0005-0000-0000-0000F9200000}"/>
    <cellStyle name="Normal 3 13 7" xfId="8139" xr:uid="{00000000-0005-0000-0000-0000FA200000}"/>
    <cellStyle name="Normal 3 13 7 2" xfId="8140" xr:uid="{00000000-0005-0000-0000-0000FB200000}"/>
    <cellStyle name="Normal 3 13 7 2 2" xfId="8141" xr:uid="{00000000-0005-0000-0000-0000FC200000}"/>
    <cellStyle name="Normal 3 13 7 2 2 2" xfId="8142" xr:uid="{00000000-0005-0000-0000-0000FD200000}"/>
    <cellStyle name="Normal 3 13 7 3" xfId="8143" xr:uid="{00000000-0005-0000-0000-0000FE200000}"/>
    <cellStyle name="Normal 3 13 7 3 2" xfId="8144" xr:uid="{00000000-0005-0000-0000-0000FF200000}"/>
    <cellStyle name="Normal 3 13 7 3 2 2" xfId="8145" xr:uid="{00000000-0005-0000-0000-000000210000}"/>
    <cellStyle name="Normal 3 13 8" xfId="8146" xr:uid="{00000000-0005-0000-0000-000001210000}"/>
    <cellStyle name="Normal 3 13 8 2" xfId="8147" xr:uid="{00000000-0005-0000-0000-000002210000}"/>
    <cellStyle name="Normal 3 13 8 2 2" xfId="8148" xr:uid="{00000000-0005-0000-0000-000003210000}"/>
    <cellStyle name="Normal 3 13 8 2 2 2" xfId="8149" xr:uid="{00000000-0005-0000-0000-000004210000}"/>
    <cellStyle name="Normal 3 13 8 3" xfId="8150" xr:uid="{00000000-0005-0000-0000-000005210000}"/>
    <cellStyle name="Normal 3 13 8 3 2" xfId="8151" xr:uid="{00000000-0005-0000-0000-000006210000}"/>
    <cellStyle name="Normal 3 13 8 3 2 2" xfId="8152" xr:uid="{00000000-0005-0000-0000-000007210000}"/>
    <cellStyle name="Normal 3 13 9" xfId="8153" xr:uid="{00000000-0005-0000-0000-000008210000}"/>
    <cellStyle name="Normal 3 13 9 2" xfId="8154" xr:uid="{00000000-0005-0000-0000-000009210000}"/>
    <cellStyle name="Normal 3 13 9 2 2" xfId="8155" xr:uid="{00000000-0005-0000-0000-00000A210000}"/>
    <cellStyle name="Normal 3 13 9 2 2 2" xfId="8156" xr:uid="{00000000-0005-0000-0000-00000B210000}"/>
    <cellStyle name="Normal 3 13 9 3" xfId="8157" xr:uid="{00000000-0005-0000-0000-00000C210000}"/>
    <cellStyle name="Normal 3 13 9 3 2" xfId="8158" xr:uid="{00000000-0005-0000-0000-00000D210000}"/>
    <cellStyle name="Normal 3 13 9 3 2 2" xfId="8159" xr:uid="{00000000-0005-0000-0000-00000E210000}"/>
    <cellStyle name="Normal 3 14" xfId="8160" xr:uid="{00000000-0005-0000-0000-00000F210000}"/>
    <cellStyle name="Normal 3 14 10" xfId="8161" xr:uid="{00000000-0005-0000-0000-000010210000}"/>
    <cellStyle name="Normal 3 14 10 2" xfId="8162" xr:uid="{00000000-0005-0000-0000-000011210000}"/>
    <cellStyle name="Normal 3 14 10 2 2" xfId="8163" xr:uid="{00000000-0005-0000-0000-000012210000}"/>
    <cellStyle name="Normal 3 14 10 2 2 2" xfId="8164" xr:uid="{00000000-0005-0000-0000-000013210000}"/>
    <cellStyle name="Normal 3 14 10 3" xfId="8165" xr:uid="{00000000-0005-0000-0000-000014210000}"/>
    <cellStyle name="Normal 3 14 10 3 2" xfId="8166" xr:uid="{00000000-0005-0000-0000-000015210000}"/>
    <cellStyle name="Normal 3 14 10 3 2 2" xfId="8167" xr:uid="{00000000-0005-0000-0000-000016210000}"/>
    <cellStyle name="Normal 3 14 11" xfId="8168" xr:uid="{00000000-0005-0000-0000-000017210000}"/>
    <cellStyle name="Normal 3 14 11 2" xfId="8169" xr:uid="{00000000-0005-0000-0000-000018210000}"/>
    <cellStyle name="Normal 3 14 11 2 2" xfId="8170" xr:uid="{00000000-0005-0000-0000-000019210000}"/>
    <cellStyle name="Normal 3 14 11 2 2 2" xfId="8171" xr:uid="{00000000-0005-0000-0000-00001A210000}"/>
    <cellStyle name="Normal 3 14 11 3" xfId="8172" xr:uid="{00000000-0005-0000-0000-00001B210000}"/>
    <cellStyle name="Normal 3 14 11 3 2" xfId="8173" xr:uid="{00000000-0005-0000-0000-00001C210000}"/>
    <cellStyle name="Normal 3 14 11 3 2 2" xfId="8174" xr:uid="{00000000-0005-0000-0000-00001D210000}"/>
    <cellStyle name="Normal 3 14 12" xfId="8175" xr:uid="{00000000-0005-0000-0000-00001E210000}"/>
    <cellStyle name="Normal 3 14 12 2" xfId="8176" xr:uid="{00000000-0005-0000-0000-00001F210000}"/>
    <cellStyle name="Normal 3 14 12 2 2" xfId="8177" xr:uid="{00000000-0005-0000-0000-000020210000}"/>
    <cellStyle name="Normal 3 14 12 2 2 2" xfId="8178" xr:uid="{00000000-0005-0000-0000-000021210000}"/>
    <cellStyle name="Normal 3 14 12 3" xfId="8179" xr:uid="{00000000-0005-0000-0000-000022210000}"/>
    <cellStyle name="Normal 3 14 12 3 2" xfId="8180" xr:uid="{00000000-0005-0000-0000-000023210000}"/>
    <cellStyle name="Normal 3 14 12 3 2 2" xfId="8181" xr:uid="{00000000-0005-0000-0000-000024210000}"/>
    <cellStyle name="Normal 3 14 13" xfId="8182" xr:uid="{00000000-0005-0000-0000-000025210000}"/>
    <cellStyle name="Normal 3 14 13 2" xfId="8183" xr:uid="{00000000-0005-0000-0000-000026210000}"/>
    <cellStyle name="Normal 3 14 13 2 2" xfId="8184" xr:uid="{00000000-0005-0000-0000-000027210000}"/>
    <cellStyle name="Normal 3 14 13 2 2 2" xfId="8185" xr:uid="{00000000-0005-0000-0000-000028210000}"/>
    <cellStyle name="Normal 3 14 13 3" xfId="8186" xr:uid="{00000000-0005-0000-0000-000029210000}"/>
    <cellStyle name="Normal 3 14 13 3 2" xfId="8187" xr:uid="{00000000-0005-0000-0000-00002A210000}"/>
    <cellStyle name="Normal 3 14 13 3 2 2" xfId="8188" xr:uid="{00000000-0005-0000-0000-00002B210000}"/>
    <cellStyle name="Normal 3 14 14" xfId="8189" xr:uid="{00000000-0005-0000-0000-00002C210000}"/>
    <cellStyle name="Normal 3 14 14 2" xfId="8190" xr:uid="{00000000-0005-0000-0000-00002D210000}"/>
    <cellStyle name="Normal 3 14 14 2 2" xfId="8191" xr:uid="{00000000-0005-0000-0000-00002E210000}"/>
    <cellStyle name="Normal 3 14 14 2 2 2" xfId="8192" xr:uid="{00000000-0005-0000-0000-00002F210000}"/>
    <cellStyle name="Normal 3 14 14 3" xfId="8193" xr:uid="{00000000-0005-0000-0000-000030210000}"/>
    <cellStyle name="Normal 3 14 14 3 2" xfId="8194" xr:uid="{00000000-0005-0000-0000-000031210000}"/>
    <cellStyle name="Normal 3 14 14 3 2 2" xfId="8195" xr:uid="{00000000-0005-0000-0000-000032210000}"/>
    <cellStyle name="Normal 3 14 15" xfId="8196" xr:uid="{00000000-0005-0000-0000-000033210000}"/>
    <cellStyle name="Normal 3 14 15 2" xfId="8197" xr:uid="{00000000-0005-0000-0000-000034210000}"/>
    <cellStyle name="Normal 3 14 15 2 2" xfId="8198" xr:uid="{00000000-0005-0000-0000-000035210000}"/>
    <cellStyle name="Normal 3 14 15 2 2 2" xfId="8199" xr:uid="{00000000-0005-0000-0000-000036210000}"/>
    <cellStyle name="Normal 3 14 15 3" xfId="8200" xr:uid="{00000000-0005-0000-0000-000037210000}"/>
    <cellStyle name="Normal 3 14 15 3 2" xfId="8201" xr:uid="{00000000-0005-0000-0000-000038210000}"/>
    <cellStyle name="Normal 3 14 15 3 2 2" xfId="8202" xr:uid="{00000000-0005-0000-0000-000039210000}"/>
    <cellStyle name="Normal 3 14 16" xfId="8203" xr:uid="{00000000-0005-0000-0000-00003A210000}"/>
    <cellStyle name="Normal 3 14 16 2" xfId="8204" xr:uid="{00000000-0005-0000-0000-00003B210000}"/>
    <cellStyle name="Normal 3 14 16 2 2" xfId="8205" xr:uid="{00000000-0005-0000-0000-00003C210000}"/>
    <cellStyle name="Normal 3 14 16 2 2 2" xfId="8206" xr:uid="{00000000-0005-0000-0000-00003D210000}"/>
    <cellStyle name="Normal 3 14 16 3" xfId="8207" xr:uid="{00000000-0005-0000-0000-00003E210000}"/>
    <cellStyle name="Normal 3 14 16 3 2" xfId="8208" xr:uid="{00000000-0005-0000-0000-00003F210000}"/>
    <cellStyle name="Normal 3 14 16 3 2 2" xfId="8209" xr:uid="{00000000-0005-0000-0000-000040210000}"/>
    <cellStyle name="Normal 3 14 17" xfId="8210" xr:uid="{00000000-0005-0000-0000-000041210000}"/>
    <cellStyle name="Normal 3 14 17 2" xfId="8211" xr:uid="{00000000-0005-0000-0000-000042210000}"/>
    <cellStyle name="Normal 3 14 17 2 2" xfId="8212" xr:uid="{00000000-0005-0000-0000-000043210000}"/>
    <cellStyle name="Normal 3 14 17 2 2 2" xfId="8213" xr:uid="{00000000-0005-0000-0000-000044210000}"/>
    <cellStyle name="Normal 3 14 17 3" xfId="8214" xr:uid="{00000000-0005-0000-0000-000045210000}"/>
    <cellStyle name="Normal 3 14 17 3 2" xfId="8215" xr:uid="{00000000-0005-0000-0000-000046210000}"/>
    <cellStyle name="Normal 3 14 17 3 2 2" xfId="8216" xr:uid="{00000000-0005-0000-0000-000047210000}"/>
    <cellStyle name="Normal 3 14 18" xfId="8217" xr:uid="{00000000-0005-0000-0000-000048210000}"/>
    <cellStyle name="Normal 3 14 18 2" xfId="8218" xr:uid="{00000000-0005-0000-0000-000049210000}"/>
    <cellStyle name="Normal 3 14 18 2 2" xfId="8219" xr:uid="{00000000-0005-0000-0000-00004A210000}"/>
    <cellStyle name="Normal 3 14 18 2 2 2" xfId="8220" xr:uid="{00000000-0005-0000-0000-00004B210000}"/>
    <cellStyle name="Normal 3 14 18 3" xfId="8221" xr:uid="{00000000-0005-0000-0000-00004C210000}"/>
    <cellStyle name="Normal 3 14 18 3 2" xfId="8222" xr:uid="{00000000-0005-0000-0000-00004D210000}"/>
    <cellStyle name="Normal 3 14 18 3 2 2" xfId="8223" xr:uid="{00000000-0005-0000-0000-00004E210000}"/>
    <cellStyle name="Normal 3 14 19" xfId="8224" xr:uid="{00000000-0005-0000-0000-00004F210000}"/>
    <cellStyle name="Normal 3 14 19 2" xfId="8225" xr:uid="{00000000-0005-0000-0000-000050210000}"/>
    <cellStyle name="Normal 3 14 19 2 2" xfId="8226" xr:uid="{00000000-0005-0000-0000-000051210000}"/>
    <cellStyle name="Normal 3 14 19 2 2 2" xfId="8227" xr:uid="{00000000-0005-0000-0000-000052210000}"/>
    <cellStyle name="Normal 3 14 19 3" xfId="8228" xr:uid="{00000000-0005-0000-0000-000053210000}"/>
    <cellStyle name="Normal 3 14 19 3 2" xfId="8229" xr:uid="{00000000-0005-0000-0000-000054210000}"/>
    <cellStyle name="Normal 3 14 19 3 2 2" xfId="8230" xr:uid="{00000000-0005-0000-0000-000055210000}"/>
    <cellStyle name="Normal 3 14 2" xfId="8231" xr:uid="{00000000-0005-0000-0000-000056210000}"/>
    <cellStyle name="Normal 3 14 2 2" xfId="8232" xr:uid="{00000000-0005-0000-0000-000057210000}"/>
    <cellStyle name="Normal 3 14 2 2 2" xfId="8233" xr:uid="{00000000-0005-0000-0000-000058210000}"/>
    <cellStyle name="Normal 3 14 2 2 2 2" xfId="8234" xr:uid="{00000000-0005-0000-0000-000059210000}"/>
    <cellStyle name="Normal 3 14 2 3" xfId="8235" xr:uid="{00000000-0005-0000-0000-00005A210000}"/>
    <cellStyle name="Normal 3 14 2 3 2" xfId="8236" xr:uid="{00000000-0005-0000-0000-00005B210000}"/>
    <cellStyle name="Normal 3 14 2 3 2 2" xfId="8237" xr:uid="{00000000-0005-0000-0000-00005C210000}"/>
    <cellStyle name="Normal 3 14 20" xfId="8238" xr:uid="{00000000-0005-0000-0000-00005D210000}"/>
    <cellStyle name="Normal 3 14 20 2" xfId="8239" xr:uid="{00000000-0005-0000-0000-00005E210000}"/>
    <cellStyle name="Normal 3 14 20 2 2" xfId="8240" xr:uid="{00000000-0005-0000-0000-00005F210000}"/>
    <cellStyle name="Normal 3 14 20 2 2 2" xfId="8241" xr:uid="{00000000-0005-0000-0000-000060210000}"/>
    <cellStyle name="Normal 3 14 20 3" xfId="8242" xr:uid="{00000000-0005-0000-0000-000061210000}"/>
    <cellStyle name="Normal 3 14 20 3 2" xfId="8243" xr:uid="{00000000-0005-0000-0000-000062210000}"/>
    <cellStyle name="Normal 3 14 20 3 2 2" xfId="8244" xr:uid="{00000000-0005-0000-0000-000063210000}"/>
    <cellStyle name="Normal 3 14 21" xfId="8245" xr:uid="{00000000-0005-0000-0000-000064210000}"/>
    <cellStyle name="Normal 3 14 21 2" xfId="8246" xr:uid="{00000000-0005-0000-0000-000065210000}"/>
    <cellStyle name="Normal 3 14 21 2 2" xfId="8247" xr:uid="{00000000-0005-0000-0000-000066210000}"/>
    <cellStyle name="Normal 3 14 21 2 2 2" xfId="8248" xr:uid="{00000000-0005-0000-0000-000067210000}"/>
    <cellStyle name="Normal 3 14 21 3" xfId="8249" xr:uid="{00000000-0005-0000-0000-000068210000}"/>
    <cellStyle name="Normal 3 14 21 3 2" xfId="8250" xr:uid="{00000000-0005-0000-0000-000069210000}"/>
    <cellStyle name="Normal 3 14 21 3 2 2" xfId="8251" xr:uid="{00000000-0005-0000-0000-00006A210000}"/>
    <cellStyle name="Normal 3 14 22" xfId="8252" xr:uid="{00000000-0005-0000-0000-00006B210000}"/>
    <cellStyle name="Normal 3 14 22 2" xfId="8253" xr:uid="{00000000-0005-0000-0000-00006C210000}"/>
    <cellStyle name="Normal 3 14 22 2 2" xfId="8254" xr:uid="{00000000-0005-0000-0000-00006D210000}"/>
    <cellStyle name="Normal 3 14 22 2 2 2" xfId="8255" xr:uid="{00000000-0005-0000-0000-00006E210000}"/>
    <cellStyle name="Normal 3 14 22 3" xfId="8256" xr:uid="{00000000-0005-0000-0000-00006F210000}"/>
    <cellStyle name="Normal 3 14 22 3 2" xfId="8257" xr:uid="{00000000-0005-0000-0000-000070210000}"/>
    <cellStyle name="Normal 3 14 22 3 2 2" xfId="8258" xr:uid="{00000000-0005-0000-0000-000071210000}"/>
    <cellStyle name="Normal 3 14 23" xfId="8259" xr:uid="{00000000-0005-0000-0000-000072210000}"/>
    <cellStyle name="Normal 3 14 23 2" xfId="8260" xr:uid="{00000000-0005-0000-0000-000073210000}"/>
    <cellStyle name="Normal 3 14 23 2 2" xfId="8261" xr:uid="{00000000-0005-0000-0000-000074210000}"/>
    <cellStyle name="Normal 3 14 23 2 2 2" xfId="8262" xr:uid="{00000000-0005-0000-0000-000075210000}"/>
    <cellStyle name="Normal 3 14 23 3" xfId="8263" xr:uid="{00000000-0005-0000-0000-000076210000}"/>
    <cellStyle name="Normal 3 14 23 3 2" xfId="8264" xr:uid="{00000000-0005-0000-0000-000077210000}"/>
    <cellStyle name="Normal 3 14 23 3 2 2" xfId="8265" xr:uid="{00000000-0005-0000-0000-000078210000}"/>
    <cellStyle name="Normal 3 14 24" xfId="8266" xr:uid="{00000000-0005-0000-0000-000079210000}"/>
    <cellStyle name="Normal 3 14 24 2" xfId="8267" xr:uid="{00000000-0005-0000-0000-00007A210000}"/>
    <cellStyle name="Normal 3 14 24 2 2" xfId="8268" xr:uid="{00000000-0005-0000-0000-00007B210000}"/>
    <cellStyle name="Normal 3 14 25" xfId="8269" xr:uid="{00000000-0005-0000-0000-00007C210000}"/>
    <cellStyle name="Normal 3 14 25 2" xfId="8270" xr:uid="{00000000-0005-0000-0000-00007D210000}"/>
    <cellStyle name="Normal 3 14 25 2 2" xfId="8271" xr:uid="{00000000-0005-0000-0000-00007E210000}"/>
    <cellStyle name="Normal 3 14 3" xfId="8272" xr:uid="{00000000-0005-0000-0000-00007F210000}"/>
    <cellStyle name="Normal 3 14 3 2" xfId="8273" xr:uid="{00000000-0005-0000-0000-000080210000}"/>
    <cellStyle name="Normal 3 14 3 2 2" xfId="8274" xr:uid="{00000000-0005-0000-0000-000081210000}"/>
    <cellStyle name="Normal 3 14 3 2 2 2" xfId="8275" xr:uid="{00000000-0005-0000-0000-000082210000}"/>
    <cellStyle name="Normal 3 14 3 3" xfId="8276" xr:uid="{00000000-0005-0000-0000-000083210000}"/>
    <cellStyle name="Normal 3 14 3 3 2" xfId="8277" xr:uid="{00000000-0005-0000-0000-000084210000}"/>
    <cellStyle name="Normal 3 14 3 3 2 2" xfId="8278" xr:uid="{00000000-0005-0000-0000-000085210000}"/>
    <cellStyle name="Normal 3 14 4" xfId="8279" xr:uid="{00000000-0005-0000-0000-000086210000}"/>
    <cellStyle name="Normal 3 14 4 2" xfId="8280" xr:uid="{00000000-0005-0000-0000-000087210000}"/>
    <cellStyle name="Normal 3 14 4 2 2" xfId="8281" xr:uid="{00000000-0005-0000-0000-000088210000}"/>
    <cellStyle name="Normal 3 14 4 2 2 2" xfId="8282" xr:uid="{00000000-0005-0000-0000-000089210000}"/>
    <cellStyle name="Normal 3 14 4 3" xfId="8283" xr:uid="{00000000-0005-0000-0000-00008A210000}"/>
    <cellStyle name="Normal 3 14 4 3 2" xfId="8284" xr:uid="{00000000-0005-0000-0000-00008B210000}"/>
    <cellStyle name="Normal 3 14 4 3 2 2" xfId="8285" xr:uid="{00000000-0005-0000-0000-00008C210000}"/>
    <cellStyle name="Normal 3 14 5" xfId="8286" xr:uid="{00000000-0005-0000-0000-00008D210000}"/>
    <cellStyle name="Normal 3 14 5 2" xfId="8287" xr:uid="{00000000-0005-0000-0000-00008E210000}"/>
    <cellStyle name="Normal 3 14 5 2 2" xfId="8288" xr:uid="{00000000-0005-0000-0000-00008F210000}"/>
    <cellStyle name="Normal 3 14 5 2 2 2" xfId="8289" xr:uid="{00000000-0005-0000-0000-000090210000}"/>
    <cellStyle name="Normal 3 14 5 3" xfId="8290" xr:uid="{00000000-0005-0000-0000-000091210000}"/>
    <cellStyle name="Normal 3 14 5 3 2" xfId="8291" xr:uid="{00000000-0005-0000-0000-000092210000}"/>
    <cellStyle name="Normal 3 14 5 3 2 2" xfId="8292" xr:uid="{00000000-0005-0000-0000-000093210000}"/>
    <cellStyle name="Normal 3 14 6" xfId="8293" xr:uid="{00000000-0005-0000-0000-000094210000}"/>
    <cellStyle name="Normal 3 14 6 2" xfId="8294" xr:uid="{00000000-0005-0000-0000-000095210000}"/>
    <cellStyle name="Normal 3 14 6 2 2" xfId="8295" xr:uid="{00000000-0005-0000-0000-000096210000}"/>
    <cellStyle name="Normal 3 14 6 2 2 2" xfId="8296" xr:uid="{00000000-0005-0000-0000-000097210000}"/>
    <cellStyle name="Normal 3 14 6 3" xfId="8297" xr:uid="{00000000-0005-0000-0000-000098210000}"/>
    <cellStyle name="Normal 3 14 6 3 2" xfId="8298" xr:uid="{00000000-0005-0000-0000-000099210000}"/>
    <cellStyle name="Normal 3 14 6 3 2 2" xfId="8299" xr:uid="{00000000-0005-0000-0000-00009A210000}"/>
    <cellStyle name="Normal 3 14 7" xfId="8300" xr:uid="{00000000-0005-0000-0000-00009B210000}"/>
    <cellStyle name="Normal 3 14 7 2" xfId="8301" xr:uid="{00000000-0005-0000-0000-00009C210000}"/>
    <cellStyle name="Normal 3 14 7 2 2" xfId="8302" xr:uid="{00000000-0005-0000-0000-00009D210000}"/>
    <cellStyle name="Normal 3 14 7 2 2 2" xfId="8303" xr:uid="{00000000-0005-0000-0000-00009E210000}"/>
    <cellStyle name="Normal 3 14 7 3" xfId="8304" xr:uid="{00000000-0005-0000-0000-00009F210000}"/>
    <cellStyle name="Normal 3 14 7 3 2" xfId="8305" xr:uid="{00000000-0005-0000-0000-0000A0210000}"/>
    <cellStyle name="Normal 3 14 7 3 2 2" xfId="8306" xr:uid="{00000000-0005-0000-0000-0000A1210000}"/>
    <cellStyle name="Normal 3 14 8" xfId="8307" xr:uid="{00000000-0005-0000-0000-0000A2210000}"/>
    <cellStyle name="Normal 3 14 8 2" xfId="8308" xr:uid="{00000000-0005-0000-0000-0000A3210000}"/>
    <cellStyle name="Normal 3 14 8 2 2" xfId="8309" xr:uid="{00000000-0005-0000-0000-0000A4210000}"/>
    <cellStyle name="Normal 3 14 8 2 2 2" xfId="8310" xr:uid="{00000000-0005-0000-0000-0000A5210000}"/>
    <cellStyle name="Normal 3 14 8 3" xfId="8311" xr:uid="{00000000-0005-0000-0000-0000A6210000}"/>
    <cellStyle name="Normal 3 14 8 3 2" xfId="8312" xr:uid="{00000000-0005-0000-0000-0000A7210000}"/>
    <cellStyle name="Normal 3 14 8 3 2 2" xfId="8313" xr:uid="{00000000-0005-0000-0000-0000A8210000}"/>
    <cellStyle name="Normal 3 14 9" xfId="8314" xr:uid="{00000000-0005-0000-0000-0000A9210000}"/>
    <cellStyle name="Normal 3 14 9 2" xfId="8315" xr:uid="{00000000-0005-0000-0000-0000AA210000}"/>
    <cellStyle name="Normal 3 14 9 2 2" xfId="8316" xr:uid="{00000000-0005-0000-0000-0000AB210000}"/>
    <cellStyle name="Normal 3 14 9 2 2 2" xfId="8317" xr:uid="{00000000-0005-0000-0000-0000AC210000}"/>
    <cellStyle name="Normal 3 14 9 3" xfId="8318" xr:uid="{00000000-0005-0000-0000-0000AD210000}"/>
    <cellStyle name="Normal 3 14 9 3 2" xfId="8319" xr:uid="{00000000-0005-0000-0000-0000AE210000}"/>
    <cellStyle name="Normal 3 14 9 3 2 2" xfId="8320" xr:uid="{00000000-0005-0000-0000-0000AF210000}"/>
    <cellStyle name="Normal 3 15" xfId="8321" xr:uid="{00000000-0005-0000-0000-0000B0210000}"/>
    <cellStyle name="Normal 3 15 10" xfId="8322" xr:uid="{00000000-0005-0000-0000-0000B1210000}"/>
    <cellStyle name="Normal 3 15 10 2" xfId="8323" xr:uid="{00000000-0005-0000-0000-0000B2210000}"/>
    <cellStyle name="Normal 3 15 10 2 2" xfId="8324" xr:uid="{00000000-0005-0000-0000-0000B3210000}"/>
    <cellStyle name="Normal 3 15 10 2 2 2" xfId="8325" xr:uid="{00000000-0005-0000-0000-0000B4210000}"/>
    <cellStyle name="Normal 3 15 10 3" xfId="8326" xr:uid="{00000000-0005-0000-0000-0000B5210000}"/>
    <cellStyle name="Normal 3 15 10 3 2" xfId="8327" xr:uid="{00000000-0005-0000-0000-0000B6210000}"/>
    <cellStyle name="Normal 3 15 10 3 2 2" xfId="8328" xr:uid="{00000000-0005-0000-0000-0000B7210000}"/>
    <cellStyle name="Normal 3 15 11" xfId="8329" xr:uid="{00000000-0005-0000-0000-0000B8210000}"/>
    <cellStyle name="Normal 3 15 11 2" xfId="8330" xr:uid="{00000000-0005-0000-0000-0000B9210000}"/>
    <cellStyle name="Normal 3 15 11 2 2" xfId="8331" xr:uid="{00000000-0005-0000-0000-0000BA210000}"/>
    <cellStyle name="Normal 3 15 11 2 2 2" xfId="8332" xr:uid="{00000000-0005-0000-0000-0000BB210000}"/>
    <cellStyle name="Normal 3 15 11 3" xfId="8333" xr:uid="{00000000-0005-0000-0000-0000BC210000}"/>
    <cellStyle name="Normal 3 15 11 3 2" xfId="8334" xr:uid="{00000000-0005-0000-0000-0000BD210000}"/>
    <cellStyle name="Normal 3 15 11 3 2 2" xfId="8335" xr:uid="{00000000-0005-0000-0000-0000BE210000}"/>
    <cellStyle name="Normal 3 15 12" xfId="8336" xr:uid="{00000000-0005-0000-0000-0000BF210000}"/>
    <cellStyle name="Normal 3 15 12 2" xfId="8337" xr:uid="{00000000-0005-0000-0000-0000C0210000}"/>
    <cellStyle name="Normal 3 15 12 2 2" xfId="8338" xr:uid="{00000000-0005-0000-0000-0000C1210000}"/>
    <cellStyle name="Normal 3 15 12 2 2 2" xfId="8339" xr:uid="{00000000-0005-0000-0000-0000C2210000}"/>
    <cellStyle name="Normal 3 15 12 3" xfId="8340" xr:uid="{00000000-0005-0000-0000-0000C3210000}"/>
    <cellStyle name="Normal 3 15 12 3 2" xfId="8341" xr:uid="{00000000-0005-0000-0000-0000C4210000}"/>
    <cellStyle name="Normal 3 15 12 3 2 2" xfId="8342" xr:uid="{00000000-0005-0000-0000-0000C5210000}"/>
    <cellStyle name="Normal 3 15 13" xfId="8343" xr:uid="{00000000-0005-0000-0000-0000C6210000}"/>
    <cellStyle name="Normal 3 15 13 2" xfId="8344" xr:uid="{00000000-0005-0000-0000-0000C7210000}"/>
    <cellStyle name="Normal 3 15 13 2 2" xfId="8345" xr:uid="{00000000-0005-0000-0000-0000C8210000}"/>
    <cellStyle name="Normal 3 15 13 2 2 2" xfId="8346" xr:uid="{00000000-0005-0000-0000-0000C9210000}"/>
    <cellStyle name="Normal 3 15 13 3" xfId="8347" xr:uid="{00000000-0005-0000-0000-0000CA210000}"/>
    <cellStyle name="Normal 3 15 13 3 2" xfId="8348" xr:uid="{00000000-0005-0000-0000-0000CB210000}"/>
    <cellStyle name="Normal 3 15 13 3 2 2" xfId="8349" xr:uid="{00000000-0005-0000-0000-0000CC210000}"/>
    <cellStyle name="Normal 3 15 14" xfId="8350" xr:uid="{00000000-0005-0000-0000-0000CD210000}"/>
    <cellStyle name="Normal 3 15 14 2" xfId="8351" xr:uid="{00000000-0005-0000-0000-0000CE210000}"/>
    <cellStyle name="Normal 3 15 14 2 2" xfId="8352" xr:uid="{00000000-0005-0000-0000-0000CF210000}"/>
    <cellStyle name="Normal 3 15 14 2 2 2" xfId="8353" xr:uid="{00000000-0005-0000-0000-0000D0210000}"/>
    <cellStyle name="Normal 3 15 14 3" xfId="8354" xr:uid="{00000000-0005-0000-0000-0000D1210000}"/>
    <cellStyle name="Normal 3 15 14 3 2" xfId="8355" xr:uid="{00000000-0005-0000-0000-0000D2210000}"/>
    <cellStyle name="Normal 3 15 14 3 2 2" xfId="8356" xr:uid="{00000000-0005-0000-0000-0000D3210000}"/>
    <cellStyle name="Normal 3 15 15" xfId="8357" xr:uid="{00000000-0005-0000-0000-0000D4210000}"/>
    <cellStyle name="Normal 3 15 15 2" xfId="8358" xr:uid="{00000000-0005-0000-0000-0000D5210000}"/>
    <cellStyle name="Normal 3 15 15 2 2" xfId="8359" xr:uid="{00000000-0005-0000-0000-0000D6210000}"/>
    <cellStyle name="Normal 3 15 15 2 2 2" xfId="8360" xr:uid="{00000000-0005-0000-0000-0000D7210000}"/>
    <cellStyle name="Normal 3 15 15 3" xfId="8361" xr:uid="{00000000-0005-0000-0000-0000D8210000}"/>
    <cellStyle name="Normal 3 15 15 3 2" xfId="8362" xr:uid="{00000000-0005-0000-0000-0000D9210000}"/>
    <cellStyle name="Normal 3 15 15 3 2 2" xfId="8363" xr:uid="{00000000-0005-0000-0000-0000DA210000}"/>
    <cellStyle name="Normal 3 15 16" xfId="8364" xr:uid="{00000000-0005-0000-0000-0000DB210000}"/>
    <cellStyle name="Normal 3 15 16 2" xfId="8365" xr:uid="{00000000-0005-0000-0000-0000DC210000}"/>
    <cellStyle name="Normal 3 15 16 2 2" xfId="8366" xr:uid="{00000000-0005-0000-0000-0000DD210000}"/>
    <cellStyle name="Normal 3 15 16 2 2 2" xfId="8367" xr:uid="{00000000-0005-0000-0000-0000DE210000}"/>
    <cellStyle name="Normal 3 15 16 3" xfId="8368" xr:uid="{00000000-0005-0000-0000-0000DF210000}"/>
    <cellStyle name="Normal 3 15 16 3 2" xfId="8369" xr:uid="{00000000-0005-0000-0000-0000E0210000}"/>
    <cellStyle name="Normal 3 15 16 3 2 2" xfId="8370" xr:uid="{00000000-0005-0000-0000-0000E1210000}"/>
    <cellStyle name="Normal 3 15 17" xfId="8371" xr:uid="{00000000-0005-0000-0000-0000E2210000}"/>
    <cellStyle name="Normal 3 15 17 2" xfId="8372" xr:uid="{00000000-0005-0000-0000-0000E3210000}"/>
    <cellStyle name="Normal 3 15 17 2 2" xfId="8373" xr:uid="{00000000-0005-0000-0000-0000E4210000}"/>
    <cellStyle name="Normal 3 15 17 2 2 2" xfId="8374" xr:uid="{00000000-0005-0000-0000-0000E5210000}"/>
    <cellStyle name="Normal 3 15 17 3" xfId="8375" xr:uid="{00000000-0005-0000-0000-0000E6210000}"/>
    <cellStyle name="Normal 3 15 17 3 2" xfId="8376" xr:uid="{00000000-0005-0000-0000-0000E7210000}"/>
    <cellStyle name="Normal 3 15 17 3 2 2" xfId="8377" xr:uid="{00000000-0005-0000-0000-0000E8210000}"/>
    <cellStyle name="Normal 3 15 18" xfId="8378" xr:uid="{00000000-0005-0000-0000-0000E9210000}"/>
    <cellStyle name="Normal 3 15 18 2" xfId="8379" xr:uid="{00000000-0005-0000-0000-0000EA210000}"/>
    <cellStyle name="Normal 3 15 18 2 2" xfId="8380" xr:uid="{00000000-0005-0000-0000-0000EB210000}"/>
    <cellStyle name="Normal 3 15 18 2 2 2" xfId="8381" xr:uid="{00000000-0005-0000-0000-0000EC210000}"/>
    <cellStyle name="Normal 3 15 18 3" xfId="8382" xr:uid="{00000000-0005-0000-0000-0000ED210000}"/>
    <cellStyle name="Normal 3 15 18 3 2" xfId="8383" xr:uid="{00000000-0005-0000-0000-0000EE210000}"/>
    <cellStyle name="Normal 3 15 18 3 2 2" xfId="8384" xr:uid="{00000000-0005-0000-0000-0000EF210000}"/>
    <cellStyle name="Normal 3 15 19" xfId="8385" xr:uid="{00000000-0005-0000-0000-0000F0210000}"/>
    <cellStyle name="Normal 3 15 19 2" xfId="8386" xr:uid="{00000000-0005-0000-0000-0000F1210000}"/>
    <cellStyle name="Normal 3 15 19 2 2" xfId="8387" xr:uid="{00000000-0005-0000-0000-0000F2210000}"/>
    <cellStyle name="Normal 3 15 19 2 2 2" xfId="8388" xr:uid="{00000000-0005-0000-0000-0000F3210000}"/>
    <cellStyle name="Normal 3 15 19 3" xfId="8389" xr:uid="{00000000-0005-0000-0000-0000F4210000}"/>
    <cellStyle name="Normal 3 15 19 3 2" xfId="8390" xr:uid="{00000000-0005-0000-0000-0000F5210000}"/>
    <cellStyle name="Normal 3 15 19 3 2 2" xfId="8391" xr:uid="{00000000-0005-0000-0000-0000F6210000}"/>
    <cellStyle name="Normal 3 15 2" xfId="8392" xr:uid="{00000000-0005-0000-0000-0000F7210000}"/>
    <cellStyle name="Normal 3 15 2 2" xfId="8393" xr:uid="{00000000-0005-0000-0000-0000F8210000}"/>
    <cellStyle name="Normal 3 15 2 2 2" xfId="8394" xr:uid="{00000000-0005-0000-0000-0000F9210000}"/>
    <cellStyle name="Normal 3 15 2 2 2 2" xfId="8395" xr:uid="{00000000-0005-0000-0000-0000FA210000}"/>
    <cellStyle name="Normal 3 15 2 3" xfId="8396" xr:uid="{00000000-0005-0000-0000-0000FB210000}"/>
    <cellStyle name="Normal 3 15 2 3 2" xfId="8397" xr:uid="{00000000-0005-0000-0000-0000FC210000}"/>
    <cellStyle name="Normal 3 15 2 3 2 2" xfId="8398" xr:uid="{00000000-0005-0000-0000-0000FD210000}"/>
    <cellStyle name="Normal 3 15 20" xfId="8399" xr:uid="{00000000-0005-0000-0000-0000FE210000}"/>
    <cellStyle name="Normal 3 15 20 2" xfId="8400" xr:uid="{00000000-0005-0000-0000-0000FF210000}"/>
    <cellStyle name="Normal 3 15 20 2 2" xfId="8401" xr:uid="{00000000-0005-0000-0000-000000220000}"/>
    <cellStyle name="Normal 3 15 20 2 2 2" xfId="8402" xr:uid="{00000000-0005-0000-0000-000001220000}"/>
    <cellStyle name="Normal 3 15 20 3" xfId="8403" xr:uid="{00000000-0005-0000-0000-000002220000}"/>
    <cellStyle name="Normal 3 15 20 3 2" xfId="8404" xr:uid="{00000000-0005-0000-0000-000003220000}"/>
    <cellStyle name="Normal 3 15 20 3 2 2" xfId="8405" xr:uid="{00000000-0005-0000-0000-000004220000}"/>
    <cellStyle name="Normal 3 15 21" xfId="8406" xr:uid="{00000000-0005-0000-0000-000005220000}"/>
    <cellStyle name="Normal 3 15 21 2" xfId="8407" xr:uid="{00000000-0005-0000-0000-000006220000}"/>
    <cellStyle name="Normal 3 15 21 2 2" xfId="8408" xr:uid="{00000000-0005-0000-0000-000007220000}"/>
    <cellStyle name="Normal 3 15 21 2 2 2" xfId="8409" xr:uid="{00000000-0005-0000-0000-000008220000}"/>
    <cellStyle name="Normal 3 15 21 3" xfId="8410" xr:uid="{00000000-0005-0000-0000-000009220000}"/>
    <cellStyle name="Normal 3 15 21 3 2" xfId="8411" xr:uid="{00000000-0005-0000-0000-00000A220000}"/>
    <cellStyle name="Normal 3 15 21 3 2 2" xfId="8412" xr:uid="{00000000-0005-0000-0000-00000B220000}"/>
    <cellStyle name="Normal 3 15 22" xfId="8413" xr:uid="{00000000-0005-0000-0000-00000C220000}"/>
    <cellStyle name="Normal 3 15 22 2" xfId="8414" xr:uid="{00000000-0005-0000-0000-00000D220000}"/>
    <cellStyle name="Normal 3 15 22 2 2" xfId="8415" xr:uid="{00000000-0005-0000-0000-00000E220000}"/>
    <cellStyle name="Normal 3 15 22 2 2 2" xfId="8416" xr:uid="{00000000-0005-0000-0000-00000F220000}"/>
    <cellStyle name="Normal 3 15 22 3" xfId="8417" xr:uid="{00000000-0005-0000-0000-000010220000}"/>
    <cellStyle name="Normal 3 15 22 3 2" xfId="8418" xr:uid="{00000000-0005-0000-0000-000011220000}"/>
    <cellStyle name="Normal 3 15 22 3 2 2" xfId="8419" xr:uid="{00000000-0005-0000-0000-000012220000}"/>
    <cellStyle name="Normal 3 15 23" xfId="8420" xr:uid="{00000000-0005-0000-0000-000013220000}"/>
    <cellStyle name="Normal 3 15 23 2" xfId="8421" xr:uid="{00000000-0005-0000-0000-000014220000}"/>
    <cellStyle name="Normal 3 15 23 2 2" xfId="8422" xr:uid="{00000000-0005-0000-0000-000015220000}"/>
    <cellStyle name="Normal 3 15 23 2 2 2" xfId="8423" xr:uid="{00000000-0005-0000-0000-000016220000}"/>
    <cellStyle name="Normal 3 15 23 3" xfId="8424" xr:uid="{00000000-0005-0000-0000-000017220000}"/>
    <cellStyle name="Normal 3 15 23 3 2" xfId="8425" xr:uid="{00000000-0005-0000-0000-000018220000}"/>
    <cellStyle name="Normal 3 15 23 3 2 2" xfId="8426" xr:uid="{00000000-0005-0000-0000-000019220000}"/>
    <cellStyle name="Normal 3 15 24" xfId="8427" xr:uid="{00000000-0005-0000-0000-00001A220000}"/>
    <cellStyle name="Normal 3 15 24 2" xfId="8428" xr:uid="{00000000-0005-0000-0000-00001B220000}"/>
    <cellStyle name="Normal 3 15 24 2 2" xfId="8429" xr:uid="{00000000-0005-0000-0000-00001C220000}"/>
    <cellStyle name="Normal 3 15 25" xfId="8430" xr:uid="{00000000-0005-0000-0000-00001D220000}"/>
    <cellStyle name="Normal 3 15 25 2" xfId="8431" xr:uid="{00000000-0005-0000-0000-00001E220000}"/>
    <cellStyle name="Normal 3 15 25 2 2" xfId="8432" xr:uid="{00000000-0005-0000-0000-00001F220000}"/>
    <cellStyle name="Normal 3 15 3" xfId="8433" xr:uid="{00000000-0005-0000-0000-000020220000}"/>
    <cellStyle name="Normal 3 15 3 2" xfId="8434" xr:uid="{00000000-0005-0000-0000-000021220000}"/>
    <cellStyle name="Normal 3 15 3 2 2" xfId="8435" xr:uid="{00000000-0005-0000-0000-000022220000}"/>
    <cellStyle name="Normal 3 15 3 2 2 2" xfId="8436" xr:uid="{00000000-0005-0000-0000-000023220000}"/>
    <cellStyle name="Normal 3 15 3 3" xfId="8437" xr:uid="{00000000-0005-0000-0000-000024220000}"/>
    <cellStyle name="Normal 3 15 3 3 2" xfId="8438" xr:uid="{00000000-0005-0000-0000-000025220000}"/>
    <cellStyle name="Normal 3 15 3 3 2 2" xfId="8439" xr:uid="{00000000-0005-0000-0000-000026220000}"/>
    <cellStyle name="Normal 3 15 4" xfId="8440" xr:uid="{00000000-0005-0000-0000-000027220000}"/>
    <cellStyle name="Normal 3 15 4 2" xfId="8441" xr:uid="{00000000-0005-0000-0000-000028220000}"/>
    <cellStyle name="Normal 3 15 4 2 2" xfId="8442" xr:uid="{00000000-0005-0000-0000-000029220000}"/>
    <cellStyle name="Normal 3 15 4 2 2 2" xfId="8443" xr:uid="{00000000-0005-0000-0000-00002A220000}"/>
    <cellStyle name="Normal 3 15 4 3" xfId="8444" xr:uid="{00000000-0005-0000-0000-00002B220000}"/>
    <cellStyle name="Normal 3 15 4 3 2" xfId="8445" xr:uid="{00000000-0005-0000-0000-00002C220000}"/>
    <cellStyle name="Normal 3 15 4 3 2 2" xfId="8446" xr:uid="{00000000-0005-0000-0000-00002D220000}"/>
    <cellStyle name="Normal 3 15 5" xfId="8447" xr:uid="{00000000-0005-0000-0000-00002E220000}"/>
    <cellStyle name="Normal 3 15 5 2" xfId="8448" xr:uid="{00000000-0005-0000-0000-00002F220000}"/>
    <cellStyle name="Normal 3 15 5 2 2" xfId="8449" xr:uid="{00000000-0005-0000-0000-000030220000}"/>
    <cellStyle name="Normal 3 15 5 2 2 2" xfId="8450" xr:uid="{00000000-0005-0000-0000-000031220000}"/>
    <cellStyle name="Normal 3 15 5 3" xfId="8451" xr:uid="{00000000-0005-0000-0000-000032220000}"/>
    <cellStyle name="Normal 3 15 5 3 2" xfId="8452" xr:uid="{00000000-0005-0000-0000-000033220000}"/>
    <cellStyle name="Normal 3 15 5 3 2 2" xfId="8453" xr:uid="{00000000-0005-0000-0000-000034220000}"/>
    <cellStyle name="Normal 3 15 6" xfId="8454" xr:uid="{00000000-0005-0000-0000-000035220000}"/>
    <cellStyle name="Normal 3 15 6 2" xfId="8455" xr:uid="{00000000-0005-0000-0000-000036220000}"/>
    <cellStyle name="Normal 3 15 6 2 2" xfId="8456" xr:uid="{00000000-0005-0000-0000-000037220000}"/>
    <cellStyle name="Normal 3 15 6 2 2 2" xfId="8457" xr:uid="{00000000-0005-0000-0000-000038220000}"/>
    <cellStyle name="Normal 3 15 6 3" xfId="8458" xr:uid="{00000000-0005-0000-0000-000039220000}"/>
    <cellStyle name="Normal 3 15 6 3 2" xfId="8459" xr:uid="{00000000-0005-0000-0000-00003A220000}"/>
    <cellStyle name="Normal 3 15 6 3 2 2" xfId="8460" xr:uid="{00000000-0005-0000-0000-00003B220000}"/>
    <cellStyle name="Normal 3 15 7" xfId="8461" xr:uid="{00000000-0005-0000-0000-00003C220000}"/>
    <cellStyle name="Normal 3 15 7 2" xfId="8462" xr:uid="{00000000-0005-0000-0000-00003D220000}"/>
    <cellStyle name="Normal 3 15 7 2 2" xfId="8463" xr:uid="{00000000-0005-0000-0000-00003E220000}"/>
    <cellStyle name="Normal 3 15 7 2 2 2" xfId="8464" xr:uid="{00000000-0005-0000-0000-00003F220000}"/>
    <cellStyle name="Normal 3 15 7 3" xfId="8465" xr:uid="{00000000-0005-0000-0000-000040220000}"/>
    <cellStyle name="Normal 3 15 7 3 2" xfId="8466" xr:uid="{00000000-0005-0000-0000-000041220000}"/>
    <cellStyle name="Normal 3 15 7 3 2 2" xfId="8467" xr:uid="{00000000-0005-0000-0000-000042220000}"/>
    <cellStyle name="Normal 3 15 8" xfId="8468" xr:uid="{00000000-0005-0000-0000-000043220000}"/>
    <cellStyle name="Normal 3 15 8 2" xfId="8469" xr:uid="{00000000-0005-0000-0000-000044220000}"/>
    <cellStyle name="Normal 3 15 8 2 2" xfId="8470" xr:uid="{00000000-0005-0000-0000-000045220000}"/>
    <cellStyle name="Normal 3 15 8 2 2 2" xfId="8471" xr:uid="{00000000-0005-0000-0000-000046220000}"/>
    <cellStyle name="Normal 3 15 8 3" xfId="8472" xr:uid="{00000000-0005-0000-0000-000047220000}"/>
    <cellStyle name="Normal 3 15 8 3 2" xfId="8473" xr:uid="{00000000-0005-0000-0000-000048220000}"/>
    <cellStyle name="Normal 3 15 8 3 2 2" xfId="8474" xr:uid="{00000000-0005-0000-0000-000049220000}"/>
    <cellStyle name="Normal 3 15 9" xfId="8475" xr:uid="{00000000-0005-0000-0000-00004A220000}"/>
    <cellStyle name="Normal 3 15 9 2" xfId="8476" xr:uid="{00000000-0005-0000-0000-00004B220000}"/>
    <cellStyle name="Normal 3 15 9 2 2" xfId="8477" xr:uid="{00000000-0005-0000-0000-00004C220000}"/>
    <cellStyle name="Normal 3 15 9 2 2 2" xfId="8478" xr:uid="{00000000-0005-0000-0000-00004D220000}"/>
    <cellStyle name="Normal 3 15 9 3" xfId="8479" xr:uid="{00000000-0005-0000-0000-00004E220000}"/>
    <cellStyle name="Normal 3 15 9 3 2" xfId="8480" xr:uid="{00000000-0005-0000-0000-00004F220000}"/>
    <cellStyle name="Normal 3 15 9 3 2 2" xfId="8481" xr:uid="{00000000-0005-0000-0000-000050220000}"/>
    <cellStyle name="Normal 3 16" xfId="8482" xr:uid="{00000000-0005-0000-0000-000051220000}"/>
    <cellStyle name="Normal 3 16 10" xfId="8483" xr:uid="{00000000-0005-0000-0000-000052220000}"/>
    <cellStyle name="Normal 3 16 10 2" xfId="8484" xr:uid="{00000000-0005-0000-0000-000053220000}"/>
    <cellStyle name="Normal 3 16 10 2 2" xfId="8485" xr:uid="{00000000-0005-0000-0000-000054220000}"/>
    <cellStyle name="Normal 3 16 10 2 2 2" xfId="8486" xr:uid="{00000000-0005-0000-0000-000055220000}"/>
    <cellStyle name="Normal 3 16 10 3" xfId="8487" xr:uid="{00000000-0005-0000-0000-000056220000}"/>
    <cellStyle name="Normal 3 16 10 3 2" xfId="8488" xr:uid="{00000000-0005-0000-0000-000057220000}"/>
    <cellStyle name="Normal 3 16 10 3 2 2" xfId="8489" xr:uid="{00000000-0005-0000-0000-000058220000}"/>
    <cellStyle name="Normal 3 16 11" xfId="8490" xr:uid="{00000000-0005-0000-0000-000059220000}"/>
    <cellStyle name="Normal 3 16 11 2" xfId="8491" xr:uid="{00000000-0005-0000-0000-00005A220000}"/>
    <cellStyle name="Normal 3 16 11 2 2" xfId="8492" xr:uid="{00000000-0005-0000-0000-00005B220000}"/>
    <cellStyle name="Normal 3 16 11 2 2 2" xfId="8493" xr:uid="{00000000-0005-0000-0000-00005C220000}"/>
    <cellStyle name="Normal 3 16 11 3" xfId="8494" xr:uid="{00000000-0005-0000-0000-00005D220000}"/>
    <cellStyle name="Normal 3 16 11 3 2" xfId="8495" xr:uid="{00000000-0005-0000-0000-00005E220000}"/>
    <cellStyle name="Normal 3 16 11 3 2 2" xfId="8496" xr:uid="{00000000-0005-0000-0000-00005F220000}"/>
    <cellStyle name="Normal 3 16 12" xfId="8497" xr:uid="{00000000-0005-0000-0000-000060220000}"/>
    <cellStyle name="Normal 3 16 12 2" xfId="8498" xr:uid="{00000000-0005-0000-0000-000061220000}"/>
    <cellStyle name="Normal 3 16 12 2 2" xfId="8499" xr:uid="{00000000-0005-0000-0000-000062220000}"/>
    <cellStyle name="Normal 3 16 12 2 2 2" xfId="8500" xr:uid="{00000000-0005-0000-0000-000063220000}"/>
    <cellStyle name="Normal 3 16 12 3" xfId="8501" xr:uid="{00000000-0005-0000-0000-000064220000}"/>
    <cellStyle name="Normal 3 16 12 3 2" xfId="8502" xr:uid="{00000000-0005-0000-0000-000065220000}"/>
    <cellStyle name="Normal 3 16 12 3 2 2" xfId="8503" xr:uid="{00000000-0005-0000-0000-000066220000}"/>
    <cellStyle name="Normal 3 16 13" xfId="8504" xr:uid="{00000000-0005-0000-0000-000067220000}"/>
    <cellStyle name="Normal 3 16 13 2" xfId="8505" xr:uid="{00000000-0005-0000-0000-000068220000}"/>
    <cellStyle name="Normal 3 16 13 2 2" xfId="8506" xr:uid="{00000000-0005-0000-0000-000069220000}"/>
    <cellStyle name="Normal 3 16 13 2 2 2" xfId="8507" xr:uid="{00000000-0005-0000-0000-00006A220000}"/>
    <cellStyle name="Normal 3 16 13 3" xfId="8508" xr:uid="{00000000-0005-0000-0000-00006B220000}"/>
    <cellStyle name="Normal 3 16 13 3 2" xfId="8509" xr:uid="{00000000-0005-0000-0000-00006C220000}"/>
    <cellStyle name="Normal 3 16 13 3 2 2" xfId="8510" xr:uid="{00000000-0005-0000-0000-00006D220000}"/>
    <cellStyle name="Normal 3 16 14" xfId="8511" xr:uid="{00000000-0005-0000-0000-00006E220000}"/>
    <cellStyle name="Normal 3 16 14 2" xfId="8512" xr:uid="{00000000-0005-0000-0000-00006F220000}"/>
    <cellStyle name="Normal 3 16 14 2 2" xfId="8513" xr:uid="{00000000-0005-0000-0000-000070220000}"/>
    <cellStyle name="Normal 3 16 14 2 2 2" xfId="8514" xr:uid="{00000000-0005-0000-0000-000071220000}"/>
    <cellStyle name="Normal 3 16 14 3" xfId="8515" xr:uid="{00000000-0005-0000-0000-000072220000}"/>
    <cellStyle name="Normal 3 16 14 3 2" xfId="8516" xr:uid="{00000000-0005-0000-0000-000073220000}"/>
    <cellStyle name="Normal 3 16 14 3 2 2" xfId="8517" xr:uid="{00000000-0005-0000-0000-000074220000}"/>
    <cellStyle name="Normal 3 16 15" xfId="8518" xr:uid="{00000000-0005-0000-0000-000075220000}"/>
    <cellStyle name="Normal 3 16 15 2" xfId="8519" xr:uid="{00000000-0005-0000-0000-000076220000}"/>
    <cellStyle name="Normal 3 16 15 2 2" xfId="8520" xr:uid="{00000000-0005-0000-0000-000077220000}"/>
    <cellStyle name="Normal 3 16 15 2 2 2" xfId="8521" xr:uid="{00000000-0005-0000-0000-000078220000}"/>
    <cellStyle name="Normal 3 16 15 3" xfId="8522" xr:uid="{00000000-0005-0000-0000-000079220000}"/>
    <cellStyle name="Normal 3 16 15 3 2" xfId="8523" xr:uid="{00000000-0005-0000-0000-00007A220000}"/>
    <cellStyle name="Normal 3 16 15 3 2 2" xfId="8524" xr:uid="{00000000-0005-0000-0000-00007B220000}"/>
    <cellStyle name="Normal 3 16 16" xfId="8525" xr:uid="{00000000-0005-0000-0000-00007C220000}"/>
    <cellStyle name="Normal 3 16 16 2" xfId="8526" xr:uid="{00000000-0005-0000-0000-00007D220000}"/>
    <cellStyle name="Normal 3 16 16 2 2" xfId="8527" xr:uid="{00000000-0005-0000-0000-00007E220000}"/>
    <cellStyle name="Normal 3 16 16 2 2 2" xfId="8528" xr:uid="{00000000-0005-0000-0000-00007F220000}"/>
    <cellStyle name="Normal 3 16 16 3" xfId="8529" xr:uid="{00000000-0005-0000-0000-000080220000}"/>
    <cellStyle name="Normal 3 16 16 3 2" xfId="8530" xr:uid="{00000000-0005-0000-0000-000081220000}"/>
    <cellStyle name="Normal 3 16 16 3 2 2" xfId="8531" xr:uid="{00000000-0005-0000-0000-000082220000}"/>
    <cellStyle name="Normal 3 16 17" xfId="8532" xr:uid="{00000000-0005-0000-0000-000083220000}"/>
    <cellStyle name="Normal 3 16 17 2" xfId="8533" xr:uid="{00000000-0005-0000-0000-000084220000}"/>
    <cellStyle name="Normal 3 16 17 2 2" xfId="8534" xr:uid="{00000000-0005-0000-0000-000085220000}"/>
    <cellStyle name="Normal 3 16 17 2 2 2" xfId="8535" xr:uid="{00000000-0005-0000-0000-000086220000}"/>
    <cellStyle name="Normal 3 16 17 3" xfId="8536" xr:uid="{00000000-0005-0000-0000-000087220000}"/>
    <cellStyle name="Normal 3 16 17 3 2" xfId="8537" xr:uid="{00000000-0005-0000-0000-000088220000}"/>
    <cellStyle name="Normal 3 16 17 3 2 2" xfId="8538" xr:uid="{00000000-0005-0000-0000-000089220000}"/>
    <cellStyle name="Normal 3 16 18" xfId="8539" xr:uid="{00000000-0005-0000-0000-00008A220000}"/>
    <cellStyle name="Normal 3 16 18 2" xfId="8540" xr:uid="{00000000-0005-0000-0000-00008B220000}"/>
    <cellStyle name="Normal 3 16 18 2 2" xfId="8541" xr:uid="{00000000-0005-0000-0000-00008C220000}"/>
    <cellStyle name="Normal 3 16 18 2 2 2" xfId="8542" xr:uid="{00000000-0005-0000-0000-00008D220000}"/>
    <cellStyle name="Normal 3 16 18 3" xfId="8543" xr:uid="{00000000-0005-0000-0000-00008E220000}"/>
    <cellStyle name="Normal 3 16 18 3 2" xfId="8544" xr:uid="{00000000-0005-0000-0000-00008F220000}"/>
    <cellStyle name="Normal 3 16 18 3 2 2" xfId="8545" xr:uid="{00000000-0005-0000-0000-000090220000}"/>
    <cellStyle name="Normal 3 16 19" xfId="8546" xr:uid="{00000000-0005-0000-0000-000091220000}"/>
    <cellStyle name="Normal 3 16 19 2" xfId="8547" xr:uid="{00000000-0005-0000-0000-000092220000}"/>
    <cellStyle name="Normal 3 16 19 2 2" xfId="8548" xr:uid="{00000000-0005-0000-0000-000093220000}"/>
    <cellStyle name="Normal 3 16 19 2 2 2" xfId="8549" xr:uid="{00000000-0005-0000-0000-000094220000}"/>
    <cellStyle name="Normal 3 16 19 3" xfId="8550" xr:uid="{00000000-0005-0000-0000-000095220000}"/>
    <cellStyle name="Normal 3 16 19 3 2" xfId="8551" xr:uid="{00000000-0005-0000-0000-000096220000}"/>
    <cellStyle name="Normal 3 16 19 3 2 2" xfId="8552" xr:uid="{00000000-0005-0000-0000-000097220000}"/>
    <cellStyle name="Normal 3 16 2" xfId="8553" xr:uid="{00000000-0005-0000-0000-000098220000}"/>
    <cellStyle name="Normal 3 16 2 2" xfId="8554" xr:uid="{00000000-0005-0000-0000-000099220000}"/>
    <cellStyle name="Normal 3 16 2 2 2" xfId="8555" xr:uid="{00000000-0005-0000-0000-00009A220000}"/>
    <cellStyle name="Normal 3 16 2 2 2 2" xfId="8556" xr:uid="{00000000-0005-0000-0000-00009B220000}"/>
    <cellStyle name="Normal 3 16 2 3" xfId="8557" xr:uid="{00000000-0005-0000-0000-00009C220000}"/>
    <cellStyle name="Normal 3 16 2 3 2" xfId="8558" xr:uid="{00000000-0005-0000-0000-00009D220000}"/>
    <cellStyle name="Normal 3 16 2 3 2 2" xfId="8559" xr:uid="{00000000-0005-0000-0000-00009E220000}"/>
    <cellStyle name="Normal 3 16 20" xfId="8560" xr:uid="{00000000-0005-0000-0000-00009F220000}"/>
    <cellStyle name="Normal 3 16 20 2" xfId="8561" xr:uid="{00000000-0005-0000-0000-0000A0220000}"/>
    <cellStyle name="Normal 3 16 20 2 2" xfId="8562" xr:uid="{00000000-0005-0000-0000-0000A1220000}"/>
    <cellStyle name="Normal 3 16 20 2 2 2" xfId="8563" xr:uid="{00000000-0005-0000-0000-0000A2220000}"/>
    <cellStyle name="Normal 3 16 20 3" xfId="8564" xr:uid="{00000000-0005-0000-0000-0000A3220000}"/>
    <cellStyle name="Normal 3 16 20 3 2" xfId="8565" xr:uid="{00000000-0005-0000-0000-0000A4220000}"/>
    <cellStyle name="Normal 3 16 20 3 2 2" xfId="8566" xr:uid="{00000000-0005-0000-0000-0000A5220000}"/>
    <cellStyle name="Normal 3 16 21" xfId="8567" xr:uid="{00000000-0005-0000-0000-0000A6220000}"/>
    <cellStyle name="Normal 3 16 21 2" xfId="8568" xr:uid="{00000000-0005-0000-0000-0000A7220000}"/>
    <cellStyle name="Normal 3 16 21 2 2" xfId="8569" xr:uid="{00000000-0005-0000-0000-0000A8220000}"/>
    <cellStyle name="Normal 3 16 21 2 2 2" xfId="8570" xr:uid="{00000000-0005-0000-0000-0000A9220000}"/>
    <cellStyle name="Normal 3 16 21 3" xfId="8571" xr:uid="{00000000-0005-0000-0000-0000AA220000}"/>
    <cellStyle name="Normal 3 16 21 3 2" xfId="8572" xr:uid="{00000000-0005-0000-0000-0000AB220000}"/>
    <cellStyle name="Normal 3 16 21 3 2 2" xfId="8573" xr:uid="{00000000-0005-0000-0000-0000AC220000}"/>
    <cellStyle name="Normal 3 16 22" xfId="8574" xr:uid="{00000000-0005-0000-0000-0000AD220000}"/>
    <cellStyle name="Normal 3 16 22 2" xfId="8575" xr:uid="{00000000-0005-0000-0000-0000AE220000}"/>
    <cellStyle name="Normal 3 16 22 2 2" xfId="8576" xr:uid="{00000000-0005-0000-0000-0000AF220000}"/>
    <cellStyle name="Normal 3 16 22 2 2 2" xfId="8577" xr:uid="{00000000-0005-0000-0000-0000B0220000}"/>
    <cellStyle name="Normal 3 16 22 3" xfId="8578" xr:uid="{00000000-0005-0000-0000-0000B1220000}"/>
    <cellStyle name="Normal 3 16 22 3 2" xfId="8579" xr:uid="{00000000-0005-0000-0000-0000B2220000}"/>
    <cellStyle name="Normal 3 16 22 3 2 2" xfId="8580" xr:uid="{00000000-0005-0000-0000-0000B3220000}"/>
    <cellStyle name="Normal 3 16 23" xfId="8581" xr:uid="{00000000-0005-0000-0000-0000B4220000}"/>
    <cellStyle name="Normal 3 16 23 2" xfId="8582" xr:uid="{00000000-0005-0000-0000-0000B5220000}"/>
    <cellStyle name="Normal 3 16 23 2 2" xfId="8583" xr:uid="{00000000-0005-0000-0000-0000B6220000}"/>
    <cellStyle name="Normal 3 16 23 2 2 2" xfId="8584" xr:uid="{00000000-0005-0000-0000-0000B7220000}"/>
    <cellStyle name="Normal 3 16 23 3" xfId="8585" xr:uid="{00000000-0005-0000-0000-0000B8220000}"/>
    <cellStyle name="Normal 3 16 23 3 2" xfId="8586" xr:uid="{00000000-0005-0000-0000-0000B9220000}"/>
    <cellStyle name="Normal 3 16 23 3 2 2" xfId="8587" xr:uid="{00000000-0005-0000-0000-0000BA220000}"/>
    <cellStyle name="Normal 3 16 24" xfId="8588" xr:uid="{00000000-0005-0000-0000-0000BB220000}"/>
    <cellStyle name="Normal 3 16 24 2" xfId="8589" xr:uid="{00000000-0005-0000-0000-0000BC220000}"/>
    <cellStyle name="Normal 3 16 24 2 2" xfId="8590" xr:uid="{00000000-0005-0000-0000-0000BD220000}"/>
    <cellStyle name="Normal 3 16 25" xfId="8591" xr:uid="{00000000-0005-0000-0000-0000BE220000}"/>
    <cellStyle name="Normal 3 16 25 2" xfId="8592" xr:uid="{00000000-0005-0000-0000-0000BF220000}"/>
    <cellStyle name="Normal 3 16 25 2 2" xfId="8593" xr:uid="{00000000-0005-0000-0000-0000C0220000}"/>
    <cellStyle name="Normal 3 16 3" xfId="8594" xr:uid="{00000000-0005-0000-0000-0000C1220000}"/>
    <cellStyle name="Normal 3 16 3 2" xfId="8595" xr:uid="{00000000-0005-0000-0000-0000C2220000}"/>
    <cellStyle name="Normal 3 16 3 2 2" xfId="8596" xr:uid="{00000000-0005-0000-0000-0000C3220000}"/>
    <cellStyle name="Normal 3 16 3 2 2 2" xfId="8597" xr:uid="{00000000-0005-0000-0000-0000C4220000}"/>
    <cellStyle name="Normal 3 16 3 3" xfId="8598" xr:uid="{00000000-0005-0000-0000-0000C5220000}"/>
    <cellStyle name="Normal 3 16 3 3 2" xfId="8599" xr:uid="{00000000-0005-0000-0000-0000C6220000}"/>
    <cellStyle name="Normal 3 16 3 3 2 2" xfId="8600" xr:uid="{00000000-0005-0000-0000-0000C7220000}"/>
    <cellStyle name="Normal 3 16 4" xfId="8601" xr:uid="{00000000-0005-0000-0000-0000C8220000}"/>
    <cellStyle name="Normal 3 16 4 2" xfId="8602" xr:uid="{00000000-0005-0000-0000-0000C9220000}"/>
    <cellStyle name="Normal 3 16 4 2 2" xfId="8603" xr:uid="{00000000-0005-0000-0000-0000CA220000}"/>
    <cellStyle name="Normal 3 16 4 2 2 2" xfId="8604" xr:uid="{00000000-0005-0000-0000-0000CB220000}"/>
    <cellStyle name="Normal 3 16 4 3" xfId="8605" xr:uid="{00000000-0005-0000-0000-0000CC220000}"/>
    <cellStyle name="Normal 3 16 4 3 2" xfId="8606" xr:uid="{00000000-0005-0000-0000-0000CD220000}"/>
    <cellStyle name="Normal 3 16 4 3 2 2" xfId="8607" xr:uid="{00000000-0005-0000-0000-0000CE220000}"/>
    <cellStyle name="Normal 3 16 5" xfId="8608" xr:uid="{00000000-0005-0000-0000-0000CF220000}"/>
    <cellStyle name="Normal 3 16 5 2" xfId="8609" xr:uid="{00000000-0005-0000-0000-0000D0220000}"/>
    <cellStyle name="Normal 3 16 5 2 2" xfId="8610" xr:uid="{00000000-0005-0000-0000-0000D1220000}"/>
    <cellStyle name="Normal 3 16 5 2 2 2" xfId="8611" xr:uid="{00000000-0005-0000-0000-0000D2220000}"/>
    <cellStyle name="Normal 3 16 5 3" xfId="8612" xr:uid="{00000000-0005-0000-0000-0000D3220000}"/>
    <cellStyle name="Normal 3 16 5 3 2" xfId="8613" xr:uid="{00000000-0005-0000-0000-0000D4220000}"/>
    <cellStyle name="Normal 3 16 5 3 2 2" xfId="8614" xr:uid="{00000000-0005-0000-0000-0000D5220000}"/>
    <cellStyle name="Normal 3 16 6" xfId="8615" xr:uid="{00000000-0005-0000-0000-0000D6220000}"/>
    <cellStyle name="Normal 3 16 6 2" xfId="8616" xr:uid="{00000000-0005-0000-0000-0000D7220000}"/>
    <cellStyle name="Normal 3 16 6 2 2" xfId="8617" xr:uid="{00000000-0005-0000-0000-0000D8220000}"/>
    <cellStyle name="Normal 3 16 6 2 2 2" xfId="8618" xr:uid="{00000000-0005-0000-0000-0000D9220000}"/>
    <cellStyle name="Normal 3 16 6 3" xfId="8619" xr:uid="{00000000-0005-0000-0000-0000DA220000}"/>
    <cellStyle name="Normal 3 16 6 3 2" xfId="8620" xr:uid="{00000000-0005-0000-0000-0000DB220000}"/>
    <cellStyle name="Normal 3 16 6 3 2 2" xfId="8621" xr:uid="{00000000-0005-0000-0000-0000DC220000}"/>
    <cellStyle name="Normal 3 16 7" xfId="8622" xr:uid="{00000000-0005-0000-0000-0000DD220000}"/>
    <cellStyle name="Normal 3 16 7 2" xfId="8623" xr:uid="{00000000-0005-0000-0000-0000DE220000}"/>
    <cellStyle name="Normal 3 16 7 2 2" xfId="8624" xr:uid="{00000000-0005-0000-0000-0000DF220000}"/>
    <cellStyle name="Normal 3 16 7 2 2 2" xfId="8625" xr:uid="{00000000-0005-0000-0000-0000E0220000}"/>
    <cellStyle name="Normal 3 16 7 3" xfId="8626" xr:uid="{00000000-0005-0000-0000-0000E1220000}"/>
    <cellStyle name="Normal 3 16 7 3 2" xfId="8627" xr:uid="{00000000-0005-0000-0000-0000E2220000}"/>
    <cellStyle name="Normal 3 16 7 3 2 2" xfId="8628" xr:uid="{00000000-0005-0000-0000-0000E3220000}"/>
    <cellStyle name="Normal 3 16 8" xfId="8629" xr:uid="{00000000-0005-0000-0000-0000E4220000}"/>
    <cellStyle name="Normal 3 16 8 2" xfId="8630" xr:uid="{00000000-0005-0000-0000-0000E5220000}"/>
    <cellStyle name="Normal 3 16 8 2 2" xfId="8631" xr:uid="{00000000-0005-0000-0000-0000E6220000}"/>
    <cellStyle name="Normal 3 16 8 2 2 2" xfId="8632" xr:uid="{00000000-0005-0000-0000-0000E7220000}"/>
    <cellStyle name="Normal 3 16 8 3" xfId="8633" xr:uid="{00000000-0005-0000-0000-0000E8220000}"/>
    <cellStyle name="Normal 3 16 8 3 2" xfId="8634" xr:uid="{00000000-0005-0000-0000-0000E9220000}"/>
    <cellStyle name="Normal 3 16 8 3 2 2" xfId="8635" xr:uid="{00000000-0005-0000-0000-0000EA220000}"/>
    <cellStyle name="Normal 3 16 9" xfId="8636" xr:uid="{00000000-0005-0000-0000-0000EB220000}"/>
    <cellStyle name="Normal 3 16 9 2" xfId="8637" xr:uid="{00000000-0005-0000-0000-0000EC220000}"/>
    <cellStyle name="Normal 3 16 9 2 2" xfId="8638" xr:uid="{00000000-0005-0000-0000-0000ED220000}"/>
    <cellStyle name="Normal 3 16 9 2 2 2" xfId="8639" xr:uid="{00000000-0005-0000-0000-0000EE220000}"/>
    <cellStyle name="Normal 3 16 9 3" xfId="8640" xr:uid="{00000000-0005-0000-0000-0000EF220000}"/>
    <cellStyle name="Normal 3 16 9 3 2" xfId="8641" xr:uid="{00000000-0005-0000-0000-0000F0220000}"/>
    <cellStyle name="Normal 3 16 9 3 2 2" xfId="8642" xr:uid="{00000000-0005-0000-0000-0000F1220000}"/>
    <cellStyle name="Normal 3 17" xfId="8643" xr:uid="{00000000-0005-0000-0000-0000F2220000}"/>
    <cellStyle name="Normal 3 17 10" xfId="8644" xr:uid="{00000000-0005-0000-0000-0000F3220000}"/>
    <cellStyle name="Normal 3 17 10 2" xfId="8645" xr:uid="{00000000-0005-0000-0000-0000F4220000}"/>
    <cellStyle name="Normal 3 17 10 2 2" xfId="8646" xr:uid="{00000000-0005-0000-0000-0000F5220000}"/>
    <cellStyle name="Normal 3 17 10 2 2 2" xfId="8647" xr:uid="{00000000-0005-0000-0000-0000F6220000}"/>
    <cellStyle name="Normal 3 17 10 3" xfId="8648" xr:uid="{00000000-0005-0000-0000-0000F7220000}"/>
    <cellStyle name="Normal 3 17 10 3 2" xfId="8649" xr:uid="{00000000-0005-0000-0000-0000F8220000}"/>
    <cellStyle name="Normal 3 17 10 3 2 2" xfId="8650" xr:uid="{00000000-0005-0000-0000-0000F9220000}"/>
    <cellStyle name="Normal 3 17 11" xfId="8651" xr:uid="{00000000-0005-0000-0000-0000FA220000}"/>
    <cellStyle name="Normal 3 17 11 2" xfId="8652" xr:uid="{00000000-0005-0000-0000-0000FB220000}"/>
    <cellStyle name="Normal 3 17 11 2 2" xfId="8653" xr:uid="{00000000-0005-0000-0000-0000FC220000}"/>
    <cellStyle name="Normal 3 17 11 2 2 2" xfId="8654" xr:uid="{00000000-0005-0000-0000-0000FD220000}"/>
    <cellStyle name="Normal 3 17 11 3" xfId="8655" xr:uid="{00000000-0005-0000-0000-0000FE220000}"/>
    <cellStyle name="Normal 3 17 11 3 2" xfId="8656" xr:uid="{00000000-0005-0000-0000-0000FF220000}"/>
    <cellStyle name="Normal 3 17 11 3 2 2" xfId="8657" xr:uid="{00000000-0005-0000-0000-000000230000}"/>
    <cellStyle name="Normal 3 17 12" xfId="8658" xr:uid="{00000000-0005-0000-0000-000001230000}"/>
    <cellStyle name="Normal 3 17 12 2" xfId="8659" xr:uid="{00000000-0005-0000-0000-000002230000}"/>
    <cellStyle name="Normal 3 17 12 2 2" xfId="8660" xr:uid="{00000000-0005-0000-0000-000003230000}"/>
    <cellStyle name="Normal 3 17 12 2 2 2" xfId="8661" xr:uid="{00000000-0005-0000-0000-000004230000}"/>
    <cellStyle name="Normal 3 17 12 3" xfId="8662" xr:uid="{00000000-0005-0000-0000-000005230000}"/>
    <cellStyle name="Normal 3 17 12 3 2" xfId="8663" xr:uid="{00000000-0005-0000-0000-000006230000}"/>
    <cellStyle name="Normal 3 17 12 3 2 2" xfId="8664" xr:uid="{00000000-0005-0000-0000-000007230000}"/>
    <cellStyle name="Normal 3 17 13" xfId="8665" xr:uid="{00000000-0005-0000-0000-000008230000}"/>
    <cellStyle name="Normal 3 17 13 2" xfId="8666" xr:uid="{00000000-0005-0000-0000-000009230000}"/>
    <cellStyle name="Normal 3 17 13 2 2" xfId="8667" xr:uid="{00000000-0005-0000-0000-00000A230000}"/>
    <cellStyle name="Normal 3 17 13 2 2 2" xfId="8668" xr:uid="{00000000-0005-0000-0000-00000B230000}"/>
    <cellStyle name="Normal 3 17 13 3" xfId="8669" xr:uid="{00000000-0005-0000-0000-00000C230000}"/>
    <cellStyle name="Normal 3 17 13 3 2" xfId="8670" xr:uid="{00000000-0005-0000-0000-00000D230000}"/>
    <cellStyle name="Normal 3 17 13 3 2 2" xfId="8671" xr:uid="{00000000-0005-0000-0000-00000E230000}"/>
    <cellStyle name="Normal 3 17 14" xfId="8672" xr:uid="{00000000-0005-0000-0000-00000F230000}"/>
    <cellStyle name="Normal 3 17 14 2" xfId="8673" xr:uid="{00000000-0005-0000-0000-000010230000}"/>
    <cellStyle name="Normal 3 17 14 2 2" xfId="8674" xr:uid="{00000000-0005-0000-0000-000011230000}"/>
    <cellStyle name="Normal 3 17 14 2 2 2" xfId="8675" xr:uid="{00000000-0005-0000-0000-000012230000}"/>
    <cellStyle name="Normal 3 17 14 3" xfId="8676" xr:uid="{00000000-0005-0000-0000-000013230000}"/>
    <cellStyle name="Normal 3 17 14 3 2" xfId="8677" xr:uid="{00000000-0005-0000-0000-000014230000}"/>
    <cellStyle name="Normal 3 17 14 3 2 2" xfId="8678" xr:uid="{00000000-0005-0000-0000-000015230000}"/>
    <cellStyle name="Normal 3 17 15" xfId="8679" xr:uid="{00000000-0005-0000-0000-000016230000}"/>
    <cellStyle name="Normal 3 17 15 2" xfId="8680" xr:uid="{00000000-0005-0000-0000-000017230000}"/>
    <cellStyle name="Normal 3 17 15 2 2" xfId="8681" xr:uid="{00000000-0005-0000-0000-000018230000}"/>
    <cellStyle name="Normal 3 17 15 2 2 2" xfId="8682" xr:uid="{00000000-0005-0000-0000-000019230000}"/>
    <cellStyle name="Normal 3 17 15 3" xfId="8683" xr:uid="{00000000-0005-0000-0000-00001A230000}"/>
    <cellStyle name="Normal 3 17 15 3 2" xfId="8684" xr:uid="{00000000-0005-0000-0000-00001B230000}"/>
    <cellStyle name="Normal 3 17 15 3 2 2" xfId="8685" xr:uid="{00000000-0005-0000-0000-00001C230000}"/>
    <cellStyle name="Normal 3 17 16" xfId="8686" xr:uid="{00000000-0005-0000-0000-00001D230000}"/>
    <cellStyle name="Normal 3 17 16 2" xfId="8687" xr:uid="{00000000-0005-0000-0000-00001E230000}"/>
    <cellStyle name="Normal 3 17 16 2 2" xfId="8688" xr:uid="{00000000-0005-0000-0000-00001F230000}"/>
    <cellStyle name="Normal 3 17 16 2 2 2" xfId="8689" xr:uid="{00000000-0005-0000-0000-000020230000}"/>
    <cellStyle name="Normal 3 17 16 3" xfId="8690" xr:uid="{00000000-0005-0000-0000-000021230000}"/>
    <cellStyle name="Normal 3 17 16 3 2" xfId="8691" xr:uid="{00000000-0005-0000-0000-000022230000}"/>
    <cellStyle name="Normal 3 17 16 3 2 2" xfId="8692" xr:uid="{00000000-0005-0000-0000-000023230000}"/>
    <cellStyle name="Normal 3 17 17" xfId="8693" xr:uid="{00000000-0005-0000-0000-000024230000}"/>
    <cellStyle name="Normal 3 17 17 2" xfId="8694" xr:uid="{00000000-0005-0000-0000-000025230000}"/>
    <cellStyle name="Normal 3 17 17 2 2" xfId="8695" xr:uid="{00000000-0005-0000-0000-000026230000}"/>
    <cellStyle name="Normal 3 17 17 2 2 2" xfId="8696" xr:uid="{00000000-0005-0000-0000-000027230000}"/>
    <cellStyle name="Normal 3 17 17 3" xfId="8697" xr:uid="{00000000-0005-0000-0000-000028230000}"/>
    <cellStyle name="Normal 3 17 17 3 2" xfId="8698" xr:uid="{00000000-0005-0000-0000-000029230000}"/>
    <cellStyle name="Normal 3 17 17 3 2 2" xfId="8699" xr:uid="{00000000-0005-0000-0000-00002A230000}"/>
    <cellStyle name="Normal 3 17 18" xfId="8700" xr:uid="{00000000-0005-0000-0000-00002B230000}"/>
    <cellStyle name="Normal 3 17 18 2" xfId="8701" xr:uid="{00000000-0005-0000-0000-00002C230000}"/>
    <cellStyle name="Normal 3 17 18 2 2" xfId="8702" xr:uid="{00000000-0005-0000-0000-00002D230000}"/>
    <cellStyle name="Normal 3 17 18 2 2 2" xfId="8703" xr:uid="{00000000-0005-0000-0000-00002E230000}"/>
    <cellStyle name="Normal 3 17 18 3" xfId="8704" xr:uid="{00000000-0005-0000-0000-00002F230000}"/>
    <cellStyle name="Normal 3 17 18 3 2" xfId="8705" xr:uid="{00000000-0005-0000-0000-000030230000}"/>
    <cellStyle name="Normal 3 17 18 3 2 2" xfId="8706" xr:uid="{00000000-0005-0000-0000-000031230000}"/>
    <cellStyle name="Normal 3 17 19" xfId="8707" xr:uid="{00000000-0005-0000-0000-000032230000}"/>
    <cellStyle name="Normal 3 17 19 2" xfId="8708" xr:uid="{00000000-0005-0000-0000-000033230000}"/>
    <cellStyle name="Normal 3 17 19 2 2" xfId="8709" xr:uid="{00000000-0005-0000-0000-000034230000}"/>
    <cellStyle name="Normal 3 17 19 2 2 2" xfId="8710" xr:uid="{00000000-0005-0000-0000-000035230000}"/>
    <cellStyle name="Normal 3 17 19 3" xfId="8711" xr:uid="{00000000-0005-0000-0000-000036230000}"/>
    <cellStyle name="Normal 3 17 19 3 2" xfId="8712" xr:uid="{00000000-0005-0000-0000-000037230000}"/>
    <cellStyle name="Normal 3 17 19 3 2 2" xfId="8713" xr:uid="{00000000-0005-0000-0000-000038230000}"/>
    <cellStyle name="Normal 3 17 2" xfId="8714" xr:uid="{00000000-0005-0000-0000-000039230000}"/>
    <cellStyle name="Normal 3 17 2 2" xfId="8715" xr:uid="{00000000-0005-0000-0000-00003A230000}"/>
    <cellStyle name="Normal 3 17 2 2 2" xfId="8716" xr:uid="{00000000-0005-0000-0000-00003B230000}"/>
    <cellStyle name="Normal 3 17 2 2 2 2" xfId="8717" xr:uid="{00000000-0005-0000-0000-00003C230000}"/>
    <cellStyle name="Normal 3 17 2 3" xfId="8718" xr:uid="{00000000-0005-0000-0000-00003D230000}"/>
    <cellStyle name="Normal 3 17 2 3 2" xfId="8719" xr:uid="{00000000-0005-0000-0000-00003E230000}"/>
    <cellStyle name="Normal 3 17 2 3 2 2" xfId="8720" xr:uid="{00000000-0005-0000-0000-00003F230000}"/>
    <cellStyle name="Normal 3 17 20" xfId="8721" xr:uid="{00000000-0005-0000-0000-000040230000}"/>
    <cellStyle name="Normal 3 17 20 2" xfId="8722" xr:uid="{00000000-0005-0000-0000-000041230000}"/>
    <cellStyle name="Normal 3 17 20 2 2" xfId="8723" xr:uid="{00000000-0005-0000-0000-000042230000}"/>
    <cellStyle name="Normal 3 17 20 2 2 2" xfId="8724" xr:uid="{00000000-0005-0000-0000-000043230000}"/>
    <cellStyle name="Normal 3 17 20 3" xfId="8725" xr:uid="{00000000-0005-0000-0000-000044230000}"/>
    <cellStyle name="Normal 3 17 20 3 2" xfId="8726" xr:uid="{00000000-0005-0000-0000-000045230000}"/>
    <cellStyle name="Normal 3 17 20 3 2 2" xfId="8727" xr:uid="{00000000-0005-0000-0000-000046230000}"/>
    <cellStyle name="Normal 3 17 21" xfId="8728" xr:uid="{00000000-0005-0000-0000-000047230000}"/>
    <cellStyle name="Normal 3 17 21 2" xfId="8729" xr:uid="{00000000-0005-0000-0000-000048230000}"/>
    <cellStyle name="Normal 3 17 21 2 2" xfId="8730" xr:uid="{00000000-0005-0000-0000-000049230000}"/>
    <cellStyle name="Normal 3 17 21 2 2 2" xfId="8731" xr:uid="{00000000-0005-0000-0000-00004A230000}"/>
    <cellStyle name="Normal 3 17 21 3" xfId="8732" xr:uid="{00000000-0005-0000-0000-00004B230000}"/>
    <cellStyle name="Normal 3 17 21 3 2" xfId="8733" xr:uid="{00000000-0005-0000-0000-00004C230000}"/>
    <cellStyle name="Normal 3 17 21 3 2 2" xfId="8734" xr:uid="{00000000-0005-0000-0000-00004D230000}"/>
    <cellStyle name="Normal 3 17 22" xfId="8735" xr:uid="{00000000-0005-0000-0000-00004E230000}"/>
    <cellStyle name="Normal 3 17 22 2" xfId="8736" xr:uid="{00000000-0005-0000-0000-00004F230000}"/>
    <cellStyle name="Normal 3 17 22 2 2" xfId="8737" xr:uid="{00000000-0005-0000-0000-000050230000}"/>
    <cellStyle name="Normal 3 17 22 2 2 2" xfId="8738" xr:uid="{00000000-0005-0000-0000-000051230000}"/>
    <cellStyle name="Normal 3 17 22 3" xfId="8739" xr:uid="{00000000-0005-0000-0000-000052230000}"/>
    <cellStyle name="Normal 3 17 22 3 2" xfId="8740" xr:uid="{00000000-0005-0000-0000-000053230000}"/>
    <cellStyle name="Normal 3 17 22 3 2 2" xfId="8741" xr:uid="{00000000-0005-0000-0000-000054230000}"/>
    <cellStyle name="Normal 3 17 23" xfId="8742" xr:uid="{00000000-0005-0000-0000-000055230000}"/>
    <cellStyle name="Normal 3 17 23 2" xfId="8743" xr:uid="{00000000-0005-0000-0000-000056230000}"/>
    <cellStyle name="Normal 3 17 23 2 2" xfId="8744" xr:uid="{00000000-0005-0000-0000-000057230000}"/>
    <cellStyle name="Normal 3 17 23 2 2 2" xfId="8745" xr:uid="{00000000-0005-0000-0000-000058230000}"/>
    <cellStyle name="Normal 3 17 23 3" xfId="8746" xr:uid="{00000000-0005-0000-0000-000059230000}"/>
    <cellStyle name="Normal 3 17 23 3 2" xfId="8747" xr:uid="{00000000-0005-0000-0000-00005A230000}"/>
    <cellStyle name="Normal 3 17 23 3 2 2" xfId="8748" xr:uid="{00000000-0005-0000-0000-00005B230000}"/>
    <cellStyle name="Normal 3 17 24" xfId="8749" xr:uid="{00000000-0005-0000-0000-00005C230000}"/>
    <cellStyle name="Normal 3 17 24 2" xfId="8750" xr:uid="{00000000-0005-0000-0000-00005D230000}"/>
    <cellStyle name="Normal 3 17 24 2 2" xfId="8751" xr:uid="{00000000-0005-0000-0000-00005E230000}"/>
    <cellStyle name="Normal 3 17 25" xfId="8752" xr:uid="{00000000-0005-0000-0000-00005F230000}"/>
    <cellStyle name="Normal 3 17 25 2" xfId="8753" xr:uid="{00000000-0005-0000-0000-000060230000}"/>
    <cellStyle name="Normal 3 17 25 2 2" xfId="8754" xr:uid="{00000000-0005-0000-0000-000061230000}"/>
    <cellStyle name="Normal 3 17 3" xfId="8755" xr:uid="{00000000-0005-0000-0000-000062230000}"/>
    <cellStyle name="Normal 3 17 3 2" xfId="8756" xr:uid="{00000000-0005-0000-0000-000063230000}"/>
    <cellStyle name="Normal 3 17 3 2 2" xfId="8757" xr:uid="{00000000-0005-0000-0000-000064230000}"/>
    <cellStyle name="Normal 3 17 3 2 2 2" xfId="8758" xr:uid="{00000000-0005-0000-0000-000065230000}"/>
    <cellStyle name="Normal 3 17 3 3" xfId="8759" xr:uid="{00000000-0005-0000-0000-000066230000}"/>
    <cellStyle name="Normal 3 17 3 3 2" xfId="8760" xr:uid="{00000000-0005-0000-0000-000067230000}"/>
    <cellStyle name="Normal 3 17 3 3 2 2" xfId="8761" xr:uid="{00000000-0005-0000-0000-000068230000}"/>
    <cellStyle name="Normal 3 17 4" xfId="8762" xr:uid="{00000000-0005-0000-0000-000069230000}"/>
    <cellStyle name="Normal 3 17 4 2" xfId="8763" xr:uid="{00000000-0005-0000-0000-00006A230000}"/>
    <cellStyle name="Normal 3 17 4 2 2" xfId="8764" xr:uid="{00000000-0005-0000-0000-00006B230000}"/>
    <cellStyle name="Normal 3 17 4 2 2 2" xfId="8765" xr:uid="{00000000-0005-0000-0000-00006C230000}"/>
    <cellStyle name="Normal 3 17 4 3" xfId="8766" xr:uid="{00000000-0005-0000-0000-00006D230000}"/>
    <cellStyle name="Normal 3 17 4 3 2" xfId="8767" xr:uid="{00000000-0005-0000-0000-00006E230000}"/>
    <cellStyle name="Normal 3 17 4 3 2 2" xfId="8768" xr:uid="{00000000-0005-0000-0000-00006F230000}"/>
    <cellStyle name="Normal 3 17 5" xfId="8769" xr:uid="{00000000-0005-0000-0000-000070230000}"/>
    <cellStyle name="Normal 3 17 5 2" xfId="8770" xr:uid="{00000000-0005-0000-0000-000071230000}"/>
    <cellStyle name="Normal 3 17 5 2 2" xfId="8771" xr:uid="{00000000-0005-0000-0000-000072230000}"/>
    <cellStyle name="Normal 3 17 5 2 2 2" xfId="8772" xr:uid="{00000000-0005-0000-0000-000073230000}"/>
    <cellStyle name="Normal 3 17 5 3" xfId="8773" xr:uid="{00000000-0005-0000-0000-000074230000}"/>
    <cellStyle name="Normal 3 17 5 3 2" xfId="8774" xr:uid="{00000000-0005-0000-0000-000075230000}"/>
    <cellStyle name="Normal 3 17 5 3 2 2" xfId="8775" xr:uid="{00000000-0005-0000-0000-000076230000}"/>
    <cellStyle name="Normal 3 17 6" xfId="8776" xr:uid="{00000000-0005-0000-0000-000077230000}"/>
    <cellStyle name="Normal 3 17 6 2" xfId="8777" xr:uid="{00000000-0005-0000-0000-000078230000}"/>
    <cellStyle name="Normal 3 17 6 2 2" xfId="8778" xr:uid="{00000000-0005-0000-0000-000079230000}"/>
    <cellStyle name="Normal 3 17 6 2 2 2" xfId="8779" xr:uid="{00000000-0005-0000-0000-00007A230000}"/>
    <cellStyle name="Normal 3 17 6 3" xfId="8780" xr:uid="{00000000-0005-0000-0000-00007B230000}"/>
    <cellStyle name="Normal 3 17 6 3 2" xfId="8781" xr:uid="{00000000-0005-0000-0000-00007C230000}"/>
    <cellStyle name="Normal 3 17 6 3 2 2" xfId="8782" xr:uid="{00000000-0005-0000-0000-00007D230000}"/>
    <cellStyle name="Normal 3 17 7" xfId="8783" xr:uid="{00000000-0005-0000-0000-00007E230000}"/>
    <cellStyle name="Normal 3 17 7 2" xfId="8784" xr:uid="{00000000-0005-0000-0000-00007F230000}"/>
    <cellStyle name="Normal 3 17 7 2 2" xfId="8785" xr:uid="{00000000-0005-0000-0000-000080230000}"/>
    <cellStyle name="Normal 3 17 7 2 2 2" xfId="8786" xr:uid="{00000000-0005-0000-0000-000081230000}"/>
    <cellStyle name="Normal 3 17 7 3" xfId="8787" xr:uid="{00000000-0005-0000-0000-000082230000}"/>
    <cellStyle name="Normal 3 17 7 3 2" xfId="8788" xr:uid="{00000000-0005-0000-0000-000083230000}"/>
    <cellStyle name="Normal 3 17 7 3 2 2" xfId="8789" xr:uid="{00000000-0005-0000-0000-000084230000}"/>
    <cellStyle name="Normal 3 17 8" xfId="8790" xr:uid="{00000000-0005-0000-0000-000085230000}"/>
    <cellStyle name="Normal 3 17 8 2" xfId="8791" xr:uid="{00000000-0005-0000-0000-000086230000}"/>
    <cellStyle name="Normal 3 17 8 2 2" xfId="8792" xr:uid="{00000000-0005-0000-0000-000087230000}"/>
    <cellStyle name="Normal 3 17 8 2 2 2" xfId="8793" xr:uid="{00000000-0005-0000-0000-000088230000}"/>
    <cellStyle name="Normal 3 17 8 3" xfId="8794" xr:uid="{00000000-0005-0000-0000-000089230000}"/>
    <cellStyle name="Normal 3 17 8 3 2" xfId="8795" xr:uid="{00000000-0005-0000-0000-00008A230000}"/>
    <cellStyle name="Normal 3 17 8 3 2 2" xfId="8796" xr:uid="{00000000-0005-0000-0000-00008B230000}"/>
    <cellStyle name="Normal 3 17 9" xfId="8797" xr:uid="{00000000-0005-0000-0000-00008C230000}"/>
    <cellStyle name="Normal 3 17 9 2" xfId="8798" xr:uid="{00000000-0005-0000-0000-00008D230000}"/>
    <cellStyle name="Normal 3 17 9 2 2" xfId="8799" xr:uid="{00000000-0005-0000-0000-00008E230000}"/>
    <cellStyle name="Normal 3 17 9 2 2 2" xfId="8800" xr:uid="{00000000-0005-0000-0000-00008F230000}"/>
    <cellStyle name="Normal 3 17 9 3" xfId="8801" xr:uid="{00000000-0005-0000-0000-000090230000}"/>
    <cellStyle name="Normal 3 17 9 3 2" xfId="8802" xr:uid="{00000000-0005-0000-0000-000091230000}"/>
    <cellStyle name="Normal 3 17 9 3 2 2" xfId="8803" xr:uid="{00000000-0005-0000-0000-000092230000}"/>
    <cellStyle name="Normal 3 18" xfId="8804" xr:uid="{00000000-0005-0000-0000-000093230000}"/>
    <cellStyle name="Normal 3 18 10" xfId="8805" xr:uid="{00000000-0005-0000-0000-000094230000}"/>
    <cellStyle name="Normal 3 18 10 2" xfId="8806" xr:uid="{00000000-0005-0000-0000-000095230000}"/>
    <cellStyle name="Normal 3 18 10 2 2" xfId="8807" xr:uid="{00000000-0005-0000-0000-000096230000}"/>
    <cellStyle name="Normal 3 18 10 2 2 2" xfId="8808" xr:uid="{00000000-0005-0000-0000-000097230000}"/>
    <cellStyle name="Normal 3 18 10 3" xfId="8809" xr:uid="{00000000-0005-0000-0000-000098230000}"/>
    <cellStyle name="Normal 3 18 10 3 2" xfId="8810" xr:uid="{00000000-0005-0000-0000-000099230000}"/>
    <cellStyle name="Normal 3 18 10 3 2 2" xfId="8811" xr:uid="{00000000-0005-0000-0000-00009A230000}"/>
    <cellStyle name="Normal 3 18 11" xfId="8812" xr:uid="{00000000-0005-0000-0000-00009B230000}"/>
    <cellStyle name="Normal 3 18 11 2" xfId="8813" xr:uid="{00000000-0005-0000-0000-00009C230000}"/>
    <cellStyle name="Normal 3 18 11 2 2" xfId="8814" xr:uid="{00000000-0005-0000-0000-00009D230000}"/>
    <cellStyle name="Normal 3 18 11 2 2 2" xfId="8815" xr:uid="{00000000-0005-0000-0000-00009E230000}"/>
    <cellStyle name="Normal 3 18 11 3" xfId="8816" xr:uid="{00000000-0005-0000-0000-00009F230000}"/>
    <cellStyle name="Normal 3 18 11 3 2" xfId="8817" xr:uid="{00000000-0005-0000-0000-0000A0230000}"/>
    <cellStyle name="Normal 3 18 11 3 2 2" xfId="8818" xr:uid="{00000000-0005-0000-0000-0000A1230000}"/>
    <cellStyle name="Normal 3 18 12" xfId="8819" xr:uid="{00000000-0005-0000-0000-0000A2230000}"/>
    <cellStyle name="Normal 3 18 12 2" xfId="8820" xr:uid="{00000000-0005-0000-0000-0000A3230000}"/>
    <cellStyle name="Normal 3 18 12 2 2" xfId="8821" xr:uid="{00000000-0005-0000-0000-0000A4230000}"/>
    <cellStyle name="Normal 3 18 12 2 2 2" xfId="8822" xr:uid="{00000000-0005-0000-0000-0000A5230000}"/>
    <cellStyle name="Normal 3 18 12 3" xfId="8823" xr:uid="{00000000-0005-0000-0000-0000A6230000}"/>
    <cellStyle name="Normal 3 18 12 3 2" xfId="8824" xr:uid="{00000000-0005-0000-0000-0000A7230000}"/>
    <cellStyle name="Normal 3 18 12 3 2 2" xfId="8825" xr:uid="{00000000-0005-0000-0000-0000A8230000}"/>
    <cellStyle name="Normal 3 18 13" xfId="8826" xr:uid="{00000000-0005-0000-0000-0000A9230000}"/>
    <cellStyle name="Normal 3 18 13 2" xfId="8827" xr:uid="{00000000-0005-0000-0000-0000AA230000}"/>
    <cellStyle name="Normal 3 18 13 2 2" xfId="8828" xr:uid="{00000000-0005-0000-0000-0000AB230000}"/>
    <cellStyle name="Normal 3 18 13 2 2 2" xfId="8829" xr:uid="{00000000-0005-0000-0000-0000AC230000}"/>
    <cellStyle name="Normal 3 18 13 3" xfId="8830" xr:uid="{00000000-0005-0000-0000-0000AD230000}"/>
    <cellStyle name="Normal 3 18 13 3 2" xfId="8831" xr:uid="{00000000-0005-0000-0000-0000AE230000}"/>
    <cellStyle name="Normal 3 18 13 3 2 2" xfId="8832" xr:uid="{00000000-0005-0000-0000-0000AF230000}"/>
    <cellStyle name="Normal 3 18 14" xfId="8833" xr:uid="{00000000-0005-0000-0000-0000B0230000}"/>
    <cellStyle name="Normal 3 18 14 2" xfId="8834" xr:uid="{00000000-0005-0000-0000-0000B1230000}"/>
    <cellStyle name="Normal 3 18 14 2 2" xfId="8835" xr:uid="{00000000-0005-0000-0000-0000B2230000}"/>
    <cellStyle name="Normal 3 18 14 2 2 2" xfId="8836" xr:uid="{00000000-0005-0000-0000-0000B3230000}"/>
    <cellStyle name="Normal 3 18 14 3" xfId="8837" xr:uid="{00000000-0005-0000-0000-0000B4230000}"/>
    <cellStyle name="Normal 3 18 14 3 2" xfId="8838" xr:uid="{00000000-0005-0000-0000-0000B5230000}"/>
    <cellStyle name="Normal 3 18 14 3 2 2" xfId="8839" xr:uid="{00000000-0005-0000-0000-0000B6230000}"/>
    <cellStyle name="Normal 3 18 15" xfId="8840" xr:uid="{00000000-0005-0000-0000-0000B7230000}"/>
    <cellStyle name="Normal 3 18 15 2" xfId="8841" xr:uid="{00000000-0005-0000-0000-0000B8230000}"/>
    <cellStyle name="Normal 3 18 15 2 2" xfId="8842" xr:uid="{00000000-0005-0000-0000-0000B9230000}"/>
    <cellStyle name="Normal 3 18 15 2 2 2" xfId="8843" xr:uid="{00000000-0005-0000-0000-0000BA230000}"/>
    <cellStyle name="Normal 3 18 15 3" xfId="8844" xr:uid="{00000000-0005-0000-0000-0000BB230000}"/>
    <cellStyle name="Normal 3 18 15 3 2" xfId="8845" xr:uid="{00000000-0005-0000-0000-0000BC230000}"/>
    <cellStyle name="Normal 3 18 15 3 2 2" xfId="8846" xr:uid="{00000000-0005-0000-0000-0000BD230000}"/>
    <cellStyle name="Normal 3 18 16" xfId="8847" xr:uid="{00000000-0005-0000-0000-0000BE230000}"/>
    <cellStyle name="Normal 3 18 16 2" xfId="8848" xr:uid="{00000000-0005-0000-0000-0000BF230000}"/>
    <cellStyle name="Normal 3 18 16 2 2" xfId="8849" xr:uid="{00000000-0005-0000-0000-0000C0230000}"/>
    <cellStyle name="Normal 3 18 16 2 2 2" xfId="8850" xr:uid="{00000000-0005-0000-0000-0000C1230000}"/>
    <cellStyle name="Normal 3 18 16 3" xfId="8851" xr:uid="{00000000-0005-0000-0000-0000C2230000}"/>
    <cellStyle name="Normal 3 18 16 3 2" xfId="8852" xr:uid="{00000000-0005-0000-0000-0000C3230000}"/>
    <cellStyle name="Normal 3 18 16 3 2 2" xfId="8853" xr:uid="{00000000-0005-0000-0000-0000C4230000}"/>
    <cellStyle name="Normal 3 18 17" xfId="8854" xr:uid="{00000000-0005-0000-0000-0000C5230000}"/>
    <cellStyle name="Normal 3 18 17 2" xfId="8855" xr:uid="{00000000-0005-0000-0000-0000C6230000}"/>
    <cellStyle name="Normal 3 18 17 2 2" xfId="8856" xr:uid="{00000000-0005-0000-0000-0000C7230000}"/>
    <cellStyle name="Normal 3 18 17 2 2 2" xfId="8857" xr:uid="{00000000-0005-0000-0000-0000C8230000}"/>
    <cellStyle name="Normal 3 18 17 3" xfId="8858" xr:uid="{00000000-0005-0000-0000-0000C9230000}"/>
    <cellStyle name="Normal 3 18 17 3 2" xfId="8859" xr:uid="{00000000-0005-0000-0000-0000CA230000}"/>
    <cellStyle name="Normal 3 18 17 3 2 2" xfId="8860" xr:uid="{00000000-0005-0000-0000-0000CB230000}"/>
    <cellStyle name="Normal 3 18 18" xfId="8861" xr:uid="{00000000-0005-0000-0000-0000CC230000}"/>
    <cellStyle name="Normal 3 18 18 2" xfId="8862" xr:uid="{00000000-0005-0000-0000-0000CD230000}"/>
    <cellStyle name="Normal 3 18 18 2 2" xfId="8863" xr:uid="{00000000-0005-0000-0000-0000CE230000}"/>
    <cellStyle name="Normal 3 18 18 2 2 2" xfId="8864" xr:uid="{00000000-0005-0000-0000-0000CF230000}"/>
    <cellStyle name="Normal 3 18 18 3" xfId="8865" xr:uid="{00000000-0005-0000-0000-0000D0230000}"/>
    <cellStyle name="Normal 3 18 18 3 2" xfId="8866" xr:uid="{00000000-0005-0000-0000-0000D1230000}"/>
    <cellStyle name="Normal 3 18 18 3 2 2" xfId="8867" xr:uid="{00000000-0005-0000-0000-0000D2230000}"/>
    <cellStyle name="Normal 3 18 19" xfId="8868" xr:uid="{00000000-0005-0000-0000-0000D3230000}"/>
    <cellStyle name="Normal 3 18 19 2" xfId="8869" xr:uid="{00000000-0005-0000-0000-0000D4230000}"/>
    <cellStyle name="Normal 3 18 19 2 2" xfId="8870" xr:uid="{00000000-0005-0000-0000-0000D5230000}"/>
    <cellStyle name="Normal 3 18 19 2 2 2" xfId="8871" xr:uid="{00000000-0005-0000-0000-0000D6230000}"/>
    <cellStyle name="Normal 3 18 19 3" xfId="8872" xr:uid="{00000000-0005-0000-0000-0000D7230000}"/>
    <cellStyle name="Normal 3 18 19 3 2" xfId="8873" xr:uid="{00000000-0005-0000-0000-0000D8230000}"/>
    <cellStyle name="Normal 3 18 19 3 2 2" xfId="8874" xr:uid="{00000000-0005-0000-0000-0000D9230000}"/>
    <cellStyle name="Normal 3 18 2" xfId="8875" xr:uid="{00000000-0005-0000-0000-0000DA230000}"/>
    <cellStyle name="Normal 3 18 2 2" xfId="8876" xr:uid="{00000000-0005-0000-0000-0000DB230000}"/>
    <cellStyle name="Normal 3 18 2 2 2" xfId="8877" xr:uid="{00000000-0005-0000-0000-0000DC230000}"/>
    <cellStyle name="Normal 3 18 2 2 2 2" xfId="8878" xr:uid="{00000000-0005-0000-0000-0000DD230000}"/>
    <cellStyle name="Normal 3 18 2 3" xfId="8879" xr:uid="{00000000-0005-0000-0000-0000DE230000}"/>
    <cellStyle name="Normal 3 18 2 3 2" xfId="8880" xr:uid="{00000000-0005-0000-0000-0000DF230000}"/>
    <cellStyle name="Normal 3 18 2 3 2 2" xfId="8881" xr:uid="{00000000-0005-0000-0000-0000E0230000}"/>
    <cellStyle name="Normal 3 18 20" xfId="8882" xr:uid="{00000000-0005-0000-0000-0000E1230000}"/>
    <cellStyle name="Normal 3 18 20 2" xfId="8883" xr:uid="{00000000-0005-0000-0000-0000E2230000}"/>
    <cellStyle name="Normal 3 18 20 2 2" xfId="8884" xr:uid="{00000000-0005-0000-0000-0000E3230000}"/>
    <cellStyle name="Normal 3 18 20 2 2 2" xfId="8885" xr:uid="{00000000-0005-0000-0000-0000E4230000}"/>
    <cellStyle name="Normal 3 18 20 3" xfId="8886" xr:uid="{00000000-0005-0000-0000-0000E5230000}"/>
    <cellStyle name="Normal 3 18 20 3 2" xfId="8887" xr:uid="{00000000-0005-0000-0000-0000E6230000}"/>
    <cellStyle name="Normal 3 18 20 3 2 2" xfId="8888" xr:uid="{00000000-0005-0000-0000-0000E7230000}"/>
    <cellStyle name="Normal 3 18 21" xfId="8889" xr:uid="{00000000-0005-0000-0000-0000E8230000}"/>
    <cellStyle name="Normal 3 18 21 2" xfId="8890" xr:uid="{00000000-0005-0000-0000-0000E9230000}"/>
    <cellStyle name="Normal 3 18 21 2 2" xfId="8891" xr:uid="{00000000-0005-0000-0000-0000EA230000}"/>
    <cellStyle name="Normal 3 18 21 2 2 2" xfId="8892" xr:uid="{00000000-0005-0000-0000-0000EB230000}"/>
    <cellStyle name="Normal 3 18 21 3" xfId="8893" xr:uid="{00000000-0005-0000-0000-0000EC230000}"/>
    <cellStyle name="Normal 3 18 21 3 2" xfId="8894" xr:uid="{00000000-0005-0000-0000-0000ED230000}"/>
    <cellStyle name="Normal 3 18 21 3 2 2" xfId="8895" xr:uid="{00000000-0005-0000-0000-0000EE230000}"/>
    <cellStyle name="Normal 3 18 22" xfId="8896" xr:uid="{00000000-0005-0000-0000-0000EF230000}"/>
    <cellStyle name="Normal 3 18 22 2" xfId="8897" xr:uid="{00000000-0005-0000-0000-0000F0230000}"/>
    <cellStyle name="Normal 3 18 22 2 2" xfId="8898" xr:uid="{00000000-0005-0000-0000-0000F1230000}"/>
    <cellStyle name="Normal 3 18 22 2 2 2" xfId="8899" xr:uid="{00000000-0005-0000-0000-0000F2230000}"/>
    <cellStyle name="Normal 3 18 22 3" xfId="8900" xr:uid="{00000000-0005-0000-0000-0000F3230000}"/>
    <cellStyle name="Normal 3 18 22 3 2" xfId="8901" xr:uid="{00000000-0005-0000-0000-0000F4230000}"/>
    <cellStyle name="Normal 3 18 22 3 2 2" xfId="8902" xr:uid="{00000000-0005-0000-0000-0000F5230000}"/>
    <cellStyle name="Normal 3 18 23" xfId="8903" xr:uid="{00000000-0005-0000-0000-0000F6230000}"/>
    <cellStyle name="Normal 3 18 23 2" xfId="8904" xr:uid="{00000000-0005-0000-0000-0000F7230000}"/>
    <cellStyle name="Normal 3 18 23 2 2" xfId="8905" xr:uid="{00000000-0005-0000-0000-0000F8230000}"/>
    <cellStyle name="Normal 3 18 23 2 2 2" xfId="8906" xr:uid="{00000000-0005-0000-0000-0000F9230000}"/>
    <cellStyle name="Normal 3 18 23 3" xfId="8907" xr:uid="{00000000-0005-0000-0000-0000FA230000}"/>
    <cellStyle name="Normal 3 18 23 3 2" xfId="8908" xr:uid="{00000000-0005-0000-0000-0000FB230000}"/>
    <cellStyle name="Normal 3 18 23 3 2 2" xfId="8909" xr:uid="{00000000-0005-0000-0000-0000FC230000}"/>
    <cellStyle name="Normal 3 18 24" xfId="8910" xr:uid="{00000000-0005-0000-0000-0000FD230000}"/>
    <cellStyle name="Normal 3 18 24 2" xfId="8911" xr:uid="{00000000-0005-0000-0000-0000FE230000}"/>
    <cellStyle name="Normal 3 18 24 2 2" xfId="8912" xr:uid="{00000000-0005-0000-0000-0000FF230000}"/>
    <cellStyle name="Normal 3 18 25" xfId="8913" xr:uid="{00000000-0005-0000-0000-000000240000}"/>
    <cellStyle name="Normal 3 18 25 2" xfId="8914" xr:uid="{00000000-0005-0000-0000-000001240000}"/>
    <cellStyle name="Normal 3 18 25 2 2" xfId="8915" xr:uid="{00000000-0005-0000-0000-000002240000}"/>
    <cellStyle name="Normal 3 18 3" xfId="8916" xr:uid="{00000000-0005-0000-0000-000003240000}"/>
    <cellStyle name="Normal 3 18 3 2" xfId="8917" xr:uid="{00000000-0005-0000-0000-000004240000}"/>
    <cellStyle name="Normal 3 18 3 2 2" xfId="8918" xr:uid="{00000000-0005-0000-0000-000005240000}"/>
    <cellStyle name="Normal 3 18 3 2 2 2" xfId="8919" xr:uid="{00000000-0005-0000-0000-000006240000}"/>
    <cellStyle name="Normal 3 18 3 3" xfId="8920" xr:uid="{00000000-0005-0000-0000-000007240000}"/>
    <cellStyle name="Normal 3 18 3 3 2" xfId="8921" xr:uid="{00000000-0005-0000-0000-000008240000}"/>
    <cellStyle name="Normal 3 18 3 3 2 2" xfId="8922" xr:uid="{00000000-0005-0000-0000-000009240000}"/>
    <cellStyle name="Normal 3 18 4" xfId="8923" xr:uid="{00000000-0005-0000-0000-00000A240000}"/>
    <cellStyle name="Normal 3 18 4 2" xfId="8924" xr:uid="{00000000-0005-0000-0000-00000B240000}"/>
    <cellStyle name="Normal 3 18 4 2 2" xfId="8925" xr:uid="{00000000-0005-0000-0000-00000C240000}"/>
    <cellStyle name="Normal 3 18 4 2 2 2" xfId="8926" xr:uid="{00000000-0005-0000-0000-00000D240000}"/>
    <cellStyle name="Normal 3 18 4 3" xfId="8927" xr:uid="{00000000-0005-0000-0000-00000E240000}"/>
    <cellStyle name="Normal 3 18 4 3 2" xfId="8928" xr:uid="{00000000-0005-0000-0000-00000F240000}"/>
    <cellStyle name="Normal 3 18 4 3 2 2" xfId="8929" xr:uid="{00000000-0005-0000-0000-000010240000}"/>
    <cellStyle name="Normal 3 18 5" xfId="8930" xr:uid="{00000000-0005-0000-0000-000011240000}"/>
    <cellStyle name="Normal 3 18 5 2" xfId="8931" xr:uid="{00000000-0005-0000-0000-000012240000}"/>
    <cellStyle name="Normal 3 18 5 2 2" xfId="8932" xr:uid="{00000000-0005-0000-0000-000013240000}"/>
    <cellStyle name="Normal 3 18 5 2 2 2" xfId="8933" xr:uid="{00000000-0005-0000-0000-000014240000}"/>
    <cellStyle name="Normal 3 18 5 3" xfId="8934" xr:uid="{00000000-0005-0000-0000-000015240000}"/>
    <cellStyle name="Normal 3 18 5 3 2" xfId="8935" xr:uid="{00000000-0005-0000-0000-000016240000}"/>
    <cellStyle name="Normal 3 18 5 3 2 2" xfId="8936" xr:uid="{00000000-0005-0000-0000-000017240000}"/>
    <cellStyle name="Normal 3 18 6" xfId="8937" xr:uid="{00000000-0005-0000-0000-000018240000}"/>
    <cellStyle name="Normal 3 18 6 2" xfId="8938" xr:uid="{00000000-0005-0000-0000-000019240000}"/>
    <cellStyle name="Normal 3 18 6 2 2" xfId="8939" xr:uid="{00000000-0005-0000-0000-00001A240000}"/>
    <cellStyle name="Normal 3 18 6 2 2 2" xfId="8940" xr:uid="{00000000-0005-0000-0000-00001B240000}"/>
    <cellStyle name="Normal 3 18 6 3" xfId="8941" xr:uid="{00000000-0005-0000-0000-00001C240000}"/>
    <cellStyle name="Normal 3 18 6 3 2" xfId="8942" xr:uid="{00000000-0005-0000-0000-00001D240000}"/>
    <cellStyle name="Normal 3 18 6 3 2 2" xfId="8943" xr:uid="{00000000-0005-0000-0000-00001E240000}"/>
    <cellStyle name="Normal 3 18 7" xfId="8944" xr:uid="{00000000-0005-0000-0000-00001F240000}"/>
    <cellStyle name="Normal 3 18 7 2" xfId="8945" xr:uid="{00000000-0005-0000-0000-000020240000}"/>
    <cellStyle name="Normal 3 18 7 2 2" xfId="8946" xr:uid="{00000000-0005-0000-0000-000021240000}"/>
    <cellStyle name="Normal 3 18 7 2 2 2" xfId="8947" xr:uid="{00000000-0005-0000-0000-000022240000}"/>
    <cellStyle name="Normal 3 18 7 3" xfId="8948" xr:uid="{00000000-0005-0000-0000-000023240000}"/>
    <cellStyle name="Normal 3 18 7 3 2" xfId="8949" xr:uid="{00000000-0005-0000-0000-000024240000}"/>
    <cellStyle name="Normal 3 18 7 3 2 2" xfId="8950" xr:uid="{00000000-0005-0000-0000-000025240000}"/>
    <cellStyle name="Normal 3 18 8" xfId="8951" xr:uid="{00000000-0005-0000-0000-000026240000}"/>
    <cellStyle name="Normal 3 18 8 2" xfId="8952" xr:uid="{00000000-0005-0000-0000-000027240000}"/>
    <cellStyle name="Normal 3 18 8 2 2" xfId="8953" xr:uid="{00000000-0005-0000-0000-000028240000}"/>
    <cellStyle name="Normal 3 18 8 2 2 2" xfId="8954" xr:uid="{00000000-0005-0000-0000-000029240000}"/>
    <cellStyle name="Normal 3 18 8 3" xfId="8955" xr:uid="{00000000-0005-0000-0000-00002A240000}"/>
    <cellStyle name="Normal 3 18 8 3 2" xfId="8956" xr:uid="{00000000-0005-0000-0000-00002B240000}"/>
    <cellStyle name="Normal 3 18 8 3 2 2" xfId="8957" xr:uid="{00000000-0005-0000-0000-00002C240000}"/>
    <cellStyle name="Normal 3 18 9" xfId="8958" xr:uid="{00000000-0005-0000-0000-00002D240000}"/>
    <cellStyle name="Normal 3 18 9 2" xfId="8959" xr:uid="{00000000-0005-0000-0000-00002E240000}"/>
    <cellStyle name="Normal 3 18 9 2 2" xfId="8960" xr:uid="{00000000-0005-0000-0000-00002F240000}"/>
    <cellStyle name="Normal 3 18 9 2 2 2" xfId="8961" xr:uid="{00000000-0005-0000-0000-000030240000}"/>
    <cellStyle name="Normal 3 18 9 3" xfId="8962" xr:uid="{00000000-0005-0000-0000-000031240000}"/>
    <cellStyle name="Normal 3 18 9 3 2" xfId="8963" xr:uid="{00000000-0005-0000-0000-000032240000}"/>
    <cellStyle name="Normal 3 18 9 3 2 2" xfId="8964" xr:uid="{00000000-0005-0000-0000-000033240000}"/>
    <cellStyle name="Normal 3 19" xfId="8965" xr:uid="{00000000-0005-0000-0000-000034240000}"/>
    <cellStyle name="Normal 3 19 10" xfId="8966" xr:uid="{00000000-0005-0000-0000-000035240000}"/>
    <cellStyle name="Normal 3 19 10 2" xfId="8967" xr:uid="{00000000-0005-0000-0000-000036240000}"/>
    <cellStyle name="Normal 3 19 10 2 2" xfId="8968" xr:uid="{00000000-0005-0000-0000-000037240000}"/>
    <cellStyle name="Normal 3 19 10 2 2 2" xfId="8969" xr:uid="{00000000-0005-0000-0000-000038240000}"/>
    <cellStyle name="Normal 3 19 10 3" xfId="8970" xr:uid="{00000000-0005-0000-0000-000039240000}"/>
    <cellStyle name="Normal 3 19 10 3 2" xfId="8971" xr:uid="{00000000-0005-0000-0000-00003A240000}"/>
    <cellStyle name="Normal 3 19 10 3 2 2" xfId="8972" xr:uid="{00000000-0005-0000-0000-00003B240000}"/>
    <cellStyle name="Normal 3 19 11" xfId="8973" xr:uid="{00000000-0005-0000-0000-00003C240000}"/>
    <cellStyle name="Normal 3 19 11 2" xfId="8974" xr:uid="{00000000-0005-0000-0000-00003D240000}"/>
    <cellStyle name="Normal 3 19 11 2 2" xfId="8975" xr:uid="{00000000-0005-0000-0000-00003E240000}"/>
    <cellStyle name="Normal 3 19 11 2 2 2" xfId="8976" xr:uid="{00000000-0005-0000-0000-00003F240000}"/>
    <cellStyle name="Normal 3 19 11 3" xfId="8977" xr:uid="{00000000-0005-0000-0000-000040240000}"/>
    <cellStyle name="Normal 3 19 11 3 2" xfId="8978" xr:uid="{00000000-0005-0000-0000-000041240000}"/>
    <cellStyle name="Normal 3 19 11 3 2 2" xfId="8979" xr:uid="{00000000-0005-0000-0000-000042240000}"/>
    <cellStyle name="Normal 3 19 12" xfId="8980" xr:uid="{00000000-0005-0000-0000-000043240000}"/>
    <cellStyle name="Normal 3 19 12 2" xfId="8981" xr:uid="{00000000-0005-0000-0000-000044240000}"/>
    <cellStyle name="Normal 3 19 12 2 2" xfId="8982" xr:uid="{00000000-0005-0000-0000-000045240000}"/>
    <cellStyle name="Normal 3 19 12 2 2 2" xfId="8983" xr:uid="{00000000-0005-0000-0000-000046240000}"/>
    <cellStyle name="Normal 3 19 12 3" xfId="8984" xr:uid="{00000000-0005-0000-0000-000047240000}"/>
    <cellStyle name="Normal 3 19 12 3 2" xfId="8985" xr:uid="{00000000-0005-0000-0000-000048240000}"/>
    <cellStyle name="Normal 3 19 12 3 2 2" xfId="8986" xr:uid="{00000000-0005-0000-0000-000049240000}"/>
    <cellStyle name="Normal 3 19 13" xfId="8987" xr:uid="{00000000-0005-0000-0000-00004A240000}"/>
    <cellStyle name="Normal 3 19 13 2" xfId="8988" xr:uid="{00000000-0005-0000-0000-00004B240000}"/>
    <cellStyle name="Normal 3 19 13 2 2" xfId="8989" xr:uid="{00000000-0005-0000-0000-00004C240000}"/>
    <cellStyle name="Normal 3 19 13 2 2 2" xfId="8990" xr:uid="{00000000-0005-0000-0000-00004D240000}"/>
    <cellStyle name="Normal 3 19 13 3" xfId="8991" xr:uid="{00000000-0005-0000-0000-00004E240000}"/>
    <cellStyle name="Normal 3 19 13 3 2" xfId="8992" xr:uid="{00000000-0005-0000-0000-00004F240000}"/>
    <cellStyle name="Normal 3 19 13 3 2 2" xfId="8993" xr:uid="{00000000-0005-0000-0000-000050240000}"/>
    <cellStyle name="Normal 3 19 14" xfId="8994" xr:uid="{00000000-0005-0000-0000-000051240000}"/>
    <cellStyle name="Normal 3 19 14 2" xfId="8995" xr:uid="{00000000-0005-0000-0000-000052240000}"/>
    <cellStyle name="Normal 3 19 14 2 2" xfId="8996" xr:uid="{00000000-0005-0000-0000-000053240000}"/>
    <cellStyle name="Normal 3 19 14 2 2 2" xfId="8997" xr:uid="{00000000-0005-0000-0000-000054240000}"/>
    <cellStyle name="Normal 3 19 14 3" xfId="8998" xr:uid="{00000000-0005-0000-0000-000055240000}"/>
    <cellStyle name="Normal 3 19 14 3 2" xfId="8999" xr:uid="{00000000-0005-0000-0000-000056240000}"/>
    <cellStyle name="Normal 3 19 14 3 2 2" xfId="9000" xr:uid="{00000000-0005-0000-0000-000057240000}"/>
    <cellStyle name="Normal 3 19 15" xfId="9001" xr:uid="{00000000-0005-0000-0000-000058240000}"/>
    <cellStyle name="Normal 3 19 15 2" xfId="9002" xr:uid="{00000000-0005-0000-0000-000059240000}"/>
    <cellStyle name="Normal 3 19 15 2 2" xfId="9003" xr:uid="{00000000-0005-0000-0000-00005A240000}"/>
    <cellStyle name="Normal 3 19 15 2 2 2" xfId="9004" xr:uid="{00000000-0005-0000-0000-00005B240000}"/>
    <cellStyle name="Normal 3 19 15 3" xfId="9005" xr:uid="{00000000-0005-0000-0000-00005C240000}"/>
    <cellStyle name="Normal 3 19 15 3 2" xfId="9006" xr:uid="{00000000-0005-0000-0000-00005D240000}"/>
    <cellStyle name="Normal 3 19 15 3 2 2" xfId="9007" xr:uid="{00000000-0005-0000-0000-00005E240000}"/>
    <cellStyle name="Normal 3 19 16" xfId="9008" xr:uid="{00000000-0005-0000-0000-00005F240000}"/>
    <cellStyle name="Normal 3 19 16 2" xfId="9009" xr:uid="{00000000-0005-0000-0000-000060240000}"/>
    <cellStyle name="Normal 3 19 16 2 2" xfId="9010" xr:uid="{00000000-0005-0000-0000-000061240000}"/>
    <cellStyle name="Normal 3 19 16 2 2 2" xfId="9011" xr:uid="{00000000-0005-0000-0000-000062240000}"/>
    <cellStyle name="Normal 3 19 16 3" xfId="9012" xr:uid="{00000000-0005-0000-0000-000063240000}"/>
    <cellStyle name="Normal 3 19 16 3 2" xfId="9013" xr:uid="{00000000-0005-0000-0000-000064240000}"/>
    <cellStyle name="Normal 3 19 16 3 2 2" xfId="9014" xr:uid="{00000000-0005-0000-0000-000065240000}"/>
    <cellStyle name="Normal 3 19 17" xfId="9015" xr:uid="{00000000-0005-0000-0000-000066240000}"/>
    <cellStyle name="Normal 3 19 17 2" xfId="9016" xr:uid="{00000000-0005-0000-0000-000067240000}"/>
    <cellStyle name="Normal 3 19 17 2 2" xfId="9017" xr:uid="{00000000-0005-0000-0000-000068240000}"/>
    <cellStyle name="Normal 3 19 17 2 2 2" xfId="9018" xr:uid="{00000000-0005-0000-0000-000069240000}"/>
    <cellStyle name="Normal 3 19 17 3" xfId="9019" xr:uid="{00000000-0005-0000-0000-00006A240000}"/>
    <cellStyle name="Normal 3 19 17 3 2" xfId="9020" xr:uid="{00000000-0005-0000-0000-00006B240000}"/>
    <cellStyle name="Normal 3 19 17 3 2 2" xfId="9021" xr:uid="{00000000-0005-0000-0000-00006C240000}"/>
    <cellStyle name="Normal 3 19 18" xfId="9022" xr:uid="{00000000-0005-0000-0000-00006D240000}"/>
    <cellStyle name="Normal 3 19 18 2" xfId="9023" xr:uid="{00000000-0005-0000-0000-00006E240000}"/>
    <cellStyle name="Normal 3 19 18 2 2" xfId="9024" xr:uid="{00000000-0005-0000-0000-00006F240000}"/>
    <cellStyle name="Normal 3 19 18 2 2 2" xfId="9025" xr:uid="{00000000-0005-0000-0000-000070240000}"/>
    <cellStyle name="Normal 3 19 18 3" xfId="9026" xr:uid="{00000000-0005-0000-0000-000071240000}"/>
    <cellStyle name="Normal 3 19 18 3 2" xfId="9027" xr:uid="{00000000-0005-0000-0000-000072240000}"/>
    <cellStyle name="Normal 3 19 18 3 2 2" xfId="9028" xr:uid="{00000000-0005-0000-0000-000073240000}"/>
    <cellStyle name="Normal 3 19 19" xfId="9029" xr:uid="{00000000-0005-0000-0000-000074240000}"/>
    <cellStyle name="Normal 3 19 19 2" xfId="9030" xr:uid="{00000000-0005-0000-0000-000075240000}"/>
    <cellStyle name="Normal 3 19 19 2 2" xfId="9031" xr:uid="{00000000-0005-0000-0000-000076240000}"/>
    <cellStyle name="Normal 3 19 19 2 2 2" xfId="9032" xr:uid="{00000000-0005-0000-0000-000077240000}"/>
    <cellStyle name="Normal 3 19 19 3" xfId="9033" xr:uid="{00000000-0005-0000-0000-000078240000}"/>
    <cellStyle name="Normal 3 19 19 3 2" xfId="9034" xr:uid="{00000000-0005-0000-0000-000079240000}"/>
    <cellStyle name="Normal 3 19 19 3 2 2" xfId="9035" xr:uid="{00000000-0005-0000-0000-00007A240000}"/>
    <cellStyle name="Normal 3 19 2" xfId="9036" xr:uid="{00000000-0005-0000-0000-00007B240000}"/>
    <cellStyle name="Normal 3 19 2 2" xfId="9037" xr:uid="{00000000-0005-0000-0000-00007C240000}"/>
    <cellStyle name="Normal 3 19 2 2 2" xfId="9038" xr:uid="{00000000-0005-0000-0000-00007D240000}"/>
    <cellStyle name="Normal 3 19 2 2 2 2" xfId="9039" xr:uid="{00000000-0005-0000-0000-00007E240000}"/>
    <cellStyle name="Normal 3 19 2 3" xfId="9040" xr:uid="{00000000-0005-0000-0000-00007F240000}"/>
    <cellStyle name="Normal 3 19 2 3 2" xfId="9041" xr:uid="{00000000-0005-0000-0000-000080240000}"/>
    <cellStyle name="Normal 3 19 2 3 2 2" xfId="9042" xr:uid="{00000000-0005-0000-0000-000081240000}"/>
    <cellStyle name="Normal 3 19 20" xfId="9043" xr:uid="{00000000-0005-0000-0000-000082240000}"/>
    <cellStyle name="Normal 3 19 20 2" xfId="9044" xr:uid="{00000000-0005-0000-0000-000083240000}"/>
    <cellStyle name="Normal 3 19 20 2 2" xfId="9045" xr:uid="{00000000-0005-0000-0000-000084240000}"/>
    <cellStyle name="Normal 3 19 20 2 2 2" xfId="9046" xr:uid="{00000000-0005-0000-0000-000085240000}"/>
    <cellStyle name="Normal 3 19 20 3" xfId="9047" xr:uid="{00000000-0005-0000-0000-000086240000}"/>
    <cellStyle name="Normal 3 19 20 3 2" xfId="9048" xr:uid="{00000000-0005-0000-0000-000087240000}"/>
    <cellStyle name="Normal 3 19 20 3 2 2" xfId="9049" xr:uid="{00000000-0005-0000-0000-000088240000}"/>
    <cellStyle name="Normal 3 19 21" xfId="9050" xr:uid="{00000000-0005-0000-0000-000089240000}"/>
    <cellStyle name="Normal 3 19 21 2" xfId="9051" xr:uid="{00000000-0005-0000-0000-00008A240000}"/>
    <cellStyle name="Normal 3 19 21 2 2" xfId="9052" xr:uid="{00000000-0005-0000-0000-00008B240000}"/>
    <cellStyle name="Normal 3 19 21 2 2 2" xfId="9053" xr:uid="{00000000-0005-0000-0000-00008C240000}"/>
    <cellStyle name="Normal 3 19 21 3" xfId="9054" xr:uid="{00000000-0005-0000-0000-00008D240000}"/>
    <cellStyle name="Normal 3 19 21 3 2" xfId="9055" xr:uid="{00000000-0005-0000-0000-00008E240000}"/>
    <cellStyle name="Normal 3 19 21 3 2 2" xfId="9056" xr:uid="{00000000-0005-0000-0000-00008F240000}"/>
    <cellStyle name="Normal 3 19 22" xfId="9057" xr:uid="{00000000-0005-0000-0000-000090240000}"/>
    <cellStyle name="Normal 3 19 22 2" xfId="9058" xr:uid="{00000000-0005-0000-0000-000091240000}"/>
    <cellStyle name="Normal 3 19 22 2 2" xfId="9059" xr:uid="{00000000-0005-0000-0000-000092240000}"/>
    <cellStyle name="Normal 3 19 22 2 2 2" xfId="9060" xr:uid="{00000000-0005-0000-0000-000093240000}"/>
    <cellStyle name="Normal 3 19 22 3" xfId="9061" xr:uid="{00000000-0005-0000-0000-000094240000}"/>
    <cellStyle name="Normal 3 19 22 3 2" xfId="9062" xr:uid="{00000000-0005-0000-0000-000095240000}"/>
    <cellStyle name="Normal 3 19 22 3 2 2" xfId="9063" xr:uid="{00000000-0005-0000-0000-000096240000}"/>
    <cellStyle name="Normal 3 19 23" xfId="9064" xr:uid="{00000000-0005-0000-0000-000097240000}"/>
    <cellStyle name="Normal 3 19 23 2" xfId="9065" xr:uid="{00000000-0005-0000-0000-000098240000}"/>
    <cellStyle name="Normal 3 19 23 2 2" xfId="9066" xr:uid="{00000000-0005-0000-0000-000099240000}"/>
    <cellStyle name="Normal 3 19 23 2 2 2" xfId="9067" xr:uid="{00000000-0005-0000-0000-00009A240000}"/>
    <cellStyle name="Normal 3 19 23 3" xfId="9068" xr:uid="{00000000-0005-0000-0000-00009B240000}"/>
    <cellStyle name="Normal 3 19 23 3 2" xfId="9069" xr:uid="{00000000-0005-0000-0000-00009C240000}"/>
    <cellStyle name="Normal 3 19 23 3 2 2" xfId="9070" xr:uid="{00000000-0005-0000-0000-00009D240000}"/>
    <cellStyle name="Normal 3 19 24" xfId="9071" xr:uid="{00000000-0005-0000-0000-00009E240000}"/>
    <cellStyle name="Normal 3 19 24 2" xfId="9072" xr:uid="{00000000-0005-0000-0000-00009F240000}"/>
    <cellStyle name="Normal 3 19 24 2 2" xfId="9073" xr:uid="{00000000-0005-0000-0000-0000A0240000}"/>
    <cellStyle name="Normal 3 19 25" xfId="9074" xr:uid="{00000000-0005-0000-0000-0000A1240000}"/>
    <cellStyle name="Normal 3 19 25 2" xfId="9075" xr:uid="{00000000-0005-0000-0000-0000A2240000}"/>
    <cellStyle name="Normal 3 19 25 2 2" xfId="9076" xr:uid="{00000000-0005-0000-0000-0000A3240000}"/>
    <cellStyle name="Normal 3 19 3" xfId="9077" xr:uid="{00000000-0005-0000-0000-0000A4240000}"/>
    <cellStyle name="Normal 3 19 3 2" xfId="9078" xr:uid="{00000000-0005-0000-0000-0000A5240000}"/>
    <cellStyle name="Normal 3 19 3 2 2" xfId="9079" xr:uid="{00000000-0005-0000-0000-0000A6240000}"/>
    <cellStyle name="Normal 3 19 3 2 2 2" xfId="9080" xr:uid="{00000000-0005-0000-0000-0000A7240000}"/>
    <cellStyle name="Normal 3 19 3 3" xfId="9081" xr:uid="{00000000-0005-0000-0000-0000A8240000}"/>
    <cellStyle name="Normal 3 19 3 3 2" xfId="9082" xr:uid="{00000000-0005-0000-0000-0000A9240000}"/>
    <cellStyle name="Normal 3 19 3 3 2 2" xfId="9083" xr:uid="{00000000-0005-0000-0000-0000AA240000}"/>
    <cellStyle name="Normal 3 19 4" xfId="9084" xr:uid="{00000000-0005-0000-0000-0000AB240000}"/>
    <cellStyle name="Normal 3 19 4 2" xfId="9085" xr:uid="{00000000-0005-0000-0000-0000AC240000}"/>
    <cellStyle name="Normal 3 19 4 2 2" xfId="9086" xr:uid="{00000000-0005-0000-0000-0000AD240000}"/>
    <cellStyle name="Normal 3 19 4 2 2 2" xfId="9087" xr:uid="{00000000-0005-0000-0000-0000AE240000}"/>
    <cellStyle name="Normal 3 19 4 3" xfId="9088" xr:uid="{00000000-0005-0000-0000-0000AF240000}"/>
    <cellStyle name="Normal 3 19 4 3 2" xfId="9089" xr:uid="{00000000-0005-0000-0000-0000B0240000}"/>
    <cellStyle name="Normal 3 19 4 3 2 2" xfId="9090" xr:uid="{00000000-0005-0000-0000-0000B1240000}"/>
    <cellStyle name="Normal 3 19 5" xfId="9091" xr:uid="{00000000-0005-0000-0000-0000B2240000}"/>
    <cellStyle name="Normal 3 19 5 2" xfId="9092" xr:uid="{00000000-0005-0000-0000-0000B3240000}"/>
    <cellStyle name="Normal 3 19 5 2 2" xfId="9093" xr:uid="{00000000-0005-0000-0000-0000B4240000}"/>
    <cellStyle name="Normal 3 19 5 2 2 2" xfId="9094" xr:uid="{00000000-0005-0000-0000-0000B5240000}"/>
    <cellStyle name="Normal 3 19 5 3" xfId="9095" xr:uid="{00000000-0005-0000-0000-0000B6240000}"/>
    <cellStyle name="Normal 3 19 5 3 2" xfId="9096" xr:uid="{00000000-0005-0000-0000-0000B7240000}"/>
    <cellStyle name="Normal 3 19 5 3 2 2" xfId="9097" xr:uid="{00000000-0005-0000-0000-0000B8240000}"/>
    <cellStyle name="Normal 3 19 6" xfId="9098" xr:uid="{00000000-0005-0000-0000-0000B9240000}"/>
    <cellStyle name="Normal 3 19 6 2" xfId="9099" xr:uid="{00000000-0005-0000-0000-0000BA240000}"/>
    <cellStyle name="Normal 3 19 6 2 2" xfId="9100" xr:uid="{00000000-0005-0000-0000-0000BB240000}"/>
    <cellStyle name="Normal 3 19 6 2 2 2" xfId="9101" xr:uid="{00000000-0005-0000-0000-0000BC240000}"/>
    <cellStyle name="Normal 3 19 6 3" xfId="9102" xr:uid="{00000000-0005-0000-0000-0000BD240000}"/>
    <cellStyle name="Normal 3 19 6 3 2" xfId="9103" xr:uid="{00000000-0005-0000-0000-0000BE240000}"/>
    <cellStyle name="Normal 3 19 6 3 2 2" xfId="9104" xr:uid="{00000000-0005-0000-0000-0000BF240000}"/>
    <cellStyle name="Normal 3 19 7" xfId="9105" xr:uid="{00000000-0005-0000-0000-0000C0240000}"/>
    <cellStyle name="Normal 3 19 7 2" xfId="9106" xr:uid="{00000000-0005-0000-0000-0000C1240000}"/>
    <cellStyle name="Normal 3 19 7 2 2" xfId="9107" xr:uid="{00000000-0005-0000-0000-0000C2240000}"/>
    <cellStyle name="Normal 3 19 7 2 2 2" xfId="9108" xr:uid="{00000000-0005-0000-0000-0000C3240000}"/>
    <cellStyle name="Normal 3 19 7 3" xfId="9109" xr:uid="{00000000-0005-0000-0000-0000C4240000}"/>
    <cellStyle name="Normal 3 19 7 3 2" xfId="9110" xr:uid="{00000000-0005-0000-0000-0000C5240000}"/>
    <cellStyle name="Normal 3 19 7 3 2 2" xfId="9111" xr:uid="{00000000-0005-0000-0000-0000C6240000}"/>
    <cellStyle name="Normal 3 19 8" xfId="9112" xr:uid="{00000000-0005-0000-0000-0000C7240000}"/>
    <cellStyle name="Normal 3 19 8 2" xfId="9113" xr:uid="{00000000-0005-0000-0000-0000C8240000}"/>
    <cellStyle name="Normal 3 19 8 2 2" xfId="9114" xr:uid="{00000000-0005-0000-0000-0000C9240000}"/>
    <cellStyle name="Normal 3 19 8 2 2 2" xfId="9115" xr:uid="{00000000-0005-0000-0000-0000CA240000}"/>
    <cellStyle name="Normal 3 19 8 3" xfId="9116" xr:uid="{00000000-0005-0000-0000-0000CB240000}"/>
    <cellStyle name="Normal 3 19 8 3 2" xfId="9117" xr:uid="{00000000-0005-0000-0000-0000CC240000}"/>
    <cellStyle name="Normal 3 19 8 3 2 2" xfId="9118" xr:uid="{00000000-0005-0000-0000-0000CD240000}"/>
    <cellStyle name="Normal 3 19 9" xfId="9119" xr:uid="{00000000-0005-0000-0000-0000CE240000}"/>
    <cellStyle name="Normal 3 19 9 2" xfId="9120" xr:uid="{00000000-0005-0000-0000-0000CF240000}"/>
    <cellStyle name="Normal 3 19 9 2 2" xfId="9121" xr:uid="{00000000-0005-0000-0000-0000D0240000}"/>
    <cellStyle name="Normal 3 19 9 2 2 2" xfId="9122" xr:uid="{00000000-0005-0000-0000-0000D1240000}"/>
    <cellStyle name="Normal 3 19 9 3" xfId="9123" xr:uid="{00000000-0005-0000-0000-0000D2240000}"/>
    <cellStyle name="Normal 3 19 9 3 2" xfId="9124" xr:uid="{00000000-0005-0000-0000-0000D3240000}"/>
    <cellStyle name="Normal 3 19 9 3 2 2" xfId="9125" xr:uid="{00000000-0005-0000-0000-0000D4240000}"/>
    <cellStyle name="Normal 3 2" xfId="9126" xr:uid="{00000000-0005-0000-0000-0000D5240000}"/>
    <cellStyle name="Normal 3 2 10" xfId="9127" xr:uid="{00000000-0005-0000-0000-0000D6240000}"/>
    <cellStyle name="Normal 3 2 10 2" xfId="9128" xr:uid="{00000000-0005-0000-0000-0000D7240000}"/>
    <cellStyle name="Normal 3 2 10 2 2" xfId="9129" xr:uid="{00000000-0005-0000-0000-0000D8240000}"/>
    <cellStyle name="Normal 3 2 10 2 2 2" xfId="9130" xr:uid="{00000000-0005-0000-0000-0000D9240000}"/>
    <cellStyle name="Normal 3 2 10 3" xfId="9131" xr:uid="{00000000-0005-0000-0000-0000DA240000}"/>
    <cellStyle name="Normal 3 2 10 3 2" xfId="9132" xr:uid="{00000000-0005-0000-0000-0000DB240000}"/>
    <cellStyle name="Normal 3 2 10 3 2 2" xfId="9133" xr:uid="{00000000-0005-0000-0000-0000DC240000}"/>
    <cellStyle name="Normal 3 2 11" xfId="9134" xr:uid="{00000000-0005-0000-0000-0000DD240000}"/>
    <cellStyle name="Normal 3 2 11 2" xfId="9135" xr:uid="{00000000-0005-0000-0000-0000DE240000}"/>
    <cellStyle name="Normal 3 2 11 2 2" xfId="9136" xr:uid="{00000000-0005-0000-0000-0000DF240000}"/>
    <cellStyle name="Normal 3 2 11 2 2 2" xfId="9137" xr:uid="{00000000-0005-0000-0000-0000E0240000}"/>
    <cellStyle name="Normal 3 2 11 3" xfId="9138" xr:uid="{00000000-0005-0000-0000-0000E1240000}"/>
    <cellStyle name="Normal 3 2 11 3 2" xfId="9139" xr:uid="{00000000-0005-0000-0000-0000E2240000}"/>
    <cellStyle name="Normal 3 2 11 3 2 2" xfId="9140" xr:uid="{00000000-0005-0000-0000-0000E3240000}"/>
    <cellStyle name="Normal 3 2 12" xfId="9141" xr:uid="{00000000-0005-0000-0000-0000E4240000}"/>
    <cellStyle name="Normal 3 2 12 2" xfId="9142" xr:uid="{00000000-0005-0000-0000-0000E5240000}"/>
    <cellStyle name="Normal 3 2 12 2 2" xfId="9143" xr:uid="{00000000-0005-0000-0000-0000E6240000}"/>
    <cellStyle name="Normal 3 2 12 2 2 2" xfId="9144" xr:uid="{00000000-0005-0000-0000-0000E7240000}"/>
    <cellStyle name="Normal 3 2 12 3" xfId="9145" xr:uid="{00000000-0005-0000-0000-0000E8240000}"/>
    <cellStyle name="Normal 3 2 12 3 2" xfId="9146" xr:uid="{00000000-0005-0000-0000-0000E9240000}"/>
    <cellStyle name="Normal 3 2 12 3 2 2" xfId="9147" xr:uid="{00000000-0005-0000-0000-0000EA240000}"/>
    <cellStyle name="Normal 3 2 13" xfId="9148" xr:uid="{00000000-0005-0000-0000-0000EB240000}"/>
    <cellStyle name="Normal 3 2 13 2" xfId="9149" xr:uid="{00000000-0005-0000-0000-0000EC240000}"/>
    <cellStyle name="Normal 3 2 13 2 2" xfId="9150" xr:uid="{00000000-0005-0000-0000-0000ED240000}"/>
    <cellStyle name="Normal 3 2 13 2 2 2" xfId="9151" xr:uid="{00000000-0005-0000-0000-0000EE240000}"/>
    <cellStyle name="Normal 3 2 13 3" xfId="9152" xr:uid="{00000000-0005-0000-0000-0000EF240000}"/>
    <cellStyle name="Normal 3 2 13 3 2" xfId="9153" xr:uid="{00000000-0005-0000-0000-0000F0240000}"/>
    <cellStyle name="Normal 3 2 13 3 2 2" xfId="9154" xr:uid="{00000000-0005-0000-0000-0000F1240000}"/>
    <cellStyle name="Normal 3 2 14" xfId="9155" xr:uid="{00000000-0005-0000-0000-0000F2240000}"/>
    <cellStyle name="Normal 3 2 14 2" xfId="9156" xr:uid="{00000000-0005-0000-0000-0000F3240000}"/>
    <cellStyle name="Normal 3 2 14 2 2" xfId="9157" xr:uid="{00000000-0005-0000-0000-0000F4240000}"/>
    <cellStyle name="Normal 3 2 14 2 2 2" xfId="9158" xr:uid="{00000000-0005-0000-0000-0000F5240000}"/>
    <cellStyle name="Normal 3 2 14 3" xfId="9159" xr:uid="{00000000-0005-0000-0000-0000F6240000}"/>
    <cellStyle name="Normal 3 2 14 3 2" xfId="9160" xr:uid="{00000000-0005-0000-0000-0000F7240000}"/>
    <cellStyle name="Normal 3 2 14 3 2 2" xfId="9161" xr:uid="{00000000-0005-0000-0000-0000F8240000}"/>
    <cellStyle name="Normal 3 2 15" xfId="9162" xr:uid="{00000000-0005-0000-0000-0000F9240000}"/>
    <cellStyle name="Normal 3 2 15 2" xfId="9163" xr:uid="{00000000-0005-0000-0000-0000FA240000}"/>
    <cellStyle name="Normal 3 2 15 2 2" xfId="9164" xr:uid="{00000000-0005-0000-0000-0000FB240000}"/>
    <cellStyle name="Normal 3 2 15 2 2 2" xfId="9165" xr:uid="{00000000-0005-0000-0000-0000FC240000}"/>
    <cellStyle name="Normal 3 2 15 3" xfId="9166" xr:uid="{00000000-0005-0000-0000-0000FD240000}"/>
    <cellStyle name="Normal 3 2 15 3 2" xfId="9167" xr:uid="{00000000-0005-0000-0000-0000FE240000}"/>
    <cellStyle name="Normal 3 2 15 3 2 2" xfId="9168" xr:uid="{00000000-0005-0000-0000-0000FF240000}"/>
    <cellStyle name="Normal 3 2 16" xfId="9169" xr:uid="{00000000-0005-0000-0000-000000250000}"/>
    <cellStyle name="Normal 3 2 16 2" xfId="9170" xr:uid="{00000000-0005-0000-0000-000001250000}"/>
    <cellStyle name="Normal 3 2 16 2 2" xfId="9171" xr:uid="{00000000-0005-0000-0000-000002250000}"/>
    <cellStyle name="Normal 3 2 16 2 2 2" xfId="9172" xr:uid="{00000000-0005-0000-0000-000003250000}"/>
    <cellStyle name="Normal 3 2 16 3" xfId="9173" xr:uid="{00000000-0005-0000-0000-000004250000}"/>
    <cellStyle name="Normal 3 2 16 3 2" xfId="9174" xr:uid="{00000000-0005-0000-0000-000005250000}"/>
    <cellStyle name="Normal 3 2 16 3 2 2" xfId="9175" xr:uid="{00000000-0005-0000-0000-000006250000}"/>
    <cellStyle name="Normal 3 2 17" xfId="9176" xr:uid="{00000000-0005-0000-0000-000007250000}"/>
    <cellStyle name="Normal 3 2 17 2" xfId="9177" xr:uid="{00000000-0005-0000-0000-000008250000}"/>
    <cellStyle name="Normal 3 2 17 2 2" xfId="9178" xr:uid="{00000000-0005-0000-0000-000009250000}"/>
    <cellStyle name="Normal 3 2 17 2 2 2" xfId="9179" xr:uid="{00000000-0005-0000-0000-00000A250000}"/>
    <cellStyle name="Normal 3 2 17 3" xfId="9180" xr:uid="{00000000-0005-0000-0000-00000B250000}"/>
    <cellStyle name="Normal 3 2 17 3 2" xfId="9181" xr:uid="{00000000-0005-0000-0000-00000C250000}"/>
    <cellStyle name="Normal 3 2 17 3 2 2" xfId="9182" xr:uid="{00000000-0005-0000-0000-00000D250000}"/>
    <cellStyle name="Normal 3 2 18" xfId="9183" xr:uid="{00000000-0005-0000-0000-00000E250000}"/>
    <cellStyle name="Normal 3 2 18 2" xfId="9184" xr:uid="{00000000-0005-0000-0000-00000F250000}"/>
    <cellStyle name="Normal 3 2 18 2 2" xfId="9185" xr:uid="{00000000-0005-0000-0000-000010250000}"/>
    <cellStyle name="Normal 3 2 18 2 2 2" xfId="9186" xr:uid="{00000000-0005-0000-0000-000011250000}"/>
    <cellStyle name="Normal 3 2 18 3" xfId="9187" xr:uid="{00000000-0005-0000-0000-000012250000}"/>
    <cellStyle name="Normal 3 2 18 3 2" xfId="9188" xr:uid="{00000000-0005-0000-0000-000013250000}"/>
    <cellStyle name="Normal 3 2 18 3 2 2" xfId="9189" xr:uid="{00000000-0005-0000-0000-000014250000}"/>
    <cellStyle name="Normal 3 2 19" xfId="9190" xr:uid="{00000000-0005-0000-0000-000015250000}"/>
    <cellStyle name="Normal 3 2 19 2" xfId="9191" xr:uid="{00000000-0005-0000-0000-000016250000}"/>
    <cellStyle name="Normal 3 2 19 2 2" xfId="9192" xr:uid="{00000000-0005-0000-0000-000017250000}"/>
    <cellStyle name="Normal 3 2 19 2 2 2" xfId="9193" xr:uid="{00000000-0005-0000-0000-000018250000}"/>
    <cellStyle name="Normal 3 2 19 3" xfId="9194" xr:uid="{00000000-0005-0000-0000-000019250000}"/>
    <cellStyle name="Normal 3 2 19 3 2" xfId="9195" xr:uid="{00000000-0005-0000-0000-00001A250000}"/>
    <cellStyle name="Normal 3 2 19 3 2 2" xfId="9196" xr:uid="{00000000-0005-0000-0000-00001B250000}"/>
    <cellStyle name="Normal 3 2 2" xfId="9197" xr:uid="{00000000-0005-0000-0000-00001C250000}"/>
    <cellStyle name="Normal 3 2 2 10" xfId="9198" xr:uid="{00000000-0005-0000-0000-00001D250000}"/>
    <cellStyle name="Normal 3 2 2 10 2" xfId="9199" xr:uid="{00000000-0005-0000-0000-00001E250000}"/>
    <cellStyle name="Normal 3 2 2 10 2 2" xfId="9200" xr:uid="{00000000-0005-0000-0000-00001F250000}"/>
    <cellStyle name="Normal 3 2 2 10 2 2 2" xfId="9201" xr:uid="{00000000-0005-0000-0000-000020250000}"/>
    <cellStyle name="Normal 3 2 2 10 3" xfId="9202" xr:uid="{00000000-0005-0000-0000-000021250000}"/>
    <cellStyle name="Normal 3 2 2 10 3 2" xfId="9203" xr:uid="{00000000-0005-0000-0000-000022250000}"/>
    <cellStyle name="Normal 3 2 2 10 3 2 2" xfId="9204" xr:uid="{00000000-0005-0000-0000-000023250000}"/>
    <cellStyle name="Normal 3 2 2 11" xfId="9205" xr:uid="{00000000-0005-0000-0000-000024250000}"/>
    <cellStyle name="Normal 3 2 2 11 2" xfId="9206" xr:uid="{00000000-0005-0000-0000-000025250000}"/>
    <cellStyle name="Normal 3 2 2 11 2 2" xfId="9207" xr:uid="{00000000-0005-0000-0000-000026250000}"/>
    <cellStyle name="Normal 3 2 2 11 2 2 2" xfId="9208" xr:uid="{00000000-0005-0000-0000-000027250000}"/>
    <cellStyle name="Normal 3 2 2 11 3" xfId="9209" xr:uid="{00000000-0005-0000-0000-000028250000}"/>
    <cellStyle name="Normal 3 2 2 11 3 2" xfId="9210" xr:uid="{00000000-0005-0000-0000-000029250000}"/>
    <cellStyle name="Normal 3 2 2 11 3 2 2" xfId="9211" xr:uid="{00000000-0005-0000-0000-00002A250000}"/>
    <cellStyle name="Normal 3 2 2 12" xfId="9212" xr:uid="{00000000-0005-0000-0000-00002B250000}"/>
    <cellStyle name="Normal 3 2 2 12 2" xfId="9213" xr:uid="{00000000-0005-0000-0000-00002C250000}"/>
    <cellStyle name="Normal 3 2 2 12 2 2" xfId="9214" xr:uid="{00000000-0005-0000-0000-00002D250000}"/>
    <cellStyle name="Normal 3 2 2 12 2 2 2" xfId="9215" xr:uid="{00000000-0005-0000-0000-00002E250000}"/>
    <cellStyle name="Normal 3 2 2 12 3" xfId="9216" xr:uid="{00000000-0005-0000-0000-00002F250000}"/>
    <cellStyle name="Normal 3 2 2 12 3 2" xfId="9217" xr:uid="{00000000-0005-0000-0000-000030250000}"/>
    <cellStyle name="Normal 3 2 2 12 3 2 2" xfId="9218" xr:uid="{00000000-0005-0000-0000-000031250000}"/>
    <cellStyle name="Normal 3 2 2 13" xfId="9219" xr:uid="{00000000-0005-0000-0000-000032250000}"/>
    <cellStyle name="Normal 3 2 2 13 2" xfId="9220" xr:uid="{00000000-0005-0000-0000-000033250000}"/>
    <cellStyle name="Normal 3 2 2 13 2 2" xfId="9221" xr:uid="{00000000-0005-0000-0000-000034250000}"/>
    <cellStyle name="Normal 3 2 2 13 2 2 2" xfId="9222" xr:uid="{00000000-0005-0000-0000-000035250000}"/>
    <cellStyle name="Normal 3 2 2 13 3" xfId="9223" xr:uid="{00000000-0005-0000-0000-000036250000}"/>
    <cellStyle name="Normal 3 2 2 13 3 2" xfId="9224" xr:uid="{00000000-0005-0000-0000-000037250000}"/>
    <cellStyle name="Normal 3 2 2 13 3 2 2" xfId="9225" xr:uid="{00000000-0005-0000-0000-000038250000}"/>
    <cellStyle name="Normal 3 2 2 14" xfId="9226" xr:uid="{00000000-0005-0000-0000-000039250000}"/>
    <cellStyle name="Normal 3 2 2 14 2" xfId="9227" xr:uid="{00000000-0005-0000-0000-00003A250000}"/>
    <cellStyle name="Normal 3 2 2 14 2 2" xfId="9228" xr:uid="{00000000-0005-0000-0000-00003B250000}"/>
    <cellStyle name="Normal 3 2 2 14 2 2 2" xfId="9229" xr:uid="{00000000-0005-0000-0000-00003C250000}"/>
    <cellStyle name="Normal 3 2 2 14 3" xfId="9230" xr:uid="{00000000-0005-0000-0000-00003D250000}"/>
    <cellStyle name="Normal 3 2 2 14 3 2" xfId="9231" xr:uid="{00000000-0005-0000-0000-00003E250000}"/>
    <cellStyle name="Normal 3 2 2 14 3 2 2" xfId="9232" xr:uid="{00000000-0005-0000-0000-00003F250000}"/>
    <cellStyle name="Normal 3 2 2 15" xfId="9233" xr:uid="{00000000-0005-0000-0000-000040250000}"/>
    <cellStyle name="Normal 3 2 2 15 2" xfId="9234" xr:uid="{00000000-0005-0000-0000-000041250000}"/>
    <cellStyle name="Normal 3 2 2 15 2 2" xfId="9235" xr:uid="{00000000-0005-0000-0000-000042250000}"/>
    <cellStyle name="Normal 3 2 2 15 2 2 2" xfId="9236" xr:uid="{00000000-0005-0000-0000-000043250000}"/>
    <cellStyle name="Normal 3 2 2 15 3" xfId="9237" xr:uid="{00000000-0005-0000-0000-000044250000}"/>
    <cellStyle name="Normal 3 2 2 15 3 2" xfId="9238" xr:uid="{00000000-0005-0000-0000-000045250000}"/>
    <cellStyle name="Normal 3 2 2 15 3 2 2" xfId="9239" xr:uid="{00000000-0005-0000-0000-000046250000}"/>
    <cellStyle name="Normal 3 2 2 16" xfId="9240" xr:uid="{00000000-0005-0000-0000-000047250000}"/>
    <cellStyle name="Normal 3 2 2 16 2" xfId="9241" xr:uid="{00000000-0005-0000-0000-000048250000}"/>
    <cellStyle name="Normal 3 2 2 16 2 2" xfId="9242" xr:uid="{00000000-0005-0000-0000-000049250000}"/>
    <cellStyle name="Normal 3 2 2 16 2 2 2" xfId="9243" xr:uid="{00000000-0005-0000-0000-00004A250000}"/>
    <cellStyle name="Normal 3 2 2 16 3" xfId="9244" xr:uid="{00000000-0005-0000-0000-00004B250000}"/>
    <cellStyle name="Normal 3 2 2 16 3 2" xfId="9245" xr:uid="{00000000-0005-0000-0000-00004C250000}"/>
    <cellStyle name="Normal 3 2 2 16 3 2 2" xfId="9246" xr:uid="{00000000-0005-0000-0000-00004D250000}"/>
    <cellStyle name="Normal 3 2 2 17" xfId="9247" xr:uid="{00000000-0005-0000-0000-00004E250000}"/>
    <cellStyle name="Normal 3 2 2 17 2" xfId="9248" xr:uid="{00000000-0005-0000-0000-00004F250000}"/>
    <cellStyle name="Normal 3 2 2 17 2 2" xfId="9249" xr:uid="{00000000-0005-0000-0000-000050250000}"/>
    <cellStyle name="Normal 3 2 2 17 2 2 2" xfId="9250" xr:uid="{00000000-0005-0000-0000-000051250000}"/>
    <cellStyle name="Normal 3 2 2 17 3" xfId="9251" xr:uid="{00000000-0005-0000-0000-000052250000}"/>
    <cellStyle name="Normal 3 2 2 17 3 2" xfId="9252" xr:uid="{00000000-0005-0000-0000-000053250000}"/>
    <cellStyle name="Normal 3 2 2 17 3 2 2" xfId="9253" xr:uid="{00000000-0005-0000-0000-000054250000}"/>
    <cellStyle name="Normal 3 2 2 18" xfId="9254" xr:uid="{00000000-0005-0000-0000-000055250000}"/>
    <cellStyle name="Normal 3 2 2 18 2" xfId="9255" xr:uid="{00000000-0005-0000-0000-000056250000}"/>
    <cellStyle name="Normal 3 2 2 18 2 2" xfId="9256" xr:uid="{00000000-0005-0000-0000-000057250000}"/>
    <cellStyle name="Normal 3 2 2 18 2 2 2" xfId="9257" xr:uid="{00000000-0005-0000-0000-000058250000}"/>
    <cellStyle name="Normal 3 2 2 18 3" xfId="9258" xr:uid="{00000000-0005-0000-0000-000059250000}"/>
    <cellStyle name="Normal 3 2 2 18 3 2" xfId="9259" xr:uid="{00000000-0005-0000-0000-00005A250000}"/>
    <cellStyle name="Normal 3 2 2 18 3 2 2" xfId="9260" xr:uid="{00000000-0005-0000-0000-00005B250000}"/>
    <cellStyle name="Normal 3 2 2 19" xfId="9261" xr:uid="{00000000-0005-0000-0000-00005C250000}"/>
    <cellStyle name="Normal 3 2 2 19 2" xfId="9262" xr:uid="{00000000-0005-0000-0000-00005D250000}"/>
    <cellStyle name="Normal 3 2 2 19 2 2" xfId="9263" xr:uid="{00000000-0005-0000-0000-00005E250000}"/>
    <cellStyle name="Normal 3 2 2 19 2 2 2" xfId="9264" xr:uid="{00000000-0005-0000-0000-00005F250000}"/>
    <cellStyle name="Normal 3 2 2 19 3" xfId="9265" xr:uid="{00000000-0005-0000-0000-000060250000}"/>
    <cellStyle name="Normal 3 2 2 19 3 2" xfId="9266" xr:uid="{00000000-0005-0000-0000-000061250000}"/>
    <cellStyle name="Normal 3 2 2 19 3 2 2" xfId="9267" xr:uid="{00000000-0005-0000-0000-000062250000}"/>
    <cellStyle name="Normal 3 2 2 2" xfId="9268" xr:uid="{00000000-0005-0000-0000-000063250000}"/>
    <cellStyle name="Normal 3 2 2 2 2" xfId="9269" xr:uid="{00000000-0005-0000-0000-000064250000}"/>
    <cellStyle name="Normal 3 2 2 2 2 2" xfId="9270" xr:uid="{00000000-0005-0000-0000-000065250000}"/>
    <cellStyle name="Normal 3 2 2 2 2 2 2" xfId="9271" xr:uid="{00000000-0005-0000-0000-000066250000}"/>
    <cellStyle name="Normal 3 2 2 2 3" xfId="9272" xr:uid="{00000000-0005-0000-0000-000067250000}"/>
    <cellStyle name="Normal 3 2 2 2 3 2" xfId="9273" xr:uid="{00000000-0005-0000-0000-000068250000}"/>
    <cellStyle name="Normal 3 2 2 2 3 2 2" xfId="9274" xr:uid="{00000000-0005-0000-0000-000069250000}"/>
    <cellStyle name="Normal 3 2 2 20" xfId="9275" xr:uid="{00000000-0005-0000-0000-00006A250000}"/>
    <cellStyle name="Normal 3 2 2 20 2" xfId="9276" xr:uid="{00000000-0005-0000-0000-00006B250000}"/>
    <cellStyle name="Normal 3 2 2 20 2 2" xfId="9277" xr:uid="{00000000-0005-0000-0000-00006C250000}"/>
    <cellStyle name="Normal 3 2 2 20 2 2 2" xfId="9278" xr:uid="{00000000-0005-0000-0000-00006D250000}"/>
    <cellStyle name="Normal 3 2 2 20 3" xfId="9279" xr:uid="{00000000-0005-0000-0000-00006E250000}"/>
    <cellStyle name="Normal 3 2 2 20 3 2" xfId="9280" xr:uid="{00000000-0005-0000-0000-00006F250000}"/>
    <cellStyle name="Normal 3 2 2 20 3 2 2" xfId="9281" xr:uid="{00000000-0005-0000-0000-000070250000}"/>
    <cellStyle name="Normal 3 2 2 21" xfId="9282" xr:uid="{00000000-0005-0000-0000-000071250000}"/>
    <cellStyle name="Normal 3 2 2 21 2" xfId="9283" xr:uid="{00000000-0005-0000-0000-000072250000}"/>
    <cellStyle name="Normal 3 2 2 21 2 2" xfId="9284" xr:uid="{00000000-0005-0000-0000-000073250000}"/>
    <cellStyle name="Normal 3 2 2 21 2 2 2" xfId="9285" xr:uid="{00000000-0005-0000-0000-000074250000}"/>
    <cellStyle name="Normal 3 2 2 21 3" xfId="9286" xr:uid="{00000000-0005-0000-0000-000075250000}"/>
    <cellStyle name="Normal 3 2 2 21 3 2" xfId="9287" xr:uid="{00000000-0005-0000-0000-000076250000}"/>
    <cellStyle name="Normal 3 2 2 21 3 2 2" xfId="9288" xr:uid="{00000000-0005-0000-0000-000077250000}"/>
    <cellStyle name="Normal 3 2 2 22" xfId="9289" xr:uid="{00000000-0005-0000-0000-000078250000}"/>
    <cellStyle name="Normal 3 2 2 22 2" xfId="9290" xr:uid="{00000000-0005-0000-0000-000079250000}"/>
    <cellStyle name="Normal 3 2 2 22 2 2" xfId="9291" xr:uid="{00000000-0005-0000-0000-00007A250000}"/>
    <cellStyle name="Normal 3 2 2 22 2 2 2" xfId="9292" xr:uid="{00000000-0005-0000-0000-00007B250000}"/>
    <cellStyle name="Normal 3 2 2 22 3" xfId="9293" xr:uid="{00000000-0005-0000-0000-00007C250000}"/>
    <cellStyle name="Normal 3 2 2 22 3 2" xfId="9294" xr:uid="{00000000-0005-0000-0000-00007D250000}"/>
    <cellStyle name="Normal 3 2 2 22 3 2 2" xfId="9295" xr:uid="{00000000-0005-0000-0000-00007E250000}"/>
    <cellStyle name="Normal 3 2 2 23" xfId="9296" xr:uid="{00000000-0005-0000-0000-00007F250000}"/>
    <cellStyle name="Normal 3 2 2 23 2" xfId="9297" xr:uid="{00000000-0005-0000-0000-000080250000}"/>
    <cellStyle name="Normal 3 2 2 23 2 2" xfId="9298" xr:uid="{00000000-0005-0000-0000-000081250000}"/>
    <cellStyle name="Normal 3 2 2 23 2 2 2" xfId="9299" xr:uid="{00000000-0005-0000-0000-000082250000}"/>
    <cellStyle name="Normal 3 2 2 23 3" xfId="9300" xr:uid="{00000000-0005-0000-0000-000083250000}"/>
    <cellStyle name="Normal 3 2 2 23 3 2" xfId="9301" xr:uid="{00000000-0005-0000-0000-000084250000}"/>
    <cellStyle name="Normal 3 2 2 23 3 2 2" xfId="9302" xr:uid="{00000000-0005-0000-0000-000085250000}"/>
    <cellStyle name="Normal 3 2 2 24" xfId="9303" xr:uid="{00000000-0005-0000-0000-000086250000}"/>
    <cellStyle name="Normal 3 2 2 24 2" xfId="9304" xr:uid="{00000000-0005-0000-0000-000087250000}"/>
    <cellStyle name="Normal 3 2 2 24 2 2" xfId="9305" xr:uid="{00000000-0005-0000-0000-000088250000}"/>
    <cellStyle name="Normal 3 2 2 24 2 2 2" xfId="9306" xr:uid="{00000000-0005-0000-0000-000089250000}"/>
    <cellStyle name="Normal 3 2 2 24 3" xfId="9307" xr:uid="{00000000-0005-0000-0000-00008A250000}"/>
    <cellStyle name="Normal 3 2 2 24 3 2" xfId="9308" xr:uid="{00000000-0005-0000-0000-00008B250000}"/>
    <cellStyle name="Normal 3 2 2 24 3 2 2" xfId="9309" xr:uid="{00000000-0005-0000-0000-00008C250000}"/>
    <cellStyle name="Normal 3 2 2 25" xfId="9310" xr:uid="{00000000-0005-0000-0000-00008D250000}"/>
    <cellStyle name="Normal 3 2 2 25 2" xfId="9311" xr:uid="{00000000-0005-0000-0000-00008E250000}"/>
    <cellStyle name="Normal 3 2 2 25 2 2" xfId="9312" xr:uid="{00000000-0005-0000-0000-00008F250000}"/>
    <cellStyle name="Normal 3 2 2 25 2 2 2" xfId="9313" xr:uid="{00000000-0005-0000-0000-000090250000}"/>
    <cellStyle name="Normal 3 2 2 25 3" xfId="9314" xr:uid="{00000000-0005-0000-0000-000091250000}"/>
    <cellStyle name="Normal 3 2 2 25 3 2" xfId="9315" xr:uid="{00000000-0005-0000-0000-000092250000}"/>
    <cellStyle name="Normal 3 2 2 25 3 2 2" xfId="9316" xr:uid="{00000000-0005-0000-0000-000093250000}"/>
    <cellStyle name="Normal 3 2 2 26" xfId="9317" xr:uid="{00000000-0005-0000-0000-000094250000}"/>
    <cellStyle name="Normal 3 2 2 26 2" xfId="9318" xr:uid="{00000000-0005-0000-0000-000095250000}"/>
    <cellStyle name="Normal 3 2 2 26 2 2" xfId="9319" xr:uid="{00000000-0005-0000-0000-000096250000}"/>
    <cellStyle name="Normal 3 2 2 26 2 2 2" xfId="9320" xr:uid="{00000000-0005-0000-0000-000097250000}"/>
    <cellStyle name="Normal 3 2 2 26 3" xfId="9321" xr:uid="{00000000-0005-0000-0000-000098250000}"/>
    <cellStyle name="Normal 3 2 2 26 3 2" xfId="9322" xr:uid="{00000000-0005-0000-0000-000099250000}"/>
    <cellStyle name="Normal 3 2 2 26 3 2 2" xfId="9323" xr:uid="{00000000-0005-0000-0000-00009A250000}"/>
    <cellStyle name="Normal 3 2 2 27" xfId="9324" xr:uid="{00000000-0005-0000-0000-00009B250000}"/>
    <cellStyle name="Normal 3 2 2 27 2" xfId="9325" xr:uid="{00000000-0005-0000-0000-00009C250000}"/>
    <cellStyle name="Normal 3 2 2 27 2 2" xfId="9326" xr:uid="{00000000-0005-0000-0000-00009D250000}"/>
    <cellStyle name="Normal 3 2 2 27 2 2 2" xfId="9327" xr:uid="{00000000-0005-0000-0000-00009E250000}"/>
    <cellStyle name="Normal 3 2 2 27 3" xfId="9328" xr:uid="{00000000-0005-0000-0000-00009F250000}"/>
    <cellStyle name="Normal 3 2 2 27 3 2" xfId="9329" xr:uid="{00000000-0005-0000-0000-0000A0250000}"/>
    <cellStyle name="Normal 3 2 2 27 3 2 2" xfId="9330" xr:uid="{00000000-0005-0000-0000-0000A1250000}"/>
    <cellStyle name="Normal 3 2 2 28" xfId="9331" xr:uid="{00000000-0005-0000-0000-0000A2250000}"/>
    <cellStyle name="Normal 3 2 2 28 2" xfId="9332" xr:uid="{00000000-0005-0000-0000-0000A3250000}"/>
    <cellStyle name="Normal 3 2 2 28 2 2" xfId="9333" xr:uid="{00000000-0005-0000-0000-0000A4250000}"/>
    <cellStyle name="Normal 3 2 2 28 2 2 2" xfId="9334" xr:uid="{00000000-0005-0000-0000-0000A5250000}"/>
    <cellStyle name="Normal 3 2 2 28 3" xfId="9335" xr:uid="{00000000-0005-0000-0000-0000A6250000}"/>
    <cellStyle name="Normal 3 2 2 28 3 2" xfId="9336" xr:uid="{00000000-0005-0000-0000-0000A7250000}"/>
    <cellStyle name="Normal 3 2 2 28 3 2 2" xfId="9337" xr:uid="{00000000-0005-0000-0000-0000A8250000}"/>
    <cellStyle name="Normal 3 2 2 29" xfId="9338" xr:uid="{00000000-0005-0000-0000-0000A9250000}"/>
    <cellStyle name="Normal 3 2 2 29 2" xfId="9339" xr:uid="{00000000-0005-0000-0000-0000AA250000}"/>
    <cellStyle name="Normal 3 2 2 29 2 2" xfId="9340" xr:uid="{00000000-0005-0000-0000-0000AB250000}"/>
    <cellStyle name="Normal 3 2 2 29 2 2 2" xfId="9341" xr:uid="{00000000-0005-0000-0000-0000AC250000}"/>
    <cellStyle name="Normal 3 2 2 29 3" xfId="9342" xr:uid="{00000000-0005-0000-0000-0000AD250000}"/>
    <cellStyle name="Normal 3 2 2 29 3 2" xfId="9343" xr:uid="{00000000-0005-0000-0000-0000AE250000}"/>
    <cellStyle name="Normal 3 2 2 29 3 2 2" xfId="9344" xr:uid="{00000000-0005-0000-0000-0000AF250000}"/>
    <cellStyle name="Normal 3 2 2 3" xfId="9345" xr:uid="{00000000-0005-0000-0000-0000B0250000}"/>
    <cellStyle name="Normal 3 2 2 3 2" xfId="9346" xr:uid="{00000000-0005-0000-0000-0000B1250000}"/>
    <cellStyle name="Normal 3 2 2 3 2 2" xfId="9347" xr:uid="{00000000-0005-0000-0000-0000B2250000}"/>
    <cellStyle name="Normal 3 2 2 3 2 2 2" xfId="9348" xr:uid="{00000000-0005-0000-0000-0000B3250000}"/>
    <cellStyle name="Normal 3 2 2 3 3" xfId="9349" xr:uid="{00000000-0005-0000-0000-0000B4250000}"/>
    <cellStyle name="Normal 3 2 2 3 3 2" xfId="9350" xr:uid="{00000000-0005-0000-0000-0000B5250000}"/>
    <cellStyle name="Normal 3 2 2 3 3 2 2" xfId="9351" xr:uid="{00000000-0005-0000-0000-0000B6250000}"/>
    <cellStyle name="Normal 3 2 2 30" xfId="9352" xr:uid="{00000000-0005-0000-0000-0000B7250000}"/>
    <cellStyle name="Normal 3 2 2 30 2" xfId="9353" xr:uid="{00000000-0005-0000-0000-0000B8250000}"/>
    <cellStyle name="Normal 3 2 2 30 2 2" xfId="9354" xr:uid="{00000000-0005-0000-0000-0000B9250000}"/>
    <cellStyle name="Normal 3 2 2 30 2 2 2" xfId="9355" xr:uid="{00000000-0005-0000-0000-0000BA250000}"/>
    <cellStyle name="Normal 3 2 2 30 3" xfId="9356" xr:uid="{00000000-0005-0000-0000-0000BB250000}"/>
    <cellStyle name="Normal 3 2 2 30 3 2" xfId="9357" xr:uid="{00000000-0005-0000-0000-0000BC250000}"/>
    <cellStyle name="Normal 3 2 2 30 3 2 2" xfId="9358" xr:uid="{00000000-0005-0000-0000-0000BD250000}"/>
    <cellStyle name="Normal 3 2 2 31" xfId="9359" xr:uid="{00000000-0005-0000-0000-0000BE250000}"/>
    <cellStyle name="Normal 3 2 2 31 2" xfId="9360" xr:uid="{00000000-0005-0000-0000-0000BF250000}"/>
    <cellStyle name="Normal 3 2 2 31 2 2" xfId="9361" xr:uid="{00000000-0005-0000-0000-0000C0250000}"/>
    <cellStyle name="Normal 3 2 2 31 2 2 2" xfId="9362" xr:uid="{00000000-0005-0000-0000-0000C1250000}"/>
    <cellStyle name="Normal 3 2 2 31 3" xfId="9363" xr:uid="{00000000-0005-0000-0000-0000C2250000}"/>
    <cellStyle name="Normal 3 2 2 31 3 2" xfId="9364" xr:uid="{00000000-0005-0000-0000-0000C3250000}"/>
    <cellStyle name="Normal 3 2 2 31 3 2 2" xfId="9365" xr:uid="{00000000-0005-0000-0000-0000C4250000}"/>
    <cellStyle name="Normal 3 2 2 32" xfId="9366" xr:uid="{00000000-0005-0000-0000-0000C5250000}"/>
    <cellStyle name="Normal 3 2 2 32 2" xfId="9367" xr:uid="{00000000-0005-0000-0000-0000C6250000}"/>
    <cellStyle name="Normal 3 2 2 32 2 2" xfId="9368" xr:uid="{00000000-0005-0000-0000-0000C7250000}"/>
    <cellStyle name="Normal 3 2 2 32 2 2 2" xfId="9369" xr:uid="{00000000-0005-0000-0000-0000C8250000}"/>
    <cellStyle name="Normal 3 2 2 32 3" xfId="9370" xr:uid="{00000000-0005-0000-0000-0000C9250000}"/>
    <cellStyle name="Normal 3 2 2 32 3 2" xfId="9371" xr:uid="{00000000-0005-0000-0000-0000CA250000}"/>
    <cellStyle name="Normal 3 2 2 32 3 2 2" xfId="9372" xr:uid="{00000000-0005-0000-0000-0000CB250000}"/>
    <cellStyle name="Normal 3 2 2 33" xfId="9373" xr:uid="{00000000-0005-0000-0000-0000CC250000}"/>
    <cellStyle name="Normal 3 2 2 33 2" xfId="9374" xr:uid="{00000000-0005-0000-0000-0000CD250000}"/>
    <cellStyle name="Normal 3 2 2 33 2 2" xfId="9375" xr:uid="{00000000-0005-0000-0000-0000CE250000}"/>
    <cellStyle name="Normal 3 2 2 33 2 2 2" xfId="9376" xr:uid="{00000000-0005-0000-0000-0000CF250000}"/>
    <cellStyle name="Normal 3 2 2 33 3" xfId="9377" xr:uid="{00000000-0005-0000-0000-0000D0250000}"/>
    <cellStyle name="Normal 3 2 2 33 3 2" xfId="9378" xr:uid="{00000000-0005-0000-0000-0000D1250000}"/>
    <cellStyle name="Normal 3 2 2 33 3 2 2" xfId="9379" xr:uid="{00000000-0005-0000-0000-0000D2250000}"/>
    <cellStyle name="Normal 3 2 2 34" xfId="9380" xr:uid="{00000000-0005-0000-0000-0000D3250000}"/>
    <cellStyle name="Normal 3 2 2 34 2" xfId="9381" xr:uid="{00000000-0005-0000-0000-0000D4250000}"/>
    <cellStyle name="Normal 3 2 2 34 2 2" xfId="9382" xr:uid="{00000000-0005-0000-0000-0000D5250000}"/>
    <cellStyle name="Normal 3 2 2 35" xfId="9383" xr:uid="{00000000-0005-0000-0000-0000D6250000}"/>
    <cellStyle name="Normal 3 2 2 35 2" xfId="9384" xr:uid="{00000000-0005-0000-0000-0000D7250000}"/>
    <cellStyle name="Normal 3 2 2 35 2 2" xfId="9385" xr:uid="{00000000-0005-0000-0000-0000D8250000}"/>
    <cellStyle name="Normal 3 2 2 4" xfId="9386" xr:uid="{00000000-0005-0000-0000-0000D9250000}"/>
    <cellStyle name="Normal 3 2 2 4 2" xfId="9387" xr:uid="{00000000-0005-0000-0000-0000DA250000}"/>
    <cellStyle name="Normal 3 2 2 4 2 2" xfId="9388" xr:uid="{00000000-0005-0000-0000-0000DB250000}"/>
    <cellStyle name="Normal 3 2 2 4 2 2 2" xfId="9389" xr:uid="{00000000-0005-0000-0000-0000DC250000}"/>
    <cellStyle name="Normal 3 2 2 4 3" xfId="9390" xr:uid="{00000000-0005-0000-0000-0000DD250000}"/>
    <cellStyle name="Normal 3 2 2 4 3 2" xfId="9391" xr:uid="{00000000-0005-0000-0000-0000DE250000}"/>
    <cellStyle name="Normal 3 2 2 4 3 2 2" xfId="9392" xr:uid="{00000000-0005-0000-0000-0000DF250000}"/>
    <cellStyle name="Normal 3 2 2 5" xfId="9393" xr:uid="{00000000-0005-0000-0000-0000E0250000}"/>
    <cellStyle name="Normal 3 2 2 5 2" xfId="9394" xr:uid="{00000000-0005-0000-0000-0000E1250000}"/>
    <cellStyle name="Normal 3 2 2 5 2 2" xfId="9395" xr:uid="{00000000-0005-0000-0000-0000E2250000}"/>
    <cellStyle name="Normal 3 2 2 5 2 2 2" xfId="9396" xr:uid="{00000000-0005-0000-0000-0000E3250000}"/>
    <cellStyle name="Normal 3 2 2 5 3" xfId="9397" xr:uid="{00000000-0005-0000-0000-0000E4250000}"/>
    <cellStyle name="Normal 3 2 2 5 3 2" xfId="9398" xr:uid="{00000000-0005-0000-0000-0000E5250000}"/>
    <cellStyle name="Normal 3 2 2 5 3 2 2" xfId="9399" xr:uid="{00000000-0005-0000-0000-0000E6250000}"/>
    <cellStyle name="Normal 3 2 2 6" xfId="9400" xr:uid="{00000000-0005-0000-0000-0000E7250000}"/>
    <cellStyle name="Normal 3 2 2 6 2" xfId="9401" xr:uid="{00000000-0005-0000-0000-0000E8250000}"/>
    <cellStyle name="Normal 3 2 2 6 2 2" xfId="9402" xr:uid="{00000000-0005-0000-0000-0000E9250000}"/>
    <cellStyle name="Normal 3 2 2 6 2 2 2" xfId="9403" xr:uid="{00000000-0005-0000-0000-0000EA250000}"/>
    <cellStyle name="Normal 3 2 2 6 3" xfId="9404" xr:uid="{00000000-0005-0000-0000-0000EB250000}"/>
    <cellStyle name="Normal 3 2 2 6 3 2" xfId="9405" xr:uid="{00000000-0005-0000-0000-0000EC250000}"/>
    <cellStyle name="Normal 3 2 2 6 3 2 2" xfId="9406" xr:uid="{00000000-0005-0000-0000-0000ED250000}"/>
    <cellStyle name="Normal 3 2 2 7" xfId="9407" xr:uid="{00000000-0005-0000-0000-0000EE250000}"/>
    <cellStyle name="Normal 3 2 2 7 2" xfId="9408" xr:uid="{00000000-0005-0000-0000-0000EF250000}"/>
    <cellStyle name="Normal 3 2 2 7 2 2" xfId="9409" xr:uid="{00000000-0005-0000-0000-0000F0250000}"/>
    <cellStyle name="Normal 3 2 2 7 2 2 2" xfId="9410" xr:uid="{00000000-0005-0000-0000-0000F1250000}"/>
    <cellStyle name="Normal 3 2 2 7 3" xfId="9411" xr:uid="{00000000-0005-0000-0000-0000F2250000}"/>
    <cellStyle name="Normal 3 2 2 7 3 2" xfId="9412" xr:uid="{00000000-0005-0000-0000-0000F3250000}"/>
    <cellStyle name="Normal 3 2 2 7 3 2 2" xfId="9413" xr:uid="{00000000-0005-0000-0000-0000F4250000}"/>
    <cellStyle name="Normal 3 2 2 8" xfId="9414" xr:uid="{00000000-0005-0000-0000-0000F5250000}"/>
    <cellStyle name="Normal 3 2 2 8 2" xfId="9415" xr:uid="{00000000-0005-0000-0000-0000F6250000}"/>
    <cellStyle name="Normal 3 2 2 8 2 2" xfId="9416" xr:uid="{00000000-0005-0000-0000-0000F7250000}"/>
    <cellStyle name="Normal 3 2 2 8 2 2 2" xfId="9417" xr:uid="{00000000-0005-0000-0000-0000F8250000}"/>
    <cellStyle name="Normal 3 2 2 8 3" xfId="9418" xr:uid="{00000000-0005-0000-0000-0000F9250000}"/>
    <cellStyle name="Normal 3 2 2 8 3 2" xfId="9419" xr:uid="{00000000-0005-0000-0000-0000FA250000}"/>
    <cellStyle name="Normal 3 2 2 8 3 2 2" xfId="9420" xr:uid="{00000000-0005-0000-0000-0000FB250000}"/>
    <cellStyle name="Normal 3 2 2 9" xfId="9421" xr:uid="{00000000-0005-0000-0000-0000FC250000}"/>
    <cellStyle name="Normal 3 2 2 9 2" xfId="9422" xr:uid="{00000000-0005-0000-0000-0000FD250000}"/>
    <cellStyle name="Normal 3 2 2 9 2 2" xfId="9423" xr:uid="{00000000-0005-0000-0000-0000FE250000}"/>
    <cellStyle name="Normal 3 2 2 9 2 2 2" xfId="9424" xr:uid="{00000000-0005-0000-0000-0000FF250000}"/>
    <cellStyle name="Normal 3 2 2 9 3" xfId="9425" xr:uid="{00000000-0005-0000-0000-000000260000}"/>
    <cellStyle name="Normal 3 2 2 9 3 2" xfId="9426" xr:uid="{00000000-0005-0000-0000-000001260000}"/>
    <cellStyle name="Normal 3 2 2 9 3 2 2" xfId="9427" xr:uid="{00000000-0005-0000-0000-000002260000}"/>
    <cellStyle name="Normal 3 2 20" xfId="9428" xr:uid="{00000000-0005-0000-0000-000003260000}"/>
    <cellStyle name="Normal 3 2 20 2" xfId="9429" xr:uid="{00000000-0005-0000-0000-000004260000}"/>
    <cellStyle name="Normal 3 2 20 2 2" xfId="9430" xr:uid="{00000000-0005-0000-0000-000005260000}"/>
    <cellStyle name="Normal 3 2 20 2 2 2" xfId="9431" xr:uid="{00000000-0005-0000-0000-000006260000}"/>
    <cellStyle name="Normal 3 2 20 3" xfId="9432" xr:uid="{00000000-0005-0000-0000-000007260000}"/>
    <cellStyle name="Normal 3 2 20 3 2" xfId="9433" xr:uid="{00000000-0005-0000-0000-000008260000}"/>
    <cellStyle name="Normal 3 2 20 3 2 2" xfId="9434" xr:uid="{00000000-0005-0000-0000-000009260000}"/>
    <cellStyle name="Normal 3 2 21" xfId="9435" xr:uid="{00000000-0005-0000-0000-00000A260000}"/>
    <cellStyle name="Normal 3 2 21 2" xfId="9436" xr:uid="{00000000-0005-0000-0000-00000B260000}"/>
    <cellStyle name="Normal 3 2 21 2 2" xfId="9437" xr:uid="{00000000-0005-0000-0000-00000C260000}"/>
    <cellStyle name="Normal 3 2 21 2 2 2" xfId="9438" xr:uid="{00000000-0005-0000-0000-00000D260000}"/>
    <cellStyle name="Normal 3 2 21 3" xfId="9439" xr:uid="{00000000-0005-0000-0000-00000E260000}"/>
    <cellStyle name="Normal 3 2 21 3 2" xfId="9440" xr:uid="{00000000-0005-0000-0000-00000F260000}"/>
    <cellStyle name="Normal 3 2 21 3 2 2" xfId="9441" xr:uid="{00000000-0005-0000-0000-000010260000}"/>
    <cellStyle name="Normal 3 2 22" xfId="9442" xr:uid="{00000000-0005-0000-0000-000011260000}"/>
    <cellStyle name="Normal 3 2 22 2" xfId="9443" xr:uid="{00000000-0005-0000-0000-000012260000}"/>
    <cellStyle name="Normal 3 2 22 2 2" xfId="9444" xr:uid="{00000000-0005-0000-0000-000013260000}"/>
    <cellStyle name="Normal 3 2 22 2 2 2" xfId="9445" xr:uid="{00000000-0005-0000-0000-000014260000}"/>
    <cellStyle name="Normal 3 2 22 3" xfId="9446" xr:uid="{00000000-0005-0000-0000-000015260000}"/>
    <cellStyle name="Normal 3 2 22 3 2" xfId="9447" xr:uid="{00000000-0005-0000-0000-000016260000}"/>
    <cellStyle name="Normal 3 2 22 3 2 2" xfId="9448" xr:uid="{00000000-0005-0000-0000-000017260000}"/>
    <cellStyle name="Normal 3 2 23" xfId="9449" xr:uid="{00000000-0005-0000-0000-000018260000}"/>
    <cellStyle name="Normal 3 2 23 2" xfId="9450" xr:uid="{00000000-0005-0000-0000-000019260000}"/>
    <cellStyle name="Normal 3 2 23 2 2" xfId="9451" xr:uid="{00000000-0005-0000-0000-00001A260000}"/>
    <cellStyle name="Normal 3 2 23 2 2 2" xfId="9452" xr:uid="{00000000-0005-0000-0000-00001B260000}"/>
    <cellStyle name="Normal 3 2 23 3" xfId="9453" xr:uid="{00000000-0005-0000-0000-00001C260000}"/>
    <cellStyle name="Normal 3 2 23 3 2" xfId="9454" xr:uid="{00000000-0005-0000-0000-00001D260000}"/>
    <cellStyle name="Normal 3 2 23 3 2 2" xfId="9455" xr:uid="{00000000-0005-0000-0000-00001E260000}"/>
    <cellStyle name="Normal 3 2 24" xfId="9456" xr:uid="{00000000-0005-0000-0000-00001F260000}"/>
    <cellStyle name="Normal 3 2 24 2" xfId="9457" xr:uid="{00000000-0005-0000-0000-000020260000}"/>
    <cellStyle name="Normal 3 2 24 2 2" xfId="9458" xr:uid="{00000000-0005-0000-0000-000021260000}"/>
    <cellStyle name="Normal 3 2 24 2 2 2" xfId="9459" xr:uid="{00000000-0005-0000-0000-000022260000}"/>
    <cellStyle name="Normal 3 2 24 3" xfId="9460" xr:uid="{00000000-0005-0000-0000-000023260000}"/>
    <cellStyle name="Normal 3 2 24 3 2" xfId="9461" xr:uid="{00000000-0005-0000-0000-000024260000}"/>
    <cellStyle name="Normal 3 2 24 3 2 2" xfId="9462" xr:uid="{00000000-0005-0000-0000-000025260000}"/>
    <cellStyle name="Normal 3 2 25" xfId="9463" xr:uid="{00000000-0005-0000-0000-000026260000}"/>
    <cellStyle name="Normal 3 2 25 2" xfId="9464" xr:uid="{00000000-0005-0000-0000-000027260000}"/>
    <cellStyle name="Normal 3 2 25 2 2" xfId="9465" xr:uid="{00000000-0005-0000-0000-000028260000}"/>
    <cellStyle name="Normal 3 2 25 2 2 2" xfId="9466" xr:uid="{00000000-0005-0000-0000-000029260000}"/>
    <cellStyle name="Normal 3 2 25 3" xfId="9467" xr:uid="{00000000-0005-0000-0000-00002A260000}"/>
    <cellStyle name="Normal 3 2 25 3 2" xfId="9468" xr:uid="{00000000-0005-0000-0000-00002B260000}"/>
    <cellStyle name="Normal 3 2 25 3 2 2" xfId="9469" xr:uid="{00000000-0005-0000-0000-00002C260000}"/>
    <cellStyle name="Normal 3 2 26" xfId="9470" xr:uid="{00000000-0005-0000-0000-00002D260000}"/>
    <cellStyle name="Normal 3 2 26 2" xfId="9471" xr:uid="{00000000-0005-0000-0000-00002E260000}"/>
    <cellStyle name="Normal 3 2 26 2 2" xfId="9472" xr:uid="{00000000-0005-0000-0000-00002F260000}"/>
    <cellStyle name="Normal 3 2 26 2 2 2" xfId="9473" xr:uid="{00000000-0005-0000-0000-000030260000}"/>
    <cellStyle name="Normal 3 2 26 3" xfId="9474" xr:uid="{00000000-0005-0000-0000-000031260000}"/>
    <cellStyle name="Normal 3 2 26 3 2" xfId="9475" xr:uid="{00000000-0005-0000-0000-000032260000}"/>
    <cellStyle name="Normal 3 2 26 3 2 2" xfId="9476" xr:uid="{00000000-0005-0000-0000-000033260000}"/>
    <cellStyle name="Normal 3 2 27" xfId="9477" xr:uid="{00000000-0005-0000-0000-000034260000}"/>
    <cellStyle name="Normal 3 2 27 2" xfId="9478" xr:uid="{00000000-0005-0000-0000-000035260000}"/>
    <cellStyle name="Normal 3 2 27 2 2" xfId="9479" xr:uid="{00000000-0005-0000-0000-000036260000}"/>
    <cellStyle name="Normal 3 2 27 2 2 2" xfId="9480" xr:uid="{00000000-0005-0000-0000-000037260000}"/>
    <cellStyle name="Normal 3 2 27 3" xfId="9481" xr:uid="{00000000-0005-0000-0000-000038260000}"/>
    <cellStyle name="Normal 3 2 27 3 2" xfId="9482" xr:uid="{00000000-0005-0000-0000-000039260000}"/>
    <cellStyle name="Normal 3 2 27 3 2 2" xfId="9483" xr:uid="{00000000-0005-0000-0000-00003A260000}"/>
    <cellStyle name="Normal 3 2 28" xfId="9484" xr:uid="{00000000-0005-0000-0000-00003B260000}"/>
    <cellStyle name="Normal 3 2 28 2" xfId="9485" xr:uid="{00000000-0005-0000-0000-00003C260000}"/>
    <cellStyle name="Normal 3 2 28 2 2" xfId="9486" xr:uid="{00000000-0005-0000-0000-00003D260000}"/>
    <cellStyle name="Normal 3 2 28 2 2 2" xfId="9487" xr:uid="{00000000-0005-0000-0000-00003E260000}"/>
    <cellStyle name="Normal 3 2 28 3" xfId="9488" xr:uid="{00000000-0005-0000-0000-00003F260000}"/>
    <cellStyle name="Normal 3 2 28 3 2" xfId="9489" xr:uid="{00000000-0005-0000-0000-000040260000}"/>
    <cellStyle name="Normal 3 2 28 3 2 2" xfId="9490" xr:uid="{00000000-0005-0000-0000-000041260000}"/>
    <cellStyle name="Normal 3 2 29" xfId="9491" xr:uid="{00000000-0005-0000-0000-000042260000}"/>
    <cellStyle name="Normal 3 2 29 2" xfId="9492" xr:uid="{00000000-0005-0000-0000-000043260000}"/>
    <cellStyle name="Normal 3 2 29 2 2" xfId="9493" xr:uid="{00000000-0005-0000-0000-000044260000}"/>
    <cellStyle name="Normal 3 2 29 2 2 2" xfId="9494" xr:uid="{00000000-0005-0000-0000-000045260000}"/>
    <cellStyle name="Normal 3 2 29 3" xfId="9495" xr:uid="{00000000-0005-0000-0000-000046260000}"/>
    <cellStyle name="Normal 3 2 29 3 2" xfId="9496" xr:uid="{00000000-0005-0000-0000-000047260000}"/>
    <cellStyle name="Normal 3 2 29 3 2 2" xfId="9497" xr:uid="{00000000-0005-0000-0000-000048260000}"/>
    <cellStyle name="Normal 3 2 3" xfId="9498" xr:uid="{00000000-0005-0000-0000-000049260000}"/>
    <cellStyle name="Normal 3 2 3 2" xfId="9499" xr:uid="{00000000-0005-0000-0000-00004A260000}"/>
    <cellStyle name="Normal 3 2 3 2 2" xfId="9500" xr:uid="{00000000-0005-0000-0000-00004B260000}"/>
    <cellStyle name="Normal 3 2 3 2 2 2" xfId="9501" xr:uid="{00000000-0005-0000-0000-00004C260000}"/>
    <cellStyle name="Normal 3 2 3 3" xfId="9502" xr:uid="{00000000-0005-0000-0000-00004D260000}"/>
    <cellStyle name="Normal 3 2 3 3 2" xfId="9503" xr:uid="{00000000-0005-0000-0000-00004E260000}"/>
    <cellStyle name="Normal 3 2 3 3 2 2" xfId="9504" xr:uid="{00000000-0005-0000-0000-00004F260000}"/>
    <cellStyle name="Normal 3 2 30" xfId="9505" xr:uid="{00000000-0005-0000-0000-000050260000}"/>
    <cellStyle name="Normal 3 2 30 2" xfId="9506" xr:uid="{00000000-0005-0000-0000-000051260000}"/>
    <cellStyle name="Normal 3 2 30 2 2" xfId="9507" xr:uid="{00000000-0005-0000-0000-000052260000}"/>
    <cellStyle name="Normal 3 2 30 2 2 2" xfId="9508" xr:uid="{00000000-0005-0000-0000-000053260000}"/>
    <cellStyle name="Normal 3 2 30 3" xfId="9509" xr:uid="{00000000-0005-0000-0000-000054260000}"/>
    <cellStyle name="Normal 3 2 30 3 2" xfId="9510" xr:uid="{00000000-0005-0000-0000-000055260000}"/>
    <cellStyle name="Normal 3 2 30 3 2 2" xfId="9511" xr:uid="{00000000-0005-0000-0000-000056260000}"/>
    <cellStyle name="Normal 3 2 31" xfId="9512" xr:uid="{00000000-0005-0000-0000-000057260000}"/>
    <cellStyle name="Normal 3 2 31 2" xfId="9513" xr:uid="{00000000-0005-0000-0000-000058260000}"/>
    <cellStyle name="Normal 3 2 31 2 2" xfId="9514" xr:uid="{00000000-0005-0000-0000-000059260000}"/>
    <cellStyle name="Normal 3 2 31 2 2 2" xfId="9515" xr:uid="{00000000-0005-0000-0000-00005A260000}"/>
    <cellStyle name="Normal 3 2 31 3" xfId="9516" xr:uid="{00000000-0005-0000-0000-00005B260000}"/>
    <cellStyle name="Normal 3 2 31 3 2" xfId="9517" xr:uid="{00000000-0005-0000-0000-00005C260000}"/>
    <cellStyle name="Normal 3 2 31 3 2 2" xfId="9518" xr:uid="{00000000-0005-0000-0000-00005D260000}"/>
    <cellStyle name="Normal 3 2 32" xfId="9519" xr:uid="{00000000-0005-0000-0000-00005E260000}"/>
    <cellStyle name="Normal 3 2 32 2" xfId="9520" xr:uid="{00000000-0005-0000-0000-00005F260000}"/>
    <cellStyle name="Normal 3 2 32 2 2" xfId="9521" xr:uid="{00000000-0005-0000-0000-000060260000}"/>
    <cellStyle name="Normal 3 2 32 2 2 2" xfId="9522" xr:uid="{00000000-0005-0000-0000-000061260000}"/>
    <cellStyle name="Normal 3 2 32 3" xfId="9523" xr:uid="{00000000-0005-0000-0000-000062260000}"/>
    <cellStyle name="Normal 3 2 32 3 2" xfId="9524" xr:uid="{00000000-0005-0000-0000-000063260000}"/>
    <cellStyle name="Normal 3 2 32 3 2 2" xfId="9525" xr:uid="{00000000-0005-0000-0000-000064260000}"/>
    <cellStyle name="Normal 3 2 33" xfId="9526" xr:uid="{00000000-0005-0000-0000-000065260000}"/>
    <cellStyle name="Normal 3 2 33 2" xfId="9527" xr:uid="{00000000-0005-0000-0000-000066260000}"/>
    <cellStyle name="Normal 3 2 33 2 2" xfId="9528" xr:uid="{00000000-0005-0000-0000-000067260000}"/>
    <cellStyle name="Normal 3 2 33 2 2 2" xfId="9529" xr:uid="{00000000-0005-0000-0000-000068260000}"/>
    <cellStyle name="Normal 3 2 33 3" xfId="9530" xr:uid="{00000000-0005-0000-0000-000069260000}"/>
    <cellStyle name="Normal 3 2 33 3 2" xfId="9531" xr:uid="{00000000-0005-0000-0000-00006A260000}"/>
    <cellStyle name="Normal 3 2 33 3 2 2" xfId="9532" xr:uid="{00000000-0005-0000-0000-00006B260000}"/>
    <cellStyle name="Normal 3 2 34" xfId="9533" xr:uid="{00000000-0005-0000-0000-00006C260000}"/>
    <cellStyle name="Normal 3 2 34 2" xfId="9534" xr:uid="{00000000-0005-0000-0000-00006D260000}"/>
    <cellStyle name="Normal 3 2 34 2 2" xfId="9535" xr:uid="{00000000-0005-0000-0000-00006E260000}"/>
    <cellStyle name="Normal 3 2 34 2 2 2" xfId="9536" xr:uid="{00000000-0005-0000-0000-00006F260000}"/>
    <cellStyle name="Normal 3 2 34 3" xfId="9537" xr:uid="{00000000-0005-0000-0000-000070260000}"/>
    <cellStyle name="Normal 3 2 34 3 2" xfId="9538" xr:uid="{00000000-0005-0000-0000-000071260000}"/>
    <cellStyle name="Normal 3 2 34 3 2 2" xfId="9539" xr:uid="{00000000-0005-0000-0000-000072260000}"/>
    <cellStyle name="Normal 3 2 35" xfId="9540" xr:uid="{00000000-0005-0000-0000-000073260000}"/>
    <cellStyle name="Normal 3 2 35 2" xfId="9541" xr:uid="{00000000-0005-0000-0000-000074260000}"/>
    <cellStyle name="Normal 3 2 35 2 2" xfId="9542" xr:uid="{00000000-0005-0000-0000-000075260000}"/>
    <cellStyle name="Normal 3 2 35 2 2 2" xfId="9543" xr:uid="{00000000-0005-0000-0000-000076260000}"/>
    <cellStyle name="Normal 3 2 35 3" xfId="9544" xr:uid="{00000000-0005-0000-0000-000077260000}"/>
    <cellStyle name="Normal 3 2 35 3 2" xfId="9545" xr:uid="{00000000-0005-0000-0000-000078260000}"/>
    <cellStyle name="Normal 3 2 35 3 2 2" xfId="9546" xr:uid="{00000000-0005-0000-0000-000079260000}"/>
    <cellStyle name="Normal 3 2 36" xfId="9547" xr:uid="{00000000-0005-0000-0000-00007A260000}"/>
    <cellStyle name="Normal 3 2 36 2" xfId="9548" xr:uid="{00000000-0005-0000-0000-00007B260000}"/>
    <cellStyle name="Normal 3 2 36 2 2" xfId="9549" xr:uid="{00000000-0005-0000-0000-00007C260000}"/>
    <cellStyle name="Normal 3 2 36 2 2 2" xfId="9550" xr:uid="{00000000-0005-0000-0000-00007D260000}"/>
    <cellStyle name="Normal 3 2 36 3" xfId="9551" xr:uid="{00000000-0005-0000-0000-00007E260000}"/>
    <cellStyle name="Normal 3 2 36 3 2" xfId="9552" xr:uid="{00000000-0005-0000-0000-00007F260000}"/>
    <cellStyle name="Normal 3 2 36 3 2 2" xfId="9553" xr:uid="{00000000-0005-0000-0000-000080260000}"/>
    <cellStyle name="Normal 3 2 37" xfId="9554" xr:uid="{00000000-0005-0000-0000-000081260000}"/>
    <cellStyle name="Normal 3 2 37 2" xfId="9555" xr:uid="{00000000-0005-0000-0000-000082260000}"/>
    <cellStyle name="Normal 3 2 37 2 2" xfId="9556" xr:uid="{00000000-0005-0000-0000-000083260000}"/>
    <cellStyle name="Normal 3 2 37 2 2 2" xfId="9557" xr:uid="{00000000-0005-0000-0000-000084260000}"/>
    <cellStyle name="Normal 3 2 37 3" xfId="9558" xr:uid="{00000000-0005-0000-0000-000085260000}"/>
    <cellStyle name="Normal 3 2 37 3 2" xfId="9559" xr:uid="{00000000-0005-0000-0000-000086260000}"/>
    <cellStyle name="Normal 3 2 37 3 2 2" xfId="9560" xr:uid="{00000000-0005-0000-0000-000087260000}"/>
    <cellStyle name="Normal 3 2 38" xfId="9561" xr:uid="{00000000-0005-0000-0000-000088260000}"/>
    <cellStyle name="Normal 3 2 38 2" xfId="9562" xr:uid="{00000000-0005-0000-0000-000089260000}"/>
    <cellStyle name="Normal 3 2 38 2 2" xfId="9563" xr:uid="{00000000-0005-0000-0000-00008A260000}"/>
    <cellStyle name="Normal 3 2 38 2 2 2" xfId="9564" xr:uid="{00000000-0005-0000-0000-00008B260000}"/>
    <cellStyle name="Normal 3 2 38 3" xfId="9565" xr:uid="{00000000-0005-0000-0000-00008C260000}"/>
    <cellStyle name="Normal 3 2 38 3 2" xfId="9566" xr:uid="{00000000-0005-0000-0000-00008D260000}"/>
    <cellStyle name="Normal 3 2 38 3 2 2" xfId="9567" xr:uid="{00000000-0005-0000-0000-00008E260000}"/>
    <cellStyle name="Normal 3 2 39" xfId="9568" xr:uid="{00000000-0005-0000-0000-00008F260000}"/>
    <cellStyle name="Normal 3 2 39 2" xfId="9569" xr:uid="{00000000-0005-0000-0000-000090260000}"/>
    <cellStyle name="Normal 3 2 39 2 2" xfId="9570" xr:uid="{00000000-0005-0000-0000-000091260000}"/>
    <cellStyle name="Normal 3 2 39 2 2 2" xfId="9571" xr:uid="{00000000-0005-0000-0000-000092260000}"/>
    <cellStyle name="Normal 3 2 39 3" xfId="9572" xr:uid="{00000000-0005-0000-0000-000093260000}"/>
    <cellStyle name="Normal 3 2 39 3 2" xfId="9573" xr:uid="{00000000-0005-0000-0000-000094260000}"/>
    <cellStyle name="Normal 3 2 39 3 2 2" xfId="9574" xr:uid="{00000000-0005-0000-0000-000095260000}"/>
    <cellStyle name="Normal 3 2 4" xfId="9575" xr:uid="{00000000-0005-0000-0000-000096260000}"/>
    <cellStyle name="Normal 3 2 4 2" xfId="9576" xr:uid="{00000000-0005-0000-0000-000097260000}"/>
    <cellStyle name="Normal 3 2 4 2 2" xfId="9577" xr:uid="{00000000-0005-0000-0000-000098260000}"/>
    <cellStyle name="Normal 3 2 4 2 2 2" xfId="9578" xr:uid="{00000000-0005-0000-0000-000099260000}"/>
    <cellStyle name="Normal 3 2 4 3" xfId="9579" xr:uid="{00000000-0005-0000-0000-00009A260000}"/>
    <cellStyle name="Normal 3 2 4 3 2" xfId="9580" xr:uid="{00000000-0005-0000-0000-00009B260000}"/>
    <cellStyle name="Normal 3 2 4 3 2 2" xfId="9581" xr:uid="{00000000-0005-0000-0000-00009C260000}"/>
    <cellStyle name="Normal 3 2 40" xfId="9582" xr:uid="{00000000-0005-0000-0000-00009D260000}"/>
    <cellStyle name="Normal 3 2 40 2" xfId="9583" xr:uid="{00000000-0005-0000-0000-00009E260000}"/>
    <cellStyle name="Normal 3 2 40 2 2" xfId="9584" xr:uid="{00000000-0005-0000-0000-00009F260000}"/>
    <cellStyle name="Normal 3 2 40 2 2 2" xfId="9585" xr:uid="{00000000-0005-0000-0000-0000A0260000}"/>
    <cellStyle name="Normal 3 2 40 3" xfId="9586" xr:uid="{00000000-0005-0000-0000-0000A1260000}"/>
    <cellStyle name="Normal 3 2 40 3 2" xfId="9587" xr:uid="{00000000-0005-0000-0000-0000A2260000}"/>
    <cellStyle name="Normal 3 2 40 3 2 2" xfId="9588" xr:uid="{00000000-0005-0000-0000-0000A3260000}"/>
    <cellStyle name="Normal 3 2 41" xfId="9589" xr:uid="{00000000-0005-0000-0000-0000A4260000}"/>
    <cellStyle name="Normal 3 2 41 2" xfId="9590" xr:uid="{00000000-0005-0000-0000-0000A5260000}"/>
    <cellStyle name="Normal 3 2 41 2 2" xfId="9591" xr:uid="{00000000-0005-0000-0000-0000A6260000}"/>
    <cellStyle name="Normal 3 2 41 2 2 2" xfId="9592" xr:uid="{00000000-0005-0000-0000-0000A7260000}"/>
    <cellStyle name="Normal 3 2 41 3" xfId="9593" xr:uid="{00000000-0005-0000-0000-0000A8260000}"/>
    <cellStyle name="Normal 3 2 41 3 2" xfId="9594" xr:uid="{00000000-0005-0000-0000-0000A9260000}"/>
    <cellStyle name="Normal 3 2 41 3 2 2" xfId="9595" xr:uid="{00000000-0005-0000-0000-0000AA260000}"/>
    <cellStyle name="Normal 3 2 42" xfId="9596" xr:uid="{00000000-0005-0000-0000-0000AB260000}"/>
    <cellStyle name="Normal 3 2 42 2" xfId="9597" xr:uid="{00000000-0005-0000-0000-0000AC260000}"/>
    <cellStyle name="Normal 3 2 42 2 2" xfId="9598" xr:uid="{00000000-0005-0000-0000-0000AD260000}"/>
    <cellStyle name="Normal 3 2 42 2 2 2" xfId="9599" xr:uid="{00000000-0005-0000-0000-0000AE260000}"/>
    <cellStyle name="Normal 3 2 42 3" xfId="9600" xr:uid="{00000000-0005-0000-0000-0000AF260000}"/>
    <cellStyle name="Normal 3 2 42 3 2" xfId="9601" xr:uid="{00000000-0005-0000-0000-0000B0260000}"/>
    <cellStyle name="Normal 3 2 42 3 2 2" xfId="9602" xr:uid="{00000000-0005-0000-0000-0000B1260000}"/>
    <cellStyle name="Normal 3 2 43" xfId="9603" xr:uid="{00000000-0005-0000-0000-0000B2260000}"/>
    <cellStyle name="Normal 3 2 43 2" xfId="9604" xr:uid="{00000000-0005-0000-0000-0000B3260000}"/>
    <cellStyle name="Normal 3 2 43 2 2" xfId="9605" xr:uid="{00000000-0005-0000-0000-0000B4260000}"/>
    <cellStyle name="Normal 3 2 43 2 2 2" xfId="9606" xr:uid="{00000000-0005-0000-0000-0000B5260000}"/>
    <cellStyle name="Normal 3 2 43 3" xfId="9607" xr:uid="{00000000-0005-0000-0000-0000B6260000}"/>
    <cellStyle name="Normal 3 2 43 3 2" xfId="9608" xr:uid="{00000000-0005-0000-0000-0000B7260000}"/>
    <cellStyle name="Normal 3 2 43 3 2 2" xfId="9609" xr:uid="{00000000-0005-0000-0000-0000B8260000}"/>
    <cellStyle name="Normal 3 2 44" xfId="9610" xr:uid="{00000000-0005-0000-0000-0000B9260000}"/>
    <cellStyle name="Normal 3 2 44 2" xfId="9611" xr:uid="{00000000-0005-0000-0000-0000BA260000}"/>
    <cellStyle name="Normal 3 2 44 2 2" xfId="9612" xr:uid="{00000000-0005-0000-0000-0000BB260000}"/>
    <cellStyle name="Normal 3 2 44 2 2 2" xfId="9613" xr:uid="{00000000-0005-0000-0000-0000BC260000}"/>
    <cellStyle name="Normal 3 2 44 3" xfId="9614" xr:uid="{00000000-0005-0000-0000-0000BD260000}"/>
    <cellStyle name="Normal 3 2 44 3 2" xfId="9615" xr:uid="{00000000-0005-0000-0000-0000BE260000}"/>
    <cellStyle name="Normal 3 2 44 3 2 2" xfId="9616" xr:uid="{00000000-0005-0000-0000-0000BF260000}"/>
    <cellStyle name="Normal 3 2 45" xfId="9617" xr:uid="{00000000-0005-0000-0000-0000C0260000}"/>
    <cellStyle name="Normal 3 2 45 2" xfId="9618" xr:uid="{00000000-0005-0000-0000-0000C1260000}"/>
    <cellStyle name="Normal 3 2 45 2 2" xfId="9619" xr:uid="{00000000-0005-0000-0000-0000C2260000}"/>
    <cellStyle name="Normal 3 2 45 2 2 2" xfId="9620" xr:uid="{00000000-0005-0000-0000-0000C3260000}"/>
    <cellStyle name="Normal 3 2 45 3" xfId="9621" xr:uid="{00000000-0005-0000-0000-0000C4260000}"/>
    <cellStyle name="Normal 3 2 45 3 2" xfId="9622" xr:uid="{00000000-0005-0000-0000-0000C5260000}"/>
    <cellStyle name="Normal 3 2 45 3 2 2" xfId="9623" xr:uid="{00000000-0005-0000-0000-0000C6260000}"/>
    <cellStyle name="Normal 3 2 46" xfId="9624" xr:uid="{00000000-0005-0000-0000-0000C7260000}"/>
    <cellStyle name="Normal 3 2 46 2" xfId="9625" xr:uid="{00000000-0005-0000-0000-0000C8260000}"/>
    <cellStyle name="Normal 3 2 46 2 2" xfId="9626" xr:uid="{00000000-0005-0000-0000-0000C9260000}"/>
    <cellStyle name="Normal 3 2 46 2 2 2" xfId="9627" xr:uid="{00000000-0005-0000-0000-0000CA260000}"/>
    <cellStyle name="Normal 3 2 46 3" xfId="9628" xr:uid="{00000000-0005-0000-0000-0000CB260000}"/>
    <cellStyle name="Normal 3 2 46 3 2" xfId="9629" xr:uid="{00000000-0005-0000-0000-0000CC260000}"/>
    <cellStyle name="Normal 3 2 46 3 2 2" xfId="9630" xr:uid="{00000000-0005-0000-0000-0000CD260000}"/>
    <cellStyle name="Normal 3 2 47" xfId="9631" xr:uid="{00000000-0005-0000-0000-0000CE260000}"/>
    <cellStyle name="Normal 3 2 47 2" xfId="9632" xr:uid="{00000000-0005-0000-0000-0000CF260000}"/>
    <cellStyle name="Normal 3 2 47 2 2" xfId="9633" xr:uid="{00000000-0005-0000-0000-0000D0260000}"/>
    <cellStyle name="Normal 3 2 47 2 2 2" xfId="9634" xr:uid="{00000000-0005-0000-0000-0000D1260000}"/>
    <cellStyle name="Normal 3 2 47 3" xfId="9635" xr:uid="{00000000-0005-0000-0000-0000D2260000}"/>
    <cellStyle name="Normal 3 2 47 3 2" xfId="9636" xr:uid="{00000000-0005-0000-0000-0000D3260000}"/>
    <cellStyle name="Normal 3 2 47 3 2 2" xfId="9637" xr:uid="{00000000-0005-0000-0000-0000D4260000}"/>
    <cellStyle name="Normal 3 2 48" xfId="9638" xr:uid="{00000000-0005-0000-0000-0000D5260000}"/>
    <cellStyle name="Normal 3 2 48 2" xfId="9639" xr:uid="{00000000-0005-0000-0000-0000D6260000}"/>
    <cellStyle name="Normal 3 2 48 2 2" xfId="9640" xr:uid="{00000000-0005-0000-0000-0000D7260000}"/>
    <cellStyle name="Normal 3 2 48 2 2 2" xfId="9641" xr:uid="{00000000-0005-0000-0000-0000D8260000}"/>
    <cellStyle name="Normal 3 2 48 3" xfId="9642" xr:uid="{00000000-0005-0000-0000-0000D9260000}"/>
    <cellStyle name="Normal 3 2 48 3 2" xfId="9643" xr:uid="{00000000-0005-0000-0000-0000DA260000}"/>
    <cellStyle name="Normal 3 2 48 3 2 2" xfId="9644" xr:uid="{00000000-0005-0000-0000-0000DB260000}"/>
    <cellStyle name="Normal 3 2 49" xfId="9645" xr:uid="{00000000-0005-0000-0000-0000DC260000}"/>
    <cellStyle name="Normal 3 2 49 2" xfId="9646" xr:uid="{00000000-0005-0000-0000-0000DD260000}"/>
    <cellStyle name="Normal 3 2 49 2 2" xfId="9647" xr:uid="{00000000-0005-0000-0000-0000DE260000}"/>
    <cellStyle name="Normal 3 2 49 2 2 2" xfId="9648" xr:uid="{00000000-0005-0000-0000-0000DF260000}"/>
    <cellStyle name="Normal 3 2 49 3" xfId="9649" xr:uid="{00000000-0005-0000-0000-0000E0260000}"/>
    <cellStyle name="Normal 3 2 49 3 2" xfId="9650" xr:uid="{00000000-0005-0000-0000-0000E1260000}"/>
    <cellStyle name="Normal 3 2 49 3 2 2" xfId="9651" xr:uid="{00000000-0005-0000-0000-0000E2260000}"/>
    <cellStyle name="Normal 3 2 5" xfId="9652" xr:uid="{00000000-0005-0000-0000-0000E3260000}"/>
    <cellStyle name="Normal 3 2 5 2" xfId="9653" xr:uid="{00000000-0005-0000-0000-0000E4260000}"/>
    <cellStyle name="Normal 3 2 5 2 2" xfId="9654" xr:uid="{00000000-0005-0000-0000-0000E5260000}"/>
    <cellStyle name="Normal 3 2 5 2 2 2" xfId="9655" xr:uid="{00000000-0005-0000-0000-0000E6260000}"/>
    <cellStyle name="Normal 3 2 5 3" xfId="9656" xr:uid="{00000000-0005-0000-0000-0000E7260000}"/>
    <cellStyle name="Normal 3 2 5 3 2" xfId="9657" xr:uid="{00000000-0005-0000-0000-0000E8260000}"/>
    <cellStyle name="Normal 3 2 5 3 2 2" xfId="9658" xr:uid="{00000000-0005-0000-0000-0000E9260000}"/>
    <cellStyle name="Normal 3 2 50" xfId="9659" xr:uid="{00000000-0005-0000-0000-0000EA260000}"/>
    <cellStyle name="Normal 3 2 50 2" xfId="9660" xr:uid="{00000000-0005-0000-0000-0000EB260000}"/>
    <cellStyle name="Normal 3 2 50 2 2" xfId="9661" xr:uid="{00000000-0005-0000-0000-0000EC260000}"/>
    <cellStyle name="Normal 3 2 50 2 2 2" xfId="9662" xr:uid="{00000000-0005-0000-0000-0000ED260000}"/>
    <cellStyle name="Normal 3 2 50 3" xfId="9663" xr:uid="{00000000-0005-0000-0000-0000EE260000}"/>
    <cellStyle name="Normal 3 2 50 3 2" xfId="9664" xr:uid="{00000000-0005-0000-0000-0000EF260000}"/>
    <cellStyle name="Normal 3 2 50 3 2 2" xfId="9665" xr:uid="{00000000-0005-0000-0000-0000F0260000}"/>
    <cellStyle name="Normal 3 2 51" xfId="9666" xr:uid="{00000000-0005-0000-0000-0000F1260000}"/>
    <cellStyle name="Normal 3 2 51 2" xfId="9667" xr:uid="{00000000-0005-0000-0000-0000F2260000}"/>
    <cellStyle name="Normal 3 2 51 2 2" xfId="9668" xr:uid="{00000000-0005-0000-0000-0000F3260000}"/>
    <cellStyle name="Normal 3 2 51 2 2 2" xfId="9669" xr:uid="{00000000-0005-0000-0000-0000F4260000}"/>
    <cellStyle name="Normal 3 2 51 3" xfId="9670" xr:uid="{00000000-0005-0000-0000-0000F5260000}"/>
    <cellStyle name="Normal 3 2 51 3 2" xfId="9671" xr:uid="{00000000-0005-0000-0000-0000F6260000}"/>
    <cellStyle name="Normal 3 2 51 3 2 2" xfId="9672" xr:uid="{00000000-0005-0000-0000-0000F7260000}"/>
    <cellStyle name="Normal 3 2 52" xfId="9673" xr:uid="{00000000-0005-0000-0000-0000F8260000}"/>
    <cellStyle name="Normal 3 2 52 2" xfId="9674" xr:uid="{00000000-0005-0000-0000-0000F9260000}"/>
    <cellStyle name="Normal 3 2 52 2 2" xfId="9675" xr:uid="{00000000-0005-0000-0000-0000FA260000}"/>
    <cellStyle name="Normal 3 2 52 2 2 2" xfId="9676" xr:uid="{00000000-0005-0000-0000-0000FB260000}"/>
    <cellStyle name="Normal 3 2 52 3" xfId="9677" xr:uid="{00000000-0005-0000-0000-0000FC260000}"/>
    <cellStyle name="Normal 3 2 52 3 2" xfId="9678" xr:uid="{00000000-0005-0000-0000-0000FD260000}"/>
    <cellStyle name="Normal 3 2 52 3 2 2" xfId="9679" xr:uid="{00000000-0005-0000-0000-0000FE260000}"/>
    <cellStyle name="Normal 3 2 53" xfId="9680" xr:uid="{00000000-0005-0000-0000-0000FF260000}"/>
    <cellStyle name="Normal 3 2 53 2" xfId="9681" xr:uid="{00000000-0005-0000-0000-000000270000}"/>
    <cellStyle name="Normal 3 2 53 2 2" xfId="9682" xr:uid="{00000000-0005-0000-0000-000001270000}"/>
    <cellStyle name="Normal 3 2 53 2 2 2" xfId="9683" xr:uid="{00000000-0005-0000-0000-000002270000}"/>
    <cellStyle name="Normal 3 2 53 3" xfId="9684" xr:uid="{00000000-0005-0000-0000-000003270000}"/>
    <cellStyle name="Normal 3 2 53 3 2" xfId="9685" xr:uid="{00000000-0005-0000-0000-000004270000}"/>
    <cellStyle name="Normal 3 2 53 3 2 2" xfId="9686" xr:uid="{00000000-0005-0000-0000-000005270000}"/>
    <cellStyle name="Normal 3 2 54" xfId="9687" xr:uid="{00000000-0005-0000-0000-000006270000}"/>
    <cellStyle name="Normal 3 2 54 2" xfId="9688" xr:uid="{00000000-0005-0000-0000-000007270000}"/>
    <cellStyle name="Normal 3 2 54 2 2" xfId="9689" xr:uid="{00000000-0005-0000-0000-000008270000}"/>
    <cellStyle name="Normal 3 2 54 2 2 2" xfId="9690" xr:uid="{00000000-0005-0000-0000-000009270000}"/>
    <cellStyle name="Normal 3 2 54 3" xfId="9691" xr:uid="{00000000-0005-0000-0000-00000A270000}"/>
    <cellStyle name="Normal 3 2 54 3 2" xfId="9692" xr:uid="{00000000-0005-0000-0000-00000B270000}"/>
    <cellStyle name="Normal 3 2 54 3 2 2" xfId="9693" xr:uid="{00000000-0005-0000-0000-00000C270000}"/>
    <cellStyle name="Normal 3 2 55" xfId="9694" xr:uid="{00000000-0005-0000-0000-00000D270000}"/>
    <cellStyle name="Normal 3 2 55 2" xfId="9695" xr:uid="{00000000-0005-0000-0000-00000E270000}"/>
    <cellStyle name="Normal 3 2 55 2 2" xfId="9696" xr:uid="{00000000-0005-0000-0000-00000F270000}"/>
    <cellStyle name="Normal 3 2 55 2 2 2" xfId="9697" xr:uid="{00000000-0005-0000-0000-000010270000}"/>
    <cellStyle name="Normal 3 2 55 3" xfId="9698" xr:uid="{00000000-0005-0000-0000-000011270000}"/>
    <cellStyle name="Normal 3 2 55 3 2" xfId="9699" xr:uid="{00000000-0005-0000-0000-000012270000}"/>
    <cellStyle name="Normal 3 2 55 3 2 2" xfId="9700" xr:uid="{00000000-0005-0000-0000-000013270000}"/>
    <cellStyle name="Normal 3 2 56" xfId="9701" xr:uid="{00000000-0005-0000-0000-000014270000}"/>
    <cellStyle name="Normal 3 2 56 2" xfId="9702" xr:uid="{00000000-0005-0000-0000-000015270000}"/>
    <cellStyle name="Normal 3 2 56 2 2" xfId="9703" xr:uid="{00000000-0005-0000-0000-000016270000}"/>
    <cellStyle name="Normal 3 2 57" xfId="9704" xr:uid="{00000000-0005-0000-0000-000017270000}"/>
    <cellStyle name="Normal 3 2 57 2" xfId="9705" xr:uid="{00000000-0005-0000-0000-000018270000}"/>
    <cellStyle name="Normal 3 2 57 2 2" xfId="9706" xr:uid="{00000000-0005-0000-0000-000019270000}"/>
    <cellStyle name="Normal 3 2 58" xfId="9707" xr:uid="{00000000-0005-0000-0000-00001A270000}"/>
    <cellStyle name="Normal 3 2 58 2" xfId="14557" xr:uid="{00000000-0005-0000-0000-00001B270000}"/>
    <cellStyle name="Normal 3 2 58 2 2" xfId="15000" xr:uid="{00000000-0005-0000-0000-00001C270000}"/>
    <cellStyle name="Normal 3 2 58 2 3" xfId="15318" xr:uid="{00000000-0005-0000-0000-00001D270000}"/>
    <cellStyle name="Normal 3 2 58 3" xfId="14849" xr:uid="{00000000-0005-0000-0000-00001E270000}"/>
    <cellStyle name="Normal 3 2 58 4" xfId="15159" xr:uid="{00000000-0005-0000-0000-00001F270000}"/>
    <cellStyle name="Normal 3 2 6" xfId="9708" xr:uid="{00000000-0005-0000-0000-000020270000}"/>
    <cellStyle name="Normal 3 2 6 2" xfId="9709" xr:uid="{00000000-0005-0000-0000-000021270000}"/>
    <cellStyle name="Normal 3 2 6 2 2" xfId="9710" xr:uid="{00000000-0005-0000-0000-000022270000}"/>
    <cellStyle name="Normal 3 2 6 2 2 2" xfId="9711" xr:uid="{00000000-0005-0000-0000-000023270000}"/>
    <cellStyle name="Normal 3 2 6 3" xfId="9712" xr:uid="{00000000-0005-0000-0000-000024270000}"/>
    <cellStyle name="Normal 3 2 6 3 2" xfId="9713" xr:uid="{00000000-0005-0000-0000-000025270000}"/>
    <cellStyle name="Normal 3 2 6 3 2 2" xfId="9714" xr:uid="{00000000-0005-0000-0000-000026270000}"/>
    <cellStyle name="Normal 3 2 7" xfId="9715" xr:uid="{00000000-0005-0000-0000-000027270000}"/>
    <cellStyle name="Normal 3 2 7 2" xfId="9716" xr:uid="{00000000-0005-0000-0000-000028270000}"/>
    <cellStyle name="Normal 3 2 7 2 2" xfId="9717" xr:uid="{00000000-0005-0000-0000-000029270000}"/>
    <cellStyle name="Normal 3 2 7 2 2 2" xfId="9718" xr:uid="{00000000-0005-0000-0000-00002A270000}"/>
    <cellStyle name="Normal 3 2 7 3" xfId="9719" xr:uid="{00000000-0005-0000-0000-00002B270000}"/>
    <cellStyle name="Normal 3 2 7 3 2" xfId="9720" xr:uid="{00000000-0005-0000-0000-00002C270000}"/>
    <cellStyle name="Normal 3 2 7 3 2 2" xfId="9721" xr:uid="{00000000-0005-0000-0000-00002D270000}"/>
    <cellStyle name="Normal 3 2 8" xfId="9722" xr:uid="{00000000-0005-0000-0000-00002E270000}"/>
    <cellStyle name="Normal 3 2 8 2" xfId="9723" xr:uid="{00000000-0005-0000-0000-00002F270000}"/>
    <cellStyle name="Normal 3 2 8 2 2" xfId="9724" xr:uid="{00000000-0005-0000-0000-000030270000}"/>
    <cellStyle name="Normal 3 2 8 2 2 2" xfId="9725" xr:uid="{00000000-0005-0000-0000-000031270000}"/>
    <cellStyle name="Normal 3 2 8 3" xfId="9726" xr:uid="{00000000-0005-0000-0000-000032270000}"/>
    <cellStyle name="Normal 3 2 8 3 2" xfId="9727" xr:uid="{00000000-0005-0000-0000-000033270000}"/>
    <cellStyle name="Normal 3 2 8 3 2 2" xfId="9728" xr:uid="{00000000-0005-0000-0000-000034270000}"/>
    <cellStyle name="Normal 3 2 9" xfId="9729" xr:uid="{00000000-0005-0000-0000-000035270000}"/>
    <cellStyle name="Normal 3 2 9 2" xfId="9730" xr:uid="{00000000-0005-0000-0000-000036270000}"/>
    <cellStyle name="Normal 3 2 9 2 2" xfId="9731" xr:uid="{00000000-0005-0000-0000-000037270000}"/>
    <cellStyle name="Normal 3 2 9 2 2 2" xfId="9732" xr:uid="{00000000-0005-0000-0000-000038270000}"/>
    <cellStyle name="Normal 3 2 9 3" xfId="9733" xr:uid="{00000000-0005-0000-0000-000039270000}"/>
    <cellStyle name="Normal 3 2 9 3 2" xfId="9734" xr:uid="{00000000-0005-0000-0000-00003A270000}"/>
    <cellStyle name="Normal 3 2 9 3 2 2" xfId="9735" xr:uid="{00000000-0005-0000-0000-00003B270000}"/>
    <cellStyle name="Normal 3 20" xfId="9736" xr:uid="{00000000-0005-0000-0000-00003C270000}"/>
    <cellStyle name="Normal 3 20 10" xfId="9737" xr:uid="{00000000-0005-0000-0000-00003D270000}"/>
    <cellStyle name="Normal 3 20 10 2" xfId="9738" xr:uid="{00000000-0005-0000-0000-00003E270000}"/>
    <cellStyle name="Normal 3 20 10 2 2" xfId="9739" xr:uid="{00000000-0005-0000-0000-00003F270000}"/>
    <cellStyle name="Normal 3 20 10 2 2 2" xfId="9740" xr:uid="{00000000-0005-0000-0000-000040270000}"/>
    <cellStyle name="Normal 3 20 10 3" xfId="9741" xr:uid="{00000000-0005-0000-0000-000041270000}"/>
    <cellStyle name="Normal 3 20 10 3 2" xfId="9742" xr:uid="{00000000-0005-0000-0000-000042270000}"/>
    <cellStyle name="Normal 3 20 10 3 2 2" xfId="9743" xr:uid="{00000000-0005-0000-0000-000043270000}"/>
    <cellStyle name="Normal 3 20 11" xfId="9744" xr:uid="{00000000-0005-0000-0000-000044270000}"/>
    <cellStyle name="Normal 3 20 11 2" xfId="9745" xr:uid="{00000000-0005-0000-0000-000045270000}"/>
    <cellStyle name="Normal 3 20 11 2 2" xfId="9746" xr:uid="{00000000-0005-0000-0000-000046270000}"/>
    <cellStyle name="Normal 3 20 11 2 2 2" xfId="9747" xr:uid="{00000000-0005-0000-0000-000047270000}"/>
    <cellStyle name="Normal 3 20 11 3" xfId="9748" xr:uid="{00000000-0005-0000-0000-000048270000}"/>
    <cellStyle name="Normal 3 20 11 3 2" xfId="9749" xr:uid="{00000000-0005-0000-0000-000049270000}"/>
    <cellStyle name="Normal 3 20 11 3 2 2" xfId="9750" xr:uid="{00000000-0005-0000-0000-00004A270000}"/>
    <cellStyle name="Normal 3 20 12" xfId="9751" xr:uid="{00000000-0005-0000-0000-00004B270000}"/>
    <cellStyle name="Normal 3 20 12 2" xfId="9752" xr:uid="{00000000-0005-0000-0000-00004C270000}"/>
    <cellStyle name="Normal 3 20 12 2 2" xfId="9753" xr:uid="{00000000-0005-0000-0000-00004D270000}"/>
    <cellStyle name="Normal 3 20 12 2 2 2" xfId="9754" xr:uid="{00000000-0005-0000-0000-00004E270000}"/>
    <cellStyle name="Normal 3 20 12 3" xfId="9755" xr:uid="{00000000-0005-0000-0000-00004F270000}"/>
    <cellStyle name="Normal 3 20 12 3 2" xfId="9756" xr:uid="{00000000-0005-0000-0000-000050270000}"/>
    <cellStyle name="Normal 3 20 12 3 2 2" xfId="9757" xr:uid="{00000000-0005-0000-0000-000051270000}"/>
    <cellStyle name="Normal 3 20 13" xfId="9758" xr:uid="{00000000-0005-0000-0000-000052270000}"/>
    <cellStyle name="Normal 3 20 13 2" xfId="9759" xr:uid="{00000000-0005-0000-0000-000053270000}"/>
    <cellStyle name="Normal 3 20 13 2 2" xfId="9760" xr:uid="{00000000-0005-0000-0000-000054270000}"/>
    <cellStyle name="Normal 3 20 13 2 2 2" xfId="9761" xr:uid="{00000000-0005-0000-0000-000055270000}"/>
    <cellStyle name="Normal 3 20 13 3" xfId="9762" xr:uid="{00000000-0005-0000-0000-000056270000}"/>
    <cellStyle name="Normal 3 20 13 3 2" xfId="9763" xr:uid="{00000000-0005-0000-0000-000057270000}"/>
    <cellStyle name="Normal 3 20 13 3 2 2" xfId="9764" xr:uid="{00000000-0005-0000-0000-000058270000}"/>
    <cellStyle name="Normal 3 20 14" xfId="9765" xr:uid="{00000000-0005-0000-0000-000059270000}"/>
    <cellStyle name="Normal 3 20 14 2" xfId="9766" xr:uid="{00000000-0005-0000-0000-00005A270000}"/>
    <cellStyle name="Normal 3 20 14 2 2" xfId="9767" xr:uid="{00000000-0005-0000-0000-00005B270000}"/>
    <cellStyle name="Normal 3 20 14 2 2 2" xfId="9768" xr:uid="{00000000-0005-0000-0000-00005C270000}"/>
    <cellStyle name="Normal 3 20 14 3" xfId="9769" xr:uid="{00000000-0005-0000-0000-00005D270000}"/>
    <cellStyle name="Normal 3 20 14 3 2" xfId="9770" xr:uid="{00000000-0005-0000-0000-00005E270000}"/>
    <cellStyle name="Normal 3 20 14 3 2 2" xfId="9771" xr:uid="{00000000-0005-0000-0000-00005F270000}"/>
    <cellStyle name="Normal 3 20 15" xfId="9772" xr:uid="{00000000-0005-0000-0000-000060270000}"/>
    <cellStyle name="Normal 3 20 15 2" xfId="9773" xr:uid="{00000000-0005-0000-0000-000061270000}"/>
    <cellStyle name="Normal 3 20 15 2 2" xfId="9774" xr:uid="{00000000-0005-0000-0000-000062270000}"/>
    <cellStyle name="Normal 3 20 15 2 2 2" xfId="9775" xr:uid="{00000000-0005-0000-0000-000063270000}"/>
    <cellStyle name="Normal 3 20 15 3" xfId="9776" xr:uid="{00000000-0005-0000-0000-000064270000}"/>
    <cellStyle name="Normal 3 20 15 3 2" xfId="9777" xr:uid="{00000000-0005-0000-0000-000065270000}"/>
    <cellStyle name="Normal 3 20 15 3 2 2" xfId="9778" xr:uid="{00000000-0005-0000-0000-000066270000}"/>
    <cellStyle name="Normal 3 20 16" xfId="9779" xr:uid="{00000000-0005-0000-0000-000067270000}"/>
    <cellStyle name="Normal 3 20 16 2" xfId="9780" xr:uid="{00000000-0005-0000-0000-000068270000}"/>
    <cellStyle name="Normal 3 20 16 2 2" xfId="9781" xr:uid="{00000000-0005-0000-0000-000069270000}"/>
    <cellStyle name="Normal 3 20 16 2 2 2" xfId="9782" xr:uid="{00000000-0005-0000-0000-00006A270000}"/>
    <cellStyle name="Normal 3 20 16 3" xfId="9783" xr:uid="{00000000-0005-0000-0000-00006B270000}"/>
    <cellStyle name="Normal 3 20 16 3 2" xfId="9784" xr:uid="{00000000-0005-0000-0000-00006C270000}"/>
    <cellStyle name="Normal 3 20 16 3 2 2" xfId="9785" xr:uid="{00000000-0005-0000-0000-00006D270000}"/>
    <cellStyle name="Normal 3 20 17" xfId="9786" xr:uid="{00000000-0005-0000-0000-00006E270000}"/>
    <cellStyle name="Normal 3 20 17 2" xfId="9787" xr:uid="{00000000-0005-0000-0000-00006F270000}"/>
    <cellStyle name="Normal 3 20 17 2 2" xfId="9788" xr:uid="{00000000-0005-0000-0000-000070270000}"/>
    <cellStyle name="Normal 3 20 17 2 2 2" xfId="9789" xr:uid="{00000000-0005-0000-0000-000071270000}"/>
    <cellStyle name="Normal 3 20 17 3" xfId="9790" xr:uid="{00000000-0005-0000-0000-000072270000}"/>
    <cellStyle name="Normal 3 20 17 3 2" xfId="9791" xr:uid="{00000000-0005-0000-0000-000073270000}"/>
    <cellStyle name="Normal 3 20 17 3 2 2" xfId="9792" xr:uid="{00000000-0005-0000-0000-000074270000}"/>
    <cellStyle name="Normal 3 20 18" xfId="9793" xr:uid="{00000000-0005-0000-0000-000075270000}"/>
    <cellStyle name="Normal 3 20 18 2" xfId="9794" xr:uid="{00000000-0005-0000-0000-000076270000}"/>
    <cellStyle name="Normal 3 20 18 2 2" xfId="9795" xr:uid="{00000000-0005-0000-0000-000077270000}"/>
    <cellStyle name="Normal 3 20 18 2 2 2" xfId="9796" xr:uid="{00000000-0005-0000-0000-000078270000}"/>
    <cellStyle name="Normal 3 20 18 3" xfId="9797" xr:uid="{00000000-0005-0000-0000-000079270000}"/>
    <cellStyle name="Normal 3 20 18 3 2" xfId="9798" xr:uid="{00000000-0005-0000-0000-00007A270000}"/>
    <cellStyle name="Normal 3 20 18 3 2 2" xfId="9799" xr:uid="{00000000-0005-0000-0000-00007B270000}"/>
    <cellStyle name="Normal 3 20 19" xfId="9800" xr:uid="{00000000-0005-0000-0000-00007C270000}"/>
    <cellStyle name="Normal 3 20 19 2" xfId="9801" xr:uid="{00000000-0005-0000-0000-00007D270000}"/>
    <cellStyle name="Normal 3 20 19 2 2" xfId="9802" xr:uid="{00000000-0005-0000-0000-00007E270000}"/>
    <cellStyle name="Normal 3 20 19 2 2 2" xfId="9803" xr:uid="{00000000-0005-0000-0000-00007F270000}"/>
    <cellStyle name="Normal 3 20 19 3" xfId="9804" xr:uid="{00000000-0005-0000-0000-000080270000}"/>
    <cellStyle name="Normal 3 20 19 3 2" xfId="9805" xr:uid="{00000000-0005-0000-0000-000081270000}"/>
    <cellStyle name="Normal 3 20 19 3 2 2" xfId="9806" xr:uid="{00000000-0005-0000-0000-000082270000}"/>
    <cellStyle name="Normal 3 20 2" xfId="9807" xr:uid="{00000000-0005-0000-0000-000083270000}"/>
    <cellStyle name="Normal 3 20 2 2" xfId="9808" xr:uid="{00000000-0005-0000-0000-000084270000}"/>
    <cellStyle name="Normal 3 20 2 2 2" xfId="9809" xr:uid="{00000000-0005-0000-0000-000085270000}"/>
    <cellStyle name="Normal 3 20 2 2 2 2" xfId="9810" xr:uid="{00000000-0005-0000-0000-000086270000}"/>
    <cellStyle name="Normal 3 20 2 3" xfId="9811" xr:uid="{00000000-0005-0000-0000-000087270000}"/>
    <cellStyle name="Normal 3 20 2 3 2" xfId="9812" xr:uid="{00000000-0005-0000-0000-000088270000}"/>
    <cellStyle name="Normal 3 20 2 3 2 2" xfId="9813" xr:uid="{00000000-0005-0000-0000-000089270000}"/>
    <cellStyle name="Normal 3 20 20" xfId="9814" xr:uid="{00000000-0005-0000-0000-00008A270000}"/>
    <cellStyle name="Normal 3 20 20 2" xfId="9815" xr:uid="{00000000-0005-0000-0000-00008B270000}"/>
    <cellStyle name="Normal 3 20 20 2 2" xfId="9816" xr:uid="{00000000-0005-0000-0000-00008C270000}"/>
    <cellStyle name="Normal 3 20 20 2 2 2" xfId="9817" xr:uid="{00000000-0005-0000-0000-00008D270000}"/>
    <cellStyle name="Normal 3 20 20 3" xfId="9818" xr:uid="{00000000-0005-0000-0000-00008E270000}"/>
    <cellStyle name="Normal 3 20 20 3 2" xfId="9819" xr:uid="{00000000-0005-0000-0000-00008F270000}"/>
    <cellStyle name="Normal 3 20 20 3 2 2" xfId="9820" xr:uid="{00000000-0005-0000-0000-000090270000}"/>
    <cellStyle name="Normal 3 20 21" xfId="9821" xr:uid="{00000000-0005-0000-0000-000091270000}"/>
    <cellStyle name="Normal 3 20 21 2" xfId="9822" xr:uid="{00000000-0005-0000-0000-000092270000}"/>
    <cellStyle name="Normal 3 20 21 2 2" xfId="9823" xr:uid="{00000000-0005-0000-0000-000093270000}"/>
    <cellStyle name="Normal 3 20 21 2 2 2" xfId="9824" xr:uid="{00000000-0005-0000-0000-000094270000}"/>
    <cellStyle name="Normal 3 20 21 3" xfId="9825" xr:uid="{00000000-0005-0000-0000-000095270000}"/>
    <cellStyle name="Normal 3 20 21 3 2" xfId="9826" xr:uid="{00000000-0005-0000-0000-000096270000}"/>
    <cellStyle name="Normal 3 20 21 3 2 2" xfId="9827" xr:uid="{00000000-0005-0000-0000-000097270000}"/>
    <cellStyle name="Normal 3 20 22" xfId="9828" xr:uid="{00000000-0005-0000-0000-000098270000}"/>
    <cellStyle name="Normal 3 20 22 2" xfId="9829" xr:uid="{00000000-0005-0000-0000-000099270000}"/>
    <cellStyle name="Normal 3 20 22 2 2" xfId="9830" xr:uid="{00000000-0005-0000-0000-00009A270000}"/>
    <cellStyle name="Normal 3 20 22 2 2 2" xfId="9831" xr:uid="{00000000-0005-0000-0000-00009B270000}"/>
    <cellStyle name="Normal 3 20 22 3" xfId="9832" xr:uid="{00000000-0005-0000-0000-00009C270000}"/>
    <cellStyle name="Normal 3 20 22 3 2" xfId="9833" xr:uid="{00000000-0005-0000-0000-00009D270000}"/>
    <cellStyle name="Normal 3 20 22 3 2 2" xfId="9834" xr:uid="{00000000-0005-0000-0000-00009E270000}"/>
    <cellStyle name="Normal 3 20 23" xfId="9835" xr:uid="{00000000-0005-0000-0000-00009F270000}"/>
    <cellStyle name="Normal 3 20 23 2" xfId="9836" xr:uid="{00000000-0005-0000-0000-0000A0270000}"/>
    <cellStyle name="Normal 3 20 23 2 2" xfId="9837" xr:uid="{00000000-0005-0000-0000-0000A1270000}"/>
    <cellStyle name="Normal 3 20 23 2 2 2" xfId="9838" xr:uid="{00000000-0005-0000-0000-0000A2270000}"/>
    <cellStyle name="Normal 3 20 23 3" xfId="9839" xr:uid="{00000000-0005-0000-0000-0000A3270000}"/>
    <cellStyle name="Normal 3 20 23 3 2" xfId="9840" xr:uid="{00000000-0005-0000-0000-0000A4270000}"/>
    <cellStyle name="Normal 3 20 23 3 2 2" xfId="9841" xr:uid="{00000000-0005-0000-0000-0000A5270000}"/>
    <cellStyle name="Normal 3 20 24" xfId="9842" xr:uid="{00000000-0005-0000-0000-0000A6270000}"/>
    <cellStyle name="Normal 3 20 24 2" xfId="9843" xr:uid="{00000000-0005-0000-0000-0000A7270000}"/>
    <cellStyle name="Normal 3 20 24 2 2" xfId="9844" xr:uid="{00000000-0005-0000-0000-0000A8270000}"/>
    <cellStyle name="Normal 3 20 25" xfId="9845" xr:uid="{00000000-0005-0000-0000-0000A9270000}"/>
    <cellStyle name="Normal 3 20 25 2" xfId="9846" xr:uid="{00000000-0005-0000-0000-0000AA270000}"/>
    <cellStyle name="Normal 3 20 25 2 2" xfId="9847" xr:uid="{00000000-0005-0000-0000-0000AB270000}"/>
    <cellStyle name="Normal 3 20 3" xfId="9848" xr:uid="{00000000-0005-0000-0000-0000AC270000}"/>
    <cellStyle name="Normal 3 20 3 2" xfId="9849" xr:uid="{00000000-0005-0000-0000-0000AD270000}"/>
    <cellStyle name="Normal 3 20 3 2 2" xfId="9850" xr:uid="{00000000-0005-0000-0000-0000AE270000}"/>
    <cellStyle name="Normal 3 20 3 2 2 2" xfId="9851" xr:uid="{00000000-0005-0000-0000-0000AF270000}"/>
    <cellStyle name="Normal 3 20 3 3" xfId="9852" xr:uid="{00000000-0005-0000-0000-0000B0270000}"/>
    <cellStyle name="Normal 3 20 3 3 2" xfId="9853" xr:uid="{00000000-0005-0000-0000-0000B1270000}"/>
    <cellStyle name="Normal 3 20 3 3 2 2" xfId="9854" xr:uid="{00000000-0005-0000-0000-0000B2270000}"/>
    <cellStyle name="Normal 3 20 4" xfId="9855" xr:uid="{00000000-0005-0000-0000-0000B3270000}"/>
    <cellStyle name="Normal 3 20 4 2" xfId="9856" xr:uid="{00000000-0005-0000-0000-0000B4270000}"/>
    <cellStyle name="Normal 3 20 4 2 2" xfId="9857" xr:uid="{00000000-0005-0000-0000-0000B5270000}"/>
    <cellStyle name="Normal 3 20 4 2 2 2" xfId="9858" xr:uid="{00000000-0005-0000-0000-0000B6270000}"/>
    <cellStyle name="Normal 3 20 4 3" xfId="9859" xr:uid="{00000000-0005-0000-0000-0000B7270000}"/>
    <cellStyle name="Normal 3 20 4 3 2" xfId="9860" xr:uid="{00000000-0005-0000-0000-0000B8270000}"/>
    <cellStyle name="Normal 3 20 4 3 2 2" xfId="9861" xr:uid="{00000000-0005-0000-0000-0000B9270000}"/>
    <cellStyle name="Normal 3 20 5" xfId="9862" xr:uid="{00000000-0005-0000-0000-0000BA270000}"/>
    <cellStyle name="Normal 3 20 5 2" xfId="9863" xr:uid="{00000000-0005-0000-0000-0000BB270000}"/>
    <cellStyle name="Normal 3 20 5 2 2" xfId="9864" xr:uid="{00000000-0005-0000-0000-0000BC270000}"/>
    <cellStyle name="Normal 3 20 5 2 2 2" xfId="9865" xr:uid="{00000000-0005-0000-0000-0000BD270000}"/>
    <cellStyle name="Normal 3 20 5 3" xfId="9866" xr:uid="{00000000-0005-0000-0000-0000BE270000}"/>
    <cellStyle name="Normal 3 20 5 3 2" xfId="9867" xr:uid="{00000000-0005-0000-0000-0000BF270000}"/>
    <cellStyle name="Normal 3 20 5 3 2 2" xfId="9868" xr:uid="{00000000-0005-0000-0000-0000C0270000}"/>
    <cellStyle name="Normal 3 20 6" xfId="9869" xr:uid="{00000000-0005-0000-0000-0000C1270000}"/>
    <cellStyle name="Normal 3 20 6 2" xfId="9870" xr:uid="{00000000-0005-0000-0000-0000C2270000}"/>
    <cellStyle name="Normal 3 20 6 2 2" xfId="9871" xr:uid="{00000000-0005-0000-0000-0000C3270000}"/>
    <cellStyle name="Normal 3 20 6 2 2 2" xfId="9872" xr:uid="{00000000-0005-0000-0000-0000C4270000}"/>
    <cellStyle name="Normal 3 20 6 3" xfId="9873" xr:uid="{00000000-0005-0000-0000-0000C5270000}"/>
    <cellStyle name="Normal 3 20 6 3 2" xfId="9874" xr:uid="{00000000-0005-0000-0000-0000C6270000}"/>
    <cellStyle name="Normal 3 20 6 3 2 2" xfId="9875" xr:uid="{00000000-0005-0000-0000-0000C7270000}"/>
    <cellStyle name="Normal 3 20 7" xfId="9876" xr:uid="{00000000-0005-0000-0000-0000C8270000}"/>
    <cellStyle name="Normal 3 20 7 2" xfId="9877" xr:uid="{00000000-0005-0000-0000-0000C9270000}"/>
    <cellStyle name="Normal 3 20 7 2 2" xfId="9878" xr:uid="{00000000-0005-0000-0000-0000CA270000}"/>
    <cellStyle name="Normal 3 20 7 2 2 2" xfId="9879" xr:uid="{00000000-0005-0000-0000-0000CB270000}"/>
    <cellStyle name="Normal 3 20 7 3" xfId="9880" xr:uid="{00000000-0005-0000-0000-0000CC270000}"/>
    <cellStyle name="Normal 3 20 7 3 2" xfId="9881" xr:uid="{00000000-0005-0000-0000-0000CD270000}"/>
    <cellStyle name="Normal 3 20 7 3 2 2" xfId="9882" xr:uid="{00000000-0005-0000-0000-0000CE270000}"/>
    <cellStyle name="Normal 3 20 8" xfId="9883" xr:uid="{00000000-0005-0000-0000-0000CF270000}"/>
    <cellStyle name="Normal 3 20 8 2" xfId="9884" xr:uid="{00000000-0005-0000-0000-0000D0270000}"/>
    <cellStyle name="Normal 3 20 8 2 2" xfId="9885" xr:uid="{00000000-0005-0000-0000-0000D1270000}"/>
    <cellStyle name="Normal 3 20 8 2 2 2" xfId="9886" xr:uid="{00000000-0005-0000-0000-0000D2270000}"/>
    <cellStyle name="Normal 3 20 8 3" xfId="9887" xr:uid="{00000000-0005-0000-0000-0000D3270000}"/>
    <cellStyle name="Normal 3 20 8 3 2" xfId="9888" xr:uid="{00000000-0005-0000-0000-0000D4270000}"/>
    <cellStyle name="Normal 3 20 8 3 2 2" xfId="9889" xr:uid="{00000000-0005-0000-0000-0000D5270000}"/>
    <cellStyle name="Normal 3 20 9" xfId="9890" xr:uid="{00000000-0005-0000-0000-0000D6270000}"/>
    <cellStyle name="Normal 3 20 9 2" xfId="9891" xr:uid="{00000000-0005-0000-0000-0000D7270000}"/>
    <cellStyle name="Normal 3 20 9 2 2" xfId="9892" xr:uid="{00000000-0005-0000-0000-0000D8270000}"/>
    <cellStyle name="Normal 3 20 9 2 2 2" xfId="9893" xr:uid="{00000000-0005-0000-0000-0000D9270000}"/>
    <cellStyle name="Normal 3 20 9 3" xfId="9894" xr:uid="{00000000-0005-0000-0000-0000DA270000}"/>
    <cellStyle name="Normal 3 20 9 3 2" xfId="9895" xr:uid="{00000000-0005-0000-0000-0000DB270000}"/>
    <cellStyle name="Normal 3 20 9 3 2 2" xfId="9896" xr:uid="{00000000-0005-0000-0000-0000DC270000}"/>
    <cellStyle name="Normal 3 21" xfId="9897" xr:uid="{00000000-0005-0000-0000-0000DD270000}"/>
    <cellStyle name="Normal 3 21 10" xfId="9898" xr:uid="{00000000-0005-0000-0000-0000DE270000}"/>
    <cellStyle name="Normal 3 21 10 2" xfId="9899" xr:uid="{00000000-0005-0000-0000-0000DF270000}"/>
    <cellStyle name="Normal 3 21 10 2 2" xfId="9900" xr:uid="{00000000-0005-0000-0000-0000E0270000}"/>
    <cellStyle name="Normal 3 21 10 2 2 2" xfId="9901" xr:uid="{00000000-0005-0000-0000-0000E1270000}"/>
    <cellStyle name="Normal 3 21 10 3" xfId="9902" xr:uid="{00000000-0005-0000-0000-0000E2270000}"/>
    <cellStyle name="Normal 3 21 10 3 2" xfId="9903" xr:uid="{00000000-0005-0000-0000-0000E3270000}"/>
    <cellStyle name="Normal 3 21 10 3 2 2" xfId="9904" xr:uid="{00000000-0005-0000-0000-0000E4270000}"/>
    <cellStyle name="Normal 3 21 11" xfId="9905" xr:uid="{00000000-0005-0000-0000-0000E5270000}"/>
    <cellStyle name="Normal 3 21 11 2" xfId="9906" xr:uid="{00000000-0005-0000-0000-0000E6270000}"/>
    <cellStyle name="Normal 3 21 11 2 2" xfId="9907" xr:uid="{00000000-0005-0000-0000-0000E7270000}"/>
    <cellStyle name="Normal 3 21 11 2 2 2" xfId="9908" xr:uid="{00000000-0005-0000-0000-0000E8270000}"/>
    <cellStyle name="Normal 3 21 11 3" xfId="9909" xr:uid="{00000000-0005-0000-0000-0000E9270000}"/>
    <cellStyle name="Normal 3 21 11 3 2" xfId="9910" xr:uid="{00000000-0005-0000-0000-0000EA270000}"/>
    <cellStyle name="Normal 3 21 11 3 2 2" xfId="9911" xr:uid="{00000000-0005-0000-0000-0000EB270000}"/>
    <cellStyle name="Normal 3 21 12" xfId="9912" xr:uid="{00000000-0005-0000-0000-0000EC270000}"/>
    <cellStyle name="Normal 3 21 12 2" xfId="9913" xr:uid="{00000000-0005-0000-0000-0000ED270000}"/>
    <cellStyle name="Normal 3 21 12 2 2" xfId="9914" xr:uid="{00000000-0005-0000-0000-0000EE270000}"/>
    <cellStyle name="Normal 3 21 12 2 2 2" xfId="9915" xr:uid="{00000000-0005-0000-0000-0000EF270000}"/>
    <cellStyle name="Normal 3 21 12 3" xfId="9916" xr:uid="{00000000-0005-0000-0000-0000F0270000}"/>
    <cellStyle name="Normal 3 21 12 3 2" xfId="9917" xr:uid="{00000000-0005-0000-0000-0000F1270000}"/>
    <cellStyle name="Normal 3 21 12 3 2 2" xfId="9918" xr:uid="{00000000-0005-0000-0000-0000F2270000}"/>
    <cellStyle name="Normal 3 21 13" xfId="9919" xr:uid="{00000000-0005-0000-0000-0000F3270000}"/>
    <cellStyle name="Normal 3 21 13 2" xfId="9920" xr:uid="{00000000-0005-0000-0000-0000F4270000}"/>
    <cellStyle name="Normal 3 21 13 2 2" xfId="9921" xr:uid="{00000000-0005-0000-0000-0000F5270000}"/>
    <cellStyle name="Normal 3 21 13 2 2 2" xfId="9922" xr:uid="{00000000-0005-0000-0000-0000F6270000}"/>
    <cellStyle name="Normal 3 21 13 3" xfId="9923" xr:uid="{00000000-0005-0000-0000-0000F7270000}"/>
    <cellStyle name="Normal 3 21 13 3 2" xfId="9924" xr:uid="{00000000-0005-0000-0000-0000F8270000}"/>
    <cellStyle name="Normal 3 21 13 3 2 2" xfId="9925" xr:uid="{00000000-0005-0000-0000-0000F9270000}"/>
    <cellStyle name="Normal 3 21 14" xfId="9926" xr:uid="{00000000-0005-0000-0000-0000FA270000}"/>
    <cellStyle name="Normal 3 21 14 2" xfId="9927" xr:uid="{00000000-0005-0000-0000-0000FB270000}"/>
    <cellStyle name="Normal 3 21 14 2 2" xfId="9928" xr:uid="{00000000-0005-0000-0000-0000FC270000}"/>
    <cellStyle name="Normal 3 21 14 2 2 2" xfId="9929" xr:uid="{00000000-0005-0000-0000-0000FD270000}"/>
    <cellStyle name="Normal 3 21 14 3" xfId="9930" xr:uid="{00000000-0005-0000-0000-0000FE270000}"/>
    <cellStyle name="Normal 3 21 14 3 2" xfId="9931" xr:uid="{00000000-0005-0000-0000-0000FF270000}"/>
    <cellStyle name="Normal 3 21 14 3 2 2" xfId="9932" xr:uid="{00000000-0005-0000-0000-000000280000}"/>
    <cellStyle name="Normal 3 21 15" xfId="9933" xr:uid="{00000000-0005-0000-0000-000001280000}"/>
    <cellStyle name="Normal 3 21 15 2" xfId="9934" xr:uid="{00000000-0005-0000-0000-000002280000}"/>
    <cellStyle name="Normal 3 21 15 2 2" xfId="9935" xr:uid="{00000000-0005-0000-0000-000003280000}"/>
    <cellStyle name="Normal 3 21 15 2 2 2" xfId="9936" xr:uid="{00000000-0005-0000-0000-000004280000}"/>
    <cellStyle name="Normal 3 21 15 3" xfId="9937" xr:uid="{00000000-0005-0000-0000-000005280000}"/>
    <cellStyle name="Normal 3 21 15 3 2" xfId="9938" xr:uid="{00000000-0005-0000-0000-000006280000}"/>
    <cellStyle name="Normal 3 21 15 3 2 2" xfId="9939" xr:uid="{00000000-0005-0000-0000-000007280000}"/>
    <cellStyle name="Normal 3 21 16" xfId="9940" xr:uid="{00000000-0005-0000-0000-000008280000}"/>
    <cellStyle name="Normal 3 21 16 2" xfId="9941" xr:uid="{00000000-0005-0000-0000-000009280000}"/>
    <cellStyle name="Normal 3 21 16 2 2" xfId="9942" xr:uid="{00000000-0005-0000-0000-00000A280000}"/>
    <cellStyle name="Normal 3 21 16 2 2 2" xfId="9943" xr:uid="{00000000-0005-0000-0000-00000B280000}"/>
    <cellStyle name="Normal 3 21 16 3" xfId="9944" xr:uid="{00000000-0005-0000-0000-00000C280000}"/>
    <cellStyle name="Normal 3 21 16 3 2" xfId="9945" xr:uid="{00000000-0005-0000-0000-00000D280000}"/>
    <cellStyle name="Normal 3 21 16 3 2 2" xfId="9946" xr:uid="{00000000-0005-0000-0000-00000E280000}"/>
    <cellStyle name="Normal 3 21 17" xfId="9947" xr:uid="{00000000-0005-0000-0000-00000F280000}"/>
    <cellStyle name="Normal 3 21 17 2" xfId="9948" xr:uid="{00000000-0005-0000-0000-000010280000}"/>
    <cellStyle name="Normal 3 21 17 2 2" xfId="9949" xr:uid="{00000000-0005-0000-0000-000011280000}"/>
    <cellStyle name="Normal 3 21 17 2 2 2" xfId="9950" xr:uid="{00000000-0005-0000-0000-000012280000}"/>
    <cellStyle name="Normal 3 21 17 3" xfId="9951" xr:uid="{00000000-0005-0000-0000-000013280000}"/>
    <cellStyle name="Normal 3 21 17 3 2" xfId="9952" xr:uid="{00000000-0005-0000-0000-000014280000}"/>
    <cellStyle name="Normal 3 21 17 3 2 2" xfId="9953" xr:uid="{00000000-0005-0000-0000-000015280000}"/>
    <cellStyle name="Normal 3 21 18" xfId="9954" xr:uid="{00000000-0005-0000-0000-000016280000}"/>
    <cellStyle name="Normal 3 21 18 2" xfId="9955" xr:uid="{00000000-0005-0000-0000-000017280000}"/>
    <cellStyle name="Normal 3 21 18 2 2" xfId="9956" xr:uid="{00000000-0005-0000-0000-000018280000}"/>
    <cellStyle name="Normal 3 21 18 2 2 2" xfId="9957" xr:uid="{00000000-0005-0000-0000-000019280000}"/>
    <cellStyle name="Normal 3 21 18 3" xfId="9958" xr:uid="{00000000-0005-0000-0000-00001A280000}"/>
    <cellStyle name="Normal 3 21 18 3 2" xfId="9959" xr:uid="{00000000-0005-0000-0000-00001B280000}"/>
    <cellStyle name="Normal 3 21 18 3 2 2" xfId="9960" xr:uid="{00000000-0005-0000-0000-00001C280000}"/>
    <cellStyle name="Normal 3 21 19" xfId="9961" xr:uid="{00000000-0005-0000-0000-00001D280000}"/>
    <cellStyle name="Normal 3 21 19 2" xfId="9962" xr:uid="{00000000-0005-0000-0000-00001E280000}"/>
    <cellStyle name="Normal 3 21 19 2 2" xfId="9963" xr:uid="{00000000-0005-0000-0000-00001F280000}"/>
    <cellStyle name="Normal 3 21 19 2 2 2" xfId="9964" xr:uid="{00000000-0005-0000-0000-000020280000}"/>
    <cellStyle name="Normal 3 21 19 3" xfId="9965" xr:uid="{00000000-0005-0000-0000-000021280000}"/>
    <cellStyle name="Normal 3 21 19 3 2" xfId="9966" xr:uid="{00000000-0005-0000-0000-000022280000}"/>
    <cellStyle name="Normal 3 21 19 3 2 2" xfId="9967" xr:uid="{00000000-0005-0000-0000-000023280000}"/>
    <cellStyle name="Normal 3 21 2" xfId="9968" xr:uid="{00000000-0005-0000-0000-000024280000}"/>
    <cellStyle name="Normal 3 21 2 2" xfId="9969" xr:uid="{00000000-0005-0000-0000-000025280000}"/>
    <cellStyle name="Normal 3 21 2 2 2" xfId="9970" xr:uid="{00000000-0005-0000-0000-000026280000}"/>
    <cellStyle name="Normal 3 21 2 2 2 2" xfId="9971" xr:uid="{00000000-0005-0000-0000-000027280000}"/>
    <cellStyle name="Normal 3 21 2 3" xfId="9972" xr:uid="{00000000-0005-0000-0000-000028280000}"/>
    <cellStyle name="Normal 3 21 2 3 2" xfId="9973" xr:uid="{00000000-0005-0000-0000-000029280000}"/>
    <cellStyle name="Normal 3 21 2 3 2 2" xfId="9974" xr:uid="{00000000-0005-0000-0000-00002A280000}"/>
    <cellStyle name="Normal 3 21 20" xfId="9975" xr:uid="{00000000-0005-0000-0000-00002B280000}"/>
    <cellStyle name="Normal 3 21 20 2" xfId="9976" xr:uid="{00000000-0005-0000-0000-00002C280000}"/>
    <cellStyle name="Normal 3 21 20 2 2" xfId="9977" xr:uid="{00000000-0005-0000-0000-00002D280000}"/>
    <cellStyle name="Normal 3 21 20 2 2 2" xfId="9978" xr:uid="{00000000-0005-0000-0000-00002E280000}"/>
    <cellStyle name="Normal 3 21 20 3" xfId="9979" xr:uid="{00000000-0005-0000-0000-00002F280000}"/>
    <cellStyle name="Normal 3 21 20 3 2" xfId="9980" xr:uid="{00000000-0005-0000-0000-000030280000}"/>
    <cellStyle name="Normal 3 21 20 3 2 2" xfId="9981" xr:uid="{00000000-0005-0000-0000-000031280000}"/>
    <cellStyle name="Normal 3 21 21" xfId="9982" xr:uid="{00000000-0005-0000-0000-000032280000}"/>
    <cellStyle name="Normal 3 21 21 2" xfId="9983" xr:uid="{00000000-0005-0000-0000-000033280000}"/>
    <cellStyle name="Normal 3 21 21 2 2" xfId="9984" xr:uid="{00000000-0005-0000-0000-000034280000}"/>
    <cellStyle name="Normal 3 21 21 2 2 2" xfId="9985" xr:uid="{00000000-0005-0000-0000-000035280000}"/>
    <cellStyle name="Normal 3 21 21 3" xfId="9986" xr:uid="{00000000-0005-0000-0000-000036280000}"/>
    <cellStyle name="Normal 3 21 21 3 2" xfId="9987" xr:uid="{00000000-0005-0000-0000-000037280000}"/>
    <cellStyle name="Normal 3 21 21 3 2 2" xfId="9988" xr:uid="{00000000-0005-0000-0000-000038280000}"/>
    <cellStyle name="Normal 3 21 22" xfId="9989" xr:uid="{00000000-0005-0000-0000-000039280000}"/>
    <cellStyle name="Normal 3 21 22 2" xfId="9990" xr:uid="{00000000-0005-0000-0000-00003A280000}"/>
    <cellStyle name="Normal 3 21 22 2 2" xfId="9991" xr:uid="{00000000-0005-0000-0000-00003B280000}"/>
    <cellStyle name="Normal 3 21 22 2 2 2" xfId="9992" xr:uid="{00000000-0005-0000-0000-00003C280000}"/>
    <cellStyle name="Normal 3 21 22 3" xfId="9993" xr:uid="{00000000-0005-0000-0000-00003D280000}"/>
    <cellStyle name="Normal 3 21 22 3 2" xfId="9994" xr:uid="{00000000-0005-0000-0000-00003E280000}"/>
    <cellStyle name="Normal 3 21 22 3 2 2" xfId="9995" xr:uid="{00000000-0005-0000-0000-00003F280000}"/>
    <cellStyle name="Normal 3 21 23" xfId="9996" xr:uid="{00000000-0005-0000-0000-000040280000}"/>
    <cellStyle name="Normal 3 21 23 2" xfId="9997" xr:uid="{00000000-0005-0000-0000-000041280000}"/>
    <cellStyle name="Normal 3 21 23 2 2" xfId="9998" xr:uid="{00000000-0005-0000-0000-000042280000}"/>
    <cellStyle name="Normal 3 21 23 2 2 2" xfId="9999" xr:uid="{00000000-0005-0000-0000-000043280000}"/>
    <cellStyle name="Normal 3 21 23 3" xfId="10000" xr:uid="{00000000-0005-0000-0000-000044280000}"/>
    <cellStyle name="Normal 3 21 23 3 2" xfId="10001" xr:uid="{00000000-0005-0000-0000-000045280000}"/>
    <cellStyle name="Normal 3 21 23 3 2 2" xfId="10002" xr:uid="{00000000-0005-0000-0000-000046280000}"/>
    <cellStyle name="Normal 3 21 24" xfId="10003" xr:uid="{00000000-0005-0000-0000-000047280000}"/>
    <cellStyle name="Normal 3 21 24 2" xfId="10004" xr:uid="{00000000-0005-0000-0000-000048280000}"/>
    <cellStyle name="Normal 3 21 24 2 2" xfId="10005" xr:uid="{00000000-0005-0000-0000-000049280000}"/>
    <cellStyle name="Normal 3 21 25" xfId="10006" xr:uid="{00000000-0005-0000-0000-00004A280000}"/>
    <cellStyle name="Normal 3 21 25 2" xfId="10007" xr:uid="{00000000-0005-0000-0000-00004B280000}"/>
    <cellStyle name="Normal 3 21 25 2 2" xfId="10008" xr:uid="{00000000-0005-0000-0000-00004C280000}"/>
    <cellStyle name="Normal 3 21 3" xfId="10009" xr:uid="{00000000-0005-0000-0000-00004D280000}"/>
    <cellStyle name="Normal 3 21 3 2" xfId="10010" xr:uid="{00000000-0005-0000-0000-00004E280000}"/>
    <cellStyle name="Normal 3 21 3 2 2" xfId="10011" xr:uid="{00000000-0005-0000-0000-00004F280000}"/>
    <cellStyle name="Normal 3 21 3 2 2 2" xfId="10012" xr:uid="{00000000-0005-0000-0000-000050280000}"/>
    <cellStyle name="Normal 3 21 3 3" xfId="10013" xr:uid="{00000000-0005-0000-0000-000051280000}"/>
    <cellStyle name="Normal 3 21 3 3 2" xfId="10014" xr:uid="{00000000-0005-0000-0000-000052280000}"/>
    <cellStyle name="Normal 3 21 3 3 2 2" xfId="10015" xr:uid="{00000000-0005-0000-0000-000053280000}"/>
    <cellStyle name="Normal 3 21 4" xfId="10016" xr:uid="{00000000-0005-0000-0000-000054280000}"/>
    <cellStyle name="Normal 3 21 4 2" xfId="10017" xr:uid="{00000000-0005-0000-0000-000055280000}"/>
    <cellStyle name="Normal 3 21 4 2 2" xfId="10018" xr:uid="{00000000-0005-0000-0000-000056280000}"/>
    <cellStyle name="Normal 3 21 4 2 2 2" xfId="10019" xr:uid="{00000000-0005-0000-0000-000057280000}"/>
    <cellStyle name="Normal 3 21 4 3" xfId="10020" xr:uid="{00000000-0005-0000-0000-000058280000}"/>
    <cellStyle name="Normal 3 21 4 3 2" xfId="10021" xr:uid="{00000000-0005-0000-0000-000059280000}"/>
    <cellStyle name="Normal 3 21 4 3 2 2" xfId="10022" xr:uid="{00000000-0005-0000-0000-00005A280000}"/>
    <cellStyle name="Normal 3 21 5" xfId="10023" xr:uid="{00000000-0005-0000-0000-00005B280000}"/>
    <cellStyle name="Normal 3 21 5 2" xfId="10024" xr:uid="{00000000-0005-0000-0000-00005C280000}"/>
    <cellStyle name="Normal 3 21 5 2 2" xfId="10025" xr:uid="{00000000-0005-0000-0000-00005D280000}"/>
    <cellStyle name="Normal 3 21 5 2 2 2" xfId="10026" xr:uid="{00000000-0005-0000-0000-00005E280000}"/>
    <cellStyle name="Normal 3 21 5 3" xfId="10027" xr:uid="{00000000-0005-0000-0000-00005F280000}"/>
    <cellStyle name="Normal 3 21 5 3 2" xfId="10028" xr:uid="{00000000-0005-0000-0000-000060280000}"/>
    <cellStyle name="Normal 3 21 5 3 2 2" xfId="10029" xr:uid="{00000000-0005-0000-0000-000061280000}"/>
    <cellStyle name="Normal 3 21 6" xfId="10030" xr:uid="{00000000-0005-0000-0000-000062280000}"/>
    <cellStyle name="Normal 3 21 6 2" xfId="10031" xr:uid="{00000000-0005-0000-0000-000063280000}"/>
    <cellStyle name="Normal 3 21 6 2 2" xfId="10032" xr:uid="{00000000-0005-0000-0000-000064280000}"/>
    <cellStyle name="Normal 3 21 6 2 2 2" xfId="10033" xr:uid="{00000000-0005-0000-0000-000065280000}"/>
    <cellStyle name="Normal 3 21 6 3" xfId="10034" xr:uid="{00000000-0005-0000-0000-000066280000}"/>
    <cellStyle name="Normal 3 21 6 3 2" xfId="10035" xr:uid="{00000000-0005-0000-0000-000067280000}"/>
    <cellStyle name="Normal 3 21 6 3 2 2" xfId="10036" xr:uid="{00000000-0005-0000-0000-000068280000}"/>
    <cellStyle name="Normal 3 21 7" xfId="10037" xr:uid="{00000000-0005-0000-0000-000069280000}"/>
    <cellStyle name="Normal 3 21 7 2" xfId="10038" xr:uid="{00000000-0005-0000-0000-00006A280000}"/>
    <cellStyle name="Normal 3 21 7 2 2" xfId="10039" xr:uid="{00000000-0005-0000-0000-00006B280000}"/>
    <cellStyle name="Normal 3 21 7 2 2 2" xfId="10040" xr:uid="{00000000-0005-0000-0000-00006C280000}"/>
    <cellStyle name="Normal 3 21 7 3" xfId="10041" xr:uid="{00000000-0005-0000-0000-00006D280000}"/>
    <cellStyle name="Normal 3 21 7 3 2" xfId="10042" xr:uid="{00000000-0005-0000-0000-00006E280000}"/>
    <cellStyle name="Normal 3 21 7 3 2 2" xfId="10043" xr:uid="{00000000-0005-0000-0000-00006F280000}"/>
    <cellStyle name="Normal 3 21 8" xfId="10044" xr:uid="{00000000-0005-0000-0000-000070280000}"/>
    <cellStyle name="Normal 3 21 8 2" xfId="10045" xr:uid="{00000000-0005-0000-0000-000071280000}"/>
    <cellStyle name="Normal 3 21 8 2 2" xfId="10046" xr:uid="{00000000-0005-0000-0000-000072280000}"/>
    <cellStyle name="Normal 3 21 8 2 2 2" xfId="10047" xr:uid="{00000000-0005-0000-0000-000073280000}"/>
    <cellStyle name="Normal 3 21 8 3" xfId="10048" xr:uid="{00000000-0005-0000-0000-000074280000}"/>
    <cellStyle name="Normal 3 21 8 3 2" xfId="10049" xr:uid="{00000000-0005-0000-0000-000075280000}"/>
    <cellStyle name="Normal 3 21 8 3 2 2" xfId="10050" xr:uid="{00000000-0005-0000-0000-000076280000}"/>
    <cellStyle name="Normal 3 21 9" xfId="10051" xr:uid="{00000000-0005-0000-0000-000077280000}"/>
    <cellStyle name="Normal 3 21 9 2" xfId="10052" xr:uid="{00000000-0005-0000-0000-000078280000}"/>
    <cellStyle name="Normal 3 21 9 2 2" xfId="10053" xr:uid="{00000000-0005-0000-0000-000079280000}"/>
    <cellStyle name="Normal 3 21 9 2 2 2" xfId="10054" xr:uid="{00000000-0005-0000-0000-00007A280000}"/>
    <cellStyle name="Normal 3 21 9 3" xfId="10055" xr:uid="{00000000-0005-0000-0000-00007B280000}"/>
    <cellStyle name="Normal 3 21 9 3 2" xfId="10056" xr:uid="{00000000-0005-0000-0000-00007C280000}"/>
    <cellStyle name="Normal 3 21 9 3 2 2" xfId="10057" xr:uid="{00000000-0005-0000-0000-00007D280000}"/>
    <cellStyle name="Normal 3 22" xfId="10058" xr:uid="{00000000-0005-0000-0000-00007E280000}"/>
    <cellStyle name="Normal 3 22 10" xfId="10059" xr:uid="{00000000-0005-0000-0000-00007F280000}"/>
    <cellStyle name="Normal 3 22 10 2" xfId="10060" xr:uid="{00000000-0005-0000-0000-000080280000}"/>
    <cellStyle name="Normal 3 22 10 2 2" xfId="10061" xr:uid="{00000000-0005-0000-0000-000081280000}"/>
    <cellStyle name="Normal 3 22 10 2 2 2" xfId="10062" xr:uid="{00000000-0005-0000-0000-000082280000}"/>
    <cellStyle name="Normal 3 22 10 3" xfId="10063" xr:uid="{00000000-0005-0000-0000-000083280000}"/>
    <cellStyle name="Normal 3 22 10 3 2" xfId="10064" xr:uid="{00000000-0005-0000-0000-000084280000}"/>
    <cellStyle name="Normal 3 22 10 3 2 2" xfId="10065" xr:uid="{00000000-0005-0000-0000-000085280000}"/>
    <cellStyle name="Normal 3 22 11" xfId="10066" xr:uid="{00000000-0005-0000-0000-000086280000}"/>
    <cellStyle name="Normal 3 22 11 2" xfId="10067" xr:uid="{00000000-0005-0000-0000-000087280000}"/>
    <cellStyle name="Normal 3 22 11 2 2" xfId="10068" xr:uid="{00000000-0005-0000-0000-000088280000}"/>
    <cellStyle name="Normal 3 22 11 2 2 2" xfId="10069" xr:uid="{00000000-0005-0000-0000-000089280000}"/>
    <cellStyle name="Normal 3 22 11 3" xfId="10070" xr:uid="{00000000-0005-0000-0000-00008A280000}"/>
    <cellStyle name="Normal 3 22 11 3 2" xfId="10071" xr:uid="{00000000-0005-0000-0000-00008B280000}"/>
    <cellStyle name="Normal 3 22 11 3 2 2" xfId="10072" xr:uid="{00000000-0005-0000-0000-00008C280000}"/>
    <cellStyle name="Normal 3 22 12" xfId="10073" xr:uid="{00000000-0005-0000-0000-00008D280000}"/>
    <cellStyle name="Normal 3 22 12 2" xfId="10074" xr:uid="{00000000-0005-0000-0000-00008E280000}"/>
    <cellStyle name="Normal 3 22 12 2 2" xfId="10075" xr:uid="{00000000-0005-0000-0000-00008F280000}"/>
    <cellStyle name="Normal 3 22 12 2 2 2" xfId="10076" xr:uid="{00000000-0005-0000-0000-000090280000}"/>
    <cellStyle name="Normal 3 22 12 3" xfId="10077" xr:uid="{00000000-0005-0000-0000-000091280000}"/>
    <cellStyle name="Normal 3 22 12 3 2" xfId="10078" xr:uid="{00000000-0005-0000-0000-000092280000}"/>
    <cellStyle name="Normal 3 22 12 3 2 2" xfId="10079" xr:uid="{00000000-0005-0000-0000-000093280000}"/>
    <cellStyle name="Normal 3 22 13" xfId="10080" xr:uid="{00000000-0005-0000-0000-000094280000}"/>
    <cellStyle name="Normal 3 22 13 2" xfId="10081" xr:uid="{00000000-0005-0000-0000-000095280000}"/>
    <cellStyle name="Normal 3 22 13 2 2" xfId="10082" xr:uid="{00000000-0005-0000-0000-000096280000}"/>
    <cellStyle name="Normal 3 22 13 2 2 2" xfId="10083" xr:uid="{00000000-0005-0000-0000-000097280000}"/>
    <cellStyle name="Normal 3 22 13 3" xfId="10084" xr:uid="{00000000-0005-0000-0000-000098280000}"/>
    <cellStyle name="Normal 3 22 13 3 2" xfId="10085" xr:uid="{00000000-0005-0000-0000-000099280000}"/>
    <cellStyle name="Normal 3 22 13 3 2 2" xfId="10086" xr:uid="{00000000-0005-0000-0000-00009A280000}"/>
    <cellStyle name="Normal 3 22 14" xfId="10087" xr:uid="{00000000-0005-0000-0000-00009B280000}"/>
    <cellStyle name="Normal 3 22 14 2" xfId="10088" xr:uid="{00000000-0005-0000-0000-00009C280000}"/>
    <cellStyle name="Normal 3 22 14 2 2" xfId="10089" xr:uid="{00000000-0005-0000-0000-00009D280000}"/>
    <cellStyle name="Normal 3 22 14 2 2 2" xfId="10090" xr:uid="{00000000-0005-0000-0000-00009E280000}"/>
    <cellStyle name="Normal 3 22 14 3" xfId="10091" xr:uid="{00000000-0005-0000-0000-00009F280000}"/>
    <cellStyle name="Normal 3 22 14 3 2" xfId="10092" xr:uid="{00000000-0005-0000-0000-0000A0280000}"/>
    <cellStyle name="Normal 3 22 14 3 2 2" xfId="10093" xr:uid="{00000000-0005-0000-0000-0000A1280000}"/>
    <cellStyle name="Normal 3 22 15" xfId="10094" xr:uid="{00000000-0005-0000-0000-0000A2280000}"/>
    <cellStyle name="Normal 3 22 15 2" xfId="10095" xr:uid="{00000000-0005-0000-0000-0000A3280000}"/>
    <cellStyle name="Normal 3 22 15 2 2" xfId="10096" xr:uid="{00000000-0005-0000-0000-0000A4280000}"/>
    <cellStyle name="Normal 3 22 15 2 2 2" xfId="10097" xr:uid="{00000000-0005-0000-0000-0000A5280000}"/>
    <cellStyle name="Normal 3 22 15 3" xfId="10098" xr:uid="{00000000-0005-0000-0000-0000A6280000}"/>
    <cellStyle name="Normal 3 22 15 3 2" xfId="10099" xr:uid="{00000000-0005-0000-0000-0000A7280000}"/>
    <cellStyle name="Normal 3 22 15 3 2 2" xfId="10100" xr:uid="{00000000-0005-0000-0000-0000A8280000}"/>
    <cellStyle name="Normal 3 22 16" xfId="10101" xr:uid="{00000000-0005-0000-0000-0000A9280000}"/>
    <cellStyle name="Normal 3 22 16 2" xfId="10102" xr:uid="{00000000-0005-0000-0000-0000AA280000}"/>
    <cellStyle name="Normal 3 22 16 2 2" xfId="10103" xr:uid="{00000000-0005-0000-0000-0000AB280000}"/>
    <cellStyle name="Normal 3 22 16 2 2 2" xfId="10104" xr:uid="{00000000-0005-0000-0000-0000AC280000}"/>
    <cellStyle name="Normal 3 22 16 3" xfId="10105" xr:uid="{00000000-0005-0000-0000-0000AD280000}"/>
    <cellStyle name="Normal 3 22 16 3 2" xfId="10106" xr:uid="{00000000-0005-0000-0000-0000AE280000}"/>
    <cellStyle name="Normal 3 22 16 3 2 2" xfId="10107" xr:uid="{00000000-0005-0000-0000-0000AF280000}"/>
    <cellStyle name="Normal 3 22 17" xfId="10108" xr:uid="{00000000-0005-0000-0000-0000B0280000}"/>
    <cellStyle name="Normal 3 22 17 2" xfId="10109" xr:uid="{00000000-0005-0000-0000-0000B1280000}"/>
    <cellStyle name="Normal 3 22 17 2 2" xfId="10110" xr:uid="{00000000-0005-0000-0000-0000B2280000}"/>
    <cellStyle name="Normal 3 22 17 2 2 2" xfId="10111" xr:uid="{00000000-0005-0000-0000-0000B3280000}"/>
    <cellStyle name="Normal 3 22 17 3" xfId="10112" xr:uid="{00000000-0005-0000-0000-0000B4280000}"/>
    <cellStyle name="Normal 3 22 17 3 2" xfId="10113" xr:uid="{00000000-0005-0000-0000-0000B5280000}"/>
    <cellStyle name="Normal 3 22 17 3 2 2" xfId="10114" xr:uid="{00000000-0005-0000-0000-0000B6280000}"/>
    <cellStyle name="Normal 3 22 18" xfId="10115" xr:uid="{00000000-0005-0000-0000-0000B7280000}"/>
    <cellStyle name="Normal 3 22 18 2" xfId="10116" xr:uid="{00000000-0005-0000-0000-0000B8280000}"/>
    <cellStyle name="Normal 3 22 18 2 2" xfId="10117" xr:uid="{00000000-0005-0000-0000-0000B9280000}"/>
    <cellStyle name="Normal 3 22 18 2 2 2" xfId="10118" xr:uid="{00000000-0005-0000-0000-0000BA280000}"/>
    <cellStyle name="Normal 3 22 18 3" xfId="10119" xr:uid="{00000000-0005-0000-0000-0000BB280000}"/>
    <cellStyle name="Normal 3 22 18 3 2" xfId="10120" xr:uid="{00000000-0005-0000-0000-0000BC280000}"/>
    <cellStyle name="Normal 3 22 18 3 2 2" xfId="10121" xr:uid="{00000000-0005-0000-0000-0000BD280000}"/>
    <cellStyle name="Normal 3 22 19" xfId="10122" xr:uid="{00000000-0005-0000-0000-0000BE280000}"/>
    <cellStyle name="Normal 3 22 19 2" xfId="10123" xr:uid="{00000000-0005-0000-0000-0000BF280000}"/>
    <cellStyle name="Normal 3 22 19 2 2" xfId="10124" xr:uid="{00000000-0005-0000-0000-0000C0280000}"/>
    <cellStyle name="Normal 3 22 19 2 2 2" xfId="10125" xr:uid="{00000000-0005-0000-0000-0000C1280000}"/>
    <cellStyle name="Normal 3 22 19 3" xfId="10126" xr:uid="{00000000-0005-0000-0000-0000C2280000}"/>
    <cellStyle name="Normal 3 22 19 3 2" xfId="10127" xr:uid="{00000000-0005-0000-0000-0000C3280000}"/>
    <cellStyle name="Normal 3 22 19 3 2 2" xfId="10128" xr:uid="{00000000-0005-0000-0000-0000C4280000}"/>
    <cellStyle name="Normal 3 22 2" xfId="10129" xr:uid="{00000000-0005-0000-0000-0000C5280000}"/>
    <cellStyle name="Normal 3 22 2 2" xfId="10130" xr:uid="{00000000-0005-0000-0000-0000C6280000}"/>
    <cellStyle name="Normal 3 22 2 2 2" xfId="10131" xr:uid="{00000000-0005-0000-0000-0000C7280000}"/>
    <cellStyle name="Normal 3 22 2 2 2 2" xfId="10132" xr:uid="{00000000-0005-0000-0000-0000C8280000}"/>
    <cellStyle name="Normal 3 22 2 3" xfId="10133" xr:uid="{00000000-0005-0000-0000-0000C9280000}"/>
    <cellStyle name="Normal 3 22 2 3 2" xfId="10134" xr:uid="{00000000-0005-0000-0000-0000CA280000}"/>
    <cellStyle name="Normal 3 22 2 3 2 2" xfId="10135" xr:uid="{00000000-0005-0000-0000-0000CB280000}"/>
    <cellStyle name="Normal 3 22 20" xfId="10136" xr:uid="{00000000-0005-0000-0000-0000CC280000}"/>
    <cellStyle name="Normal 3 22 20 2" xfId="10137" xr:uid="{00000000-0005-0000-0000-0000CD280000}"/>
    <cellStyle name="Normal 3 22 20 2 2" xfId="10138" xr:uid="{00000000-0005-0000-0000-0000CE280000}"/>
    <cellStyle name="Normal 3 22 20 2 2 2" xfId="10139" xr:uid="{00000000-0005-0000-0000-0000CF280000}"/>
    <cellStyle name="Normal 3 22 20 3" xfId="10140" xr:uid="{00000000-0005-0000-0000-0000D0280000}"/>
    <cellStyle name="Normal 3 22 20 3 2" xfId="10141" xr:uid="{00000000-0005-0000-0000-0000D1280000}"/>
    <cellStyle name="Normal 3 22 20 3 2 2" xfId="10142" xr:uid="{00000000-0005-0000-0000-0000D2280000}"/>
    <cellStyle name="Normal 3 22 21" xfId="10143" xr:uid="{00000000-0005-0000-0000-0000D3280000}"/>
    <cellStyle name="Normal 3 22 21 2" xfId="10144" xr:uid="{00000000-0005-0000-0000-0000D4280000}"/>
    <cellStyle name="Normal 3 22 21 2 2" xfId="10145" xr:uid="{00000000-0005-0000-0000-0000D5280000}"/>
    <cellStyle name="Normal 3 22 21 2 2 2" xfId="10146" xr:uid="{00000000-0005-0000-0000-0000D6280000}"/>
    <cellStyle name="Normal 3 22 21 3" xfId="10147" xr:uid="{00000000-0005-0000-0000-0000D7280000}"/>
    <cellStyle name="Normal 3 22 21 3 2" xfId="10148" xr:uid="{00000000-0005-0000-0000-0000D8280000}"/>
    <cellStyle name="Normal 3 22 21 3 2 2" xfId="10149" xr:uid="{00000000-0005-0000-0000-0000D9280000}"/>
    <cellStyle name="Normal 3 22 22" xfId="10150" xr:uid="{00000000-0005-0000-0000-0000DA280000}"/>
    <cellStyle name="Normal 3 22 22 2" xfId="10151" xr:uid="{00000000-0005-0000-0000-0000DB280000}"/>
    <cellStyle name="Normal 3 22 22 2 2" xfId="10152" xr:uid="{00000000-0005-0000-0000-0000DC280000}"/>
    <cellStyle name="Normal 3 22 22 2 2 2" xfId="10153" xr:uid="{00000000-0005-0000-0000-0000DD280000}"/>
    <cellStyle name="Normal 3 22 22 3" xfId="10154" xr:uid="{00000000-0005-0000-0000-0000DE280000}"/>
    <cellStyle name="Normal 3 22 22 3 2" xfId="10155" xr:uid="{00000000-0005-0000-0000-0000DF280000}"/>
    <cellStyle name="Normal 3 22 22 3 2 2" xfId="10156" xr:uid="{00000000-0005-0000-0000-0000E0280000}"/>
    <cellStyle name="Normal 3 22 23" xfId="10157" xr:uid="{00000000-0005-0000-0000-0000E1280000}"/>
    <cellStyle name="Normal 3 22 23 2" xfId="10158" xr:uid="{00000000-0005-0000-0000-0000E2280000}"/>
    <cellStyle name="Normal 3 22 23 2 2" xfId="10159" xr:uid="{00000000-0005-0000-0000-0000E3280000}"/>
    <cellStyle name="Normal 3 22 23 2 2 2" xfId="10160" xr:uid="{00000000-0005-0000-0000-0000E4280000}"/>
    <cellStyle name="Normal 3 22 23 3" xfId="10161" xr:uid="{00000000-0005-0000-0000-0000E5280000}"/>
    <cellStyle name="Normal 3 22 23 3 2" xfId="10162" xr:uid="{00000000-0005-0000-0000-0000E6280000}"/>
    <cellStyle name="Normal 3 22 23 3 2 2" xfId="10163" xr:uid="{00000000-0005-0000-0000-0000E7280000}"/>
    <cellStyle name="Normal 3 22 24" xfId="10164" xr:uid="{00000000-0005-0000-0000-0000E8280000}"/>
    <cellStyle name="Normal 3 22 24 2" xfId="10165" xr:uid="{00000000-0005-0000-0000-0000E9280000}"/>
    <cellStyle name="Normal 3 22 24 2 2" xfId="10166" xr:uid="{00000000-0005-0000-0000-0000EA280000}"/>
    <cellStyle name="Normal 3 22 25" xfId="10167" xr:uid="{00000000-0005-0000-0000-0000EB280000}"/>
    <cellStyle name="Normal 3 22 25 2" xfId="10168" xr:uid="{00000000-0005-0000-0000-0000EC280000}"/>
    <cellStyle name="Normal 3 22 25 2 2" xfId="10169" xr:uid="{00000000-0005-0000-0000-0000ED280000}"/>
    <cellStyle name="Normal 3 22 3" xfId="10170" xr:uid="{00000000-0005-0000-0000-0000EE280000}"/>
    <cellStyle name="Normal 3 22 3 2" xfId="10171" xr:uid="{00000000-0005-0000-0000-0000EF280000}"/>
    <cellStyle name="Normal 3 22 3 2 2" xfId="10172" xr:uid="{00000000-0005-0000-0000-0000F0280000}"/>
    <cellStyle name="Normal 3 22 3 2 2 2" xfId="10173" xr:uid="{00000000-0005-0000-0000-0000F1280000}"/>
    <cellStyle name="Normal 3 22 3 3" xfId="10174" xr:uid="{00000000-0005-0000-0000-0000F2280000}"/>
    <cellStyle name="Normal 3 22 3 3 2" xfId="10175" xr:uid="{00000000-0005-0000-0000-0000F3280000}"/>
    <cellStyle name="Normal 3 22 3 3 2 2" xfId="10176" xr:uid="{00000000-0005-0000-0000-0000F4280000}"/>
    <cellStyle name="Normal 3 22 4" xfId="10177" xr:uid="{00000000-0005-0000-0000-0000F5280000}"/>
    <cellStyle name="Normal 3 22 4 2" xfId="10178" xr:uid="{00000000-0005-0000-0000-0000F6280000}"/>
    <cellStyle name="Normal 3 22 4 2 2" xfId="10179" xr:uid="{00000000-0005-0000-0000-0000F7280000}"/>
    <cellStyle name="Normal 3 22 4 2 2 2" xfId="10180" xr:uid="{00000000-0005-0000-0000-0000F8280000}"/>
    <cellStyle name="Normal 3 22 4 3" xfId="10181" xr:uid="{00000000-0005-0000-0000-0000F9280000}"/>
    <cellStyle name="Normal 3 22 4 3 2" xfId="10182" xr:uid="{00000000-0005-0000-0000-0000FA280000}"/>
    <cellStyle name="Normal 3 22 4 3 2 2" xfId="10183" xr:uid="{00000000-0005-0000-0000-0000FB280000}"/>
    <cellStyle name="Normal 3 22 5" xfId="10184" xr:uid="{00000000-0005-0000-0000-0000FC280000}"/>
    <cellStyle name="Normal 3 22 5 2" xfId="10185" xr:uid="{00000000-0005-0000-0000-0000FD280000}"/>
    <cellStyle name="Normal 3 22 5 2 2" xfId="10186" xr:uid="{00000000-0005-0000-0000-0000FE280000}"/>
    <cellStyle name="Normal 3 22 5 2 2 2" xfId="10187" xr:uid="{00000000-0005-0000-0000-0000FF280000}"/>
    <cellStyle name="Normal 3 22 5 3" xfId="10188" xr:uid="{00000000-0005-0000-0000-000000290000}"/>
    <cellStyle name="Normal 3 22 5 3 2" xfId="10189" xr:uid="{00000000-0005-0000-0000-000001290000}"/>
    <cellStyle name="Normal 3 22 5 3 2 2" xfId="10190" xr:uid="{00000000-0005-0000-0000-000002290000}"/>
    <cellStyle name="Normal 3 22 6" xfId="10191" xr:uid="{00000000-0005-0000-0000-000003290000}"/>
    <cellStyle name="Normal 3 22 6 2" xfId="10192" xr:uid="{00000000-0005-0000-0000-000004290000}"/>
    <cellStyle name="Normal 3 22 6 2 2" xfId="10193" xr:uid="{00000000-0005-0000-0000-000005290000}"/>
    <cellStyle name="Normal 3 22 6 2 2 2" xfId="10194" xr:uid="{00000000-0005-0000-0000-000006290000}"/>
    <cellStyle name="Normal 3 22 6 3" xfId="10195" xr:uid="{00000000-0005-0000-0000-000007290000}"/>
    <cellStyle name="Normal 3 22 6 3 2" xfId="10196" xr:uid="{00000000-0005-0000-0000-000008290000}"/>
    <cellStyle name="Normal 3 22 6 3 2 2" xfId="10197" xr:uid="{00000000-0005-0000-0000-000009290000}"/>
    <cellStyle name="Normal 3 22 7" xfId="10198" xr:uid="{00000000-0005-0000-0000-00000A290000}"/>
    <cellStyle name="Normal 3 22 7 2" xfId="10199" xr:uid="{00000000-0005-0000-0000-00000B290000}"/>
    <cellStyle name="Normal 3 22 7 2 2" xfId="10200" xr:uid="{00000000-0005-0000-0000-00000C290000}"/>
    <cellStyle name="Normal 3 22 7 2 2 2" xfId="10201" xr:uid="{00000000-0005-0000-0000-00000D290000}"/>
    <cellStyle name="Normal 3 22 7 3" xfId="10202" xr:uid="{00000000-0005-0000-0000-00000E290000}"/>
    <cellStyle name="Normal 3 22 7 3 2" xfId="10203" xr:uid="{00000000-0005-0000-0000-00000F290000}"/>
    <cellStyle name="Normal 3 22 7 3 2 2" xfId="10204" xr:uid="{00000000-0005-0000-0000-000010290000}"/>
    <cellStyle name="Normal 3 22 8" xfId="10205" xr:uid="{00000000-0005-0000-0000-000011290000}"/>
    <cellStyle name="Normal 3 22 8 2" xfId="10206" xr:uid="{00000000-0005-0000-0000-000012290000}"/>
    <cellStyle name="Normal 3 22 8 2 2" xfId="10207" xr:uid="{00000000-0005-0000-0000-000013290000}"/>
    <cellStyle name="Normal 3 22 8 2 2 2" xfId="10208" xr:uid="{00000000-0005-0000-0000-000014290000}"/>
    <cellStyle name="Normal 3 22 8 3" xfId="10209" xr:uid="{00000000-0005-0000-0000-000015290000}"/>
    <cellStyle name="Normal 3 22 8 3 2" xfId="10210" xr:uid="{00000000-0005-0000-0000-000016290000}"/>
    <cellStyle name="Normal 3 22 8 3 2 2" xfId="10211" xr:uid="{00000000-0005-0000-0000-000017290000}"/>
    <cellStyle name="Normal 3 22 9" xfId="10212" xr:uid="{00000000-0005-0000-0000-000018290000}"/>
    <cellStyle name="Normal 3 22 9 2" xfId="10213" xr:uid="{00000000-0005-0000-0000-000019290000}"/>
    <cellStyle name="Normal 3 22 9 2 2" xfId="10214" xr:uid="{00000000-0005-0000-0000-00001A290000}"/>
    <cellStyle name="Normal 3 22 9 2 2 2" xfId="10215" xr:uid="{00000000-0005-0000-0000-00001B290000}"/>
    <cellStyle name="Normal 3 22 9 3" xfId="10216" xr:uid="{00000000-0005-0000-0000-00001C290000}"/>
    <cellStyle name="Normal 3 22 9 3 2" xfId="10217" xr:uid="{00000000-0005-0000-0000-00001D290000}"/>
    <cellStyle name="Normal 3 22 9 3 2 2" xfId="10218" xr:uid="{00000000-0005-0000-0000-00001E290000}"/>
    <cellStyle name="Normal 3 23" xfId="10219" xr:uid="{00000000-0005-0000-0000-00001F290000}"/>
    <cellStyle name="Normal 3 23 10" xfId="10220" xr:uid="{00000000-0005-0000-0000-000020290000}"/>
    <cellStyle name="Normal 3 23 10 2" xfId="10221" xr:uid="{00000000-0005-0000-0000-000021290000}"/>
    <cellStyle name="Normal 3 23 10 2 2" xfId="10222" xr:uid="{00000000-0005-0000-0000-000022290000}"/>
    <cellStyle name="Normal 3 23 10 2 2 2" xfId="10223" xr:uid="{00000000-0005-0000-0000-000023290000}"/>
    <cellStyle name="Normal 3 23 10 3" xfId="10224" xr:uid="{00000000-0005-0000-0000-000024290000}"/>
    <cellStyle name="Normal 3 23 10 3 2" xfId="10225" xr:uid="{00000000-0005-0000-0000-000025290000}"/>
    <cellStyle name="Normal 3 23 10 3 2 2" xfId="10226" xr:uid="{00000000-0005-0000-0000-000026290000}"/>
    <cellStyle name="Normal 3 23 11" xfId="10227" xr:uid="{00000000-0005-0000-0000-000027290000}"/>
    <cellStyle name="Normal 3 23 11 2" xfId="10228" xr:uid="{00000000-0005-0000-0000-000028290000}"/>
    <cellStyle name="Normal 3 23 11 2 2" xfId="10229" xr:uid="{00000000-0005-0000-0000-000029290000}"/>
    <cellStyle name="Normal 3 23 11 2 2 2" xfId="10230" xr:uid="{00000000-0005-0000-0000-00002A290000}"/>
    <cellStyle name="Normal 3 23 11 3" xfId="10231" xr:uid="{00000000-0005-0000-0000-00002B290000}"/>
    <cellStyle name="Normal 3 23 11 3 2" xfId="10232" xr:uid="{00000000-0005-0000-0000-00002C290000}"/>
    <cellStyle name="Normal 3 23 11 3 2 2" xfId="10233" xr:uid="{00000000-0005-0000-0000-00002D290000}"/>
    <cellStyle name="Normal 3 23 12" xfId="10234" xr:uid="{00000000-0005-0000-0000-00002E290000}"/>
    <cellStyle name="Normal 3 23 12 2" xfId="10235" xr:uid="{00000000-0005-0000-0000-00002F290000}"/>
    <cellStyle name="Normal 3 23 12 2 2" xfId="10236" xr:uid="{00000000-0005-0000-0000-000030290000}"/>
    <cellStyle name="Normal 3 23 12 2 2 2" xfId="10237" xr:uid="{00000000-0005-0000-0000-000031290000}"/>
    <cellStyle name="Normal 3 23 12 3" xfId="10238" xr:uid="{00000000-0005-0000-0000-000032290000}"/>
    <cellStyle name="Normal 3 23 12 3 2" xfId="10239" xr:uid="{00000000-0005-0000-0000-000033290000}"/>
    <cellStyle name="Normal 3 23 12 3 2 2" xfId="10240" xr:uid="{00000000-0005-0000-0000-000034290000}"/>
    <cellStyle name="Normal 3 23 13" xfId="10241" xr:uid="{00000000-0005-0000-0000-000035290000}"/>
    <cellStyle name="Normal 3 23 13 2" xfId="10242" xr:uid="{00000000-0005-0000-0000-000036290000}"/>
    <cellStyle name="Normal 3 23 13 2 2" xfId="10243" xr:uid="{00000000-0005-0000-0000-000037290000}"/>
    <cellStyle name="Normal 3 23 13 2 2 2" xfId="10244" xr:uid="{00000000-0005-0000-0000-000038290000}"/>
    <cellStyle name="Normal 3 23 13 3" xfId="10245" xr:uid="{00000000-0005-0000-0000-000039290000}"/>
    <cellStyle name="Normal 3 23 13 3 2" xfId="10246" xr:uid="{00000000-0005-0000-0000-00003A290000}"/>
    <cellStyle name="Normal 3 23 13 3 2 2" xfId="10247" xr:uid="{00000000-0005-0000-0000-00003B290000}"/>
    <cellStyle name="Normal 3 23 14" xfId="10248" xr:uid="{00000000-0005-0000-0000-00003C290000}"/>
    <cellStyle name="Normal 3 23 14 2" xfId="10249" xr:uid="{00000000-0005-0000-0000-00003D290000}"/>
    <cellStyle name="Normal 3 23 14 2 2" xfId="10250" xr:uid="{00000000-0005-0000-0000-00003E290000}"/>
    <cellStyle name="Normal 3 23 14 2 2 2" xfId="10251" xr:uid="{00000000-0005-0000-0000-00003F290000}"/>
    <cellStyle name="Normal 3 23 14 3" xfId="10252" xr:uid="{00000000-0005-0000-0000-000040290000}"/>
    <cellStyle name="Normal 3 23 14 3 2" xfId="10253" xr:uid="{00000000-0005-0000-0000-000041290000}"/>
    <cellStyle name="Normal 3 23 14 3 2 2" xfId="10254" xr:uid="{00000000-0005-0000-0000-000042290000}"/>
    <cellStyle name="Normal 3 23 15" xfId="10255" xr:uid="{00000000-0005-0000-0000-000043290000}"/>
    <cellStyle name="Normal 3 23 15 2" xfId="10256" xr:uid="{00000000-0005-0000-0000-000044290000}"/>
    <cellStyle name="Normal 3 23 15 2 2" xfId="10257" xr:uid="{00000000-0005-0000-0000-000045290000}"/>
    <cellStyle name="Normal 3 23 15 2 2 2" xfId="10258" xr:uid="{00000000-0005-0000-0000-000046290000}"/>
    <cellStyle name="Normal 3 23 15 3" xfId="10259" xr:uid="{00000000-0005-0000-0000-000047290000}"/>
    <cellStyle name="Normal 3 23 15 3 2" xfId="10260" xr:uid="{00000000-0005-0000-0000-000048290000}"/>
    <cellStyle name="Normal 3 23 15 3 2 2" xfId="10261" xr:uid="{00000000-0005-0000-0000-000049290000}"/>
    <cellStyle name="Normal 3 23 16" xfId="10262" xr:uid="{00000000-0005-0000-0000-00004A290000}"/>
    <cellStyle name="Normal 3 23 16 2" xfId="10263" xr:uid="{00000000-0005-0000-0000-00004B290000}"/>
    <cellStyle name="Normal 3 23 16 2 2" xfId="10264" xr:uid="{00000000-0005-0000-0000-00004C290000}"/>
    <cellStyle name="Normal 3 23 16 2 2 2" xfId="10265" xr:uid="{00000000-0005-0000-0000-00004D290000}"/>
    <cellStyle name="Normal 3 23 16 3" xfId="10266" xr:uid="{00000000-0005-0000-0000-00004E290000}"/>
    <cellStyle name="Normal 3 23 16 3 2" xfId="10267" xr:uid="{00000000-0005-0000-0000-00004F290000}"/>
    <cellStyle name="Normal 3 23 16 3 2 2" xfId="10268" xr:uid="{00000000-0005-0000-0000-000050290000}"/>
    <cellStyle name="Normal 3 23 17" xfId="10269" xr:uid="{00000000-0005-0000-0000-000051290000}"/>
    <cellStyle name="Normal 3 23 17 2" xfId="10270" xr:uid="{00000000-0005-0000-0000-000052290000}"/>
    <cellStyle name="Normal 3 23 17 2 2" xfId="10271" xr:uid="{00000000-0005-0000-0000-000053290000}"/>
    <cellStyle name="Normal 3 23 17 2 2 2" xfId="10272" xr:uid="{00000000-0005-0000-0000-000054290000}"/>
    <cellStyle name="Normal 3 23 17 3" xfId="10273" xr:uid="{00000000-0005-0000-0000-000055290000}"/>
    <cellStyle name="Normal 3 23 17 3 2" xfId="10274" xr:uid="{00000000-0005-0000-0000-000056290000}"/>
    <cellStyle name="Normal 3 23 17 3 2 2" xfId="10275" xr:uid="{00000000-0005-0000-0000-000057290000}"/>
    <cellStyle name="Normal 3 23 18" xfId="10276" xr:uid="{00000000-0005-0000-0000-000058290000}"/>
    <cellStyle name="Normal 3 23 18 2" xfId="10277" xr:uid="{00000000-0005-0000-0000-000059290000}"/>
    <cellStyle name="Normal 3 23 18 2 2" xfId="10278" xr:uid="{00000000-0005-0000-0000-00005A290000}"/>
    <cellStyle name="Normal 3 23 18 2 2 2" xfId="10279" xr:uid="{00000000-0005-0000-0000-00005B290000}"/>
    <cellStyle name="Normal 3 23 18 3" xfId="10280" xr:uid="{00000000-0005-0000-0000-00005C290000}"/>
    <cellStyle name="Normal 3 23 18 3 2" xfId="10281" xr:uid="{00000000-0005-0000-0000-00005D290000}"/>
    <cellStyle name="Normal 3 23 18 3 2 2" xfId="10282" xr:uid="{00000000-0005-0000-0000-00005E290000}"/>
    <cellStyle name="Normal 3 23 19" xfId="10283" xr:uid="{00000000-0005-0000-0000-00005F290000}"/>
    <cellStyle name="Normal 3 23 19 2" xfId="10284" xr:uid="{00000000-0005-0000-0000-000060290000}"/>
    <cellStyle name="Normal 3 23 19 2 2" xfId="10285" xr:uid="{00000000-0005-0000-0000-000061290000}"/>
    <cellStyle name="Normal 3 23 19 2 2 2" xfId="10286" xr:uid="{00000000-0005-0000-0000-000062290000}"/>
    <cellStyle name="Normal 3 23 19 3" xfId="10287" xr:uid="{00000000-0005-0000-0000-000063290000}"/>
    <cellStyle name="Normal 3 23 19 3 2" xfId="10288" xr:uid="{00000000-0005-0000-0000-000064290000}"/>
    <cellStyle name="Normal 3 23 19 3 2 2" xfId="10289" xr:uid="{00000000-0005-0000-0000-000065290000}"/>
    <cellStyle name="Normal 3 23 2" xfId="10290" xr:uid="{00000000-0005-0000-0000-000066290000}"/>
    <cellStyle name="Normal 3 23 2 2" xfId="10291" xr:uid="{00000000-0005-0000-0000-000067290000}"/>
    <cellStyle name="Normal 3 23 2 2 2" xfId="10292" xr:uid="{00000000-0005-0000-0000-000068290000}"/>
    <cellStyle name="Normal 3 23 2 2 2 2" xfId="10293" xr:uid="{00000000-0005-0000-0000-000069290000}"/>
    <cellStyle name="Normal 3 23 2 3" xfId="10294" xr:uid="{00000000-0005-0000-0000-00006A290000}"/>
    <cellStyle name="Normal 3 23 2 3 2" xfId="10295" xr:uid="{00000000-0005-0000-0000-00006B290000}"/>
    <cellStyle name="Normal 3 23 2 3 2 2" xfId="10296" xr:uid="{00000000-0005-0000-0000-00006C290000}"/>
    <cellStyle name="Normal 3 23 20" xfId="10297" xr:uid="{00000000-0005-0000-0000-00006D290000}"/>
    <cellStyle name="Normal 3 23 20 2" xfId="10298" xr:uid="{00000000-0005-0000-0000-00006E290000}"/>
    <cellStyle name="Normal 3 23 20 2 2" xfId="10299" xr:uid="{00000000-0005-0000-0000-00006F290000}"/>
    <cellStyle name="Normal 3 23 20 2 2 2" xfId="10300" xr:uid="{00000000-0005-0000-0000-000070290000}"/>
    <cellStyle name="Normal 3 23 20 3" xfId="10301" xr:uid="{00000000-0005-0000-0000-000071290000}"/>
    <cellStyle name="Normal 3 23 20 3 2" xfId="10302" xr:uid="{00000000-0005-0000-0000-000072290000}"/>
    <cellStyle name="Normal 3 23 20 3 2 2" xfId="10303" xr:uid="{00000000-0005-0000-0000-000073290000}"/>
    <cellStyle name="Normal 3 23 21" xfId="10304" xr:uid="{00000000-0005-0000-0000-000074290000}"/>
    <cellStyle name="Normal 3 23 21 2" xfId="10305" xr:uid="{00000000-0005-0000-0000-000075290000}"/>
    <cellStyle name="Normal 3 23 21 2 2" xfId="10306" xr:uid="{00000000-0005-0000-0000-000076290000}"/>
    <cellStyle name="Normal 3 23 21 2 2 2" xfId="10307" xr:uid="{00000000-0005-0000-0000-000077290000}"/>
    <cellStyle name="Normal 3 23 21 3" xfId="10308" xr:uid="{00000000-0005-0000-0000-000078290000}"/>
    <cellStyle name="Normal 3 23 21 3 2" xfId="10309" xr:uid="{00000000-0005-0000-0000-000079290000}"/>
    <cellStyle name="Normal 3 23 21 3 2 2" xfId="10310" xr:uid="{00000000-0005-0000-0000-00007A290000}"/>
    <cellStyle name="Normal 3 23 22" xfId="10311" xr:uid="{00000000-0005-0000-0000-00007B290000}"/>
    <cellStyle name="Normal 3 23 22 2" xfId="10312" xr:uid="{00000000-0005-0000-0000-00007C290000}"/>
    <cellStyle name="Normal 3 23 22 2 2" xfId="10313" xr:uid="{00000000-0005-0000-0000-00007D290000}"/>
    <cellStyle name="Normal 3 23 22 2 2 2" xfId="10314" xr:uid="{00000000-0005-0000-0000-00007E290000}"/>
    <cellStyle name="Normal 3 23 22 3" xfId="10315" xr:uid="{00000000-0005-0000-0000-00007F290000}"/>
    <cellStyle name="Normal 3 23 22 3 2" xfId="10316" xr:uid="{00000000-0005-0000-0000-000080290000}"/>
    <cellStyle name="Normal 3 23 22 3 2 2" xfId="10317" xr:uid="{00000000-0005-0000-0000-000081290000}"/>
    <cellStyle name="Normal 3 23 23" xfId="10318" xr:uid="{00000000-0005-0000-0000-000082290000}"/>
    <cellStyle name="Normal 3 23 23 2" xfId="10319" xr:uid="{00000000-0005-0000-0000-000083290000}"/>
    <cellStyle name="Normal 3 23 23 2 2" xfId="10320" xr:uid="{00000000-0005-0000-0000-000084290000}"/>
    <cellStyle name="Normal 3 23 23 2 2 2" xfId="10321" xr:uid="{00000000-0005-0000-0000-000085290000}"/>
    <cellStyle name="Normal 3 23 23 3" xfId="10322" xr:uid="{00000000-0005-0000-0000-000086290000}"/>
    <cellStyle name="Normal 3 23 23 3 2" xfId="10323" xr:uid="{00000000-0005-0000-0000-000087290000}"/>
    <cellStyle name="Normal 3 23 23 3 2 2" xfId="10324" xr:uid="{00000000-0005-0000-0000-000088290000}"/>
    <cellStyle name="Normal 3 23 24" xfId="10325" xr:uid="{00000000-0005-0000-0000-000089290000}"/>
    <cellStyle name="Normal 3 23 24 2" xfId="10326" xr:uid="{00000000-0005-0000-0000-00008A290000}"/>
    <cellStyle name="Normal 3 23 24 2 2" xfId="10327" xr:uid="{00000000-0005-0000-0000-00008B290000}"/>
    <cellStyle name="Normal 3 23 25" xfId="10328" xr:uid="{00000000-0005-0000-0000-00008C290000}"/>
    <cellStyle name="Normal 3 23 25 2" xfId="10329" xr:uid="{00000000-0005-0000-0000-00008D290000}"/>
    <cellStyle name="Normal 3 23 25 2 2" xfId="10330" xr:uid="{00000000-0005-0000-0000-00008E290000}"/>
    <cellStyle name="Normal 3 23 3" xfId="10331" xr:uid="{00000000-0005-0000-0000-00008F290000}"/>
    <cellStyle name="Normal 3 23 3 2" xfId="10332" xr:uid="{00000000-0005-0000-0000-000090290000}"/>
    <cellStyle name="Normal 3 23 3 2 2" xfId="10333" xr:uid="{00000000-0005-0000-0000-000091290000}"/>
    <cellStyle name="Normal 3 23 3 2 2 2" xfId="10334" xr:uid="{00000000-0005-0000-0000-000092290000}"/>
    <cellStyle name="Normal 3 23 3 3" xfId="10335" xr:uid="{00000000-0005-0000-0000-000093290000}"/>
    <cellStyle name="Normal 3 23 3 3 2" xfId="10336" xr:uid="{00000000-0005-0000-0000-000094290000}"/>
    <cellStyle name="Normal 3 23 3 3 2 2" xfId="10337" xr:uid="{00000000-0005-0000-0000-000095290000}"/>
    <cellStyle name="Normal 3 23 4" xfId="10338" xr:uid="{00000000-0005-0000-0000-000096290000}"/>
    <cellStyle name="Normal 3 23 4 2" xfId="10339" xr:uid="{00000000-0005-0000-0000-000097290000}"/>
    <cellStyle name="Normal 3 23 4 2 2" xfId="10340" xr:uid="{00000000-0005-0000-0000-000098290000}"/>
    <cellStyle name="Normal 3 23 4 2 2 2" xfId="10341" xr:uid="{00000000-0005-0000-0000-000099290000}"/>
    <cellStyle name="Normal 3 23 4 3" xfId="10342" xr:uid="{00000000-0005-0000-0000-00009A290000}"/>
    <cellStyle name="Normal 3 23 4 3 2" xfId="10343" xr:uid="{00000000-0005-0000-0000-00009B290000}"/>
    <cellStyle name="Normal 3 23 4 3 2 2" xfId="10344" xr:uid="{00000000-0005-0000-0000-00009C290000}"/>
    <cellStyle name="Normal 3 23 5" xfId="10345" xr:uid="{00000000-0005-0000-0000-00009D290000}"/>
    <cellStyle name="Normal 3 23 5 2" xfId="10346" xr:uid="{00000000-0005-0000-0000-00009E290000}"/>
    <cellStyle name="Normal 3 23 5 2 2" xfId="10347" xr:uid="{00000000-0005-0000-0000-00009F290000}"/>
    <cellStyle name="Normal 3 23 5 2 2 2" xfId="10348" xr:uid="{00000000-0005-0000-0000-0000A0290000}"/>
    <cellStyle name="Normal 3 23 5 3" xfId="10349" xr:uid="{00000000-0005-0000-0000-0000A1290000}"/>
    <cellStyle name="Normal 3 23 5 3 2" xfId="10350" xr:uid="{00000000-0005-0000-0000-0000A2290000}"/>
    <cellStyle name="Normal 3 23 5 3 2 2" xfId="10351" xr:uid="{00000000-0005-0000-0000-0000A3290000}"/>
    <cellStyle name="Normal 3 23 6" xfId="10352" xr:uid="{00000000-0005-0000-0000-0000A4290000}"/>
    <cellStyle name="Normal 3 23 6 2" xfId="10353" xr:uid="{00000000-0005-0000-0000-0000A5290000}"/>
    <cellStyle name="Normal 3 23 6 2 2" xfId="10354" xr:uid="{00000000-0005-0000-0000-0000A6290000}"/>
    <cellStyle name="Normal 3 23 6 2 2 2" xfId="10355" xr:uid="{00000000-0005-0000-0000-0000A7290000}"/>
    <cellStyle name="Normal 3 23 6 3" xfId="10356" xr:uid="{00000000-0005-0000-0000-0000A8290000}"/>
    <cellStyle name="Normal 3 23 6 3 2" xfId="10357" xr:uid="{00000000-0005-0000-0000-0000A9290000}"/>
    <cellStyle name="Normal 3 23 6 3 2 2" xfId="10358" xr:uid="{00000000-0005-0000-0000-0000AA290000}"/>
    <cellStyle name="Normal 3 23 7" xfId="10359" xr:uid="{00000000-0005-0000-0000-0000AB290000}"/>
    <cellStyle name="Normal 3 23 7 2" xfId="10360" xr:uid="{00000000-0005-0000-0000-0000AC290000}"/>
    <cellStyle name="Normal 3 23 7 2 2" xfId="10361" xr:uid="{00000000-0005-0000-0000-0000AD290000}"/>
    <cellStyle name="Normal 3 23 7 2 2 2" xfId="10362" xr:uid="{00000000-0005-0000-0000-0000AE290000}"/>
    <cellStyle name="Normal 3 23 7 3" xfId="10363" xr:uid="{00000000-0005-0000-0000-0000AF290000}"/>
    <cellStyle name="Normal 3 23 7 3 2" xfId="10364" xr:uid="{00000000-0005-0000-0000-0000B0290000}"/>
    <cellStyle name="Normal 3 23 7 3 2 2" xfId="10365" xr:uid="{00000000-0005-0000-0000-0000B1290000}"/>
    <cellStyle name="Normal 3 23 8" xfId="10366" xr:uid="{00000000-0005-0000-0000-0000B2290000}"/>
    <cellStyle name="Normal 3 23 8 2" xfId="10367" xr:uid="{00000000-0005-0000-0000-0000B3290000}"/>
    <cellStyle name="Normal 3 23 8 2 2" xfId="10368" xr:uid="{00000000-0005-0000-0000-0000B4290000}"/>
    <cellStyle name="Normal 3 23 8 2 2 2" xfId="10369" xr:uid="{00000000-0005-0000-0000-0000B5290000}"/>
    <cellStyle name="Normal 3 23 8 3" xfId="10370" xr:uid="{00000000-0005-0000-0000-0000B6290000}"/>
    <cellStyle name="Normal 3 23 8 3 2" xfId="10371" xr:uid="{00000000-0005-0000-0000-0000B7290000}"/>
    <cellStyle name="Normal 3 23 8 3 2 2" xfId="10372" xr:uid="{00000000-0005-0000-0000-0000B8290000}"/>
    <cellStyle name="Normal 3 23 9" xfId="10373" xr:uid="{00000000-0005-0000-0000-0000B9290000}"/>
    <cellStyle name="Normal 3 23 9 2" xfId="10374" xr:uid="{00000000-0005-0000-0000-0000BA290000}"/>
    <cellStyle name="Normal 3 23 9 2 2" xfId="10375" xr:uid="{00000000-0005-0000-0000-0000BB290000}"/>
    <cellStyle name="Normal 3 23 9 2 2 2" xfId="10376" xr:uid="{00000000-0005-0000-0000-0000BC290000}"/>
    <cellStyle name="Normal 3 23 9 3" xfId="10377" xr:uid="{00000000-0005-0000-0000-0000BD290000}"/>
    <cellStyle name="Normal 3 23 9 3 2" xfId="10378" xr:uid="{00000000-0005-0000-0000-0000BE290000}"/>
    <cellStyle name="Normal 3 23 9 3 2 2" xfId="10379" xr:uid="{00000000-0005-0000-0000-0000BF290000}"/>
    <cellStyle name="Normal 3 24" xfId="10380" xr:uid="{00000000-0005-0000-0000-0000C0290000}"/>
    <cellStyle name="Normal 3 24 10" xfId="10381" xr:uid="{00000000-0005-0000-0000-0000C1290000}"/>
    <cellStyle name="Normal 3 24 10 2" xfId="10382" xr:uid="{00000000-0005-0000-0000-0000C2290000}"/>
    <cellStyle name="Normal 3 24 10 2 2" xfId="10383" xr:uid="{00000000-0005-0000-0000-0000C3290000}"/>
    <cellStyle name="Normal 3 24 10 2 2 2" xfId="10384" xr:uid="{00000000-0005-0000-0000-0000C4290000}"/>
    <cellStyle name="Normal 3 24 10 3" xfId="10385" xr:uid="{00000000-0005-0000-0000-0000C5290000}"/>
    <cellStyle name="Normal 3 24 10 3 2" xfId="10386" xr:uid="{00000000-0005-0000-0000-0000C6290000}"/>
    <cellStyle name="Normal 3 24 10 3 2 2" xfId="10387" xr:uid="{00000000-0005-0000-0000-0000C7290000}"/>
    <cellStyle name="Normal 3 24 11" xfId="10388" xr:uid="{00000000-0005-0000-0000-0000C8290000}"/>
    <cellStyle name="Normal 3 24 11 2" xfId="10389" xr:uid="{00000000-0005-0000-0000-0000C9290000}"/>
    <cellStyle name="Normal 3 24 11 2 2" xfId="10390" xr:uid="{00000000-0005-0000-0000-0000CA290000}"/>
    <cellStyle name="Normal 3 24 11 2 2 2" xfId="10391" xr:uid="{00000000-0005-0000-0000-0000CB290000}"/>
    <cellStyle name="Normal 3 24 11 3" xfId="10392" xr:uid="{00000000-0005-0000-0000-0000CC290000}"/>
    <cellStyle name="Normal 3 24 11 3 2" xfId="10393" xr:uid="{00000000-0005-0000-0000-0000CD290000}"/>
    <cellStyle name="Normal 3 24 11 3 2 2" xfId="10394" xr:uid="{00000000-0005-0000-0000-0000CE290000}"/>
    <cellStyle name="Normal 3 24 12" xfId="10395" xr:uid="{00000000-0005-0000-0000-0000CF290000}"/>
    <cellStyle name="Normal 3 24 12 2" xfId="10396" xr:uid="{00000000-0005-0000-0000-0000D0290000}"/>
    <cellStyle name="Normal 3 24 12 2 2" xfId="10397" xr:uid="{00000000-0005-0000-0000-0000D1290000}"/>
    <cellStyle name="Normal 3 24 12 2 2 2" xfId="10398" xr:uid="{00000000-0005-0000-0000-0000D2290000}"/>
    <cellStyle name="Normal 3 24 12 3" xfId="10399" xr:uid="{00000000-0005-0000-0000-0000D3290000}"/>
    <cellStyle name="Normal 3 24 12 3 2" xfId="10400" xr:uid="{00000000-0005-0000-0000-0000D4290000}"/>
    <cellStyle name="Normal 3 24 12 3 2 2" xfId="10401" xr:uid="{00000000-0005-0000-0000-0000D5290000}"/>
    <cellStyle name="Normal 3 24 13" xfId="10402" xr:uid="{00000000-0005-0000-0000-0000D6290000}"/>
    <cellStyle name="Normal 3 24 13 2" xfId="10403" xr:uid="{00000000-0005-0000-0000-0000D7290000}"/>
    <cellStyle name="Normal 3 24 13 2 2" xfId="10404" xr:uid="{00000000-0005-0000-0000-0000D8290000}"/>
    <cellStyle name="Normal 3 24 13 2 2 2" xfId="10405" xr:uid="{00000000-0005-0000-0000-0000D9290000}"/>
    <cellStyle name="Normal 3 24 13 3" xfId="10406" xr:uid="{00000000-0005-0000-0000-0000DA290000}"/>
    <cellStyle name="Normal 3 24 13 3 2" xfId="10407" xr:uid="{00000000-0005-0000-0000-0000DB290000}"/>
    <cellStyle name="Normal 3 24 13 3 2 2" xfId="10408" xr:uid="{00000000-0005-0000-0000-0000DC290000}"/>
    <cellStyle name="Normal 3 24 14" xfId="10409" xr:uid="{00000000-0005-0000-0000-0000DD290000}"/>
    <cellStyle name="Normal 3 24 14 2" xfId="10410" xr:uid="{00000000-0005-0000-0000-0000DE290000}"/>
    <cellStyle name="Normal 3 24 14 2 2" xfId="10411" xr:uid="{00000000-0005-0000-0000-0000DF290000}"/>
    <cellStyle name="Normal 3 24 14 2 2 2" xfId="10412" xr:uid="{00000000-0005-0000-0000-0000E0290000}"/>
    <cellStyle name="Normal 3 24 14 3" xfId="10413" xr:uid="{00000000-0005-0000-0000-0000E1290000}"/>
    <cellStyle name="Normal 3 24 14 3 2" xfId="10414" xr:uid="{00000000-0005-0000-0000-0000E2290000}"/>
    <cellStyle name="Normal 3 24 14 3 2 2" xfId="10415" xr:uid="{00000000-0005-0000-0000-0000E3290000}"/>
    <cellStyle name="Normal 3 24 15" xfId="10416" xr:uid="{00000000-0005-0000-0000-0000E4290000}"/>
    <cellStyle name="Normal 3 24 15 2" xfId="10417" xr:uid="{00000000-0005-0000-0000-0000E5290000}"/>
    <cellStyle name="Normal 3 24 15 2 2" xfId="10418" xr:uid="{00000000-0005-0000-0000-0000E6290000}"/>
    <cellStyle name="Normal 3 24 15 2 2 2" xfId="10419" xr:uid="{00000000-0005-0000-0000-0000E7290000}"/>
    <cellStyle name="Normal 3 24 15 3" xfId="10420" xr:uid="{00000000-0005-0000-0000-0000E8290000}"/>
    <cellStyle name="Normal 3 24 15 3 2" xfId="10421" xr:uid="{00000000-0005-0000-0000-0000E9290000}"/>
    <cellStyle name="Normal 3 24 15 3 2 2" xfId="10422" xr:uid="{00000000-0005-0000-0000-0000EA290000}"/>
    <cellStyle name="Normal 3 24 16" xfId="10423" xr:uid="{00000000-0005-0000-0000-0000EB290000}"/>
    <cellStyle name="Normal 3 24 16 2" xfId="10424" xr:uid="{00000000-0005-0000-0000-0000EC290000}"/>
    <cellStyle name="Normal 3 24 16 2 2" xfId="10425" xr:uid="{00000000-0005-0000-0000-0000ED290000}"/>
    <cellStyle name="Normal 3 24 16 2 2 2" xfId="10426" xr:uid="{00000000-0005-0000-0000-0000EE290000}"/>
    <cellStyle name="Normal 3 24 16 3" xfId="10427" xr:uid="{00000000-0005-0000-0000-0000EF290000}"/>
    <cellStyle name="Normal 3 24 16 3 2" xfId="10428" xr:uid="{00000000-0005-0000-0000-0000F0290000}"/>
    <cellStyle name="Normal 3 24 16 3 2 2" xfId="10429" xr:uid="{00000000-0005-0000-0000-0000F1290000}"/>
    <cellStyle name="Normal 3 24 17" xfId="10430" xr:uid="{00000000-0005-0000-0000-0000F2290000}"/>
    <cellStyle name="Normal 3 24 17 2" xfId="10431" xr:uid="{00000000-0005-0000-0000-0000F3290000}"/>
    <cellStyle name="Normal 3 24 17 2 2" xfId="10432" xr:uid="{00000000-0005-0000-0000-0000F4290000}"/>
    <cellStyle name="Normal 3 24 17 2 2 2" xfId="10433" xr:uid="{00000000-0005-0000-0000-0000F5290000}"/>
    <cellStyle name="Normal 3 24 17 3" xfId="10434" xr:uid="{00000000-0005-0000-0000-0000F6290000}"/>
    <cellStyle name="Normal 3 24 17 3 2" xfId="10435" xr:uid="{00000000-0005-0000-0000-0000F7290000}"/>
    <cellStyle name="Normal 3 24 17 3 2 2" xfId="10436" xr:uid="{00000000-0005-0000-0000-0000F8290000}"/>
    <cellStyle name="Normal 3 24 18" xfId="10437" xr:uid="{00000000-0005-0000-0000-0000F9290000}"/>
    <cellStyle name="Normal 3 24 18 2" xfId="10438" xr:uid="{00000000-0005-0000-0000-0000FA290000}"/>
    <cellStyle name="Normal 3 24 18 2 2" xfId="10439" xr:uid="{00000000-0005-0000-0000-0000FB290000}"/>
    <cellStyle name="Normal 3 24 18 2 2 2" xfId="10440" xr:uid="{00000000-0005-0000-0000-0000FC290000}"/>
    <cellStyle name="Normal 3 24 18 3" xfId="10441" xr:uid="{00000000-0005-0000-0000-0000FD290000}"/>
    <cellStyle name="Normal 3 24 18 3 2" xfId="10442" xr:uid="{00000000-0005-0000-0000-0000FE290000}"/>
    <cellStyle name="Normal 3 24 18 3 2 2" xfId="10443" xr:uid="{00000000-0005-0000-0000-0000FF290000}"/>
    <cellStyle name="Normal 3 24 19" xfId="10444" xr:uid="{00000000-0005-0000-0000-0000002A0000}"/>
    <cellStyle name="Normal 3 24 19 2" xfId="10445" xr:uid="{00000000-0005-0000-0000-0000012A0000}"/>
    <cellStyle name="Normal 3 24 19 2 2" xfId="10446" xr:uid="{00000000-0005-0000-0000-0000022A0000}"/>
    <cellStyle name="Normal 3 24 19 2 2 2" xfId="10447" xr:uid="{00000000-0005-0000-0000-0000032A0000}"/>
    <cellStyle name="Normal 3 24 19 3" xfId="10448" xr:uid="{00000000-0005-0000-0000-0000042A0000}"/>
    <cellStyle name="Normal 3 24 19 3 2" xfId="10449" xr:uid="{00000000-0005-0000-0000-0000052A0000}"/>
    <cellStyle name="Normal 3 24 19 3 2 2" xfId="10450" xr:uid="{00000000-0005-0000-0000-0000062A0000}"/>
    <cellStyle name="Normal 3 24 2" xfId="10451" xr:uid="{00000000-0005-0000-0000-0000072A0000}"/>
    <cellStyle name="Normal 3 24 2 2" xfId="10452" xr:uid="{00000000-0005-0000-0000-0000082A0000}"/>
    <cellStyle name="Normal 3 24 2 2 2" xfId="10453" xr:uid="{00000000-0005-0000-0000-0000092A0000}"/>
    <cellStyle name="Normal 3 24 2 2 2 2" xfId="10454" xr:uid="{00000000-0005-0000-0000-00000A2A0000}"/>
    <cellStyle name="Normal 3 24 2 3" xfId="10455" xr:uid="{00000000-0005-0000-0000-00000B2A0000}"/>
    <cellStyle name="Normal 3 24 2 3 2" xfId="10456" xr:uid="{00000000-0005-0000-0000-00000C2A0000}"/>
    <cellStyle name="Normal 3 24 2 3 2 2" xfId="10457" xr:uid="{00000000-0005-0000-0000-00000D2A0000}"/>
    <cellStyle name="Normal 3 24 20" xfId="10458" xr:uid="{00000000-0005-0000-0000-00000E2A0000}"/>
    <cellStyle name="Normal 3 24 20 2" xfId="10459" xr:uid="{00000000-0005-0000-0000-00000F2A0000}"/>
    <cellStyle name="Normal 3 24 20 2 2" xfId="10460" xr:uid="{00000000-0005-0000-0000-0000102A0000}"/>
    <cellStyle name="Normal 3 24 20 2 2 2" xfId="10461" xr:uid="{00000000-0005-0000-0000-0000112A0000}"/>
    <cellStyle name="Normal 3 24 20 3" xfId="10462" xr:uid="{00000000-0005-0000-0000-0000122A0000}"/>
    <cellStyle name="Normal 3 24 20 3 2" xfId="10463" xr:uid="{00000000-0005-0000-0000-0000132A0000}"/>
    <cellStyle name="Normal 3 24 20 3 2 2" xfId="10464" xr:uid="{00000000-0005-0000-0000-0000142A0000}"/>
    <cellStyle name="Normal 3 24 21" xfId="10465" xr:uid="{00000000-0005-0000-0000-0000152A0000}"/>
    <cellStyle name="Normal 3 24 21 2" xfId="10466" xr:uid="{00000000-0005-0000-0000-0000162A0000}"/>
    <cellStyle name="Normal 3 24 21 2 2" xfId="10467" xr:uid="{00000000-0005-0000-0000-0000172A0000}"/>
    <cellStyle name="Normal 3 24 21 2 2 2" xfId="10468" xr:uid="{00000000-0005-0000-0000-0000182A0000}"/>
    <cellStyle name="Normal 3 24 21 3" xfId="10469" xr:uid="{00000000-0005-0000-0000-0000192A0000}"/>
    <cellStyle name="Normal 3 24 21 3 2" xfId="10470" xr:uid="{00000000-0005-0000-0000-00001A2A0000}"/>
    <cellStyle name="Normal 3 24 21 3 2 2" xfId="10471" xr:uid="{00000000-0005-0000-0000-00001B2A0000}"/>
    <cellStyle name="Normal 3 24 22" xfId="10472" xr:uid="{00000000-0005-0000-0000-00001C2A0000}"/>
    <cellStyle name="Normal 3 24 22 2" xfId="10473" xr:uid="{00000000-0005-0000-0000-00001D2A0000}"/>
    <cellStyle name="Normal 3 24 22 2 2" xfId="10474" xr:uid="{00000000-0005-0000-0000-00001E2A0000}"/>
    <cellStyle name="Normal 3 24 22 2 2 2" xfId="10475" xr:uid="{00000000-0005-0000-0000-00001F2A0000}"/>
    <cellStyle name="Normal 3 24 22 3" xfId="10476" xr:uid="{00000000-0005-0000-0000-0000202A0000}"/>
    <cellStyle name="Normal 3 24 22 3 2" xfId="10477" xr:uid="{00000000-0005-0000-0000-0000212A0000}"/>
    <cellStyle name="Normal 3 24 22 3 2 2" xfId="10478" xr:uid="{00000000-0005-0000-0000-0000222A0000}"/>
    <cellStyle name="Normal 3 24 23" xfId="10479" xr:uid="{00000000-0005-0000-0000-0000232A0000}"/>
    <cellStyle name="Normal 3 24 23 2" xfId="10480" xr:uid="{00000000-0005-0000-0000-0000242A0000}"/>
    <cellStyle name="Normal 3 24 23 2 2" xfId="10481" xr:uid="{00000000-0005-0000-0000-0000252A0000}"/>
    <cellStyle name="Normal 3 24 23 2 2 2" xfId="10482" xr:uid="{00000000-0005-0000-0000-0000262A0000}"/>
    <cellStyle name="Normal 3 24 23 3" xfId="10483" xr:uid="{00000000-0005-0000-0000-0000272A0000}"/>
    <cellStyle name="Normal 3 24 23 3 2" xfId="10484" xr:uid="{00000000-0005-0000-0000-0000282A0000}"/>
    <cellStyle name="Normal 3 24 23 3 2 2" xfId="10485" xr:uid="{00000000-0005-0000-0000-0000292A0000}"/>
    <cellStyle name="Normal 3 24 24" xfId="10486" xr:uid="{00000000-0005-0000-0000-00002A2A0000}"/>
    <cellStyle name="Normal 3 24 24 2" xfId="10487" xr:uid="{00000000-0005-0000-0000-00002B2A0000}"/>
    <cellStyle name="Normal 3 24 24 2 2" xfId="10488" xr:uid="{00000000-0005-0000-0000-00002C2A0000}"/>
    <cellStyle name="Normal 3 24 25" xfId="10489" xr:uid="{00000000-0005-0000-0000-00002D2A0000}"/>
    <cellStyle name="Normal 3 24 25 2" xfId="10490" xr:uid="{00000000-0005-0000-0000-00002E2A0000}"/>
    <cellStyle name="Normal 3 24 25 2 2" xfId="10491" xr:uid="{00000000-0005-0000-0000-00002F2A0000}"/>
    <cellStyle name="Normal 3 24 3" xfId="10492" xr:uid="{00000000-0005-0000-0000-0000302A0000}"/>
    <cellStyle name="Normal 3 24 3 2" xfId="10493" xr:uid="{00000000-0005-0000-0000-0000312A0000}"/>
    <cellStyle name="Normal 3 24 3 2 2" xfId="10494" xr:uid="{00000000-0005-0000-0000-0000322A0000}"/>
    <cellStyle name="Normal 3 24 3 2 2 2" xfId="10495" xr:uid="{00000000-0005-0000-0000-0000332A0000}"/>
    <cellStyle name="Normal 3 24 3 3" xfId="10496" xr:uid="{00000000-0005-0000-0000-0000342A0000}"/>
    <cellStyle name="Normal 3 24 3 3 2" xfId="10497" xr:uid="{00000000-0005-0000-0000-0000352A0000}"/>
    <cellStyle name="Normal 3 24 3 3 2 2" xfId="10498" xr:uid="{00000000-0005-0000-0000-0000362A0000}"/>
    <cellStyle name="Normal 3 24 4" xfId="10499" xr:uid="{00000000-0005-0000-0000-0000372A0000}"/>
    <cellStyle name="Normal 3 24 4 2" xfId="10500" xr:uid="{00000000-0005-0000-0000-0000382A0000}"/>
    <cellStyle name="Normal 3 24 4 2 2" xfId="10501" xr:uid="{00000000-0005-0000-0000-0000392A0000}"/>
    <cellStyle name="Normal 3 24 4 2 2 2" xfId="10502" xr:uid="{00000000-0005-0000-0000-00003A2A0000}"/>
    <cellStyle name="Normal 3 24 4 3" xfId="10503" xr:uid="{00000000-0005-0000-0000-00003B2A0000}"/>
    <cellStyle name="Normal 3 24 4 3 2" xfId="10504" xr:uid="{00000000-0005-0000-0000-00003C2A0000}"/>
    <cellStyle name="Normal 3 24 4 3 2 2" xfId="10505" xr:uid="{00000000-0005-0000-0000-00003D2A0000}"/>
    <cellStyle name="Normal 3 24 5" xfId="10506" xr:uid="{00000000-0005-0000-0000-00003E2A0000}"/>
    <cellStyle name="Normal 3 24 5 2" xfId="10507" xr:uid="{00000000-0005-0000-0000-00003F2A0000}"/>
    <cellStyle name="Normal 3 24 5 2 2" xfId="10508" xr:uid="{00000000-0005-0000-0000-0000402A0000}"/>
    <cellStyle name="Normal 3 24 5 2 2 2" xfId="10509" xr:uid="{00000000-0005-0000-0000-0000412A0000}"/>
    <cellStyle name="Normal 3 24 5 3" xfId="10510" xr:uid="{00000000-0005-0000-0000-0000422A0000}"/>
    <cellStyle name="Normal 3 24 5 3 2" xfId="10511" xr:uid="{00000000-0005-0000-0000-0000432A0000}"/>
    <cellStyle name="Normal 3 24 5 3 2 2" xfId="10512" xr:uid="{00000000-0005-0000-0000-0000442A0000}"/>
    <cellStyle name="Normal 3 24 6" xfId="10513" xr:uid="{00000000-0005-0000-0000-0000452A0000}"/>
    <cellStyle name="Normal 3 24 6 2" xfId="10514" xr:uid="{00000000-0005-0000-0000-0000462A0000}"/>
    <cellStyle name="Normal 3 24 6 2 2" xfId="10515" xr:uid="{00000000-0005-0000-0000-0000472A0000}"/>
    <cellStyle name="Normal 3 24 6 2 2 2" xfId="10516" xr:uid="{00000000-0005-0000-0000-0000482A0000}"/>
    <cellStyle name="Normal 3 24 6 3" xfId="10517" xr:uid="{00000000-0005-0000-0000-0000492A0000}"/>
    <cellStyle name="Normal 3 24 6 3 2" xfId="10518" xr:uid="{00000000-0005-0000-0000-00004A2A0000}"/>
    <cellStyle name="Normal 3 24 6 3 2 2" xfId="10519" xr:uid="{00000000-0005-0000-0000-00004B2A0000}"/>
    <cellStyle name="Normal 3 24 7" xfId="10520" xr:uid="{00000000-0005-0000-0000-00004C2A0000}"/>
    <cellStyle name="Normal 3 24 7 2" xfId="10521" xr:uid="{00000000-0005-0000-0000-00004D2A0000}"/>
    <cellStyle name="Normal 3 24 7 2 2" xfId="10522" xr:uid="{00000000-0005-0000-0000-00004E2A0000}"/>
    <cellStyle name="Normal 3 24 7 2 2 2" xfId="10523" xr:uid="{00000000-0005-0000-0000-00004F2A0000}"/>
    <cellStyle name="Normal 3 24 7 3" xfId="10524" xr:uid="{00000000-0005-0000-0000-0000502A0000}"/>
    <cellStyle name="Normal 3 24 7 3 2" xfId="10525" xr:uid="{00000000-0005-0000-0000-0000512A0000}"/>
    <cellStyle name="Normal 3 24 7 3 2 2" xfId="10526" xr:uid="{00000000-0005-0000-0000-0000522A0000}"/>
    <cellStyle name="Normal 3 24 8" xfId="10527" xr:uid="{00000000-0005-0000-0000-0000532A0000}"/>
    <cellStyle name="Normal 3 24 8 2" xfId="10528" xr:uid="{00000000-0005-0000-0000-0000542A0000}"/>
    <cellStyle name="Normal 3 24 8 2 2" xfId="10529" xr:uid="{00000000-0005-0000-0000-0000552A0000}"/>
    <cellStyle name="Normal 3 24 8 2 2 2" xfId="10530" xr:uid="{00000000-0005-0000-0000-0000562A0000}"/>
    <cellStyle name="Normal 3 24 8 3" xfId="10531" xr:uid="{00000000-0005-0000-0000-0000572A0000}"/>
    <cellStyle name="Normal 3 24 8 3 2" xfId="10532" xr:uid="{00000000-0005-0000-0000-0000582A0000}"/>
    <cellStyle name="Normal 3 24 8 3 2 2" xfId="10533" xr:uid="{00000000-0005-0000-0000-0000592A0000}"/>
    <cellStyle name="Normal 3 24 9" xfId="10534" xr:uid="{00000000-0005-0000-0000-00005A2A0000}"/>
    <cellStyle name="Normal 3 24 9 2" xfId="10535" xr:uid="{00000000-0005-0000-0000-00005B2A0000}"/>
    <cellStyle name="Normal 3 24 9 2 2" xfId="10536" xr:uid="{00000000-0005-0000-0000-00005C2A0000}"/>
    <cellStyle name="Normal 3 24 9 2 2 2" xfId="10537" xr:uid="{00000000-0005-0000-0000-00005D2A0000}"/>
    <cellStyle name="Normal 3 24 9 3" xfId="10538" xr:uid="{00000000-0005-0000-0000-00005E2A0000}"/>
    <cellStyle name="Normal 3 24 9 3 2" xfId="10539" xr:uid="{00000000-0005-0000-0000-00005F2A0000}"/>
    <cellStyle name="Normal 3 24 9 3 2 2" xfId="10540" xr:uid="{00000000-0005-0000-0000-0000602A0000}"/>
    <cellStyle name="Normal 3 25" xfId="10541" xr:uid="{00000000-0005-0000-0000-0000612A0000}"/>
    <cellStyle name="Normal 3 25 10" xfId="10542" xr:uid="{00000000-0005-0000-0000-0000622A0000}"/>
    <cellStyle name="Normal 3 25 10 2" xfId="10543" xr:uid="{00000000-0005-0000-0000-0000632A0000}"/>
    <cellStyle name="Normal 3 25 10 2 2" xfId="10544" xr:uid="{00000000-0005-0000-0000-0000642A0000}"/>
    <cellStyle name="Normal 3 25 10 2 2 2" xfId="10545" xr:uid="{00000000-0005-0000-0000-0000652A0000}"/>
    <cellStyle name="Normal 3 25 10 3" xfId="10546" xr:uid="{00000000-0005-0000-0000-0000662A0000}"/>
    <cellStyle name="Normal 3 25 10 3 2" xfId="10547" xr:uid="{00000000-0005-0000-0000-0000672A0000}"/>
    <cellStyle name="Normal 3 25 10 3 2 2" xfId="10548" xr:uid="{00000000-0005-0000-0000-0000682A0000}"/>
    <cellStyle name="Normal 3 25 11" xfId="10549" xr:uid="{00000000-0005-0000-0000-0000692A0000}"/>
    <cellStyle name="Normal 3 25 11 2" xfId="10550" xr:uid="{00000000-0005-0000-0000-00006A2A0000}"/>
    <cellStyle name="Normal 3 25 11 2 2" xfId="10551" xr:uid="{00000000-0005-0000-0000-00006B2A0000}"/>
    <cellStyle name="Normal 3 25 11 2 2 2" xfId="10552" xr:uid="{00000000-0005-0000-0000-00006C2A0000}"/>
    <cellStyle name="Normal 3 25 11 3" xfId="10553" xr:uid="{00000000-0005-0000-0000-00006D2A0000}"/>
    <cellStyle name="Normal 3 25 11 3 2" xfId="10554" xr:uid="{00000000-0005-0000-0000-00006E2A0000}"/>
    <cellStyle name="Normal 3 25 11 3 2 2" xfId="10555" xr:uid="{00000000-0005-0000-0000-00006F2A0000}"/>
    <cellStyle name="Normal 3 25 12" xfId="10556" xr:uid="{00000000-0005-0000-0000-0000702A0000}"/>
    <cellStyle name="Normal 3 25 12 2" xfId="10557" xr:uid="{00000000-0005-0000-0000-0000712A0000}"/>
    <cellStyle name="Normal 3 25 12 2 2" xfId="10558" xr:uid="{00000000-0005-0000-0000-0000722A0000}"/>
    <cellStyle name="Normal 3 25 12 2 2 2" xfId="10559" xr:uid="{00000000-0005-0000-0000-0000732A0000}"/>
    <cellStyle name="Normal 3 25 12 3" xfId="10560" xr:uid="{00000000-0005-0000-0000-0000742A0000}"/>
    <cellStyle name="Normal 3 25 12 3 2" xfId="10561" xr:uid="{00000000-0005-0000-0000-0000752A0000}"/>
    <cellStyle name="Normal 3 25 12 3 2 2" xfId="10562" xr:uid="{00000000-0005-0000-0000-0000762A0000}"/>
    <cellStyle name="Normal 3 25 13" xfId="10563" xr:uid="{00000000-0005-0000-0000-0000772A0000}"/>
    <cellStyle name="Normal 3 25 13 2" xfId="10564" xr:uid="{00000000-0005-0000-0000-0000782A0000}"/>
    <cellStyle name="Normal 3 25 13 2 2" xfId="10565" xr:uid="{00000000-0005-0000-0000-0000792A0000}"/>
    <cellStyle name="Normal 3 25 13 2 2 2" xfId="10566" xr:uid="{00000000-0005-0000-0000-00007A2A0000}"/>
    <cellStyle name="Normal 3 25 13 3" xfId="10567" xr:uid="{00000000-0005-0000-0000-00007B2A0000}"/>
    <cellStyle name="Normal 3 25 13 3 2" xfId="10568" xr:uid="{00000000-0005-0000-0000-00007C2A0000}"/>
    <cellStyle name="Normal 3 25 13 3 2 2" xfId="10569" xr:uid="{00000000-0005-0000-0000-00007D2A0000}"/>
    <cellStyle name="Normal 3 25 14" xfId="10570" xr:uid="{00000000-0005-0000-0000-00007E2A0000}"/>
    <cellStyle name="Normal 3 25 14 2" xfId="10571" xr:uid="{00000000-0005-0000-0000-00007F2A0000}"/>
    <cellStyle name="Normal 3 25 14 2 2" xfId="10572" xr:uid="{00000000-0005-0000-0000-0000802A0000}"/>
    <cellStyle name="Normal 3 25 14 2 2 2" xfId="10573" xr:uid="{00000000-0005-0000-0000-0000812A0000}"/>
    <cellStyle name="Normal 3 25 14 3" xfId="10574" xr:uid="{00000000-0005-0000-0000-0000822A0000}"/>
    <cellStyle name="Normal 3 25 14 3 2" xfId="10575" xr:uid="{00000000-0005-0000-0000-0000832A0000}"/>
    <cellStyle name="Normal 3 25 14 3 2 2" xfId="10576" xr:uid="{00000000-0005-0000-0000-0000842A0000}"/>
    <cellStyle name="Normal 3 25 15" xfId="10577" xr:uid="{00000000-0005-0000-0000-0000852A0000}"/>
    <cellStyle name="Normal 3 25 15 2" xfId="10578" xr:uid="{00000000-0005-0000-0000-0000862A0000}"/>
    <cellStyle name="Normal 3 25 15 2 2" xfId="10579" xr:uid="{00000000-0005-0000-0000-0000872A0000}"/>
    <cellStyle name="Normal 3 25 15 2 2 2" xfId="10580" xr:uid="{00000000-0005-0000-0000-0000882A0000}"/>
    <cellStyle name="Normal 3 25 15 3" xfId="10581" xr:uid="{00000000-0005-0000-0000-0000892A0000}"/>
    <cellStyle name="Normal 3 25 15 3 2" xfId="10582" xr:uid="{00000000-0005-0000-0000-00008A2A0000}"/>
    <cellStyle name="Normal 3 25 15 3 2 2" xfId="10583" xr:uid="{00000000-0005-0000-0000-00008B2A0000}"/>
    <cellStyle name="Normal 3 25 16" xfId="10584" xr:uid="{00000000-0005-0000-0000-00008C2A0000}"/>
    <cellStyle name="Normal 3 25 16 2" xfId="10585" xr:uid="{00000000-0005-0000-0000-00008D2A0000}"/>
    <cellStyle name="Normal 3 25 16 2 2" xfId="10586" xr:uid="{00000000-0005-0000-0000-00008E2A0000}"/>
    <cellStyle name="Normal 3 25 16 2 2 2" xfId="10587" xr:uid="{00000000-0005-0000-0000-00008F2A0000}"/>
    <cellStyle name="Normal 3 25 16 3" xfId="10588" xr:uid="{00000000-0005-0000-0000-0000902A0000}"/>
    <cellStyle name="Normal 3 25 16 3 2" xfId="10589" xr:uid="{00000000-0005-0000-0000-0000912A0000}"/>
    <cellStyle name="Normal 3 25 16 3 2 2" xfId="10590" xr:uid="{00000000-0005-0000-0000-0000922A0000}"/>
    <cellStyle name="Normal 3 25 17" xfId="10591" xr:uid="{00000000-0005-0000-0000-0000932A0000}"/>
    <cellStyle name="Normal 3 25 17 2" xfId="10592" xr:uid="{00000000-0005-0000-0000-0000942A0000}"/>
    <cellStyle name="Normal 3 25 17 2 2" xfId="10593" xr:uid="{00000000-0005-0000-0000-0000952A0000}"/>
    <cellStyle name="Normal 3 25 17 2 2 2" xfId="10594" xr:uid="{00000000-0005-0000-0000-0000962A0000}"/>
    <cellStyle name="Normal 3 25 17 3" xfId="10595" xr:uid="{00000000-0005-0000-0000-0000972A0000}"/>
    <cellStyle name="Normal 3 25 17 3 2" xfId="10596" xr:uid="{00000000-0005-0000-0000-0000982A0000}"/>
    <cellStyle name="Normal 3 25 17 3 2 2" xfId="10597" xr:uid="{00000000-0005-0000-0000-0000992A0000}"/>
    <cellStyle name="Normal 3 25 18" xfId="10598" xr:uid="{00000000-0005-0000-0000-00009A2A0000}"/>
    <cellStyle name="Normal 3 25 18 2" xfId="10599" xr:uid="{00000000-0005-0000-0000-00009B2A0000}"/>
    <cellStyle name="Normal 3 25 18 2 2" xfId="10600" xr:uid="{00000000-0005-0000-0000-00009C2A0000}"/>
    <cellStyle name="Normal 3 25 18 2 2 2" xfId="10601" xr:uid="{00000000-0005-0000-0000-00009D2A0000}"/>
    <cellStyle name="Normal 3 25 18 3" xfId="10602" xr:uid="{00000000-0005-0000-0000-00009E2A0000}"/>
    <cellStyle name="Normal 3 25 18 3 2" xfId="10603" xr:uid="{00000000-0005-0000-0000-00009F2A0000}"/>
    <cellStyle name="Normal 3 25 18 3 2 2" xfId="10604" xr:uid="{00000000-0005-0000-0000-0000A02A0000}"/>
    <cellStyle name="Normal 3 25 19" xfId="10605" xr:uid="{00000000-0005-0000-0000-0000A12A0000}"/>
    <cellStyle name="Normal 3 25 19 2" xfId="10606" xr:uid="{00000000-0005-0000-0000-0000A22A0000}"/>
    <cellStyle name="Normal 3 25 19 2 2" xfId="10607" xr:uid="{00000000-0005-0000-0000-0000A32A0000}"/>
    <cellStyle name="Normal 3 25 19 2 2 2" xfId="10608" xr:uid="{00000000-0005-0000-0000-0000A42A0000}"/>
    <cellStyle name="Normal 3 25 19 3" xfId="10609" xr:uid="{00000000-0005-0000-0000-0000A52A0000}"/>
    <cellStyle name="Normal 3 25 19 3 2" xfId="10610" xr:uid="{00000000-0005-0000-0000-0000A62A0000}"/>
    <cellStyle name="Normal 3 25 19 3 2 2" xfId="10611" xr:uid="{00000000-0005-0000-0000-0000A72A0000}"/>
    <cellStyle name="Normal 3 25 2" xfId="10612" xr:uid="{00000000-0005-0000-0000-0000A82A0000}"/>
    <cellStyle name="Normal 3 25 2 2" xfId="10613" xr:uid="{00000000-0005-0000-0000-0000A92A0000}"/>
    <cellStyle name="Normal 3 25 2 2 2" xfId="10614" xr:uid="{00000000-0005-0000-0000-0000AA2A0000}"/>
    <cellStyle name="Normal 3 25 2 2 2 2" xfId="10615" xr:uid="{00000000-0005-0000-0000-0000AB2A0000}"/>
    <cellStyle name="Normal 3 25 2 3" xfId="10616" xr:uid="{00000000-0005-0000-0000-0000AC2A0000}"/>
    <cellStyle name="Normal 3 25 2 3 2" xfId="10617" xr:uid="{00000000-0005-0000-0000-0000AD2A0000}"/>
    <cellStyle name="Normal 3 25 2 3 2 2" xfId="10618" xr:uid="{00000000-0005-0000-0000-0000AE2A0000}"/>
    <cellStyle name="Normal 3 25 20" xfId="10619" xr:uid="{00000000-0005-0000-0000-0000AF2A0000}"/>
    <cellStyle name="Normal 3 25 20 2" xfId="10620" xr:uid="{00000000-0005-0000-0000-0000B02A0000}"/>
    <cellStyle name="Normal 3 25 20 2 2" xfId="10621" xr:uid="{00000000-0005-0000-0000-0000B12A0000}"/>
    <cellStyle name="Normal 3 25 20 2 2 2" xfId="10622" xr:uid="{00000000-0005-0000-0000-0000B22A0000}"/>
    <cellStyle name="Normal 3 25 20 3" xfId="10623" xr:uid="{00000000-0005-0000-0000-0000B32A0000}"/>
    <cellStyle name="Normal 3 25 20 3 2" xfId="10624" xr:uid="{00000000-0005-0000-0000-0000B42A0000}"/>
    <cellStyle name="Normal 3 25 20 3 2 2" xfId="10625" xr:uid="{00000000-0005-0000-0000-0000B52A0000}"/>
    <cellStyle name="Normal 3 25 21" xfId="10626" xr:uid="{00000000-0005-0000-0000-0000B62A0000}"/>
    <cellStyle name="Normal 3 25 21 2" xfId="10627" xr:uid="{00000000-0005-0000-0000-0000B72A0000}"/>
    <cellStyle name="Normal 3 25 21 2 2" xfId="10628" xr:uid="{00000000-0005-0000-0000-0000B82A0000}"/>
    <cellStyle name="Normal 3 25 21 2 2 2" xfId="10629" xr:uid="{00000000-0005-0000-0000-0000B92A0000}"/>
    <cellStyle name="Normal 3 25 21 3" xfId="10630" xr:uid="{00000000-0005-0000-0000-0000BA2A0000}"/>
    <cellStyle name="Normal 3 25 21 3 2" xfId="10631" xr:uid="{00000000-0005-0000-0000-0000BB2A0000}"/>
    <cellStyle name="Normal 3 25 21 3 2 2" xfId="10632" xr:uid="{00000000-0005-0000-0000-0000BC2A0000}"/>
    <cellStyle name="Normal 3 25 22" xfId="10633" xr:uid="{00000000-0005-0000-0000-0000BD2A0000}"/>
    <cellStyle name="Normal 3 25 22 2" xfId="10634" xr:uid="{00000000-0005-0000-0000-0000BE2A0000}"/>
    <cellStyle name="Normal 3 25 22 2 2" xfId="10635" xr:uid="{00000000-0005-0000-0000-0000BF2A0000}"/>
    <cellStyle name="Normal 3 25 22 2 2 2" xfId="10636" xr:uid="{00000000-0005-0000-0000-0000C02A0000}"/>
    <cellStyle name="Normal 3 25 22 3" xfId="10637" xr:uid="{00000000-0005-0000-0000-0000C12A0000}"/>
    <cellStyle name="Normal 3 25 22 3 2" xfId="10638" xr:uid="{00000000-0005-0000-0000-0000C22A0000}"/>
    <cellStyle name="Normal 3 25 22 3 2 2" xfId="10639" xr:uid="{00000000-0005-0000-0000-0000C32A0000}"/>
    <cellStyle name="Normal 3 25 23" xfId="10640" xr:uid="{00000000-0005-0000-0000-0000C42A0000}"/>
    <cellStyle name="Normal 3 25 23 2" xfId="10641" xr:uid="{00000000-0005-0000-0000-0000C52A0000}"/>
    <cellStyle name="Normal 3 25 23 2 2" xfId="10642" xr:uid="{00000000-0005-0000-0000-0000C62A0000}"/>
    <cellStyle name="Normal 3 25 23 2 2 2" xfId="10643" xr:uid="{00000000-0005-0000-0000-0000C72A0000}"/>
    <cellStyle name="Normal 3 25 23 3" xfId="10644" xr:uid="{00000000-0005-0000-0000-0000C82A0000}"/>
    <cellStyle name="Normal 3 25 23 3 2" xfId="10645" xr:uid="{00000000-0005-0000-0000-0000C92A0000}"/>
    <cellStyle name="Normal 3 25 23 3 2 2" xfId="10646" xr:uid="{00000000-0005-0000-0000-0000CA2A0000}"/>
    <cellStyle name="Normal 3 25 24" xfId="10647" xr:uid="{00000000-0005-0000-0000-0000CB2A0000}"/>
    <cellStyle name="Normal 3 25 24 2" xfId="10648" xr:uid="{00000000-0005-0000-0000-0000CC2A0000}"/>
    <cellStyle name="Normal 3 25 24 2 2" xfId="10649" xr:uid="{00000000-0005-0000-0000-0000CD2A0000}"/>
    <cellStyle name="Normal 3 25 25" xfId="10650" xr:uid="{00000000-0005-0000-0000-0000CE2A0000}"/>
    <cellStyle name="Normal 3 25 25 2" xfId="10651" xr:uid="{00000000-0005-0000-0000-0000CF2A0000}"/>
    <cellStyle name="Normal 3 25 25 2 2" xfId="10652" xr:uid="{00000000-0005-0000-0000-0000D02A0000}"/>
    <cellStyle name="Normal 3 25 3" xfId="10653" xr:uid="{00000000-0005-0000-0000-0000D12A0000}"/>
    <cellStyle name="Normal 3 25 3 2" xfId="10654" xr:uid="{00000000-0005-0000-0000-0000D22A0000}"/>
    <cellStyle name="Normal 3 25 3 2 2" xfId="10655" xr:uid="{00000000-0005-0000-0000-0000D32A0000}"/>
    <cellStyle name="Normal 3 25 3 2 2 2" xfId="10656" xr:uid="{00000000-0005-0000-0000-0000D42A0000}"/>
    <cellStyle name="Normal 3 25 3 3" xfId="10657" xr:uid="{00000000-0005-0000-0000-0000D52A0000}"/>
    <cellStyle name="Normal 3 25 3 3 2" xfId="10658" xr:uid="{00000000-0005-0000-0000-0000D62A0000}"/>
    <cellStyle name="Normal 3 25 3 3 2 2" xfId="10659" xr:uid="{00000000-0005-0000-0000-0000D72A0000}"/>
    <cellStyle name="Normal 3 25 4" xfId="10660" xr:uid="{00000000-0005-0000-0000-0000D82A0000}"/>
    <cellStyle name="Normal 3 25 4 2" xfId="10661" xr:uid="{00000000-0005-0000-0000-0000D92A0000}"/>
    <cellStyle name="Normal 3 25 4 2 2" xfId="10662" xr:uid="{00000000-0005-0000-0000-0000DA2A0000}"/>
    <cellStyle name="Normal 3 25 4 2 2 2" xfId="10663" xr:uid="{00000000-0005-0000-0000-0000DB2A0000}"/>
    <cellStyle name="Normal 3 25 4 3" xfId="10664" xr:uid="{00000000-0005-0000-0000-0000DC2A0000}"/>
    <cellStyle name="Normal 3 25 4 3 2" xfId="10665" xr:uid="{00000000-0005-0000-0000-0000DD2A0000}"/>
    <cellStyle name="Normal 3 25 4 3 2 2" xfId="10666" xr:uid="{00000000-0005-0000-0000-0000DE2A0000}"/>
    <cellStyle name="Normal 3 25 5" xfId="10667" xr:uid="{00000000-0005-0000-0000-0000DF2A0000}"/>
    <cellStyle name="Normal 3 25 5 2" xfId="10668" xr:uid="{00000000-0005-0000-0000-0000E02A0000}"/>
    <cellStyle name="Normal 3 25 5 2 2" xfId="10669" xr:uid="{00000000-0005-0000-0000-0000E12A0000}"/>
    <cellStyle name="Normal 3 25 5 2 2 2" xfId="10670" xr:uid="{00000000-0005-0000-0000-0000E22A0000}"/>
    <cellStyle name="Normal 3 25 5 3" xfId="10671" xr:uid="{00000000-0005-0000-0000-0000E32A0000}"/>
    <cellStyle name="Normal 3 25 5 3 2" xfId="10672" xr:uid="{00000000-0005-0000-0000-0000E42A0000}"/>
    <cellStyle name="Normal 3 25 5 3 2 2" xfId="10673" xr:uid="{00000000-0005-0000-0000-0000E52A0000}"/>
    <cellStyle name="Normal 3 25 6" xfId="10674" xr:uid="{00000000-0005-0000-0000-0000E62A0000}"/>
    <cellStyle name="Normal 3 25 6 2" xfId="10675" xr:uid="{00000000-0005-0000-0000-0000E72A0000}"/>
    <cellStyle name="Normal 3 25 6 2 2" xfId="10676" xr:uid="{00000000-0005-0000-0000-0000E82A0000}"/>
    <cellStyle name="Normal 3 25 6 2 2 2" xfId="10677" xr:uid="{00000000-0005-0000-0000-0000E92A0000}"/>
    <cellStyle name="Normal 3 25 6 3" xfId="10678" xr:uid="{00000000-0005-0000-0000-0000EA2A0000}"/>
    <cellStyle name="Normal 3 25 6 3 2" xfId="10679" xr:uid="{00000000-0005-0000-0000-0000EB2A0000}"/>
    <cellStyle name="Normal 3 25 6 3 2 2" xfId="10680" xr:uid="{00000000-0005-0000-0000-0000EC2A0000}"/>
    <cellStyle name="Normal 3 25 7" xfId="10681" xr:uid="{00000000-0005-0000-0000-0000ED2A0000}"/>
    <cellStyle name="Normal 3 25 7 2" xfId="10682" xr:uid="{00000000-0005-0000-0000-0000EE2A0000}"/>
    <cellStyle name="Normal 3 25 7 2 2" xfId="10683" xr:uid="{00000000-0005-0000-0000-0000EF2A0000}"/>
    <cellStyle name="Normal 3 25 7 2 2 2" xfId="10684" xr:uid="{00000000-0005-0000-0000-0000F02A0000}"/>
    <cellStyle name="Normal 3 25 7 3" xfId="10685" xr:uid="{00000000-0005-0000-0000-0000F12A0000}"/>
    <cellStyle name="Normal 3 25 7 3 2" xfId="10686" xr:uid="{00000000-0005-0000-0000-0000F22A0000}"/>
    <cellStyle name="Normal 3 25 7 3 2 2" xfId="10687" xr:uid="{00000000-0005-0000-0000-0000F32A0000}"/>
    <cellStyle name="Normal 3 25 8" xfId="10688" xr:uid="{00000000-0005-0000-0000-0000F42A0000}"/>
    <cellStyle name="Normal 3 25 8 2" xfId="10689" xr:uid="{00000000-0005-0000-0000-0000F52A0000}"/>
    <cellStyle name="Normal 3 25 8 2 2" xfId="10690" xr:uid="{00000000-0005-0000-0000-0000F62A0000}"/>
    <cellStyle name="Normal 3 25 8 2 2 2" xfId="10691" xr:uid="{00000000-0005-0000-0000-0000F72A0000}"/>
    <cellStyle name="Normal 3 25 8 3" xfId="10692" xr:uid="{00000000-0005-0000-0000-0000F82A0000}"/>
    <cellStyle name="Normal 3 25 8 3 2" xfId="10693" xr:uid="{00000000-0005-0000-0000-0000F92A0000}"/>
    <cellStyle name="Normal 3 25 8 3 2 2" xfId="10694" xr:uid="{00000000-0005-0000-0000-0000FA2A0000}"/>
    <cellStyle name="Normal 3 25 9" xfId="10695" xr:uid="{00000000-0005-0000-0000-0000FB2A0000}"/>
    <cellStyle name="Normal 3 25 9 2" xfId="10696" xr:uid="{00000000-0005-0000-0000-0000FC2A0000}"/>
    <cellStyle name="Normal 3 25 9 2 2" xfId="10697" xr:uid="{00000000-0005-0000-0000-0000FD2A0000}"/>
    <cellStyle name="Normal 3 25 9 2 2 2" xfId="10698" xr:uid="{00000000-0005-0000-0000-0000FE2A0000}"/>
    <cellStyle name="Normal 3 25 9 3" xfId="10699" xr:uid="{00000000-0005-0000-0000-0000FF2A0000}"/>
    <cellStyle name="Normal 3 25 9 3 2" xfId="10700" xr:uid="{00000000-0005-0000-0000-0000002B0000}"/>
    <cellStyle name="Normal 3 25 9 3 2 2" xfId="10701" xr:uid="{00000000-0005-0000-0000-0000012B0000}"/>
    <cellStyle name="Normal 3 26" xfId="10702" xr:uid="{00000000-0005-0000-0000-0000022B0000}"/>
    <cellStyle name="Normal 3 26 10" xfId="10703" xr:uid="{00000000-0005-0000-0000-0000032B0000}"/>
    <cellStyle name="Normal 3 26 10 2" xfId="10704" xr:uid="{00000000-0005-0000-0000-0000042B0000}"/>
    <cellStyle name="Normal 3 26 10 2 2" xfId="10705" xr:uid="{00000000-0005-0000-0000-0000052B0000}"/>
    <cellStyle name="Normal 3 26 10 2 2 2" xfId="10706" xr:uid="{00000000-0005-0000-0000-0000062B0000}"/>
    <cellStyle name="Normal 3 26 10 3" xfId="10707" xr:uid="{00000000-0005-0000-0000-0000072B0000}"/>
    <cellStyle name="Normal 3 26 10 3 2" xfId="10708" xr:uid="{00000000-0005-0000-0000-0000082B0000}"/>
    <cellStyle name="Normal 3 26 10 3 2 2" xfId="10709" xr:uid="{00000000-0005-0000-0000-0000092B0000}"/>
    <cellStyle name="Normal 3 26 11" xfId="10710" xr:uid="{00000000-0005-0000-0000-00000A2B0000}"/>
    <cellStyle name="Normal 3 26 11 2" xfId="10711" xr:uid="{00000000-0005-0000-0000-00000B2B0000}"/>
    <cellStyle name="Normal 3 26 11 2 2" xfId="10712" xr:uid="{00000000-0005-0000-0000-00000C2B0000}"/>
    <cellStyle name="Normal 3 26 11 2 2 2" xfId="10713" xr:uid="{00000000-0005-0000-0000-00000D2B0000}"/>
    <cellStyle name="Normal 3 26 11 3" xfId="10714" xr:uid="{00000000-0005-0000-0000-00000E2B0000}"/>
    <cellStyle name="Normal 3 26 11 3 2" xfId="10715" xr:uid="{00000000-0005-0000-0000-00000F2B0000}"/>
    <cellStyle name="Normal 3 26 11 3 2 2" xfId="10716" xr:uid="{00000000-0005-0000-0000-0000102B0000}"/>
    <cellStyle name="Normal 3 26 12" xfId="10717" xr:uid="{00000000-0005-0000-0000-0000112B0000}"/>
    <cellStyle name="Normal 3 26 12 2" xfId="10718" xr:uid="{00000000-0005-0000-0000-0000122B0000}"/>
    <cellStyle name="Normal 3 26 12 2 2" xfId="10719" xr:uid="{00000000-0005-0000-0000-0000132B0000}"/>
    <cellStyle name="Normal 3 26 12 2 2 2" xfId="10720" xr:uid="{00000000-0005-0000-0000-0000142B0000}"/>
    <cellStyle name="Normal 3 26 12 3" xfId="10721" xr:uid="{00000000-0005-0000-0000-0000152B0000}"/>
    <cellStyle name="Normal 3 26 12 3 2" xfId="10722" xr:uid="{00000000-0005-0000-0000-0000162B0000}"/>
    <cellStyle name="Normal 3 26 12 3 2 2" xfId="10723" xr:uid="{00000000-0005-0000-0000-0000172B0000}"/>
    <cellStyle name="Normal 3 26 13" xfId="10724" xr:uid="{00000000-0005-0000-0000-0000182B0000}"/>
    <cellStyle name="Normal 3 26 13 2" xfId="10725" xr:uid="{00000000-0005-0000-0000-0000192B0000}"/>
    <cellStyle name="Normal 3 26 13 2 2" xfId="10726" xr:uid="{00000000-0005-0000-0000-00001A2B0000}"/>
    <cellStyle name="Normal 3 26 13 2 2 2" xfId="10727" xr:uid="{00000000-0005-0000-0000-00001B2B0000}"/>
    <cellStyle name="Normal 3 26 13 3" xfId="10728" xr:uid="{00000000-0005-0000-0000-00001C2B0000}"/>
    <cellStyle name="Normal 3 26 13 3 2" xfId="10729" xr:uid="{00000000-0005-0000-0000-00001D2B0000}"/>
    <cellStyle name="Normal 3 26 13 3 2 2" xfId="10730" xr:uid="{00000000-0005-0000-0000-00001E2B0000}"/>
    <cellStyle name="Normal 3 26 14" xfId="10731" xr:uid="{00000000-0005-0000-0000-00001F2B0000}"/>
    <cellStyle name="Normal 3 26 14 2" xfId="10732" xr:uid="{00000000-0005-0000-0000-0000202B0000}"/>
    <cellStyle name="Normal 3 26 14 2 2" xfId="10733" xr:uid="{00000000-0005-0000-0000-0000212B0000}"/>
    <cellStyle name="Normal 3 26 14 2 2 2" xfId="10734" xr:uid="{00000000-0005-0000-0000-0000222B0000}"/>
    <cellStyle name="Normal 3 26 14 3" xfId="10735" xr:uid="{00000000-0005-0000-0000-0000232B0000}"/>
    <cellStyle name="Normal 3 26 14 3 2" xfId="10736" xr:uid="{00000000-0005-0000-0000-0000242B0000}"/>
    <cellStyle name="Normal 3 26 14 3 2 2" xfId="10737" xr:uid="{00000000-0005-0000-0000-0000252B0000}"/>
    <cellStyle name="Normal 3 26 15" xfId="10738" xr:uid="{00000000-0005-0000-0000-0000262B0000}"/>
    <cellStyle name="Normal 3 26 15 2" xfId="10739" xr:uid="{00000000-0005-0000-0000-0000272B0000}"/>
    <cellStyle name="Normal 3 26 15 2 2" xfId="10740" xr:uid="{00000000-0005-0000-0000-0000282B0000}"/>
    <cellStyle name="Normal 3 26 15 2 2 2" xfId="10741" xr:uid="{00000000-0005-0000-0000-0000292B0000}"/>
    <cellStyle name="Normal 3 26 15 3" xfId="10742" xr:uid="{00000000-0005-0000-0000-00002A2B0000}"/>
    <cellStyle name="Normal 3 26 15 3 2" xfId="10743" xr:uid="{00000000-0005-0000-0000-00002B2B0000}"/>
    <cellStyle name="Normal 3 26 15 3 2 2" xfId="10744" xr:uid="{00000000-0005-0000-0000-00002C2B0000}"/>
    <cellStyle name="Normal 3 26 16" xfId="10745" xr:uid="{00000000-0005-0000-0000-00002D2B0000}"/>
    <cellStyle name="Normal 3 26 16 2" xfId="10746" xr:uid="{00000000-0005-0000-0000-00002E2B0000}"/>
    <cellStyle name="Normal 3 26 16 2 2" xfId="10747" xr:uid="{00000000-0005-0000-0000-00002F2B0000}"/>
    <cellStyle name="Normal 3 26 16 2 2 2" xfId="10748" xr:uid="{00000000-0005-0000-0000-0000302B0000}"/>
    <cellStyle name="Normal 3 26 16 3" xfId="10749" xr:uid="{00000000-0005-0000-0000-0000312B0000}"/>
    <cellStyle name="Normal 3 26 16 3 2" xfId="10750" xr:uid="{00000000-0005-0000-0000-0000322B0000}"/>
    <cellStyle name="Normal 3 26 16 3 2 2" xfId="10751" xr:uid="{00000000-0005-0000-0000-0000332B0000}"/>
    <cellStyle name="Normal 3 26 17" xfId="10752" xr:uid="{00000000-0005-0000-0000-0000342B0000}"/>
    <cellStyle name="Normal 3 26 17 2" xfId="10753" xr:uid="{00000000-0005-0000-0000-0000352B0000}"/>
    <cellStyle name="Normal 3 26 17 2 2" xfId="10754" xr:uid="{00000000-0005-0000-0000-0000362B0000}"/>
    <cellStyle name="Normal 3 26 17 2 2 2" xfId="10755" xr:uid="{00000000-0005-0000-0000-0000372B0000}"/>
    <cellStyle name="Normal 3 26 17 3" xfId="10756" xr:uid="{00000000-0005-0000-0000-0000382B0000}"/>
    <cellStyle name="Normal 3 26 17 3 2" xfId="10757" xr:uid="{00000000-0005-0000-0000-0000392B0000}"/>
    <cellStyle name="Normal 3 26 17 3 2 2" xfId="10758" xr:uid="{00000000-0005-0000-0000-00003A2B0000}"/>
    <cellStyle name="Normal 3 26 18" xfId="10759" xr:uid="{00000000-0005-0000-0000-00003B2B0000}"/>
    <cellStyle name="Normal 3 26 18 2" xfId="10760" xr:uid="{00000000-0005-0000-0000-00003C2B0000}"/>
    <cellStyle name="Normal 3 26 18 2 2" xfId="10761" xr:uid="{00000000-0005-0000-0000-00003D2B0000}"/>
    <cellStyle name="Normal 3 26 18 2 2 2" xfId="10762" xr:uid="{00000000-0005-0000-0000-00003E2B0000}"/>
    <cellStyle name="Normal 3 26 18 3" xfId="10763" xr:uid="{00000000-0005-0000-0000-00003F2B0000}"/>
    <cellStyle name="Normal 3 26 18 3 2" xfId="10764" xr:uid="{00000000-0005-0000-0000-0000402B0000}"/>
    <cellStyle name="Normal 3 26 18 3 2 2" xfId="10765" xr:uid="{00000000-0005-0000-0000-0000412B0000}"/>
    <cellStyle name="Normal 3 26 19" xfId="10766" xr:uid="{00000000-0005-0000-0000-0000422B0000}"/>
    <cellStyle name="Normal 3 26 19 2" xfId="10767" xr:uid="{00000000-0005-0000-0000-0000432B0000}"/>
    <cellStyle name="Normal 3 26 19 2 2" xfId="10768" xr:uid="{00000000-0005-0000-0000-0000442B0000}"/>
    <cellStyle name="Normal 3 26 19 2 2 2" xfId="10769" xr:uid="{00000000-0005-0000-0000-0000452B0000}"/>
    <cellStyle name="Normal 3 26 19 3" xfId="10770" xr:uid="{00000000-0005-0000-0000-0000462B0000}"/>
    <cellStyle name="Normal 3 26 19 3 2" xfId="10771" xr:uid="{00000000-0005-0000-0000-0000472B0000}"/>
    <cellStyle name="Normal 3 26 19 3 2 2" xfId="10772" xr:uid="{00000000-0005-0000-0000-0000482B0000}"/>
    <cellStyle name="Normal 3 26 2" xfId="10773" xr:uid="{00000000-0005-0000-0000-0000492B0000}"/>
    <cellStyle name="Normal 3 26 2 2" xfId="10774" xr:uid="{00000000-0005-0000-0000-00004A2B0000}"/>
    <cellStyle name="Normal 3 26 2 2 2" xfId="10775" xr:uid="{00000000-0005-0000-0000-00004B2B0000}"/>
    <cellStyle name="Normal 3 26 2 2 2 2" xfId="10776" xr:uid="{00000000-0005-0000-0000-00004C2B0000}"/>
    <cellStyle name="Normal 3 26 2 3" xfId="10777" xr:uid="{00000000-0005-0000-0000-00004D2B0000}"/>
    <cellStyle name="Normal 3 26 2 3 2" xfId="10778" xr:uid="{00000000-0005-0000-0000-00004E2B0000}"/>
    <cellStyle name="Normal 3 26 2 3 2 2" xfId="10779" xr:uid="{00000000-0005-0000-0000-00004F2B0000}"/>
    <cellStyle name="Normal 3 26 20" xfId="10780" xr:uid="{00000000-0005-0000-0000-0000502B0000}"/>
    <cellStyle name="Normal 3 26 20 2" xfId="10781" xr:uid="{00000000-0005-0000-0000-0000512B0000}"/>
    <cellStyle name="Normal 3 26 20 2 2" xfId="10782" xr:uid="{00000000-0005-0000-0000-0000522B0000}"/>
    <cellStyle name="Normal 3 26 20 2 2 2" xfId="10783" xr:uid="{00000000-0005-0000-0000-0000532B0000}"/>
    <cellStyle name="Normal 3 26 20 3" xfId="10784" xr:uid="{00000000-0005-0000-0000-0000542B0000}"/>
    <cellStyle name="Normal 3 26 20 3 2" xfId="10785" xr:uid="{00000000-0005-0000-0000-0000552B0000}"/>
    <cellStyle name="Normal 3 26 20 3 2 2" xfId="10786" xr:uid="{00000000-0005-0000-0000-0000562B0000}"/>
    <cellStyle name="Normal 3 26 21" xfId="10787" xr:uid="{00000000-0005-0000-0000-0000572B0000}"/>
    <cellStyle name="Normal 3 26 21 2" xfId="10788" xr:uid="{00000000-0005-0000-0000-0000582B0000}"/>
    <cellStyle name="Normal 3 26 21 2 2" xfId="10789" xr:uid="{00000000-0005-0000-0000-0000592B0000}"/>
    <cellStyle name="Normal 3 26 21 2 2 2" xfId="10790" xr:uid="{00000000-0005-0000-0000-00005A2B0000}"/>
    <cellStyle name="Normal 3 26 21 3" xfId="10791" xr:uid="{00000000-0005-0000-0000-00005B2B0000}"/>
    <cellStyle name="Normal 3 26 21 3 2" xfId="10792" xr:uid="{00000000-0005-0000-0000-00005C2B0000}"/>
    <cellStyle name="Normal 3 26 21 3 2 2" xfId="10793" xr:uid="{00000000-0005-0000-0000-00005D2B0000}"/>
    <cellStyle name="Normal 3 26 22" xfId="10794" xr:uid="{00000000-0005-0000-0000-00005E2B0000}"/>
    <cellStyle name="Normal 3 26 22 2" xfId="10795" xr:uid="{00000000-0005-0000-0000-00005F2B0000}"/>
    <cellStyle name="Normal 3 26 22 2 2" xfId="10796" xr:uid="{00000000-0005-0000-0000-0000602B0000}"/>
    <cellStyle name="Normal 3 26 22 2 2 2" xfId="10797" xr:uid="{00000000-0005-0000-0000-0000612B0000}"/>
    <cellStyle name="Normal 3 26 22 3" xfId="10798" xr:uid="{00000000-0005-0000-0000-0000622B0000}"/>
    <cellStyle name="Normal 3 26 22 3 2" xfId="10799" xr:uid="{00000000-0005-0000-0000-0000632B0000}"/>
    <cellStyle name="Normal 3 26 22 3 2 2" xfId="10800" xr:uid="{00000000-0005-0000-0000-0000642B0000}"/>
    <cellStyle name="Normal 3 26 23" xfId="10801" xr:uid="{00000000-0005-0000-0000-0000652B0000}"/>
    <cellStyle name="Normal 3 26 23 2" xfId="10802" xr:uid="{00000000-0005-0000-0000-0000662B0000}"/>
    <cellStyle name="Normal 3 26 23 2 2" xfId="10803" xr:uid="{00000000-0005-0000-0000-0000672B0000}"/>
    <cellStyle name="Normal 3 26 23 2 2 2" xfId="10804" xr:uid="{00000000-0005-0000-0000-0000682B0000}"/>
    <cellStyle name="Normal 3 26 23 3" xfId="10805" xr:uid="{00000000-0005-0000-0000-0000692B0000}"/>
    <cellStyle name="Normal 3 26 23 3 2" xfId="10806" xr:uid="{00000000-0005-0000-0000-00006A2B0000}"/>
    <cellStyle name="Normal 3 26 23 3 2 2" xfId="10807" xr:uid="{00000000-0005-0000-0000-00006B2B0000}"/>
    <cellStyle name="Normal 3 26 24" xfId="10808" xr:uid="{00000000-0005-0000-0000-00006C2B0000}"/>
    <cellStyle name="Normal 3 26 24 2" xfId="10809" xr:uid="{00000000-0005-0000-0000-00006D2B0000}"/>
    <cellStyle name="Normal 3 26 24 2 2" xfId="10810" xr:uid="{00000000-0005-0000-0000-00006E2B0000}"/>
    <cellStyle name="Normal 3 26 25" xfId="10811" xr:uid="{00000000-0005-0000-0000-00006F2B0000}"/>
    <cellStyle name="Normal 3 26 25 2" xfId="10812" xr:uid="{00000000-0005-0000-0000-0000702B0000}"/>
    <cellStyle name="Normal 3 26 25 2 2" xfId="10813" xr:uid="{00000000-0005-0000-0000-0000712B0000}"/>
    <cellStyle name="Normal 3 26 3" xfId="10814" xr:uid="{00000000-0005-0000-0000-0000722B0000}"/>
    <cellStyle name="Normal 3 26 3 2" xfId="10815" xr:uid="{00000000-0005-0000-0000-0000732B0000}"/>
    <cellStyle name="Normal 3 26 3 2 2" xfId="10816" xr:uid="{00000000-0005-0000-0000-0000742B0000}"/>
    <cellStyle name="Normal 3 26 3 2 2 2" xfId="10817" xr:uid="{00000000-0005-0000-0000-0000752B0000}"/>
    <cellStyle name="Normal 3 26 3 3" xfId="10818" xr:uid="{00000000-0005-0000-0000-0000762B0000}"/>
    <cellStyle name="Normal 3 26 3 3 2" xfId="10819" xr:uid="{00000000-0005-0000-0000-0000772B0000}"/>
    <cellStyle name="Normal 3 26 3 3 2 2" xfId="10820" xr:uid="{00000000-0005-0000-0000-0000782B0000}"/>
    <cellStyle name="Normal 3 26 4" xfId="10821" xr:uid="{00000000-0005-0000-0000-0000792B0000}"/>
    <cellStyle name="Normal 3 26 4 2" xfId="10822" xr:uid="{00000000-0005-0000-0000-00007A2B0000}"/>
    <cellStyle name="Normal 3 26 4 2 2" xfId="10823" xr:uid="{00000000-0005-0000-0000-00007B2B0000}"/>
    <cellStyle name="Normal 3 26 4 2 2 2" xfId="10824" xr:uid="{00000000-0005-0000-0000-00007C2B0000}"/>
    <cellStyle name="Normal 3 26 4 3" xfId="10825" xr:uid="{00000000-0005-0000-0000-00007D2B0000}"/>
    <cellStyle name="Normal 3 26 4 3 2" xfId="10826" xr:uid="{00000000-0005-0000-0000-00007E2B0000}"/>
    <cellStyle name="Normal 3 26 4 3 2 2" xfId="10827" xr:uid="{00000000-0005-0000-0000-00007F2B0000}"/>
    <cellStyle name="Normal 3 26 5" xfId="10828" xr:uid="{00000000-0005-0000-0000-0000802B0000}"/>
    <cellStyle name="Normal 3 26 5 2" xfId="10829" xr:uid="{00000000-0005-0000-0000-0000812B0000}"/>
    <cellStyle name="Normal 3 26 5 2 2" xfId="10830" xr:uid="{00000000-0005-0000-0000-0000822B0000}"/>
    <cellStyle name="Normal 3 26 5 2 2 2" xfId="10831" xr:uid="{00000000-0005-0000-0000-0000832B0000}"/>
    <cellStyle name="Normal 3 26 5 3" xfId="10832" xr:uid="{00000000-0005-0000-0000-0000842B0000}"/>
    <cellStyle name="Normal 3 26 5 3 2" xfId="10833" xr:uid="{00000000-0005-0000-0000-0000852B0000}"/>
    <cellStyle name="Normal 3 26 5 3 2 2" xfId="10834" xr:uid="{00000000-0005-0000-0000-0000862B0000}"/>
    <cellStyle name="Normal 3 26 6" xfId="10835" xr:uid="{00000000-0005-0000-0000-0000872B0000}"/>
    <cellStyle name="Normal 3 26 6 2" xfId="10836" xr:uid="{00000000-0005-0000-0000-0000882B0000}"/>
    <cellStyle name="Normal 3 26 6 2 2" xfId="10837" xr:uid="{00000000-0005-0000-0000-0000892B0000}"/>
    <cellStyle name="Normal 3 26 6 2 2 2" xfId="10838" xr:uid="{00000000-0005-0000-0000-00008A2B0000}"/>
    <cellStyle name="Normal 3 26 6 3" xfId="10839" xr:uid="{00000000-0005-0000-0000-00008B2B0000}"/>
    <cellStyle name="Normal 3 26 6 3 2" xfId="10840" xr:uid="{00000000-0005-0000-0000-00008C2B0000}"/>
    <cellStyle name="Normal 3 26 6 3 2 2" xfId="10841" xr:uid="{00000000-0005-0000-0000-00008D2B0000}"/>
    <cellStyle name="Normal 3 26 7" xfId="10842" xr:uid="{00000000-0005-0000-0000-00008E2B0000}"/>
    <cellStyle name="Normal 3 26 7 2" xfId="10843" xr:uid="{00000000-0005-0000-0000-00008F2B0000}"/>
    <cellStyle name="Normal 3 26 7 2 2" xfId="10844" xr:uid="{00000000-0005-0000-0000-0000902B0000}"/>
    <cellStyle name="Normal 3 26 7 2 2 2" xfId="10845" xr:uid="{00000000-0005-0000-0000-0000912B0000}"/>
    <cellStyle name="Normal 3 26 7 3" xfId="10846" xr:uid="{00000000-0005-0000-0000-0000922B0000}"/>
    <cellStyle name="Normal 3 26 7 3 2" xfId="10847" xr:uid="{00000000-0005-0000-0000-0000932B0000}"/>
    <cellStyle name="Normal 3 26 7 3 2 2" xfId="10848" xr:uid="{00000000-0005-0000-0000-0000942B0000}"/>
    <cellStyle name="Normal 3 26 8" xfId="10849" xr:uid="{00000000-0005-0000-0000-0000952B0000}"/>
    <cellStyle name="Normal 3 26 8 2" xfId="10850" xr:uid="{00000000-0005-0000-0000-0000962B0000}"/>
    <cellStyle name="Normal 3 26 8 2 2" xfId="10851" xr:uid="{00000000-0005-0000-0000-0000972B0000}"/>
    <cellStyle name="Normal 3 26 8 2 2 2" xfId="10852" xr:uid="{00000000-0005-0000-0000-0000982B0000}"/>
    <cellStyle name="Normal 3 26 8 3" xfId="10853" xr:uid="{00000000-0005-0000-0000-0000992B0000}"/>
    <cellStyle name="Normal 3 26 8 3 2" xfId="10854" xr:uid="{00000000-0005-0000-0000-00009A2B0000}"/>
    <cellStyle name="Normal 3 26 8 3 2 2" xfId="10855" xr:uid="{00000000-0005-0000-0000-00009B2B0000}"/>
    <cellStyle name="Normal 3 26 9" xfId="10856" xr:uid="{00000000-0005-0000-0000-00009C2B0000}"/>
    <cellStyle name="Normal 3 26 9 2" xfId="10857" xr:uid="{00000000-0005-0000-0000-00009D2B0000}"/>
    <cellStyle name="Normal 3 26 9 2 2" xfId="10858" xr:uid="{00000000-0005-0000-0000-00009E2B0000}"/>
    <cellStyle name="Normal 3 26 9 2 2 2" xfId="10859" xr:uid="{00000000-0005-0000-0000-00009F2B0000}"/>
    <cellStyle name="Normal 3 26 9 3" xfId="10860" xr:uid="{00000000-0005-0000-0000-0000A02B0000}"/>
    <cellStyle name="Normal 3 26 9 3 2" xfId="10861" xr:uid="{00000000-0005-0000-0000-0000A12B0000}"/>
    <cellStyle name="Normal 3 26 9 3 2 2" xfId="10862" xr:uid="{00000000-0005-0000-0000-0000A22B0000}"/>
    <cellStyle name="Normal 3 27" xfId="10863" xr:uid="{00000000-0005-0000-0000-0000A32B0000}"/>
    <cellStyle name="Normal 3 27 10" xfId="10864" xr:uid="{00000000-0005-0000-0000-0000A42B0000}"/>
    <cellStyle name="Normal 3 27 10 2" xfId="10865" xr:uid="{00000000-0005-0000-0000-0000A52B0000}"/>
    <cellStyle name="Normal 3 27 10 2 2" xfId="10866" xr:uid="{00000000-0005-0000-0000-0000A62B0000}"/>
    <cellStyle name="Normal 3 27 10 2 2 2" xfId="10867" xr:uid="{00000000-0005-0000-0000-0000A72B0000}"/>
    <cellStyle name="Normal 3 27 10 3" xfId="10868" xr:uid="{00000000-0005-0000-0000-0000A82B0000}"/>
    <cellStyle name="Normal 3 27 10 3 2" xfId="10869" xr:uid="{00000000-0005-0000-0000-0000A92B0000}"/>
    <cellStyle name="Normal 3 27 10 3 2 2" xfId="10870" xr:uid="{00000000-0005-0000-0000-0000AA2B0000}"/>
    <cellStyle name="Normal 3 27 11" xfId="10871" xr:uid="{00000000-0005-0000-0000-0000AB2B0000}"/>
    <cellStyle name="Normal 3 27 11 2" xfId="10872" xr:uid="{00000000-0005-0000-0000-0000AC2B0000}"/>
    <cellStyle name="Normal 3 27 11 2 2" xfId="10873" xr:uid="{00000000-0005-0000-0000-0000AD2B0000}"/>
    <cellStyle name="Normal 3 27 11 2 2 2" xfId="10874" xr:uid="{00000000-0005-0000-0000-0000AE2B0000}"/>
    <cellStyle name="Normal 3 27 11 3" xfId="10875" xr:uid="{00000000-0005-0000-0000-0000AF2B0000}"/>
    <cellStyle name="Normal 3 27 11 3 2" xfId="10876" xr:uid="{00000000-0005-0000-0000-0000B02B0000}"/>
    <cellStyle name="Normal 3 27 11 3 2 2" xfId="10877" xr:uid="{00000000-0005-0000-0000-0000B12B0000}"/>
    <cellStyle name="Normal 3 27 12" xfId="10878" xr:uid="{00000000-0005-0000-0000-0000B22B0000}"/>
    <cellStyle name="Normal 3 27 12 2" xfId="10879" xr:uid="{00000000-0005-0000-0000-0000B32B0000}"/>
    <cellStyle name="Normal 3 27 12 2 2" xfId="10880" xr:uid="{00000000-0005-0000-0000-0000B42B0000}"/>
    <cellStyle name="Normal 3 27 12 2 2 2" xfId="10881" xr:uid="{00000000-0005-0000-0000-0000B52B0000}"/>
    <cellStyle name="Normal 3 27 12 3" xfId="10882" xr:uid="{00000000-0005-0000-0000-0000B62B0000}"/>
    <cellStyle name="Normal 3 27 12 3 2" xfId="10883" xr:uid="{00000000-0005-0000-0000-0000B72B0000}"/>
    <cellStyle name="Normal 3 27 12 3 2 2" xfId="10884" xr:uid="{00000000-0005-0000-0000-0000B82B0000}"/>
    <cellStyle name="Normal 3 27 13" xfId="10885" xr:uid="{00000000-0005-0000-0000-0000B92B0000}"/>
    <cellStyle name="Normal 3 27 13 2" xfId="10886" xr:uid="{00000000-0005-0000-0000-0000BA2B0000}"/>
    <cellStyle name="Normal 3 27 13 2 2" xfId="10887" xr:uid="{00000000-0005-0000-0000-0000BB2B0000}"/>
    <cellStyle name="Normal 3 27 13 2 2 2" xfId="10888" xr:uid="{00000000-0005-0000-0000-0000BC2B0000}"/>
    <cellStyle name="Normal 3 27 13 3" xfId="10889" xr:uid="{00000000-0005-0000-0000-0000BD2B0000}"/>
    <cellStyle name="Normal 3 27 13 3 2" xfId="10890" xr:uid="{00000000-0005-0000-0000-0000BE2B0000}"/>
    <cellStyle name="Normal 3 27 13 3 2 2" xfId="10891" xr:uid="{00000000-0005-0000-0000-0000BF2B0000}"/>
    <cellStyle name="Normal 3 27 14" xfId="10892" xr:uid="{00000000-0005-0000-0000-0000C02B0000}"/>
    <cellStyle name="Normal 3 27 14 2" xfId="10893" xr:uid="{00000000-0005-0000-0000-0000C12B0000}"/>
    <cellStyle name="Normal 3 27 14 2 2" xfId="10894" xr:uid="{00000000-0005-0000-0000-0000C22B0000}"/>
    <cellStyle name="Normal 3 27 14 2 2 2" xfId="10895" xr:uid="{00000000-0005-0000-0000-0000C32B0000}"/>
    <cellStyle name="Normal 3 27 14 3" xfId="10896" xr:uid="{00000000-0005-0000-0000-0000C42B0000}"/>
    <cellStyle name="Normal 3 27 14 3 2" xfId="10897" xr:uid="{00000000-0005-0000-0000-0000C52B0000}"/>
    <cellStyle name="Normal 3 27 14 3 2 2" xfId="10898" xr:uid="{00000000-0005-0000-0000-0000C62B0000}"/>
    <cellStyle name="Normal 3 27 15" xfId="10899" xr:uid="{00000000-0005-0000-0000-0000C72B0000}"/>
    <cellStyle name="Normal 3 27 15 2" xfId="10900" xr:uid="{00000000-0005-0000-0000-0000C82B0000}"/>
    <cellStyle name="Normal 3 27 15 2 2" xfId="10901" xr:uid="{00000000-0005-0000-0000-0000C92B0000}"/>
    <cellStyle name="Normal 3 27 15 2 2 2" xfId="10902" xr:uid="{00000000-0005-0000-0000-0000CA2B0000}"/>
    <cellStyle name="Normal 3 27 15 3" xfId="10903" xr:uid="{00000000-0005-0000-0000-0000CB2B0000}"/>
    <cellStyle name="Normal 3 27 15 3 2" xfId="10904" xr:uid="{00000000-0005-0000-0000-0000CC2B0000}"/>
    <cellStyle name="Normal 3 27 15 3 2 2" xfId="10905" xr:uid="{00000000-0005-0000-0000-0000CD2B0000}"/>
    <cellStyle name="Normal 3 27 16" xfId="10906" xr:uid="{00000000-0005-0000-0000-0000CE2B0000}"/>
    <cellStyle name="Normal 3 27 16 2" xfId="10907" xr:uid="{00000000-0005-0000-0000-0000CF2B0000}"/>
    <cellStyle name="Normal 3 27 16 2 2" xfId="10908" xr:uid="{00000000-0005-0000-0000-0000D02B0000}"/>
    <cellStyle name="Normal 3 27 16 2 2 2" xfId="10909" xr:uid="{00000000-0005-0000-0000-0000D12B0000}"/>
    <cellStyle name="Normal 3 27 16 3" xfId="10910" xr:uid="{00000000-0005-0000-0000-0000D22B0000}"/>
    <cellStyle name="Normal 3 27 16 3 2" xfId="10911" xr:uid="{00000000-0005-0000-0000-0000D32B0000}"/>
    <cellStyle name="Normal 3 27 16 3 2 2" xfId="10912" xr:uid="{00000000-0005-0000-0000-0000D42B0000}"/>
    <cellStyle name="Normal 3 27 17" xfId="10913" xr:uid="{00000000-0005-0000-0000-0000D52B0000}"/>
    <cellStyle name="Normal 3 27 17 2" xfId="10914" xr:uid="{00000000-0005-0000-0000-0000D62B0000}"/>
    <cellStyle name="Normal 3 27 17 2 2" xfId="10915" xr:uid="{00000000-0005-0000-0000-0000D72B0000}"/>
    <cellStyle name="Normal 3 27 17 2 2 2" xfId="10916" xr:uid="{00000000-0005-0000-0000-0000D82B0000}"/>
    <cellStyle name="Normal 3 27 17 3" xfId="10917" xr:uid="{00000000-0005-0000-0000-0000D92B0000}"/>
    <cellStyle name="Normal 3 27 17 3 2" xfId="10918" xr:uid="{00000000-0005-0000-0000-0000DA2B0000}"/>
    <cellStyle name="Normal 3 27 17 3 2 2" xfId="10919" xr:uid="{00000000-0005-0000-0000-0000DB2B0000}"/>
    <cellStyle name="Normal 3 27 18" xfId="10920" xr:uid="{00000000-0005-0000-0000-0000DC2B0000}"/>
    <cellStyle name="Normal 3 27 18 2" xfId="10921" xr:uid="{00000000-0005-0000-0000-0000DD2B0000}"/>
    <cellStyle name="Normal 3 27 18 2 2" xfId="10922" xr:uid="{00000000-0005-0000-0000-0000DE2B0000}"/>
    <cellStyle name="Normal 3 27 18 2 2 2" xfId="10923" xr:uid="{00000000-0005-0000-0000-0000DF2B0000}"/>
    <cellStyle name="Normal 3 27 18 3" xfId="10924" xr:uid="{00000000-0005-0000-0000-0000E02B0000}"/>
    <cellStyle name="Normal 3 27 18 3 2" xfId="10925" xr:uid="{00000000-0005-0000-0000-0000E12B0000}"/>
    <cellStyle name="Normal 3 27 18 3 2 2" xfId="10926" xr:uid="{00000000-0005-0000-0000-0000E22B0000}"/>
    <cellStyle name="Normal 3 27 19" xfId="10927" xr:uid="{00000000-0005-0000-0000-0000E32B0000}"/>
    <cellStyle name="Normal 3 27 19 2" xfId="10928" xr:uid="{00000000-0005-0000-0000-0000E42B0000}"/>
    <cellStyle name="Normal 3 27 19 2 2" xfId="10929" xr:uid="{00000000-0005-0000-0000-0000E52B0000}"/>
    <cellStyle name="Normal 3 27 19 2 2 2" xfId="10930" xr:uid="{00000000-0005-0000-0000-0000E62B0000}"/>
    <cellStyle name="Normal 3 27 19 3" xfId="10931" xr:uid="{00000000-0005-0000-0000-0000E72B0000}"/>
    <cellStyle name="Normal 3 27 19 3 2" xfId="10932" xr:uid="{00000000-0005-0000-0000-0000E82B0000}"/>
    <cellStyle name="Normal 3 27 19 3 2 2" xfId="10933" xr:uid="{00000000-0005-0000-0000-0000E92B0000}"/>
    <cellStyle name="Normal 3 27 2" xfId="10934" xr:uid="{00000000-0005-0000-0000-0000EA2B0000}"/>
    <cellStyle name="Normal 3 27 2 2" xfId="10935" xr:uid="{00000000-0005-0000-0000-0000EB2B0000}"/>
    <cellStyle name="Normal 3 27 2 2 2" xfId="10936" xr:uid="{00000000-0005-0000-0000-0000EC2B0000}"/>
    <cellStyle name="Normal 3 27 2 2 2 2" xfId="10937" xr:uid="{00000000-0005-0000-0000-0000ED2B0000}"/>
    <cellStyle name="Normal 3 27 2 3" xfId="10938" xr:uid="{00000000-0005-0000-0000-0000EE2B0000}"/>
    <cellStyle name="Normal 3 27 2 3 2" xfId="10939" xr:uid="{00000000-0005-0000-0000-0000EF2B0000}"/>
    <cellStyle name="Normal 3 27 2 3 2 2" xfId="10940" xr:uid="{00000000-0005-0000-0000-0000F02B0000}"/>
    <cellStyle name="Normal 3 27 20" xfId="10941" xr:uid="{00000000-0005-0000-0000-0000F12B0000}"/>
    <cellStyle name="Normal 3 27 20 2" xfId="10942" xr:uid="{00000000-0005-0000-0000-0000F22B0000}"/>
    <cellStyle name="Normal 3 27 20 2 2" xfId="10943" xr:uid="{00000000-0005-0000-0000-0000F32B0000}"/>
    <cellStyle name="Normal 3 27 20 2 2 2" xfId="10944" xr:uid="{00000000-0005-0000-0000-0000F42B0000}"/>
    <cellStyle name="Normal 3 27 20 3" xfId="10945" xr:uid="{00000000-0005-0000-0000-0000F52B0000}"/>
    <cellStyle name="Normal 3 27 20 3 2" xfId="10946" xr:uid="{00000000-0005-0000-0000-0000F62B0000}"/>
    <cellStyle name="Normal 3 27 20 3 2 2" xfId="10947" xr:uid="{00000000-0005-0000-0000-0000F72B0000}"/>
    <cellStyle name="Normal 3 27 21" xfId="10948" xr:uid="{00000000-0005-0000-0000-0000F82B0000}"/>
    <cellStyle name="Normal 3 27 21 2" xfId="10949" xr:uid="{00000000-0005-0000-0000-0000F92B0000}"/>
    <cellStyle name="Normal 3 27 21 2 2" xfId="10950" xr:uid="{00000000-0005-0000-0000-0000FA2B0000}"/>
    <cellStyle name="Normal 3 27 21 2 2 2" xfId="10951" xr:uid="{00000000-0005-0000-0000-0000FB2B0000}"/>
    <cellStyle name="Normal 3 27 21 3" xfId="10952" xr:uid="{00000000-0005-0000-0000-0000FC2B0000}"/>
    <cellStyle name="Normal 3 27 21 3 2" xfId="10953" xr:uid="{00000000-0005-0000-0000-0000FD2B0000}"/>
    <cellStyle name="Normal 3 27 21 3 2 2" xfId="10954" xr:uid="{00000000-0005-0000-0000-0000FE2B0000}"/>
    <cellStyle name="Normal 3 27 22" xfId="10955" xr:uid="{00000000-0005-0000-0000-0000FF2B0000}"/>
    <cellStyle name="Normal 3 27 22 2" xfId="10956" xr:uid="{00000000-0005-0000-0000-0000002C0000}"/>
    <cellStyle name="Normal 3 27 22 2 2" xfId="10957" xr:uid="{00000000-0005-0000-0000-0000012C0000}"/>
    <cellStyle name="Normal 3 27 22 2 2 2" xfId="10958" xr:uid="{00000000-0005-0000-0000-0000022C0000}"/>
    <cellStyle name="Normal 3 27 22 3" xfId="10959" xr:uid="{00000000-0005-0000-0000-0000032C0000}"/>
    <cellStyle name="Normal 3 27 22 3 2" xfId="10960" xr:uid="{00000000-0005-0000-0000-0000042C0000}"/>
    <cellStyle name="Normal 3 27 22 3 2 2" xfId="10961" xr:uid="{00000000-0005-0000-0000-0000052C0000}"/>
    <cellStyle name="Normal 3 27 23" xfId="10962" xr:uid="{00000000-0005-0000-0000-0000062C0000}"/>
    <cellStyle name="Normal 3 27 23 2" xfId="10963" xr:uid="{00000000-0005-0000-0000-0000072C0000}"/>
    <cellStyle name="Normal 3 27 23 2 2" xfId="10964" xr:uid="{00000000-0005-0000-0000-0000082C0000}"/>
    <cellStyle name="Normal 3 27 23 2 2 2" xfId="10965" xr:uid="{00000000-0005-0000-0000-0000092C0000}"/>
    <cellStyle name="Normal 3 27 23 3" xfId="10966" xr:uid="{00000000-0005-0000-0000-00000A2C0000}"/>
    <cellStyle name="Normal 3 27 23 3 2" xfId="10967" xr:uid="{00000000-0005-0000-0000-00000B2C0000}"/>
    <cellStyle name="Normal 3 27 23 3 2 2" xfId="10968" xr:uid="{00000000-0005-0000-0000-00000C2C0000}"/>
    <cellStyle name="Normal 3 27 24" xfId="10969" xr:uid="{00000000-0005-0000-0000-00000D2C0000}"/>
    <cellStyle name="Normal 3 27 24 2" xfId="10970" xr:uid="{00000000-0005-0000-0000-00000E2C0000}"/>
    <cellStyle name="Normal 3 27 24 2 2" xfId="10971" xr:uid="{00000000-0005-0000-0000-00000F2C0000}"/>
    <cellStyle name="Normal 3 27 25" xfId="10972" xr:uid="{00000000-0005-0000-0000-0000102C0000}"/>
    <cellStyle name="Normal 3 27 25 2" xfId="10973" xr:uid="{00000000-0005-0000-0000-0000112C0000}"/>
    <cellStyle name="Normal 3 27 25 2 2" xfId="10974" xr:uid="{00000000-0005-0000-0000-0000122C0000}"/>
    <cellStyle name="Normal 3 27 3" xfId="10975" xr:uid="{00000000-0005-0000-0000-0000132C0000}"/>
    <cellStyle name="Normal 3 27 3 2" xfId="10976" xr:uid="{00000000-0005-0000-0000-0000142C0000}"/>
    <cellStyle name="Normal 3 27 3 2 2" xfId="10977" xr:uid="{00000000-0005-0000-0000-0000152C0000}"/>
    <cellStyle name="Normal 3 27 3 2 2 2" xfId="10978" xr:uid="{00000000-0005-0000-0000-0000162C0000}"/>
    <cellStyle name="Normal 3 27 3 3" xfId="10979" xr:uid="{00000000-0005-0000-0000-0000172C0000}"/>
    <cellStyle name="Normal 3 27 3 3 2" xfId="10980" xr:uid="{00000000-0005-0000-0000-0000182C0000}"/>
    <cellStyle name="Normal 3 27 3 3 2 2" xfId="10981" xr:uid="{00000000-0005-0000-0000-0000192C0000}"/>
    <cellStyle name="Normal 3 27 4" xfId="10982" xr:uid="{00000000-0005-0000-0000-00001A2C0000}"/>
    <cellStyle name="Normal 3 27 4 2" xfId="10983" xr:uid="{00000000-0005-0000-0000-00001B2C0000}"/>
    <cellStyle name="Normal 3 27 4 2 2" xfId="10984" xr:uid="{00000000-0005-0000-0000-00001C2C0000}"/>
    <cellStyle name="Normal 3 27 4 2 2 2" xfId="10985" xr:uid="{00000000-0005-0000-0000-00001D2C0000}"/>
    <cellStyle name="Normal 3 27 4 3" xfId="10986" xr:uid="{00000000-0005-0000-0000-00001E2C0000}"/>
    <cellStyle name="Normal 3 27 4 3 2" xfId="10987" xr:uid="{00000000-0005-0000-0000-00001F2C0000}"/>
    <cellStyle name="Normal 3 27 4 3 2 2" xfId="10988" xr:uid="{00000000-0005-0000-0000-0000202C0000}"/>
    <cellStyle name="Normal 3 27 5" xfId="10989" xr:uid="{00000000-0005-0000-0000-0000212C0000}"/>
    <cellStyle name="Normal 3 27 5 2" xfId="10990" xr:uid="{00000000-0005-0000-0000-0000222C0000}"/>
    <cellStyle name="Normal 3 27 5 2 2" xfId="10991" xr:uid="{00000000-0005-0000-0000-0000232C0000}"/>
    <cellStyle name="Normal 3 27 5 2 2 2" xfId="10992" xr:uid="{00000000-0005-0000-0000-0000242C0000}"/>
    <cellStyle name="Normal 3 27 5 3" xfId="10993" xr:uid="{00000000-0005-0000-0000-0000252C0000}"/>
    <cellStyle name="Normal 3 27 5 3 2" xfId="10994" xr:uid="{00000000-0005-0000-0000-0000262C0000}"/>
    <cellStyle name="Normal 3 27 5 3 2 2" xfId="10995" xr:uid="{00000000-0005-0000-0000-0000272C0000}"/>
    <cellStyle name="Normal 3 27 6" xfId="10996" xr:uid="{00000000-0005-0000-0000-0000282C0000}"/>
    <cellStyle name="Normal 3 27 6 2" xfId="10997" xr:uid="{00000000-0005-0000-0000-0000292C0000}"/>
    <cellStyle name="Normal 3 27 6 2 2" xfId="10998" xr:uid="{00000000-0005-0000-0000-00002A2C0000}"/>
    <cellStyle name="Normal 3 27 6 2 2 2" xfId="10999" xr:uid="{00000000-0005-0000-0000-00002B2C0000}"/>
    <cellStyle name="Normal 3 27 6 3" xfId="11000" xr:uid="{00000000-0005-0000-0000-00002C2C0000}"/>
    <cellStyle name="Normal 3 27 6 3 2" xfId="11001" xr:uid="{00000000-0005-0000-0000-00002D2C0000}"/>
    <cellStyle name="Normal 3 27 6 3 2 2" xfId="11002" xr:uid="{00000000-0005-0000-0000-00002E2C0000}"/>
    <cellStyle name="Normal 3 27 7" xfId="11003" xr:uid="{00000000-0005-0000-0000-00002F2C0000}"/>
    <cellStyle name="Normal 3 27 7 2" xfId="11004" xr:uid="{00000000-0005-0000-0000-0000302C0000}"/>
    <cellStyle name="Normal 3 27 7 2 2" xfId="11005" xr:uid="{00000000-0005-0000-0000-0000312C0000}"/>
    <cellStyle name="Normal 3 27 7 2 2 2" xfId="11006" xr:uid="{00000000-0005-0000-0000-0000322C0000}"/>
    <cellStyle name="Normal 3 27 7 3" xfId="11007" xr:uid="{00000000-0005-0000-0000-0000332C0000}"/>
    <cellStyle name="Normal 3 27 7 3 2" xfId="11008" xr:uid="{00000000-0005-0000-0000-0000342C0000}"/>
    <cellStyle name="Normal 3 27 7 3 2 2" xfId="11009" xr:uid="{00000000-0005-0000-0000-0000352C0000}"/>
    <cellStyle name="Normal 3 27 8" xfId="11010" xr:uid="{00000000-0005-0000-0000-0000362C0000}"/>
    <cellStyle name="Normal 3 27 8 2" xfId="11011" xr:uid="{00000000-0005-0000-0000-0000372C0000}"/>
    <cellStyle name="Normal 3 27 8 2 2" xfId="11012" xr:uid="{00000000-0005-0000-0000-0000382C0000}"/>
    <cellStyle name="Normal 3 27 8 2 2 2" xfId="11013" xr:uid="{00000000-0005-0000-0000-0000392C0000}"/>
    <cellStyle name="Normal 3 27 8 3" xfId="11014" xr:uid="{00000000-0005-0000-0000-00003A2C0000}"/>
    <cellStyle name="Normal 3 27 8 3 2" xfId="11015" xr:uid="{00000000-0005-0000-0000-00003B2C0000}"/>
    <cellStyle name="Normal 3 27 8 3 2 2" xfId="11016" xr:uid="{00000000-0005-0000-0000-00003C2C0000}"/>
    <cellStyle name="Normal 3 27 9" xfId="11017" xr:uid="{00000000-0005-0000-0000-00003D2C0000}"/>
    <cellStyle name="Normal 3 27 9 2" xfId="11018" xr:uid="{00000000-0005-0000-0000-00003E2C0000}"/>
    <cellStyle name="Normal 3 27 9 2 2" xfId="11019" xr:uid="{00000000-0005-0000-0000-00003F2C0000}"/>
    <cellStyle name="Normal 3 27 9 2 2 2" xfId="11020" xr:uid="{00000000-0005-0000-0000-0000402C0000}"/>
    <cellStyle name="Normal 3 27 9 3" xfId="11021" xr:uid="{00000000-0005-0000-0000-0000412C0000}"/>
    <cellStyle name="Normal 3 27 9 3 2" xfId="11022" xr:uid="{00000000-0005-0000-0000-0000422C0000}"/>
    <cellStyle name="Normal 3 27 9 3 2 2" xfId="11023" xr:uid="{00000000-0005-0000-0000-0000432C0000}"/>
    <cellStyle name="Normal 3 28" xfId="11024" xr:uid="{00000000-0005-0000-0000-0000442C0000}"/>
    <cellStyle name="Normal 3 28 10" xfId="11025" xr:uid="{00000000-0005-0000-0000-0000452C0000}"/>
    <cellStyle name="Normal 3 28 10 2" xfId="11026" xr:uid="{00000000-0005-0000-0000-0000462C0000}"/>
    <cellStyle name="Normal 3 28 10 2 2" xfId="11027" xr:uid="{00000000-0005-0000-0000-0000472C0000}"/>
    <cellStyle name="Normal 3 28 10 2 2 2" xfId="11028" xr:uid="{00000000-0005-0000-0000-0000482C0000}"/>
    <cellStyle name="Normal 3 28 10 3" xfId="11029" xr:uid="{00000000-0005-0000-0000-0000492C0000}"/>
    <cellStyle name="Normal 3 28 10 3 2" xfId="11030" xr:uid="{00000000-0005-0000-0000-00004A2C0000}"/>
    <cellStyle name="Normal 3 28 10 3 2 2" xfId="11031" xr:uid="{00000000-0005-0000-0000-00004B2C0000}"/>
    <cellStyle name="Normal 3 28 11" xfId="11032" xr:uid="{00000000-0005-0000-0000-00004C2C0000}"/>
    <cellStyle name="Normal 3 28 11 2" xfId="11033" xr:uid="{00000000-0005-0000-0000-00004D2C0000}"/>
    <cellStyle name="Normal 3 28 11 2 2" xfId="11034" xr:uid="{00000000-0005-0000-0000-00004E2C0000}"/>
    <cellStyle name="Normal 3 28 11 2 2 2" xfId="11035" xr:uid="{00000000-0005-0000-0000-00004F2C0000}"/>
    <cellStyle name="Normal 3 28 11 3" xfId="11036" xr:uid="{00000000-0005-0000-0000-0000502C0000}"/>
    <cellStyle name="Normal 3 28 11 3 2" xfId="11037" xr:uid="{00000000-0005-0000-0000-0000512C0000}"/>
    <cellStyle name="Normal 3 28 11 3 2 2" xfId="11038" xr:uid="{00000000-0005-0000-0000-0000522C0000}"/>
    <cellStyle name="Normal 3 28 12" xfId="11039" xr:uid="{00000000-0005-0000-0000-0000532C0000}"/>
    <cellStyle name="Normal 3 28 12 2" xfId="11040" xr:uid="{00000000-0005-0000-0000-0000542C0000}"/>
    <cellStyle name="Normal 3 28 12 2 2" xfId="11041" xr:uid="{00000000-0005-0000-0000-0000552C0000}"/>
    <cellStyle name="Normal 3 28 12 2 2 2" xfId="11042" xr:uid="{00000000-0005-0000-0000-0000562C0000}"/>
    <cellStyle name="Normal 3 28 12 3" xfId="11043" xr:uid="{00000000-0005-0000-0000-0000572C0000}"/>
    <cellStyle name="Normal 3 28 12 3 2" xfId="11044" xr:uid="{00000000-0005-0000-0000-0000582C0000}"/>
    <cellStyle name="Normal 3 28 12 3 2 2" xfId="11045" xr:uid="{00000000-0005-0000-0000-0000592C0000}"/>
    <cellStyle name="Normal 3 28 13" xfId="11046" xr:uid="{00000000-0005-0000-0000-00005A2C0000}"/>
    <cellStyle name="Normal 3 28 13 2" xfId="11047" xr:uid="{00000000-0005-0000-0000-00005B2C0000}"/>
    <cellStyle name="Normal 3 28 13 2 2" xfId="11048" xr:uid="{00000000-0005-0000-0000-00005C2C0000}"/>
    <cellStyle name="Normal 3 28 13 2 2 2" xfId="11049" xr:uid="{00000000-0005-0000-0000-00005D2C0000}"/>
    <cellStyle name="Normal 3 28 13 3" xfId="11050" xr:uid="{00000000-0005-0000-0000-00005E2C0000}"/>
    <cellStyle name="Normal 3 28 13 3 2" xfId="11051" xr:uid="{00000000-0005-0000-0000-00005F2C0000}"/>
    <cellStyle name="Normal 3 28 13 3 2 2" xfId="11052" xr:uid="{00000000-0005-0000-0000-0000602C0000}"/>
    <cellStyle name="Normal 3 28 14" xfId="11053" xr:uid="{00000000-0005-0000-0000-0000612C0000}"/>
    <cellStyle name="Normal 3 28 14 2" xfId="11054" xr:uid="{00000000-0005-0000-0000-0000622C0000}"/>
    <cellStyle name="Normal 3 28 14 2 2" xfId="11055" xr:uid="{00000000-0005-0000-0000-0000632C0000}"/>
    <cellStyle name="Normal 3 28 14 2 2 2" xfId="11056" xr:uid="{00000000-0005-0000-0000-0000642C0000}"/>
    <cellStyle name="Normal 3 28 14 3" xfId="11057" xr:uid="{00000000-0005-0000-0000-0000652C0000}"/>
    <cellStyle name="Normal 3 28 14 3 2" xfId="11058" xr:uid="{00000000-0005-0000-0000-0000662C0000}"/>
    <cellStyle name="Normal 3 28 14 3 2 2" xfId="11059" xr:uid="{00000000-0005-0000-0000-0000672C0000}"/>
    <cellStyle name="Normal 3 28 15" xfId="11060" xr:uid="{00000000-0005-0000-0000-0000682C0000}"/>
    <cellStyle name="Normal 3 28 15 2" xfId="11061" xr:uid="{00000000-0005-0000-0000-0000692C0000}"/>
    <cellStyle name="Normal 3 28 15 2 2" xfId="11062" xr:uid="{00000000-0005-0000-0000-00006A2C0000}"/>
    <cellStyle name="Normal 3 28 15 2 2 2" xfId="11063" xr:uid="{00000000-0005-0000-0000-00006B2C0000}"/>
    <cellStyle name="Normal 3 28 15 3" xfId="11064" xr:uid="{00000000-0005-0000-0000-00006C2C0000}"/>
    <cellStyle name="Normal 3 28 15 3 2" xfId="11065" xr:uid="{00000000-0005-0000-0000-00006D2C0000}"/>
    <cellStyle name="Normal 3 28 15 3 2 2" xfId="11066" xr:uid="{00000000-0005-0000-0000-00006E2C0000}"/>
    <cellStyle name="Normal 3 28 16" xfId="11067" xr:uid="{00000000-0005-0000-0000-00006F2C0000}"/>
    <cellStyle name="Normal 3 28 16 2" xfId="11068" xr:uid="{00000000-0005-0000-0000-0000702C0000}"/>
    <cellStyle name="Normal 3 28 16 2 2" xfId="11069" xr:uid="{00000000-0005-0000-0000-0000712C0000}"/>
    <cellStyle name="Normal 3 28 16 2 2 2" xfId="11070" xr:uid="{00000000-0005-0000-0000-0000722C0000}"/>
    <cellStyle name="Normal 3 28 16 3" xfId="11071" xr:uid="{00000000-0005-0000-0000-0000732C0000}"/>
    <cellStyle name="Normal 3 28 16 3 2" xfId="11072" xr:uid="{00000000-0005-0000-0000-0000742C0000}"/>
    <cellStyle name="Normal 3 28 16 3 2 2" xfId="11073" xr:uid="{00000000-0005-0000-0000-0000752C0000}"/>
    <cellStyle name="Normal 3 28 17" xfId="11074" xr:uid="{00000000-0005-0000-0000-0000762C0000}"/>
    <cellStyle name="Normal 3 28 17 2" xfId="11075" xr:uid="{00000000-0005-0000-0000-0000772C0000}"/>
    <cellStyle name="Normal 3 28 17 2 2" xfId="11076" xr:uid="{00000000-0005-0000-0000-0000782C0000}"/>
    <cellStyle name="Normal 3 28 17 2 2 2" xfId="11077" xr:uid="{00000000-0005-0000-0000-0000792C0000}"/>
    <cellStyle name="Normal 3 28 17 3" xfId="11078" xr:uid="{00000000-0005-0000-0000-00007A2C0000}"/>
    <cellStyle name="Normal 3 28 17 3 2" xfId="11079" xr:uid="{00000000-0005-0000-0000-00007B2C0000}"/>
    <cellStyle name="Normal 3 28 17 3 2 2" xfId="11080" xr:uid="{00000000-0005-0000-0000-00007C2C0000}"/>
    <cellStyle name="Normal 3 28 18" xfId="11081" xr:uid="{00000000-0005-0000-0000-00007D2C0000}"/>
    <cellStyle name="Normal 3 28 18 2" xfId="11082" xr:uid="{00000000-0005-0000-0000-00007E2C0000}"/>
    <cellStyle name="Normal 3 28 18 2 2" xfId="11083" xr:uid="{00000000-0005-0000-0000-00007F2C0000}"/>
    <cellStyle name="Normal 3 28 18 2 2 2" xfId="11084" xr:uid="{00000000-0005-0000-0000-0000802C0000}"/>
    <cellStyle name="Normal 3 28 18 3" xfId="11085" xr:uid="{00000000-0005-0000-0000-0000812C0000}"/>
    <cellStyle name="Normal 3 28 18 3 2" xfId="11086" xr:uid="{00000000-0005-0000-0000-0000822C0000}"/>
    <cellStyle name="Normal 3 28 18 3 2 2" xfId="11087" xr:uid="{00000000-0005-0000-0000-0000832C0000}"/>
    <cellStyle name="Normal 3 28 19" xfId="11088" xr:uid="{00000000-0005-0000-0000-0000842C0000}"/>
    <cellStyle name="Normal 3 28 19 2" xfId="11089" xr:uid="{00000000-0005-0000-0000-0000852C0000}"/>
    <cellStyle name="Normal 3 28 19 2 2" xfId="11090" xr:uid="{00000000-0005-0000-0000-0000862C0000}"/>
    <cellStyle name="Normal 3 28 19 2 2 2" xfId="11091" xr:uid="{00000000-0005-0000-0000-0000872C0000}"/>
    <cellStyle name="Normal 3 28 19 3" xfId="11092" xr:uid="{00000000-0005-0000-0000-0000882C0000}"/>
    <cellStyle name="Normal 3 28 19 3 2" xfId="11093" xr:uid="{00000000-0005-0000-0000-0000892C0000}"/>
    <cellStyle name="Normal 3 28 19 3 2 2" xfId="11094" xr:uid="{00000000-0005-0000-0000-00008A2C0000}"/>
    <cellStyle name="Normal 3 28 2" xfId="11095" xr:uid="{00000000-0005-0000-0000-00008B2C0000}"/>
    <cellStyle name="Normal 3 28 2 2" xfId="11096" xr:uid="{00000000-0005-0000-0000-00008C2C0000}"/>
    <cellStyle name="Normal 3 28 2 2 2" xfId="11097" xr:uid="{00000000-0005-0000-0000-00008D2C0000}"/>
    <cellStyle name="Normal 3 28 2 2 2 2" xfId="11098" xr:uid="{00000000-0005-0000-0000-00008E2C0000}"/>
    <cellStyle name="Normal 3 28 2 3" xfId="11099" xr:uid="{00000000-0005-0000-0000-00008F2C0000}"/>
    <cellStyle name="Normal 3 28 2 3 2" xfId="11100" xr:uid="{00000000-0005-0000-0000-0000902C0000}"/>
    <cellStyle name="Normal 3 28 2 3 2 2" xfId="11101" xr:uid="{00000000-0005-0000-0000-0000912C0000}"/>
    <cellStyle name="Normal 3 28 20" xfId="11102" xr:uid="{00000000-0005-0000-0000-0000922C0000}"/>
    <cellStyle name="Normal 3 28 20 2" xfId="11103" xr:uid="{00000000-0005-0000-0000-0000932C0000}"/>
    <cellStyle name="Normal 3 28 20 2 2" xfId="11104" xr:uid="{00000000-0005-0000-0000-0000942C0000}"/>
    <cellStyle name="Normal 3 28 20 2 2 2" xfId="11105" xr:uid="{00000000-0005-0000-0000-0000952C0000}"/>
    <cellStyle name="Normal 3 28 20 3" xfId="11106" xr:uid="{00000000-0005-0000-0000-0000962C0000}"/>
    <cellStyle name="Normal 3 28 20 3 2" xfId="11107" xr:uid="{00000000-0005-0000-0000-0000972C0000}"/>
    <cellStyle name="Normal 3 28 20 3 2 2" xfId="11108" xr:uid="{00000000-0005-0000-0000-0000982C0000}"/>
    <cellStyle name="Normal 3 28 21" xfId="11109" xr:uid="{00000000-0005-0000-0000-0000992C0000}"/>
    <cellStyle name="Normal 3 28 21 2" xfId="11110" xr:uid="{00000000-0005-0000-0000-00009A2C0000}"/>
    <cellStyle name="Normal 3 28 21 2 2" xfId="11111" xr:uid="{00000000-0005-0000-0000-00009B2C0000}"/>
    <cellStyle name="Normal 3 28 21 2 2 2" xfId="11112" xr:uid="{00000000-0005-0000-0000-00009C2C0000}"/>
    <cellStyle name="Normal 3 28 21 3" xfId="11113" xr:uid="{00000000-0005-0000-0000-00009D2C0000}"/>
    <cellStyle name="Normal 3 28 21 3 2" xfId="11114" xr:uid="{00000000-0005-0000-0000-00009E2C0000}"/>
    <cellStyle name="Normal 3 28 21 3 2 2" xfId="11115" xr:uid="{00000000-0005-0000-0000-00009F2C0000}"/>
    <cellStyle name="Normal 3 28 22" xfId="11116" xr:uid="{00000000-0005-0000-0000-0000A02C0000}"/>
    <cellStyle name="Normal 3 28 22 2" xfId="11117" xr:uid="{00000000-0005-0000-0000-0000A12C0000}"/>
    <cellStyle name="Normal 3 28 22 2 2" xfId="11118" xr:uid="{00000000-0005-0000-0000-0000A22C0000}"/>
    <cellStyle name="Normal 3 28 22 2 2 2" xfId="11119" xr:uid="{00000000-0005-0000-0000-0000A32C0000}"/>
    <cellStyle name="Normal 3 28 22 3" xfId="11120" xr:uid="{00000000-0005-0000-0000-0000A42C0000}"/>
    <cellStyle name="Normal 3 28 22 3 2" xfId="11121" xr:uid="{00000000-0005-0000-0000-0000A52C0000}"/>
    <cellStyle name="Normal 3 28 22 3 2 2" xfId="11122" xr:uid="{00000000-0005-0000-0000-0000A62C0000}"/>
    <cellStyle name="Normal 3 28 23" xfId="11123" xr:uid="{00000000-0005-0000-0000-0000A72C0000}"/>
    <cellStyle name="Normal 3 28 23 2" xfId="11124" xr:uid="{00000000-0005-0000-0000-0000A82C0000}"/>
    <cellStyle name="Normal 3 28 23 2 2" xfId="11125" xr:uid="{00000000-0005-0000-0000-0000A92C0000}"/>
    <cellStyle name="Normal 3 28 23 2 2 2" xfId="11126" xr:uid="{00000000-0005-0000-0000-0000AA2C0000}"/>
    <cellStyle name="Normal 3 28 23 3" xfId="11127" xr:uid="{00000000-0005-0000-0000-0000AB2C0000}"/>
    <cellStyle name="Normal 3 28 23 3 2" xfId="11128" xr:uid="{00000000-0005-0000-0000-0000AC2C0000}"/>
    <cellStyle name="Normal 3 28 23 3 2 2" xfId="11129" xr:uid="{00000000-0005-0000-0000-0000AD2C0000}"/>
    <cellStyle name="Normal 3 28 24" xfId="11130" xr:uid="{00000000-0005-0000-0000-0000AE2C0000}"/>
    <cellStyle name="Normal 3 28 24 2" xfId="11131" xr:uid="{00000000-0005-0000-0000-0000AF2C0000}"/>
    <cellStyle name="Normal 3 28 24 2 2" xfId="11132" xr:uid="{00000000-0005-0000-0000-0000B02C0000}"/>
    <cellStyle name="Normal 3 28 25" xfId="11133" xr:uid="{00000000-0005-0000-0000-0000B12C0000}"/>
    <cellStyle name="Normal 3 28 25 2" xfId="11134" xr:uid="{00000000-0005-0000-0000-0000B22C0000}"/>
    <cellStyle name="Normal 3 28 25 2 2" xfId="11135" xr:uid="{00000000-0005-0000-0000-0000B32C0000}"/>
    <cellStyle name="Normal 3 28 3" xfId="11136" xr:uid="{00000000-0005-0000-0000-0000B42C0000}"/>
    <cellStyle name="Normal 3 28 3 2" xfId="11137" xr:uid="{00000000-0005-0000-0000-0000B52C0000}"/>
    <cellStyle name="Normal 3 28 3 2 2" xfId="11138" xr:uid="{00000000-0005-0000-0000-0000B62C0000}"/>
    <cellStyle name="Normal 3 28 3 2 2 2" xfId="11139" xr:uid="{00000000-0005-0000-0000-0000B72C0000}"/>
    <cellStyle name="Normal 3 28 3 3" xfId="11140" xr:uid="{00000000-0005-0000-0000-0000B82C0000}"/>
    <cellStyle name="Normal 3 28 3 3 2" xfId="11141" xr:uid="{00000000-0005-0000-0000-0000B92C0000}"/>
    <cellStyle name="Normal 3 28 3 3 2 2" xfId="11142" xr:uid="{00000000-0005-0000-0000-0000BA2C0000}"/>
    <cellStyle name="Normal 3 28 4" xfId="11143" xr:uid="{00000000-0005-0000-0000-0000BB2C0000}"/>
    <cellStyle name="Normal 3 28 4 2" xfId="11144" xr:uid="{00000000-0005-0000-0000-0000BC2C0000}"/>
    <cellStyle name="Normal 3 28 4 2 2" xfId="11145" xr:uid="{00000000-0005-0000-0000-0000BD2C0000}"/>
    <cellStyle name="Normal 3 28 4 2 2 2" xfId="11146" xr:uid="{00000000-0005-0000-0000-0000BE2C0000}"/>
    <cellStyle name="Normal 3 28 4 3" xfId="11147" xr:uid="{00000000-0005-0000-0000-0000BF2C0000}"/>
    <cellStyle name="Normal 3 28 4 3 2" xfId="11148" xr:uid="{00000000-0005-0000-0000-0000C02C0000}"/>
    <cellStyle name="Normal 3 28 4 3 2 2" xfId="11149" xr:uid="{00000000-0005-0000-0000-0000C12C0000}"/>
    <cellStyle name="Normal 3 28 5" xfId="11150" xr:uid="{00000000-0005-0000-0000-0000C22C0000}"/>
    <cellStyle name="Normal 3 28 5 2" xfId="11151" xr:uid="{00000000-0005-0000-0000-0000C32C0000}"/>
    <cellStyle name="Normal 3 28 5 2 2" xfId="11152" xr:uid="{00000000-0005-0000-0000-0000C42C0000}"/>
    <cellStyle name="Normal 3 28 5 2 2 2" xfId="11153" xr:uid="{00000000-0005-0000-0000-0000C52C0000}"/>
    <cellStyle name="Normal 3 28 5 3" xfId="11154" xr:uid="{00000000-0005-0000-0000-0000C62C0000}"/>
    <cellStyle name="Normal 3 28 5 3 2" xfId="11155" xr:uid="{00000000-0005-0000-0000-0000C72C0000}"/>
    <cellStyle name="Normal 3 28 5 3 2 2" xfId="11156" xr:uid="{00000000-0005-0000-0000-0000C82C0000}"/>
    <cellStyle name="Normal 3 28 6" xfId="11157" xr:uid="{00000000-0005-0000-0000-0000C92C0000}"/>
    <cellStyle name="Normal 3 28 6 2" xfId="11158" xr:uid="{00000000-0005-0000-0000-0000CA2C0000}"/>
    <cellStyle name="Normal 3 28 6 2 2" xfId="11159" xr:uid="{00000000-0005-0000-0000-0000CB2C0000}"/>
    <cellStyle name="Normal 3 28 6 2 2 2" xfId="11160" xr:uid="{00000000-0005-0000-0000-0000CC2C0000}"/>
    <cellStyle name="Normal 3 28 6 3" xfId="11161" xr:uid="{00000000-0005-0000-0000-0000CD2C0000}"/>
    <cellStyle name="Normal 3 28 6 3 2" xfId="11162" xr:uid="{00000000-0005-0000-0000-0000CE2C0000}"/>
    <cellStyle name="Normal 3 28 6 3 2 2" xfId="11163" xr:uid="{00000000-0005-0000-0000-0000CF2C0000}"/>
    <cellStyle name="Normal 3 28 7" xfId="11164" xr:uid="{00000000-0005-0000-0000-0000D02C0000}"/>
    <cellStyle name="Normal 3 28 7 2" xfId="11165" xr:uid="{00000000-0005-0000-0000-0000D12C0000}"/>
    <cellStyle name="Normal 3 28 7 2 2" xfId="11166" xr:uid="{00000000-0005-0000-0000-0000D22C0000}"/>
    <cellStyle name="Normal 3 28 7 2 2 2" xfId="11167" xr:uid="{00000000-0005-0000-0000-0000D32C0000}"/>
    <cellStyle name="Normal 3 28 7 3" xfId="11168" xr:uid="{00000000-0005-0000-0000-0000D42C0000}"/>
    <cellStyle name="Normal 3 28 7 3 2" xfId="11169" xr:uid="{00000000-0005-0000-0000-0000D52C0000}"/>
    <cellStyle name="Normal 3 28 7 3 2 2" xfId="11170" xr:uid="{00000000-0005-0000-0000-0000D62C0000}"/>
    <cellStyle name="Normal 3 28 8" xfId="11171" xr:uid="{00000000-0005-0000-0000-0000D72C0000}"/>
    <cellStyle name="Normal 3 28 8 2" xfId="11172" xr:uid="{00000000-0005-0000-0000-0000D82C0000}"/>
    <cellStyle name="Normal 3 28 8 2 2" xfId="11173" xr:uid="{00000000-0005-0000-0000-0000D92C0000}"/>
    <cellStyle name="Normal 3 28 8 2 2 2" xfId="11174" xr:uid="{00000000-0005-0000-0000-0000DA2C0000}"/>
    <cellStyle name="Normal 3 28 8 3" xfId="11175" xr:uid="{00000000-0005-0000-0000-0000DB2C0000}"/>
    <cellStyle name="Normal 3 28 8 3 2" xfId="11176" xr:uid="{00000000-0005-0000-0000-0000DC2C0000}"/>
    <cellStyle name="Normal 3 28 8 3 2 2" xfId="11177" xr:uid="{00000000-0005-0000-0000-0000DD2C0000}"/>
    <cellStyle name="Normal 3 28 9" xfId="11178" xr:uid="{00000000-0005-0000-0000-0000DE2C0000}"/>
    <cellStyle name="Normal 3 28 9 2" xfId="11179" xr:uid="{00000000-0005-0000-0000-0000DF2C0000}"/>
    <cellStyle name="Normal 3 28 9 2 2" xfId="11180" xr:uid="{00000000-0005-0000-0000-0000E02C0000}"/>
    <cellStyle name="Normal 3 28 9 2 2 2" xfId="11181" xr:uid="{00000000-0005-0000-0000-0000E12C0000}"/>
    <cellStyle name="Normal 3 28 9 3" xfId="11182" xr:uid="{00000000-0005-0000-0000-0000E22C0000}"/>
    <cellStyle name="Normal 3 28 9 3 2" xfId="11183" xr:uid="{00000000-0005-0000-0000-0000E32C0000}"/>
    <cellStyle name="Normal 3 28 9 3 2 2" xfId="11184" xr:uid="{00000000-0005-0000-0000-0000E42C0000}"/>
    <cellStyle name="Normal 3 29" xfId="11185" xr:uid="{00000000-0005-0000-0000-0000E52C0000}"/>
    <cellStyle name="Normal 3 29 10" xfId="11186" xr:uid="{00000000-0005-0000-0000-0000E62C0000}"/>
    <cellStyle name="Normal 3 29 10 2" xfId="11187" xr:uid="{00000000-0005-0000-0000-0000E72C0000}"/>
    <cellStyle name="Normal 3 29 10 2 2" xfId="11188" xr:uid="{00000000-0005-0000-0000-0000E82C0000}"/>
    <cellStyle name="Normal 3 29 10 2 2 2" xfId="11189" xr:uid="{00000000-0005-0000-0000-0000E92C0000}"/>
    <cellStyle name="Normal 3 29 10 3" xfId="11190" xr:uid="{00000000-0005-0000-0000-0000EA2C0000}"/>
    <cellStyle name="Normal 3 29 10 3 2" xfId="11191" xr:uid="{00000000-0005-0000-0000-0000EB2C0000}"/>
    <cellStyle name="Normal 3 29 10 3 2 2" xfId="11192" xr:uid="{00000000-0005-0000-0000-0000EC2C0000}"/>
    <cellStyle name="Normal 3 29 11" xfId="11193" xr:uid="{00000000-0005-0000-0000-0000ED2C0000}"/>
    <cellStyle name="Normal 3 29 11 2" xfId="11194" xr:uid="{00000000-0005-0000-0000-0000EE2C0000}"/>
    <cellStyle name="Normal 3 29 11 2 2" xfId="11195" xr:uid="{00000000-0005-0000-0000-0000EF2C0000}"/>
    <cellStyle name="Normal 3 29 11 2 2 2" xfId="11196" xr:uid="{00000000-0005-0000-0000-0000F02C0000}"/>
    <cellStyle name="Normal 3 29 11 3" xfId="11197" xr:uid="{00000000-0005-0000-0000-0000F12C0000}"/>
    <cellStyle name="Normal 3 29 11 3 2" xfId="11198" xr:uid="{00000000-0005-0000-0000-0000F22C0000}"/>
    <cellStyle name="Normal 3 29 11 3 2 2" xfId="11199" xr:uid="{00000000-0005-0000-0000-0000F32C0000}"/>
    <cellStyle name="Normal 3 29 12" xfId="11200" xr:uid="{00000000-0005-0000-0000-0000F42C0000}"/>
    <cellStyle name="Normal 3 29 12 2" xfId="11201" xr:uid="{00000000-0005-0000-0000-0000F52C0000}"/>
    <cellStyle name="Normal 3 29 12 2 2" xfId="11202" xr:uid="{00000000-0005-0000-0000-0000F62C0000}"/>
    <cellStyle name="Normal 3 29 12 2 2 2" xfId="11203" xr:uid="{00000000-0005-0000-0000-0000F72C0000}"/>
    <cellStyle name="Normal 3 29 12 3" xfId="11204" xr:uid="{00000000-0005-0000-0000-0000F82C0000}"/>
    <cellStyle name="Normal 3 29 12 3 2" xfId="11205" xr:uid="{00000000-0005-0000-0000-0000F92C0000}"/>
    <cellStyle name="Normal 3 29 12 3 2 2" xfId="11206" xr:uid="{00000000-0005-0000-0000-0000FA2C0000}"/>
    <cellStyle name="Normal 3 29 13" xfId="11207" xr:uid="{00000000-0005-0000-0000-0000FB2C0000}"/>
    <cellStyle name="Normal 3 29 13 2" xfId="11208" xr:uid="{00000000-0005-0000-0000-0000FC2C0000}"/>
    <cellStyle name="Normal 3 29 13 2 2" xfId="11209" xr:uid="{00000000-0005-0000-0000-0000FD2C0000}"/>
    <cellStyle name="Normal 3 29 13 2 2 2" xfId="11210" xr:uid="{00000000-0005-0000-0000-0000FE2C0000}"/>
    <cellStyle name="Normal 3 29 13 3" xfId="11211" xr:uid="{00000000-0005-0000-0000-0000FF2C0000}"/>
    <cellStyle name="Normal 3 29 13 3 2" xfId="11212" xr:uid="{00000000-0005-0000-0000-0000002D0000}"/>
    <cellStyle name="Normal 3 29 13 3 2 2" xfId="11213" xr:uid="{00000000-0005-0000-0000-0000012D0000}"/>
    <cellStyle name="Normal 3 29 14" xfId="11214" xr:uid="{00000000-0005-0000-0000-0000022D0000}"/>
    <cellStyle name="Normal 3 29 14 2" xfId="11215" xr:uid="{00000000-0005-0000-0000-0000032D0000}"/>
    <cellStyle name="Normal 3 29 14 2 2" xfId="11216" xr:uid="{00000000-0005-0000-0000-0000042D0000}"/>
    <cellStyle name="Normal 3 29 14 2 2 2" xfId="11217" xr:uid="{00000000-0005-0000-0000-0000052D0000}"/>
    <cellStyle name="Normal 3 29 14 3" xfId="11218" xr:uid="{00000000-0005-0000-0000-0000062D0000}"/>
    <cellStyle name="Normal 3 29 14 3 2" xfId="11219" xr:uid="{00000000-0005-0000-0000-0000072D0000}"/>
    <cellStyle name="Normal 3 29 14 3 2 2" xfId="11220" xr:uid="{00000000-0005-0000-0000-0000082D0000}"/>
    <cellStyle name="Normal 3 29 15" xfId="11221" xr:uid="{00000000-0005-0000-0000-0000092D0000}"/>
    <cellStyle name="Normal 3 29 15 2" xfId="11222" xr:uid="{00000000-0005-0000-0000-00000A2D0000}"/>
    <cellStyle name="Normal 3 29 15 2 2" xfId="11223" xr:uid="{00000000-0005-0000-0000-00000B2D0000}"/>
    <cellStyle name="Normal 3 29 15 2 2 2" xfId="11224" xr:uid="{00000000-0005-0000-0000-00000C2D0000}"/>
    <cellStyle name="Normal 3 29 15 3" xfId="11225" xr:uid="{00000000-0005-0000-0000-00000D2D0000}"/>
    <cellStyle name="Normal 3 29 15 3 2" xfId="11226" xr:uid="{00000000-0005-0000-0000-00000E2D0000}"/>
    <cellStyle name="Normal 3 29 15 3 2 2" xfId="11227" xr:uid="{00000000-0005-0000-0000-00000F2D0000}"/>
    <cellStyle name="Normal 3 29 16" xfId="11228" xr:uid="{00000000-0005-0000-0000-0000102D0000}"/>
    <cellStyle name="Normal 3 29 16 2" xfId="11229" xr:uid="{00000000-0005-0000-0000-0000112D0000}"/>
    <cellStyle name="Normal 3 29 16 2 2" xfId="11230" xr:uid="{00000000-0005-0000-0000-0000122D0000}"/>
    <cellStyle name="Normal 3 29 16 2 2 2" xfId="11231" xr:uid="{00000000-0005-0000-0000-0000132D0000}"/>
    <cellStyle name="Normal 3 29 16 3" xfId="11232" xr:uid="{00000000-0005-0000-0000-0000142D0000}"/>
    <cellStyle name="Normal 3 29 16 3 2" xfId="11233" xr:uid="{00000000-0005-0000-0000-0000152D0000}"/>
    <cellStyle name="Normal 3 29 16 3 2 2" xfId="11234" xr:uid="{00000000-0005-0000-0000-0000162D0000}"/>
    <cellStyle name="Normal 3 29 17" xfId="11235" xr:uid="{00000000-0005-0000-0000-0000172D0000}"/>
    <cellStyle name="Normal 3 29 17 2" xfId="11236" xr:uid="{00000000-0005-0000-0000-0000182D0000}"/>
    <cellStyle name="Normal 3 29 17 2 2" xfId="11237" xr:uid="{00000000-0005-0000-0000-0000192D0000}"/>
    <cellStyle name="Normal 3 29 17 2 2 2" xfId="11238" xr:uid="{00000000-0005-0000-0000-00001A2D0000}"/>
    <cellStyle name="Normal 3 29 17 3" xfId="11239" xr:uid="{00000000-0005-0000-0000-00001B2D0000}"/>
    <cellStyle name="Normal 3 29 17 3 2" xfId="11240" xr:uid="{00000000-0005-0000-0000-00001C2D0000}"/>
    <cellStyle name="Normal 3 29 17 3 2 2" xfId="11241" xr:uid="{00000000-0005-0000-0000-00001D2D0000}"/>
    <cellStyle name="Normal 3 29 18" xfId="11242" xr:uid="{00000000-0005-0000-0000-00001E2D0000}"/>
    <cellStyle name="Normal 3 29 18 2" xfId="11243" xr:uid="{00000000-0005-0000-0000-00001F2D0000}"/>
    <cellStyle name="Normal 3 29 18 2 2" xfId="11244" xr:uid="{00000000-0005-0000-0000-0000202D0000}"/>
    <cellStyle name="Normal 3 29 18 2 2 2" xfId="11245" xr:uid="{00000000-0005-0000-0000-0000212D0000}"/>
    <cellStyle name="Normal 3 29 18 3" xfId="11246" xr:uid="{00000000-0005-0000-0000-0000222D0000}"/>
    <cellStyle name="Normal 3 29 18 3 2" xfId="11247" xr:uid="{00000000-0005-0000-0000-0000232D0000}"/>
    <cellStyle name="Normal 3 29 18 3 2 2" xfId="11248" xr:uid="{00000000-0005-0000-0000-0000242D0000}"/>
    <cellStyle name="Normal 3 29 19" xfId="11249" xr:uid="{00000000-0005-0000-0000-0000252D0000}"/>
    <cellStyle name="Normal 3 29 19 2" xfId="11250" xr:uid="{00000000-0005-0000-0000-0000262D0000}"/>
    <cellStyle name="Normal 3 29 19 2 2" xfId="11251" xr:uid="{00000000-0005-0000-0000-0000272D0000}"/>
    <cellStyle name="Normal 3 29 19 2 2 2" xfId="11252" xr:uid="{00000000-0005-0000-0000-0000282D0000}"/>
    <cellStyle name="Normal 3 29 19 3" xfId="11253" xr:uid="{00000000-0005-0000-0000-0000292D0000}"/>
    <cellStyle name="Normal 3 29 19 3 2" xfId="11254" xr:uid="{00000000-0005-0000-0000-00002A2D0000}"/>
    <cellStyle name="Normal 3 29 19 3 2 2" xfId="11255" xr:uid="{00000000-0005-0000-0000-00002B2D0000}"/>
    <cellStyle name="Normal 3 29 2" xfId="11256" xr:uid="{00000000-0005-0000-0000-00002C2D0000}"/>
    <cellStyle name="Normal 3 29 2 2" xfId="11257" xr:uid="{00000000-0005-0000-0000-00002D2D0000}"/>
    <cellStyle name="Normal 3 29 2 2 2" xfId="11258" xr:uid="{00000000-0005-0000-0000-00002E2D0000}"/>
    <cellStyle name="Normal 3 29 2 2 2 2" xfId="11259" xr:uid="{00000000-0005-0000-0000-00002F2D0000}"/>
    <cellStyle name="Normal 3 29 2 3" xfId="11260" xr:uid="{00000000-0005-0000-0000-0000302D0000}"/>
    <cellStyle name="Normal 3 29 2 3 2" xfId="11261" xr:uid="{00000000-0005-0000-0000-0000312D0000}"/>
    <cellStyle name="Normal 3 29 2 3 2 2" xfId="11262" xr:uid="{00000000-0005-0000-0000-0000322D0000}"/>
    <cellStyle name="Normal 3 29 20" xfId="11263" xr:uid="{00000000-0005-0000-0000-0000332D0000}"/>
    <cellStyle name="Normal 3 29 20 2" xfId="11264" xr:uid="{00000000-0005-0000-0000-0000342D0000}"/>
    <cellStyle name="Normal 3 29 20 2 2" xfId="11265" xr:uid="{00000000-0005-0000-0000-0000352D0000}"/>
    <cellStyle name="Normal 3 29 20 2 2 2" xfId="11266" xr:uid="{00000000-0005-0000-0000-0000362D0000}"/>
    <cellStyle name="Normal 3 29 20 3" xfId="11267" xr:uid="{00000000-0005-0000-0000-0000372D0000}"/>
    <cellStyle name="Normal 3 29 20 3 2" xfId="11268" xr:uid="{00000000-0005-0000-0000-0000382D0000}"/>
    <cellStyle name="Normal 3 29 20 3 2 2" xfId="11269" xr:uid="{00000000-0005-0000-0000-0000392D0000}"/>
    <cellStyle name="Normal 3 29 21" xfId="11270" xr:uid="{00000000-0005-0000-0000-00003A2D0000}"/>
    <cellStyle name="Normal 3 29 21 2" xfId="11271" xr:uid="{00000000-0005-0000-0000-00003B2D0000}"/>
    <cellStyle name="Normal 3 29 21 2 2" xfId="11272" xr:uid="{00000000-0005-0000-0000-00003C2D0000}"/>
    <cellStyle name="Normal 3 29 21 2 2 2" xfId="11273" xr:uid="{00000000-0005-0000-0000-00003D2D0000}"/>
    <cellStyle name="Normal 3 29 21 3" xfId="11274" xr:uid="{00000000-0005-0000-0000-00003E2D0000}"/>
    <cellStyle name="Normal 3 29 21 3 2" xfId="11275" xr:uid="{00000000-0005-0000-0000-00003F2D0000}"/>
    <cellStyle name="Normal 3 29 21 3 2 2" xfId="11276" xr:uid="{00000000-0005-0000-0000-0000402D0000}"/>
    <cellStyle name="Normal 3 29 22" xfId="11277" xr:uid="{00000000-0005-0000-0000-0000412D0000}"/>
    <cellStyle name="Normal 3 29 22 2" xfId="11278" xr:uid="{00000000-0005-0000-0000-0000422D0000}"/>
    <cellStyle name="Normal 3 29 22 2 2" xfId="11279" xr:uid="{00000000-0005-0000-0000-0000432D0000}"/>
    <cellStyle name="Normal 3 29 22 2 2 2" xfId="11280" xr:uid="{00000000-0005-0000-0000-0000442D0000}"/>
    <cellStyle name="Normal 3 29 22 3" xfId="11281" xr:uid="{00000000-0005-0000-0000-0000452D0000}"/>
    <cellStyle name="Normal 3 29 22 3 2" xfId="11282" xr:uid="{00000000-0005-0000-0000-0000462D0000}"/>
    <cellStyle name="Normal 3 29 22 3 2 2" xfId="11283" xr:uid="{00000000-0005-0000-0000-0000472D0000}"/>
    <cellStyle name="Normal 3 29 23" xfId="11284" xr:uid="{00000000-0005-0000-0000-0000482D0000}"/>
    <cellStyle name="Normal 3 29 23 2" xfId="11285" xr:uid="{00000000-0005-0000-0000-0000492D0000}"/>
    <cellStyle name="Normal 3 29 23 2 2" xfId="11286" xr:uid="{00000000-0005-0000-0000-00004A2D0000}"/>
    <cellStyle name="Normal 3 29 23 2 2 2" xfId="11287" xr:uid="{00000000-0005-0000-0000-00004B2D0000}"/>
    <cellStyle name="Normal 3 29 23 3" xfId="11288" xr:uid="{00000000-0005-0000-0000-00004C2D0000}"/>
    <cellStyle name="Normal 3 29 23 3 2" xfId="11289" xr:uid="{00000000-0005-0000-0000-00004D2D0000}"/>
    <cellStyle name="Normal 3 29 23 3 2 2" xfId="11290" xr:uid="{00000000-0005-0000-0000-00004E2D0000}"/>
    <cellStyle name="Normal 3 29 24" xfId="11291" xr:uid="{00000000-0005-0000-0000-00004F2D0000}"/>
    <cellStyle name="Normal 3 29 24 2" xfId="11292" xr:uid="{00000000-0005-0000-0000-0000502D0000}"/>
    <cellStyle name="Normal 3 29 24 2 2" xfId="11293" xr:uid="{00000000-0005-0000-0000-0000512D0000}"/>
    <cellStyle name="Normal 3 29 25" xfId="11294" xr:uid="{00000000-0005-0000-0000-0000522D0000}"/>
    <cellStyle name="Normal 3 29 25 2" xfId="11295" xr:uid="{00000000-0005-0000-0000-0000532D0000}"/>
    <cellStyle name="Normal 3 29 25 2 2" xfId="11296" xr:uid="{00000000-0005-0000-0000-0000542D0000}"/>
    <cellStyle name="Normal 3 29 3" xfId="11297" xr:uid="{00000000-0005-0000-0000-0000552D0000}"/>
    <cellStyle name="Normal 3 29 3 2" xfId="11298" xr:uid="{00000000-0005-0000-0000-0000562D0000}"/>
    <cellStyle name="Normal 3 29 3 2 2" xfId="11299" xr:uid="{00000000-0005-0000-0000-0000572D0000}"/>
    <cellStyle name="Normal 3 29 3 2 2 2" xfId="11300" xr:uid="{00000000-0005-0000-0000-0000582D0000}"/>
    <cellStyle name="Normal 3 29 3 3" xfId="11301" xr:uid="{00000000-0005-0000-0000-0000592D0000}"/>
    <cellStyle name="Normal 3 29 3 3 2" xfId="11302" xr:uid="{00000000-0005-0000-0000-00005A2D0000}"/>
    <cellStyle name="Normal 3 29 3 3 2 2" xfId="11303" xr:uid="{00000000-0005-0000-0000-00005B2D0000}"/>
    <cellStyle name="Normal 3 29 4" xfId="11304" xr:uid="{00000000-0005-0000-0000-00005C2D0000}"/>
    <cellStyle name="Normal 3 29 4 2" xfId="11305" xr:uid="{00000000-0005-0000-0000-00005D2D0000}"/>
    <cellStyle name="Normal 3 29 4 2 2" xfId="11306" xr:uid="{00000000-0005-0000-0000-00005E2D0000}"/>
    <cellStyle name="Normal 3 29 4 2 2 2" xfId="11307" xr:uid="{00000000-0005-0000-0000-00005F2D0000}"/>
    <cellStyle name="Normal 3 29 4 3" xfId="11308" xr:uid="{00000000-0005-0000-0000-0000602D0000}"/>
    <cellStyle name="Normal 3 29 4 3 2" xfId="11309" xr:uid="{00000000-0005-0000-0000-0000612D0000}"/>
    <cellStyle name="Normal 3 29 4 3 2 2" xfId="11310" xr:uid="{00000000-0005-0000-0000-0000622D0000}"/>
    <cellStyle name="Normal 3 29 5" xfId="11311" xr:uid="{00000000-0005-0000-0000-0000632D0000}"/>
    <cellStyle name="Normal 3 29 5 2" xfId="11312" xr:uid="{00000000-0005-0000-0000-0000642D0000}"/>
    <cellStyle name="Normal 3 29 5 2 2" xfId="11313" xr:uid="{00000000-0005-0000-0000-0000652D0000}"/>
    <cellStyle name="Normal 3 29 5 2 2 2" xfId="11314" xr:uid="{00000000-0005-0000-0000-0000662D0000}"/>
    <cellStyle name="Normal 3 29 5 3" xfId="11315" xr:uid="{00000000-0005-0000-0000-0000672D0000}"/>
    <cellStyle name="Normal 3 29 5 3 2" xfId="11316" xr:uid="{00000000-0005-0000-0000-0000682D0000}"/>
    <cellStyle name="Normal 3 29 5 3 2 2" xfId="11317" xr:uid="{00000000-0005-0000-0000-0000692D0000}"/>
    <cellStyle name="Normal 3 29 6" xfId="11318" xr:uid="{00000000-0005-0000-0000-00006A2D0000}"/>
    <cellStyle name="Normal 3 29 6 2" xfId="11319" xr:uid="{00000000-0005-0000-0000-00006B2D0000}"/>
    <cellStyle name="Normal 3 29 6 2 2" xfId="11320" xr:uid="{00000000-0005-0000-0000-00006C2D0000}"/>
    <cellStyle name="Normal 3 29 6 2 2 2" xfId="11321" xr:uid="{00000000-0005-0000-0000-00006D2D0000}"/>
    <cellStyle name="Normal 3 29 6 3" xfId="11322" xr:uid="{00000000-0005-0000-0000-00006E2D0000}"/>
    <cellStyle name="Normal 3 29 6 3 2" xfId="11323" xr:uid="{00000000-0005-0000-0000-00006F2D0000}"/>
    <cellStyle name="Normal 3 29 6 3 2 2" xfId="11324" xr:uid="{00000000-0005-0000-0000-0000702D0000}"/>
    <cellStyle name="Normal 3 29 7" xfId="11325" xr:uid="{00000000-0005-0000-0000-0000712D0000}"/>
    <cellStyle name="Normal 3 29 7 2" xfId="11326" xr:uid="{00000000-0005-0000-0000-0000722D0000}"/>
    <cellStyle name="Normal 3 29 7 2 2" xfId="11327" xr:uid="{00000000-0005-0000-0000-0000732D0000}"/>
    <cellStyle name="Normal 3 29 7 2 2 2" xfId="11328" xr:uid="{00000000-0005-0000-0000-0000742D0000}"/>
    <cellStyle name="Normal 3 29 7 3" xfId="11329" xr:uid="{00000000-0005-0000-0000-0000752D0000}"/>
    <cellStyle name="Normal 3 29 7 3 2" xfId="11330" xr:uid="{00000000-0005-0000-0000-0000762D0000}"/>
    <cellStyle name="Normal 3 29 7 3 2 2" xfId="11331" xr:uid="{00000000-0005-0000-0000-0000772D0000}"/>
    <cellStyle name="Normal 3 29 8" xfId="11332" xr:uid="{00000000-0005-0000-0000-0000782D0000}"/>
    <cellStyle name="Normal 3 29 8 2" xfId="11333" xr:uid="{00000000-0005-0000-0000-0000792D0000}"/>
    <cellStyle name="Normal 3 29 8 2 2" xfId="11334" xr:uid="{00000000-0005-0000-0000-00007A2D0000}"/>
    <cellStyle name="Normal 3 29 8 2 2 2" xfId="11335" xr:uid="{00000000-0005-0000-0000-00007B2D0000}"/>
    <cellStyle name="Normal 3 29 8 3" xfId="11336" xr:uid="{00000000-0005-0000-0000-00007C2D0000}"/>
    <cellStyle name="Normal 3 29 8 3 2" xfId="11337" xr:uid="{00000000-0005-0000-0000-00007D2D0000}"/>
    <cellStyle name="Normal 3 29 8 3 2 2" xfId="11338" xr:uid="{00000000-0005-0000-0000-00007E2D0000}"/>
    <cellStyle name="Normal 3 29 9" xfId="11339" xr:uid="{00000000-0005-0000-0000-00007F2D0000}"/>
    <cellStyle name="Normal 3 29 9 2" xfId="11340" xr:uid="{00000000-0005-0000-0000-0000802D0000}"/>
    <cellStyle name="Normal 3 29 9 2 2" xfId="11341" xr:uid="{00000000-0005-0000-0000-0000812D0000}"/>
    <cellStyle name="Normal 3 29 9 2 2 2" xfId="11342" xr:uid="{00000000-0005-0000-0000-0000822D0000}"/>
    <cellStyle name="Normal 3 29 9 3" xfId="11343" xr:uid="{00000000-0005-0000-0000-0000832D0000}"/>
    <cellStyle name="Normal 3 29 9 3 2" xfId="11344" xr:uid="{00000000-0005-0000-0000-0000842D0000}"/>
    <cellStyle name="Normal 3 29 9 3 2 2" xfId="11345" xr:uid="{00000000-0005-0000-0000-0000852D0000}"/>
    <cellStyle name="Normal 3 3" xfId="11346" xr:uid="{00000000-0005-0000-0000-0000862D0000}"/>
    <cellStyle name="Normal 3 3 10" xfId="11347" xr:uid="{00000000-0005-0000-0000-0000872D0000}"/>
    <cellStyle name="Normal 3 3 10 2" xfId="11348" xr:uid="{00000000-0005-0000-0000-0000882D0000}"/>
    <cellStyle name="Normal 3 3 10 2 2" xfId="11349" xr:uid="{00000000-0005-0000-0000-0000892D0000}"/>
    <cellStyle name="Normal 3 3 10 2 2 2" xfId="11350" xr:uid="{00000000-0005-0000-0000-00008A2D0000}"/>
    <cellStyle name="Normal 3 3 10 3" xfId="11351" xr:uid="{00000000-0005-0000-0000-00008B2D0000}"/>
    <cellStyle name="Normal 3 3 10 3 2" xfId="11352" xr:uid="{00000000-0005-0000-0000-00008C2D0000}"/>
    <cellStyle name="Normal 3 3 10 3 2 2" xfId="11353" xr:uid="{00000000-0005-0000-0000-00008D2D0000}"/>
    <cellStyle name="Normal 3 3 11" xfId="11354" xr:uid="{00000000-0005-0000-0000-00008E2D0000}"/>
    <cellStyle name="Normal 3 3 11 2" xfId="11355" xr:uid="{00000000-0005-0000-0000-00008F2D0000}"/>
    <cellStyle name="Normal 3 3 11 2 2" xfId="11356" xr:uid="{00000000-0005-0000-0000-0000902D0000}"/>
    <cellStyle name="Normal 3 3 11 2 2 2" xfId="11357" xr:uid="{00000000-0005-0000-0000-0000912D0000}"/>
    <cellStyle name="Normal 3 3 11 3" xfId="11358" xr:uid="{00000000-0005-0000-0000-0000922D0000}"/>
    <cellStyle name="Normal 3 3 11 3 2" xfId="11359" xr:uid="{00000000-0005-0000-0000-0000932D0000}"/>
    <cellStyle name="Normal 3 3 11 3 2 2" xfId="11360" xr:uid="{00000000-0005-0000-0000-0000942D0000}"/>
    <cellStyle name="Normal 3 3 12" xfId="11361" xr:uid="{00000000-0005-0000-0000-0000952D0000}"/>
    <cellStyle name="Normal 3 3 12 2" xfId="11362" xr:uid="{00000000-0005-0000-0000-0000962D0000}"/>
    <cellStyle name="Normal 3 3 12 2 2" xfId="11363" xr:uid="{00000000-0005-0000-0000-0000972D0000}"/>
    <cellStyle name="Normal 3 3 12 2 2 2" xfId="11364" xr:uid="{00000000-0005-0000-0000-0000982D0000}"/>
    <cellStyle name="Normal 3 3 12 3" xfId="11365" xr:uid="{00000000-0005-0000-0000-0000992D0000}"/>
    <cellStyle name="Normal 3 3 12 3 2" xfId="11366" xr:uid="{00000000-0005-0000-0000-00009A2D0000}"/>
    <cellStyle name="Normal 3 3 12 3 2 2" xfId="11367" xr:uid="{00000000-0005-0000-0000-00009B2D0000}"/>
    <cellStyle name="Normal 3 3 13" xfId="11368" xr:uid="{00000000-0005-0000-0000-00009C2D0000}"/>
    <cellStyle name="Normal 3 3 13 2" xfId="11369" xr:uid="{00000000-0005-0000-0000-00009D2D0000}"/>
    <cellStyle name="Normal 3 3 13 2 2" xfId="11370" xr:uid="{00000000-0005-0000-0000-00009E2D0000}"/>
    <cellStyle name="Normal 3 3 13 2 2 2" xfId="11371" xr:uid="{00000000-0005-0000-0000-00009F2D0000}"/>
    <cellStyle name="Normal 3 3 13 3" xfId="11372" xr:uid="{00000000-0005-0000-0000-0000A02D0000}"/>
    <cellStyle name="Normal 3 3 13 3 2" xfId="11373" xr:uid="{00000000-0005-0000-0000-0000A12D0000}"/>
    <cellStyle name="Normal 3 3 13 3 2 2" xfId="11374" xr:uid="{00000000-0005-0000-0000-0000A22D0000}"/>
    <cellStyle name="Normal 3 3 14" xfId="11375" xr:uid="{00000000-0005-0000-0000-0000A32D0000}"/>
    <cellStyle name="Normal 3 3 14 2" xfId="11376" xr:uid="{00000000-0005-0000-0000-0000A42D0000}"/>
    <cellStyle name="Normal 3 3 14 2 2" xfId="11377" xr:uid="{00000000-0005-0000-0000-0000A52D0000}"/>
    <cellStyle name="Normal 3 3 14 2 2 2" xfId="11378" xr:uid="{00000000-0005-0000-0000-0000A62D0000}"/>
    <cellStyle name="Normal 3 3 14 3" xfId="11379" xr:uid="{00000000-0005-0000-0000-0000A72D0000}"/>
    <cellStyle name="Normal 3 3 14 3 2" xfId="11380" xr:uid="{00000000-0005-0000-0000-0000A82D0000}"/>
    <cellStyle name="Normal 3 3 14 3 2 2" xfId="11381" xr:uid="{00000000-0005-0000-0000-0000A92D0000}"/>
    <cellStyle name="Normal 3 3 15" xfId="11382" xr:uid="{00000000-0005-0000-0000-0000AA2D0000}"/>
    <cellStyle name="Normal 3 3 15 2" xfId="11383" xr:uid="{00000000-0005-0000-0000-0000AB2D0000}"/>
    <cellStyle name="Normal 3 3 15 2 2" xfId="11384" xr:uid="{00000000-0005-0000-0000-0000AC2D0000}"/>
    <cellStyle name="Normal 3 3 15 2 2 2" xfId="11385" xr:uid="{00000000-0005-0000-0000-0000AD2D0000}"/>
    <cellStyle name="Normal 3 3 15 3" xfId="11386" xr:uid="{00000000-0005-0000-0000-0000AE2D0000}"/>
    <cellStyle name="Normal 3 3 15 3 2" xfId="11387" xr:uid="{00000000-0005-0000-0000-0000AF2D0000}"/>
    <cellStyle name="Normal 3 3 15 3 2 2" xfId="11388" xr:uid="{00000000-0005-0000-0000-0000B02D0000}"/>
    <cellStyle name="Normal 3 3 16" xfId="11389" xr:uid="{00000000-0005-0000-0000-0000B12D0000}"/>
    <cellStyle name="Normal 3 3 16 2" xfId="11390" xr:uid="{00000000-0005-0000-0000-0000B22D0000}"/>
    <cellStyle name="Normal 3 3 16 2 2" xfId="11391" xr:uid="{00000000-0005-0000-0000-0000B32D0000}"/>
    <cellStyle name="Normal 3 3 16 2 2 2" xfId="11392" xr:uid="{00000000-0005-0000-0000-0000B42D0000}"/>
    <cellStyle name="Normal 3 3 16 3" xfId="11393" xr:uid="{00000000-0005-0000-0000-0000B52D0000}"/>
    <cellStyle name="Normal 3 3 16 3 2" xfId="11394" xr:uid="{00000000-0005-0000-0000-0000B62D0000}"/>
    <cellStyle name="Normal 3 3 16 3 2 2" xfId="11395" xr:uid="{00000000-0005-0000-0000-0000B72D0000}"/>
    <cellStyle name="Normal 3 3 17" xfId="11396" xr:uid="{00000000-0005-0000-0000-0000B82D0000}"/>
    <cellStyle name="Normal 3 3 17 2" xfId="11397" xr:uid="{00000000-0005-0000-0000-0000B92D0000}"/>
    <cellStyle name="Normal 3 3 17 2 2" xfId="11398" xr:uid="{00000000-0005-0000-0000-0000BA2D0000}"/>
    <cellStyle name="Normal 3 3 17 2 2 2" xfId="11399" xr:uid="{00000000-0005-0000-0000-0000BB2D0000}"/>
    <cellStyle name="Normal 3 3 17 3" xfId="11400" xr:uid="{00000000-0005-0000-0000-0000BC2D0000}"/>
    <cellStyle name="Normal 3 3 17 3 2" xfId="11401" xr:uid="{00000000-0005-0000-0000-0000BD2D0000}"/>
    <cellStyle name="Normal 3 3 17 3 2 2" xfId="11402" xr:uid="{00000000-0005-0000-0000-0000BE2D0000}"/>
    <cellStyle name="Normal 3 3 18" xfId="11403" xr:uid="{00000000-0005-0000-0000-0000BF2D0000}"/>
    <cellStyle name="Normal 3 3 18 2" xfId="11404" xr:uid="{00000000-0005-0000-0000-0000C02D0000}"/>
    <cellStyle name="Normal 3 3 18 2 2" xfId="11405" xr:uid="{00000000-0005-0000-0000-0000C12D0000}"/>
    <cellStyle name="Normal 3 3 18 2 2 2" xfId="11406" xr:uid="{00000000-0005-0000-0000-0000C22D0000}"/>
    <cellStyle name="Normal 3 3 18 3" xfId="11407" xr:uid="{00000000-0005-0000-0000-0000C32D0000}"/>
    <cellStyle name="Normal 3 3 18 3 2" xfId="11408" xr:uid="{00000000-0005-0000-0000-0000C42D0000}"/>
    <cellStyle name="Normal 3 3 18 3 2 2" xfId="11409" xr:uid="{00000000-0005-0000-0000-0000C52D0000}"/>
    <cellStyle name="Normal 3 3 19" xfId="11410" xr:uid="{00000000-0005-0000-0000-0000C62D0000}"/>
    <cellStyle name="Normal 3 3 19 2" xfId="11411" xr:uid="{00000000-0005-0000-0000-0000C72D0000}"/>
    <cellStyle name="Normal 3 3 19 2 2" xfId="11412" xr:uid="{00000000-0005-0000-0000-0000C82D0000}"/>
    <cellStyle name="Normal 3 3 19 2 2 2" xfId="11413" xr:uid="{00000000-0005-0000-0000-0000C92D0000}"/>
    <cellStyle name="Normal 3 3 19 3" xfId="11414" xr:uid="{00000000-0005-0000-0000-0000CA2D0000}"/>
    <cellStyle name="Normal 3 3 19 3 2" xfId="11415" xr:uid="{00000000-0005-0000-0000-0000CB2D0000}"/>
    <cellStyle name="Normal 3 3 19 3 2 2" xfId="11416" xr:uid="{00000000-0005-0000-0000-0000CC2D0000}"/>
    <cellStyle name="Normal 3 3 2" xfId="11417" xr:uid="{00000000-0005-0000-0000-0000CD2D0000}"/>
    <cellStyle name="Normal 3 3 2 2" xfId="11418" xr:uid="{00000000-0005-0000-0000-0000CE2D0000}"/>
    <cellStyle name="Normal 3 3 2 2 2" xfId="11419" xr:uid="{00000000-0005-0000-0000-0000CF2D0000}"/>
    <cellStyle name="Normal 3 3 2 2 2 2" xfId="11420" xr:uid="{00000000-0005-0000-0000-0000D02D0000}"/>
    <cellStyle name="Normal 3 3 2 3" xfId="11421" xr:uid="{00000000-0005-0000-0000-0000D12D0000}"/>
    <cellStyle name="Normal 3 3 2 3 2" xfId="11422" xr:uid="{00000000-0005-0000-0000-0000D22D0000}"/>
    <cellStyle name="Normal 3 3 2 3 2 2" xfId="11423" xr:uid="{00000000-0005-0000-0000-0000D32D0000}"/>
    <cellStyle name="Normal 3 3 20" xfId="11424" xr:uid="{00000000-0005-0000-0000-0000D42D0000}"/>
    <cellStyle name="Normal 3 3 20 2" xfId="11425" xr:uid="{00000000-0005-0000-0000-0000D52D0000}"/>
    <cellStyle name="Normal 3 3 20 2 2" xfId="11426" xr:uid="{00000000-0005-0000-0000-0000D62D0000}"/>
    <cellStyle name="Normal 3 3 20 2 2 2" xfId="11427" xr:uid="{00000000-0005-0000-0000-0000D72D0000}"/>
    <cellStyle name="Normal 3 3 20 3" xfId="11428" xr:uid="{00000000-0005-0000-0000-0000D82D0000}"/>
    <cellStyle name="Normal 3 3 20 3 2" xfId="11429" xr:uid="{00000000-0005-0000-0000-0000D92D0000}"/>
    <cellStyle name="Normal 3 3 20 3 2 2" xfId="11430" xr:uid="{00000000-0005-0000-0000-0000DA2D0000}"/>
    <cellStyle name="Normal 3 3 21" xfId="11431" xr:uid="{00000000-0005-0000-0000-0000DB2D0000}"/>
    <cellStyle name="Normal 3 3 21 2" xfId="11432" xr:uid="{00000000-0005-0000-0000-0000DC2D0000}"/>
    <cellStyle name="Normal 3 3 21 2 2" xfId="11433" xr:uid="{00000000-0005-0000-0000-0000DD2D0000}"/>
    <cellStyle name="Normal 3 3 21 2 2 2" xfId="11434" xr:uid="{00000000-0005-0000-0000-0000DE2D0000}"/>
    <cellStyle name="Normal 3 3 21 3" xfId="11435" xr:uid="{00000000-0005-0000-0000-0000DF2D0000}"/>
    <cellStyle name="Normal 3 3 21 3 2" xfId="11436" xr:uid="{00000000-0005-0000-0000-0000E02D0000}"/>
    <cellStyle name="Normal 3 3 21 3 2 2" xfId="11437" xr:uid="{00000000-0005-0000-0000-0000E12D0000}"/>
    <cellStyle name="Normal 3 3 22" xfId="11438" xr:uid="{00000000-0005-0000-0000-0000E22D0000}"/>
    <cellStyle name="Normal 3 3 22 2" xfId="11439" xr:uid="{00000000-0005-0000-0000-0000E32D0000}"/>
    <cellStyle name="Normal 3 3 22 2 2" xfId="11440" xr:uid="{00000000-0005-0000-0000-0000E42D0000}"/>
    <cellStyle name="Normal 3 3 22 2 2 2" xfId="11441" xr:uid="{00000000-0005-0000-0000-0000E52D0000}"/>
    <cellStyle name="Normal 3 3 22 3" xfId="11442" xr:uid="{00000000-0005-0000-0000-0000E62D0000}"/>
    <cellStyle name="Normal 3 3 22 3 2" xfId="11443" xr:uid="{00000000-0005-0000-0000-0000E72D0000}"/>
    <cellStyle name="Normal 3 3 22 3 2 2" xfId="11444" xr:uid="{00000000-0005-0000-0000-0000E82D0000}"/>
    <cellStyle name="Normal 3 3 23" xfId="11445" xr:uid="{00000000-0005-0000-0000-0000E92D0000}"/>
    <cellStyle name="Normal 3 3 23 2" xfId="11446" xr:uid="{00000000-0005-0000-0000-0000EA2D0000}"/>
    <cellStyle name="Normal 3 3 23 2 2" xfId="11447" xr:uid="{00000000-0005-0000-0000-0000EB2D0000}"/>
    <cellStyle name="Normal 3 3 23 2 2 2" xfId="11448" xr:uid="{00000000-0005-0000-0000-0000EC2D0000}"/>
    <cellStyle name="Normal 3 3 23 3" xfId="11449" xr:uid="{00000000-0005-0000-0000-0000ED2D0000}"/>
    <cellStyle name="Normal 3 3 23 3 2" xfId="11450" xr:uid="{00000000-0005-0000-0000-0000EE2D0000}"/>
    <cellStyle name="Normal 3 3 23 3 2 2" xfId="11451" xr:uid="{00000000-0005-0000-0000-0000EF2D0000}"/>
    <cellStyle name="Normal 3 3 24" xfId="11452" xr:uid="{00000000-0005-0000-0000-0000F02D0000}"/>
    <cellStyle name="Normal 3 3 24 2" xfId="11453" xr:uid="{00000000-0005-0000-0000-0000F12D0000}"/>
    <cellStyle name="Normal 3 3 24 2 2" xfId="11454" xr:uid="{00000000-0005-0000-0000-0000F22D0000}"/>
    <cellStyle name="Normal 3 3 25" xfId="11455" xr:uid="{00000000-0005-0000-0000-0000F32D0000}"/>
    <cellStyle name="Normal 3 3 25 2" xfId="11456" xr:uid="{00000000-0005-0000-0000-0000F42D0000}"/>
    <cellStyle name="Normal 3 3 25 2 2" xfId="11457" xr:uid="{00000000-0005-0000-0000-0000F52D0000}"/>
    <cellStyle name="Normal 3 3 3" xfId="11458" xr:uid="{00000000-0005-0000-0000-0000F62D0000}"/>
    <cellStyle name="Normal 3 3 3 2" xfId="11459" xr:uid="{00000000-0005-0000-0000-0000F72D0000}"/>
    <cellStyle name="Normal 3 3 3 2 2" xfId="11460" xr:uid="{00000000-0005-0000-0000-0000F82D0000}"/>
    <cellStyle name="Normal 3 3 3 2 2 2" xfId="11461" xr:uid="{00000000-0005-0000-0000-0000F92D0000}"/>
    <cellStyle name="Normal 3 3 3 3" xfId="11462" xr:uid="{00000000-0005-0000-0000-0000FA2D0000}"/>
    <cellStyle name="Normal 3 3 3 3 2" xfId="11463" xr:uid="{00000000-0005-0000-0000-0000FB2D0000}"/>
    <cellStyle name="Normal 3 3 3 3 2 2" xfId="11464" xr:uid="{00000000-0005-0000-0000-0000FC2D0000}"/>
    <cellStyle name="Normal 3 3 4" xfId="11465" xr:uid="{00000000-0005-0000-0000-0000FD2D0000}"/>
    <cellStyle name="Normal 3 3 4 2" xfId="11466" xr:uid="{00000000-0005-0000-0000-0000FE2D0000}"/>
    <cellStyle name="Normal 3 3 4 2 2" xfId="11467" xr:uid="{00000000-0005-0000-0000-0000FF2D0000}"/>
    <cellStyle name="Normal 3 3 4 2 2 2" xfId="11468" xr:uid="{00000000-0005-0000-0000-0000002E0000}"/>
    <cellStyle name="Normal 3 3 4 3" xfId="11469" xr:uid="{00000000-0005-0000-0000-0000012E0000}"/>
    <cellStyle name="Normal 3 3 4 3 2" xfId="11470" xr:uid="{00000000-0005-0000-0000-0000022E0000}"/>
    <cellStyle name="Normal 3 3 4 3 2 2" xfId="11471" xr:uid="{00000000-0005-0000-0000-0000032E0000}"/>
    <cellStyle name="Normal 3 3 5" xfId="11472" xr:uid="{00000000-0005-0000-0000-0000042E0000}"/>
    <cellStyle name="Normal 3 3 5 2" xfId="11473" xr:uid="{00000000-0005-0000-0000-0000052E0000}"/>
    <cellStyle name="Normal 3 3 5 2 2" xfId="11474" xr:uid="{00000000-0005-0000-0000-0000062E0000}"/>
    <cellStyle name="Normal 3 3 5 2 2 2" xfId="11475" xr:uid="{00000000-0005-0000-0000-0000072E0000}"/>
    <cellStyle name="Normal 3 3 5 3" xfId="11476" xr:uid="{00000000-0005-0000-0000-0000082E0000}"/>
    <cellStyle name="Normal 3 3 5 3 2" xfId="11477" xr:uid="{00000000-0005-0000-0000-0000092E0000}"/>
    <cellStyle name="Normal 3 3 5 3 2 2" xfId="11478" xr:uid="{00000000-0005-0000-0000-00000A2E0000}"/>
    <cellStyle name="Normal 3 3 6" xfId="11479" xr:uid="{00000000-0005-0000-0000-00000B2E0000}"/>
    <cellStyle name="Normal 3 3 6 2" xfId="11480" xr:uid="{00000000-0005-0000-0000-00000C2E0000}"/>
    <cellStyle name="Normal 3 3 6 2 2" xfId="11481" xr:uid="{00000000-0005-0000-0000-00000D2E0000}"/>
    <cellStyle name="Normal 3 3 6 2 2 2" xfId="11482" xr:uid="{00000000-0005-0000-0000-00000E2E0000}"/>
    <cellStyle name="Normal 3 3 6 3" xfId="11483" xr:uid="{00000000-0005-0000-0000-00000F2E0000}"/>
    <cellStyle name="Normal 3 3 6 3 2" xfId="11484" xr:uid="{00000000-0005-0000-0000-0000102E0000}"/>
    <cellStyle name="Normal 3 3 6 3 2 2" xfId="11485" xr:uid="{00000000-0005-0000-0000-0000112E0000}"/>
    <cellStyle name="Normal 3 3 7" xfId="11486" xr:uid="{00000000-0005-0000-0000-0000122E0000}"/>
    <cellStyle name="Normal 3 3 7 2" xfId="11487" xr:uid="{00000000-0005-0000-0000-0000132E0000}"/>
    <cellStyle name="Normal 3 3 7 2 2" xfId="11488" xr:uid="{00000000-0005-0000-0000-0000142E0000}"/>
    <cellStyle name="Normal 3 3 7 2 2 2" xfId="11489" xr:uid="{00000000-0005-0000-0000-0000152E0000}"/>
    <cellStyle name="Normal 3 3 7 3" xfId="11490" xr:uid="{00000000-0005-0000-0000-0000162E0000}"/>
    <cellStyle name="Normal 3 3 7 3 2" xfId="11491" xr:uid="{00000000-0005-0000-0000-0000172E0000}"/>
    <cellStyle name="Normal 3 3 7 3 2 2" xfId="11492" xr:uid="{00000000-0005-0000-0000-0000182E0000}"/>
    <cellStyle name="Normal 3 3 8" xfId="11493" xr:uid="{00000000-0005-0000-0000-0000192E0000}"/>
    <cellStyle name="Normal 3 3 8 2" xfId="11494" xr:uid="{00000000-0005-0000-0000-00001A2E0000}"/>
    <cellStyle name="Normal 3 3 8 2 2" xfId="11495" xr:uid="{00000000-0005-0000-0000-00001B2E0000}"/>
    <cellStyle name="Normal 3 3 8 2 2 2" xfId="11496" xr:uid="{00000000-0005-0000-0000-00001C2E0000}"/>
    <cellStyle name="Normal 3 3 8 3" xfId="11497" xr:uid="{00000000-0005-0000-0000-00001D2E0000}"/>
    <cellStyle name="Normal 3 3 8 3 2" xfId="11498" xr:uid="{00000000-0005-0000-0000-00001E2E0000}"/>
    <cellStyle name="Normal 3 3 8 3 2 2" xfId="11499" xr:uid="{00000000-0005-0000-0000-00001F2E0000}"/>
    <cellStyle name="Normal 3 3 9" xfId="11500" xr:uid="{00000000-0005-0000-0000-0000202E0000}"/>
    <cellStyle name="Normal 3 3 9 2" xfId="11501" xr:uid="{00000000-0005-0000-0000-0000212E0000}"/>
    <cellStyle name="Normal 3 3 9 2 2" xfId="11502" xr:uid="{00000000-0005-0000-0000-0000222E0000}"/>
    <cellStyle name="Normal 3 3 9 2 2 2" xfId="11503" xr:uid="{00000000-0005-0000-0000-0000232E0000}"/>
    <cellStyle name="Normal 3 3 9 3" xfId="11504" xr:uid="{00000000-0005-0000-0000-0000242E0000}"/>
    <cellStyle name="Normal 3 3 9 3 2" xfId="11505" xr:uid="{00000000-0005-0000-0000-0000252E0000}"/>
    <cellStyle name="Normal 3 3 9 3 2 2" xfId="11506" xr:uid="{00000000-0005-0000-0000-0000262E0000}"/>
    <cellStyle name="Normal 3 30" xfId="11507" xr:uid="{00000000-0005-0000-0000-0000272E0000}"/>
    <cellStyle name="Normal 3 30 10" xfId="11508" xr:uid="{00000000-0005-0000-0000-0000282E0000}"/>
    <cellStyle name="Normal 3 30 10 2" xfId="11509" xr:uid="{00000000-0005-0000-0000-0000292E0000}"/>
    <cellStyle name="Normal 3 30 10 2 2" xfId="11510" xr:uid="{00000000-0005-0000-0000-00002A2E0000}"/>
    <cellStyle name="Normal 3 30 10 2 2 2" xfId="11511" xr:uid="{00000000-0005-0000-0000-00002B2E0000}"/>
    <cellStyle name="Normal 3 30 10 3" xfId="11512" xr:uid="{00000000-0005-0000-0000-00002C2E0000}"/>
    <cellStyle name="Normal 3 30 10 3 2" xfId="11513" xr:uid="{00000000-0005-0000-0000-00002D2E0000}"/>
    <cellStyle name="Normal 3 30 10 3 2 2" xfId="11514" xr:uid="{00000000-0005-0000-0000-00002E2E0000}"/>
    <cellStyle name="Normal 3 30 11" xfId="11515" xr:uid="{00000000-0005-0000-0000-00002F2E0000}"/>
    <cellStyle name="Normal 3 30 11 2" xfId="11516" xr:uid="{00000000-0005-0000-0000-0000302E0000}"/>
    <cellStyle name="Normal 3 30 11 2 2" xfId="11517" xr:uid="{00000000-0005-0000-0000-0000312E0000}"/>
    <cellStyle name="Normal 3 30 11 2 2 2" xfId="11518" xr:uid="{00000000-0005-0000-0000-0000322E0000}"/>
    <cellStyle name="Normal 3 30 11 3" xfId="11519" xr:uid="{00000000-0005-0000-0000-0000332E0000}"/>
    <cellStyle name="Normal 3 30 11 3 2" xfId="11520" xr:uid="{00000000-0005-0000-0000-0000342E0000}"/>
    <cellStyle name="Normal 3 30 11 3 2 2" xfId="11521" xr:uid="{00000000-0005-0000-0000-0000352E0000}"/>
    <cellStyle name="Normal 3 30 12" xfId="11522" xr:uid="{00000000-0005-0000-0000-0000362E0000}"/>
    <cellStyle name="Normal 3 30 12 2" xfId="11523" xr:uid="{00000000-0005-0000-0000-0000372E0000}"/>
    <cellStyle name="Normal 3 30 12 2 2" xfId="11524" xr:uid="{00000000-0005-0000-0000-0000382E0000}"/>
    <cellStyle name="Normal 3 30 12 2 2 2" xfId="11525" xr:uid="{00000000-0005-0000-0000-0000392E0000}"/>
    <cellStyle name="Normal 3 30 12 3" xfId="11526" xr:uid="{00000000-0005-0000-0000-00003A2E0000}"/>
    <cellStyle name="Normal 3 30 12 3 2" xfId="11527" xr:uid="{00000000-0005-0000-0000-00003B2E0000}"/>
    <cellStyle name="Normal 3 30 12 3 2 2" xfId="11528" xr:uid="{00000000-0005-0000-0000-00003C2E0000}"/>
    <cellStyle name="Normal 3 30 13" xfId="11529" xr:uid="{00000000-0005-0000-0000-00003D2E0000}"/>
    <cellStyle name="Normal 3 30 13 2" xfId="11530" xr:uid="{00000000-0005-0000-0000-00003E2E0000}"/>
    <cellStyle name="Normal 3 30 13 2 2" xfId="11531" xr:uid="{00000000-0005-0000-0000-00003F2E0000}"/>
    <cellStyle name="Normal 3 30 13 2 2 2" xfId="11532" xr:uid="{00000000-0005-0000-0000-0000402E0000}"/>
    <cellStyle name="Normal 3 30 13 3" xfId="11533" xr:uid="{00000000-0005-0000-0000-0000412E0000}"/>
    <cellStyle name="Normal 3 30 13 3 2" xfId="11534" xr:uid="{00000000-0005-0000-0000-0000422E0000}"/>
    <cellStyle name="Normal 3 30 13 3 2 2" xfId="11535" xr:uid="{00000000-0005-0000-0000-0000432E0000}"/>
    <cellStyle name="Normal 3 30 14" xfId="11536" xr:uid="{00000000-0005-0000-0000-0000442E0000}"/>
    <cellStyle name="Normal 3 30 14 2" xfId="11537" xr:uid="{00000000-0005-0000-0000-0000452E0000}"/>
    <cellStyle name="Normal 3 30 14 2 2" xfId="11538" xr:uid="{00000000-0005-0000-0000-0000462E0000}"/>
    <cellStyle name="Normal 3 30 14 2 2 2" xfId="11539" xr:uid="{00000000-0005-0000-0000-0000472E0000}"/>
    <cellStyle name="Normal 3 30 14 3" xfId="11540" xr:uid="{00000000-0005-0000-0000-0000482E0000}"/>
    <cellStyle name="Normal 3 30 14 3 2" xfId="11541" xr:uid="{00000000-0005-0000-0000-0000492E0000}"/>
    <cellStyle name="Normal 3 30 14 3 2 2" xfId="11542" xr:uid="{00000000-0005-0000-0000-00004A2E0000}"/>
    <cellStyle name="Normal 3 30 15" xfId="11543" xr:uid="{00000000-0005-0000-0000-00004B2E0000}"/>
    <cellStyle name="Normal 3 30 15 2" xfId="11544" xr:uid="{00000000-0005-0000-0000-00004C2E0000}"/>
    <cellStyle name="Normal 3 30 15 2 2" xfId="11545" xr:uid="{00000000-0005-0000-0000-00004D2E0000}"/>
    <cellStyle name="Normal 3 30 15 2 2 2" xfId="11546" xr:uid="{00000000-0005-0000-0000-00004E2E0000}"/>
    <cellStyle name="Normal 3 30 15 3" xfId="11547" xr:uid="{00000000-0005-0000-0000-00004F2E0000}"/>
    <cellStyle name="Normal 3 30 15 3 2" xfId="11548" xr:uid="{00000000-0005-0000-0000-0000502E0000}"/>
    <cellStyle name="Normal 3 30 15 3 2 2" xfId="11549" xr:uid="{00000000-0005-0000-0000-0000512E0000}"/>
    <cellStyle name="Normal 3 30 16" xfId="11550" xr:uid="{00000000-0005-0000-0000-0000522E0000}"/>
    <cellStyle name="Normal 3 30 16 2" xfId="11551" xr:uid="{00000000-0005-0000-0000-0000532E0000}"/>
    <cellStyle name="Normal 3 30 16 2 2" xfId="11552" xr:uid="{00000000-0005-0000-0000-0000542E0000}"/>
    <cellStyle name="Normal 3 30 16 2 2 2" xfId="11553" xr:uid="{00000000-0005-0000-0000-0000552E0000}"/>
    <cellStyle name="Normal 3 30 16 3" xfId="11554" xr:uid="{00000000-0005-0000-0000-0000562E0000}"/>
    <cellStyle name="Normal 3 30 16 3 2" xfId="11555" xr:uid="{00000000-0005-0000-0000-0000572E0000}"/>
    <cellStyle name="Normal 3 30 16 3 2 2" xfId="11556" xr:uid="{00000000-0005-0000-0000-0000582E0000}"/>
    <cellStyle name="Normal 3 30 17" xfId="11557" xr:uid="{00000000-0005-0000-0000-0000592E0000}"/>
    <cellStyle name="Normal 3 30 17 2" xfId="11558" xr:uid="{00000000-0005-0000-0000-00005A2E0000}"/>
    <cellStyle name="Normal 3 30 17 2 2" xfId="11559" xr:uid="{00000000-0005-0000-0000-00005B2E0000}"/>
    <cellStyle name="Normal 3 30 17 2 2 2" xfId="11560" xr:uid="{00000000-0005-0000-0000-00005C2E0000}"/>
    <cellStyle name="Normal 3 30 17 3" xfId="11561" xr:uid="{00000000-0005-0000-0000-00005D2E0000}"/>
    <cellStyle name="Normal 3 30 17 3 2" xfId="11562" xr:uid="{00000000-0005-0000-0000-00005E2E0000}"/>
    <cellStyle name="Normal 3 30 17 3 2 2" xfId="11563" xr:uid="{00000000-0005-0000-0000-00005F2E0000}"/>
    <cellStyle name="Normal 3 30 18" xfId="11564" xr:uid="{00000000-0005-0000-0000-0000602E0000}"/>
    <cellStyle name="Normal 3 30 18 2" xfId="11565" xr:uid="{00000000-0005-0000-0000-0000612E0000}"/>
    <cellStyle name="Normal 3 30 18 2 2" xfId="11566" xr:uid="{00000000-0005-0000-0000-0000622E0000}"/>
    <cellStyle name="Normal 3 30 18 2 2 2" xfId="11567" xr:uid="{00000000-0005-0000-0000-0000632E0000}"/>
    <cellStyle name="Normal 3 30 18 3" xfId="11568" xr:uid="{00000000-0005-0000-0000-0000642E0000}"/>
    <cellStyle name="Normal 3 30 18 3 2" xfId="11569" xr:uid="{00000000-0005-0000-0000-0000652E0000}"/>
    <cellStyle name="Normal 3 30 18 3 2 2" xfId="11570" xr:uid="{00000000-0005-0000-0000-0000662E0000}"/>
    <cellStyle name="Normal 3 30 19" xfId="11571" xr:uid="{00000000-0005-0000-0000-0000672E0000}"/>
    <cellStyle name="Normal 3 30 19 2" xfId="11572" xr:uid="{00000000-0005-0000-0000-0000682E0000}"/>
    <cellStyle name="Normal 3 30 19 2 2" xfId="11573" xr:uid="{00000000-0005-0000-0000-0000692E0000}"/>
    <cellStyle name="Normal 3 30 19 2 2 2" xfId="11574" xr:uid="{00000000-0005-0000-0000-00006A2E0000}"/>
    <cellStyle name="Normal 3 30 19 3" xfId="11575" xr:uid="{00000000-0005-0000-0000-00006B2E0000}"/>
    <cellStyle name="Normal 3 30 19 3 2" xfId="11576" xr:uid="{00000000-0005-0000-0000-00006C2E0000}"/>
    <cellStyle name="Normal 3 30 19 3 2 2" xfId="11577" xr:uid="{00000000-0005-0000-0000-00006D2E0000}"/>
    <cellStyle name="Normal 3 30 2" xfId="11578" xr:uid="{00000000-0005-0000-0000-00006E2E0000}"/>
    <cellStyle name="Normal 3 30 2 2" xfId="11579" xr:uid="{00000000-0005-0000-0000-00006F2E0000}"/>
    <cellStyle name="Normal 3 30 2 2 2" xfId="11580" xr:uid="{00000000-0005-0000-0000-0000702E0000}"/>
    <cellStyle name="Normal 3 30 2 2 2 2" xfId="11581" xr:uid="{00000000-0005-0000-0000-0000712E0000}"/>
    <cellStyle name="Normal 3 30 2 3" xfId="11582" xr:uid="{00000000-0005-0000-0000-0000722E0000}"/>
    <cellStyle name="Normal 3 30 2 3 2" xfId="11583" xr:uid="{00000000-0005-0000-0000-0000732E0000}"/>
    <cellStyle name="Normal 3 30 2 3 2 2" xfId="11584" xr:uid="{00000000-0005-0000-0000-0000742E0000}"/>
    <cellStyle name="Normal 3 30 20" xfId="11585" xr:uid="{00000000-0005-0000-0000-0000752E0000}"/>
    <cellStyle name="Normal 3 30 20 2" xfId="11586" xr:uid="{00000000-0005-0000-0000-0000762E0000}"/>
    <cellStyle name="Normal 3 30 20 2 2" xfId="11587" xr:uid="{00000000-0005-0000-0000-0000772E0000}"/>
    <cellStyle name="Normal 3 30 20 2 2 2" xfId="11588" xr:uid="{00000000-0005-0000-0000-0000782E0000}"/>
    <cellStyle name="Normal 3 30 20 3" xfId="11589" xr:uid="{00000000-0005-0000-0000-0000792E0000}"/>
    <cellStyle name="Normal 3 30 20 3 2" xfId="11590" xr:uid="{00000000-0005-0000-0000-00007A2E0000}"/>
    <cellStyle name="Normal 3 30 20 3 2 2" xfId="11591" xr:uid="{00000000-0005-0000-0000-00007B2E0000}"/>
    <cellStyle name="Normal 3 30 21" xfId="11592" xr:uid="{00000000-0005-0000-0000-00007C2E0000}"/>
    <cellStyle name="Normal 3 30 21 2" xfId="11593" xr:uid="{00000000-0005-0000-0000-00007D2E0000}"/>
    <cellStyle name="Normal 3 30 21 2 2" xfId="11594" xr:uid="{00000000-0005-0000-0000-00007E2E0000}"/>
    <cellStyle name="Normal 3 30 21 2 2 2" xfId="11595" xr:uid="{00000000-0005-0000-0000-00007F2E0000}"/>
    <cellStyle name="Normal 3 30 21 3" xfId="11596" xr:uid="{00000000-0005-0000-0000-0000802E0000}"/>
    <cellStyle name="Normal 3 30 21 3 2" xfId="11597" xr:uid="{00000000-0005-0000-0000-0000812E0000}"/>
    <cellStyle name="Normal 3 30 21 3 2 2" xfId="11598" xr:uid="{00000000-0005-0000-0000-0000822E0000}"/>
    <cellStyle name="Normal 3 30 22" xfId="11599" xr:uid="{00000000-0005-0000-0000-0000832E0000}"/>
    <cellStyle name="Normal 3 30 22 2" xfId="11600" xr:uid="{00000000-0005-0000-0000-0000842E0000}"/>
    <cellStyle name="Normal 3 30 22 2 2" xfId="11601" xr:uid="{00000000-0005-0000-0000-0000852E0000}"/>
    <cellStyle name="Normal 3 30 22 2 2 2" xfId="11602" xr:uid="{00000000-0005-0000-0000-0000862E0000}"/>
    <cellStyle name="Normal 3 30 22 3" xfId="11603" xr:uid="{00000000-0005-0000-0000-0000872E0000}"/>
    <cellStyle name="Normal 3 30 22 3 2" xfId="11604" xr:uid="{00000000-0005-0000-0000-0000882E0000}"/>
    <cellStyle name="Normal 3 30 22 3 2 2" xfId="11605" xr:uid="{00000000-0005-0000-0000-0000892E0000}"/>
    <cellStyle name="Normal 3 30 23" xfId="11606" xr:uid="{00000000-0005-0000-0000-00008A2E0000}"/>
    <cellStyle name="Normal 3 30 23 2" xfId="11607" xr:uid="{00000000-0005-0000-0000-00008B2E0000}"/>
    <cellStyle name="Normal 3 30 23 2 2" xfId="11608" xr:uid="{00000000-0005-0000-0000-00008C2E0000}"/>
    <cellStyle name="Normal 3 30 23 2 2 2" xfId="11609" xr:uid="{00000000-0005-0000-0000-00008D2E0000}"/>
    <cellStyle name="Normal 3 30 23 3" xfId="11610" xr:uid="{00000000-0005-0000-0000-00008E2E0000}"/>
    <cellStyle name="Normal 3 30 23 3 2" xfId="11611" xr:uid="{00000000-0005-0000-0000-00008F2E0000}"/>
    <cellStyle name="Normal 3 30 23 3 2 2" xfId="11612" xr:uid="{00000000-0005-0000-0000-0000902E0000}"/>
    <cellStyle name="Normal 3 30 24" xfId="11613" xr:uid="{00000000-0005-0000-0000-0000912E0000}"/>
    <cellStyle name="Normal 3 30 24 2" xfId="11614" xr:uid="{00000000-0005-0000-0000-0000922E0000}"/>
    <cellStyle name="Normal 3 30 24 2 2" xfId="11615" xr:uid="{00000000-0005-0000-0000-0000932E0000}"/>
    <cellStyle name="Normal 3 30 25" xfId="11616" xr:uid="{00000000-0005-0000-0000-0000942E0000}"/>
    <cellStyle name="Normal 3 30 25 2" xfId="11617" xr:uid="{00000000-0005-0000-0000-0000952E0000}"/>
    <cellStyle name="Normal 3 30 25 2 2" xfId="11618" xr:uid="{00000000-0005-0000-0000-0000962E0000}"/>
    <cellStyle name="Normal 3 30 3" xfId="11619" xr:uid="{00000000-0005-0000-0000-0000972E0000}"/>
    <cellStyle name="Normal 3 30 3 2" xfId="11620" xr:uid="{00000000-0005-0000-0000-0000982E0000}"/>
    <cellStyle name="Normal 3 30 3 2 2" xfId="11621" xr:uid="{00000000-0005-0000-0000-0000992E0000}"/>
    <cellStyle name="Normal 3 30 3 2 2 2" xfId="11622" xr:uid="{00000000-0005-0000-0000-00009A2E0000}"/>
    <cellStyle name="Normal 3 30 3 3" xfId="11623" xr:uid="{00000000-0005-0000-0000-00009B2E0000}"/>
    <cellStyle name="Normal 3 30 3 3 2" xfId="11624" xr:uid="{00000000-0005-0000-0000-00009C2E0000}"/>
    <cellStyle name="Normal 3 30 3 3 2 2" xfId="11625" xr:uid="{00000000-0005-0000-0000-00009D2E0000}"/>
    <cellStyle name="Normal 3 30 4" xfId="11626" xr:uid="{00000000-0005-0000-0000-00009E2E0000}"/>
    <cellStyle name="Normal 3 30 4 2" xfId="11627" xr:uid="{00000000-0005-0000-0000-00009F2E0000}"/>
    <cellStyle name="Normal 3 30 4 2 2" xfId="11628" xr:uid="{00000000-0005-0000-0000-0000A02E0000}"/>
    <cellStyle name="Normal 3 30 4 2 2 2" xfId="11629" xr:uid="{00000000-0005-0000-0000-0000A12E0000}"/>
    <cellStyle name="Normal 3 30 4 3" xfId="11630" xr:uid="{00000000-0005-0000-0000-0000A22E0000}"/>
    <cellStyle name="Normal 3 30 4 3 2" xfId="11631" xr:uid="{00000000-0005-0000-0000-0000A32E0000}"/>
    <cellStyle name="Normal 3 30 4 3 2 2" xfId="11632" xr:uid="{00000000-0005-0000-0000-0000A42E0000}"/>
    <cellStyle name="Normal 3 30 5" xfId="11633" xr:uid="{00000000-0005-0000-0000-0000A52E0000}"/>
    <cellStyle name="Normal 3 30 5 2" xfId="11634" xr:uid="{00000000-0005-0000-0000-0000A62E0000}"/>
    <cellStyle name="Normal 3 30 5 2 2" xfId="11635" xr:uid="{00000000-0005-0000-0000-0000A72E0000}"/>
    <cellStyle name="Normal 3 30 5 2 2 2" xfId="11636" xr:uid="{00000000-0005-0000-0000-0000A82E0000}"/>
    <cellStyle name="Normal 3 30 5 3" xfId="11637" xr:uid="{00000000-0005-0000-0000-0000A92E0000}"/>
    <cellStyle name="Normal 3 30 5 3 2" xfId="11638" xr:uid="{00000000-0005-0000-0000-0000AA2E0000}"/>
    <cellStyle name="Normal 3 30 5 3 2 2" xfId="11639" xr:uid="{00000000-0005-0000-0000-0000AB2E0000}"/>
    <cellStyle name="Normal 3 30 6" xfId="11640" xr:uid="{00000000-0005-0000-0000-0000AC2E0000}"/>
    <cellStyle name="Normal 3 30 6 2" xfId="11641" xr:uid="{00000000-0005-0000-0000-0000AD2E0000}"/>
    <cellStyle name="Normal 3 30 6 2 2" xfId="11642" xr:uid="{00000000-0005-0000-0000-0000AE2E0000}"/>
    <cellStyle name="Normal 3 30 6 2 2 2" xfId="11643" xr:uid="{00000000-0005-0000-0000-0000AF2E0000}"/>
    <cellStyle name="Normal 3 30 6 3" xfId="11644" xr:uid="{00000000-0005-0000-0000-0000B02E0000}"/>
    <cellStyle name="Normal 3 30 6 3 2" xfId="11645" xr:uid="{00000000-0005-0000-0000-0000B12E0000}"/>
    <cellStyle name="Normal 3 30 6 3 2 2" xfId="11646" xr:uid="{00000000-0005-0000-0000-0000B22E0000}"/>
    <cellStyle name="Normal 3 30 7" xfId="11647" xr:uid="{00000000-0005-0000-0000-0000B32E0000}"/>
    <cellStyle name="Normal 3 30 7 2" xfId="11648" xr:uid="{00000000-0005-0000-0000-0000B42E0000}"/>
    <cellStyle name="Normal 3 30 7 2 2" xfId="11649" xr:uid="{00000000-0005-0000-0000-0000B52E0000}"/>
    <cellStyle name="Normal 3 30 7 2 2 2" xfId="11650" xr:uid="{00000000-0005-0000-0000-0000B62E0000}"/>
    <cellStyle name="Normal 3 30 7 3" xfId="11651" xr:uid="{00000000-0005-0000-0000-0000B72E0000}"/>
    <cellStyle name="Normal 3 30 7 3 2" xfId="11652" xr:uid="{00000000-0005-0000-0000-0000B82E0000}"/>
    <cellStyle name="Normal 3 30 7 3 2 2" xfId="11653" xr:uid="{00000000-0005-0000-0000-0000B92E0000}"/>
    <cellStyle name="Normal 3 30 8" xfId="11654" xr:uid="{00000000-0005-0000-0000-0000BA2E0000}"/>
    <cellStyle name="Normal 3 30 8 2" xfId="11655" xr:uid="{00000000-0005-0000-0000-0000BB2E0000}"/>
    <cellStyle name="Normal 3 30 8 2 2" xfId="11656" xr:uid="{00000000-0005-0000-0000-0000BC2E0000}"/>
    <cellStyle name="Normal 3 30 8 2 2 2" xfId="11657" xr:uid="{00000000-0005-0000-0000-0000BD2E0000}"/>
    <cellStyle name="Normal 3 30 8 3" xfId="11658" xr:uid="{00000000-0005-0000-0000-0000BE2E0000}"/>
    <cellStyle name="Normal 3 30 8 3 2" xfId="11659" xr:uid="{00000000-0005-0000-0000-0000BF2E0000}"/>
    <cellStyle name="Normal 3 30 8 3 2 2" xfId="11660" xr:uid="{00000000-0005-0000-0000-0000C02E0000}"/>
    <cellStyle name="Normal 3 30 9" xfId="11661" xr:uid="{00000000-0005-0000-0000-0000C12E0000}"/>
    <cellStyle name="Normal 3 30 9 2" xfId="11662" xr:uid="{00000000-0005-0000-0000-0000C22E0000}"/>
    <cellStyle name="Normal 3 30 9 2 2" xfId="11663" xr:uid="{00000000-0005-0000-0000-0000C32E0000}"/>
    <cellStyle name="Normal 3 30 9 2 2 2" xfId="11664" xr:uid="{00000000-0005-0000-0000-0000C42E0000}"/>
    <cellStyle name="Normal 3 30 9 3" xfId="11665" xr:uid="{00000000-0005-0000-0000-0000C52E0000}"/>
    <cellStyle name="Normal 3 30 9 3 2" xfId="11666" xr:uid="{00000000-0005-0000-0000-0000C62E0000}"/>
    <cellStyle name="Normal 3 30 9 3 2 2" xfId="11667" xr:uid="{00000000-0005-0000-0000-0000C72E0000}"/>
    <cellStyle name="Normal 3 31" xfId="11668" xr:uid="{00000000-0005-0000-0000-0000C82E0000}"/>
    <cellStyle name="Normal 3 31 10" xfId="11669" xr:uid="{00000000-0005-0000-0000-0000C92E0000}"/>
    <cellStyle name="Normal 3 31 10 2" xfId="11670" xr:uid="{00000000-0005-0000-0000-0000CA2E0000}"/>
    <cellStyle name="Normal 3 31 10 2 2" xfId="11671" xr:uid="{00000000-0005-0000-0000-0000CB2E0000}"/>
    <cellStyle name="Normal 3 31 10 2 2 2" xfId="11672" xr:uid="{00000000-0005-0000-0000-0000CC2E0000}"/>
    <cellStyle name="Normal 3 31 10 3" xfId="11673" xr:uid="{00000000-0005-0000-0000-0000CD2E0000}"/>
    <cellStyle name="Normal 3 31 10 3 2" xfId="11674" xr:uid="{00000000-0005-0000-0000-0000CE2E0000}"/>
    <cellStyle name="Normal 3 31 10 3 2 2" xfId="11675" xr:uid="{00000000-0005-0000-0000-0000CF2E0000}"/>
    <cellStyle name="Normal 3 31 11" xfId="11676" xr:uid="{00000000-0005-0000-0000-0000D02E0000}"/>
    <cellStyle name="Normal 3 31 11 2" xfId="11677" xr:uid="{00000000-0005-0000-0000-0000D12E0000}"/>
    <cellStyle name="Normal 3 31 11 2 2" xfId="11678" xr:uid="{00000000-0005-0000-0000-0000D22E0000}"/>
    <cellStyle name="Normal 3 31 11 2 2 2" xfId="11679" xr:uid="{00000000-0005-0000-0000-0000D32E0000}"/>
    <cellStyle name="Normal 3 31 11 3" xfId="11680" xr:uid="{00000000-0005-0000-0000-0000D42E0000}"/>
    <cellStyle name="Normal 3 31 11 3 2" xfId="11681" xr:uid="{00000000-0005-0000-0000-0000D52E0000}"/>
    <cellStyle name="Normal 3 31 11 3 2 2" xfId="11682" xr:uid="{00000000-0005-0000-0000-0000D62E0000}"/>
    <cellStyle name="Normal 3 31 12" xfId="11683" xr:uid="{00000000-0005-0000-0000-0000D72E0000}"/>
    <cellStyle name="Normal 3 31 12 2" xfId="11684" xr:uid="{00000000-0005-0000-0000-0000D82E0000}"/>
    <cellStyle name="Normal 3 31 12 2 2" xfId="11685" xr:uid="{00000000-0005-0000-0000-0000D92E0000}"/>
    <cellStyle name="Normal 3 31 12 2 2 2" xfId="11686" xr:uid="{00000000-0005-0000-0000-0000DA2E0000}"/>
    <cellStyle name="Normal 3 31 12 3" xfId="11687" xr:uid="{00000000-0005-0000-0000-0000DB2E0000}"/>
    <cellStyle name="Normal 3 31 12 3 2" xfId="11688" xr:uid="{00000000-0005-0000-0000-0000DC2E0000}"/>
    <cellStyle name="Normal 3 31 12 3 2 2" xfId="11689" xr:uid="{00000000-0005-0000-0000-0000DD2E0000}"/>
    <cellStyle name="Normal 3 31 13" xfId="11690" xr:uid="{00000000-0005-0000-0000-0000DE2E0000}"/>
    <cellStyle name="Normal 3 31 13 2" xfId="11691" xr:uid="{00000000-0005-0000-0000-0000DF2E0000}"/>
    <cellStyle name="Normal 3 31 13 2 2" xfId="11692" xr:uid="{00000000-0005-0000-0000-0000E02E0000}"/>
    <cellStyle name="Normal 3 31 13 2 2 2" xfId="11693" xr:uid="{00000000-0005-0000-0000-0000E12E0000}"/>
    <cellStyle name="Normal 3 31 13 3" xfId="11694" xr:uid="{00000000-0005-0000-0000-0000E22E0000}"/>
    <cellStyle name="Normal 3 31 13 3 2" xfId="11695" xr:uid="{00000000-0005-0000-0000-0000E32E0000}"/>
    <cellStyle name="Normal 3 31 13 3 2 2" xfId="11696" xr:uid="{00000000-0005-0000-0000-0000E42E0000}"/>
    <cellStyle name="Normal 3 31 14" xfId="11697" xr:uid="{00000000-0005-0000-0000-0000E52E0000}"/>
    <cellStyle name="Normal 3 31 14 2" xfId="11698" xr:uid="{00000000-0005-0000-0000-0000E62E0000}"/>
    <cellStyle name="Normal 3 31 14 2 2" xfId="11699" xr:uid="{00000000-0005-0000-0000-0000E72E0000}"/>
    <cellStyle name="Normal 3 31 14 2 2 2" xfId="11700" xr:uid="{00000000-0005-0000-0000-0000E82E0000}"/>
    <cellStyle name="Normal 3 31 14 3" xfId="11701" xr:uid="{00000000-0005-0000-0000-0000E92E0000}"/>
    <cellStyle name="Normal 3 31 14 3 2" xfId="11702" xr:uid="{00000000-0005-0000-0000-0000EA2E0000}"/>
    <cellStyle name="Normal 3 31 14 3 2 2" xfId="11703" xr:uid="{00000000-0005-0000-0000-0000EB2E0000}"/>
    <cellStyle name="Normal 3 31 15" xfId="11704" xr:uid="{00000000-0005-0000-0000-0000EC2E0000}"/>
    <cellStyle name="Normal 3 31 15 2" xfId="11705" xr:uid="{00000000-0005-0000-0000-0000ED2E0000}"/>
    <cellStyle name="Normal 3 31 15 2 2" xfId="11706" xr:uid="{00000000-0005-0000-0000-0000EE2E0000}"/>
    <cellStyle name="Normal 3 31 15 2 2 2" xfId="11707" xr:uid="{00000000-0005-0000-0000-0000EF2E0000}"/>
    <cellStyle name="Normal 3 31 15 3" xfId="11708" xr:uid="{00000000-0005-0000-0000-0000F02E0000}"/>
    <cellStyle name="Normal 3 31 15 3 2" xfId="11709" xr:uid="{00000000-0005-0000-0000-0000F12E0000}"/>
    <cellStyle name="Normal 3 31 15 3 2 2" xfId="11710" xr:uid="{00000000-0005-0000-0000-0000F22E0000}"/>
    <cellStyle name="Normal 3 31 16" xfId="11711" xr:uid="{00000000-0005-0000-0000-0000F32E0000}"/>
    <cellStyle name="Normal 3 31 16 2" xfId="11712" xr:uid="{00000000-0005-0000-0000-0000F42E0000}"/>
    <cellStyle name="Normal 3 31 16 2 2" xfId="11713" xr:uid="{00000000-0005-0000-0000-0000F52E0000}"/>
    <cellStyle name="Normal 3 31 16 2 2 2" xfId="11714" xr:uid="{00000000-0005-0000-0000-0000F62E0000}"/>
    <cellStyle name="Normal 3 31 16 3" xfId="11715" xr:uid="{00000000-0005-0000-0000-0000F72E0000}"/>
    <cellStyle name="Normal 3 31 16 3 2" xfId="11716" xr:uid="{00000000-0005-0000-0000-0000F82E0000}"/>
    <cellStyle name="Normal 3 31 16 3 2 2" xfId="11717" xr:uid="{00000000-0005-0000-0000-0000F92E0000}"/>
    <cellStyle name="Normal 3 31 17" xfId="11718" xr:uid="{00000000-0005-0000-0000-0000FA2E0000}"/>
    <cellStyle name="Normal 3 31 17 2" xfId="11719" xr:uid="{00000000-0005-0000-0000-0000FB2E0000}"/>
    <cellStyle name="Normal 3 31 17 2 2" xfId="11720" xr:uid="{00000000-0005-0000-0000-0000FC2E0000}"/>
    <cellStyle name="Normal 3 31 17 2 2 2" xfId="11721" xr:uid="{00000000-0005-0000-0000-0000FD2E0000}"/>
    <cellStyle name="Normal 3 31 17 3" xfId="11722" xr:uid="{00000000-0005-0000-0000-0000FE2E0000}"/>
    <cellStyle name="Normal 3 31 17 3 2" xfId="11723" xr:uid="{00000000-0005-0000-0000-0000FF2E0000}"/>
    <cellStyle name="Normal 3 31 17 3 2 2" xfId="11724" xr:uid="{00000000-0005-0000-0000-0000002F0000}"/>
    <cellStyle name="Normal 3 31 18" xfId="11725" xr:uid="{00000000-0005-0000-0000-0000012F0000}"/>
    <cellStyle name="Normal 3 31 18 2" xfId="11726" xr:uid="{00000000-0005-0000-0000-0000022F0000}"/>
    <cellStyle name="Normal 3 31 18 2 2" xfId="11727" xr:uid="{00000000-0005-0000-0000-0000032F0000}"/>
    <cellStyle name="Normal 3 31 18 2 2 2" xfId="11728" xr:uid="{00000000-0005-0000-0000-0000042F0000}"/>
    <cellStyle name="Normal 3 31 18 3" xfId="11729" xr:uid="{00000000-0005-0000-0000-0000052F0000}"/>
    <cellStyle name="Normal 3 31 18 3 2" xfId="11730" xr:uid="{00000000-0005-0000-0000-0000062F0000}"/>
    <cellStyle name="Normal 3 31 18 3 2 2" xfId="11731" xr:uid="{00000000-0005-0000-0000-0000072F0000}"/>
    <cellStyle name="Normal 3 31 19" xfId="11732" xr:uid="{00000000-0005-0000-0000-0000082F0000}"/>
    <cellStyle name="Normal 3 31 19 2" xfId="11733" xr:uid="{00000000-0005-0000-0000-0000092F0000}"/>
    <cellStyle name="Normal 3 31 19 2 2" xfId="11734" xr:uid="{00000000-0005-0000-0000-00000A2F0000}"/>
    <cellStyle name="Normal 3 31 19 2 2 2" xfId="11735" xr:uid="{00000000-0005-0000-0000-00000B2F0000}"/>
    <cellStyle name="Normal 3 31 19 3" xfId="11736" xr:uid="{00000000-0005-0000-0000-00000C2F0000}"/>
    <cellStyle name="Normal 3 31 19 3 2" xfId="11737" xr:uid="{00000000-0005-0000-0000-00000D2F0000}"/>
    <cellStyle name="Normal 3 31 19 3 2 2" xfId="11738" xr:uid="{00000000-0005-0000-0000-00000E2F0000}"/>
    <cellStyle name="Normal 3 31 2" xfId="11739" xr:uid="{00000000-0005-0000-0000-00000F2F0000}"/>
    <cellStyle name="Normal 3 31 2 2" xfId="11740" xr:uid="{00000000-0005-0000-0000-0000102F0000}"/>
    <cellStyle name="Normal 3 31 2 2 2" xfId="11741" xr:uid="{00000000-0005-0000-0000-0000112F0000}"/>
    <cellStyle name="Normal 3 31 2 2 2 2" xfId="11742" xr:uid="{00000000-0005-0000-0000-0000122F0000}"/>
    <cellStyle name="Normal 3 31 2 3" xfId="11743" xr:uid="{00000000-0005-0000-0000-0000132F0000}"/>
    <cellStyle name="Normal 3 31 2 3 2" xfId="11744" xr:uid="{00000000-0005-0000-0000-0000142F0000}"/>
    <cellStyle name="Normal 3 31 2 3 2 2" xfId="11745" xr:uid="{00000000-0005-0000-0000-0000152F0000}"/>
    <cellStyle name="Normal 3 31 20" xfId="11746" xr:uid="{00000000-0005-0000-0000-0000162F0000}"/>
    <cellStyle name="Normal 3 31 20 2" xfId="11747" xr:uid="{00000000-0005-0000-0000-0000172F0000}"/>
    <cellStyle name="Normal 3 31 20 2 2" xfId="11748" xr:uid="{00000000-0005-0000-0000-0000182F0000}"/>
    <cellStyle name="Normal 3 31 20 2 2 2" xfId="11749" xr:uid="{00000000-0005-0000-0000-0000192F0000}"/>
    <cellStyle name="Normal 3 31 20 3" xfId="11750" xr:uid="{00000000-0005-0000-0000-00001A2F0000}"/>
    <cellStyle name="Normal 3 31 20 3 2" xfId="11751" xr:uid="{00000000-0005-0000-0000-00001B2F0000}"/>
    <cellStyle name="Normal 3 31 20 3 2 2" xfId="11752" xr:uid="{00000000-0005-0000-0000-00001C2F0000}"/>
    <cellStyle name="Normal 3 31 21" xfId="11753" xr:uid="{00000000-0005-0000-0000-00001D2F0000}"/>
    <cellStyle name="Normal 3 31 21 2" xfId="11754" xr:uid="{00000000-0005-0000-0000-00001E2F0000}"/>
    <cellStyle name="Normal 3 31 21 2 2" xfId="11755" xr:uid="{00000000-0005-0000-0000-00001F2F0000}"/>
    <cellStyle name="Normal 3 31 21 2 2 2" xfId="11756" xr:uid="{00000000-0005-0000-0000-0000202F0000}"/>
    <cellStyle name="Normal 3 31 21 3" xfId="11757" xr:uid="{00000000-0005-0000-0000-0000212F0000}"/>
    <cellStyle name="Normal 3 31 21 3 2" xfId="11758" xr:uid="{00000000-0005-0000-0000-0000222F0000}"/>
    <cellStyle name="Normal 3 31 21 3 2 2" xfId="11759" xr:uid="{00000000-0005-0000-0000-0000232F0000}"/>
    <cellStyle name="Normal 3 31 22" xfId="11760" xr:uid="{00000000-0005-0000-0000-0000242F0000}"/>
    <cellStyle name="Normal 3 31 22 2" xfId="11761" xr:uid="{00000000-0005-0000-0000-0000252F0000}"/>
    <cellStyle name="Normal 3 31 22 2 2" xfId="11762" xr:uid="{00000000-0005-0000-0000-0000262F0000}"/>
    <cellStyle name="Normal 3 31 22 2 2 2" xfId="11763" xr:uid="{00000000-0005-0000-0000-0000272F0000}"/>
    <cellStyle name="Normal 3 31 22 3" xfId="11764" xr:uid="{00000000-0005-0000-0000-0000282F0000}"/>
    <cellStyle name="Normal 3 31 22 3 2" xfId="11765" xr:uid="{00000000-0005-0000-0000-0000292F0000}"/>
    <cellStyle name="Normal 3 31 22 3 2 2" xfId="11766" xr:uid="{00000000-0005-0000-0000-00002A2F0000}"/>
    <cellStyle name="Normal 3 31 23" xfId="11767" xr:uid="{00000000-0005-0000-0000-00002B2F0000}"/>
    <cellStyle name="Normal 3 31 23 2" xfId="11768" xr:uid="{00000000-0005-0000-0000-00002C2F0000}"/>
    <cellStyle name="Normal 3 31 23 2 2" xfId="11769" xr:uid="{00000000-0005-0000-0000-00002D2F0000}"/>
    <cellStyle name="Normal 3 31 23 2 2 2" xfId="11770" xr:uid="{00000000-0005-0000-0000-00002E2F0000}"/>
    <cellStyle name="Normal 3 31 23 3" xfId="11771" xr:uid="{00000000-0005-0000-0000-00002F2F0000}"/>
    <cellStyle name="Normal 3 31 23 3 2" xfId="11772" xr:uid="{00000000-0005-0000-0000-0000302F0000}"/>
    <cellStyle name="Normal 3 31 23 3 2 2" xfId="11773" xr:uid="{00000000-0005-0000-0000-0000312F0000}"/>
    <cellStyle name="Normal 3 31 24" xfId="11774" xr:uid="{00000000-0005-0000-0000-0000322F0000}"/>
    <cellStyle name="Normal 3 31 24 2" xfId="11775" xr:uid="{00000000-0005-0000-0000-0000332F0000}"/>
    <cellStyle name="Normal 3 31 24 2 2" xfId="11776" xr:uid="{00000000-0005-0000-0000-0000342F0000}"/>
    <cellStyle name="Normal 3 31 25" xfId="11777" xr:uid="{00000000-0005-0000-0000-0000352F0000}"/>
    <cellStyle name="Normal 3 31 25 2" xfId="11778" xr:uid="{00000000-0005-0000-0000-0000362F0000}"/>
    <cellStyle name="Normal 3 31 25 2 2" xfId="11779" xr:uid="{00000000-0005-0000-0000-0000372F0000}"/>
    <cellStyle name="Normal 3 31 3" xfId="11780" xr:uid="{00000000-0005-0000-0000-0000382F0000}"/>
    <cellStyle name="Normal 3 31 3 2" xfId="11781" xr:uid="{00000000-0005-0000-0000-0000392F0000}"/>
    <cellStyle name="Normal 3 31 3 2 2" xfId="11782" xr:uid="{00000000-0005-0000-0000-00003A2F0000}"/>
    <cellStyle name="Normal 3 31 3 2 2 2" xfId="11783" xr:uid="{00000000-0005-0000-0000-00003B2F0000}"/>
    <cellStyle name="Normal 3 31 3 3" xfId="11784" xr:uid="{00000000-0005-0000-0000-00003C2F0000}"/>
    <cellStyle name="Normal 3 31 3 3 2" xfId="11785" xr:uid="{00000000-0005-0000-0000-00003D2F0000}"/>
    <cellStyle name="Normal 3 31 3 3 2 2" xfId="11786" xr:uid="{00000000-0005-0000-0000-00003E2F0000}"/>
    <cellStyle name="Normal 3 31 4" xfId="11787" xr:uid="{00000000-0005-0000-0000-00003F2F0000}"/>
    <cellStyle name="Normal 3 31 4 2" xfId="11788" xr:uid="{00000000-0005-0000-0000-0000402F0000}"/>
    <cellStyle name="Normal 3 31 4 2 2" xfId="11789" xr:uid="{00000000-0005-0000-0000-0000412F0000}"/>
    <cellStyle name="Normal 3 31 4 2 2 2" xfId="11790" xr:uid="{00000000-0005-0000-0000-0000422F0000}"/>
    <cellStyle name="Normal 3 31 4 3" xfId="11791" xr:uid="{00000000-0005-0000-0000-0000432F0000}"/>
    <cellStyle name="Normal 3 31 4 3 2" xfId="11792" xr:uid="{00000000-0005-0000-0000-0000442F0000}"/>
    <cellStyle name="Normal 3 31 4 3 2 2" xfId="11793" xr:uid="{00000000-0005-0000-0000-0000452F0000}"/>
    <cellStyle name="Normal 3 31 5" xfId="11794" xr:uid="{00000000-0005-0000-0000-0000462F0000}"/>
    <cellStyle name="Normal 3 31 5 2" xfId="11795" xr:uid="{00000000-0005-0000-0000-0000472F0000}"/>
    <cellStyle name="Normal 3 31 5 2 2" xfId="11796" xr:uid="{00000000-0005-0000-0000-0000482F0000}"/>
    <cellStyle name="Normal 3 31 5 2 2 2" xfId="11797" xr:uid="{00000000-0005-0000-0000-0000492F0000}"/>
    <cellStyle name="Normal 3 31 5 3" xfId="11798" xr:uid="{00000000-0005-0000-0000-00004A2F0000}"/>
    <cellStyle name="Normal 3 31 5 3 2" xfId="11799" xr:uid="{00000000-0005-0000-0000-00004B2F0000}"/>
    <cellStyle name="Normal 3 31 5 3 2 2" xfId="11800" xr:uid="{00000000-0005-0000-0000-00004C2F0000}"/>
    <cellStyle name="Normal 3 31 6" xfId="11801" xr:uid="{00000000-0005-0000-0000-00004D2F0000}"/>
    <cellStyle name="Normal 3 31 6 2" xfId="11802" xr:uid="{00000000-0005-0000-0000-00004E2F0000}"/>
    <cellStyle name="Normal 3 31 6 2 2" xfId="11803" xr:uid="{00000000-0005-0000-0000-00004F2F0000}"/>
    <cellStyle name="Normal 3 31 6 2 2 2" xfId="11804" xr:uid="{00000000-0005-0000-0000-0000502F0000}"/>
    <cellStyle name="Normal 3 31 6 3" xfId="11805" xr:uid="{00000000-0005-0000-0000-0000512F0000}"/>
    <cellStyle name="Normal 3 31 6 3 2" xfId="11806" xr:uid="{00000000-0005-0000-0000-0000522F0000}"/>
    <cellStyle name="Normal 3 31 6 3 2 2" xfId="11807" xr:uid="{00000000-0005-0000-0000-0000532F0000}"/>
    <cellStyle name="Normal 3 31 7" xfId="11808" xr:uid="{00000000-0005-0000-0000-0000542F0000}"/>
    <cellStyle name="Normal 3 31 7 2" xfId="11809" xr:uid="{00000000-0005-0000-0000-0000552F0000}"/>
    <cellStyle name="Normal 3 31 7 2 2" xfId="11810" xr:uid="{00000000-0005-0000-0000-0000562F0000}"/>
    <cellStyle name="Normal 3 31 7 2 2 2" xfId="11811" xr:uid="{00000000-0005-0000-0000-0000572F0000}"/>
    <cellStyle name="Normal 3 31 7 3" xfId="11812" xr:uid="{00000000-0005-0000-0000-0000582F0000}"/>
    <cellStyle name="Normal 3 31 7 3 2" xfId="11813" xr:uid="{00000000-0005-0000-0000-0000592F0000}"/>
    <cellStyle name="Normal 3 31 7 3 2 2" xfId="11814" xr:uid="{00000000-0005-0000-0000-00005A2F0000}"/>
    <cellStyle name="Normal 3 31 8" xfId="11815" xr:uid="{00000000-0005-0000-0000-00005B2F0000}"/>
    <cellStyle name="Normal 3 31 8 2" xfId="11816" xr:uid="{00000000-0005-0000-0000-00005C2F0000}"/>
    <cellStyle name="Normal 3 31 8 2 2" xfId="11817" xr:uid="{00000000-0005-0000-0000-00005D2F0000}"/>
    <cellStyle name="Normal 3 31 8 2 2 2" xfId="11818" xr:uid="{00000000-0005-0000-0000-00005E2F0000}"/>
    <cellStyle name="Normal 3 31 8 3" xfId="11819" xr:uid="{00000000-0005-0000-0000-00005F2F0000}"/>
    <cellStyle name="Normal 3 31 8 3 2" xfId="11820" xr:uid="{00000000-0005-0000-0000-0000602F0000}"/>
    <cellStyle name="Normal 3 31 8 3 2 2" xfId="11821" xr:uid="{00000000-0005-0000-0000-0000612F0000}"/>
    <cellStyle name="Normal 3 31 9" xfId="11822" xr:uid="{00000000-0005-0000-0000-0000622F0000}"/>
    <cellStyle name="Normal 3 31 9 2" xfId="11823" xr:uid="{00000000-0005-0000-0000-0000632F0000}"/>
    <cellStyle name="Normal 3 31 9 2 2" xfId="11824" xr:uid="{00000000-0005-0000-0000-0000642F0000}"/>
    <cellStyle name="Normal 3 31 9 2 2 2" xfId="11825" xr:uid="{00000000-0005-0000-0000-0000652F0000}"/>
    <cellStyle name="Normal 3 31 9 3" xfId="11826" xr:uid="{00000000-0005-0000-0000-0000662F0000}"/>
    <cellStyle name="Normal 3 31 9 3 2" xfId="11827" xr:uid="{00000000-0005-0000-0000-0000672F0000}"/>
    <cellStyle name="Normal 3 31 9 3 2 2" xfId="11828" xr:uid="{00000000-0005-0000-0000-0000682F0000}"/>
    <cellStyle name="Normal 3 32" xfId="11829" xr:uid="{00000000-0005-0000-0000-0000692F0000}"/>
    <cellStyle name="Normal 3 32 10" xfId="11830" xr:uid="{00000000-0005-0000-0000-00006A2F0000}"/>
    <cellStyle name="Normal 3 32 10 2" xfId="11831" xr:uid="{00000000-0005-0000-0000-00006B2F0000}"/>
    <cellStyle name="Normal 3 32 10 2 2" xfId="11832" xr:uid="{00000000-0005-0000-0000-00006C2F0000}"/>
    <cellStyle name="Normal 3 32 10 2 2 2" xfId="11833" xr:uid="{00000000-0005-0000-0000-00006D2F0000}"/>
    <cellStyle name="Normal 3 32 10 3" xfId="11834" xr:uid="{00000000-0005-0000-0000-00006E2F0000}"/>
    <cellStyle name="Normal 3 32 10 3 2" xfId="11835" xr:uid="{00000000-0005-0000-0000-00006F2F0000}"/>
    <cellStyle name="Normal 3 32 10 3 2 2" xfId="11836" xr:uid="{00000000-0005-0000-0000-0000702F0000}"/>
    <cellStyle name="Normal 3 32 11" xfId="11837" xr:uid="{00000000-0005-0000-0000-0000712F0000}"/>
    <cellStyle name="Normal 3 32 11 2" xfId="11838" xr:uid="{00000000-0005-0000-0000-0000722F0000}"/>
    <cellStyle name="Normal 3 32 11 2 2" xfId="11839" xr:uid="{00000000-0005-0000-0000-0000732F0000}"/>
    <cellStyle name="Normal 3 32 11 2 2 2" xfId="11840" xr:uid="{00000000-0005-0000-0000-0000742F0000}"/>
    <cellStyle name="Normal 3 32 11 3" xfId="11841" xr:uid="{00000000-0005-0000-0000-0000752F0000}"/>
    <cellStyle name="Normal 3 32 11 3 2" xfId="11842" xr:uid="{00000000-0005-0000-0000-0000762F0000}"/>
    <cellStyle name="Normal 3 32 11 3 2 2" xfId="11843" xr:uid="{00000000-0005-0000-0000-0000772F0000}"/>
    <cellStyle name="Normal 3 32 12" xfId="11844" xr:uid="{00000000-0005-0000-0000-0000782F0000}"/>
    <cellStyle name="Normal 3 32 12 2" xfId="11845" xr:uid="{00000000-0005-0000-0000-0000792F0000}"/>
    <cellStyle name="Normal 3 32 12 2 2" xfId="11846" xr:uid="{00000000-0005-0000-0000-00007A2F0000}"/>
    <cellStyle name="Normal 3 32 12 2 2 2" xfId="11847" xr:uid="{00000000-0005-0000-0000-00007B2F0000}"/>
    <cellStyle name="Normal 3 32 12 3" xfId="11848" xr:uid="{00000000-0005-0000-0000-00007C2F0000}"/>
    <cellStyle name="Normal 3 32 12 3 2" xfId="11849" xr:uid="{00000000-0005-0000-0000-00007D2F0000}"/>
    <cellStyle name="Normal 3 32 12 3 2 2" xfId="11850" xr:uid="{00000000-0005-0000-0000-00007E2F0000}"/>
    <cellStyle name="Normal 3 32 13" xfId="11851" xr:uid="{00000000-0005-0000-0000-00007F2F0000}"/>
    <cellStyle name="Normal 3 32 13 2" xfId="11852" xr:uid="{00000000-0005-0000-0000-0000802F0000}"/>
    <cellStyle name="Normal 3 32 13 2 2" xfId="11853" xr:uid="{00000000-0005-0000-0000-0000812F0000}"/>
    <cellStyle name="Normal 3 32 13 2 2 2" xfId="11854" xr:uid="{00000000-0005-0000-0000-0000822F0000}"/>
    <cellStyle name="Normal 3 32 13 3" xfId="11855" xr:uid="{00000000-0005-0000-0000-0000832F0000}"/>
    <cellStyle name="Normal 3 32 13 3 2" xfId="11856" xr:uid="{00000000-0005-0000-0000-0000842F0000}"/>
    <cellStyle name="Normal 3 32 13 3 2 2" xfId="11857" xr:uid="{00000000-0005-0000-0000-0000852F0000}"/>
    <cellStyle name="Normal 3 32 14" xfId="11858" xr:uid="{00000000-0005-0000-0000-0000862F0000}"/>
    <cellStyle name="Normal 3 32 14 2" xfId="11859" xr:uid="{00000000-0005-0000-0000-0000872F0000}"/>
    <cellStyle name="Normal 3 32 14 2 2" xfId="11860" xr:uid="{00000000-0005-0000-0000-0000882F0000}"/>
    <cellStyle name="Normal 3 32 14 2 2 2" xfId="11861" xr:uid="{00000000-0005-0000-0000-0000892F0000}"/>
    <cellStyle name="Normal 3 32 14 3" xfId="11862" xr:uid="{00000000-0005-0000-0000-00008A2F0000}"/>
    <cellStyle name="Normal 3 32 14 3 2" xfId="11863" xr:uid="{00000000-0005-0000-0000-00008B2F0000}"/>
    <cellStyle name="Normal 3 32 14 3 2 2" xfId="11864" xr:uid="{00000000-0005-0000-0000-00008C2F0000}"/>
    <cellStyle name="Normal 3 32 15" xfId="11865" xr:uid="{00000000-0005-0000-0000-00008D2F0000}"/>
    <cellStyle name="Normal 3 32 15 2" xfId="11866" xr:uid="{00000000-0005-0000-0000-00008E2F0000}"/>
    <cellStyle name="Normal 3 32 15 2 2" xfId="11867" xr:uid="{00000000-0005-0000-0000-00008F2F0000}"/>
    <cellStyle name="Normal 3 32 15 2 2 2" xfId="11868" xr:uid="{00000000-0005-0000-0000-0000902F0000}"/>
    <cellStyle name="Normal 3 32 15 3" xfId="11869" xr:uid="{00000000-0005-0000-0000-0000912F0000}"/>
    <cellStyle name="Normal 3 32 15 3 2" xfId="11870" xr:uid="{00000000-0005-0000-0000-0000922F0000}"/>
    <cellStyle name="Normal 3 32 15 3 2 2" xfId="11871" xr:uid="{00000000-0005-0000-0000-0000932F0000}"/>
    <cellStyle name="Normal 3 32 16" xfId="11872" xr:uid="{00000000-0005-0000-0000-0000942F0000}"/>
    <cellStyle name="Normal 3 32 16 2" xfId="11873" xr:uid="{00000000-0005-0000-0000-0000952F0000}"/>
    <cellStyle name="Normal 3 32 16 2 2" xfId="11874" xr:uid="{00000000-0005-0000-0000-0000962F0000}"/>
    <cellStyle name="Normal 3 32 16 2 2 2" xfId="11875" xr:uid="{00000000-0005-0000-0000-0000972F0000}"/>
    <cellStyle name="Normal 3 32 16 3" xfId="11876" xr:uid="{00000000-0005-0000-0000-0000982F0000}"/>
    <cellStyle name="Normal 3 32 16 3 2" xfId="11877" xr:uid="{00000000-0005-0000-0000-0000992F0000}"/>
    <cellStyle name="Normal 3 32 16 3 2 2" xfId="11878" xr:uid="{00000000-0005-0000-0000-00009A2F0000}"/>
    <cellStyle name="Normal 3 32 17" xfId="11879" xr:uid="{00000000-0005-0000-0000-00009B2F0000}"/>
    <cellStyle name="Normal 3 32 17 2" xfId="11880" xr:uid="{00000000-0005-0000-0000-00009C2F0000}"/>
    <cellStyle name="Normal 3 32 17 2 2" xfId="11881" xr:uid="{00000000-0005-0000-0000-00009D2F0000}"/>
    <cellStyle name="Normal 3 32 17 2 2 2" xfId="11882" xr:uid="{00000000-0005-0000-0000-00009E2F0000}"/>
    <cellStyle name="Normal 3 32 17 3" xfId="11883" xr:uid="{00000000-0005-0000-0000-00009F2F0000}"/>
    <cellStyle name="Normal 3 32 17 3 2" xfId="11884" xr:uid="{00000000-0005-0000-0000-0000A02F0000}"/>
    <cellStyle name="Normal 3 32 17 3 2 2" xfId="11885" xr:uid="{00000000-0005-0000-0000-0000A12F0000}"/>
    <cellStyle name="Normal 3 32 18" xfId="11886" xr:uid="{00000000-0005-0000-0000-0000A22F0000}"/>
    <cellStyle name="Normal 3 32 18 2" xfId="11887" xr:uid="{00000000-0005-0000-0000-0000A32F0000}"/>
    <cellStyle name="Normal 3 32 18 2 2" xfId="11888" xr:uid="{00000000-0005-0000-0000-0000A42F0000}"/>
    <cellStyle name="Normal 3 32 18 2 2 2" xfId="11889" xr:uid="{00000000-0005-0000-0000-0000A52F0000}"/>
    <cellStyle name="Normal 3 32 18 3" xfId="11890" xr:uid="{00000000-0005-0000-0000-0000A62F0000}"/>
    <cellStyle name="Normal 3 32 18 3 2" xfId="11891" xr:uid="{00000000-0005-0000-0000-0000A72F0000}"/>
    <cellStyle name="Normal 3 32 18 3 2 2" xfId="11892" xr:uid="{00000000-0005-0000-0000-0000A82F0000}"/>
    <cellStyle name="Normal 3 32 19" xfId="11893" xr:uid="{00000000-0005-0000-0000-0000A92F0000}"/>
    <cellStyle name="Normal 3 32 19 2" xfId="11894" xr:uid="{00000000-0005-0000-0000-0000AA2F0000}"/>
    <cellStyle name="Normal 3 32 19 2 2" xfId="11895" xr:uid="{00000000-0005-0000-0000-0000AB2F0000}"/>
    <cellStyle name="Normal 3 32 19 2 2 2" xfId="11896" xr:uid="{00000000-0005-0000-0000-0000AC2F0000}"/>
    <cellStyle name="Normal 3 32 19 3" xfId="11897" xr:uid="{00000000-0005-0000-0000-0000AD2F0000}"/>
    <cellStyle name="Normal 3 32 19 3 2" xfId="11898" xr:uid="{00000000-0005-0000-0000-0000AE2F0000}"/>
    <cellStyle name="Normal 3 32 19 3 2 2" xfId="11899" xr:uid="{00000000-0005-0000-0000-0000AF2F0000}"/>
    <cellStyle name="Normal 3 32 2" xfId="11900" xr:uid="{00000000-0005-0000-0000-0000B02F0000}"/>
    <cellStyle name="Normal 3 32 2 2" xfId="11901" xr:uid="{00000000-0005-0000-0000-0000B12F0000}"/>
    <cellStyle name="Normal 3 32 2 2 2" xfId="11902" xr:uid="{00000000-0005-0000-0000-0000B22F0000}"/>
    <cellStyle name="Normal 3 32 2 2 2 2" xfId="11903" xr:uid="{00000000-0005-0000-0000-0000B32F0000}"/>
    <cellStyle name="Normal 3 32 2 3" xfId="11904" xr:uid="{00000000-0005-0000-0000-0000B42F0000}"/>
    <cellStyle name="Normal 3 32 2 3 2" xfId="11905" xr:uid="{00000000-0005-0000-0000-0000B52F0000}"/>
    <cellStyle name="Normal 3 32 2 3 2 2" xfId="11906" xr:uid="{00000000-0005-0000-0000-0000B62F0000}"/>
    <cellStyle name="Normal 3 32 20" xfId="11907" xr:uid="{00000000-0005-0000-0000-0000B72F0000}"/>
    <cellStyle name="Normal 3 32 20 2" xfId="11908" xr:uid="{00000000-0005-0000-0000-0000B82F0000}"/>
    <cellStyle name="Normal 3 32 20 2 2" xfId="11909" xr:uid="{00000000-0005-0000-0000-0000B92F0000}"/>
    <cellStyle name="Normal 3 32 20 2 2 2" xfId="11910" xr:uid="{00000000-0005-0000-0000-0000BA2F0000}"/>
    <cellStyle name="Normal 3 32 20 3" xfId="11911" xr:uid="{00000000-0005-0000-0000-0000BB2F0000}"/>
    <cellStyle name="Normal 3 32 20 3 2" xfId="11912" xr:uid="{00000000-0005-0000-0000-0000BC2F0000}"/>
    <cellStyle name="Normal 3 32 20 3 2 2" xfId="11913" xr:uid="{00000000-0005-0000-0000-0000BD2F0000}"/>
    <cellStyle name="Normal 3 32 21" xfId="11914" xr:uid="{00000000-0005-0000-0000-0000BE2F0000}"/>
    <cellStyle name="Normal 3 32 21 2" xfId="11915" xr:uid="{00000000-0005-0000-0000-0000BF2F0000}"/>
    <cellStyle name="Normal 3 32 21 2 2" xfId="11916" xr:uid="{00000000-0005-0000-0000-0000C02F0000}"/>
    <cellStyle name="Normal 3 32 21 2 2 2" xfId="11917" xr:uid="{00000000-0005-0000-0000-0000C12F0000}"/>
    <cellStyle name="Normal 3 32 21 3" xfId="11918" xr:uid="{00000000-0005-0000-0000-0000C22F0000}"/>
    <cellStyle name="Normal 3 32 21 3 2" xfId="11919" xr:uid="{00000000-0005-0000-0000-0000C32F0000}"/>
    <cellStyle name="Normal 3 32 21 3 2 2" xfId="11920" xr:uid="{00000000-0005-0000-0000-0000C42F0000}"/>
    <cellStyle name="Normal 3 32 22" xfId="11921" xr:uid="{00000000-0005-0000-0000-0000C52F0000}"/>
    <cellStyle name="Normal 3 32 22 2" xfId="11922" xr:uid="{00000000-0005-0000-0000-0000C62F0000}"/>
    <cellStyle name="Normal 3 32 22 2 2" xfId="11923" xr:uid="{00000000-0005-0000-0000-0000C72F0000}"/>
    <cellStyle name="Normal 3 32 22 2 2 2" xfId="11924" xr:uid="{00000000-0005-0000-0000-0000C82F0000}"/>
    <cellStyle name="Normal 3 32 22 3" xfId="11925" xr:uid="{00000000-0005-0000-0000-0000C92F0000}"/>
    <cellStyle name="Normal 3 32 22 3 2" xfId="11926" xr:uid="{00000000-0005-0000-0000-0000CA2F0000}"/>
    <cellStyle name="Normal 3 32 22 3 2 2" xfId="11927" xr:uid="{00000000-0005-0000-0000-0000CB2F0000}"/>
    <cellStyle name="Normal 3 32 23" xfId="11928" xr:uid="{00000000-0005-0000-0000-0000CC2F0000}"/>
    <cellStyle name="Normal 3 32 23 2" xfId="11929" xr:uid="{00000000-0005-0000-0000-0000CD2F0000}"/>
    <cellStyle name="Normal 3 32 23 2 2" xfId="11930" xr:uid="{00000000-0005-0000-0000-0000CE2F0000}"/>
    <cellStyle name="Normal 3 32 23 2 2 2" xfId="11931" xr:uid="{00000000-0005-0000-0000-0000CF2F0000}"/>
    <cellStyle name="Normal 3 32 23 3" xfId="11932" xr:uid="{00000000-0005-0000-0000-0000D02F0000}"/>
    <cellStyle name="Normal 3 32 23 3 2" xfId="11933" xr:uid="{00000000-0005-0000-0000-0000D12F0000}"/>
    <cellStyle name="Normal 3 32 23 3 2 2" xfId="11934" xr:uid="{00000000-0005-0000-0000-0000D22F0000}"/>
    <cellStyle name="Normal 3 32 24" xfId="11935" xr:uid="{00000000-0005-0000-0000-0000D32F0000}"/>
    <cellStyle name="Normal 3 32 24 2" xfId="11936" xr:uid="{00000000-0005-0000-0000-0000D42F0000}"/>
    <cellStyle name="Normal 3 32 24 2 2" xfId="11937" xr:uid="{00000000-0005-0000-0000-0000D52F0000}"/>
    <cellStyle name="Normal 3 32 25" xfId="11938" xr:uid="{00000000-0005-0000-0000-0000D62F0000}"/>
    <cellStyle name="Normal 3 32 25 2" xfId="11939" xr:uid="{00000000-0005-0000-0000-0000D72F0000}"/>
    <cellStyle name="Normal 3 32 25 2 2" xfId="11940" xr:uid="{00000000-0005-0000-0000-0000D82F0000}"/>
    <cellStyle name="Normal 3 32 3" xfId="11941" xr:uid="{00000000-0005-0000-0000-0000D92F0000}"/>
    <cellStyle name="Normal 3 32 3 2" xfId="11942" xr:uid="{00000000-0005-0000-0000-0000DA2F0000}"/>
    <cellStyle name="Normal 3 32 3 2 2" xfId="11943" xr:uid="{00000000-0005-0000-0000-0000DB2F0000}"/>
    <cellStyle name="Normal 3 32 3 2 2 2" xfId="11944" xr:uid="{00000000-0005-0000-0000-0000DC2F0000}"/>
    <cellStyle name="Normal 3 32 3 3" xfId="11945" xr:uid="{00000000-0005-0000-0000-0000DD2F0000}"/>
    <cellStyle name="Normal 3 32 3 3 2" xfId="11946" xr:uid="{00000000-0005-0000-0000-0000DE2F0000}"/>
    <cellStyle name="Normal 3 32 3 3 2 2" xfId="11947" xr:uid="{00000000-0005-0000-0000-0000DF2F0000}"/>
    <cellStyle name="Normal 3 32 4" xfId="11948" xr:uid="{00000000-0005-0000-0000-0000E02F0000}"/>
    <cellStyle name="Normal 3 32 4 2" xfId="11949" xr:uid="{00000000-0005-0000-0000-0000E12F0000}"/>
    <cellStyle name="Normal 3 32 4 2 2" xfId="11950" xr:uid="{00000000-0005-0000-0000-0000E22F0000}"/>
    <cellStyle name="Normal 3 32 4 2 2 2" xfId="11951" xr:uid="{00000000-0005-0000-0000-0000E32F0000}"/>
    <cellStyle name="Normal 3 32 4 3" xfId="11952" xr:uid="{00000000-0005-0000-0000-0000E42F0000}"/>
    <cellStyle name="Normal 3 32 4 3 2" xfId="11953" xr:uid="{00000000-0005-0000-0000-0000E52F0000}"/>
    <cellStyle name="Normal 3 32 4 3 2 2" xfId="11954" xr:uid="{00000000-0005-0000-0000-0000E62F0000}"/>
    <cellStyle name="Normal 3 32 5" xfId="11955" xr:uid="{00000000-0005-0000-0000-0000E72F0000}"/>
    <cellStyle name="Normal 3 32 5 2" xfId="11956" xr:uid="{00000000-0005-0000-0000-0000E82F0000}"/>
    <cellStyle name="Normal 3 32 5 2 2" xfId="11957" xr:uid="{00000000-0005-0000-0000-0000E92F0000}"/>
    <cellStyle name="Normal 3 32 5 2 2 2" xfId="11958" xr:uid="{00000000-0005-0000-0000-0000EA2F0000}"/>
    <cellStyle name="Normal 3 32 5 3" xfId="11959" xr:uid="{00000000-0005-0000-0000-0000EB2F0000}"/>
    <cellStyle name="Normal 3 32 5 3 2" xfId="11960" xr:uid="{00000000-0005-0000-0000-0000EC2F0000}"/>
    <cellStyle name="Normal 3 32 5 3 2 2" xfId="11961" xr:uid="{00000000-0005-0000-0000-0000ED2F0000}"/>
    <cellStyle name="Normal 3 32 6" xfId="11962" xr:uid="{00000000-0005-0000-0000-0000EE2F0000}"/>
    <cellStyle name="Normal 3 32 6 2" xfId="11963" xr:uid="{00000000-0005-0000-0000-0000EF2F0000}"/>
    <cellStyle name="Normal 3 32 6 2 2" xfId="11964" xr:uid="{00000000-0005-0000-0000-0000F02F0000}"/>
    <cellStyle name="Normal 3 32 6 2 2 2" xfId="11965" xr:uid="{00000000-0005-0000-0000-0000F12F0000}"/>
    <cellStyle name="Normal 3 32 6 3" xfId="11966" xr:uid="{00000000-0005-0000-0000-0000F22F0000}"/>
    <cellStyle name="Normal 3 32 6 3 2" xfId="11967" xr:uid="{00000000-0005-0000-0000-0000F32F0000}"/>
    <cellStyle name="Normal 3 32 6 3 2 2" xfId="11968" xr:uid="{00000000-0005-0000-0000-0000F42F0000}"/>
    <cellStyle name="Normal 3 32 7" xfId="11969" xr:uid="{00000000-0005-0000-0000-0000F52F0000}"/>
    <cellStyle name="Normal 3 32 7 2" xfId="11970" xr:uid="{00000000-0005-0000-0000-0000F62F0000}"/>
    <cellStyle name="Normal 3 32 7 2 2" xfId="11971" xr:uid="{00000000-0005-0000-0000-0000F72F0000}"/>
    <cellStyle name="Normal 3 32 7 2 2 2" xfId="11972" xr:uid="{00000000-0005-0000-0000-0000F82F0000}"/>
    <cellStyle name="Normal 3 32 7 3" xfId="11973" xr:uid="{00000000-0005-0000-0000-0000F92F0000}"/>
    <cellStyle name="Normal 3 32 7 3 2" xfId="11974" xr:uid="{00000000-0005-0000-0000-0000FA2F0000}"/>
    <cellStyle name="Normal 3 32 7 3 2 2" xfId="11975" xr:uid="{00000000-0005-0000-0000-0000FB2F0000}"/>
    <cellStyle name="Normal 3 32 8" xfId="11976" xr:uid="{00000000-0005-0000-0000-0000FC2F0000}"/>
    <cellStyle name="Normal 3 32 8 2" xfId="11977" xr:uid="{00000000-0005-0000-0000-0000FD2F0000}"/>
    <cellStyle name="Normal 3 32 8 2 2" xfId="11978" xr:uid="{00000000-0005-0000-0000-0000FE2F0000}"/>
    <cellStyle name="Normal 3 32 8 2 2 2" xfId="11979" xr:uid="{00000000-0005-0000-0000-0000FF2F0000}"/>
    <cellStyle name="Normal 3 32 8 3" xfId="11980" xr:uid="{00000000-0005-0000-0000-000000300000}"/>
    <cellStyle name="Normal 3 32 8 3 2" xfId="11981" xr:uid="{00000000-0005-0000-0000-000001300000}"/>
    <cellStyle name="Normal 3 32 8 3 2 2" xfId="11982" xr:uid="{00000000-0005-0000-0000-000002300000}"/>
    <cellStyle name="Normal 3 32 9" xfId="11983" xr:uid="{00000000-0005-0000-0000-000003300000}"/>
    <cellStyle name="Normal 3 32 9 2" xfId="11984" xr:uid="{00000000-0005-0000-0000-000004300000}"/>
    <cellStyle name="Normal 3 32 9 2 2" xfId="11985" xr:uid="{00000000-0005-0000-0000-000005300000}"/>
    <cellStyle name="Normal 3 32 9 2 2 2" xfId="11986" xr:uid="{00000000-0005-0000-0000-000006300000}"/>
    <cellStyle name="Normal 3 32 9 3" xfId="11987" xr:uid="{00000000-0005-0000-0000-000007300000}"/>
    <cellStyle name="Normal 3 32 9 3 2" xfId="11988" xr:uid="{00000000-0005-0000-0000-000008300000}"/>
    <cellStyle name="Normal 3 32 9 3 2 2" xfId="11989" xr:uid="{00000000-0005-0000-0000-000009300000}"/>
    <cellStyle name="Normal 3 33" xfId="11990" xr:uid="{00000000-0005-0000-0000-00000A300000}"/>
    <cellStyle name="Normal 3 33 10" xfId="11991" xr:uid="{00000000-0005-0000-0000-00000B300000}"/>
    <cellStyle name="Normal 3 33 10 2" xfId="11992" xr:uid="{00000000-0005-0000-0000-00000C300000}"/>
    <cellStyle name="Normal 3 33 10 2 2" xfId="11993" xr:uid="{00000000-0005-0000-0000-00000D300000}"/>
    <cellStyle name="Normal 3 33 10 2 2 2" xfId="11994" xr:uid="{00000000-0005-0000-0000-00000E300000}"/>
    <cellStyle name="Normal 3 33 10 3" xfId="11995" xr:uid="{00000000-0005-0000-0000-00000F300000}"/>
    <cellStyle name="Normal 3 33 10 3 2" xfId="11996" xr:uid="{00000000-0005-0000-0000-000010300000}"/>
    <cellStyle name="Normal 3 33 10 3 2 2" xfId="11997" xr:uid="{00000000-0005-0000-0000-000011300000}"/>
    <cellStyle name="Normal 3 33 11" xfId="11998" xr:uid="{00000000-0005-0000-0000-000012300000}"/>
    <cellStyle name="Normal 3 33 11 2" xfId="11999" xr:uid="{00000000-0005-0000-0000-000013300000}"/>
    <cellStyle name="Normal 3 33 11 2 2" xfId="12000" xr:uid="{00000000-0005-0000-0000-000014300000}"/>
    <cellStyle name="Normal 3 33 11 2 2 2" xfId="12001" xr:uid="{00000000-0005-0000-0000-000015300000}"/>
    <cellStyle name="Normal 3 33 11 3" xfId="12002" xr:uid="{00000000-0005-0000-0000-000016300000}"/>
    <cellStyle name="Normal 3 33 11 3 2" xfId="12003" xr:uid="{00000000-0005-0000-0000-000017300000}"/>
    <cellStyle name="Normal 3 33 11 3 2 2" xfId="12004" xr:uid="{00000000-0005-0000-0000-000018300000}"/>
    <cellStyle name="Normal 3 33 12" xfId="12005" xr:uid="{00000000-0005-0000-0000-000019300000}"/>
    <cellStyle name="Normal 3 33 12 2" xfId="12006" xr:uid="{00000000-0005-0000-0000-00001A300000}"/>
    <cellStyle name="Normal 3 33 12 2 2" xfId="12007" xr:uid="{00000000-0005-0000-0000-00001B300000}"/>
    <cellStyle name="Normal 3 33 12 2 2 2" xfId="12008" xr:uid="{00000000-0005-0000-0000-00001C300000}"/>
    <cellStyle name="Normal 3 33 12 3" xfId="12009" xr:uid="{00000000-0005-0000-0000-00001D300000}"/>
    <cellStyle name="Normal 3 33 12 3 2" xfId="12010" xr:uid="{00000000-0005-0000-0000-00001E300000}"/>
    <cellStyle name="Normal 3 33 12 3 2 2" xfId="12011" xr:uid="{00000000-0005-0000-0000-00001F300000}"/>
    <cellStyle name="Normal 3 33 13" xfId="12012" xr:uid="{00000000-0005-0000-0000-000020300000}"/>
    <cellStyle name="Normal 3 33 13 2" xfId="12013" xr:uid="{00000000-0005-0000-0000-000021300000}"/>
    <cellStyle name="Normal 3 33 13 2 2" xfId="12014" xr:uid="{00000000-0005-0000-0000-000022300000}"/>
    <cellStyle name="Normal 3 33 13 2 2 2" xfId="12015" xr:uid="{00000000-0005-0000-0000-000023300000}"/>
    <cellStyle name="Normal 3 33 13 3" xfId="12016" xr:uid="{00000000-0005-0000-0000-000024300000}"/>
    <cellStyle name="Normal 3 33 13 3 2" xfId="12017" xr:uid="{00000000-0005-0000-0000-000025300000}"/>
    <cellStyle name="Normal 3 33 13 3 2 2" xfId="12018" xr:uid="{00000000-0005-0000-0000-000026300000}"/>
    <cellStyle name="Normal 3 33 14" xfId="12019" xr:uid="{00000000-0005-0000-0000-000027300000}"/>
    <cellStyle name="Normal 3 33 14 2" xfId="12020" xr:uid="{00000000-0005-0000-0000-000028300000}"/>
    <cellStyle name="Normal 3 33 14 2 2" xfId="12021" xr:uid="{00000000-0005-0000-0000-000029300000}"/>
    <cellStyle name="Normal 3 33 14 2 2 2" xfId="12022" xr:uid="{00000000-0005-0000-0000-00002A300000}"/>
    <cellStyle name="Normal 3 33 14 3" xfId="12023" xr:uid="{00000000-0005-0000-0000-00002B300000}"/>
    <cellStyle name="Normal 3 33 14 3 2" xfId="12024" xr:uid="{00000000-0005-0000-0000-00002C300000}"/>
    <cellStyle name="Normal 3 33 14 3 2 2" xfId="12025" xr:uid="{00000000-0005-0000-0000-00002D300000}"/>
    <cellStyle name="Normal 3 33 15" xfId="12026" xr:uid="{00000000-0005-0000-0000-00002E300000}"/>
    <cellStyle name="Normal 3 33 15 2" xfId="12027" xr:uid="{00000000-0005-0000-0000-00002F300000}"/>
    <cellStyle name="Normal 3 33 15 2 2" xfId="12028" xr:uid="{00000000-0005-0000-0000-000030300000}"/>
    <cellStyle name="Normal 3 33 15 2 2 2" xfId="12029" xr:uid="{00000000-0005-0000-0000-000031300000}"/>
    <cellStyle name="Normal 3 33 15 3" xfId="12030" xr:uid="{00000000-0005-0000-0000-000032300000}"/>
    <cellStyle name="Normal 3 33 15 3 2" xfId="12031" xr:uid="{00000000-0005-0000-0000-000033300000}"/>
    <cellStyle name="Normal 3 33 15 3 2 2" xfId="12032" xr:uid="{00000000-0005-0000-0000-000034300000}"/>
    <cellStyle name="Normal 3 33 16" xfId="12033" xr:uid="{00000000-0005-0000-0000-000035300000}"/>
    <cellStyle name="Normal 3 33 16 2" xfId="12034" xr:uid="{00000000-0005-0000-0000-000036300000}"/>
    <cellStyle name="Normal 3 33 16 2 2" xfId="12035" xr:uid="{00000000-0005-0000-0000-000037300000}"/>
    <cellStyle name="Normal 3 33 16 2 2 2" xfId="12036" xr:uid="{00000000-0005-0000-0000-000038300000}"/>
    <cellStyle name="Normal 3 33 16 3" xfId="12037" xr:uid="{00000000-0005-0000-0000-000039300000}"/>
    <cellStyle name="Normal 3 33 16 3 2" xfId="12038" xr:uid="{00000000-0005-0000-0000-00003A300000}"/>
    <cellStyle name="Normal 3 33 16 3 2 2" xfId="12039" xr:uid="{00000000-0005-0000-0000-00003B300000}"/>
    <cellStyle name="Normal 3 33 17" xfId="12040" xr:uid="{00000000-0005-0000-0000-00003C300000}"/>
    <cellStyle name="Normal 3 33 17 2" xfId="12041" xr:uid="{00000000-0005-0000-0000-00003D300000}"/>
    <cellStyle name="Normal 3 33 17 2 2" xfId="12042" xr:uid="{00000000-0005-0000-0000-00003E300000}"/>
    <cellStyle name="Normal 3 33 17 2 2 2" xfId="12043" xr:uid="{00000000-0005-0000-0000-00003F300000}"/>
    <cellStyle name="Normal 3 33 17 3" xfId="12044" xr:uid="{00000000-0005-0000-0000-000040300000}"/>
    <cellStyle name="Normal 3 33 17 3 2" xfId="12045" xr:uid="{00000000-0005-0000-0000-000041300000}"/>
    <cellStyle name="Normal 3 33 17 3 2 2" xfId="12046" xr:uid="{00000000-0005-0000-0000-000042300000}"/>
    <cellStyle name="Normal 3 33 18" xfId="12047" xr:uid="{00000000-0005-0000-0000-000043300000}"/>
    <cellStyle name="Normal 3 33 18 2" xfId="12048" xr:uid="{00000000-0005-0000-0000-000044300000}"/>
    <cellStyle name="Normal 3 33 18 2 2" xfId="12049" xr:uid="{00000000-0005-0000-0000-000045300000}"/>
    <cellStyle name="Normal 3 33 18 2 2 2" xfId="12050" xr:uid="{00000000-0005-0000-0000-000046300000}"/>
    <cellStyle name="Normal 3 33 18 3" xfId="12051" xr:uid="{00000000-0005-0000-0000-000047300000}"/>
    <cellStyle name="Normal 3 33 18 3 2" xfId="12052" xr:uid="{00000000-0005-0000-0000-000048300000}"/>
    <cellStyle name="Normal 3 33 18 3 2 2" xfId="12053" xr:uid="{00000000-0005-0000-0000-000049300000}"/>
    <cellStyle name="Normal 3 33 19" xfId="12054" xr:uid="{00000000-0005-0000-0000-00004A300000}"/>
    <cellStyle name="Normal 3 33 19 2" xfId="12055" xr:uid="{00000000-0005-0000-0000-00004B300000}"/>
    <cellStyle name="Normal 3 33 19 2 2" xfId="12056" xr:uid="{00000000-0005-0000-0000-00004C300000}"/>
    <cellStyle name="Normal 3 33 19 2 2 2" xfId="12057" xr:uid="{00000000-0005-0000-0000-00004D300000}"/>
    <cellStyle name="Normal 3 33 19 3" xfId="12058" xr:uid="{00000000-0005-0000-0000-00004E300000}"/>
    <cellStyle name="Normal 3 33 19 3 2" xfId="12059" xr:uid="{00000000-0005-0000-0000-00004F300000}"/>
    <cellStyle name="Normal 3 33 19 3 2 2" xfId="12060" xr:uid="{00000000-0005-0000-0000-000050300000}"/>
    <cellStyle name="Normal 3 33 2" xfId="12061" xr:uid="{00000000-0005-0000-0000-000051300000}"/>
    <cellStyle name="Normal 3 33 2 2" xfId="12062" xr:uid="{00000000-0005-0000-0000-000052300000}"/>
    <cellStyle name="Normal 3 33 2 2 2" xfId="12063" xr:uid="{00000000-0005-0000-0000-000053300000}"/>
    <cellStyle name="Normal 3 33 2 2 2 2" xfId="12064" xr:uid="{00000000-0005-0000-0000-000054300000}"/>
    <cellStyle name="Normal 3 33 2 3" xfId="12065" xr:uid="{00000000-0005-0000-0000-000055300000}"/>
    <cellStyle name="Normal 3 33 2 3 2" xfId="12066" xr:uid="{00000000-0005-0000-0000-000056300000}"/>
    <cellStyle name="Normal 3 33 2 3 2 2" xfId="12067" xr:uid="{00000000-0005-0000-0000-000057300000}"/>
    <cellStyle name="Normal 3 33 20" xfId="12068" xr:uid="{00000000-0005-0000-0000-000058300000}"/>
    <cellStyle name="Normal 3 33 20 2" xfId="12069" xr:uid="{00000000-0005-0000-0000-000059300000}"/>
    <cellStyle name="Normal 3 33 20 2 2" xfId="12070" xr:uid="{00000000-0005-0000-0000-00005A300000}"/>
    <cellStyle name="Normal 3 33 20 2 2 2" xfId="12071" xr:uid="{00000000-0005-0000-0000-00005B300000}"/>
    <cellStyle name="Normal 3 33 20 3" xfId="12072" xr:uid="{00000000-0005-0000-0000-00005C300000}"/>
    <cellStyle name="Normal 3 33 20 3 2" xfId="12073" xr:uid="{00000000-0005-0000-0000-00005D300000}"/>
    <cellStyle name="Normal 3 33 20 3 2 2" xfId="12074" xr:uid="{00000000-0005-0000-0000-00005E300000}"/>
    <cellStyle name="Normal 3 33 21" xfId="12075" xr:uid="{00000000-0005-0000-0000-00005F300000}"/>
    <cellStyle name="Normal 3 33 21 2" xfId="12076" xr:uid="{00000000-0005-0000-0000-000060300000}"/>
    <cellStyle name="Normal 3 33 21 2 2" xfId="12077" xr:uid="{00000000-0005-0000-0000-000061300000}"/>
    <cellStyle name="Normal 3 33 21 2 2 2" xfId="12078" xr:uid="{00000000-0005-0000-0000-000062300000}"/>
    <cellStyle name="Normal 3 33 21 3" xfId="12079" xr:uid="{00000000-0005-0000-0000-000063300000}"/>
    <cellStyle name="Normal 3 33 21 3 2" xfId="12080" xr:uid="{00000000-0005-0000-0000-000064300000}"/>
    <cellStyle name="Normal 3 33 21 3 2 2" xfId="12081" xr:uid="{00000000-0005-0000-0000-000065300000}"/>
    <cellStyle name="Normal 3 33 22" xfId="12082" xr:uid="{00000000-0005-0000-0000-000066300000}"/>
    <cellStyle name="Normal 3 33 22 2" xfId="12083" xr:uid="{00000000-0005-0000-0000-000067300000}"/>
    <cellStyle name="Normal 3 33 22 2 2" xfId="12084" xr:uid="{00000000-0005-0000-0000-000068300000}"/>
    <cellStyle name="Normal 3 33 22 2 2 2" xfId="12085" xr:uid="{00000000-0005-0000-0000-000069300000}"/>
    <cellStyle name="Normal 3 33 22 3" xfId="12086" xr:uid="{00000000-0005-0000-0000-00006A300000}"/>
    <cellStyle name="Normal 3 33 22 3 2" xfId="12087" xr:uid="{00000000-0005-0000-0000-00006B300000}"/>
    <cellStyle name="Normal 3 33 22 3 2 2" xfId="12088" xr:uid="{00000000-0005-0000-0000-00006C300000}"/>
    <cellStyle name="Normal 3 33 23" xfId="12089" xr:uid="{00000000-0005-0000-0000-00006D300000}"/>
    <cellStyle name="Normal 3 33 23 2" xfId="12090" xr:uid="{00000000-0005-0000-0000-00006E300000}"/>
    <cellStyle name="Normal 3 33 23 2 2" xfId="12091" xr:uid="{00000000-0005-0000-0000-00006F300000}"/>
    <cellStyle name="Normal 3 33 23 2 2 2" xfId="12092" xr:uid="{00000000-0005-0000-0000-000070300000}"/>
    <cellStyle name="Normal 3 33 23 3" xfId="12093" xr:uid="{00000000-0005-0000-0000-000071300000}"/>
    <cellStyle name="Normal 3 33 23 3 2" xfId="12094" xr:uid="{00000000-0005-0000-0000-000072300000}"/>
    <cellStyle name="Normal 3 33 23 3 2 2" xfId="12095" xr:uid="{00000000-0005-0000-0000-000073300000}"/>
    <cellStyle name="Normal 3 33 24" xfId="12096" xr:uid="{00000000-0005-0000-0000-000074300000}"/>
    <cellStyle name="Normal 3 33 24 2" xfId="12097" xr:uid="{00000000-0005-0000-0000-000075300000}"/>
    <cellStyle name="Normal 3 33 24 2 2" xfId="12098" xr:uid="{00000000-0005-0000-0000-000076300000}"/>
    <cellStyle name="Normal 3 33 25" xfId="12099" xr:uid="{00000000-0005-0000-0000-000077300000}"/>
    <cellStyle name="Normal 3 33 25 2" xfId="12100" xr:uid="{00000000-0005-0000-0000-000078300000}"/>
    <cellStyle name="Normal 3 33 25 2 2" xfId="12101" xr:uid="{00000000-0005-0000-0000-000079300000}"/>
    <cellStyle name="Normal 3 33 3" xfId="12102" xr:uid="{00000000-0005-0000-0000-00007A300000}"/>
    <cellStyle name="Normal 3 33 3 2" xfId="12103" xr:uid="{00000000-0005-0000-0000-00007B300000}"/>
    <cellStyle name="Normal 3 33 3 2 2" xfId="12104" xr:uid="{00000000-0005-0000-0000-00007C300000}"/>
    <cellStyle name="Normal 3 33 3 2 2 2" xfId="12105" xr:uid="{00000000-0005-0000-0000-00007D300000}"/>
    <cellStyle name="Normal 3 33 3 3" xfId="12106" xr:uid="{00000000-0005-0000-0000-00007E300000}"/>
    <cellStyle name="Normal 3 33 3 3 2" xfId="12107" xr:uid="{00000000-0005-0000-0000-00007F300000}"/>
    <cellStyle name="Normal 3 33 3 3 2 2" xfId="12108" xr:uid="{00000000-0005-0000-0000-000080300000}"/>
    <cellStyle name="Normal 3 33 4" xfId="12109" xr:uid="{00000000-0005-0000-0000-000081300000}"/>
    <cellStyle name="Normal 3 33 4 2" xfId="12110" xr:uid="{00000000-0005-0000-0000-000082300000}"/>
    <cellStyle name="Normal 3 33 4 2 2" xfId="12111" xr:uid="{00000000-0005-0000-0000-000083300000}"/>
    <cellStyle name="Normal 3 33 4 2 2 2" xfId="12112" xr:uid="{00000000-0005-0000-0000-000084300000}"/>
    <cellStyle name="Normal 3 33 4 3" xfId="12113" xr:uid="{00000000-0005-0000-0000-000085300000}"/>
    <cellStyle name="Normal 3 33 4 3 2" xfId="12114" xr:uid="{00000000-0005-0000-0000-000086300000}"/>
    <cellStyle name="Normal 3 33 4 3 2 2" xfId="12115" xr:uid="{00000000-0005-0000-0000-000087300000}"/>
    <cellStyle name="Normal 3 33 5" xfId="12116" xr:uid="{00000000-0005-0000-0000-000088300000}"/>
    <cellStyle name="Normal 3 33 5 2" xfId="12117" xr:uid="{00000000-0005-0000-0000-000089300000}"/>
    <cellStyle name="Normal 3 33 5 2 2" xfId="12118" xr:uid="{00000000-0005-0000-0000-00008A300000}"/>
    <cellStyle name="Normal 3 33 5 2 2 2" xfId="12119" xr:uid="{00000000-0005-0000-0000-00008B300000}"/>
    <cellStyle name="Normal 3 33 5 3" xfId="12120" xr:uid="{00000000-0005-0000-0000-00008C300000}"/>
    <cellStyle name="Normal 3 33 5 3 2" xfId="12121" xr:uid="{00000000-0005-0000-0000-00008D300000}"/>
    <cellStyle name="Normal 3 33 5 3 2 2" xfId="12122" xr:uid="{00000000-0005-0000-0000-00008E300000}"/>
    <cellStyle name="Normal 3 33 6" xfId="12123" xr:uid="{00000000-0005-0000-0000-00008F300000}"/>
    <cellStyle name="Normal 3 33 6 2" xfId="12124" xr:uid="{00000000-0005-0000-0000-000090300000}"/>
    <cellStyle name="Normal 3 33 6 2 2" xfId="12125" xr:uid="{00000000-0005-0000-0000-000091300000}"/>
    <cellStyle name="Normal 3 33 6 2 2 2" xfId="12126" xr:uid="{00000000-0005-0000-0000-000092300000}"/>
    <cellStyle name="Normal 3 33 6 3" xfId="12127" xr:uid="{00000000-0005-0000-0000-000093300000}"/>
    <cellStyle name="Normal 3 33 6 3 2" xfId="12128" xr:uid="{00000000-0005-0000-0000-000094300000}"/>
    <cellStyle name="Normal 3 33 6 3 2 2" xfId="12129" xr:uid="{00000000-0005-0000-0000-000095300000}"/>
    <cellStyle name="Normal 3 33 7" xfId="12130" xr:uid="{00000000-0005-0000-0000-000096300000}"/>
    <cellStyle name="Normal 3 33 7 2" xfId="12131" xr:uid="{00000000-0005-0000-0000-000097300000}"/>
    <cellStyle name="Normal 3 33 7 2 2" xfId="12132" xr:uid="{00000000-0005-0000-0000-000098300000}"/>
    <cellStyle name="Normal 3 33 7 2 2 2" xfId="12133" xr:uid="{00000000-0005-0000-0000-000099300000}"/>
    <cellStyle name="Normal 3 33 7 3" xfId="12134" xr:uid="{00000000-0005-0000-0000-00009A300000}"/>
    <cellStyle name="Normal 3 33 7 3 2" xfId="12135" xr:uid="{00000000-0005-0000-0000-00009B300000}"/>
    <cellStyle name="Normal 3 33 7 3 2 2" xfId="12136" xr:uid="{00000000-0005-0000-0000-00009C300000}"/>
    <cellStyle name="Normal 3 33 8" xfId="12137" xr:uid="{00000000-0005-0000-0000-00009D300000}"/>
    <cellStyle name="Normal 3 33 8 2" xfId="12138" xr:uid="{00000000-0005-0000-0000-00009E300000}"/>
    <cellStyle name="Normal 3 33 8 2 2" xfId="12139" xr:uid="{00000000-0005-0000-0000-00009F300000}"/>
    <cellStyle name="Normal 3 33 8 2 2 2" xfId="12140" xr:uid="{00000000-0005-0000-0000-0000A0300000}"/>
    <cellStyle name="Normal 3 33 8 3" xfId="12141" xr:uid="{00000000-0005-0000-0000-0000A1300000}"/>
    <cellStyle name="Normal 3 33 8 3 2" xfId="12142" xr:uid="{00000000-0005-0000-0000-0000A2300000}"/>
    <cellStyle name="Normal 3 33 8 3 2 2" xfId="12143" xr:uid="{00000000-0005-0000-0000-0000A3300000}"/>
    <cellStyle name="Normal 3 33 9" xfId="12144" xr:uid="{00000000-0005-0000-0000-0000A4300000}"/>
    <cellStyle name="Normal 3 33 9 2" xfId="12145" xr:uid="{00000000-0005-0000-0000-0000A5300000}"/>
    <cellStyle name="Normal 3 33 9 2 2" xfId="12146" xr:uid="{00000000-0005-0000-0000-0000A6300000}"/>
    <cellStyle name="Normal 3 33 9 2 2 2" xfId="12147" xr:uid="{00000000-0005-0000-0000-0000A7300000}"/>
    <cellStyle name="Normal 3 33 9 3" xfId="12148" xr:uid="{00000000-0005-0000-0000-0000A8300000}"/>
    <cellStyle name="Normal 3 33 9 3 2" xfId="12149" xr:uid="{00000000-0005-0000-0000-0000A9300000}"/>
    <cellStyle name="Normal 3 33 9 3 2 2" xfId="12150" xr:uid="{00000000-0005-0000-0000-0000AA300000}"/>
    <cellStyle name="Normal 3 34" xfId="12151" xr:uid="{00000000-0005-0000-0000-0000AB300000}"/>
    <cellStyle name="Normal 3 34 2" xfId="12152" xr:uid="{00000000-0005-0000-0000-0000AC300000}"/>
    <cellStyle name="Normal 3 34 2 2" xfId="12153" xr:uid="{00000000-0005-0000-0000-0000AD300000}"/>
    <cellStyle name="Normal 3 34 2 2 2" xfId="12154" xr:uid="{00000000-0005-0000-0000-0000AE300000}"/>
    <cellStyle name="Normal 3 34 3" xfId="12155" xr:uid="{00000000-0005-0000-0000-0000AF300000}"/>
    <cellStyle name="Normal 3 34 3 2" xfId="12156" xr:uid="{00000000-0005-0000-0000-0000B0300000}"/>
    <cellStyle name="Normal 3 34 3 2 2" xfId="12157" xr:uid="{00000000-0005-0000-0000-0000B1300000}"/>
    <cellStyle name="Normal 3 35" xfId="12158" xr:uid="{00000000-0005-0000-0000-0000B2300000}"/>
    <cellStyle name="Normal 3 35 2" xfId="12159" xr:uid="{00000000-0005-0000-0000-0000B3300000}"/>
    <cellStyle name="Normal 3 35 2 2" xfId="12160" xr:uid="{00000000-0005-0000-0000-0000B4300000}"/>
    <cellStyle name="Normal 3 35 2 2 2" xfId="12161" xr:uid="{00000000-0005-0000-0000-0000B5300000}"/>
    <cellStyle name="Normal 3 35 3" xfId="12162" xr:uid="{00000000-0005-0000-0000-0000B6300000}"/>
    <cellStyle name="Normal 3 35 3 2" xfId="12163" xr:uid="{00000000-0005-0000-0000-0000B7300000}"/>
    <cellStyle name="Normal 3 35 3 2 2" xfId="12164" xr:uid="{00000000-0005-0000-0000-0000B8300000}"/>
    <cellStyle name="Normal 3 36" xfId="12165" xr:uid="{00000000-0005-0000-0000-0000B9300000}"/>
    <cellStyle name="Normal 3 36 2" xfId="12166" xr:uid="{00000000-0005-0000-0000-0000BA300000}"/>
    <cellStyle name="Normal 3 36 2 2" xfId="12167" xr:uid="{00000000-0005-0000-0000-0000BB300000}"/>
    <cellStyle name="Normal 3 36 2 2 2" xfId="12168" xr:uid="{00000000-0005-0000-0000-0000BC300000}"/>
    <cellStyle name="Normal 3 36 3" xfId="12169" xr:uid="{00000000-0005-0000-0000-0000BD300000}"/>
    <cellStyle name="Normal 3 36 3 2" xfId="12170" xr:uid="{00000000-0005-0000-0000-0000BE300000}"/>
    <cellStyle name="Normal 3 36 3 2 2" xfId="12171" xr:uid="{00000000-0005-0000-0000-0000BF300000}"/>
    <cellStyle name="Normal 3 37" xfId="12172" xr:uid="{00000000-0005-0000-0000-0000C0300000}"/>
    <cellStyle name="Normal 3 37 2" xfId="12173" xr:uid="{00000000-0005-0000-0000-0000C1300000}"/>
    <cellStyle name="Normal 3 37 2 2" xfId="12174" xr:uid="{00000000-0005-0000-0000-0000C2300000}"/>
    <cellStyle name="Normal 3 37 2 2 2" xfId="12175" xr:uid="{00000000-0005-0000-0000-0000C3300000}"/>
    <cellStyle name="Normal 3 37 3" xfId="12176" xr:uid="{00000000-0005-0000-0000-0000C4300000}"/>
    <cellStyle name="Normal 3 37 3 2" xfId="12177" xr:uid="{00000000-0005-0000-0000-0000C5300000}"/>
    <cellStyle name="Normal 3 37 3 2 2" xfId="12178" xr:uid="{00000000-0005-0000-0000-0000C6300000}"/>
    <cellStyle name="Normal 3 38" xfId="12179" xr:uid="{00000000-0005-0000-0000-0000C7300000}"/>
    <cellStyle name="Normal 3 38 2" xfId="12180" xr:uid="{00000000-0005-0000-0000-0000C8300000}"/>
    <cellStyle name="Normal 3 38 2 2" xfId="12181" xr:uid="{00000000-0005-0000-0000-0000C9300000}"/>
    <cellStyle name="Normal 3 38 2 2 2" xfId="12182" xr:uid="{00000000-0005-0000-0000-0000CA300000}"/>
    <cellStyle name="Normal 3 38 3" xfId="12183" xr:uid="{00000000-0005-0000-0000-0000CB300000}"/>
    <cellStyle name="Normal 3 38 3 2" xfId="12184" xr:uid="{00000000-0005-0000-0000-0000CC300000}"/>
    <cellStyle name="Normal 3 38 3 2 2" xfId="12185" xr:uid="{00000000-0005-0000-0000-0000CD300000}"/>
    <cellStyle name="Normal 3 39" xfId="12186" xr:uid="{00000000-0005-0000-0000-0000CE300000}"/>
    <cellStyle name="Normal 3 39 2" xfId="12187" xr:uid="{00000000-0005-0000-0000-0000CF300000}"/>
    <cellStyle name="Normal 3 39 2 2" xfId="12188" xr:uid="{00000000-0005-0000-0000-0000D0300000}"/>
    <cellStyle name="Normal 3 39 2 2 2" xfId="12189" xr:uid="{00000000-0005-0000-0000-0000D1300000}"/>
    <cellStyle name="Normal 3 39 3" xfId="12190" xr:uid="{00000000-0005-0000-0000-0000D2300000}"/>
    <cellStyle name="Normal 3 39 3 2" xfId="12191" xr:uid="{00000000-0005-0000-0000-0000D3300000}"/>
    <cellStyle name="Normal 3 39 3 2 2" xfId="12192" xr:uid="{00000000-0005-0000-0000-0000D4300000}"/>
    <cellStyle name="Normal 3 4" xfId="12193" xr:uid="{00000000-0005-0000-0000-0000D5300000}"/>
    <cellStyle name="Normal 3 4 10" xfId="12194" xr:uid="{00000000-0005-0000-0000-0000D6300000}"/>
    <cellStyle name="Normal 3 4 10 2" xfId="12195" xr:uid="{00000000-0005-0000-0000-0000D7300000}"/>
    <cellStyle name="Normal 3 4 10 2 2" xfId="12196" xr:uid="{00000000-0005-0000-0000-0000D8300000}"/>
    <cellStyle name="Normal 3 4 10 2 2 2" xfId="12197" xr:uid="{00000000-0005-0000-0000-0000D9300000}"/>
    <cellStyle name="Normal 3 4 10 3" xfId="12198" xr:uid="{00000000-0005-0000-0000-0000DA300000}"/>
    <cellStyle name="Normal 3 4 10 3 2" xfId="12199" xr:uid="{00000000-0005-0000-0000-0000DB300000}"/>
    <cellStyle name="Normal 3 4 10 3 2 2" xfId="12200" xr:uid="{00000000-0005-0000-0000-0000DC300000}"/>
    <cellStyle name="Normal 3 4 11" xfId="12201" xr:uid="{00000000-0005-0000-0000-0000DD300000}"/>
    <cellStyle name="Normal 3 4 11 2" xfId="12202" xr:uid="{00000000-0005-0000-0000-0000DE300000}"/>
    <cellStyle name="Normal 3 4 11 2 2" xfId="12203" xr:uid="{00000000-0005-0000-0000-0000DF300000}"/>
    <cellStyle name="Normal 3 4 11 2 2 2" xfId="12204" xr:uid="{00000000-0005-0000-0000-0000E0300000}"/>
    <cellStyle name="Normal 3 4 11 3" xfId="12205" xr:uid="{00000000-0005-0000-0000-0000E1300000}"/>
    <cellStyle name="Normal 3 4 11 3 2" xfId="12206" xr:uid="{00000000-0005-0000-0000-0000E2300000}"/>
    <cellStyle name="Normal 3 4 11 3 2 2" xfId="12207" xr:uid="{00000000-0005-0000-0000-0000E3300000}"/>
    <cellStyle name="Normal 3 4 12" xfId="12208" xr:uid="{00000000-0005-0000-0000-0000E4300000}"/>
    <cellStyle name="Normal 3 4 12 2" xfId="12209" xr:uid="{00000000-0005-0000-0000-0000E5300000}"/>
    <cellStyle name="Normal 3 4 12 2 2" xfId="12210" xr:uid="{00000000-0005-0000-0000-0000E6300000}"/>
    <cellStyle name="Normal 3 4 12 2 2 2" xfId="12211" xr:uid="{00000000-0005-0000-0000-0000E7300000}"/>
    <cellStyle name="Normal 3 4 12 3" xfId="12212" xr:uid="{00000000-0005-0000-0000-0000E8300000}"/>
    <cellStyle name="Normal 3 4 12 3 2" xfId="12213" xr:uid="{00000000-0005-0000-0000-0000E9300000}"/>
    <cellStyle name="Normal 3 4 12 3 2 2" xfId="12214" xr:uid="{00000000-0005-0000-0000-0000EA300000}"/>
    <cellStyle name="Normal 3 4 13" xfId="12215" xr:uid="{00000000-0005-0000-0000-0000EB300000}"/>
    <cellStyle name="Normal 3 4 13 2" xfId="12216" xr:uid="{00000000-0005-0000-0000-0000EC300000}"/>
    <cellStyle name="Normal 3 4 13 2 2" xfId="12217" xr:uid="{00000000-0005-0000-0000-0000ED300000}"/>
    <cellStyle name="Normal 3 4 13 2 2 2" xfId="12218" xr:uid="{00000000-0005-0000-0000-0000EE300000}"/>
    <cellStyle name="Normal 3 4 13 3" xfId="12219" xr:uid="{00000000-0005-0000-0000-0000EF300000}"/>
    <cellStyle name="Normal 3 4 13 3 2" xfId="12220" xr:uid="{00000000-0005-0000-0000-0000F0300000}"/>
    <cellStyle name="Normal 3 4 13 3 2 2" xfId="12221" xr:uid="{00000000-0005-0000-0000-0000F1300000}"/>
    <cellStyle name="Normal 3 4 14" xfId="12222" xr:uid="{00000000-0005-0000-0000-0000F2300000}"/>
    <cellStyle name="Normal 3 4 14 2" xfId="12223" xr:uid="{00000000-0005-0000-0000-0000F3300000}"/>
    <cellStyle name="Normal 3 4 14 2 2" xfId="12224" xr:uid="{00000000-0005-0000-0000-0000F4300000}"/>
    <cellStyle name="Normal 3 4 14 2 2 2" xfId="12225" xr:uid="{00000000-0005-0000-0000-0000F5300000}"/>
    <cellStyle name="Normal 3 4 14 3" xfId="12226" xr:uid="{00000000-0005-0000-0000-0000F6300000}"/>
    <cellStyle name="Normal 3 4 14 3 2" xfId="12227" xr:uid="{00000000-0005-0000-0000-0000F7300000}"/>
    <cellStyle name="Normal 3 4 14 3 2 2" xfId="12228" xr:uid="{00000000-0005-0000-0000-0000F8300000}"/>
    <cellStyle name="Normal 3 4 15" xfId="12229" xr:uid="{00000000-0005-0000-0000-0000F9300000}"/>
    <cellStyle name="Normal 3 4 15 2" xfId="12230" xr:uid="{00000000-0005-0000-0000-0000FA300000}"/>
    <cellStyle name="Normal 3 4 15 2 2" xfId="12231" xr:uid="{00000000-0005-0000-0000-0000FB300000}"/>
    <cellStyle name="Normal 3 4 15 2 2 2" xfId="12232" xr:uid="{00000000-0005-0000-0000-0000FC300000}"/>
    <cellStyle name="Normal 3 4 15 3" xfId="12233" xr:uid="{00000000-0005-0000-0000-0000FD300000}"/>
    <cellStyle name="Normal 3 4 15 3 2" xfId="12234" xr:uid="{00000000-0005-0000-0000-0000FE300000}"/>
    <cellStyle name="Normal 3 4 15 3 2 2" xfId="12235" xr:uid="{00000000-0005-0000-0000-0000FF300000}"/>
    <cellStyle name="Normal 3 4 16" xfId="12236" xr:uid="{00000000-0005-0000-0000-000000310000}"/>
    <cellStyle name="Normal 3 4 16 2" xfId="12237" xr:uid="{00000000-0005-0000-0000-000001310000}"/>
    <cellStyle name="Normal 3 4 16 2 2" xfId="12238" xr:uid="{00000000-0005-0000-0000-000002310000}"/>
    <cellStyle name="Normal 3 4 16 2 2 2" xfId="12239" xr:uid="{00000000-0005-0000-0000-000003310000}"/>
    <cellStyle name="Normal 3 4 16 3" xfId="12240" xr:uid="{00000000-0005-0000-0000-000004310000}"/>
    <cellStyle name="Normal 3 4 16 3 2" xfId="12241" xr:uid="{00000000-0005-0000-0000-000005310000}"/>
    <cellStyle name="Normal 3 4 16 3 2 2" xfId="12242" xr:uid="{00000000-0005-0000-0000-000006310000}"/>
    <cellStyle name="Normal 3 4 17" xfId="12243" xr:uid="{00000000-0005-0000-0000-000007310000}"/>
    <cellStyle name="Normal 3 4 17 2" xfId="12244" xr:uid="{00000000-0005-0000-0000-000008310000}"/>
    <cellStyle name="Normal 3 4 17 2 2" xfId="12245" xr:uid="{00000000-0005-0000-0000-000009310000}"/>
    <cellStyle name="Normal 3 4 17 2 2 2" xfId="12246" xr:uid="{00000000-0005-0000-0000-00000A310000}"/>
    <cellStyle name="Normal 3 4 17 3" xfId="12247" xr:uid="{00000000-0005-0000-0000-00000B310000}"/>
    <cellStyle name="Normal 3 4 17 3 2" xfId="12248" xr:uid="{00000000-0005-0000-0000-00000C310000}"/>
    <cellStyle name="Normal 3 4 17 3 2 2" xfId="12249" xr:uid="{00000000-0005-0000-0000-00000D310000}"/>
    <cellStyle name="Normal 3 4 18" xfId="12250" xr:uid="{00000000-0005-0000-0000-00000E310000}"/>
    <cellStyle name="Normal 3 4 18 2" xfId="12251" xr:uid="{00000000-0005-0000-0000-00000F310000}"/>
    <cellStyle name="Normal 3 4 18 2 2" xfId="12252" xr:uid="{00000000-0005-0000-0000-000010310000}"/>
    <cellStyle name="Normal 3 4 18 2 2 2" xfId="12253" xr:uid="{00000000-0005-0000-0000-000011310000}"/>
    <cellStyle name="Normal 3 4 18 3" xfId="12254" xr:uid="{00000000-0005-0000-0000-000012310000}"/>
    <cellStyle name="Normal 3 4 18 3 2" xfId="12255" xr:uid="{00000000-0005-0000-0000-000013310000}"/>
    <cellStyle name="Normal 3 4 18 3 2 2" xfId="12256" xr:uid="{00000000-0005-0000-0000-000014310000}"/>
    <cellStyle name="Normal 3 4 19" xfId="12257" xr:uid="{00000000-0005-0000-0000-000015310000}"/>
    <cellStyle name="Normal 3 4 19 2" xfId="12258" xr:uid="{00000000-0005-0000-0000-000016310000}"/>
    <cellStyle name="Normal 3 4 19 2 2" xfId="12259" xr:uid="{00000000-0005-0000-0000-000017310000}"/>
    <cellStyle name="Normal 3 4 19 2 2 2" xfId="12260" xr:uid="{00000000-0005-0000-0000-000018310000}"/>
    <cellStyle name="Normal 3 4 19 3" xfId="12261" xr:uid="{00000000-0005-0000-0000-000019310000}"/>
    <cellStyle name="Normal 3 4 19 3 2" xfId="12262" xr:uid="{00000000-0005-0000-0000-00001A310000}"/>
    <cellStyle name="Normal 3 4 19 3 2 2" xfId="12263" xr:uid="{00000000-0005-0000-0000-00001B310000}"/>
    <cellStyle name="Normal 3 4 2" xfId="12264" xr:uid="{00000000-0005-0000-0000-00001C310000}"/>
    <cellStyle name="Normal 3 4 2 2" xfId="12265" xr:uid="{00000000-0005-0000-0000-00001D310000}"/>
    <cellStyle name="Normal 3 4 2 2 2" xfId="12266" xr:uid="{00000000-0005-0000-0000-00001E310000}"/>
    <cellStyle name="Normal 3 4 2 2 2 2" xfId="12267" xr:uid="{00000000-0005-0000-0000-00001F310000}"/>
    <cellStyle name="Normal 3 4 2 3" xfId="12268" xr:uid="{00000000-0005-0000-0000-000020310000}"/>
    <cellStyle name="Normal 3 4 2 3 2" xfId="12269" xr:uid="{00000000-0005-0000-0000-000021310000}"/>
    <cellStyle name="Normal 3 4 2 3 2 2" xfId="12270" xr:uid="{00000000-0005-0000-0000-000022310000}"/>
    <cellStyle name="Normal 3 4 20" xfId="12271" xr:uid="{00000000-0005-0000-0000-000023310000}"/>
    <cellStyle name="Normal 3 4 20 2" xfId="12272" xr:uid="{00000000-0005-0000-0000-000024310000}"/>
    <cellStyle name="Normal 3 4 20 2 2" xfId="12273" xr:uid="{00000000-0005-0000-0000-000025310000}"/>
    <cellStyle name="Normal 3 4 20 2 2 2" xfId="12274" xr:uid="{00000000-0005-0000-0000-000026310000}"/>
    <cellStyle name="Normal 3 4 20 3" xfId="12275" xr:uid="{00000000-0005-0000-0000-000027310000}"/>
    <cellStyle name="Normal 3 4 20 3 2" xfId="12276" xr:uid="{00000000-0005-0000-0000-000028310000}"/>
    <cellStyle name="Normal 3 4 20 3 2 2" xfId="12277" xr:uid="{00000000-0005-0000-0000-000029310000}"/>
    <cellStyle name="Normal 3 4 21" xfId="12278" xr:uid="{00000000-0005-0000-0000-00002A310000}"/>
    <cellStyle name="Normal 3 4 21 2" xfId="12279" xr:uid="{00000000-0005-0000-0000-00002B310000}"/>
    <cellStyle name="Normal 3 4 21 2 2" xfId="12280" xr:uid="{00000000-0005-0000-0000-00002C310000}"/>
    <cellStyle name="Normal 3 4 21 2 2 2" xfId="12281" xr:uid="{00000000-0005-0000-0000-00002D310000}"/>
    <cellStyle name="Normal 3 4 21 3" xfId="12282" xr:uid="{00000000-0005-0000-0000-00002E310000}"/>
    <cellStyle name="Normal 3 4 21 3 2" xfId="12283" xr:uid="{00000000-0005-0000-0000-00002F310000}"/>
    <cellStyle name="Normal 3 4 21 3 2 2" xfId="12284" xr:uid="{00000000-0005-0000-0000-000030310000}"/>
    <cellStyle name="Normal 3 4 22" xfId="12285" xr:uid="{00000000-0005-0000-0000-000031310000}"/>
    <cellStyle name="Normal 3 4 22 2" xfId="12286" xr:uid="{00000000-0005-0000-0000-000032310000}"/>
    <cellStyle name="Normal 3 4 22 2 2" xfId="12287" xr:uid="{00000000-0005-0000-0000-000033310000}"/>
    <cellStyle name="Normal 3 4 22 2 2 2" xfId="12288" xr:uid="{00000000-0005-0000-0000-000034310000}"/>
    <cellStyle name="Normal 3 4 22 3" xfId="12289" xr:uid="{00000000-0005-0000-0000-000035310000}"/>
    <cellStyle name="Normal 3 4 22 3 2" xfId="12290" xr:uid="{00000000-0005-0000-0000-000036310000}"/>
    <cellStyle name="Normal 3 4 22 3 2 2" xfId="12291" xr:uid="{00000000-0005-0000-0000-000037310000}"/>
    <cellStyle name="Normal 3 4 23" xfId="12292" xr:uid="{00000000-0005-0000-0000-000038310000}"/>
    <cellStyle name="Normal 3 4 23 2" xfId="12293" xr:uid="{00000000-0005-0000-0000-000039310000}"/>
    <cellStyle name="Normal 3 4 23 2 2" xfId="12294" xr:uid="{00000000-0005-0000-0000-00003A310000}"/>
    <cellStyle name="Normal 3 4 23 2 2 2" xfId="12295" xr:uid="{00000000-0005-0000-0000-00003B310000}"/>
    <cellStyle name="Normal 3 4 23 3" xfId="12296" xr:uid="{00000000-0005-0000-0000-00003C310000}"/>
    <cellStyle name="Normal 3 4 23 3 2" xfId="12297" xr:uid="{00000000-0005-0000-0000-00003D310000}"/>
    <cellStyle name="Normal 3 4 23 3 2 2" xfId="12298" xr:uid="{00000000-0005-0000-0000-00003E310000}"/>
    <cellStyle name="Normal 3 4 24" xfId="12299" xr:uid="{00000000-0005-0000-0000-00003F310000}"/>
    <cellStyle name="Normal 3 4 24 2" xfId="12300" xr:uid="{00000000-0005-0000-0000-000040310000}"/>
    <cellStyle name="Normal 3 4 24 2 2" xfId="12301" xr:uid="{00000000-0005-0000-0000-000041310000}"/>
    <cellStyle name="Normal 3 4 25" xfId="12302" xr:uid="{00000000-0005-0000-0000-000042310000}"/>
    <cellStyle name="Normal 3 4 25 2" xfId="12303" xr:uid="{00000000-0005-0000-0000-000043310000}"/>
    <cellStyle name="Normal 3 4 25 2 2" xfId="12304" xr:uid="{00000000-0005-0000-0000-000044310000}"/>
    <cellStyle name="Normal 3 4 3" xfId="12305" xr:uid="{00000000-0005-0000-0000-000045310000}"/>
    <cellStyle name="Normal 3 4 3 2" xfId="12306" xr:uid="{00000000-0005-0000-0000-000046310000}"/>
    <cellStyle name="Normal 3 4 3 2 2" xfId="12307" xr:uid="{00000000-0005-0000-0000-000047310000}"/>
    <cellStyle name="Normal 3 4 3 2 2 2" xfId="12308" xr:uid="{00000000-0005-0000-0000-000048310000}"/>
    <cellStyle name="Normal 3 4 3 3" xfId="12309" xr:uid="{00000000-0005-0000-0000-000049310000}"/>
    <cellStyle name="Normal 3 4 3 3 2" xfId="12310" xr:uid="{00000000-0005-0000-0000-00004A310000}"/>
    <cellStyle name="Normal 3 4 3 3 2 2" xfId="12311" xr:uid="{00000000-0005-0000-0000-00004B310000}"/>
    <cellStyle name="Normal 3 4 4" xfId="12312" xr:uid="{00000000-0005-0000-0000-00004C310000}"/>
    <cellStyle name="Normal 3 4 4 2" xfId="12313" xr:uid="{00000000-0005-0000-0000-00004D310000}"/>
    <cellStyle name="Normal 3 4 4 2 2" xfId="12314" xr:uid="{00000000-0005-0000-0000-00004E310000}"/>
    <cellStyle name="Normal 3 4 4 2 2 2" xfId="12315" xr:uid="{00000000-0005-0000-0000-00004F310000}"/>
    <cellStyle name="Normal 3 4 4 3" xfId="12316" xr:uid="{00000000-0005-0000-0000-000050310000}"/>
    <cellStyle name="Normal 3 4 4 3 2" xfId="12317" xr:uid="{00000000-0005-0000-0000-000051310000}"/>
    <cellStyle name="Normal 3 4 4 3 2 2" xfId="12318" xr:uid="{00000000-0005-0000-0000-000052310000}"/>
    <cellStyle name="Normal 3 4 5" xfId="12319" xr:uid="{00000000-0005-0000-0000-000053310000}"/>
    <cellStyle name="Normal 3 4 5 2" xfId="12320" xr:uid="{00000000-0005-0000-0000-000054310000}"/>
    <cellStyle name="Normal 3 4 5 2 2" xfId="12321" xr:uid="{00000000-0005-0000-0000-000055310000}"/>
    <cellStyle name="Normal 3 4 5 2 2 2" xfId="12322" xr:uid="{00000000-0005-0000-0000-000056310000}"/>
    <cellStyle name="Normal 3 4 5 3" xfId="12323" xr:uid="{00000000-0005-0000-0000-000057310000}"/>
    <cellStyle name="Normal 3 4 5 3 2" xfId="12324" xr:uid="{00000000-0005-0000-0000-000058310000}"/>
    <cellStyle name="Normal 3 4 5 3 2 2" xfId="12325" xr:uid="{00000000-0005-0000-0000-000059310000}"/>
    <cellStyle name="Normal 3 4 6" xfId="12326" xr:uid="{00000000-0005-0000-0000-00005A310000}"/>
    <cellStyle name="Normal 3 4 6 2" xfId="12327" xr:uid="{00000000-0005-0000-0000-00005B310000}"/>
    <cellStyle name="Normal 3 4 6 2 2" xfId="12328" xr:uid="{00000000-0005-0000-0000-00005C310000}"/>
    <cellStyle name="Normal 3 4 6 2 2 2" xfId="12329" xr:uid="{00000000-0005-0000-0000-00005D310000}"/>
    <cellStyle name="Normal 3 4 6 3" xfId="12330" xr:uid="{00000000-0005-0000-0000-00005E310000}"/>
    <cellStyle name="Normal 3 4 6 3 2" xfId="12331" xr:uid="{00000000-0005-0000-0000-00005F310000}"/>
    <cellStyle name="Normal 3 4 6 3 2 2" xfId="12332" xr:uid="{00000000-0005-0000-0000-000060310000}"/>
    <cellStyle name="Normal 3 4 7" xfId="12333" xr:uid="{00000000-0005-0000-0000-000061310000}"/>
    <cellStyle name="Normal 3 4 7 2" xfId="12334" xr:uid="{00000000-0005-0000-0000-000062310000}"/>
    <cellStyle name="Normal 3 4 7 2 2" xfId="12335" xr:uid="{00000000-0005-0000-0000-000063310000}"/>
    <cellStyle name="Normal 3 4 7 2 2 2" xfId="12336" xr:uid="{00000000-0005-0000-0000-000064310000}"/>
    <cellStyle name="Normal 3 4 7 3" xfId="12337" xr:uid="{00000000-0005-0000-0000-000065310000}"/>
    <cellStyle name="Normal 3 4 7 3 2" xfId="12338" xr:uid="{00000000-0005-0000-0000-000066310000}"/>
    <cellStyle name="Normal 3 4 7 3 2 2" xfId="12339" xr:uid="{00000000-0005-0000-0000-000067310000}"/>
    <cellStyle name="Normal 3 4 8" xfId="12340" xr:uid="{00000000-0005-0000-0000-000068310000}"/>
    <cellStyle name="Normal 3 4 8 2" xfId="12341" xr:uid="{00000000-0005-0000-0000-000069310000}"/>
    <cellStyle name="Normal 3 4 8 2 2" xfId="12342" xr:uid="{00000000-0005-0000-0000-00006A310000}"/>
    <cellStyle name="Normal 3 4 8 2 2 2" xfId="12343" xr:uid="{00000000-0005-0000-0000-00006B310000}"/>
    <cellStyle name="Normal 3 4 8 3" xfId="12344" xr:uid="{00000000-0005-0000-0000-00006C310000}"/>
    <cellStyle name="Normal 3 4 8 3 2" xfId="12345" xr:uid="{00000000-0005-0000-0000-00006D310000}"/>
    <cellStyle name="Normal 3 4 8 3 2 2" xfId="12346" xr:uid="{00000000-0005-0000-0000-00006E310000}"/>
    <cellStyle name="Normal 3 4 9" xfId="12347" xr:uid="{00000000-0005-0000-0000-00006F310000}"/>
    <cellStyle name="Normal 3 4 9 2" xfId="12348" xr:uid="{00000000-0005-0000-0000-000070310000}"/>
    <cellStyle name="Normal 3 4 9 2 2" xfId="12349" xr:uid="{00000000-0005-0000-0000-000071310000}"/>
    <cellStyle name="Normal 3 4 9 2 2 2" xfId="12350" xr:uid="{00000000-0005-0000-0000-000072310000}"/>
    <cellStyle name="Normal 3 4 9 3" xfId="12351" xr:uid="{00000000-0005-0000-0000-000073310000}"/>
    <cellStyle name="Normal 3 4 9 3 2" xfId="12352" xr:uid="{00000000-0005-0000-0000-000074310000}"/>
    <cellStyle name="Normal 3 4 9 3 2 2" xfId="12353" xr:uid="{00000000-0005-0000-0000-000075310000}"/>
    <cellStyle name="Normal 3 40" xfId="12354" xr:uid="{00000000-0005-0000-0000-000076310000}"/>
    <cellStyle name="Normal 3 40 2" xfId="12355" xr:uid="{00000000-0005-0000-0000-000077310000}"/>
    <cellStyle name="Normal 3 40 2 2" xfId="12356" xr:uid="{00000000-0005-0000-0000-000078310000}"/>
    <cellStyle name="Normal 3 40 2 2 2" xfId="12357" xr:uid="{00000000-0005-0000-0000-000079310000}"/>
    <cellStyle name="Normal 3 40 3" xfId="12358" xr:uid="{00000000-0005-0000-0000-00007A310000}"/>
    <cellStyle name="Normal 3 40 3 2" xfId="12359" xr:uid="{00000000-0005-0000-0000-00007B310000}"/>
    <cellStyle name="Normal 3 40 3 2 2" xfId="12360" xr:uid="{00000000-0005-0000-0000-00007C310000}"/>
    <cellStyle name="Normal 3 41" xfId="12361" xr:uid="{00000000-0005-0000-0000-00007D310000}"/>
    <cellStyle name="Normal 3 41 2" xfId="12362" xr:uid="{00000000-0005-0000-0000-00007E310000}"/>
    <cellStyle name="Normal 3 41 2 2" xfId="12363" xr:uid="{00000000-0005-0000-0000-00007F310000}"/>
    <cellStyle name="Normal 3 41 2 2 2" xfId="12364" xr:uid="{00000000-0005-0000-0000-000080310000}"/>
    <cellStyle name="Normal 3 41 3" xfId="12365" xr:uid="{00000000-0005-0000-0000-000081310000}"/>
    <cellStyle name="Normal 3 41 3 2" xfId="12366" xr:uid="{00000000-0005-0000-0000-000082310000}"/>
    <cellStyle name="Normal 3 41 3 2 2" xfId="12367" xr:uid="{00000000-0005-0000-0000-000083310000}"/>
    <cellStyle name="Normal 3 42" xfId="12368" xr:uid="{00000000-0005-0000-0000-000084310000}"/>
    <cellStyle name="Normal 3 42 2" xfId="12369" xr:uid="{00000000-0005-0000-0000-000085310000}"/>
    <cellStyle name="Normal 3 42 2 2" xfId="12370" xr:uid="{00000000-0005-0000-0000-000086310000}"/>
    <cellStyle name="Normal 3 42 2 2 2" xfId="12371" xr:uid="{00000000-0005-0000-0000-000087310000}"/>
    <cellStyle name="Normal 3 42 3" xfId="12372" xr:uid="{00000000-0005-0000-0000-000088310000}"/>
    <cellStyle name="Normal 3 42 3 2" xfId="12373" xr:uid="{00000000-0005-0000-0000-000089310000}"/>
    <cellStyle name="Normal 3 42 3 2 2" xfId="12374" xr:uid="{00000000-0005-0000-0000-00008A310000}"/>
    <cellStyle name="Normal 3 43" xfId="12375" xr:uid="{00000000-0005-0000-0000-00008B310000}"/>
    <cellStyle name="Normal 3 43 2" xfId="12376" xr:uid="{00000000-0005-0000-0000-00008C310000}"/>
    <cellStyle name="Normal 3 43 2 2" xfId="12377" xr:uid="{00000000-0005-0000-0000-00008D310000}"/>
    <cellStyle name="Normal 3 43 2 2 2" xfId="12378" xr:uid="{00000000-0005-0000-0000-00008E310000}"/>
    <cellStyle name="Normal 3 43 3" xfId="12379" xr:uid="{00000000-0005-0000-0000-00008F310000}"/>
    <cellStyle name="Normal 3 43 3 2" xfId="12380" xr:uid="{00000000-0005-0000-0000-000090310000}"/>
    <cellStyle name="Normal 3 43 3 2 2" xfId="12381" xr:uid="{00000000-0005-0000-0000-000091310000}"/>
    <cellStyle name="Normal 3 44" xfId="12382" xr:uid="{00000000-0005-0000-0000-000092310000}"/>
    <cellStyle name="Normal 3 44 2" xfId="12383" xr:uid="{00000000-0005-0000-0000-000093310000}"/>
    <cellStyle name="Normal 3 44 2 2" xfId="12384" xr:uid="{00000000-0005-0000-0000-000094310000}"/>
    <cellStyle name="Normal 3 44 2 2 2" xfId="12385" xr:uid="{00000000-0005-0000-0000-000095310000}"/>
    <cellStyle name="Normal 3 44 3" xfId="12386" xr:uid="{00000000-0005-0000-0000-000096310000}"/>
    <cellStyle name="Normal 3 44 3 2" xfId="12387" xr:uid="{00000000-0005-0000-0000-000097310000}"/>
    <cellStyle name="Normal 3 44 3 2 2" xfId="12388" xr:uid="{00000000-0005-0000-0000-000098310000}"/>
    <cellStyle name="Normal 3 45" xfId="12389" xr:uid="{00000000-0005-0000-0000-000099310000}"/>
    <cellStyle name="Normal 3 45 2" xfId="12390" xr:uid="{00000000-0005-0000-0000-00009A310000}"/>
    <cellStyle name="Normal 3 45 2 2" xfId="12391" xr:uid="{00000000-0005-0000-0000-00009B310000}"/>
    <cellStyle name="Normal 3 45 2 2 2" xfId="12392" xr:uid="{00000000-0005-0000-0000-00009C310000}"/>
    <cellStyle name="Normal 3 45 3" xfId="12393" xr:uid="{00000000-0005-0000-0000-00009D310000}"/>
    <cellStyle name="Normal 3 45 3 2" xfId="12394" xr:uid="{00000000-0005-0000-0000-00009E310000}"/>
    <cellStyle name="Normal 3 45 3 2 2" xfId="12395" xr:uid="{00000000-0005-0000-0000-00009F310000}"/>
    <cellStyle name="Normal 3 46" xfId="12396" xr:uid="{00000000-0005-0000-0000-0000A0310000}"/>
    <cellStyle name="Normal 3 46 2" xfId="12397" xr:uid="{00000000-0005-0000-0000-0000A1310000}"/>
    <cellStyle name="Normal 3 46 2 2" xfId="12398" xr:uid="{00000000-0005-0000-0000-0000A2310000}"/>
    <cellStyle name="Normal 3 46 2 2 2" xfId="12399" xr:uid="{00000000-0005-0000-0000-0000A3310000}"/>
    <cellStyle name="Normal 3 46 3" xfId="12400" xr:uid="{00000000-0005-0000-0000-0000A4310000}"/>
    <cellStyle name="Normal 3 46 3 2" xfId="12401" xr:uid="{00000000-0005-0000-0000-0000A5310000}"/>
    <cellStyle name="Normal 3 46 3 2 2" xfId="12402" xr:uid="{00000000-0005-0000-0000-0000A6310000}"/>
    <cellStyle name="Normal 3 47" xfId="12403" xr:uid="{00000000-0005-0000-0000-0000A7310000}"/>
    <cellStyle name="Normal 3 47 2" xfId="12404" xr:uid="{00000000-0005-0000-0000-0000A8310000}"/>
    <cellStyle name="Normal 3 47 2 2" xfId="12405" xr:uid="{00000000-0005-0000-0000-0000A9310000}"/>
    <cellStyle name="Normal 3 47 2 2 2" xfId="12406" xr:uid="{00000000-0005-0000-0000-0000AA310000}"/>
    <cellStyle name="Normal 3 47 3" xfId="12407" xr:uid="{00000000-0005-0000-0000-0000AB310000}"/>
    <cellStyle name="Normal 3 47 3 2" xfId="12408" xr:uid="{00000000-0005-0000-0000-0000AC310000}"/>
    <cellStyle name="Normal 3 47 3 2 2" xfId="12409" xr:uid="{00000000-0005-0000-0000-0000AD310000}"/>
    <cellStyle name="Normal 3 48" xfId="12410" xr:uid="{00000000-0005-0000-0000-0000AE310000}"/>
    <cellStyle name="Normal 3 48 2" xfId="12411" xr:uid="{00000000-0005-0000-0000-0000AF310000}"/>
    <cellStyle name="Normal 3 48 2 2" xfId="12412" xr:uid="{00000000-0005-0000-0000-0000B0310000}"/>
    <cellStyle name="Normal 3 48 2 2 2" xfId="12413" xr:uid="{00000000-0005-0000-0000-0000B1310000}"/>
    <cellStyle name="Normal 3 48 3" xfId="12414" xr:uid="{00000000-0005-0000-0000-0000B2310000}"/>
    <cellStyle name="Normal 3 48 3 2" xfId="12415" xr:uid="{00000000-0005-0000-0000-0000B3310000}"/>
    <cellStyle name="Normal 3 48 3 2 2" xfId="12416" xr:uid="{00000000-0005-0000-0000-0000B4310000}"/>
    <cellStyle name="Normal 3 49" xfId="12417" xr:uid="{00000000-0005-0000-0000-0000B5310000}"/>
    <cellStyle name="Normal 3 49 2" xfId="12418" xr:uid="{00000000-0005-0000-0000-0000B6310000}"/>
    <cellStyle name="Normal 3 49 2 2" xfId="12419" xr:uid="{00000000-0005-0000-0000-0000B7310000}"/>
    <cellStyle name="Normal 3 49 2 2 2" xfId="12420" xr:uid="{00000000-0005-0000-0000-0000B8310000}"/>
    <cellStyle name="Normal 3 49 3" xfId="12421" xr:uid="{00000000-0005-0000-0000-0000B9310000}"/>
    <cellStyle name="Normal 3 49 3 2" xfId="12422" xr:uid="{00000000-0005-0000-0000-0000BA310000}"/>
    <cellStyle name="Normal 3 49 3 2 2" xfId="12423" xr:uid="{00000000-0005-0000-0000-0000BB310000}"/>
    <cellStyle name="Normal 3 5" xfId="12424" xr:uid="{00000000-0005-0000-0000-0000BC310000}"/>
    <cellStyle name="Normal 3 5 10" xfId="12425" xr:uid="{00000000-0005-0000-0000-0000BD310000}"/>
    <cellStyle name="Normal 3 5 10 2" xfId="12426" xr:uid="{00000000-0005-0000-0000-0000BE310000}"/>
    <cellStyle name="Normal 3 5 10 2 2" xfId="12427" xr:uid="{00000000-0005-0000-0000-0000BF310000}"/>
    <cellStyle name="Normal 3 5 10 2 2 2" xfId="12428" xr:uid="{00000000-0005-0000-0000-0000C0310000}"/>
    <cellStyle name="Normal 3 5 10 3" xfId="12429" xr:uid="{00000000-0005-0000-0000-0000C1310000}"/>
    <cellStyle name="Normal 3 5 10 3 2" xfId="12430" xr:uid="{00000000-0005-0000-0000-0000C2310000}"/>
    <cellStyle name="Normal 3 5 10 3 2 2" xfId="12431" xr:uid="{00000000-0005-0000-0000-0000C3310000}"/>
    <cellStyle name="Normal 3 5 11" xfId="12432" xr:uid="{00000000-0005-0000-0000-0000C4310000}"/>
    <cellStyle name="Normal 3 5 11 2" xfId="12433" xr:uid="{00000000-0005-0000-0000-0000C5310000}"/>
    <cellStyle name="Normal 3 5 11 2 2" xfId="12434" xr:uid="{00000000-0005-0000-0000-0000C6310000}"/>
    <cellStyle name="Normal 3 5 11 2 2 2" xfId="12435" xr:uid="{00000000-0005-0000-0000-0000C7310000}"/>
    <cellStyle name="Normal 3 5 11 3" xfId="12436" xr:uid="{00000000-0005-0000-0000-0000C8310000}"/>
    <cellStyle name="Normal 3 5 11 3 2" xfId="12437" xr:uid="{00000000-0005-0000-0000-0000C9310000}"/>
    <cellStyle name="Normal 3 5 11 3 2 2" xfId="12438" xr:uid="{00000000-0005-0000-0000-0000CA310000}"/>
    <cellStyle name="Normal 3 5 12" xfId="12439" xr:uid="{00000000-0005-0000-0000-0000CB310000}"/>
    <cellStyle name="Normal 3 5 12 2" xfId="12440" xr:uid="{00000000-0005-0000-0000-0000CC310000}"/>
    <cellStyle name="Normal 3 5 12 2 2" xfId="12441" xr:uid="{00000000-0005-0000-0000-0000CD310000}"/>
    <cellStyle name="Normal 3 5 12 2 2 2" xfId="12442" xr:uid="{00000000-0005-0000-0000-0000CE310000}"/>
    <cellStyle name="Normal 3 5 12 3" xfId="12443" xr:uid="{00000000-0005-0000-0000-0000CF310000}"/>
    <cellStyle name="Normal 3 5 12 3 2" xfId="12444" xr:uid="{00000000-0005-0000-0000-0000D0310000}"/>
    <cellStyle name="Normal 3 5 12 3 2 2" xfId="12445" xr:uid="{00000000-0005-0000-0000-0000D1310000}"/>
    <cellStyle name="Normal 3 5 13" xfId="12446" xr:uid="{00000000-0005-0000-0000-0000D2310000}"/>
    <cellStyle name="Normal 3 5 13 2" xfId="12447" xr:uid="{00000000-0005-0000-0000-0000D3310000}"/>
    <cellStyle name="Normal 3 5 13 2 2" xfId="12448" xr:uid="{00000000-0005-0000-0000-0000D4310000}"/>
    <cellStyle name="Normal 3 5 13 2 2 2" xfId="12449" xr:uid="{00000000-0005-0000-0000-0000D5310000}"/>
    <cellStyle name="Normal 3 5 13 3" xfId="12450" xr:uid="{00000000-0005-0000-0000-0000D6310000}"/>
    <cellStyle name="Normal 3 5 13 3 2" xfId="12451" xr:uid="{00000000-0005-0000-0000-0000D7310000}"/>
    <cellStyle name="Normal 3 5 13 3 2 2" xfId="12452" xr:uid="{00000000-0005-0000-0000-0000D8310000}"/>
    <cellStyle name="Normal 3 5 14" xfId="12453" xr:uid="{00000000-0005-0000-0000-0000D9310000}"/>
    <cellStyle name="Normal 3 5 14 2" xfId="12454" xr:uid="{00000000-0005-0000-0000-0000DA310000}"/>
    <cellStyle name="Normal 3 5 14 2 2" xfId="12455" xr:uid="{00000000-0005-0000-0000-0000DB310000}"/>
    <cellStyle name="Normal 3 5 14 2 2 2" xfId="12456" xr:uid="{00000000-0005-0000-0000-0000DC310000}"/>
    <cellStyle name="Normal 3 5 14 3" xfId="12457" xr:uid="{00000000-0005-0000-0000-0000DD310000}"/>
    <cellStyle name="Normal 3 5 14 3 2" xfId="12458" xr:uid="{00000000-0005-0000-0000-0000DE310000}"/>
    <cellStyle name="Normal 3 5 14 3 2 2" xfId="12459" xr:uid="{00000000-0005-0000-0000-0000DF310000}"/>
    <cellStyle name="Normal 3 5 15" xfId="12460" xr:uid="{00000000-0005-0000-0000-0000E0310000}"/>
    <cellStyle name="Normal 3 5 15 2" xfId="12461" xr:uid="{00000000-0005-0000-0000-0000E1310000}"/>
    <cellStyle name="Normal 3 5 15 2 2" xfId="12462" xr:uid="{00000000-0005-0000-0000-0000E2310000}"/>
    <cellStyle name="Normal 3 5 15 2 2 2" xfId="12463" xr:uid="{00000000-0005-0000-0000-0000E3310000}"/>
    <cellStyle name="Normal 3 5 15 3" xfId="12464" xr:uid="{00000000-0005-0000-0000-0000E4310000}"/>
    <cellStyle name="Normal 3 5 15 3 2" xfId="12465" xr:uid="{00000000-0005-0000-0000-0000E5310000}"/>
    <cellStyle name="Normal 3 5 15 3 2 2" xfId="12466" xr:uid="{00000000-0005-0000-0000-0000E6310000}"/>
    <cellStyle name="Normal 3 5 16" xfId="12467" xr:uid="{00000000-0005-0000-0000-0000E7310000}"/>
    <cellStyle name="Normal 3 5 16 2" xfId="12468" xr:uid="{00000000-0005-0000-0000-0000E8310000}"/>
    <cellStyle name="Normal 3 5 16 2 2" xfId="12469" xr:uid="{00000000-0005-0000-0000-0000E9310000}"/>
    <cellStyle name="Normal 3 5 16 2 2 2" xfId="12470" xr:uid="{00000000-0005-0000-0000-0000EA310000}"/>
    <cellStyle name="Normal 3 5 16 3" xfId="12471" xr:uid="{00000000-0005-0000-0000-0000EB310000}"/>
    <cellStyle name="Normal 3 5 16 3 2" xfId="12472" xr:uid="{00000000-0005-0000-0000-0000EC310000}"/>
    <cellStyle name="Normal 3 5 16 3 2 2" xfId="12473" xr:uid="{00000000-0005-0000-0000-0000ED310000}"/>
    <cellStyle name="Normal 3 5 17" xfId="12474" xr:uid="{00000000-0005-0000-0000-0000EE310000}"/>
    <cellStyle name="Normal 3 5 17 2" xfId="12475" xr:uid="{00000000-0005-0000-0000-0000EF310000}"/>
    <cellStyle name="Normal 3 5 17 2 2" xfId="12476" xr:uid="{00000000-0005-0000-0000-0000F0310000}"/>
    <cellStyle name="Normal 3 5 17 2 2 2" xfId="12477" xr:uid="{00000000-0005-0000-0000-0000F1310000}"/>
    <cellStyle name="Normal 3 5 17 3" xfId="12478" xr:uid="{00000000-0005-0000-0000-0000F2310000}"/>
    <cellStyle name="Normal 3 5 17 3 2" xfId="12479" xr:uid="{00000000-0005-0000-0000-0000F3310000}"/>
    <cellStyle name="Normal 3 5 17 3 2 2" xfId="12480" xr:uid="{00000000-0005-0000-0000-0000F4310000}"/>
    <cellStyle name="Normal 3 5 18" xfId="12481" xr:uid="{00000000-0005-0000-0000-0000F5310000}"/>
    <cellStyle name="Normal 3 5 18 2" xfId="12482" xr:uid="{00000000-0005-0000-0000-0000F6310000}"/>
    <cellStyle name="Normal 3 5 18 2 2" xfId="12483" xr:uid="{00000000-0005-0000-0000-0000F7310000}"/>
    <cellStyle name="Normal 3 5 18 2 2 2" xfId="12484" xr:uid="{00000000-0005-0000-0000-0000F8310000}"/>
    <cellStyle name="Normal 3 5 18 3" xfId="12485" xr:uid="{00000000-0005-0000-0000-0000F9310000}"/>
    <cellStyle name="Normal 3 5 18 3 2" xfId="12486" xr:uid="{00000000-0005-0000-0000-0000FA310000}"/>
    <cellStyle name="Normal 3 5 18 3 2 2" xfId="12487" xr:uid="{00000000-0005-0000-0000-0000FB310000}"/>
    <cellStyle name="Normal 3 5 19" xfId="12488" xr:uid="{00000000-0005-0000-0000-0000FC310000}"/>
    <cellStyle name="Normal 3 5 19 2" xfId="12489" xr:uid="{00000000-0005-0000-0000-0000FD310000}"/>
    <cellStyle name="Normal 3 5 19 2 2" xfId="12490" xr:uid="{00000000-0005-0000-0000-0000FE310000}"/>
    <cellStyle name="Normal 3 5 19 2 2 2" xfId="12491" xr:uid="{00000000-0005-0000-0000-0000FF310000}"/>
    <cellStyle name="Normal 3 5 19 3" xfId="12492" xr:uid="{00000000-0005-0000-0000-000000320000}"/>
    <cellStyle name="Normal 3 5 19 3 2" xfId="12493" xr:uid="{00000000-0005-0000-0000-000001320000}"/>
    <cellStyle name="Normal 3 5 19 3 2 2" xfId="12494" xr:uid="{00000000-0005-0000-0000-000002320000}"/>
    <cellStyle name="Normal 3 5 2" xfId="12495" xr:uid="{00000000-0005-0000-0000-000003320000}"/>
    <cellStyle name="Normal 3 5 2 2" xfId="12496" xr:uid="{00000000-0005-0000-0000-000004320000}"/>
    <cellStyle name="Normal 3 5 2 2 2" xfId="12497" xr:uid="{00000000-0005-0000-0000-000005320000}"/>
    <cellStyle name="Normal 3 5 2 2 2 2" xfId="12498" xr:uid="{00000000-0005-0000-0000-000006320000}"/>
    <cellStyle name="Normal 3 5 2 3" xfId="12499" xr:uid="{00000000-0005-0000-0000-000007320000}"/>
    <cellStyle name="Normal 3 5 2 3 2" xfId="12500" xr:uid="{00000000-0005-0000-0000-000008320000}"/>
    <cellStyle name="Normal 3 5 2 3 2 2" xfId="12501" xr:uid="{00000000-0005-0000-0000-000009320000}"/>
    <cellStyle name="Normal 3 5 20" xfId="12502" xr:uid="{00000000-0005-0000-0000-00000A320000}"/>
    <cellStyle name="Normal 3 5 20 2" xfId="12503" xr:uid="{00000000-0005-0000-0000-00000B320000}"/>
    <cellStyle name="Normal 3 5 20 2 2" xfId="12504" xr:uid="{00000000-0005-0000-0000-00000C320000}"/>
    <cellStyle name="Normal 3 5 20 2 2 2" xfId="12505" xr:uid="{00000000-0005-0000-0000-00000D320000}"/>
    <cellStyle name="Normal 3 5 20 3" xfId="12506" xr:uid="{00000000-0005-0000-0000-00000E320000}"/>
    <cellStyle name="Normal 3 5 20 3 2" xfId="12507" xr:uid="{00000000-0005-0000-0000-00000F320000}"/>
    <cellStyle name="Normal 3 5 20 3 2 2" xfId="12508" xr:uid="{00000000-0005-0000-0000-000010320000}"/>
    <cellStyle name="Normal 3 5 21" xfId="12509" xr:uid="{00000000-0005-0000-0000-000011320000}"/>
    <cellStyle name="Normal 3 5 21 2" xfId="12510" xr:uid="{00000000-0005-0000-0000-000012320000}"/>
    <cellStyle name="Normal 3 5 21 2 2" xfId="12511" xr:uid="{00000000-0005-0000-0000-000013320000}"/>
    <cellStyle name="Normal 3 5 21 2 2 2" xfId="12512" xr:uid="{00000000-0005-0000-0000-000014320000}"/>
    <cellStyle name="Normal 3 5 21 3" xfId="12513" xr:uid="{00000000-0005-0000-0000-000015320000}"/>
    <cellStyle name="Normal 3 5 21 3 2" xfId="12514" xr:uid="{00000000-0005-0000-0000-000016320000}"/>
    <cellStyle name="Normal 3 5 21 3 2 2" xfId="12515" xr:uid="{00000000-0005-0000-0000-000017320000}"/>
    <cellStyle name="Normal 3 5 22" xfId="12516" xr:uid="{00000000-0005-0000-0000-000018320000}"/>
    <cellStyle name="Normal 3 5 22 2" xfId="12517" xr:uid="{00000000-0005-0000-0000-000019320000}"/>
    <cellStyle name="Normal 3 5 22 2 2" xfId="12518" xr:uid="{00000000-0005-0000-0000-00001A320000}"/>
    <cellStyle name="Normal 3 5 22 2 2 2" xfId="12519" xr:uid="{00000000-0005-0000-0000-00001B320000}"/>
    <cellStyle name="Normal 3 5 22 3" xfId="12520" xr:uid="{00000000-0005-0000-0000-00001C320000}"/>
    <cellStyle name="Normal 3 5 22 3 2" xfId="12521" xr:uid="{00000000-0005-0000-0000-00001D320000}"/>
    <cellStyle name="Normal 3 5 22 3 2 2" xfId="12522" xr:uid="{00000000-0005-0000-0000-00001E320000}"/>
    <cellStyle name="Normal 3 5 23" xfId="12523" xr:uid="{00000000-0005-0000-0000-00001F320000}"/>
    <cellStyle name="Normal 3 5 23 2" xfId="12524" xr:uid="{00000000-0005-0000-0000-000020320000}"/>
    <cellStyle name="Normal 3 5 23 2 2" xfId="12525" xr:uid="{00000000-0005-0000-0000-000021320000}"/>
    <cellStyle name="Normal 3 5 23 2 2 2" xfId="12526" xr:uid="{00000000-0005-0000-0000-000022320000}"/>
    <cellStyle name="Normal 3 5 23 3" xfId="12527" xr:uid="{00000000-0005-0000-0000-000023320000}"/>
    <cellStyle name="Normal 3 5 23 3 2" xfId="12528" xr:uid="{00000000-0005-0000-0000-000024320000}"/>
    <cellStyle name="Normal 3 5 23 3 2 2" xfId="12529" xr:uid="{00000000-0005-0000-0000-000025320000}"/>
    <cellStyle name="Normal 3 5 24" xfId="12530" xr:uid="{00000000-0005-0000-0000-000026320000}"/>
    <cellStyle name="Normal 3 5 24 2" xfId="12531" xr:uid="{00000000-0005-0000-0000-000027320000}"/>
    <cellStyle name="Normal 3 5 24 2 2" xfId="12532" xr:uid="{00000000-0005-0000-0000-000028320000}"/>
    <cellStyle name="Normal 3 5 25" xfId="12533" xr:uid="{00000000-0005-0000-0000-000029320000}"/>
    <cellStyle name="Normal 3 5 25 2" xfId="12534" xr:uid="{00000000-0005-0000-0000-00002A320000}"/>
    <cellStyle name="Normal 3 5 25 2 2" xfId="12535" xr:uid="{00000000-0005-0000-0000-00002B320000}"/>
    <cellStyle name="Normal 3 5 3" xfId="12536" xr:uid="{00000000-0005-0000-0000-00002C320000}"/>
    <cellStyle name="Normal 3 5 3 2" xfId="12537" xr:uid="{00000000-0005-0000-0000-00002D320000}"/>
    <cellStyle name="Normal 3 5 3 2 2" xfId="12538" xr:uid="{00000000-0005-0000-0000-00002E320000}"/>
    <cellStyle name="Normal 3 5 3 2 2 2" xfId="12539" xr:uid="{00000000-0005-0000-0000-00002F320000}"/>
    <cellStyle name="Normal 3 5 3 3" xfId="12540" xr:uid="{00000000-0005-0000-0000-000030320000}"/>
    <cellStyle name="Normal 3 5 3 3 2" xfId="12541" xr:uid="{00000000-0005-0000-0000-000031320000}"/>
    <cellStyle name="Normal 3 5 3 3 2 2" xfId="12542" xr:uid="{00000000-0005-0000-0000-000032320000}"/>
    <cellStyle name="Normal 3 5 4" xfId="12543" xr:uid="{00000000-0005-0000-0000-000033320000}"/>
    <cellStyle name="Normal 3 5 4 2" xfId="12544" xr:uid="{00000000-0005-0000-0000-000034320000}"/>
    <cellStyle name="Normal 3 5 4 2 2" xfId="12545" xr:uid="{00000000-0005-0000-0000-000035320000}"/>
    <cellStyle name="Normal 3 5 4 2 2 2" xfId="12546" xr:uid="{00000000-0005-0000-0000-000036320000}"/>
    <cellStyle name="Normal 3 5 4 3" xfId="12547" xr:uid="{00000000-0005-0000-0000-000037320000}"/>
    <cellStyle name="Normal 3 5 4 3 2" xfId="12548" xr:uid="{00000000-0005-0000-0000-000038320000}"/>
    <cellStyle name="Normal 3 5 4 3 2 2" xfId="12549" xr:uid="{00000000-0005-0000-0000-000039320000}"/>
    <cellStyle name="Normal 3 5 5" xfId="12550" xr:uid="{00000000-0005-0000-0000-00003A320000}"/>
    <cellStyle name="Normal 3 5 5 2" xfId="12551" xr:uid="{00000000-0005-0000-0000-00003B320000}"/>
    <cellStyle name="Normal 3 5 5 2 2" xfId="12552" xr:uid="{00000000-0005-0000-0000-00003C320000}"/>
    <cellStyle name="Normal 3 5 5 2 2 2" xfId="12553" xr:uid="{00000000-0005-0000-0000-00003D320000}"/>
    <cellStyle name="Normal 3 5 5 3" xfId="12554" xr:uid="{00000000-0005-0000-0000-00003E320000}"/>
    <cellStyle name="Normal 3 5 5 3 2" xfId="12555" xr:uid="{00000000-0005-0000-0000-00003F320000}"/>
    <cellStyle name="Normal 3 5 5 3 2 2" xfId="12556" xr:uid="{00000000-0005-0000-0000-000040320000}"/>
    <cellStyle name="Normal 3 5 6" xfId="12557" xr:uid="{00000000-0005-0000-0000-000041320000}"/>
    <cellStyle name="Normal 3 5 6 2" xfId="12558" xr:uid="{00000000-0005-0000-0000-000042320000}"/>
    <cellStyle name="Normal 3 5 6 2 2" xfId="12559" xr:uid="{00000000-0005-0000-0000-000043320000}"/>
    <cellStyle name="Normal 3 5 6 2 2 2" xfId="12560" xr:uid="{00000000-0005-0000-0000-000044320000}"/>
    <cellStyle name="Normal 3 5 6 3" xfId="12561" xr:uid="{00000000-0005-0000-0000-000045320000}"/>
    <cellStyle name="Normal 3 5 6 3 2" xfId="12562" xr:uid="{00000000-0005-0000-0000-000046320000}"/>
    <cellStyle name="Normal 3 5 6 3 2 2" xfId="12563" xr:uid="{00000000-0005-0000-0000-000047320000}"/>
    <cellStyle name="Normal 3 5 7" xfId="12564" xr:uid="{00000000-0005-0000-0000-000048320000}"/>
    <cellStyle name="Normal 3 5 7 2" xfId="12565" xr:uid="{00000000-0005-0000-0000-000049320000}"/>
    <cellStyle name="Normal 3 5 7 2 2" xfId="12566" xr:uid="{00000000-0005-0000-0000-00004A320000}"/>
    <cellStyle name="Normal 3 5 7 2 2 2" xfId="12567" xr:uid="{00000000-0005-0000-0000-00004B320000}"/>
    <cellStyle name="Normal 3 5 7 3" xfId="12568" xr:uid="{00000000-0005-0000-0000-00004C320000}"/>
    <cellStyle name="Normal 3 5 7 3 2" xfId="12569" xr:uid="{00000000-0005-0000-0000-00004D320000}"/>
    <cellStyle name="Normal 3 5 7 3 2 2" xfId="12570" xr:uid="{00000000-0005-0000-0000-00004E320000}"/>
    <cellStyle name="Normal 3 5 8" xfId="12571" xr:uid="{00000000-0005-0000-0000-00004F320000}"/>
    <cellStyle name="Normal 3 5 8 2" xfId="12572" xr:uid="{00000000-0005-0000-0000-000050320000}"/>
    <cellStyle name="Normal 3 5 8 2 2" xfId="12573" xr:uid="{00000000-0005-0000-0000-000051320000}"/>
    <cellStyle name="Normal 3 5 8 2 2 2" xfId="12574" xr:uid="{00000000-0005-0000-0000-000052320000}"/>
    <cellStyle name="Normal 3 5 8 3" xfId="12575" xr:uid="{00000000-0005-0000-0000-000053320000}"/>
    <cellStyle name="Normal 3 5 8 3 2" xfId="12576" xr:uid="{00000000-0005-0000-0000-000054320000}"/>
    <cellStyle name="Normal 3 5 8 3 2 2" xfId="12577" xr:uid="{00000000-0005-0000-0000-000055320000}"/>
    <cellStyle name="Normal 3 5 9" xfId="12578" xr:uid="{00000000-0005-0000-0000-000056320000}"/>
    <cellStyle name="Normal 3 5 9 2" xfId="12579" xr:uid="{00000000-0005-0000-0000-000057320000}"/>
    <cellStyle name="Normal 3 5 9 2 2" xfId="12580" xr:uid="{00000000-0005-0000-0000-000058320000}"/>
    <cellStyle name="Normal 3 5 9 2 2 2" xfId="12581" xr:uid="{00000000-0005-0000-0000-000059320000}"/>
    <cellStyle name="Normal 3 5 9 3" xfId="12582" xr:uid="{00000000-0005-0000-0000-00005A320000}"/>
    <cellStyle name="Normal 3 5 9 3 2" xfId="12583" xr:uid="{00000000-0005-0000-0000-00005B320000}"/>
    <cellStyle name="Normal 3 5 9 3 2 2" xfId="12584" xr:uid="{00000000-0005-0000-0000-00005C320000}"/>
    <cellStyle name="Normal 3 50" xfId="12585" xr:uid="{00000000-0005-0000-0000-00005D320000}"/>
    <cellStyle name="Normal 3 50 2" xfId="12586" xr:uid="{00000000-0005-0000-0000-00005E320000}"/>
    <cellStyle name="Normal 3 50 2 2" xfId="12587" xr:uid="{00000000-0005-0000-0000-00005F320000}"/>
    <cellStyle name="Normal 3 50 2 2 2" xfId="12588" xr:uid="{00000000-0005-0000-0000-000060320000}"/>
    <cellStyle name="Normal 3 50 3" xfId="12589" xr:uid="{00000000-0005-0000-0000-000061320000}"/>
    <cellStyle name="Normal 3 50 3 2" xfId="12590" xr:uid="{00000000-0005-0000-0000-000062320000}"/>
    <cellStyle name="Normal 3 50 3 2 2" xfId="12591" xr:uid="{00000000-0005-0000-0000-000063320000}"/>
    <cellStyle name="Normal 3 51" xfId="12592" xr:uid="{00000000-0005-0000-0000-000064320000}"/>
    <cellStyle name="Normal 3 51 2" xfId="12593" xr:uid="{00000000-0005-0000-0000-000065320000}"/>
    <cellStyle name="Normal 3 51 2 2" xfId="12594" xr:uid="{00000000-0005-0000-0000-000066320000}"/>
    <cellStyle name="Normal 3 51 2 2 2" xfId="12595" xr:uid="{00000000-0005-0000-0000-000067320000}"/>
    <cellStyle name="Normal 3 51 3" xfId="12596" xr:uid="{00000000-0005-0000-0000-000068320000}"/>
    <cellStyle name="Normal 3 51 3 2" xfId="12597" xr:uid="{00000000-0005-0000-0000-000069320000}"/>
    <cellStyle name="Normal 3 51 3 2 2" xfId="12598" xr:uid="{00000000-0005-0000-0000-00006A320000}"/>
    <cellStyle name="Normal 3 52" xfId="12599" xr:uid="{00000000-0005-0000-0000-00006B320000}"/>
    <cellStyle name="Normal 3 52 2" xfId="12600" xr:uid="{00000000-0005-0000-0000-00006C320000}"/>
    <cellStyle name="Normal 3 52 2 2" xfId="12601" xr:uid="{00000000-0005-0000-0000-00006D320000}"/>
    <cellStyle name="Normal 3 52 2 2 2" xfId="12602" xr:uid="{00000000-0005-0000-0000-00006E320000}"/>
    <cellStyle name="Normal 3 52 3" xfId="12603" xr:uid="{00000000-0005-0000-0000-00006F320000}"/>
    <cellStyle name="Normal 3 52 3 2" xfId="12604" xr:uid="{00000000-0005-0000-0000-000070320000}"/>
    <cellStyle name="Normal 3 52 3 2 2" xfId="12605" xr:uid="{00000000-0005-0000-0000-000071320000}"/>
    <cellStyle name="Normal 3 53" xfId="12606" xr:uid="{00000000-0005-0000-0000-000072320000}"/>
    <cellStyle name="Normal 3 53 2" xfId="12607" xr:uid="{00000000-0005-0000-0000-000073320000}"/>
    <cellStyle name="Normal 3 53 2 2" xfId="12608" xr:uid="{00000000-0005-0000-0000-000074320000}"/>
    <cellStyle name="Normal 3 53 2 2 2" xfId="12609" xr:uid="{00000000-0005-0000-0000-000075320000}"/>
    <cellStyle name="Normal 3 53 3" xfId="12610" xr:uid="{00000000-0005-0000-0000-000076320000}"/>
    <cellStyle name="Normal 3 53 3 2" xfId="12611" xr:uid="{00000000-0005-0000-0000-000077320000}"/>
    <cellStyle name="Normal 3 53 3 2 2" xfId="12612" xr:uid="{00000000-0005-0000-0000-000078320000}"/>
    <cellStyle name="Normal 3 54" xfId="12613" xr:uid="{00000000-0005-0000-0000-000079320000}"/>
    <cellStyle name="Normal 3 54 2" xfId="12614" xr:uid="{00000000-0005-0000-0000-00007A320000}"/>
    <cellStyle name="Normal 3 54 2 2" xfId="12615" xr:uid="{00000000-0005-0000-0000-00007B320000}"/>
    <cellStyle name="Normal 3 54 2 2 2" xfId="12616" xr:uid="{00000000-0005-0000-0000-00007C320000}"/>
    <cellStyle name="Normal 3 54 3" xfId="12617" xr:uid="{00000000-0005-0000-0000-00007D320000}"/>
    <cellStyle name="Normal 3 54 3 2" xfId="12618" xr:uid="{00000000-0005-0000-0000-00007E320000}"/>
    <cellStyle name="Normal 3 54 3 2 2" xfId="12619" xr:uid="{00000000-0005-0000-0000-00007F320000}"/>
    <cellStyle name="Normal 3 55" xfId="12620" xr:uid="{00000000-0005-0000-0000-000080320000}"/>
    <cellStyle name="Normal 3 55 2" xfId="12621" xr:uid="{00000000-0005-0000-0000-000081320000}"/>
    <cellStyle name="Normal 3 55 2 2" xfId="12622" xr:uid="{00000000-0005-0000-0000-000082320000}"/>
    <cellStyle name="Normal 3 55 2 2 2" xfId="12623" xr:uid="{00000000-0005-0000-0000-000083320000}"/>
    <cellStyle name="Normal 3 55 3" xfId="12624" xr:uid="{00000000-0005-0000-0000-000084320000}"/>
    <cellStyle name="Normal 3 55 3 2" xfId="12625" xr:uid="{00000000-0005-0000-0000-000085320000}"/>
    <cellStyle name="Normal 3 55 3 2 2" xfId="12626" xr:uid="{00000000-0005-0000-0000-000086320000}"/>
    <cellStyle name="Normal 3 56" xfId="12627" xr:uid="{00000000-0005-0000-0000-000087320000}"/>
    <cellStyle name="Normal 3 56 2" xfId="12628" xr:uid="{00000000-0005-0000-0000-000088320000}"/>
    <cellStyle name="Normal 3 56 2 2" xfId="12629" xr:uid="{00000000-0005-0000-0000-000089320000}"/>
    <cellStyle name="Normal 3 56 2 2 2" xfId="12630" xr:uid="{00000000-0005-0000-0000-00008A320000}"/>
    <cellStyle name="Normal 3 56 3" xfId="12631" xr:uid="{00000000-0005-0000-0000-00008B320000}"/>
    <cellStyle name="Normal 3 56 3 2" xfId="12632" xr:uid="{00000000-0005-0000-0000-00008C320000}"/>
    <cellStyle name="Normal 3 56 3 2 2" xfId="12633" xr:uid="{00000000-0005-0000-0000-00008D320000}"/>
    <cellStyle name="Normal 3 57" xfId="12634" xr:uid="{00000000-0005-0000-0000-00008E320000}"/>
    <cellStyle name="Normal 3 57 2" xfId="12635" xr:uid="{00000000-0005-0000-0000-00008F320000}"/>
    <cellStyle name="Normal 3 57 2 2" xfId="12636" xr:uid="{00000000-0005-0000-0000-000090320000}"/>
    <cellStyle name="Normal 3 57 2 2 2" xfId="12637" xr:uid="{00000000-0005-0000-0000-000091320000}"/>
    <cellStyle name="Normal 3 57 3" xfId="12638" xr:uid="{00000000-0005-0000-0000-000092320000}"/>
    <cellStyle name="Normal 3 57 3 2" xfId="12639" xr:uid="{00000000-0005-0000-0000-000093320000}"/>
    <cellStyle name="Normal 3 57 3 2 2" xfId="12640" xr:uid="{00000000-0005-0000-0000-000094320000}"/>
    <cellStyle name="Normal 3 58" xfId="12641" xr:uid="{00000000-0005-0000-0000-000095320000}"/>
    <cellStyle name="Normal 3 58 2" xfId="12642" xr:uid="{00000000-0005-0000-0000-000096320000}"/>
    <cellStyle name="Normal 3 58 2 2" xfId="12643" xr:uid="{00000000-0005-0000-0000-000097320000}"/>
    <cellStyle name="Normal 3 58 2 2 2" xfId="12644" xr:uid="{00000000-0005-0000-0000-000098320000}"/>
    <cellStyle name="Normal 3 58 3" xfId="12645" xr:uid="{00000000-0005-0000-0000-000099320000}"/>
    <cellStyle name="Normal 3 58 3 2" xfId="12646" xr:uid="{00000000-0005-0000-0000-00009A320000}"/>
    <cellStyle name="Normal 3 58 3 2 2" xfId="12647" xr:uid="{00000000-0005-0000-0000-00009B320000}"/>
    <cellStyle name="Normal 3 59" xfId="12648" xr:uid="{00000000-0005-0000-0000-00009C320000}"/>
    <cellStyle name="Normal 3 59 2" xfId="12649" xr:uid="{00000000-0005-0000-0000-00009D320000}"/>
    <cellStyle name="Normal 3 59 2 2" xfId="12650" xr:uid="{00000000-0005-0000-0000-00009E320000}"/>
    <cellStyle name="Normal 3 59 2 2 2" xfId="12651" xr:uid="{00000000-0005-0000-0000-00009F320000}"/>
    <cellStyle name="Normal 3 59 3" xfId="12652" xr:uid="{00000000-0005-0000-0000-0000A0320000}"/>
    <cellStyle name="Normal 3 59 3 2" xfId="12653" xr:uid="{00000000-0005-0000-0000-0000A1320000}"/>
    <cellStyle name="Normal 3 59 3 2 2" xfId="12654" xr:uid="{00000000-0005-0000-0000-0000A2320000}"/>
    <cellStyle name="Normal 3 6" xfId="12655" xr:uid="{00000000-0005-0000-0000-0000A3320000}"/>
    <cellStyle name="Normal 3 6 10" xfId="12656" xr:uid="{00000000-0005-0000-0000-0000A4320000}"/>
    <cellStyle name="Normal 3 6 10 2" xfId="12657" xr:uid="{00000000-0005-0000-0000-0000A5320000}"/>
    <cellStyle name="Normal 3 6 10 2 2" xfId="12658" xr:uid="{00000000-0005-0000-0000-0000A6320000}"/>
    <cellStyle name="Normal 3 6 10 2 2 2" xfId="12659" xr:uid="{00000000-0005-0000-0000-0000A7320000}"/>
    <cellStyle name="Normal 3 6 10 3" xfId="12660" xr:uid="{00000000-0005-0000-0000-0000A8320000}"/>
    <cellStyle name="Normal 3 6 10 3 2" xfId="12661" xr:uid="{00000000-0005-0000-0000-0000A9320000}"/>
    <cellStyle name="Normal 3 6 10 3 2 2" xfId="12662" xr:uid="{00000000-0005-0000-0000-0000AA320000}"/>
    <cellStyle name="Normal 3 6 11" xfId="12663" xr:uid="{00000000-0005-0000-0000-0000AB320000}"/>
    <cellStyle name="Normal 3 6 11 2" xfId="12664" xr:uid="{00000000-0005-0000-0000-0000AC320000}"/>
    <cellStyle name="Normal 3 6 11 2 2" xfId="12665" xr:uid="{00000000-0005-0000-0000-0000AD320000}"/>
    <cellStyle name="Normal 3 6 11 2 2 2" xfId="12666" xr:uid="{00000000-0005-0000-0000-0000AE320000}"/>
    <cellStyle name="Normal 3 6 11 3" xfId="12667" xr:uid="{00000000-0005-0000-0000-0000AF320000}"/>
    <cellStyle name="Normal 3 6 11 3 2" xfId="12668" xr:uid="{00000000-0005-0000-0000-0000B0320000}"/>
    <cellStyle name="Normal 3 6 11 3 2 2" xfId="12669" xr:uid="{00000000-0005-0000-0000-0000B1320000}"/>
    <cellStyle name="Normal 3 6 12" xfId="12670" xr:uid="{00000000-0005-0000-0000-0000B2320000}"/>
    <cellStyle name="Normal 3 6 12 2" xfId="12671" xr:uid="{00000000-0005-0000-0000-0000B3320000}"/>
    <cellStyle name="Normal 3 6 12 2 2" xfId="12672" xr:uid="{00000000-0005-0000-0000-0000B4320000}"/>
    <cellStyle name="Normal 3 6 12 2 2 2" xfId="12673" xr:uid="{00000000-0005-0000-0000-0000B5320000}"/>
    <cellStyle name="Normal 3 6 12 3" xfId="12674" xr:uid="{00000000-0005-0000-0000-0000B6320000}"/>
    <cellStyle name="Normal 3 6 12 3 2" xfId="12675" xr:uid="{00000000-0005-0000-0000-0000B7320000}"/>
    <cellStyle name="Normal 3 6 12 3 2 2" xfId="12676" xr:uid="{00000000-0005-0000-0000-0000B8320000}"/>
    <cellStyle name="Normal 3 6 13" xfId="12677" xr:uid="{00000000-0005-0000-0000-0000B9320000}"/>
    <cellStyle name="Normal 3 6 13 2" xfId="12678" xr:uid="{00000000-0005-0000-0000-0000BA320000}"/>
    <cellStyle name="Normal 3 6 13 2 2" xfId="12679" xr:uid="{00000000-0005-0000-0000-0000BB320000}"/>
    <cellStyle name="Normal 3 6 13 2 2 2" xfId="12680" xr:uid="{00000000-0005-0000-0000-0000BC320000}"/>
    <cellStyle name="Normal 3 6 13 3" xfId="12681" xr:uid="{00000000-0005-0000-0000-0000BD320000}"/>
    <cellStyle name="Normal 3 6 13 3 2" xfId="12682" xr:uid="{00000000-0005-0000-0000-0000BE320000}"/>
    <cellStyle name="Normal 3 6 13 3 2 2" xfId="12683" xr:uid="{00000000-0005-0000-0000-0000BF320000}"/>
    <cellStyle name="Normal 3 6 14" xfId="12684" xr:uid="{00000000-0005-0000-0000-0000C0320000}"/>
    <cellStyle name="Normal 3 6 14 2" xfId="12685" xr:uid="{00000000-0005-0000-0000-0000C1320000}"/>
    <cellStyle name="Normal 3 6 14 2 2" xfId="12686" xr:uid="{00000000-0005-0000-0000-0000C2320000}"/>
    <cellStyle name="Normal 3 6 14 2 2 2" xfId="12687" xr:uid="{00000000-0005-0000-0000-0000C3320000}"/>
    <cellStyle name="Normal 3 6 14 3" xfId="12688" xr:uid="{00000000-0005-0000-0000-0000C4320000}"/>
    <cellStyle name="Normal 3 6 14 3 2" xfId="12689" xr:uid="{00000000-0005-0000-0000-0000C5320000}"/>
    <cellStyle name="Normal 3 6 14 3 2 2" xfId="12690" xr:uid="{00000000-0005-0000-0000-0000C6320000}"/>
    <cellStyle name="Normal 3 6 15" xfId="12691" xr:uid="{00000000-0005-0000-0000-0000C7320000}"/>
    <cellStyle name="Normal 3 6 15 2" xfId="12692" xr:uid="{00000000-0005-0000-0000-0000C8320000}"/>
    <cellStyle name="Normal 3 6 15 2 2" xfId="12693" xr:uid="{00000000-0005-0000-0000-0000C9320000}"/>
    <cellStyle name="Normal 3 6 15 2 2 2" xfId="12694" xr:uid="{00000000-0005-0000-0000-0000CA320000}"/>
    <cellStyle name="Normal 3 6 15 3" xfId="12695" xr:uid="{00000000-0005-0000-0000-0000CB320000}"/>
    <cellStyle name="Normal 3 6 15 3 2" xfId="12696" xr:uid="{00000000-0005-0000-0000-0000CC320000}"/>
    <cellStyle name="Normal 3 6 15 3 2 2" xfId="12697" xr:uid="{00000000-0005-0000-0000-0000CD320000}"/>
    <cellStyle name="Normal 3 6 16" xfId="12698" xr:uid="{00000000-0005-0000-0000-0000CE320000}"/>
    <cellStyle name="Normal 3 6 16 2" xfId="12699" xr:uid="{00000000-0005-0000-0000-0000CF320000}"/>
    <cellStyle name="Normal 3 6 16 2 2" xfId="12700" xr:uid="{00000000-0005-0000-0000-0000D0320000}"/>
    <cellStyle name="Normal 3 6 16 2 2 2" xfId="12701" xr:uid="{00000000-0005-0000-0000-0000D1320000}"/>
    <cellStyle name="Normal 3 6 16 3" xfId="12702" xr:uid="{00000000-0005-0000-0000-0000D2320000}"/>
    <cellStyle name="Normal 3 6 16 3 2" xfId="12703" xr:uid="{00000000-0005-0000-0000-0000D3320000}"/>
    <cellStyle name="Normal 3 6 16 3 2 2" xfId="12704" xr:uid="{00000000-0005-0000-0000-0000D4320000}"/>
    <cellStyle name="Normal 3 6 17" xfId="12705" xr:uid="{00000000-0005-0000-0000-0000D5320000}"/>
    <cellStyle name="Normal 3 6 17 2" xfId="12706" xr:uid="{00000000-0005-0000-0000-0000D6320000}"/>
    <cellStyle name="Normal 3 6 17 2 2" xfId="12707" xr:uid="{00000000-0005-0000-0000-0000D7320000}"/>
    <cellStyle name="Normal 3 6 17 2 2 2" xfId="12708" xr:uid="{00000000-0005-0000-0000-0000D8320000}"/>
    <cellStyle name="Normal 3 6 17 3" xfId="12709" xr:uid="{00000000-0005-0000-0000-0000D9320000}"/>
    <cellStyle name="Normal 3 6 17 3 2" xfId="12710" xr:uid="{00000000-0005-0000-0000-0000DA320000}"/>
    <cellStyle name="Normal 3 6 17 3 2 2" xfId="12711" xr:uid="{00000000-0005-0000-0000-0000DB320000}"/>
    <cellStyle name="Normal 3 6 18" xfId="12712" xr:uid="{00000000-0005-0000-0000-0000DC320000}"/>
    <cellStyle name="Normal 3 6 18 2" xfId="12713" xr:uid="{00000000-0005-0000-0000-0000DD320000}"/>
    <cellStyle name="Normal 3 6 18 2 2" xfId="12714" xr:uid="{00000000-0005-0000-0000-0000DE320000}"/>
    <cellStyle name="Normal 3 6 18 2 2 2" xfId="12715" xr:uid="{00000000-0005-0000-0000-0000DF320000}"/>
    <cellStyle name="Normal 3 6 18 3" xfId="12716" xr:uid="{00000000-0005-0000-0000-0000E0320000}"/>
    <cellStyle name="Normal 3 6 18 3 2" xfId="12717" xr:uid="{00000000-0005-0000-0000-0000E1320000}"/>
    <cellStyle name="Normal 3 6 18 3 2 2" xfId="12718" xr:uid="{00000000-0005-0000-0000-0000E2320000}"/>
    <cellStyle name="Normal 3 6 19" xfId="12719" xr:uid="{00000000-0005-0000-0000-0000E3320000}"/>
    <cellStyle name="Normal 3 6 19 2" xfId="12720" xr:uid="{00000000-0005-0000-0000-0000E4320000}"/>
    <cellStyle name="Normal 3 6 19 2 2" xfId="12721" xr:uid="{00000000-0005-0000-0000-0000E5320000}"/>
    <cellStyle name="Normal 3 6 19 2 2 2" xfId="12722" xr:uid="{00000000-0005-0000-0000-0000E6320000}"/>
    <cellStyle name="Normal 3 6 19 3" xfId="12723" xr:uid="{00000000-0005-0000-0000-0000E7320000}"/>
    <cellStyle name="Normal 3 6 19 3 2" xfId="12724" xr:uid="{00000000-0005-0000-0000-0000E8320000}"/>
    <cellStyle name="Normal 3 6 19 3 2 2" xfId="12725" xr:uid="{00000000-0005-0000-0000-0000E9320000}"/>
    <cellStyle name="Normal 3 6 2" xfId="12726" xr:uid="{00000000-0005-0000-0000-0000EA320000}"/>
    <cellStyle name="Normal 3 6 2 2" xfId="12727" xr:uid="{00000000-0005-0000-0000-0000EB320000}"/>
    <cellStyle name="Normal 3 6 2 2 2" xfId="12728" xr:uid="{00000000-0005-0000-0000-0000EC320000}"/>
    <cellStyle name="Normal 3 6 2 2 2 2" xfId="12729" xr:uid="{00000000-0005-0000-0000-0000ED320000}"/>
    <cellStyle name="Normal 3 6 2 3" xfId="12730" xr:uid="{00000000-0005-0000-0000-0000EE320000}"/>
    <cellStyle name="Normal 3 6 2 3 2" xfId="12731" xr:uid="{00000000-0005-0000-0000-0000EF320000}"/>
    <cellStyle name="Normal 3 6 2 3 2 2" xfId="12732" xr:uid="{00000000-0005-0000-0000-0000F0320000}"/>
    <cellStyle name="Normal 3 6 20" xfId="12733" xr:uid="{00000000-0005-0000-0000-0000F1320000}"/>
    <cellStyle name="Normal 3 6 20 2" xfId="12734" xr:uid="{00000000-0005-0000-0000-0000F2320000}"/>
    <cellStyle name="Normal 3 6 20 2 2" xfId="12735" xr:uid="{00000000-0005-0000-0000-0000F3320000}"/>
    <cellStyle name="Normal 3 6 20 2 2 2" xfId="12736" xr:uid="{00000000-0005-0000-0000-0000F4320000}"/>
    <cellStyle name="Normal 3 6 20 3" xfId="12737" xr:uid="{00000000-0005-0000-0000-0000F5320000}"/>
    <cellStyle name="Normal 3 6 20 3 2" xfId="12738" xr:uid="{00000000-0005-0000-0000-0000F6320000}"/>
    <cellStyle name="Normal 3 6 20 3 2 2" xfId="12739" xr:uid="{00000000-0005-0000-0000-0000F7320000}"/>
    <cellStyle name="Normal 3 6 21" xfId="12740" xr:uid="{00000000-0005-0000-0000-0000F8320000}"/>
    <cellStyle name="Normal 3 6 21 2" xfId="12741" xr:uid="{00000000-0005-0000-0000-0000F9320000}"/>
    <cellStyle name="Normal 3 6 21 2 2" xfId="12742" xr:uid="{00000000-0005-0000-0000-0000FA320000}"/>
    <cellStyle name="Normal 3 6 21 2 2 2" xfId="12743" xr:uid="{00000000-0005-0000-0000-0000FB320000}"/>
    <cellStyle name="Normal 3 6 21 3" xfId="12744" xr:uid="{00000000-0005-0000-0000-0000FC320000}"/>
    <cellStyle name="Normal 3 6 21 3 2" xfId="12745" xr:uid="{00000000-0005-0000-0000-0000FD320000}"/>
    <cellStyle name="Normal 3 6 21 3 2 2" xfId="12746" xr:uid="{00000000-0005-0000-0000-0000FE320000}"/>
    <cellStyle name="Normal 3 6 22" xfId="12747" xr:uid="{00000000-0005-0000-0000-0000FF320000}"/>
    <cellStyle name="Normal 3 6 22 2" xfId="12748" xr:uid="{00000000-0005-0000-0000-000000330000}"/>
    <cellStyle name="Normal 3 6 22 2 2" xfId="12749" xr:uid="{00000000-0005-0000-0000-000001330000}"/>
    <cellStyle name="Normal 3 6 22 2 2 2" xfId="12750" xr:uid="{00000000-0005-0000-0000-000002330000}"/>
    <cellStyle name="Normal 3 6 22 3" xfId="12751" xr:uid="{00000000-0005-0000-0000-000003330000}"/>
    <cellStyle name="Normal 3 6 22 3 2" xfId="12752" xr:uid="{00000000-0005-0000-0000-000004330000}"/>
    <cellStyle name="Normal 3 6 22 3 2 2" xfId="12753" xr:uid="{00000000-0005-0000-0000-000005330000}"/>
    <cellStyle name="Normal 3 6 23" xfId="12754" xr:uid="{00000000-0005-0000-0000-000006330000}"/>
    <cellStyle name="Normal 3 6 23 2" xfId="12755" xr:uid="{00000000-0005-0000-0000-000007330000}"/>
    <cellStyle name="Normal 3 6 23 2 2" xfId="12756" xr:uid="{00000000-0005-0000-0000-000008330000}"/>
    <cellStyle name="Normal 3 6 23 2 2 2" xfId="12757" xr:uid="{00000000-0005-0000-0000-000009330000}"/>
    <cellStyle name="Normal 3 6 23 3" xfId="12758" xr:uid="{00000000-0005-0000-0000-00000A330000}"/>
    <cellStyle name="Normal 3 6 23 3 2" xfId="12759" xr:uid="{00000000-0005-0000-0000-00000B330000}"/>
    <cellStyle name="Normal 3 6 23 3 2 2" xfId="12760" xr:uid="{00000000-0005-0000-0000-00000C330000}"/>
    <cellStyle name="Normal 3 6 24" xfId="12761" xr:uid="{00000000-0005-0000-0000-00000D330000}"/>
    <cellStyle name="Normal 3 6 24 2" xfId="12762" xr:uid="{00000000-0005-0000-0000-00000E330000}"/>
    <cellStyle name="Normal 3 6 24 2 2" xfId="12763" xr:uid="{00000000-0005-0000-0000-00000F330000}"/>
    <cellStyle name="Normal 3 6 25" xfId="12764" xr:uid="{00000000-0005-0000-0000-000010330000}"/>
    <cellStyle name="Normal 3 6 25 2" xfId="12765" xr:uid="{00000000-0005-0000-0000-000011330000}"/>
    <cellStyle name="Normal 3 6 25 2 2" xfId="12766" xr:uid="{00000000-0005-0000-0000-000012330000}"/>
    <cellStyle name="Normal 3 6 3" xfId="12767" xr:uid="{00000000-0005-0000-0000-000013330000}"/>
    <cellStyle name="Normal 3 6 3 2" xfId="12768" xr:uid="{00000000-0005-0000-0000-000014330000}"/>
    <cellStyle name="Normal 3 6 3 2 2" xfId="12769" xr:uid="{00000000-0005-0000-0000-000015330000}"/>
    <cellStyle name="Normal 3 6 3 2 2 2" xfId="12770" xr:uid="{00000000-0005-0000-0000-000016330000}"/>
    <cellStyle name="Normal 3 6 3 3" xfId="12771" xr:uid="{00000000-0005-0000-0000-000017330000}"/>
    <cellStyle name="Normal 3 6 3 3 2" xfId="12772" xr:uid="{00000000-0005-0000-0000-000018330000}"/>
    <cellStyle name="Normal 3 6 3 3 2 2" xfId="12773" xr:uid="{00000000-0005-0000-0000-000019330000}"/>
    <cellStyle name="Normal 3 6 4" xfId="12774" xr:uid="{00000000-0005-0000-0000-00001A330000}"/>
    <cellStyle name="Normal 3 6 4 2" xfId="12775" xr:uid="{00000000-0005-0000-0000-00001B330000}"/>
    <cellStyle name="Normal 3 6 4 2 2" xfId="12776" xr:uid="{00000000-0005-0000-0000-00001C330000}"/>
    <cellStyle name="Normal 3 6 4 2 2 2" xfId="12777" xr:uid="{00000000-0005-0000-0000-00001D330000}"/>
    <cellStyle name="Normal 3 6 4 3" xfId="12778" xr:uid="{00000000-0005-0000-0000-00001E330000}"/>
    <cellStyle name="Normal 3 6 4 3 2" xfId="12779" xr:uid="{00000000-0005-0000-0000-00001F330000}"/>
    <cellStyle name="Normal 3 6 4 3 2 2" xfId="12780" xr:uid="{00000000-0005-0000-0000-000020330000}"/>
    <cellStyle name="Normal 3 6 5" xfId="12781" xr:uid="{00000000-0005-0000-0000-000021330000}"/>
    <cellStyle name="Normal 3 6 5 2" xfId="12782" xr:uid="{00000000-0005-0000-0000-000022330000}"/>
    <cellStyle name="Normal 3 6 5 2 2" xfId="12783" xr:uid="{00000000-0005-0000-0000-000023330000}"/>
    <cellStyle name="Normal 3 6 5 2 2 2" xfId="12784" xr:uid="{00000000-0005-0000-0000-000024330000}"/>
    <cellStyle name="Normal 3 6 5 3" xfId="12785" xr:uid="{00000000-0005-0000-0000-000025330000}"/>
    <cellStyle name="Normal 3 6 5 3 2" xfId="12786" xr:uid="{00000000-0005-0000-0000-000026330000}"/>
    <cellStyle name="Normal 3 6 5 3 2 2" xfId="12787" xr:uid="{00000000-0005-0000-0000-000027330000}"/>
    <cellStyle name="Normal 3 6 6" xfId="12788" xr:uid="{00000000-0005-0000-0000-000028330000}"/>
    <cellStyle name="Normal 3 6 6 2" xfId="12789" xr:uid="{00000000-0005-0000-0000-000029330000}"/>
    <cellStyle name="Normal 3 6 6 2 2" xfId="12790" xr:uid="{00000000-0005-0000-0000-00002A330000}"/>
    <cellStyle name="Normal 3 6 6 2 2 2" xfId="12791" xr:uid="{00000000-0005-0000-0000-00002B330000}"/>
    <cellStyle name="Normal 3 6 6 3" xfId="12792" xr:uid="{00000000-0005-0000-0000-00002C330000}"/>
    <cellStyle name="Normal 3 6 6 3 2" xfId="12793" xr:uid="{00000000-0005-0000-0000-00002D330000}"/>
    <cellStyle name="Normal 3 6 6 3 2 2" xfId="12794" xr:uid="{00000000-0005-0000-0000-00002E330000}"/>
    <cellStyle name="Normal 3 6 7" xfId="12795" xr:uid="{00000000-0005-0000-0000-00002F330000}"/>
    <cellStyle name="Normal 3 6 7 2" xfId="12796" xr:uid="{00000000-0005-0000-0000-000030330000}"/>
    <cellStyle name="Normal 3 6 7 2 2" xfId="12797" xr:uid="{00000000-0005-0000-0000-000031330000}"/>
    <cellStyle name="Normal 3 6 7 2 2 2" xfId="12798" xr:uid="{00000000-0005-0000-0000-000032330000}"/>
    <cellStyle name="Normal 3 6 7 3" xfId="12799" xr:uid="{00000000-0005-0000-0000-000033330000}"/>
    <cellStyle name="Normal 3 6 7 3 2" xfId="12800" xr:uid="{00000000-0005-0000-0000-000034330000}"/>
    <cellStyle name="Normal 3 6 7 3 2 2" xfId="12801" xr:uid="{00000000-0005-0000-0000-000035330000}"/>
    <cellStyle name="Normal 3 6 8" xfId="12802" xr:uid="{00000000-0005-0000-0000-000036330000}"/>
    <cellStyle name="Normal 3 6 8 2" xfId="12803" xr:uid="{00000000-0005-0000-0000-000037330000}"/>
    <cellStyle name="Normal 3 6 8 2 2" xfId="12804" xr:uid="{00000000-0005-0000-0000-000038330000}"/>
    <cellStyle name="Normal 3 6 8 2 2 2" xfId="12805" xr:uid="{00000000-0005-0000-0000-000039330000}"/>
    <cellStyle name="Normal 3 6 8 3" xfId="12806" xr:uid="{00000000-0005-0000-0000-00003A330000}"/>
    <cellStyle name="Normal 3 6 8 3 2" xfId="12807" xr:uid="{00000000-0005-0000-0000-00003B330000}"/>
    <cellStyle name="Normal 3 6 8 3 2 2" xfId="12808" xr:uid="{00000000-0005-0000-0000-00003C330000}"/>
    <cellStyle name="Normal 3 6 9" xfId="12809" xr:uid="{00000000-0005-0000-0000-00003D330000}"/>
    <cellStyle name="Normal 3 6 9 2" xfId="12810" xr:uid="{00000000-0005-0000-0000-00003E330000}"/>
    <cellStyle name="Normal 3 6 9 2 2" xfId="12811" xr:uid="{00000000-0005-0000-0000-00003F330000}"/>
    <cellStyle name="Normal 3 6 9 2 2 2" xfId="12812" xr:uid="{00000000-0005-0000-0000-000040330000}"/>
    <cellStyle name="Normal 3 6 9 3" xfId="12813" xr:uid="{00000000-0005-0000-0000-000041330000}"/>
    <cellStyle name="Normal 3 6 9 3 2" xfId="12814" xr:uid="{00000000-0005-0000-0000-000042330000}"/>
    <cellStyle name="Normal 3 6 9 3 2 2" xfId="12815" xr:uid="{00000000-0005-0000-0000-000043330000}"/>
    <cellStyle name="Normal 3 60" xfId="12816" xr:uid="{00000000-0005-0000-0000-000044330000}"/>
    <cellStyle name="Normal 3 60 2" xfId="12817" xr:uid="{00000000-0005-0000-0000-000045330000}"/>
    <cellStyle name="Normal 3 60 2 2" xfId="12818" xr:uid="{00000000-0005-0000-0000-000046330000}"/>
    <cellStyle name="Normal 3 60 2 2 2" xfId="12819" xr:uid="{00000000-0005-0000-0000-000047330000}"/>
    <cellStyle name="Normal 3 60 3" xfId="12820" xr:uid="{00000000-0005-0000-0000-000048330000}"/>
    <cellStyle name="Normal 3 60 3 2" xfId="12821" xr:uid="{00000000-0005-0000-0000-000049330000}"/>
    <cellStyle name="Normal 3 60 3 2 2" xfId="12822" xr:uid="{00000000-0005-0000-0000-00004A330000}"/>
    <cellStyle name="Normal 3 61" xfId="12823" xr:uid="{00000000-0005-0000-0000-00004B330000}"/>
    <cellStyle name="Normal 3 61 2" xfId="12824" xr:uid="{00000000-0005-0000-0000-00004C330000}"/>
    <cellStyle name="Normal 3 61 2 2" xfId="12825" xr:uid="{00000000-0005-0000-0000-00004D330000}"/>
    <cellStyle name="Normal 3 61 2 2 2" xfId="12826" xr:uid="{00000000-0005-0000-0000-00004E330000}"/>
    <cellStyle name="Normal 3 61 3" xfId="12827" xr:uid="{00000000-0005-0000-0000-00004F330000}"/>
    <cellStyle name="Normal 3 61 3 2" xfId="12828" xr:uid="{00000000-0005-0000-0000-000050330000}"/>
    <cellStyle name="Normal 3 61 3 2 2" xfId="12829" xr:uid="{00000000-0005-0000-0000-000051330000}"/>
    <cellStyle name="Normal 3 62" xfId="12830" xr:uid="{00000000-0005-0000-0000-000052330000}"/>
    <cellStyle name="Normal 3 62 2" xfId="12831" xr:uid="{00000000-0005-0000-0000-000053330000}"/>
    <cellStyle name="Normal 3 62 2 2" xfId="12832" xr:uid="{00000000-0005-0000-0000-000054330000}"/>
    <cellStyle name="Normal 3 62 2 2 2" xfId="12833" xr:uid="{00000000-0005-0000-0000-000055330000}"/>
    <cellStyle name="Normal 3 62 3" xfId="12834" xr:uid="{00000000-0005-0000-0000-000056330000}"/>
    <cellStyle name="Normal 3 62 3 2" xfId="12835" xr:uid="{00000000-0005-0000-0000-000057330000}"/>
    <cellStyle name="Normal 3 62 3 2 2" xfId="12836" xr:uid="{00000000-0005-0000-0000-000058330000}"/>
    <cellStyle name="Normal 3 63" xfId="12837" xr:uid="{00000000-0005-0000-0000-000059330000}"/>
    <cellStyle name="Normal 3 63 2" xfId="12838" xr:uid="{00000000-0005-0000-0000-00005A330000}"/>
    <cellStyle name="Normal 3 63 2 2" xfId="12839" xr:uid="{00000000-0005-0000-0000-00005B330000}"/>
    <cellStyle name="Normal 3 63 2 2 2" xfId="12840" xr:uid="{00000000-0005-0000-0000-00005C330000}"/>
    <cellStyle name="Normal 3 63 3" xfId="12841" xr:uid="{00000000-0005-0000-0000-00005D330000}"/>
    <cellStyle name="Normal 3 63 3 2" xfId="12842" xr:uid="{00000000-0005-0000-0000-00005E330000}"/>
    <cellStyle name="Normal 3 63 3 2 2" xfId="12843" xr:uid="{00000000-0005-0000-0000-00005F330000}"/>
    <cellStyle name="Normal 3 64" xfId="12844" xr:uid="{00000000-0005-0000-0000-000060330000}"/>
    <cellStyle name="Normal 3 64 2" xfId="12845" xr:uid="{00000000-0005-0000-0000-000061330000}"/>
    <cellStyle name="Normal 3 64 2 2" xfId="12846" xr:uid="{00000000-0005-0000-0000-000062330000}"/>
    <cellStyle name="Normal 3 64 2 2 2" xfId="12847" xr:uid="{00000000-0005-0000-0000-000063330000}"/>
    <cellStyle name="Normal 3 64 3" xfId="12848" xr:uid="{00000000-0005-0000-0000-000064330000}"/>
    <cellStyle name="Normal 3 64 3 2" xfId="12849" xr:uid="{00000000-0005-0000-0000-000065330000}"/>
    <cellStyle name="Normal 3 64 3 2 2" xfId="12850" xr:uid="{00000000-0005-0000-0000-000066330000}"/>
    <cellStyle name="Normal 3 65" xfId="12851" xr:uid="{00000000-0005-0000-0000-000067330000}"/>
    <cellStyle name="Normal 3 65 2" xfId="12852" xr:uid="{00000000-0005-0000-0000-000068330000}"/>
    <cellStyle name="Normal 3 65 2 2" xfId="12853" xr:uid="{00000000-0005-0000-0000-000069330000}"/>
    <cellStyle name="Normal 3 65 2 2 2" xfId="12854" xr:uid="{00000000-0005-0000-0000-00006A330000}"/>
    <cellStyle name="Normal 3 65 3" xfId="12855" xr:uid="{00000000-0005-0000-0000-00006B330000}"/>
    <cellStyle name="Normal 3 65 3 2" xfId="12856" xr:uid="{00000000-0005-0000-0000-00006C330000}"/>
    <cellStyle name="Normal 3 65 3 2 2" xfId="12857" xr:uid="{00000000-0005-0000-0000-00006D330000}"/>
    <cellStyle name="Normal 3 66" xfId="12858" xr:uid="{00000000-0005-0000-0000-00006E330000}"/>
    <cellStyle name="Normal 3 66 2" xfId="12859" xr:uid="{00000000-0005-0000-0000-00006F330000}"/>
    <cellStyle name="Normal 3 66 2 2" xfId="12860" xr:uid="{00000000-0005-0000-0000-000070330000}"/>
    <cellStyle name="Normal 3 66 3" xfId="12861" xr:uid="{00000000-0005-0000-0000-000071330000}"/>
    <cellStyle name="Normal 3 66 3 2" xfId="14558" xr:uid="{00000000-0005-0000-0000-000072330000}"/>
    <cellStyle name="Normal 3 66 3 2 2" xfId="15001" xr:uid="{00000000-0005-0000-0000-000073330000}"/>
    <cellStyle name="Normal 3 66 3 2 3" xfId="15319" xr:uid="{00000000-0005-0000-0000-000074330000}"/>
    <cellStyle name="Normal 3 66 3 3" xfId="14850" xr:uid="{00000000-0005-0000-0000-000075330000}"/>
    <cellStyle name="Normal 3 66 3 4" xfId="15160" xr:uid="{00000000-0005-0000-0000-000076330000}"/>
    <cellStyle name="Normal 3 66 4" xfId="14776" xr:uid="{00000000-0005-0000-0000-000077330000}"/>
    <cellStyle name="Normal 3 67" xfId="12862" xr:uid="{00000000-0005-0000-0000-000078330000}"/>
    <cellStyle name="Normal 3 67 2" xfId="12863" xr:uid="{00000000-0005-0000-0000-000079330000}"/>
    <cellStyle name="Normal 3 67 3" xfId="12864" xr:uid="{00000000-0005-0000-0000-00007A330000}"/>
    <cellStyle name="Normal 3 67 4" xfId="12865" xr:uid="{00000000-0005-0000-0000-00007B330000}"/>
    <cellStyle name="Normal 3 68" xfId="12866" xr:uid="{00000000-0005-0000-0000-00007C330000}"/>
    <cellStyle name="Normal 3 69" xfId="14516" xr:uid="{00000000-0005-0000-0000-00007D330000}"/>
    <cellStyle name="Normal 3 69 2" xfId="14959" xr:uid="{00000000-0005-0000-0000-00007E330000}"/>
    <cellStyle name="Normal 3 69 3" xfId="15277" xr:uid="{00000000-0005-0000-0000-00007F330000}"/>
    <cellStyle name="Normal 3 7" xfId="12867" xr:uid="{00000000-0005-0000-0000-000080330000}"/>
    <cellStyle name="Normal 3 7 10" xfId="12868" xr:uid="{00000000-0005-0000-0000-000081330000}"/>
    <cellStyle name="Normal 3 7 10 2" xfId="12869" xr:uid="{00000000-0005-0000-0000-000082330000}"/>
    <cellStyle name="Normal 3 7 10 2 2" xfId="12870" xr:uid="{00000000-0005-0000-0000-000083330000}"/>
    <cellStyle name="Normal 3 7 10 2 2 2" xfId="12871" xr:uid="{00000000-0005-0000-0000-000084330000}"/>
    <cellStyle name="Normal 3 7 10 3" xfId="12872" xr:uid="{00000000-0005-0000-0000-000085330000}"/>
    <cellStyle name="Normal 3 7 10 3 2" xfId="12873" xr:uid="{00000000-0005-0000-0000-000086330000}"/>
    <cellStyle name="Normal 3 7 10 3 2 2" xfId="12874" xr:uid="{00000000-0005-0000-0000-000087330000}"/>
    <cellStyle name="Normal 3 7 11" xfId="12875" xr:uid="{00000000-0005-0000-0000-000088330000}"/>
    <cellStyle name="Normal 3 7 11 2" xfId="12876" xr:uid="{00000000-0005-0000-0000-000089330000}"/>
    <cellStyle name="Normal 3 7 11 2 2" xfId="12877" xr:uid="{00000000-0005-0000-0000-00008A330000}"/>
    <cellStyle name="Normal 3 7 11 2 2 2" xfId="12878" xr:uid="{00000000-0005-0000-0000-00008B330000}"/>
    <cellStyle name="Normal 3 7 11 3" xfId="12879" xr:uid="{00000000-0005-0000-0000-00008C330000}"/>
    <cellStyle name="Normal 3 7 11 3 2" xfId="12880" xr:uid="{00000000-0005-0000-0000-00008D330000}"/>
    <cellStyle name="Normal 3 7 11 3 2 2" xfId="12881" xr:uid="{00000000-0005-0000-0000-00008E330000}"/>
    <cellStyle name="Normal 3 7 12" xfId="12882" xr:uid="{00000000-0005-0000-0000-00008F330000}"/>
    <cellStyle name="Normal 3 7 12 2" xfId="12883" xr:uid="{00000000-0005-0000-0000-000090330000}"/>
    <cellStyle name="Normal 3 7 12 2 2" xfId="12884" xr:uid="{00000000-0005-0000-0000-000091330000}"/>
    <cellStyle name="Normal 3 7 12 2 2 2" xfId="12885" xr:uid="{00000000-0005-0000-0000-000092330000}"/>
    <cellStyle name="Normal 3 7 12 3" xfId="12886" xr:uid="{00000000-0005-0000-0000-000093330000}"/>
    <cellStyle name="Normal 3 7 12 3 2" xfId="12887" xr:uid="{00000000-0005-0000-0000-000094330000}"/>
    <cellStyle name="Normal 3 7 12 3 2 2" xfId="12888" xr:uid="{00000000-0005-0000-0000-000095330000}"/>
    <cellStyle name="Normal 3 7 13" xfId="12889" xr:uid="{00000000-0005-0000-0000-000096330000}"/>
    <cellStyle name="Normal 3 7 13 2" xfId="12890" xr:uid="{00000000-0005-0000-0000-000097330000}"/>
    <cellStyle name="Normal 3 7 13 2 2" xfId="12891" xr:uid="{00000000-0005-0000-0000-000098330000}"/>
    <cellStyle name="Normal 3 7 13 2 2 2" xfId="12892" xr:uid="{00000000-0005-0000-0000-000099330000}"/>
    <cellStyle name="Normal 3 7 13 3" xfId="12893" xr:uid="{00000000-0005-0000-0000-00009A330000}"/>
    <cellStyle name="Normal 3 7 13 3 2" xfId="12894" xr:uid="{00000000-0005-0000-0000-00009B330000}"/>
    <cellStyle name="Normal 3 7 13 3 2 2" xfId="12895" xr:uid="{00000000-0005-0000-0000-00009C330000}"/>
    <cellStyle name="Normal 3 7 14" xfId="12896" xr:uid="{00000000-0005-0000-0000-00009D330000}"/>
    <cellStyle name="Normal 3 7 14 2" xfId="12897" xr:uid="{00000000-0005-0000-0000-00009E330000}"/>
    <cellStyle name="Normal 3 7 14 2 2" xfId="12898" xr:uid="{00000000-0005-0000-0000-00009F330000}"/>
    <cellStyle name="Normal 3 7 14 2 2 2" xfId="12899" xr:uid="{00000000-0005-0000-0000-0000A0330000}"/>
    <cellStyle name="Normal 3 7 14 3" xfId="12900" xr:uid="{00000000-0005-0000-0000-0000A1330000}"/>
    <cellStyle name="Normal 3 7 14 3 2" xfId="12901" xr:uid="{00000000-0005-0000-0000-0000A2330000}"/>
    <cellStyle name="Normal 3 7 14 3 2 2" xfId="12902" xr:uid="{00000000-0005-0000-0000-0000A3330000}"/>
    <cellStyle name="Normal 3 7 15" xfId="12903" xr:uid="{00000000-0005-0000-0000-0000A4330000}"/>
    <cellStyle name="Normal 3 7 15 2" xfId="12904" xr:uid="{00000000-0005-0000-0000-0000A5330000}"/>
    <cellStyle name="Normal 3 7 15 2 2" xfId="12905" xr:uid="{00000000-0005-0000-0000-0000A6330000}"/>
    <cellStyle name="Normal 3 7 15 2 2 2" xfId="12906" xr:uid="{00000000-0005-0000-0000-0000A7330000}"/>
    <cellStyle name="Normal 3 7 15 3" xfId="12907" xr:uid="{00000000-0005-0000-0000-0000A8330000}"/>
    <cellStyle name="Normal 3 7 15 3 2" xfId="12908" xr:uid="{00000000-0005-0000-0000-0000A9330000}"/>
    <cellStyle name="Normal 3 7 15 3 2 2" xfId="12909" xr:uid="{00000000-0005-0000-0000-0000AA330000}"/>
    <cellStyle name="Normal 3 7 16" xfId="12910" xr:uid="{00000000-0005-0000-0000-0000AB330000}"/>
    <cellStyle name="Normal 3 7 16 2" xfId="12911" xr:uid="{00000000-0005-0000-0000-0000AC330000}"/>
    <cellStyle name="Normal 3 7 16 2 2" xfId="12912" xr:uid="{00000000-0005-0000-0000-0000AD330000}"/>
    <cellStyle name="Normal 3 7 16 2 2 2" xfId="12913" xr:uid="{00000000-0005-0000-0000-0000AE330000}"/>
    <cellStyle name="Normal 3 7 16 3" xfId="12914" xr:uid="{00000000-0005-0000-0000-0000AF330000}"/>
    <cellStyle name="Normal 3 7 16 3 2" xfId="12915" xr:uid="{00000000-0005-0000-0000-0000B0330000}"/>
    <cellStyle name="Normal 3 7 16 3 2 2" xfId="12916" xr:uid="{00000000-0005-0000-0000-0000B1330000}"/>
    <cellStyle name="Normal 3 7 17" xfId="12917" xr:uid="{00000000-0005-0000-0000-0000B2330000}"/>
    <cellStyle name="Normal 3 7 17 2" xfId="12918" xr:uid="{00000000-0005-0000-0000-0000B3330000}"/>
    <cellStyle name="Normal 3 7 17 2 2" xfId="12919" xr:uid="{00000000-0005-0000-0000-0000B4330000}"/>
    <cellStyle name="Normal 3 7 17 2 2 2" xfId="12920" xr:uid="{00000000-0005-0000-0000-0000B5330000}"/>
    <cellStyle name="Normal 3 7 17 3" xfId="12921" xr:uid="{00000000-0005-0000-0000-0000B6330000}"/>
    <cellStyle name="Normal 3 7 17 3 2" xfId="12922" xr:uid="{00000000-0005-0000-0000-0000B7330000}"/>
    <cellStyle name="Normal 3 7 17 3 2 2" xfId="12923" xr:uid="{00000000-0005-0000-0000-0000B8330000}"/>
    <cellStyle name="Normal 3 7 18" xfId="12924" xr:uid="{00000000-0005-0000-0000-0000B9330000}"/>
    <cellStyle name="Normal 3 7 18 2" xfId="12925" xr:uid="{00000000-0005-0000-0000-0000BA330000}"/>
    <cellStyle name="Normal 3 7 18 2 2" xfId="12926" xr:uid="{00000000-0005-0000-0000-0000BB330000}"/>
    <cellStyle name="Normal 3 7 18 2 2 2" xfId="12927" xr:uid="{00000000-0005-0000-0000-0000BC330000}"/>
    <cellStyle name="Normal 3 7 18 3" xfId="12928" xr:uid="{00000000-0005-0000-0000-0000BD330000}"/>
    <cellStyle name="Normal 3 7 18 3 2" xfId="12929" xr:uid="{00000000-0005-0000-0000-0000BE330000}"/>
    <cellStyle name="Normal 3 7 18 3 2 2" xfId="12930" xr:uid="{00000000-0005-0000-0000-0000BF330000}"/>
    <cellStyle name="Normal 3 7 19" xfId="12931" xr:uid="{00000000-0005-0000-0000-0000C0330000}"/>
    <cellStyle name="Normal 3 7 19 2" xfId="12932" xr:uid="{00000000-0005-0000-0000-0000C1330000}"/>
    <cellStyle name="Normal 3 7 19 2 2" xfId="12933" xr:uid="{00000000-0005-0000-0000-0000C2330000}"/>
    <cellStyle name="Normal 3 7 19 2 2 2" xfId="12934" xr:uid="{00000000-0005-0000-0000-0000C3330000}"/>
    <cellStyle name="Normal 3 7 19 3" xfId="12935" xr:uid="{00000000-0005-0000-0000-0000C4330000}"/>
    <cellStyle name="Normal 3 7 19 3 2" xfId="12936" xr:uid="{00000000-0005-0000-0000-0000C5330000}"/>
    <cellStyle name="Normal 3 7 19 3 2 2" xfId="12937" xr:uid="{00000000-0005-0000-0000-0000C6330000}"/>
    <cellStyle name="Normal 3 7 2" xfId="12938" xr:uid="{00000000-0005-0000-0000-0000C7330000}"/>
    <cellStyle name="Normal 3 7 2 2" xfId="12939" xr:uid="{00000000-0005-0000-0000-0000C8330000}"/>
    <cellStyle name="Normal 3 7 2 2 2" xfId="12940" xr:uid="{00000000-0005-0000-0000-0000C9330000}"/>
    <cellStyle name="Normal 3 7 2 2 2 2" xfId="12941" xr:uid="{00000000-0005-0000-0000-0000CA330000}"/>
    <cellStyle name="Normal 3 7 2 3" xfId="12942" xr:uid="{00000000-0005-0000-0000-0000CB330000}"/>
    <cellStyle name="Normal 3 7 2 3 2" xfId="12943" xr:uid="{00000000-0005-0000-0000-0000CC330000}"/>
    <cellStyle name="Normal 3 7 2 3 2 2" xfId="12944" xr:uid="{00000000-0005-0000-0000-0000CD330000}"/>
    <cellStyle name="Normal 3 7 20" xfId="12945" xr:uid="{00000000-0005-0000-0000-0000CE330000}"/>
    <cellStyle name="Normal 3 7 20 2" xfId="12946" xr:uid="{00000000-0005-0000-0000-0000CF330000}"/>
    <cellStyle name="Normal 3 7 20 2 2" xfId="12947" xr:uid="{00000000-0005-0000-0000-0000D0330000}"/>
    <cellStyle name="Normal 3 7 20 2 2 2" xfId="12948" xr:uid="{00000000-0005-0000-0000-0000D1330000}"/>
    <cellStyle name="Normal 3 7 20 3" xfId="12949" xr:uid="{00000000-0005-0000-0000-0000D2330000}"/>
    <cellStyle name="Normal 3 7 20 3 2" xfId="12950" xr:uid="{00000000-0005-0000-0000-0000D3330000}"/>
    <cellStyle name="Normal 3 7 20 3 2 2" xfId="12951" xr:uid="{00000000-0005-0000-0000-0000D4330000}"/>
    <cellStyle name="Normal 3 7 21" xfId="12952" xr:uid="{00000000-0005-0000-0000-0000D5330000}"/>
    <cellStyle name="Normal 3 7 21 2" xfId="12953" xr:uid="{00000000-0005-0000-0000-0000D6330000}"/>
    <cellStyle name="Normal 3 7 21 2 2" xfId="12954" xr:uid="{00000000-0005-0000-0000-0000D7330000}"/>
    <cellStyle name="Normal 3 7 21 2 2 2" xfId="12955" xr:uid="{00000000-0005-0000-0000-0000D8330000}"/>
    <cellStyle name="Normal 3 7 21 3" xfId="12956" xr:uid="{00000000-0005-0000-0000-0000D9330000}"/>
    <cellStyle name="Normal 3 7 21 3 2" xfId="12957" xr:uid="{00000000-0005-0000-0000-0000DA330000}"/>
    <cellStyle name="Normal 3 7 21 3 2 2" xfId="12958" xr:uid="{00000000-0005-0000-0000-0000DB330000}"/>
    <cellStyle name="Normal 3 7 22" xfId="12959" xr:uid="{00000000-0005-0000-0000-0000DC330000}"/>
    <cellStyle name="Normal 3 7 22 2" xfId="12960" xr:uid="{00000000-0005-0000-0000-0000DD330000}"/>
    <cellStyle name="Normal 3 7 22 2 2" xfId="12961" xr:uid="{00000000-0005-0000-0000-0000DE330000}"/>
    <cellStyle name="Normal 3 7 22 2 2 2" xfId="12962" xr:uid="{00000000-0005-0000-0000-0000DF330000}"/>
    <cellStyle name="Normal 3 7 22 3" xfId="12963" xr:uid="{00000000-0005-0000-0000-0000E0330000}"/>
    <cellStyle name="Normal 3 7 22 3 2" xfId="12964" xr:uid="{00000000-0005-0000-0000-0000E1330000}"/>
    <cellStyle name="Normal 3 7 22 3 2 2" xfId="12965" xr:uid="{00000000-0005-0000-0000-0000E2330000}"/>
    <cellStyle name="Normal 3 7 23" xfId="12966" xr:uid="{00000000-0005-0000-0000-0000E3330000}"/>
    <cellStyle name="Normal 3 7 23 2" xfId="12967" xr:uid="{00000000-0005-0000-0000-0000E4330000}"/>
    <cellStyle name="Normal 3 7 23 2 2" xfId="12968" xr:uid="{00000000-0005-0000-0000-0000E5330000}"/>
    <cellStyle name="Normal 3 7 23 2 2 2" xfId="12969" xr:uid="{00000000-0005-0000-0000-0000E6330000}"/>
    <cellStyle name="Normal 3 7 23 3" xfId="12970" xr:uid="{00000000-0005-0000-0000-0000E7330000}"/>
    <cellStyle name="Normal 3 7 23 3 2" xfId="12971" xr:uid="{00000000-0005-0000-0000-0000E8330000}"/>
    <cellStyle name="Normal 3 7 23 3 2 2" xfId="12972" xr:uid="{00000000-0005-0000-0000-0000E9330000}"/>
    <cellStyle name="Normal 3 7 24" xfId="12973" xr:uid="{00000000-0005-0000-0000-0000EA330000}"/>
    <cellStyle name="Normal 3 7 24 2" xfId="12974" xr:uid="{00000000-0005-0000-0000-0000EB330000}"/>
    <cellStyle name="Normal 3 7 24 2 2" xfId="12975" xr:uid="{00000000-0005-0000-0000-0000EC330000}"/>
    <cellStyle name="Normal 3 7 25" xfId="12976" xr:uid="{00000000-0005-0000-0000-0000ED330000}"/>
    <cellStyle name="Normal 3 7 25 2" xfId="12977" xr:uid="{00000000-0005-0000-0000-0000EE330000}"/>
    <cellStyle name="Normal 3 7 25 2 2" xfId="12978" xr:uid="{00000000-0005-0000-0000-0000EF330000}"/>
    <cellStyle name="Normal 3 7 3" xfId="12979" xr:uid="{00000000-0005-0000-0000-0000F0330000}"/>
    <cellStyle name="Normal 3 7 3 2" xfId="12980" xr:uid="{00000000-0005-0000-0000-0000F1330000}"/>
    <cellStyle name="Normal 3 7 3 2 2" xfId="12981" xr:uid="{00000000-0005-0000-0000-0000F2330000}"/>
    <cellStyle name="Normal 3 7 3 2 2 2" xfId="12982" xr:uid="{00000000-0005-0000-0000-0000F3330000}"/>
    <cellStyle name="Normal 3 7 3 3" xfId="12983" xr:uid="{00000000-0005-0000-0000-0000F4330000}"/>
    <cellStyle name="Normal 3 7 3 3 2" xfId="12984" xr:uid="{00000000-0005-0000-0000-0000F5330000}"/>
    <cellStyle name="Normal 3 7 3 3 2 2" xfId="12985" xr:uid="{00000000-0005-0000-0000-0000F6330000}"/>
    <cellStyle name="Normal 3 7 4" xfId="12986" xr:uid="{00000000-0005-0000-0000-0000F7330000}"/>
    <cellStyle name="Normal 3 7 4 2" xfId="12987" xr:uid="{00000000-0005-0000-0000-0000F8330000}"/>
    <cellStyle name="Normal 3 7 4 2 2" xfId="12988" xr:uid="{00000000-0005-0000-0000-0000F9330000}"/>
    <cellStyle name="Normal 3 7 4 2 2 2" xfId="12989" xr:uid="{00000000-0005-0000-0000-0000FA330000}"/>
    <cellStyle name="Normal 3 7 4 3" xfId="12990" xr:uid="{00000000-0005-0000-0000-0000FB330000}"/>
    <cellStyle name="Normal 3 7 4 3 2" xfId="12991" xr:uid="{00000000-0005-0000-0000-0000FC330000}"/>
    <cellStyle name="Normal 3 7 4 3 2 2" xfId="12992" xr:uid="{00000000-0005-0000-0000-0000FD330000}"/>
    <cellStyle name="Normal 3 7 5" xfId="12993" xr:uid="{00000000-0005-0000-0000-0000FE330000}"/>
    <cellStyle name="Normal 3 7 5 2" xfId="12994" xr:uid="{00000000-0005-0000-0000-0000FF330000}"/>
    <cellStyle name="Normal 3 7 5 2 2" xfId="12995" xr:uid="{00000000-0005-0000-0000-000000340000}"/>
    <cellStyle name="Normal 3 7 5 2 2 2" xfId="12996" xr:uid="{00000000-0005-0000-0000-000001340000}"/>
    <cellStyle name="Normal 3 7 5 3" xfId="12997" xr:uid="{00000000-0005-0000-0000-000002340000}"/>
    <cellStyle name="Normal 3 7 5 3 2" xfId="12998" xr:uid="{00000000-0005-0000-0000-000003340000}"/>
    <cellStyle name="Normal 3 7 5 3 2 2" xfId="12999" xr:uid="{00000000-0005-0000-0000-000004340000}"/>
    <cellStyle name="Normal 3 7 6" xfId="13000" xr:uid="{00000000-0005-0000-0000-000005340000}"/>
    <cellStyle name="Normal 3 7 6 2" xfId="13001" xr:uid="{00000000-0005-0000-0000-000006340000}"/>
    <cellStyle name="Normal 3 7 6 2 2" xfId="13002" xr:uid="{00000000-0005-0000-0000-000007340000}"/>
    <cellStyle name="Normal 3 7 6 2 2 2" xfId="13003" xr:uid="{00000000-0005-0000-0000-000008340000}"/>
    <cellStyle name="Normal 3 7 6 3" xfId="13004" xr:uid="{00000000-0005-0000-0000-000009340000}"/>
    <cellStyle name="Normal 3 7 6 3 2" xfId="13005" xr:uid="{00000000-0005-0000-0000-00000A340000}"/>
    <cellStyle name="Normal 3 7 6 3 2 2" xfId="13006" xr:uid="{00000000-0005-0000-0000-00000B340000}"/>
    <cellStyle name="Normal 3 7 7" xfId="13007" xr:uid="{00000000-0005-0000-0000-00000C340000}"/>
    <cellStyle name="Normal 3 7 7 2" xfId="13008" xr:uid="{00000000-0005-0000-0000-00000D340000}"/>
    <cellStyle name="Normal 3 7 7 2 2" xfId="13009" xr:uid="{00000000-0005-0000-0000-00000E340000}"/>
    <cellStyle name="Normal 3 7 7 2 2 2" xfId="13010" xr:uid="{00000000-0005-0000-0000-00000F340000}"/>
    <cellStyle name="Normal 3 7 7 3" xfId="13011" xr:uid="{00000000-0005-0000-0000-000010340000}"/>
    <cellStyle name="Normal 3 7 7 3 2" xfId="13012" xr:uid="{00000000-0005-0000-0000-000011340000}"/>
    <cellStyle name="Normal 3 7 7 3 2 2" xfId="13013" xr:uid="{00000000-0005-0000-0000-000012340000}"/>
    <cellStyle name="Normal 3 7 8" xfId="13014" xr:uid="{00000000-0005-0000-0000-000013340000}"/>
    <cellStyle name="Normal 3 7 8 2" xfId="13015" xr:uid="{00000000-0005-0000-0000-000014340000}"/>
    <cellStyle name="Normal 3 7 8 2 2" xfId="13016" xr:uid="{00000000-0005-0000-0000-000015340000}"/>
    <cellStyle name="Normal 3 7 8 2 2 2" xfId="13017" xr:uid="{00000000-0005-0000-0000-000016340000}"/>
    <cellStyle name="Normal 3 7 8 3" xfId="13018" xr:uid="{00000000-0005-0000-0000-000017340000}"/>
    <cellStyle name="Normal 3 7 8 3 2" xfId="13019" xr:uid="{00000000-0005-0000-0000-000018340000}"/>
    <cellStyle name="Normal 3 7 8 3 2 2" xfId="13020" xr:uid="{00000000-0005-0000-0000-000019340000}"/>
    <cellStyle name="Normal 3 7 9" xfId="13021" xr:uid="{00000000-0005-0000-0000-00001A340000}"/>
    <cellStyle name="Normal 3 7 9 2" xfId="13022" xr:uid="{00000000-0005-0000-0000-00001B340000}"/>
    <cellStyle name="Normal 3 7 9 2 2" xfId="13023" xr:uid="{00000000-0005-0000-0000-00001C340000}"/>
    <cellStyle name="Normal 3 7 9 2 2 2" xfId="13024" xr:uid="{00000000-0005-0000-0000-00001D340000}"/>
    <cellStyle name="Normal 3 7 9 3" xfId="13025" xr:uid="{00000000-0005-0000-0000-00001E340000}"/>
    <cellStyle name="Normal 3 7 9 3 2" xfId="13026" xr:uid="{00000000-0005-0000-0000-00001F340000}"/>
    <cellStyle name="Normal 3 7 9 3 2 2" xfId="13027" xr:uid="{00000000-0005-0000-0000-000020340000}"/>
    <cellStyle name="Normal 3 70" xfId="15118" xr:uid="{00000000-0005-0000-0000-000021340000}"/>
    <cellStyle name="Normal 3 71" xfId="15437" xr:uid="{00000000-0005-0000-0000-000022340000}"/>
    <cellStyle name="Normal 3 8" xfId="13028" xr:uid="{00000000-0005-0000-0000-000023340000}"/>
    <cellStyle name="Normal 3 8 10" xfId="13029" xr:uid="{00000000-0005-0000-0000-000024340000}"/>
    <cellStyle name="Normal 3 8 10 2" xfId="13030" xr:uid="{00000000-0005-0000-0000-000025340000}"/>
    <cellStyle name="Normal 3 8 10 2 2" xfId="13031" xr:uid="{00000000-0005-0000-0000-000026340000}"/>
    <cellStyle name="Normal 3 8 10 2 2 2" xfId="13032" xr:uid="{00000000-0005-0000-0000-000027340000}"/>
    <cellStyle name="Normal 3 8 10 3" xfId="13033" xr:uid="{00000000-0005-0000-0000-000028340000}"/>
    <cellStyle name="Normal 3 8 10 3 2" xfId="13034" xr:uid="{00000000-0005-0000-0000-000029340000}"/>
    <cellStyle name="Normal 3 8 10 3 2 2" xfId="13035" xr:uid="{00000000-0005-0000-0000-00002A340000}"/>
    <cellStyle name="Normal 3 8 11" xfId="13036" xr:uid="{00000000-0005-0000-0000-00002B340000}"/>
    <cellStyle name="Normal 3 8 11 2" xfId="13037" xr:uid="{00000000-0005-0000-0000-00002C340000}"/>
    <cellStyle name="Normal 3 8 11 2 2" xfId="13038" xr:uid="{00000000-0005-0000-0000-00002D340000}"/>
    <cellStyle name="Normal 3 8 11 2 2 2" xfId="13039" xr:uid="{00000000-0005-0000-0000-00002E340000}"/>
    <cellStyle name="Normal 3 8 11 3" xfId="13040" xr:uid="{00000000-0005-0000-0000-00002F340000}"/>
    <cellStyle name="Normal 3 8 11 3 2" xfId="13041" xr:uid="{00000000-0005-0000-0000-000030340000}"/>
    <cellStyle name="Normal 3 8 11 3 2 2" xfId="13042" xr:uid="{00000000-0005-0000-0000-000031340000}"/>
    <cellStyle name="Normal 3 8 12" xfId="13043" xr:uid="{00000000-0005-0000-0000-000032340000}"/>
    <cellStyle name="Normal 3 8 12 2" xfId="13044" xr:uid="{00000000-0005-0000-0000-000033340000}"/>
    <cellStyle name="Normal 3 8 12 2 2" xfId="13045" xr:uid="{00000000-0005-0000-0000-000034340000}"/>
    <cellStyle name="Normal 3 8 12 2 2 2" xfId="13046" xr:uid="{00000000-0005-0000-0000-000035340000}"/>
    <cellStyle name="Normal 3 8 12 3" xfId="13047" xr:uid="{00000000-0005-0000-0000-000036340000}"/>
    <cellStyle name="Normal 3 8 12 3 2" xfId="13048" xr:uid="{00000000-0005-0000-0000-000037340000}"/>
    <cellStyle name="Normal 3 8 12 3 2 2" xfId="13049" xr:uid="{00000000-0005-0000-0000-000038340000}"/>
    <cellStyle name="Normal 3 8 13" xfId="13050" xr:uid="{00000000-0005-0000-0000-000039340000}"/>
    <cellStyle name="Normal 3 8 13 2" xfId="13051" xr:uid="{00000000-0005-0000-0000-00003A340000}"/>
    <cellStyle name="Normal 3 8 13 2 2" xfId="13052" xr:uid="{00000000-0005-0000-0000-00003B340000}"/>
    <cellStyle name="Normal 3 8 13 2 2 2" xfId="13053" xr:uid="{00000000-0005-0000-0000-00003C340000}"/>
    <cellStyle name="Normal 3 8 13 3" xfId="13054" xr:uid="{00000000-0005-0000-0000-00003D340000}"/>
    <cellStyle name="Normal 3 8 13 3 2" xfId="13055" xr:uid="{00000000-0005-0000-0000-00003E340000}"/>
    <cellStyle name="Normal 3 8 13 3 2 2" xfId="13056" xr:uid="{00000000-0005-0000-0000-00003F340000}"/>
    <cellStyle name="Normal 3 8 14" xfId="13057" xr:uid="{00000000-0005-0000-0000-000040340000}"/>
    <cellStyle name="Normal 3 8 14 2" xfId="13058" xr:uid="{00000000-0005-0000-0000-000041340000}"/>
    <cellStyle name="Normal 3 8 14 2 2" xfId="13059" xr:uid="{00000000-0005-0000-0000-000042340000}"/>
    <cellStyle name="Normal 3 8 14 2 2 2" xfId="13060" xr:uid="{00000000-0005-0000-0000-000043340000}"/>
    <cellStyle name="Normal 3 8 14 3" xfId="13061" xr:uid="{00000000-0005-0000-0000-000044340000}"/>
    <cellStyle name="Normal 3 8 14 3 2" xfId="13062" xr:uid="{00000000-0005-0000-0000-000045340000}"/>
    <cellStyle name="Normal 3 8 14 3 2 2" xfId="13063" xr:uid="{00000000-0005-0000-0000-000046340000}"/>
    <cellStyle name="Normal 3 8 15" xfId="13064" xr:uid="{00000000-0005-0000-0000-000047340000}"/>
    <cellStyle name="Normal 3 8 15 2" xfId="13065" xr:uid="{00000000-0005-0000-0000-000048340000}"/>
    <cellStyle name="Normal 3 8 15 2 2" xfId="13066" xr:uid="{00000000-0005-0000-0000-000049340000}"/>
    <cellStyle name="Normal 3 8 15 2 2 2" xfId="13067" xr:uid="{00000000-0005-0000-0000-00004A340000}"/>
    <cellStyle name="Normal 3 8 15 3" xfId="13068" xr:uid="{00000000-0005-0000-0000-00004B340000}"/>
    <cellStyle name="Normal 3 8 15 3 2" xfId="13069" xr:uid="{00000000-0005-0000-0000-00004C340000}"/>
    <cellStyle name="Normal 3 8 15 3 2 2" xfId="13070" xr:uid="{00000000-0005-0000-0000-00004D340000}"/>
    <cellStyle name="Normal 3 8 16" xfId="13071" xr:uid="{00000000-0005-0000-0000-00004E340000}"/>
    <cellStyle name="Normal 3 8 16 2" xfId="13072" xr:uid="{00000000-0005-0000-0000-00004F340000}"/>
    <cellStyle name="Normal 3 8 16 2 2" xfId="13073" xr:uid="{00000000-0005-0000-0000-000050340000}"/>
    <cellStyle name="Normal 3 8 16 2 2 2" xfId="13074" xr:uid="{00000000-0005-0000-0000-000051340000}"/>
    <cellStyle name="Normal 3 8 16 3" xfId="13075" xr:uid="{00000000-0005-0000-0000-000052340000}"/>
    <cellStyle name="Normal 3 8 16 3 2" xfId="13076" xr:uid="{00000000-0005-0000-0000-000053340000}"/>
    <cellStyle name="Normal 3 8 16 3 2 2" xfId="13077" xr:uid="{00000000-0005-0000-0000-000054340000}"/>
    <cellStyle name="Normal 3 8 17" xfId="13078" xr:uid="{00000000-0005-0000-0000-000055340000}"/>
    <cellStyle name="Normal 3 8 17 2" xfId="13079" xr:uid="{00000000-0005-0000-0000-000056340000}"/>
    <cellStyle name="Normal 3 8 17 2 2" xfId="13080" xr:uid="{00000000-0005-0000-0000-000057340000}"/>
    <cellStyle name="Normal 3 8 17 2 2 2" xfId="13081" xr:uid="{00000000-0005-0000-0000-000058340000}"/>
    <cellStyle name="Normal 3 8 17 3" xfId="13082" xr:uid="{00000000-0005-0000-0000-000059340000}"/>
    <cellStyle name="Normal 3 8 17 3 2" xfId="13083" xr:uid="{00000000-0005-0000-0000-00005A340000}"/>
    <cellStyle name="Normal 3 8 17 3 2 2" xfId="13084" xr:uid="{00000000-0005-0000-0000-00005B340000}"/>
    <cellStyle name="Normal 3 8 18" xfId="13085" xr:uid="{00000000-0005-0000-0000-00005C340000}"/>
    <cellStyle name="Normal 3 8 18 2" xfId="13086" xr:uid="{00000000-0005-0000-0000-00005D340000}"/>
    <cellStyle name="Normal 3 8 18 2 2" xfId="13087" xr:uid="{00000000-0005-0000-0000-00005E340000}"/>
    <cellStyle name="Normal 3 8 18 2 2 2" xfId="13088" xr:uid="{00000000-0005-0000-0000-00005F340000}"/>
    <cellStyle name="Normal 3 8 18 3" xfId="13089" xr:uid="{00000000-0005-0000-0000-000060340000}"/>
    <cellStyle name="Normal 3 8 18 3 2" xfId="13090" xr:uid="{00000000-0005-0000-0000-000061340000}"/>
    <cellStyle name="Normal 3 8 18 3 2 2" xfId="13091" xr:uid="{00000000-0005-0000-0000-000062340000}"/>
    <cellStyle name="Normal 3 8 19" xfId="13092" xr:uid="{00000000-0005-0000-0000-000063340000}"/>
    <cellStyle name="Normal 3 8 19 2" xfId="13093" xr:uid="{00000000-0005-0000-0000-000064340000}"/>
    <cellStyle name="Normal 3 8 19 2 2" xfId="13094" xr:uid="{00000000-0005-0000-0000-000065340000}"/>
    <cellStyle name="Normal 3 8 19 2 2 2" xfId="13095" xr:uid="{00000000-0005-0000-0000-000066340000}"/>
    <cellStyle name="Normal 3 8 19 3" xfId="13096" xr:uid="{00000000-0005-0000-0000-000067340000}"/>
    <cellStyle name="Normal 3 8 19 3 2" xfId="13097" xr:uid="{00000000-0005-0000-0000-000068340000}"/>
    <cellStyle name="Normal 3 8 19 3 2 2" xfId="13098" xr:uid="{00000000-0005-0000-0000-000069340000}"/>
    <cellStyle name="Normal 3 8 2" xfId="13099" xr:uid="{00000000-0005-0000-0000-00006A340000}"/>
    <cellStyle name="Normal 3 8 2 2" xfId="13100" xr:uid="{00000000-0005-0000-0000-00006B340000}"/>
    <cellStyle name="Normal 3 8 2 2 2" xfId="13101" xr:uid="{00000000-0005-0000-0000-00006C340000}"/>
    <cellStyle name="Normal 3 8 2 2 2 2" xfId="13102" xr:uid="{00000000-0005-0000-0000-00006D340000}"/>
    <cellStyle name="Normal 3 8 2 3" xfId="13103" xr:uid="{00000000-0005-0000-0000-00006E340000}"/>
    <cellStyle name="Normal 3 8 2 3 2" xfId="13104" xr:uid="{00000000-0005-0000-0000-00006F340000}"/>
    <cellStyle name="Normal 3 8 2 3 2 2" xfId="13105" xr:uid="{00000000-0005-0000-0000-000070340000}"/>
    <cellStyle name="Normal 3 8 20" xfId="13106" xr:uid="{00000000-0005-0000-0000-000071340000}"/>
    <cellStyle name="Normal 3 8 20 2" xfId="13107" xr:uid="{00000000-0005-0000-0000-000072340000}"/>
    <cellStyle name="Normal 3 8 20 2 2" xfId="13108" xr:uid="{00000000-0005-0000-0000-000073340000}"/>
    <cellStyle name="Normal 3 8 20 2 2 2" xfId="13109" xr:uid="{00000000-0005-0000-0000-000074340000}"/>
    <cellStyle name="Normal 3 8 20 3" xfId="13110" xr:uid="{00000000-0005-0000-0000-000075340000}"/>
    <cellStyle name="Normal 3 8 20 3 2" xfId="13111" xr:uid="{00000000-0005-0000-0000-000076340000}"/>
    <cellStyle name="Normal 3 8 20 3 2 2" xfId="13112" xr:uid="{00000000-0005-0000-0000-000077340000}"/>
    <cellStyle name="Normal 3 8 21" xfId="13113" xr:uid="{00000000-0005-0000-0000-000078340000}"/>
    <cellStyle name="Normal 3 8 21 2" xfId="13114" xr:uid="{00000000-0005-0000-0000-000079340000}"/>
    <cellStyle name="Normal 3 8 21 2 2" xfId="13115" xr:uid="{00000000-0005-0000-0000-00007A340000}"/>
    <cellStyle name="Normal 3 8 21 2 2 2" xfId="13116" xr:uid="{00000000-0005-0000-0000-00007B340000}"/>
    <cellStyle name="Normal 3 8 21 3" xfId="13117" xr:uid="{00000000-0005-0000-0000-00007C340000}"/>
    <cellStyle name="Normal 3 8 21 3 2" xfId="13118" xr:uid="{00000000-0005-0000-0000-00007D340000}"/>
    <cellStyle name="Normal 3 8 21 3 2 2" xfId="13119" xr:uid="{00000000-0005-0000-0000-00007E340000}"/>
    <cellStyle name="Normal 3 8 22" xfId="13120" xr:uid="{00000000-0005-0000-0000-00007F340000}"/>
    <cellStyle name="Normal 3 8 22 2" xfId="13121" xr:uid="{00000000-0005-0000-0000-000080340000}"/>
    <cellStyle name="Normal 3 8 22 2 2" xfId="13122" xr:uid="{00000000-0005-0000-0000-000081340000}"/>
    <cellStyle name="Normal 3 8 22 2 2 2" xfId="13123" xr:uid="{00000000-0005-0000-0000-000082340000}"/>
    <cellStyle name="Normal 3 8 22 3" xfId="13124" xr:uid="{00000000-0005-0000-0000-000083340000}"/>
    <cellStyle name="Normal 3 8 22 3 2" xfId="13125" xr:uid="{00000000-0005-0000-0000-000084340000}"/>
    <cellStyle name="Normal 3 8 22 3 2 2" xfId="13126" xr:uid="{00000000-0005-0000-0000-000085340000}"/>
    <cellStyle name="Normal 3 8 23" xfId="13127" xr:uid="{00000000-0005-0000-0000-000086340000}"/>
    <cellStyle name="Normal 3 8 23 2" xfId="13128" xr:uid="{00000000-0005-0000-0000-000087340000}"/>
    <cellStyle name="Normal 3 8 23 2 2" xfId="13129" xr:uid="{00000000-0005-0000-0000-000088340000}"/>
    <cellStyle name="Normal 3 8 23 2 2 2" xfId="13130" xr:uid="{00000000-0005-0000-0000-000089340000}"/>
    <cellStyle name="Normal 3 8 23 3" xfId="13131" xr:uid="{00000000-0005-0000-0000-00008A340000}"/>
    <cellStyle name="Normal 3 8 23 3 2" xfId="13132" xr:uid="{00000000-0005-0000-0000-00008B340000}"/>
    <cellStyle name="Normal 3 8 23 3 2 2" xfId="13133" xr:uid="{00000000-0005-0000-0000-00008C340000}"/>
    <cellStyle name="Normal 3 8 24" xfId="13134" xr:uid="{00000000-0005-0000-0000-00008D340000}"/>
    <cellStyle name="Normal 3 8 24 2" xfId="13135" xr:uid="{00000000-0005-0000-0000-00008E340000}"/>
    <cellStyle name="Normal 3 8 24 2 2" xfId="13136" xr:uid="{00000000-0005-0000-0000-00008F340000}"/>
    <cellStyle name="Normal 3 8 25" xfId="13137" xr:uid="{00000000-0005-0000-0000-000090340000}"/>
    <cellStyle name="Normal 3 8 25 2" xfId="13138" xr:uid="{00000000-0005-0000-0000-000091340000}"/>
    <cellStyle name="Normal 3 8 25 2 2" xfId="13139" xr:uid="{00000000-0005-0000-0000-000092340000}"/>
    <cellStyle name="Normal 3 8 3" xfId="13140" xr:uid="{00000000-0005-0000-0000-000093340000}"/>
    <cellStyle name="Normal 3 8 3 2" xfId="13141" xr:uid="{00000000-0005-0000-0000-000094340000}"/>
    <cellStyle name="Normal 3 8 3 2 2" xfId="13142" xr:uid="{00000000-0005-0000-0000-000095340000}"/>
    <cellStyle name="Normal 3 8 3 2 2 2" xfId="13143" xr:uid="{00000000-0005-0000-0000-000096340000}"/>
    <cellStyle name="Normal 3 8 3 3" xfId="13144" xr:uid="{00000000-0005-0000-0000-000097340000}"/>
    <cellStyle name="Normal 3 8 3 3 2" xfId="13145" xr:uid="{00000000-0005-0000-0000-000098340000}"/>
    <cellStyle name="Normal 3 8 3 3 2 2" xfId="13146" xr:uid="{00000000-0005-0000-0000-000099340000}"/>
    <cellStyle name="Normal 3 8 4" xfId="13147" xr:uid="{00000000-0005-0000-0000-00009A340000}"/>
    <cellStyle name="Normal 3 8 4 2" xfId="13148" xr:uid="{00000000-0005-0000-0000-00009B340000}"/>
    <cellStyle name="Normal 3 8 4 2 2" xfId="13149" xr:uid="{00000000-0005-0000-0000-00009C340000}"/>
    <cellStyle name="Normal 3 8 4 2 2 2" xfId="13150" xr:uid="{00000000-0005-0000-0000-00009D340000}"/>
    <cellStyle name="Normal 3 8 4 3" xfId="13151" xr:uid="{00000000-0005-0000-0000-00009E340000}"/>
    <cellStyle name="Normal 3 8 4 3 2" xfId="13152" xr:uid="{00000000-0005-0000-0000-00009F340000}"/>
    <cellStyle name="Normal 3 8 4 3 2 2" xfId="13153" xr:uid="{00000000-0005-0000-0000-0000A0340000}"/>
    <cellStyle name="Normal 3 8 5" xfId="13154" xr:uid="{00000000-0005-0000-0000-0000A1340000}"/>
    <cellStyle name="Normal 3 8 5 2" xfId="13155" xr:uid="{00000000-0005-0000-0000-0000A2340000}"/>
    <cellStyle name="Normal 3 8 5 2 2" xfId="13156" xr:uid="{00000000-0005-0000-0000-0000A3340000}"/>
    <cellStyle name="Normal 3 8 5 2 2 2" xfId="13157" xr:uid="{00000000-0005-0000-0000-0000A4340000}"/>
    <cellStyle name="Normal 3 8 5 3" xfId="13158" xr:uid="{00000000-0005-0000-0000-0000A5340000}"/>
    <cellStyle name="Normal 3 8 5 3 2" xfId="13159" xr:uid="{00000000-0005-0000-0000-0000A6340000}"/>
    <cellStyle name="Normal 3 8 5 3 2 2" xfId="13160" xr:uid="{00000000-0005-0000-0000-0000A7340000}"/>
    <cellStyle name="Normal 3 8 6" xfId="13161" xr:uid="{00000000-0005-0000-0000-0000A8340000}"/>
    <cellStyle name="Normal 3 8 6 2" xfId="13162" xr:uid="{00000000-0005-0000-0000-0000A9340000}"/>
    <cellStyle name="Normal 3 8 6 2 2" xfId="13163" xr:uid="{00000000-0005-0000-0000-0000AA340000}"/>
    <cellStyle name="Normal 3 8 6 2 2 2" xfId="13164" xr:uid="{00000000-0005-0000-0000-0000AB340000}"/>
    <cellStyle name="Normal 3 8 6 3" xfId="13165" xr:uid="{00000000-0005-0000-0000-0000AC340000}"/>
    <cellStyle name="Normal 3 8 6 3 2" xfId="13166" xr:uid="{00000000-0005-0000-0000-0000AD340000}"/>
    <cellStyle name="Normal 3 8 6 3 2 2" xfId="13167" xr:uid="{00000000-0005-0000-0000-0000AE340000}"/>
    <cellStyle name="Normal 3 8 7" xfId="13168" xr:uid="{00000000-0005-0000-0000-0000AF340000}"/>
    <cellStyle name="Normal 3 8 7 2" xfId="13169" xr:uid="{00000000-0005-0000-0000-0000B0340000}"/>
    <cellStyle name="Normal 3 8 7 2 2" xfId="13170" xr:uid="{00000000-0005-0000-0000-0000B1340000}"/>
    <cellStyle name="Normal 3 8 7 2 2 2" xfId="13171" xr:uid="{00000000-0005-0000-0000-0000B2340000}"/>
    <cellStyle name="Normal 3 8 7 3" xfId="13172" xr:uid="{00000000-0005-0000-0000-0000B3340000}"/>
    <cellStyle name="Normal 3 8 7 3 2" xfId="13173" xr:uid="{00000000-0005-0000-0000-0000B4340000}"/>
    <cellStyle name="Normal 3 8 7 3 2 2" xfId="13174" xr:uid="{00000000-0005-0000-0000-0000B5340000}"/>
    <cellStyle name="Normal 3 8 8" xfId="13175" xr:uid="{00000000-0005-0000-0000-0000B6340000}"/>
    <cellStyle name="Normal 3 8 8 2" xfId="13176" xr:uid="{00000000-0005-0000-0000-0000B7340000}"/>
    <cellStyle name="Normal 3 8 8 2 2" xfId="13177" xr:uid="{00000000-0005-0000-0000-0000B8340000}"/>
    <cellStyle name="Normal 3 8 8 2 2 2" xfId="13178" xr:uid="{00000000-0005-0000-0000-0000B9340000}"/>
    <cellStyle name="Normal 3 8 8 3" xfId="13179" xr:uid="{00000000-0005-0000-0000-0000BA340000}"/>
    <cellStyle name="Normal 3 8 8 3 2" xfId="13180" xr:uid="{00000000-0005-0000-0000-0000BB340000}"/>
    <cellStyle name="Normal 3 8 8 3 2 2" xfId="13181" xr:uid="{00000000-0005-0000-0000-0000BC340000}"/>
    <cellStyle name="Normal 3 8 9" xfId="13182" xr:uid="{00000000-0005-0000-0000-0000BD340000}"/>
    <cellStyle name="Normal 3 8 9 2" xfId="13183" xr:uid="{00000000-0005-0000-0000-0000BE340000}"/>
    <cellStyle name="Normal 3 8 9 2 2" xfId="13184" xr:uid="{00000000-0005-0000-0000-0000BF340000}"/>
    <cellStyle name="Normal 3 8 9 2 2 2" xfId="13185" xr:uid="{00000000-0005-0000-0000-0000C0340000}"/>
    <cellStyle name="Normal 3 8 9 3" xfId="13186" xr:uid="{00000000-0005-0000-0000-0000C1340000}"/>
    <cellStyle name="Normal 3 8 9 3 2" xfId="13187" xr:uid="{00000000-0005-0000-0000-0000C2340000}"/>
    <cellStyle name="Normal 3 8 9 3 2 2" xfId="13188" xr:uid="{00000000-0005-0000-0000-0000C3340000}"/>
    <cellStyle name="Normal 3 9" xfId="13189" xr:uid="{00000000-0005-0000-0000-0000C4340000}"/>
    <cellStyle name="Normal 3 9 10" xfId="13190" xr:uid="{00000000-0005-0000-0000-0000C5340000}"/>
    <cellStyle name="Normal 3 9 10 2" xfId="13191" xr:uid="{00000000-0005-0000-0000-0000C6340000}"/>
    <cellStyle name="Normal 3 9 10 2 2" xfId="13192" xr:uid="{00000000-0005-0000-0000-0000C7340000}"/>
    <cellStyle name="Normal 3 9 10 2 2 2" xfId="13193" xr:uid="{00000000-0005-0000-0000-0000C8340000}"/>
    <cellStyle name="Normal 3 9 10 3" xfId="13194" xr:uid="{00000000-0005-0000-0000-0000C9340000}"/>
    <cellStyle name="Normal 3 9 10 3 2" xfId="13195" xr:uid="{00000000-0005-0000-0000-0000CA340000}"/>
    <cellStyle name="Normal 3 9 10 3 2 2" xfId="13196" xr:uid="{00000000-0005-0000-0000-0000CB340000}"/>
    <cellStyle name="Normal 3 9 11" xfId="13197" xr:uid="{00000000-0005-0000-0000-0000CC340000}"/>
    <cellStyle name="Normal 3 9 11 2" xfId="13198" xr:uid="{00000000-0005-0000-0000-0000CD340000}"/>
    <cellStyle name="Normal 3 9 11 2 2" xfId="13199" xr:uid="{00000000-0005-0000-0000-0000CE340000}"/>
    <cellStyle name="Normal 3 9 11 2 2 2" xfId="13200" xr:uid="{00000000-0005-0000-0000-0000CF340000}"/>
    <cellStyle name="Normal 3 9 11 3" xfId="13201" xr:uid="{00000000-0005-0000-0000-0000D0340000}"/>
    <cellStyle name="Normal 3 9 11 3 2" xfId="13202" xr:uid="{00000000-0005-0000-0000-0000D1340000}"/>
    <cellStyle name="Normal 3 9 11 3 2 2" xfId="13203" xr:uid="{00000000-0005-0000-0000-0000D2340000}"/>
    <cellStyle name="Normal 3 9 12" xfId="13204" xr:uid="{00000000-0005-0000-0000-0000D3340000}"/>
    <cellStyle name="Normal 3 9 12 2" xfId="13205" xr:uid="{00000000-0005-0000-0000-0000D4340000}"/>
    <cellStyle name="Normal 3 9 12 2 2" xfId="13206" xr:uid="{00000000-0005-0000-0000-0000D5340000}"/>
    <cellStyle name="Normal 3 9 12 2 2 2" xfId="13207" xr:uid="{00000000-0005-0000-0000-0000D6340000}"/>
    <cellStyle name="Normal 3 9 12 3" xfId="13208" xr:uid="{00000000-0005-0000-0000-0000D7340000}"/>
    <cellStyle name="Normal 3 9 12 3 2" xfId="13209" xr:uid="{00000000-0005-0000-0000-0000D8340000}"/>
    <cellStyle name="Normal 3 9 12 3 2 2" xfId="13210" xr:uid="{00000000-0005-0000-0000-0000D9340000}"/>
    <cellStyle name="Normal 3 9 13" xfId="13211" xr:uid="{00000000-0005-0000-0000-0000DA340000}"/>
    <cellStyle name="Normal 3 9 13 2" xfId="13212" xr:uid="{00000000-0005-0000-0000-0000DB340000}"/>
    <cellStyle name="Normal 3 9 13 2 2" xfId="13213" xr:uid="{00000000-0005-0000-0000-0000DC340000}"/>
    <cellStyle name="Normal 3 9 13 2 2 2" xfId="13214" xr:uid="{00000000-0005-0000-0000-0000DD340000}"/>
    <cellStyle name="Normal 3 9 13 3" xfId="13215" xr:uid="{00000000-0005-0000-0000-0000DE340000}"/>
    <cellStyle name="Normal 3 9 13 3 2" xfId="13216" xr:uid="{00000000-0005-0000-0000-0000DF340000}"/>
    <cellStyle name="Normal 3 9 13 3 2 2" xfId="13217" xr:uid="{00000000-0005-0000-0000-0000E0340000}"/>
    <cellStyle name="Normal 3 9 14" xfId="13218" xr:uid="{00000000-0005-0000-0000-0000E1340000}"/>
    <cellStyle name="Normal 3 9 14 2" xfId="13219" xr:uid="{00000000-0005-0000-0000-0000E2340000}"/>
    <cellStyle name="Normal 3 9 14 2 2" xfId="13220" xr:uid="{00000000-0005-0000-0000-0000E3340000}"/>
    <cellStyle name="Normal 3 9 14 2 2 2" xfId="13221" xr:uid="{00000000-0005-0000-0000-0000E4340000}"/>
    <cellStyle name="Normal 3 9 14 3" xfId="13222" xr:uid="{00000000-0005-0000-0000-0000E5340000}"/>
    <cellStyle name="Normal 3 9 14 3 2" xfId="13223" xr:uid="{00000000-0005-0000-0000-0000E6340000}"/>
    <cellStyle name="Normal 3 9 14 3 2 2" xfId="13224" xr:uid="{00000000-0005-0000-0000-0000E7340000}"/>
    <cellStyle name="Normal 3 9 15" xfId="13225" xr:uid="{00000000-0005-0000-0000-0000E8340000}"/>
    <cellStyle name="Normal 3 9 15 2" xfId="13226" xr:uid="{00000000-0005-0000-0000-0000E9340000}"/>
    <cellStyle name="Normal 3 9 15 2 2" xfId="13227" xr:uid="{00000000-0005-0000-0000-0000EA340000}"/>
    <cellStyle name="Normal 3 9 15 2 2 2" xfId="13228" xr:uid="{00000000-0005-0000-0000-0000EB340000}"/>
    <cellStyle name="Normal 3 9 15 3" xfId="13229" xr:uid="{00000000-0005-0000-0000-0000EC340000}"/>
    <cellStyle name="Normal 3 9 15 3 2" xfId="13230" xr:uid="{00000000-0005-0000-0000-0000ED340000}"/>
    <cellStyle name="Normal 3 9 15 3 2 2" xfId="13231" xr:uid="{00000000-0005-0000-0000-0000EE340000}"/>
    <cellStyle name="Normal 3 9 16" xfId="13232" xr:uid="{00000000-0005-0000-0000-0000EF340000}"/>
    <cellStyle name="Normal 3 9 16 2" xfId="13233" xr:uid="{00000000-0005-0000-0000-0000F0340000}"/>
    <cellStyle name="Normal 3 9 16 2 2" xfId="13234" xr:uid="{00000000-0005-0000-0000-0000F1340000}"/>
    <cellStyle name="Normal 3 9 16 2 2 2" xfId="13235" xr:uid="{00000000-0005-0000-0000-0000F2340000}"/>
    <cellStyle name="Normal 3 9 16 3" xfId="13236" xr:uid="{00000000-0005-0000-0000-0000F3340000}"/>
    <cellStyle name="Normal 3 9 16 3 2" xfId="13237" xr:uid="{00000000-0005-0000-0000-0000F4340000}"/>
    <cellStyle name="Normal 3 9 16 3 2 2" xfId="13238" xr:uid="{00000000-0005-0000-0000-0000F5340000}"/>
    <cellStyle name="Normal 3 9 17" xfId="13239" xr:uid="{00000000-0005-0000-0000-0000F6340000}"/>
    <cellStyle name="Normal 3 9 17 2" xfId="13240" xr:uid="{00000000-0005-0000-0000-0000F7340000}"/>
    <cellStyle name="Normal 3 9 17 2 2" xfId="13241" xr:uid="{00000000-0005-0000-0000-0000F8340000}"/>
    <cellStyle name="Normal 3 9 17 2 2 2" xfId="13242" xr:uid="{00000000-0005-0000-0000-0000F9340000}"/>
    <cellStyle name="Normal 3 9 17 3" xfId="13243" xr:uid="{00000000-0005-0000-0000-0000FA340000}"/>
    <cellStyle name="Normal 3 9 17 3 2" xfId="13244" xr:uid="{00000000-0005-0000-0000-0000FB340000}"/>
    <cellStyle name="Normal 3 9 17 3 2 2" xfId="13245" xr:uid="{00000000-0005-0000-0000-0000FC340000}"/>
    <cellStyle name="Normal 3 9 18" xfId="13246" xr:uid="{00000000-0005-0000-0000-0000FD340000}"/>
    <cellStyle name="Normal 3 9 18 2" xfId="13247" xr:uid="{00000000-0005-0000-0000-0000FE340000}"/>
    <cellStyle name="Normal 3 9 18 2 2" xfId="13248" xr:uid="{00000000-0005-0000-0000-0000FF340000}"/>
    <cellStyle name="Normal 3 9 18 2 2 2" xfId="13249" xr:uid="{00000000-0005-0000-0000-000000350000}"/>
    <cellStyle name="Normal 3 9 18 3" xfId="13250" xr:uid="{00000000-0005-0000-0000-000001350000}"/>
    <cellStyle name="Normal 3 9 18 3 2" xfId="13251" xr:uid="{00000000-0005-0000-0000-000002350000}"/>
    <cellStyle name="Normal 3 9 18 3 2 2" xfId="13252" xr:uid="{00000000-0005-0000-0000-000003350000}"/>
    <cellStyle name="Normal 3 9 19" xfId="13253" xr:uid="{00000000-0005-0000-0000-000004350000}"/>
    <cellStyle name="Normal 3 9 19 2" xfId="13254" xr:uid="{00000000-0005-0000-0000-000005350000}"/>
    <cellStyle name="Normal 3 9 19 2 2" xfId="13255" xr:uid="{00000000-0005-0000-0000-000006350000}"/>
    <cellStyle name="Normal 3 9 19 2 2 2" xfId="13256" xr:uid="{00000000-0005-0000-0000-000007350000}"/>
    <cellStyle name="Normal 3 9 19 3" xfId="13257" xr:uid="{00000000-0005-0000-0000-000008350000}"/>
    <cellStyle name="Normal 3 9 19 3 2" xfId="13258" xr:uid="{00000000-0005-0000-0000-000009350000}"/>
    <cellStyle name="Normal 3 9 19 3 2 2" xfId="13259" xr:uid="{00000000-0005-0000-0000-00000A350000}"/>
    <cellStyle name="Normal 3 9 2" xfId="13260" xr:uid="{00000000-0005-0000-0000-00000B350000}"/>
    <cellStyle name="Normal 3 9 2 2" xfId="13261" xr:uid="{00000000-0005-0000-0000-00000C350000}"/>
    <cellStyle name="Normal 3 9 2 2 2" xfId="13262" xr:uid="{00000000-0005-0000-0000-00000D350000}"/>
    <cellStyle name="Normal 3 9 2 2 2 2" xfId="13263" xr:uid="{00000000-0005-0000-0000-00000E350000}"/>
    <cellStyle name="Normal 3 9 2 3" xfId="13264" xr:uid="{00000000-0005-0000-0000-00000F350000}"/>
    <cellStyle name="Normal 3 9 2 3 2" xfId="13265" xr:uid="{00000000-0005-0000-0000-000010350000}"/>
    <cellStyle name="Normal 3 9 2 3 2 2" xfId="13266" xr:uid="{00000000-0005-0000-0000-000011350000}"/>
    <cellStyle name="Normal 3 9 20" xfId="13267" xr:uid="{00000000-0005-0000-0000-000012350000}"/>
    <cellStyle name="Normal 3 9 20 2" xfId="13268" xr:uid="{00000000-0005-0000-0000-000013350000}"/>
    <cellStyle name="Normal 3 9 20 2 2" xfId="13269" xr:uid="{00000000-0005-0000-0000-000014350000}"/>
    <cellStyle name="Normal 3 9 20 2 2 2" xfId="13270" xr:uid="{00000000-0005-0000-0000-000015350000}"/>
    <cellStyle name="Normal 3 9 20 3" xfId="13271" xr:uid="{00000000-0005-0000-0000-000016350000}"/>
    <cellStyle name="Normal 3 9 20 3 2" xfId="13272" xr:uid="{00000000-0005-0000-0000-000017350000}"/>
    <cellStyle name="Normal 3 9 20 3 2 2" xfId="13273" xr:uid="{00000000-0005-0000-0000-000018350000}"/>
    <cellStyle name="Normal 3 9 21" xfId="13274" xr:uid="{00000000-0005-0000-0000-000019350000}"/>
    <cellStyle name="Normal 3 9 21 2" xfId="13275" xr:uid="{00000000-0005-0000-0000-00001A350000}"/>
    <cellStyle name="Normal 3 9 21 2 2" xfId="13276" xr:uid="{00000000-0005-0000-0000-00001B350000}"/>
    <cellStyle name="Normal 3 9 21 2 2 2" xfId="13277" xr:uid="{00000000-0005-0000-0000-00001C350000}"/>
    <cellStyle name="Normal 3 9 21 3" xfId="13278" xr:uid="{00000000-0005-0000-0000-00001D350000}"/>
    <cellStyle name="Normal 3 9 21 3 2" xfId="13279" xr:uid="{00000000-0005-0000-0000-00001E350000}"/>
    <cellStyle name="Normal 3 9 21 3 2 2" xfId="13280" xr:uid="{00000000-0005-0000-0000-00001F350000}"/>
    <cellStyle name="Normal 3 9 22" xfId="13281" xr:uid="{00000000-0005-0000-0000-000020350000}"/>
    <cellStyle name="Normal 3 9 22 2" xfId="13282" xr:uid="{00000000-0005-0000-0000-000021350000}"/>
    <cellStyle name="Normal 3 9 22 2 2" xfId="13283" xr:uid="{00000000-0005-0000-0000-000022350000}"/>
    <cellStyle name="Normal 3 9 22 2 2 2" xfId="13284" xr:uid="{00000000-0005-0000-0000-000023350000}"/>
    <cellStyle name="Normal 3 9 22 3" xfId="13285" xr:uid="{00000000-0005-0000-0000-000024350000}"/>
    <cellStyle name="Normal 3 9 22 3 2" xfId="13286" xr:uid="{00000000-0005-0000-0000-000025350000}"/>
    <cellStyle name="Normal 3 9 22 3 2 2" xfId="13287" xr:uid="{00000000-0005-0000-0000-000026350000}"/>
    <cellStyle name="Normal 3 9 23" xfId="13288" xr:uid="{00000000-0005-0000-0000-000027350000}"/>
    <cellStyle name="Normal 3 9 23 2" xfId="13289" xr:uid="{00000000-0005-0000-0000-000028350000}"/>
    <cellStyle name="Normal 3 9 23 2 2" xfId="13290" xr:uid="{00000000-0005-0000-0000-000029350000}"/>
    <cellStyle name="Normal 3 9 23 2 2 2" xfId="13291" xr:uid="{00000000-0005-0000-0000-00002A350000}"/>
    <cellStyle name="Normal 3 9 23 3" xfId="13292" xr:uid="{00000000-0005-0000-0000-00002B350000}"/>
    <cellStyle name="Normal 3 9 23 3 2" xfId="13293" xr:uid="{00000000-0005-0000-0000-00002C350000}"/>
    <cellStyle name="Normal 3 9 23 3 2 2" xfId="13294" xr:uid="{00000000-0005-0000-0000-00002D350000}"/>
    <cellStyle name="Normal 3 9 24" xfId="13295" xr:uid="{00000000-0005-0000-0000-00002E350000}"/>
    <cellStyle name="Normal 3 9 24 2" xfId="13296" xr:uid="{00000000-0005-0000-0000-00002F350000}"/>
    <cellStyle name="Normal 3 9 24 2 2" xfId="13297" xr:uid="{00000000-0005-0000-0000-000030350000}"/>
    <cellStyle name="Normal 3 9 25" xfId="13298" xr:uid="{00000000-0005-0000-0000-000031350000}"/>
    <cellStyle name="Normal 3 9 25 2" xfId="13299" xr:uid="{00000000-0005-0000-0000-000032350000}"/>
    <cellStyle name="Normal 3 9 25 2 2" xfId="13300" xr:uid="{00000000-0005-0000-0000-000033350000}"/>
    <cellStyle name="Normal 3 9 3" xfId="13301" xr:uid="{00000000-0005-0000-0000-000034350000}"/>
    <cellStyle name="Normal 3 9 3 2" xfId="13302" xr:uid="{00000000-0005-0000-0000-000035350000}"/>
    <cellStyle name="Normal 3 9 3 2 2" xfId="13303" xr:uid="{00000000-0005-0000-0000-000036350000}"/>
    <cellStyle name="Normal 3 9 3 2 2 2" xfId="13304" xr:uid="{00000000-0005-0000-0000-000037350000}"/>
    <cellStyle name="Normal 3 9 3 3" xfId="13305" xr:uid="{00000000-0005-0000-0000-000038350000}"/>
    <cellStyle name="Normal 3 9 3 3 2" xfId="13306" xr:uid="{00000000-0005-0000-0000-000039350000}"/>
    <cellStyle name="Normal 3 9 3 3 2 2" xfId="13307" xr:uid="{00000000-0005-0000-0000-00003A350000}"/>
    <cellStyle name="Normal 3 9 4" xfId="13308" xr:uid="{00000000-0005-0000-0000-00003B350000}"/>
    <cellStyle name="Normal 3 9 4 2" xfId="13309" xr:uid="{00000000-0005-0000-0000-00003C350000}"/>
    <cellStyle name="Normal 3 9 4 2 2" xfId="13310" xr:uid="{00000000-0005-0000-0000-00003D350000}"/>
    <cellStyle name="Normal 3 9 4 2 2 2" xfId="13311" xr:uid="{00000000-0005-0000-0000-00003E350000}"/>
    <cellStyle name="Normal 3 9 4 3" xfId="13312" xr:uid="{00000000-0005-0000-0000-00003F350000}"/>
    <cellStyle name="Normal 3 9 4 3 2" xfId="13313" xr:uid="{00000000-0005-0000-0000-000040350000}"/>
    <cellStyle name="Normal 3 9 4 3 2 2" xfId="13314" xr:uid="{00000000-0005-0000-0000-000041350000}"/>
    <cellStyle name="Normal 3 9 5" xfId="13315" xr:uid="{00000000-0005-0000-0000-000042350000}"/>
    <cellStyle name="Normal 3 9 5 2" xfId="13316" xr:uid="{00000000-0005-0000-0000-000043350000}"/>
    <cellStyle name="Normal 3 9 5 2 2" xfId="13317" xr:uid="{00000000-0005-0000-0000-000044350000}"/>
    <cellStyle name="Normal 3 9 5 2 2 2" xfId="13318" xr:uid="{00000000-0005-0000-0000-000045350000}"/>
    <cellStyle name="Normal 3 9 5 3" xfId="13319" xr:uid="{00000000-0005-0000-0000-000046350000}"/>
    <cellStyle name="Normal 3 9 5 3 2" xfId="13320" xr:uid="{00000000-0005-0000-0000-000047350000}"/>
    <cellStyle name="Normal 3 9 5 3 2 2" xfId="13321" xr:uid="{00000000-0005-0000-0000-000048350000}"/>
    <cellStyle name="Normal 3 9 6" xfId="13322" xr:uid="{00000000-0005-0000-0000-000049350000}"/>
    <cellStyle name="Normal 3 9 6 2" xfId="13323" xr:uid="{00000000-0005-0000-0000-00004A350000}"/>
    <cellStyle name="Normal 3 9 6 2 2" xfId="13324" xr:uid="{00000000-0005-0000-0000-00004B350000}"/>
    <cellStyle name="Normal 3 9 6 2 2 2" xfId="13325" xr:uid="{00000000-0005-0000-0000-00004C350000}"/>
    <cellStyle name="Normal 3 9 6 3" xfId="13326" xr:uid="{00000000-0005-0000-0000-00004D350000}"/>
    <cellStyle name="Normal 3 9 6 3 2" xfId="13327" xr:uid="{00000000-0005-0000-0000-00004E350000}"/>
    <cellStyle name="Normal 3 9 6 3 2 2" xfId="13328" xr:uid="{00000000-0005-0000-0000-00004F350000}"/>
    <cellStyle name="Normal 3 9 7" xfId="13329" xr:uid="{00000000-0005-0000-0000-000050350000}"/>
    <cellStyle name="Normal 3 9 7 2" xfId="13330" xr:uid="{00000000-0005-0000-0000-000051350000}"/>
    <cellStyle name="Normal 3 9 7 2 2" xfId="13331" xr:uid="{00000000-0005-0000-0000-000052350000}"/>
    <cellStyle name="Normal 3 9 7 2 2 2" xfId="13332" xr:uid="{00000000-0005-0000-0000-000053350000}"/>
    <cellStyle name="Normal 3 9 7 3" xfId="13333" xr:uid="{00000000-0005-0000-0000-000054350000}"/>
    <cellStyle name="Normal 3 9 7 3 2" xfId="13334" xr:uid="{00000000-0005-0000-0000-000055350000}"/>
    <cellStyle name="Normal 3 9 7 3 2 2" xfId="13335" xr:uid="{00000000-0005-0000-0000-000056350000}"/>
    <cellStyle name="Normal 3 9 8" xfId="13336" xr:uid="{00000000-0005-0000-0000-000057350000}"/>
    <cellStyle name="Normal 3 9 8 2" xfId="13337" xr:uid="{00000000-0005-0000-0000-000058350000}"/>
    <cellStyle name="Normal 3 9 8 2 2" xfId="13338" xr:uid="{00000000-0005-0000-0000-000059350000}"/>
    <cellStyle name="Normal 3 9 8 2 2 2" xfId="13339" xr:uid="{00000000-0005-0000-0000-00005A350000}"/>
    <cellStyle name="Normal 3 9 8 3" xfId="13340" xr:uid="{00000000-0005-0000-0000-00005B350000}"/>
    <cellStyle name="Normal 3 9 8 3 2" xfId="13341" xr:uid="{00000000-0005-0000-0000-00005C350000}"/>
    <cellStyle name="Normal 3 9 8 3 2 2" xfId="13342" xr:uid="{00000000-0005-0000-0000-00005D350000}"/>
    <cellStyle name="Normal 3 9 9" xfId="13343" xr:uid="{00000000-0005-0000-0000-00005E350000}"/>
    <cellStyle name="Normal 3 9 9 2" xfId="13344" xr:uid="{00000000-0005-0000-0000-00005F350000}"/>
    <cellStyle name="Normal 3 9 9 2 2" xfId="13345" xr:uid="{00000000-0005-0000-0000-000060350000}"/>
    <cellStyle name="Normal 3 9 9 2 2 2" xfId="13346" xr:uid="{00000000-0005-0000-0000-000061350000}"/>
    <cellStyle name="Normal 3 9 9 3" xfId="13347" xr:uid="{00000000-0005-0000-0000-000062350000}"/>
    <cellStyle name="Normal 3 9 9 3 2" xfId="13348" xr:uid="{00000000-0005-0000-0000-000063350000}"/>
    <cellStyle name="Normal 3 9 9 3 2 2" xfId="13349" xr:uid="{00000000-0005-0000-0000-000064350000}"/>
    <cellStyle name="Normal 30" xfId="13350" xr:uid="{00000000-0005-0000-0000-000065350000}"/>
    <cellStyle name="Normal 30 2" xfId="13351" xr:uid="{00000000-0005-0000-0000-000066350000}"/>
    <cellStyle name="Normal 30 3" xfId="13352" xr:uid="{00000000-0005-0000-0000-000067350000}"/>
    <cellStyle name="Normal 30 4" xfId="13353" xr:uid="{00000000-0005-0000-0000-000068350000}"/>
    <cellStyle name="Normal 30 4 2" xfId="14559" xr:uid="{00000000-0005-0000-0000-000069350000}"/>
    <cellStyle name="Normal 30 4 2 2" xfId="15002" xr:uid="{00000000-0005-0000-0000-00006A350000}"/>
    <cellStyle name="Normal 30 4 2 3" xfId="15320" xr:uid="{00000000-0005-0000-0000-00006B350000}"/>
    <cellStyle name="Normal 30 4 3" xfId="14851" xr:uid="{00000000-0005-0000-0000-00006C350000}"/>
    <cellStyle name="Normal 30 4 4" xfId="15161" xr:uid="{00000000-0005-0000-0000-00006D350000}"/>
    <cellStyle name="Normal 30 5" xfId="13354" xr:uid="{00000000-0005-0000-0000-00006E350000}"/>
    <cellStyle name="Normal 31" xfId="13355" xr:uid="{00000000-0005-0000-0000-00006F350000}"/>
    <cellStyle name="Normal 31 2" xfId="13356" xr:uid="{00000000-0005-0000-0000-000070350000}"/>
    <cellStyle name="Normal 31 3" xfId="13357" xr:uid="{00000000-0005-0000-0000-000071350000}"/>
    <cellStyle name="Normal 31 4" xfId="13358" xr:uid="{00000000-0005-0000-0000-000072350000}"/>
    <cellStyle name="Normal 31 5" xfId="13359" xr:uid="{00000000-0005-0000-0000-000073350000}"/>
    <cellStyle name="Normal 31 5 2" xfId="14560" xr:uid="{00000000-0005-0000-0000-000074350000}"/>
    <cellStyle name="Normal 31 5 2 2" xfId="15003" xr:uid="{00000000-0005-0000-0000-000075350000}"/>
    <cellStyle name="Normal 31 5 2 3" xfId="15321" xr:uid="{00000000-0005-0000-0000-000076350000}"/>
    <cellStyle name="Normal 31 5 3" xfId="14852" xr:uid="{00000000-0005-0000-0000-000077350000}"/>
    <cellStyle name="Normal 31 5 4" xfId="15162" xr:uid="{00000000-0005-0000-0000-000078350000}"/>
    <cellStyle name="Normal 31 6" xfId="13360" xr:uid="{00000000-0005-0000-0000-000079350000}"/>
    <cellStyle name="Normal 32" xfId="13361" xr:uid="{00000000-0005-0000-0000-00007A350000}"/>
    <cellStyle name="Normal 32 2" xfId="13362" xr:uid="{00000000-0005-0000-0000-00007B350000}"/>
    <cellStyle name="Normal 32 2 2" xfId="13363" xr:uid="{00000000-0005-0000-0000-00007C350000}"/>
    <cellStyle name="Normal 32 3" xfId="13364" xr:uid="{00000000-0005-0000-0000-00007D350000}"/>
    <cellStyle name="Normal 33" xfId="13365" xr:uid="{00000000-0005-0000-0000-00007E350000}"/>
    <cellStyle name="Normal 33 2" xfId="13366" xr:uid="{00000000-0005-0000-0000-00007F350000}"/>
    <cellStyle name="Normal 33 2 2" xfId="13367" xr:uid="{00000000-0005-0000-0000-000080350000}"/>
    <cellStyle name="Normal 33 3" xfId="13368" xr:uid="{00000000-0005-0000-0000-000081350000}"/>
    <cellStyle name="Normal 34" xfId="13369" xr:uid="{00000000-0005-0000-0000-000082350000}"/>
    <cellStyle name="Normal 34 2" xfId="13370" xr:uid="{00000000-0005-0000-0000-000083350000}"/>
    <cellStyle name="Normal 34 2 2" xfId="13371" xr:uid="{00000000-0005-0000-0000-000084350000}"/>
    <cellStyle name="Normal 34 3" xfId="13372" xr:uid="{00000000-0005-0000-0000-000085350000}"/>
    <cellStyle name="Normal 35" xfId="13373" xr:uid="{00000000-0005-0000-0000-000086350000}"/>
    <cellStyle name="Normal 35 2" xfId="13374" xr:uid="{00000000-0005-0000-0000-000087350000}"/>
    <cellStyle name="Normal 35 2 2" xfId="13375" xr:uid="{00000000-0005-0000-0000-000088350000}"/>
    <cellStyle name="Normal 35 3" xfId="13376" xr:uid="{00000000-0005-0000-0000-000089350000}"/>
    <cellStyle name="Normal 36" xfId="13377" xr:uid="{00000000-0005-0000-0000-00008A350000}"/>
    <cellStyle name="Normal 36 2" xfId="13378" xr:uid="{00000000-0005-0000-0000-00008B350000}"/>
    <cellStyle name="Normal 36 3" xfId="13379" xr:uid="{00000000-0005-0000-0000-00008C350000}"/>
    <cellStyle name="Normal 36 4" xfId="13380" xr:uid="{00000000-0005-0000-0000-00008D350000}"/>
    <cellStyle name="Normal 36 5" xfId="13381" xr:uid="{00000000-0005-0000-0000-00008E350000}"/>
    <cellStyle name="Normal 36 5 2" xfId="14561" xr:uid="{00000000-0005-0000-0000-00008F350000}"/>
    <cellStyle name="Normal 36 5 2 2" xfId="15004" xr:uid="{00000000-0005-0000-0000-000090350000}"/>
    <cellStyle name="Normal 36 5 2 3" xfId="15322" xr:uid="{00000000-0005-0000-0000-000091350000}"/>
    <cellStyle name="Normal 36 5 3" xfId="14853" xr:uid="{00000000-0005-0000-0000-000092350000}"/>
    <cellStyle name="Normal 36 5 4" xfId="15163" xr:uid="{00000000-0005-0000-0000-000093350000}"/>
    <cellStyle name="Normal 36 6" xfId="13382" xr:uid="{00000000-0005-0000-0000-000094350000}"/>
    <cellStyle name="Normal 37" xfId="13383" xr:uid="{00000000-0005-0000-0000-000095350000}"/>
    <cellStyle name="Normal 37 2" xfId="13384" xr:uid="{00000000-0005-0000-0000-000096350000}"/>
    <cellStyle name="Normal 37 2 2" xfId="13385" xr:uid="{00000000-0005-0000-0000-000097350000}"/>
    <cellStyle name="Normal 37 3" xfId="13386" xr:uid="{00000000-0005-0000-0000-000098350000}"/>
    <cellStyle name="Normal 38" xfId="13387" xr:uid="{00000000-0005-0000-0000-000099350000}"/>
    <cellStyle name="Normal 38 2" xfId="13388" xr:uid="{00000000-0005-0000-0000-00009A350000}"/>
    <cellStyle name="Normal 38 2 2" xfId="13389" xr:uid="{00000000-0005-0000-0000-00009B350000}"/>
    <cellStyle name="Normal 38 3" xfId="13390" xr:uid="{00000000-0005-0000-0000-00009C350000}"/>
    <cellStyle name="Normal 39" xfId="13391" xr:uid="{00000000-0005-0000-0000-00009D350000}"/>
    <cellStyle name="Normal 39 2" xfId="13392" xr:uid="{00000000-0005-0000-0000-00009E350000}"/>
    <cellStyle name="Normal 39 2 2" xfId="13393" xr:uid="{00000000-0005-0000-0000-00009F350000}"/>
    <cellStyle name="Normal 39 3" xfId="13394" xr:uid="{00000000-0005-0000-0000-0000A0350000}"/>
    <cellStyle name="Normal 4" xfId="13395" xr:uid="{00000000-0005-0000-0000-0000A1350000}"/>
    <cellStyle name="Normal 4 2" xfId="13396" xr:uid="{00000000-0005-0000-0000-0000A2350000}"/>
    <cellStyle name="Normal 4 2 2" xfId="13397" xr:uid="{00000000-0005-0000-0000-0000A3350000}"/>
    <cellStyle name="Normal 4 2 2 2" xfId="13398" xr:uid="{00000000-0005-0000-0000-0000A4350000}"/>
    <cellStyle name="Normal 4 2 2 2 2" xfId="13399" xr:uid="{00000000-0005-0000-0000-0000A5350000}"/>
    <cellStyle name="Normal 4 2 3" xfId="13400" xr:uid="{00000000-0005-0000-0000-0000A6350000}"/>
    <cellStyle name="Normal 4 2 3 2" xfId="13401" xr:uid="{00000000-0005-0000-0000-0000A7350000}"/>
    <cellStyle name="Normal 4 2 3 2 2" xfId="13402" xr:uid="{00000000-0005-0000-0000-0000A8350000}"/>
    <cellStyle name="Normal 4 2 3 3" xfId="14799" xr:uid="{00000000-0005-0000-0000-0000A9350000}"/>
    <cellStyle name="Normal 4 2 4" xfId="13403" xr:uid="{00000000-0005-0000-0000-0000AA350000}"/>
    <cellStyle name="Normal 4 3" xfId="13404" xr:uid="{00000000-0005-0000-0000-0000AB350000}"/>
    <cellStyle name="Normal 4 3 2" xfId="13405" xr:uid="{00000000-0005-0000-0000-0000AC350000}"/>
    <cellStyle name="Normal 4 3 3" xfId="13406" xr:uid="{00000000-0005-0000-0000-0000AD350000}"/>
    <cellStyle name="Normal 4 3 3 2" xfId="14562" xr:uid="{00000000-0005-0000-0000-0000AE350000}"/>
    <cellStyle name="Normal 4 3 3 2 2" xfId="15005" xr:uid="{00000000-0005-0000-0000-0000AF350000}"/>
    <cellStyle name="Normal 4 3 3 2 3" xfId="15323" xr:uid="{00000000-0005-0000-0000-0000B0350000}"/>
    <cellStyle name="Normal 4 3 3 3" xfId="14854" xr:uid="{00000000-0005-0000-0000-0000B1350000}"/>
    <cellStyle name="Normal 4 3 3 4" xfId="15164" xr:uid="{00000000-0005-0000-0000-0000B2350000}"/>
    <cellStyle name="Normal 4 4" xfId="13407" xr:uid="{00000000-0005-0000-0000-0000B3350000}"/>
    <cellStyle name="Normal 4 4 2" xfId="13408" xr:uid="{00000000-0005-0000-0000-0000B4350000}"/>
    <cellStyle name="Normal 4 4 2 2" xfId="13409" xr:uid="{00000000-0005-0000-0000-0000B5350000}"/>
    <cellStyle name="Normal 4 4 3" xfId="13410" xr:uid="{00000000-0005-0000-0000-0000B6350000}"/>
    <cellStyle name="Normal 4 5" xfId="13411" xr:uid="{00000000-0005-0000-0000-0000B7350000}"/>
    <cellStyle name="Normal 4 5 2" xfId="13412" xr:uid="{00000000-0005-0000-0000-0000B8350000}"/>
    <cellStyle name="Normal 4 5 3" xfId="13413" xr:uid="{00000000-0005-0000-0000-0000B9350000}"/>
    <cellStyle name="Normal 4 5 4" xfId="13414" xr:uid="{00000000-0005-0000-0000-0000BA350000}"/>
    <cellStyle name="Normal 4 6" xfId="13415" xr:uid="{00000000-0005-0000-0000-0000BB350000}"/>
    <cellStyle name="Normal 4 7" xfId="14716" xr:uid="{00000000-0005-0000-0000-0000BC350000}"/>
    <cellStyle name="Normal 4_Copy of Lighting Interactive Effects - 26Jan2011" xfId="14800" xr:uid="{00000000-0005-0000-0000-0000BD350000}"/>
    <cellStyle name="Normal 40" xfId="13416" xr:uid="{00000000-0005-0000-0000-0000BE350000}"/>
    <cellStyle name="Normal 40 2" xfId="13417" xr:uid="{00000000-0005-0000-0000-0000BF350000}"/>
    <cellStyle name="Normal 40 2 2" xfId="13418" xr:uid="{00000000-0005-0000-0000-0000C0350000}"/>
    <cellStyle name="Normal 40 3" xfId="13419" xr:uid="{00000000-0005-0000-0000-0000C1350000}"/>
    <cellStyle name="Normal 41" xfId="13420" xr:uid="{00000000-0005-0000-0000-0000C2350000}"/>
    <cellStyle name="Normal 41 2" xfId="13421" xr:uid="{00000000-0005-0000-0000-0000C3350000}"/>
    <cellStyle name="Normal 41 2 2" xfId="13422" xr:uid="{00000000-0005-0000-0000-0000C4350000}"/>
    <cellStyle name="Normal 41 3" xfId="13423" xr:uid="{00000000-0005-0000-0000-0000C5350000}"/>
    <cellStyle name="Normal 42" xfId="13424" xr:uid="{00000000-0005-0000-0000-0000C6350000}"/>
    <cellStyle name="Normal 42 2" xfId="13425" xr:uid="{00000000-0005-0000-0000-0000C7350000}"/>
    <cellStyle name="Normal 42 2 2" xfId="13426" xr:uid="{00000000-0005-0000-0000-0000C8350000}"/>
    <cellStyle name="Normal 42 3" xfId="13427" xr:uid="{00000000-0005-0000-0000-0000C9350000}"/>
    <cellStyle name="Normal 43" xfId="13428" xr:uid="{00000000-0005-0000-0000-0000CA350000}"/>
    <cellStyle name="Normal 43 2" xfId="13429" xr:uid="{00000000-0005-0000-0000-0000CB350000}"/>
    <cellStyle name="Normal 43 2 2" xfId="13430" xr:uid="{00000000-0005-0000-0000-0000CC350000}"/>
    <cellStyle name="Normal 43 2 2 2" xfId="14564" xr:uid="{00000000-0005-0000-0000-0000CD350000}"/>
    <cellStyle name="Normal 43 2 2 2 2" xfId="15007" xr:uid="{00000000-0005-0000-0000-0000CE350000}"/>
    <cellStyle name="Normal 43 2 2 2 3" xfId="15325" xr:uid="{00000000-0005-0000-0000-0000CF350000}"/>
    <cellStyle name="Normal 43 2 2 3" xfId="14856" xr:uid="{00000000-0005-0000-0000-0000D0350000}"/>
    <cellStyle name="Normal 43 2 2 4" xfId="15166" xr:uid="{00000000-0005-0000-0000-0000D1350000}"/>
    <cellStyle name="Normal 43 2 3" xfId="13431" xr:uid="{00000000-0005-0000-0000-0000D2350000}"/>
    <cellStyle name="Normal 43 2 4" xfId="14563" xr:uid="{00000000-0005-0000-0000-0000D3350000}"/>
    <cellStyle name="Normal 43 2 4 2" xfId="15006" xr:uid="{00000000-0005-0000-0000-0000D4350000}"/>
    <cellStyle name="Normal 43 2 4 3" xfId="15324" xr:uid="{00000000-0005-0000-0000-0000D5350000}"/>
    <cellStyle name="Normal 43 2 5" xfId="14855" xr:uid="{00000000-0005-0000-0000-0000D6350000}"/>
    <cellStyle name="Normal 43 2 6" xfId="15165" xr:uid="{00000000-0005-0000-0000-0000D7350000}"/>
    <cellStyle name="Normal 43 3" xfId="13432" xr:uid="{00000000-0005-0000-0000-0000D8350000}"/>
    <cellStyle name="Normal 43 4" xfId="13433" xr:uid="{00000000-0005-0000-0000-0000D9350000}"/>
    <cellStyle name="Normal 43 4 2" xfId="14565" xr:uid="{00000000-0005-0000-0000-0000DA350000}"/>
    <cellStyle name="Normal 43 4 2 2" xfId="15008" xr:uid="{00000000-0005-0000-0000-0000DB350000}"/>
    <cellStyle name="Normal 43 4 2 3" xfId="15326" xr:uid="{00000000-0005-0000-0000-0000DC350000}"/>
    <cellStyle name="Normal 43 4 3" xfId="14857" xr:uid="{00000000-0005-0000-0000-0000DD350000}"/>
    <cellStyle name="Normal 43 4 4" xfId="15167" xr:uid="{00000000-0005-0000-0000-0000DE350000}"/>
    <cellStyle name="Normal 43 5" xfId="13434" xr:uid="{00000000-0005-0000-0000-0000DF350000}"/>
    <cellStyle name="Normal 44" xfId="13435" xr:uid="{00000000-0005-0000-0000-0000E0350000}"/>
    <cellStyle name="Normal 44 2" xfId="13436" xr:uid="{00000000-0005-0000-0000-0000E1350000}"/>
    <cellStyle name="Normal 44 2 2" xfId="13437" xr:uid="{00000000-0005-0000-0000-0000E2350000}"/>
    <cellStyle name="Normal 44 2 2 2" xfId="14566" xr:uid="{00000000-0005-0000-0000-0000E3350000}"/>
    <cellStyle name="Normal 44 2 2 2 2" xfId="15009" xr:uid="{00000000-0005-0000-0000-0000E4350000}"/>
    <cellStyle name="Normal 44 2 2 2 3" xfId="15327" xr:uid="{00000000-0005-0000-0000-0000E5350000}"/>
    <cellStyle name="Normal 44 2 2 3" xfId="14858" xr:uid="{00000000-0005-0000-0000-0000E6350000}"/>
    <cellStyle name="Normal 44 2 2 4" xfId="15168" xr:uid="{00000000-0005-0000-0000-0000E7350000}"/>
    <cellStyle name="Normal 44 3" xfId="13438" xr:uid="{00000000-0005-0000-0000-0000E8350000}"/>
    <cellStyle name="Normal 44 4" xfId="13439" xr:uid="{00000000-0005-0000-0000-0000E9350000}"/>
    <cellStyle name="Normal 44 4 2" xfId="14567" xr:uid="{00000000-0005-0000-0000-0000EA350000}"/>
    <cellStyle name="Normal 44 4 2 2" xfId="15010" xr:uid="{00000000-0005-0000-0000-0000EB350000}"/>
    <cellStyle name="Normal 44 4 2 3" xfId="15328" xr:uid="{00000000-0005-0000-0000-0000EC350000}"/>
    <cellStyle name="Normal 44 4 3" xfId="14859" xr:uid="{00000000-0005-0000-0000-0000ED350000}"/>
    <cellStyle name="Normal 44 4 4" xfId="15169" xr:uid="{00000000-0005-0000-0000-0000EE350000}"/>
    <cellStyle name="Normal 44 5" xfId="13440" xr:uid="{00000000-0005-0000-0000-0000EF350000}"/>
    <cellStyle name="Normal 45" xfId="13441" xr:uid="{00000000-0005-0000-0000-0000F0350000}"/>
    <cellStyle name="Normal 45 2" xfId="13442" xr:uid="{00000000-0005-0000-0000-0000F1350000}"/>
    <cellStyle name="Normal 45 2 2" xfId="13443" xr:uid="{00000000-0005-0000-0000-0000F2350000}"/>
    <cellStyle name="Normal 45 2 2 2" xfId="14568" xr:uid="{00000000-0005-0000-0000-0000F3350000}"/>
    <cellStyle name="Normal 45 2 2 2 2" xfId="15011" xr:uid="{00000000-0005-0000-0000-0000F4350000}"/>
    <cellStyle name="Normal 45 2 2 2 3" xfId="15329" xr:uid="{00000000-0005-0000-0000-0000F5350000}"/>
    <cellStyle name="Normal 45 2 2 3" xfId="14860" xr:uid="{00000000-0005-0000-0000-0000F6350000}"/>
    <cellStyle name="Normal 45 2 2 4" xfId="15170" xr:uid="{00000000-0005-0000-0000-0000F7350000}"/>
    <cellStyle name="Normal 45 3" xfId="13444" xr:uid="{00000000-0005-0000-0000-0000F8350000}"/>
    <cellStyle name="Normal 45 3 2" xfId="13445" xr:uid="{00000000-0005-0000-0000-0000F9350000}"/>
    <cellStyle name="Normal 45 4" xfId="13446" xr:uid="{00000000-0005-0000-0000-0000FA350000}"/>
    <cellStyle name="Normal 45 4 2" xfId="14569" xr:uid="{00000000-0005-0000-0000-0000FB350000}"/>
    <cellStyle name="Normal 45 4 2 2" xfId="15012" xr:uid="{00000000-0005-0000-0000-0000FC350000}"/>
    <cellStyle name="Normal 45 4 2 3" xfId="15330" xr:uid="{00000000-0005-0000-0000-0000FD350000}"/>
    <cellStyle name="Normal 45 4 3" xfId="14861" xr:uid="{00000000-0005-0000-0000-0000FE350000}"/>
    <cellStyle name="Normal 45 4 4" xfId="15171" xr:uid="{00000000-0005-0000-0000-0000FF350000}"/>
    <cellStyle name="Normal 45 5" xfId="13447" xr:uid="{00000000-0005-0000-0000-000000360000}"/>
    <cellStyle name="Normal 46" xfId="13448" xr:uid="{00000000-0005-0000-0000-000001360000}"/>
    <cellStyle name="Normal 46 2" xfId="13449" xr:uid="{00000000-0005-0000-0000-000002360000}"/>
    <cellStyle name="Normal 46 2 2" xfId="13450" xr:uid="{00000000-0005-0000-0000-000003360000}"/>
    <cellStyle name="Normal 46 2 2 2" xfId="14570" xr:uid="{00000000-0005-0000-0000-000004360000}"/>
    <cellStyle name="Normal 46 2 2 2 2" xfId="15013" xr:uid="{00000000-0005-0000-0000-000005360000}"/>
    <cellStyle name="Normal 46 2 2 2 3" xfId="15331" xr:uid="{00000000-0005-0000-0000-000006360000}"/>
    <cellStyle name="Normal 46 2 2 3" xfId="14862" xr:uid="{00000000-0005-0000-0000-000007360000}"/>
    <cellStyle name="Normal 46 2 2 4" xfId="15172" xr:uid="{00000000-0005-0000-0000-000008360000}"/>
    <cellStyle name="Normal 46 3" xfId="13451" xr:uid="{00000000-0005-0000-0000-000009360000}"/>
    <cellStyle name="Normal 46 4" xfId="13452" xr:uid="{00000000-0005-0000-0000-00000A360000}"/>
    <cellStyle name="Normal 46 4 2" xfId="14571" xr:uid="{00000000-0005-0000-0000-00000B360000}"/>
    <cellStyle name="Normal 46 4 2 2" xfId="15014" xr:uid="{00000000-0005-0000-0000-00000C360000}"/>
    <cellStyle name="Normal 46 4 2 3" xfId="15332" xr:uid="{00000000-0005-0000-0000-00000D360000}"/>
    <cellStyle name="Normal 46 4 3" xfId="14863" xr:uid="{00000000-0005-0000-0000-00000E360000}"/>
    <cellStyle name="Normal 46 4 4" xfId="15173" xr:uid="{00000000-0005-0000-0000-00000F360000}"/>
    <cellStyle name="Normal 46 5" xfId="13453" xr:uid="{00000000-0005-0000-0000-000010360000}"/>
    <cellStyle name="Normal 47" xfId="13454" xr:uid="{00000000-0005-0000-0000-000011360000}"/>
    <cellStyle name="Normal 47 2" xfId="13455" xr:uid="{00000000-0005-0000-0000-000012360000}"/>
    <cellStyle name="Normal 47 2 2" xfId="13456" xr:uid="{00000000-0005-0000-0000-000013360000}"/>
    <cellStyle name="Normal 47 2 2 2" xfId="14572" xr:uid="{00000000-0005-0000-0000-000014360000}"/>
    <cellStyle name="Normal 47 2 2 2 2" xfId="15015" xr:uid="{00000000-0005-0000-0000-000015360000}"/>
    <cellStyle name="Normal 47 2 2 2 3" xfId="15333" xr:uid="{00000000-0005-0000-0000-000016360000}"/>
    <cellStyle name="Normal 47 2 2 3" xfId="14864" xr:uid="{00000000-0005-0000-0000-000017360000}"/>
    <cellStyle name="Normal 47 2 2 4" xfId="15174" xr:uid="{00000000-0005-0000-0000-000018360000}"/>
    <cellStyle name="Normal 47 3" xfId="13457" xr:uid="{00000000-0005-0000-0000-000019360000}"/>
    <cellStyle name="Normal 47 3 2" xfId="13458" xr:uid="{00000000-0005-0000-0000-00001A360000}"/>
    <cellStyle name="Normal 47 4" xfId="13459" xr:uid="{00000000-0005-0000-0000-00001B360000}"/>
    <cellStyle name="Normal 47 4 2" xfId="14573" xr:uid="{00000000-0005-0000-0000-00001C360000}"/>
    <cellStyle name="Normal 47 4 2 2" xfId="15016" xr:uid="{00000000-0005-0000-0000-00001D360000}"/>
    <cellStyle name="Normal 47 4 2 3" xfId="15334" xr:uid="{00000000-0005-0000-0000-00001E360000}"/>
    <cellStyle name="Normal 47 4 3" xfId="14865" xr:uid="{00000000-0005-0000-0000-00001F360000}"/>
    <cellStyle name="Normal 47 4 4" xfId="15175" xr:uid="{00000000-0005-0000-0000-000020360000}"/>
    <cellStyle name="Normal 48" xfId="13460" xr:uid="{00000000-0005-0000-0000-000021360000}"/>
    <cellStyle name="Normal 48 2" xfId="13461" xr:uid="{00000000-0005-0000-0000-000022360000}"/>
    <cellStyle name="Normal 48 2 2" xfId="13462" xr:uid="{00000000-0005-0000-0000-000023360000}"/>
    <cellStyle name="Normal 48 2 2 2" xfId="14574" xr:uid="{00000000-0005-0000-0000-000024360000}"/>
    <cellStyle name="Normal 48 2 2 2 2" xfId="15017" xr:uid="{00000000-0005-0000-0000-000025360000}"/>
    <cellStyle name="Normal 48 2 2 2 3" xfId="15335" xr:uid="{00000000-0005-0000-0000-000026360000}"/>
    <cellStyle name="Normal 48 2 2 3" xfId="14866" xr:uid="{00000000-0005-0000-0000-000027360000}"/>
    <cellStyle name="Normal 48 2 2 4" xfId="15176" xr:uid="{00000000-0005-0000-0000-000028360000}"/>
    <cellStyle name="Normal 48 3" xfId="13463" xr:uid="{00000000-0005-0000-0000-000029360000}"/>
    <cellStyle name="Normal 48 4" xfId="13464" xr:uid="{00000000-0005-0000-0000-00002A360000}"/>
    <cellStyle name="Normal 48 4 2" xfId="14575" xr:uid="{00000000-0005-0000-0000-00002B360000}"/>
    <cellStyle name="Normal 48 4 2 2" xfId="15018" xr:uid="{00000000-0005-0000-0000-00002C360000}"/>
    <cellStyle name="Normal 48 4 2 3" xfId="15336" xr:uid="{00000000-0005-0000-0000-00002D360000}"/>
    <cellStyle name="Normal 48 4 3" xfId="14867" xr:uid="{00000000-0005-0000-0000-00002E360000}"/>
    <cellStyle name="Normal 48 4 4" xfId="15177" xr:uid="{00000000-0005-0000-0000-00002F360000}"/>
    <cellStyle name="Normal 49" xfId="13465" xr:uid="{00000000-0005-0000-0000-000030360000}"/>
    <cellStyle name="Normal 49 2" xfId="13466" xr:uid="{00000000-0005-0000-0000-000031360000}"/>
    <cellStyle name="Normal 49 2 2" xfId="13467" xr:uid="{00000000-0005-0000-0000-000032360000}"/>
    <cellStyle name="Normal 49 2 2 2" xfId="14576" xr:uid="{00000000-0005-0000-0000-000033360000}"/>
    <cellStyle name="Normal 49 2 2 2 2" xfId="15019" xr:uid="{00000000-0005-0000-0000-000034360000}"/>
    <cellStyle name="Normal 49 2 2 2 3" xfId="15337" xr:uid="{00000000-0005-0000-0000-000035360000}"/>
    <cellStyle name="Normal 49 2 2 3" xfId="14868" xr:uid="{00000000-0005-0000-0000-000036360000}"/>
    <cellStyle name="Normal 49 2 2 4" xfId="15178" xr:uid="{00000000-0005-0000-0000-000037360000}"/>
    <cellStyle name="Normal 49 3" xfId="13468" xr:uid="{00000000-0005-0000-0000-000038360000}"/>
    <cellStyle name="Normal 49 4" xfId="13469" xr:uid="{00000000-0005-0000-0000-000039360000}"/>
    <cellStyle name="Normal 49 4 2" xfId="14577" xr:uid="{00000000-0005-0000-0000-00003A360000}"/>
    <cellStyle name="Normal 49 4 2 2" xfId="15020" xr:uid="{00000000-0005-0000-0000-00003B360000}"/>
    <cellStyle name="Normal 49 4 2 3" xfId="15338" xr:uid="{00000000-0005-0000-0000-00003C360000}"/>
    <cellStyle name="Normal 49 4 3" xfId="14869" xr:uid="{00000000-0005-0000-0000-00003D360000}"/>
    <cellStyle name="Normal 49 4 4" xfId="15179" xr:uid="{00000000-0005-0000-0000-00003E360000}"/>
    <cellStyle name="Normal 5" xfId="13470" xr:uid="{00000000-0005-0000-0000-00003F360000}"/>
    <cellStyle name="Normal 5 10" xfId="13471" xr:uid="{00000000-0005-0000-0000-000040360000}"/>
    <cellStyle name="Normal 5 10 2" xfId="13472" xr:uid="{00000000-0005-0000-0000-000041360000}"/>
    <cellStyle name="Normal 5 10 2 2" xfId="13473" xr:uid="{00000000-0005-0000-0000-000042360000}"/>
    <cellStyle name="Normal 5 10 2 2 2" xfId="13474" xr:uid="{00000000-0005-0000-0000-000043360000}"/>
    <cellStyle name="Normal 5 10 3" xfId="13475" xr:uid="{00000000-0005-0000-0000-000044360000}"/>
    <cellStyle name="Normal 5 10 3 2" xfId="13476" xr:uid="{00000000-0005-0000-0000-000045360000}"/>
    <cellStyle name="Normal 5 10 3 2 2" xfId="13477" xr:uid="{00000000-0005-0000-0000-000046360000}"/>
    <cellStyle name="Normal 5 11" xfId="13478" xr:uid="{00000000-0005-0000-0000-000047360000}"/>
    <cellStyle name="Normal 5 11 2" xfId="13479" xr:uid="{00000000-0005-0000-0000-000048360000}"/>
    <cellStyle name="Normal 5 11 2 2" xfId="13480" xr:uid="{00000000-0005-0000-0000-000049360000}"/>
    <cellStyle name="Normal 5 11 2 2 2" xfId="13481" xr:uid="{00000000-0005-0000-0000-00004A360000}"/>
    <cellStyle name="Normal 5 11 3" xfId="13482" xr:uid="{00000000-0005-0000-0000-00004B360000}"/>
    <cellStyle name="Normal 5 11 3 2" xfId="13483" xr:uid="{00000000-0005-0000-0000-00004C360000}"/>
    <cellStyle name="Normal 5 11 3 2 2" xfId="13484" xr:uid="{00000000-0005-0000-0000-00004D360000}"/>
    <cellStyle name="Normal 5 12" xfId="13485" xr:uid="{00000000-0005-0000-0000-00004E360000}"/>
    <cellStyle name="Normal 5 12 2" xfId="13486" xr:uid="{00000000-0005-0000-0000-00004F360000}"/>
    <cellStyle name="Normal 5 12 2 2" xfId="13487" xr:uid="{00000000-0005-0000-0000-000050360000}"/>
    <cellStyle name="Normal 5 12 2 2 2" xfId="13488" xr:uid="{00000000-0005-0000-0000-000051360000}"/>
    <cellStyle name="Normal 5 12 3" xfId="13489" xr:uid="{00000000-0005-0000-0000-000052360000}"/>
    <cellStyle name="Normal 5 12 3 2" xfId="13490" xr:uid="{00000000-0005-0000-0000-000053360000}"/>
    <cellStyle name="Normal 5 12 3 2 2" xfId="13491" xr:uid="{00000000-0005-0000-0000-000054360000}"/>
    <cellStyle name="Normal 5 13" xfId="13492" xr:uid="{00000000-0005-0000-0000-000055360000}"/>
    <cellStyle name="Normal 5 13 2" xfId="13493" xr:uid="{00000000-0005-0000-0000-000056360000}"/>
    <cellStyle name="Normal 5 13 2 2" xfId="13494" xr:uid="{00000000-0005-0000-0000-000057360000}"/>
    <cellStyle name="Normal 5 13 2 2 2" xfId="13495" xr:uid="{00000000-0005-0000-0000-000058360000}"/>
    <cellStyle name="Normal 5 13 3" xfId="13496" xr:uid="{00000000-0005-0000-0000-000059360000}"/>
    <cellStyle name="Normal 5 13 3 2" xfId="13497" xr:uid="{00000000-0005-0000-0000-00005A360000}"/>
    <cellStyle name="Normal 5 13 3 2 2" xfId="13498" xr:uid="{00000000-0005-0000-0000-00005B360000}"/>
    <cellStyle name="Normal 5 14" xfId="13499" xr:uid="{00000000-0005-0000-0000-00005C360000}"/>
    <cellStyle name="Normal 5 14 2" xfId="13500" xr:uid="{00000000-0005-0000-0000-00005D360000}"/>
    <cellStyle name="Normal 5 14 2 2" xfId="13501" xr:uid="{00000000-0005-0000-0000-00005E360000}"/>
    <cellStyle name="Normal 5 14 2 2 2" xfId="13502" xr:uid="{00000000-0005-0000-0000-00005F360000}"/>
    <cellStyle name="Normal 5 14 3" xfId="13503" xr:uid="{00000000-0005-0000-0000-000060360000}"/>
    <cellStyle name="Normal 5 14 3 2" xfId="13504" xr:uid="{00000000-0005-0000-0000-000061360000}"/>
    <cellStyle name="Normal 5 14 3 2 2" xfId="13505" xr:uid="{00000000-0005-0000-0000-000062360000}"/>
    <cellStyle name="Normal 5 15" xfId="13506" xr:uid="{00000000-0005-0000-0000-000063360000}"/>
    <cellStyle name="Normal 5 15 2" xfId="13507" xr:uid="{00000000-0005-0000-0000-000064360000}"/>
    <cellStyle name="Normal 5 15 2 2" xfId="13508" xr:uid="{00000000-0005-0000-0000-000065360000}"/>
    <cellStyle name="Normal 5 15 2 2 2" xfId="13509" xr:uid="{00000000-0005-0000-0000-000066360000}"/>
    <cellStyle name="Normal 5 15 3" xfId="13510" xr:uid="{00000000-0005-0000-0000-000067360000}"/>
    <cellStyle name="Normal 5 15 3 2" xfId="13511" xr:uid="{00000000-0005-0000-0000-000068360000}"/>
    <cellStyle name="Normal 5 15 3 2 2" xfId="13512" xr:uid="{00000000-0005-0000-0000-000069360000}"/>
    <cellStyle name="Normal 5 16" xfId="13513" xr:uid="{00000000-0005-0000-0000-00006A360000}"/>
    <cellStyle name="Normal 5 16 2" xfId="13514" xr:uid="{00000000-0005-0000-0000-00006B360000}"/>
    <cellStyle name="Normal 5 16 2 2" xfId="13515" xr:uid="{00000000-0005-0000-0000-00006C360000}"/>
    <cellStyle name="Normal 5 16 2 2 2" xfId="13516" xr:uid="{00000000-0005-0000-0000-00006D360000}"/>
    <cellStyle name="Normal 5 16 3" xfId="13517" xr:uid="{00000000-0005-0000-0000-00006E360000}"/>
    <cellStyle name="Normal 5 16 3 2" xfId="13518" xr:uid="{00000000-0005-0000-0000-00006F360000}"/>
    <cellStyle name="Normal 5 16 3 2 2" xfId="13519" xr:uid="{00000000-0005-0000-0000-000070360000}"/>
    <cellStyle name="Normal 5 17" xfId="13520" xr:uid="{00000000-0005-0000-0000-000071360000}"/>
    <cellStyle name="Normal 5 17 2" xfId="13521" xr:uid="{00000000-0005-0000-0000-000072360000}"/>
    <cellStyle name="Normal 5 17 2 2" xfId="13522" xr:uid="{00000000-0005-0000-0000-000073360000}"/>
    <cellStyle name="Normal 5 17 2 2 2" xfId="13523" xr:uid="{00000000-0005-0000-0000-000074360000}"/>
    <cellStyle name="Normal 5 17 3" xfId="13524" xr:uid="{00000000-0005-0000-0000-000075360000}"/>
    <cellStyle name="Normal 5 17 3 2" xfId="13525" xr:uid="{00000000-0005-0000-0000-000076360000}"/>
    <cellStyle name="Normal 5 17 3 2 2" xfId="13526" xr:uid="{00000000-0005-0000-0000-000077360000}"/>
    <cellStyle name="Normal 5 18" xfId="13527" xr:uid="{00000000-0005-0000-0000-000078360000}"/>
    <cellStyle name="Normal 5 18 2" xfId="13528" xr:uid="{00000000-0005-0000-0000-000079360000}"/>
    <cellStyle name="Normal 5 18 2 2" xfId="13529" xr:uid="{00000000-0005-0000-0000-00007A360000}"/>
    <cellStyle name="Normal 5 18 2 2 2" xfId="13530" xr:uid="{00000000-0005-0000-0000-00007B360000}"/>
    <cellStyle name="Normal 5 18 3" xfId="13531" xr:uid="{00000000-0005-0000-0000-00007C360000}"/>
    <cellStyle name="Normal 5 18 3 2" xfId="13532" xr:uid="{00000000-0005-0000-0000-00007D360000}"/>
    <cellStyle name="Normal 5 18 3 2 2" xfId="13533" xr:uid="{00000000-0005-0000-0000-00007E360000}"/>
    <cellStyle name="Normal 5 19" xfId="13534" xr:uid="{00000000-0005-0000-0000-00007F360000}"/>
    <cellStyle name="Normal 5 19 2" xfId="13535" xr:uid="{00000000-0005-0000-0000-000080360000}"/>
    <cellStyle name="Normal 5 19 2 2" xfId="13536" xr:uid="{00000000-0005-0000-0000-000081360000}"/>
    <cellStyle name="Normal 5 19 2 2 2" xfId="13537" xr:uid="{00000000-0005-0000-0000-000082360000}"/>
    <cellStyle name="Normal 5 19 3" xfId="13538" xr:uid="{00000000-0005-0000-0000-000083360000}"/>
    <cellStyle name="Normal 5 19 3 2" xfId="13539" xr:uid="{00000000-0005-0000-0000-000084360000}"/>
    <cellStyle name="Normal 5 19 3 2 2" xfId="13540" xr:uid="{00000000-0005-0000-0000-000085360000}"/>
    <cellStyle name="Normal 5 2" xfId="13541" xr:uid="{00000000-0005-0000-0000-000086360000}"/>
    <cellStyle name="Normal 5 2 10" xfId="13542" xr:uid="{00000000-0005-0000-0000-000087360000}"/>
    <cellStyle name="Normal 5 2 10 2" xfId="13543" xr:uid="{00000000-0005-0000-0000-000088360000}"/>
    <cellStyle name="Normal 5 2 10 2 2" xfId="13544" xr:uid="{00000000-0005-0000-0000-000089360000}"/>
    <cellStyle name="Normal 5 2 10 2 2 2" xfId="13545" xr:uid="{00000000-0005-0000-0000-00008A360000}"/>
    <cellStyle name="Normal 5 2 10 3" xfId="13546" xr:uid="{00000000-0005-0000-0000-00008B360000}"/>
    <cellStyle name="Normal 5 2 10 3 2" xfId="13547" xr:uid="{00000000-0005-0000-0000-00008C360000}"/>
    <cellStyle name="Normal 5 2 10 3 2 2" xfId="13548" xr:uid="{00000000-0005-0000-0000-00008D360000}"/>
    <cellStyle name="Normal 5 2 11" xfId="13549" xr:uid="{00000000-0005-0000-0000-00008E360000}"/>
    <cellStyle name="Normal 5 2 11 2" xfId="13550" xr:uid="{00000000-0005-0000-0000-00008F360000}"/>
    <cellStyle name="Normal 5 2 11 2 2" xfId="13551" xr:uid="{00000000-0005-0000-0000-000090360000}"/>
    <cellStyle name="Normal 5 2 11 2 2 2" xfId="13552" xr:uid="{00000000-0005-0000-0000-000091360000}"/>
    <cellStyle name="Normal 5 2 11 3" xfId="13553" xr:uid="{00000000-0005-0000-0000-000092360000}"/>
    <cellStyle name="Normal 5 2 11 3 2" xfId="13554" xr:uid="{00000000-0005-0000-0000-000093360000}"/>
    <cellStyle name="Normal 5 2 11 3 2 2" xfId="13555" xr:uid="{00000000-0005-0000-0000-000094360000}"/>
    <cellStyle name="Normal 5 2 12" xfId="13556" xr:uid="{00000000-0005-0000-0000-000095360000}"/>
    <cellStyle name="Normal 5 2 12 2" xfId="13557" xr:uid="{00000000-0005-0000-0000-000096360000}"/>
    <cellStyle name="Normal 5 2 12 2 2" xfId="13558" xr:uid="{00000000-0005-0000-0000-000097360000}"/>
    <cellStyle name="Normal 5 2 12 2 2 2" xfId="13559" xr:uid="{00000000-0005-0000-0000-000098360000}"/>
    <cellStyle name="Normal 5 2 12 3" xfId="13560" xr:uid="{00000000-0005-0000-0000-000099360000}"/>
    <cellStyle name="Normal 5 2 12 3 2" xfId="13561" xr:uid="{00000000-0005-0000-0000-00009A360000}"/>
    <cellStyle name="Normal 5 2 12 3 2 2" xfId="13562" xr:uid="{00000000-0005-0000-0000-00009B360000}"/>
    <cellStyle name="Normal 5 2 13" xfId="13563" xr:uid="{00000000-0005-0000-0000-00009C360000}"/>
    <cellStyle name="Normal 5 2 13 2" xfId="13564" xr:uid="{00000000-0005-0000-0000-00009D360000}"/>
    <cellStyle name="Normal 5 2 13 2 2" xfId="13565" xr:uid="{00000000-0005-0000-0000-00009E360000}"/>
    <cellStyle name="Normal 5 2 13 2 2 2" xfId="13566" xr:uid="{00000000-0005-0000-0000-00009F360000}"/>
    <cellStyle name="Normal 5 2 13 3" xfId="13567" xr:uid="{00000000-0005-0000-0000-0000A0360000}"/>
    <cellStyle name="Normal 5 2 13 3 2" xfId="13568" xr:uid="{00000000-0005-0000-0000-0000A1360000}"/>
    <cellStyle name="Normal 5 2 13 3 2 2" xfId="13569" xr:uid="{00000000-0005-0000-0000-0000A2360000}"/>
    <cellStyle name="Normal 5 2 14" xfId="13570" xr:uid="{00000000-0005-0000-0000-0000A3360000}"/>
    <cellStyle name="Normal 5 2 14 2" xfId="13571" xr:uid="{00000000-0005-0000-0000-0000A4360000}"/>
    <cellStyle name="Normal 5 2 14 2 2" xfId="13572" xr:uid="{00000000-0005-0000-0000-0000A5360000}"/>
    <cellStyle name="Normal 5 2 14 2 2 2" xfId="13573" xr:uid="{00000000-0005-0000-0000-0000A6360000}"/>
    <cellStyle name="Normal 5 2 14 3" xfId="13574" xr:uid="{00000000-0005-0000-0000-0000A7360000}"/>
    <cellStyle name="Normal 5 2 14 3 2" xfId="13575" xr:uid="{00000000-0005-0000-0000-0000A8360000}"/>
    <cellStyle name="Normal 5 2 14 3 2 2" xfId="13576" xr:uid="{00000000-0005-0000-0000-0000A9360000}"/>
    <cellStyle name="Normal 5 2 15" xfId="13577" xr:uid="{00000000-0005-0000-0000-0000AA360000}"/>
    <cellStyle name="Normal 5 2 15 2" xfId="13578" xr:uid="{00000000-0005-0000-0000-0000AB360000}"/>
    <cellStyle name="Normal 5 2 15 2 2" xfId="13579" xr:uid="{00000000-0005-0000-0000-0000AC360000}"/>
    <cellStyle name="Normal 5 2 15 2 2 2" xfId="13580" xr:uid="{00000000-0005-0000-0000-0000AD360000}"/>
    <cellStyle name="Normal 5 2 15 3" xfId="13581" xr:uid="{00000000-0005-0000-0000-0000AE360000}"/>
    <cellStyle name="Normal 5 2 15 3 2" xfId="13582" xr:uid="{00000000-0005-0000-0000-0000AF360000}"/>
    <cellStyle name="Normal 5 2 15 3 2 2" xfId="13583" xr:uid="{00000000-0005-0000-0000-0000B0360000}"/>
    <cellStyle name="Normal 5 2 16" xfId="13584" xr:uid="{00000000-0005-0000-0000-0000B1360000}"/>
    <cellStyle name="Normal 5 2 16 2" xfId="13585" xr:uid="{00000000-0005-0000-0000-0000B2360000}"/>
    <cellStyle name="Normal 5 2 16 2 2" xfId="13586" xr:uid="{00000000-0005-0000-0000-0000B3360000}"/>
    <cellStyle name="Normal 5 2 16 2 2 2" xfId="13587" xr:uid="{00000000-0005-0000-0000-0000B4360000}"/>
    <cellStyle name="Normal 5 2 16 3" xfId="13588" xr:uid="{00000000-0005-0000-0000-0000B5360000}"/>
    <cellStyle name="Normal 5 2 16 3 2" xfId="13589" xr:uid="{00000000-0005-0000-0000-0000B6360000}"/>
    <cellStyle name="Normal 5 2 16 3 2 2" xfId="13590" xr:uid="{00000000-0005-0000-0000-0000B7360000}"/>
    <cellStyle name="Normal 5 2 17" xfId="13591" xr:uid="{00000000-0005-0000-0000-0000B8360000}"/>
    <cellStyle name="Normal 5 2 17 2" xfId="13592" xr:uid="{00000000-0005-0000-0000-0000B9360000}"/>
    <cellStyle name="Normal 5 2 17 2 2" xfId="13593" xr:uid="{00000000-0005-0000-0000-0000BA360000}"/>
    <cellStyle name="Normal 5 2 17 2 2 2" xfId="13594" xr:uid="{00000000-0005-0000-0000-0000BB360000}"/>
    <cellStyle name="Normal 5 2 17 3" xfId="13595" xr:uid="{00000000-0005-0000-0000-0000BC360000}"/>
    <cellStyle name="Normal 5 2 17 3 2" xfId="13596" xr:uid="{00000000-0005-0000-0000-0000BD360000}"/>
    <cellStyle name="Normal 5 2 17 3 2 2" xfId="13597" xr:uid="{00000000-0005-0000-0000-0000BE360000}"/>
    <cellStyle name="Normal 5 2 18" xfId="13598" xr:uid="{00000000-0005-0000-0000-0000BF360000}"/>
    <cellStyle name="Normal 5 2 18 2" xfId="13599" xr:uid="{00000000-0005-0000-0000-0000C0360000}"/>
    <cellStyle name="Normal 5 2 18 2 2" xfId="13600" xr:uid="{00000000-0005-0000-0000-0000C1360000}"/>
    <cellStyle name="Normal 5 2 18 2 2 2" xfId="13601" xr:uid="{00000000-0005-0000-0000-0000C2360000}"/>
    <cellStyle name="Normal 5 2 18 3" xfId="13602" xr:uid="{00000000-0005-0000-0000-0000C3360000}"/>
    <cellStyle name="Normal 5 2 18 3 2" xfId="13603" xr:uid="{00000000-0005-0000-0000-0000C4360000}"/>
    <cellStyle name="Normal 5 2 18 3 2 2" xfId="13604" xr:uid="{00000000-0005-0000-0000-0000C5360000}"/>
    <cellStyle name="Normal 5 2 19" xfId="13605" xr:uid="{00000000-0005-0000-0000-0000C6360000}"/>
    <cellStyle name="Normal 5 2 19 2" xfId="13606" xr:uid="{00000000-0005-0000-0000-0000C7360000}"/>
    <cellStyle name="Normal 5 2 19 2 2" xfId="13607" xr:uid="{00000000-0005-0000-0000-0000C8360000}"/>
    <cellStyle name="Normal 5 2 19 2 2 2" xfId="13608" xr:uid="{00000000-0005-0000-0000-0000C9360000}"/>
    <cellStyle name="Normal 5 2 19 3" xfId="13609" xr:uid="{00000000-0005-0000-0000-0000CA360000}"/>
    <cellStyle name="Normal 5 2 19 3 2" xfId="13610" xr:uid="{00000000-0005-0000-0000-0000CB360000}"/>
    <cellStyle name="Normal 5 2 19 3 2 2" xfId="13611" xr:uid="{00000000-0005-0000-0000-0000CC360000}"/>
    <cellStyle name="Normal 5 2 2" xfId="13612" xr:uid="{00000000-0005-0000-0000-0000CD360000}"/>
    <cellStyle name="Normal 5 2 2 2" xfId="13613" xr:uid="{00000000-0005-0000-0000-0000CE360000}"/>
    <cellStyle name="Normal 5 2 2 2 2" xfId="13614" xr:uid="{00000000-0005-0000-0000-0000CF360000}"/>
    <cellStyle name="Normal 5 2 2 2 2 2" xfId="13615" xr:uid="{00000000-0005-0000-0000-0000D0360000}"/>
    <cellStyle name="Normal 5 2 2 3" xfId="13616" xr:uid="{00000000-0005-0000-0000-0000D1360000}"/>
    <cellStyle name="Normal 5 2 2 3 2" xfId="13617" xr:uid="{00000000-0005-0000-0000-0000D2360000}"/>
    <cellStyle name="Normal 5 2 2 3 2 2" xfId="13618" xr:uid="{00000000-0005-0000-0000-0000D3360000}"/>
    <cellStyle name="Normal 5 2 20" xfId="13619" xr:uid="{00000000-0005-0000-0000-0000D4360000}"/>
    <cellStyle name="Normal 5 2 20 2" xfId="13620" xr:uid="{00000000-0005-0000-0000-0000D5360000}"/>
    <cellStyle name="Normal 5 2 20 2 2" xfId="13621" xr:uid="{00000000-0005-0000-0000-0000D6360000}"/>
    <cellStyle name="Normal 5 2 20 2 2 2" xfId="13622" xr:uid="{00000000-0005-0000-0000-0000D7360000}"/>
    <cellStyle name="Normal 5 2 20 3" xfId="13623" xr:uid="{00000000-0005-0000-0000-0000D8360000}"/>
    <cellStyle name="Normal 5 2 20 3 2" xfId="13624" xr:uid="{00000000-0005-0000-0000-0000D9360000}"/>
    <cellStyle name="Normal 5 2 20 3 2 2" xfId="13625" xr:uid="{00000000-0005-0000-0000-0000DA360000}"/>
    <cellStyle name="Normal 5 2 21" xfId="13626" xr:uid="{00000000-0005-0000-0000-0000DB360000}"/>
    <cellStyle name="Normal 5 2 21 2" xfId="13627" xr:uid="{00000000-0005-0000-0000-0000DC360000}"/>
    <cellStyle name="Normal 5 2 21 2 2" xfId="13628" xr:uid="{00000000-0005-0000-0000-0000DD360000}"/>
    <cellStyle name="Normal 5 2 21 2 2 2" xfId="13629" xr:uid="{00000000-0005-0000-0000-0000DE360000}"/>
    <cellStyle name="Normal 5 2 21 3" xfId="13630" xr:uid="{00000000-0005-0000-0000-0000DF360000}"/>
    <cellStyle name="Normal 5 2 21 3 2" xfId="13631" xr:uid="{00000000-0005-0000-0000-0000E0360000}"/>
    <cellStyle name="Normal 5 2 21 3 2 2" xfId="13632" xr:uid="{00000000-0005-0000-0000-0000E1360000}"/>
    <cellStyle name="Normal 5 2 22" xfId="13633" xr:uid="{00000000-0005-0000-0000-0000E2360000}"/>
    <cellStyle name="Normal 5 2 22 2" xfId="13634" xr:uid="{00000000-0005-0000-0000-0000E3360000}"/>
    <cellStyle name="Normal 5 2 22 2 2" xfId="13635" xr:uid="{00000000-0005-0000-0000-0000E4360000}"/>
    <cellStyle name="Normal 5 2 22 2 2 2" xfId="13636" xr:uid="{00000000-0005-0000-0000-0000E5360000}"/>
    <cellStyle name="Normal 5 2 22 3" xfId="13637" xr:uid="{00000000-0005-0000-0000-0000E6360000}"/>
    <cellStyle name="Normal 5 2 22 3 2" xfId="13638" xr:uid="{00000000-0005-0000-0000-0000E7360000}"/>
    <cellStyle name="Normal 5 2 22 3 2 2" xfId="13639" xr:uid="{00000000-0005-0000-0000-0000E8360000}"/>
    <cellStyle name="Normal 5 2 23" xfId="13640" xr:uid="{00000000-0005-0000-0000-0000E9360000}"/>
    <cellStyle name="Normal 5 2 23 2" xfId="13641" xr:uid="{00000000-0005-0000-0000-0000EA360000}"/>
    <cellStyle name="Normal 5 2 23 2 2" xfId="13642" xr:uid="{00000000-0005-0000-0000-0000EB360000}"/>
    <cellStyle name="Normal 5 2 23 2 2 2" xfId="13643" xr:uid="{00000000-0005-0000-0000-0000EC360000}"/>
    <cellStyle name="Normal 5 2 23 3" xfId="13644" xr:uid="{00000000-0005-0000-0000-0000ED360000}"/>
    <cellStyle name="Normal 5 2 23 3 2" xfId="13645" xr:uid="{00000000-0005-0000-0000-0000EE360000}"/>
    <cellStyle name="Normal 5 2 23 3 2 2" xfId="13646" xr:uid="{00000000-0005-0000-0000-0000EF360000}"/>
    <cellStyle name="Normal 5 2 24" xfId="13647" xr:uid="{00000000-0005-0000-0000-0000F0360000}"/>
    <cellStyle name="Normal 5 2 24 2" xfId="13648" xr:uid="{00000000-0005-0000-0000-0000F1360000}"/>
    <cellStyle name="Normal 5 2 24 2 2" xfId="13649" xr:uid="{00000000-0005-0000-0000-0000F2360000}"/>
    <cellStyle name="Normal 5 2 25" xfId="13650" xr:uid="{00000000-0005-0000-0000-0000F3360000}"/>
    <cellStyle name="Normal 5 2 25 2" xfId="13651" xr:uid="{00000000-0005-0000-0000-0000F4360000}"/>
    <cellStyle name="Normal 5 2 25 2 2" xfId="13652" xr:uid="{00000000-0005-0000-0000-0000F5360000}"/>
    <cellStyle name="Normal 5 2 26" xfId="14803" xr:uid="{00000000-0005-0000-0000-0000F6360000}"/>
    <cellStyle name="Normal 5 2 3" xfId="13653" xr:uid="{00000000-0005-0000-0000-0000F7360000}"/>
    <cellStyle name="Normal 5 2 3 2" xfId="13654" xr:uid="{00000000-0005-0000-0000-0000F8360000}"/>
    <cellStyle name="Normal 5 2 3 2 2" xfId="13655" xr:uid="{00000000-0005-0000-0000-0000F9360000}"/>
    <cellStyle name="Normal 5 2 3 2 2 2" xfId="13656" xr:uid="{00000000-0005-0000-0000-0000FA360000}"/>
    <cellStyle name="Normal 5 2 3 3" xfId="13657" xr:uid="{00000000-0005-0000-0000-0000FB360000}"/>
    <cellStyle name="Normal 5 2 3 3 2" xfId="13658" xr:uid="{00000000-0005-0000-0000-0000FC360000}"/>
    <cellStyle name="Normal 5 2 3 3 2 2" xfId="13659" xr:uid="{00000000-0005-0000-0000-0000FD360000}"/>
    <cellStyle name="Normal 5 2 4" xfId="13660" xr:uid="{00000000-0005-0000-0000-0000FE360000}"/>
    <cellStyle name="Normal 5 2 4 2" xfId="13661" xr:uid="{00000000-0005-0000-0000-0000FF360000}"/>
    <cellStyle name="Normal 5 2 4 2 2" xfId="13662" xr:uid="{00000000-0005-0000-0000-000000370000}"/>
    <cellStyle name="Normal 5 2 4 2 2 2" xfId="13663" xr:uid="{00000000-0005-0000-0000-000001370000}"/>
    <cellStyle name="Normal 5 2 4 3" xfId="13664" xr:uid="{00000000-0005-0000-0000-000002370000}"/>
    <cellStyle name="Normal 5 2 4 3 2" xfId="13665" xr:uid="{00000000-0005-0000-0000-000003370000}"/>
    <cellStyle name="Normal 5 2 4 3 2 2" xfId="13666" xr:uid="{00000000-0005-0000-0000-000004370000}"/>
    <cellStyle name="Normal 5 2 5" xfId="13667" xr:uid="{00000000-0005-0000-0000-000005370000}"/>
    <cellStyle name="Normal 5 2 5 2" xfId="13668" xr:uid="{00000000-0005-0000-0000-000006370000}"/>
    <cellStyle name="Normal 5 2 5 2 2" xfId="13669" xr:uid="{00000000-0005-0000-0000-000007370000}"/>
    <cellStyle name="Normal 5 2 5 2 2 2" xfId="13670" xr:uid="{00000000-0005-0000-0000-000008370000}"/>
    <cellStyle name="Normal 5 2 5 3" xfId="13671" xr:uid="{00000000-0005-0000-0000-000009370000}"/>
    <cellStyle name="Normal 5 2 5 3 2" xfId="13672" xr:uid="{00000000-0005-0000-0000-00000A370000}"/>
    <cellStyle name="Normal 5 2 5 3 2 2" xfId="13673" xr:uid="{00000000-0005-0000-0000-00000B370000}"/>
    <cellStyle name="Normal 5 2 6" xfId="13674" xr:uid="{00000000-0005-0000-0000-00000C370000}"/>
    <cellStyle name="Normal 5 2 6 2" xfId="13675" xr:uid="{00000000-0005-0000-0000-00000D370000}"/>
    <cellStyle name="Normal 5 2 6 2 2" xfId="13676" xr:uid="{00000000-0005-0000-0000-00000E370000}"/>
    <cellStyle name="Normal 5 2 6 2 2 2" xfId="13677" xr:uid="{00000000-0005-0000-0000-00000F370000}"/>
    <cellStyle name="Normal 5 2 6 3" xfId="13678" xr:uid="{00000000-0005-0000-0000-000010370000}"/>
    <cellStyle name="Normal 5 2 6 3 2" xfId="13679" xr:uid="{00000000-0005-0000-0000-000011370000}"/>
    <cellStyle name="Normal 5 2 6 3 2 2" xfId="13680" xr:uid="{00000000-0005-0000-0000-000012370000}"/>
    <cellStyle name="Normal 5 2 7" xfId="13681" xr:uid="{00000000-0005-0000-0000-000013370000}"/>
    <cellStyle name="Normal 5 2 7 2" xfId="13682" xr:uid="{00000000-0005-0000-0000-000014370000}"/>
    <cellStyle name="Normal 5 2 7 2 2" xfId="13683" xr:uid="{00000000-0005-0000-0000-000015370000}"/>
    <cellStyle name="Normal 5 2 7 2 2 2" xfId="13684" xr:uid="{00000000-0005-0000-0000-000016370000}"/>
    <cellStyle name="Normal 5 2 7 3" xfId="13685" xr:uid="{00000000-0005-0000-0000-000017370000}"/>
    <cellStyle name="Normal 5 2 7 3 2" xfId="13686" xr:uid="{00000000-0005-0000-0000-000018370000}"/>
    <cellStyle name="Normal 5 2 7 3 2 2" xfId="13687" xr:uid="{00000000-0005-0000-0000-000019370000}"/>
    <cellStyle name="Normal 5 2 8" xfId="13688" xr:uid="{00000000-0005-0000-0000-00001A370000}"/>
    <cellStyle name="Normal 5 2 8 2" xfId="13689" xr:uid="{00000000-0005-0000-0000-00001B370000}"/>
    <cellStyle name="Normal 5 2 8 2 2" xfId="13690" xr:uid="{00000000-0005-0000-0000-00001C370000}"/>
    <cellStyle name="Normal 5 2 8 2 2 2" xfId="13691" xr:uid="{00000000-0005-0000-0000-00001D370000}"/>
    <cellStyle name="Normal 5 2 8 3" xfId="13692" xr:uid="{00000000-0005-0000-0000-00001E370000}"/>
    <cellStyle name="Normal 5 2 8 3 2" xfId="13693" xr:uid="{00000000-0005-0000-0000-00001F370000}"/>
    <cellStyle name="Normal 5 2 8 3 2 2" xfId="13694" xr:uid="{00000000-0005-0000-0000-000020370000}"/>
    <cellStyle name="Normal 5 2 9" xfId="13695" xr:uid="{00000000-0005-0000-0000-000021370000}"/>
    <cellStyle name="Normal 5 2 9 2" xfId="13696" xr:uid="{00000000-0005-0000-0000-000022370000}"/>
    <cellStyle name="Normal 5 2 9 2 2" xfId="13697" xr:uid="{00000000-0005-0000-0000-000023370000}"/>
    <cellStyle name="Normal 5 2 9 2 2 2" xfId="13698" xr:uid="{00000000-0005-0000-0000-000024370000}"/>
    <cellStyle name="Normal 5 2 9 3" xfId="13699" xr:uid="{00000000-0005-0000-0000-000025370000}"/>
    <cellStyle name="Normal 5 2 9 3 2" xfId="13700" xr:uid="{00000000-0005-0000-0000-000026370000}"/>
    <cellStyle name="Normal 5 2 9 3 2 2" xfId="13701" xr:uid="{00000000-0005-0000-0000-000027370000}"/>
    <cellStyle name="Normal 5 20" xfId="13702" xr:uid="{00000000-0005-0000-0000-000028370000}"/>
    <cellStyle name="Normal 5 20 2" xfId="13703" xr:uid="{00000000-0005-0000-0000-000029370000}"/>
    <cellStyle name="Normal 5 20 2 2" xfId="13704" xr:uid="{00000000-0005-0000-0000-00002A370000}"/>
    <cellStyle name="Normal 5 20 2 2 2" xfId="13705" xr:uid="{00000000-0005-0000-0000-00002B370000}"/>
    <cellStyle name="Normal 5 20 3" xfId="13706" xr:uid="{00000000-0005-0000-0000-00002C370000}"/>
    <cellStyle name="Normal 5 20 3 2" xfId="13707" xr:uid="{00000000-0005-0000-0000-00002D370000}"/>
    <cellStyle name="Normal 5 20 3 2 2" xfId="13708" xr:uid="{00000000-0005-0000-0000-00002E370000}"/>
    <cellStyle name="Normal 5 21" xfId="13709" xr:uid="{00000000-0005-0000-0000-00002F370000}"/>
    <cellStyle name="Normal 5 21 2" xfId="13710" xr:uid="{00000000-0005-0000-0000-000030370000}"/>
    <cellStyle name="Normal 5 21 2 2" xfId="13711" xr:uid="{00000000-0005-0000-0000-000031370000}"/>
    <cellStyle name="Normal 5 21 2 2 2" xfId="13712" xr:uid="{00000000-0005-0000-0000-000032370000}"/>
    <cellStyle name="Normal 5 21 3" xfId="13713" xr:uid="{00000000-0005-0000-0000-000033370000}"/>
    <cellStyle name="Normal 5 21 3 2" xfId="13714" xr:uid="{00000000-0005-0000-0000-000034370000}"/>
    <cellStyle name="Normal 5 21 3 2 2" xfId="13715" xr:uid="{00000000-0005-0000-0000-000035370000}"/>
    <cellStyle name="Normal 5 22" xfId="13716" xr:uid="{00000000-0005-0000-0000-000036370000}"/>
    <cellStyle name="Normal 5 22 2" xfId="13717" xr:uid="{00000000-0005-0000-0000-000037370000}"/>
    <cellStyle name="Normal 5 22 2 2" xfId="13718" xr:uid="{00000000-0005-0000-0000-000038370000}"/>
    <cellStyle name="Normal 5 22 2 2 2" xfId="13719" xr:uid="{00000000-0005-0000-0000-000039370000}"/>
    <cellStyle name="Normal 5 22 3" xfId="13720" xr:uid="{00000000-0005-0000-0000-00003A370000}"/>
    <cellStyle name="Normal 5 22 3 2" xfId="13721" xr:uid="{00000000-0005-0000-0000-00003B370000}"/>
    <cellStyle name="Normal 5 22 3 2 2" xfId="13722" xr:uid="{00000000-0005-0000-0000-00003C370000}"/>
    <cellStyle name="Normal 5 23" xfId="13723" xr:uid="{00000000-0005-0000-0000-00003D370000}"/>
    <cellStyle name="Normal 5 23 2" xfId="13724" xr:uid="{00000000-0005-0000-0000-00003E370000}"/>
    <cellStyle name="Normal 5 23 2 2" xfId="13725" xr:uid="{00000000-0005-0000-0000-00003F370000}"/>
    <cellStyle name="Normal 5 23 2 2 2" xfId="13726" xr:uid="{00000000-0005-0000-0000-000040370000}"/>
    <cellStyle name="Normal 5 23 3" xfId="13727" xr:uid="{00000000-0005-0000-0000-000041370000}"/>
    <cellStyle name="Normal 5 23 3 2" xfId="13728" xr:uid="{00000000-0005-0000-0000-000042370000}"/>
    <cellStyle name="Normal 5 23 3 2 2" xfId="13729" xr:uid="{00000000-0005-0000-0000-000043370000}"/>
    <cellStyle name="Normal 5 24" xfId="13730" xr:uid="{00000000-0005-0000-0000-000044370000}"/>
    <cellStyle name="Normal 5 24 2" xfId="13731" xr:uid="{00000000-0005-0000-0000-000045370000}"/>
    <cellStyle name="Normal 5 24 2 2" xfId="13732" xr:uid="{00000000-0005-0000-0000-000046370000}"/>
    <cellStyle name="Normal 5 24 2 2 2" xfId="13733" xr:uid="{00000000-0005-0000-0000-000047370000}"/>
    <cellStyle name="Normal 5 24 3" xfId="13734" xr:uid="{00000000-0005-0000-0000-000048370000}"/>
    <cellStyle name="Normal 5 24 3 2" xfId="13735" xr:uid="{00000000-0005-0000-0000-000049370000}"/>
    <cellStyle name="Normal 5 24 3 2 2" xfId="13736" xr:uid="{00000000-0005-0000-0000-00004A370000}"/>
    <cellStyle name="Normal 5 25" xfId="13737" xr:uid="{00000000-0005-0000-0000-00004B370000}"/>
    <cellStyle name="Normal 5 25 2" xfId="13738" xr:uid="{00000000-0005-0000-0000-00004C370000}"/>
    <cellStyle name="Normal 5 26" xfId="13739" xr:uid="{00000000-0005-0000-0000-00004D370000}"/>
    <cellStyle name="Normal 5 26 2" xfId="13740" xr:uid="{00000000-0005-0000-0000-00004E370000}"/>
    <cellStyle name="Normal 5 26 2 2" xfId="13741" xr:uid="{00000000-0005-0000-0000-00004F370000}"/>
    <cellStyle name="Normal 5 26 3" xfId="13742" xr:uid="{00000000-0005-0000-0000-000050370000}"/>
    <cellStyle name="Normal 5 27" xfId="13743" xr:uid="{00000000-0005-0000-0000-000051370000}"/>
    <cellStyle name="Normal 5 27 2" xfId="13744" xr:uid="{00000000-0005-0000-0000-000052370000}"/>
    <cellStyle name="Normal 5 27 3" xfId="13745" xr:uid="{00000000-0005-0000-0000-000053370000}"/>
    <cellStyle name="Normal 5 27 4" xfId="13746" xr:uid="{00000000-0005-0000-0000-000054370000}"/>
    <cellStyle name="Normal 5 28" xfId="13747" xr:uid="{00000000-0005-0000-0000-000055370000}"/>
    <cellStyle name="Normal 5 29" xfId="14802" xr:uid="{00000000-0005-0000-0000-000056370000}"/>
    <cellStyle name="Normal 5 3" xfId="13748" xr:uid="{00000000-0005-0000-0000-000057370000}"/>
    <cellStyle name="Normal 5 3 2" xfId="13749" xr:uid="{00000000-0005-0000-0000-000058370000}"/>
    <cellStyle name="Normal 5 3 2 2" xfId="13750" xr:uid="{00000000-0005-0000-0000-000059370000}"/>
    <cellStyle name="Normal 5 3 2 2 2" xfId="13751" xr:uid="{00000000-0005-0000-0000-00005A370000}"/>
    <cellStyle name="Normal 5 3 3" xfId="13752" xr:uid="{00000000-0005-0000-0000-00005B370000}"/>
    <cellStyle name="Normal 5 3 3 2" xfId="13753" xr:uid="{00000000-0005-0000-0000-00005C370000}"/>
    <cellStyle name="Normal 5 3 3 2 2" xfId="13754" xr:uid="{00000000-0005-0000-0000-00005D370000}"/>
    <cellStyle name="Normal 5 30" xfId="15440" xr:uid="{00000000-0005-0000-0000-00005E370000}"/>
    <cellStyle name="Normal 5 4" xfId="13755" xr:uid="{00000000-0005-0000-0000-00005F370000}"/>
    <cellStyle name="Normal 5 4 2" xfId="13756" xr:uid="{00000000-0005-0000-0000-000060370000}"/>
    <cellStyle name="Normal 5 4 2 2" xfId="13757" xr:uid="{00000000-0005-0000-0000-000061370000}"/>
    <cellStyle name="Normal 5 4 2 2 2" xfId="13758" xr:uid="{00000000-0005-0000-0000-000062370000}"/>
    <cellStyle name="Normal 5 4 3" xfId="13759" xr:uid="{00000000-0005-0000-0000-000063370000}"/>
    <cellStyle name="Normal 5 4 3 2" xfId="13760" xr:uid="{00000000-0005-0000-0000-000064370000}"/>
    <cellStyle name="Normal 5 4 3 2 2" xfId="13761" xr:uid="{00000000-0005-0000-0000-000065370000}"/>
    <cellStyle name="Normal 5 5" xfId="13762" xr:uid="{00000000-0005-0000-0000-000066370000}"/>
    <cellStyle name="Normal 5 5 2" xfId="13763" xr:uid="{00000000-0005-0000-0000-000067370000}"/>
    <cellStyle name="Normal 5 5 2 2" xfId="13764" xr:uid="{00000000-0005-0000-0000-000068370000}"/>
    <cellStyle name="Normal 5 5 2 2 2" xfId="13765" xr:uid="{00000000-0005-0000-0000-000069370000}"/>
    <cellStyle name="Normal 5 5 3" xfId="13766" xr:uid="{00000000-0005-0000-0000-00006A370000}"/>
    <cellStyle name="Normal 5 5 3 2" xfId="13767" xr:uid="{00000000-0005-0000-0000-00006B370000}"/>
    <cellStyle name="Normal 5 5 3 2 2" xfId="13768" xr:uid="{00000000-0005-0000-0000-00006C370000}"/>
    <cellStyle name="Normal 5 6" xfId="13769" xr:uid="{00000000-0005-0000-0000-00006D370000}"/>
    <cellStyle name="Normal 5 6 2" xfId="13770" xr:uid="{00000000-0005-0000-0000-00006E370000}"/>
    <cellStyle name="Normal 5 6 2 2" xfId="13771" xr:uid="{00000000-0005-0000-0000-00006F370000}"/>
    <cellStyle name="Normal 5 6 2 2 2" xfId="13772" xr:uid="{00000000-0005-0000-0000-000070370000}"/>
    <cellStyle name="Normal 5 6 3" xfId="13773" xr:uid="{00000000-0005-0000-0000-000071370000}"/>
    <cellStyle name="Normal 5 6 3 2" xfId="13774" xr:uid="{00000000-0005-0000-0000-000072370000}"/>
    <cellStyle name="Normal 5 6 3 2 2" xfId="13775" xr:uid="{00000000-0005-0000-0000-000073370000}"/>
    <cellStyle name="Normal 5 7" xfId="13776" xr:uid="{00000000-0005-0000-0000-000074370000}"/>
    <cellStyle name="Normal 5 7 2" xfId="13777" xr:uid="{00000000-0005-0000-0000-000075370000}"/>
    <cellStyle name="Normal 5 7 2 2" xfId="13778" xr:uid="{00000000-0005-0000-0000-000076370000}"/>
    <cellStyle name="Normal 5 7 2 2 2" xfId="13779" xr:uid="{00000000-0005-0000-0000-000077370000}"/>
    <cellStyle name="Normal 5 7 3" xfId="13780" xr:uid="{00000000-0005-0000-0000-000078370000}"/>
    <cellStyle name="Normal 5 7 3 2" xfId="13781" xr:uid="{00000000-0005-0000-0000-000079370000}"/>
    <cellStyle name="Normal 5 7 3 2 2" xfId="13782" xr:uid="{00000000-0005-0000-0000-00007A370000}"/>
    <cellStyle name="Normal 5 8" xfId="13783" xr:uid="{00000000-0005-0000-0000-00007B370000}"/>
    <cellStyle name="Normal 5 8 2" xfId="13784" xr:uid="{00000000-0005-0000-0000-00007C370000}"/>
    <cellStyle name="Normal 5 8 2 2" xfId="13785" xr:uid="{00000000-0005-0000-0000-00007D370000}"/>
    <cellStyle name="Normal 5 8 2 2 2" xfId="13786" xr:uid="{00000000-0005-0000-0000-00007E370000}"/>
    <cellStyle name="Normal 5 8 3" xfId="13787" xr:uid="{00000000-0005-0000-0000-00007F370000}"/>
    <cellStyle name="Normal 5 8 3 2" xfId="13788" xr:uid="{00000000-0005-0000-0000-000080370000}"/>
    <cellStyle name="Normal 5 8 3 2 2" xfId="13789" xr:uid="{00000000-0005-0000-0000-000081370000}"/>
    <cellStyle name="Normal 5 9" xfId="13790" xr:uid="{00000000-0005-0000-0000-000082370000}"/>
    <cellStyle name="Normal 5 9 2" xfId="13791" xr:uid="{00000000-0005-0000-0000-000083370000}"/>
    <cellStyle name="Normal 5 9 2 2" xfId="13792" xr:uid="{00000000-0005-0000-0000-000084370000}"/>
    <cellStyle name="Normal 5 9 2 2 2" xfId="13793" xr:uid="{00000000-0005-0000-0000-000085370000}"/>
    <cellStyle name="Normal 5 9 3" xfId="13794" xr:uid="{00000000-0005-0000-0000-000086370000}"/>
    <cellStyle name="Normal 5 9 3 2" xfId="13795" xr:uid="{00000000-0005-0000-0000-000087370000}"/>
    <cellStyle name="Normal 5 9 3 2 2" xfId="13796" xr:uid="{00000000-0005-0000-0000-000088370000}"/>
    <cellStyle name="Normal 5_Copy of Lighting Interactive Effects - 26Jan2011" xfId="14806" xr:uid="{00000000-0005-0000-0000-000089370000}"/>
    <cellStyle name="Normal 50" xfId="13797" xr:uid="{00000000-0005-0000-0000-00008A370000}"/>
    <cellStyle name="Normal 50 2" xfId="13798" xr:uid="{00000000-0005-0000-0000-00008B370000}"/>
    <cellStyle name="Normal 50 2 2" xfId="13799" xr:uid="{00000000-0005-0000-0000-00008C370000}"/>
    <cellStyle name="Normal 50 2 2 2" xfId="14578" xr:uid="{00000000-0005-0000-0000-00008D370000}"/>
    <cellStyle name="Normal 50 2 2 2 2" xfId="15021" xr:uid="{00000000-0005-0000-0000-00008E370000}"/>
    <cellStyle name="Normal 50 2 2 2 3" xfId="15339" xr:uid="{00000000-0005-0000-0000-00008F370000}"/>
    <cellStyle name="Normal 50 2 2 3" xfId="14870" xr:uid="{00000000-0005-0000-0000-000090370000}"/>
    <cellStyle name="Normal 50 2 2 4" xfId="15180" xr:uid="{00000000-0005-0000-0000-000091370000}"/>
    <cellStyle name="Normal 50 3" xfId="13800" xr:uid="{00000000-0005-0000-0000-000092370000}"/>
    <cellStyle name="Normal 50 3 2" xfId="13801" xr:uid="{00000000-0005-0000-0000-000093370000}"/>
    <cellStyle name="Normal 50 4" xfId="13802" xr:uid="{00000000-0005-0000-0000-000094370000}"/>
    <cellStyle name="Normal 50 4 2" xfId="14579" xr:uid="{00000000-0005-0000-0000-000095370000}"/>
    <cellStyle name="Normal 50 4 2 2" xfId="15022" xr:uid="{00000000-0005-0000-0000-000096370000}"/>
    <cellStyle name="Normal 50 4 2 3" xfId="15340" xr:uid="{00000000-0005-0000-0000-000097370000}"/>
    <cellStyle name="Normal 50 4 3" xfId="14871" xr:uid="{00000000-0005-0000-0000-000098370000}"/>
    <cellStyle name="Normal 50 4 4" xfId="15181" xr:uid="{00000000-0005-0000-0000-000099370000}"/>
    <cellStyle name="Normal 51" xfId="13803" xr:uid="{00000000-0005-0000-0000-00009A370000}"/>
    <cellStyle name="Normal 51 2" xfId="13804" xr:uid="{00000000-0005-0000-0000-00009B370000}"/>
    <cellStyle name="Normal 51 2 2" xfId="13805" xr:uid="{00000000-0005-0000-0000-00009C370000}"/>
    <cellStyle name="Normal 51 2 2 2" xfId="14580" xr:uid="{00000000-0005-0000-0000-00009D370000}"/>
    <cellStyle name="Normal 51 2 2 2 2" xfId="15023" xr:uid="{00000000-0005-0000-0000-00009E370000}"/>
    <cellStyle name="Normal 51 2 2 2 3" xfId="15341" xr:uid="{00000000-0005-0000-0000-00009F370000}"/>
    <cellStyle name="Normal 51 2 2 3" xfId="14872" xr:uid="{00000000-0005-0000-0000-0000A0370000}"/>
    <cellStyle name="Normal 51 2 2 4" xfId="15182" xr:uid="{00000000-0005-0000-0000-0000A1370000}"/>
    <cellStyle name="Normal 51 3" xfId="13806" xr:uid="{00000000-0005-0000-0000-0000A2370000}"/>
    <cellStyle name="Normal 51 4" xfId="13807" xr:uid="{00000000-0005-0000-0000-0000A3370000}"/>
    <cellStyle name="Normal 51 4 2" xfId="14581" xr:uid="{00000000-0005-0000-0000-0000A4370000}"/>
    <cellStyle name="Normal 51 4 2 2" xfId="15024" xr:uid="{00000000-0005-0000-0000-0000A5370000}"/>
    <cellStyle name="Normal 51 4 2 3" xfId="15342" xr:uid="{00000000-0005-0000-0000-0000A6370000}"/>
    <cellStyle name="Normal 51 4 3" xfId="14873" xr:uid="{00000000-0005-0000-0000-0000A7370000}"/>
    <cellStyle name="Normal 51 4 4" xfId="15183" xr:uid="{00000000-0005-0000-0000-0000A8370000}"/>
    <cellStyle name="Normal 52" xfId="13808" xr:uid="{00000000-0005-0000-0000-0000A9370000}"/>
    <cellStyle name="Normal 52 2" xfId="13809" xr:uid="{00000000-0005-0000-0000-0000AA370000}"/>
    <cellStyle name="Normal 52 2 2" xfId="13810" xr:uid="{00000000-0005-0000-0000-0000AB370000}"/>
    <cellStyle name="Normal 52 2 2 2" xfId="14582" xr:uid="{00000000-0005-0000-0000-0000AC370000}"/>
    <cellStyle name="Normal 52 2 2 2 2" xfId="15025" xr:uid="{00000000-0005-0000-0000-0000AD370000}"/>
    <cellStyle name="Normal 52 2 2 2 3" xfId="15343" xr:uid="{00000000-0005-0000-0000-0000AE370000}"/>
    <cellStyle name="Normal 52 2 2 3" xfId="14874" xr:uid="{00000000-0005-0000-0000-0000AF370000}"/>
    <cellStyle name="Normal 52 2 2 4" xfId="15184" xr:uid="{00000000-0005-0000-0000-0000B0370000}"/>
    <cellStyle name="Normal 52 3" xfId="13811" xr:uid="{00000000-0005-0000-0000-0000B1370000}"/>
    <cellStyle name="Normal 52 4" xfId="13812" xr:uid="{00000000-0005-0000-0000-0000B2370000}"/>
    <cellStyle name="Normal 52 4 2" xfId="14583" xr:uid="{00000000-0005-0000-0000-0000B3370000}"/>
    <cellStyle name="Normal 52 4 2 2" xfId="15026" xr:uid="{00000000-0005-0000-0000-0000B4370000}"/>
    <cellStyle name="Normal 52 4 2 3" xfId="15344" xr:uid="{00000000-0005-0000-0000-0000B5370000}"/>
    <cellStyle name="Normal 52 4 3" xfId="14875" xr:uid="{00000000-0005-0000-0000-0000B6370000}"/>
    <cellStyle name="Normal 52 4 4" xfId="15185" xr:uid="{00000000-0005-0000-0000-0000B7370000}"/>
    <cellStyle name="Normal 53" xfId="13813" xr:uid="{00000000-0005-0000-0000-0000B8370000}"/>
    <cellStyle name="Normal 53 2" xfId="13814" xr:uid="{00000000-0005-0000-0000-0000B9370000}"/>
    <cellStyle name="Normal 53 2 2" xfId="13815" xr:uid="{00000000-0005-0000-0000-0000BA370000}"/>
    <cellStyle name="Normal 53 2 2 2" xfId="14584" xr:uid="{00000000-0005-0000-0000-0000BB370000}"/>
    <cellStyle name="Normal 53 2 2 2 2" xfId="15027" xr:uid="{00000000-0005-0000-0000-0000BC370000}"/>
    <cellStyle name="Normal 53 2 2 2 3" xfId="15345" xr:uid="{00000000-0005-0000-0000-0000BD370000}"/>
    <cellStyle name="Normal 53 2 2 3" xfId="14876" xr:uid="{00000000-0005-0000-0000-0000BE370000}"/>
    <cellStyle name="Normal 53 2 2 4" xfId="15186" xr:uid="{00000000-0005-0000-0000-0000BF370000}"/>
    <cellStyle name="Normal 53 3" xfId="13816" xr:uid="{00000000-0005-0000-0000-0000C0370000}"/>
    <cellStyle name="Normal 53 3 2" xfId="13817" xr:uid="{00000000-0005-0000-0000-0000C1370000}"/>
    <cellStyle name="Normal 53 4" xfId="13818" xr:uid="{00000000-0005-0000-0000-0000C2370000}"/>
    <cellStyle name="Normal 53 4 2" xfId="14585" xr:uid="{00000000-0005-0000-0000-0000C3370000}"/>
    <cellStyle name="Normal 53 4 2 2" xfId="15028" xr:uid="{00000000-0005-0000-0000-0000C4370000}"/>
    <cellStyle name="Normal 53 4 2 3" xfId="15346" xr:uid="{00000000-0005-0000-0000-0000C5370000}"/>
    <cellStyle name="Normal 53 4 3" xfId="14877" xr:uid="{00000000-0005-0000-0000-0000C6370000}"/>
    <cellStyle name="Normal 53 4 4" xfId="15187" xr:uid="{00000000-0005-0000-0000-0000C7370000}"/>
    <cellStyle name="Normal 54" xfId="13819" xr:uid="{00000000-0005-0000-0000-0000C8370000}"/>
    <cellStyle name="Normal 54 2" xfId="13820" xr:uid="{00000000-0005-0000-0000-0000C9370000}"/>
    <cellStyle name="Normal 54 2 2" xfId="13821" xr:uid="{00000000-0005-0000-0000-0000CA370000}"/>
    <cellStyle name="Normal 54 2 2 2" xfId="14586" xr:uid="{00000000-0005-0000-0000-0000CB370000}"/>
    <cellStyle name="Normal 54 2 2 2 2" xfId="15029" xr:uid="{00000000-0005-0000-0000-0000CC370000}"/>
    <cellStyle name="Normal 54 2 2 2 3" xfId="15347" xr:uid="{00000000-0005-0000-0000-0000CD370000}"/>
    <cellStyle name="Normal 54 2 2 3" xfId="14878" xr:uid="{00000000-0005-0000-0000-0000CE370000}"/>
    <cellStyle name="Normal 54 2 2 4" xfId="15188" xr:uid="{00000000-0005-0000-0000-0000CF370000}"/>
    <cellStyle name="Normal 54 3" xfId="13822" xr:uid="{00000000-0005-0000-0000-0000D0370000}"/>
    <cellStyle name="Normal 54 4" xfId="13823" xr:uid="{00000000-0005-0000-0000-0000D1370000}"/>
    <cellStyle name="Normal 54 4 2" xfId="14587" xr:uid="{00000000-0005-0000-0000-0000D2370000}"/>
    <cellStyle name="Normal 54 4 2 2" xfId="15030" xr:uid="{00000000-0005-0000-0000-0000D3370000}"/>
    <cellStyle name="Normal 54 4 2 3" xfId="15348" xr:uid="{00000000-0005-0000-0000-0000D4370000}"/>
    <cellStyle name="Normal 54 4 3" xfId="14879" xr:uid="{00000000-0005-0000-0000-0000D5370000}"/>
    <cellStyle name="Normal 54 4 4" xfId="15189" xr:uid="{00000000-0005-0000-0000-0000D6370000}"/>
    <cellStyle name="Normal 55" xfId="13824" xr:uid="{00000000-0005-0000-0000-0000D7370000}"/>
    <cellStyle name="Normal 55 2" xfId="13825" xr:uid="{00000000-0005-0000-0000-0000D8370000}"/>
    <cellStyle name="Normal 55 2 2" xfId="13826" xr:uid="{00000000-0005-0000-0000-0000D9370000}"/>
    <cellStyle name="Normal 55 2 2 2" xfId="14588" xr:uid="{00000000-0005-0000-0000-0000DA370000}"/>
    <cellStyle name="Normal 55 2 2 2 2" xfId="15031" xr:uid="{00000000-0005-0000-0000-0000DB370000}"/>
    <cellStyle name="Normal 55 2 2 2 3" xfId="15349" xr:uid="{00000000-0005-0000-0000-0000DC370000}"/>
    <cellStyle name="Normal 55 2 2 3" xfId="14880" xr:uid="{00000000-0005-0000-0000-0000DD370000}"/>
    <cellStyle name="Normal 55 2 2 4" xfId="15190" xr:uid="{00000000-0005-0000-0000-0000DE370000}"/>
    <cellStyle name="Normal 55 3" xfId="13827" xr:uid="{00000000-0005-0000-0000-0000DF370000}"/>
    <cellStyle name="Normal 55 4" xfId="13828" xr:uid="{00000000-0005-0000-0000-0000E0370000}"/>
    <cellStyle name="Normal 55 4 2" xfId="14589" xr:uid="{00000000-0005-0000-0000-0000E1370000}"/>
    <cellStyle name="Normal 55 4 2 2" xfId="15032" xr:uid="{00000000-0005-0000-0000-0000E2370000}"/>
    <cellStyle name="Normal 55 4 2 3" xfId="15350" xr:uid="{00000000-0005-0000-0000-0000E3370000}"/>
    <cellStyle name="Normal 55 4 3" xfId="14881" xr:uid="{00000000-0005-0000-0000-0000E4370000}"/>
    <cellStyle name="Normal 55 4 4" xfId="15191" xr:uid="{00000000-0005-0000-0000-0000E5370000}"/>
    <cellStyle name="Normal 56" xfId="13829" xr:uid="{00000000-0005-0000-0000-0000E6370000}"/>
    <cellStyle name="Normal 56 2" xfId="13830" xr:uid="{00000000-0005-0000-0000-0000E7370000}"/>
    <cellStyle name="Normal 56 2 2" xfId="13831" xr:uid="{00000000-0005-0000-0000-0000E8370000}"/>
    <cellStyle name="Normal 56 2 2 2" xfId="14590" xr:uid="{00000000-0005-0000-0000-0000E9370000}"/>
    <cellStyle name="Normal 56 2 2 2 2" xfId="15033" xr:uid="{00000000-0005-0000-0000-0000EA370000}"/>
    <cellStyle name="Normal 56 2 2 2 3" xfId="15351" xr:uid="{00000000-0005-0000-0000-0000EB370000}"/>
    <cellStyle name="Normal 56 2 2 3" xfId="14882" xr:uid="{00000000-0005-0000-0000-0000EC370000}"/>
    <cellStyle name="Normal 56 2 2 4" xfId="15192" xr:uid="{00000000-0005-0000-0000-0000ED370000}"/>
    <cellStyle name="Normal 56 3" xfId="13832" xr:uid="{00000000-0005-0000-0000-0000EE370000}"/>
    <cellStyle name="Normal 56 4" xfId="13833" xr:uid="{00000000-0005-0000-0000-0000EF370000}"/>
    <cellStyle name="Normal 56 4 2" xfId="14591" xr:uid="{00000000-0005-0000-0000-0000F0370000}"/>
    <cellStyle name="Normal 56 4 2 2" xfId="15034" xr:uid="{00000000-0005-0000-0000-0000F1370000}"/>
    <cellStyle name="Normal 56 4 2 3" xfId="15352" xr:uid="{00000000-0005-0000-0000-0000F2370000}"/>
    <cellStyle name="Normal 56 4 3" xfId="14883" xr:uid="{00000000-0005-0000-0000-0000F3370000}"/>
    <cellStyle name="Normal 56 4 4" xfId="15193" xr:uid="{00000000-0005-0000-0000-0000F4370000}"/>
    <cellStyle name="Normal 57" xfId="13834" xr:uid="{00000000-0005-0000-0000-0000F5370000}"/>
    <cellStyle name="Normal 57 2" xfId="13835" xr:uid="{00000000-0005-0000-0000-0000F6370000}"/>
    <cellStyle name="Normal 57 2 2" xfId="13836" xr:uid="{00000000-0005-0000-0000-0000F7370000}"/>
    <cellStyle name="Normal 57 2 2 2" xfId="14592" xr:uid="{00000000-0005-0000-0000-0000F8370000}"/>
    <cellStyle name="Normal 57 2 2 2 2" xfId="15035" xr:uid="{00000000-0005-0000-0000-0000F9370000}"/>
    <cellStyle name="Normal 57 2 2 2 3" xfId="15353" xr:uid="{00000000-0005-0000-0000-0000FA370000}"/>
    <cellStyle name="Normal 57 2 2 3" xfId="14884" xr:uid="{00000000-0005-0000-0000-0000FB370000}"/>
    <cellStyle name="Normal 57 2 2 4" xfId="15194" xr:uid="{00000000-0005-0000-0000-0000FC370000}"/>
    <cellStyle name="Normal 57 3" xfId="13837" xr:uid="{00000000-0005-0000-0000-0000FD370000}"/>
    <cellStyle name="Normal 57 3 2" xfId="13838" xr:uid="{00000000-0005-0000-0000-0000FE370000}"/>
    <cellStyle name="Normal 57 4" xfId="13839" xr:uid="{00000000-0005-0000-0000-0000FF370000}"/>
    <cellStyle name="Normal 57 4 2" xfId="14593" xr:uid="{00000000-0005-0000-0000-000000380000}"/>
    <cellStyle name="Normal 57 4 2 2" xfId="15036" xr:uid="{00000000-0005-0000-0000-000001380000}"/>
    <cellStyle name="Normal 57 4 2 3" xfId="15354" xr:uid="{00000000-0005-0000-0000-000002380000}"/>
    <cellStyle name="Normal 57 4 3" xfId="14885" xr:uid="{00000000-0005-0000-0000-000003380000}"/>
    <cellStyle name="Normal 57 4 4" xfId="15195" xr:uid="{00000000-0005-0000-0000-000004380000}"/>
    <cellStyle name="Normal 58" xfId="13840" xr:uid="{00000000-0005-0000-0000-000005380000}"/>
    <cellStyle name="Normal 58 2" xfId="13841" xr:uid="{00000000-0005-0000-0000-000006380000}"/>
    <cellStyle name="Normal 58 2 2" xfId="13842" xr:uid="{00000000-0005-0000-0000-000007380000}"/>
    <cellStyle name="Normal 58 2 2 2" xfId="14594" xr:uid="{00000000-0005-0000-0000-000008380000}"/>
    <cellStyle name="Normal 58 2 2 2 2" xfId="15037" xr:uid="{00000000-0005-0000-0000-000009380000}"/>
    <cellStyle name="Normal 58 2 2 2 3" xfId="15355" xr:uid="{00000000-0005-0000-0000-00000A380000}"/>
    <cellStyle name="Normal 58 2 2 3" xfId="14886" xr:uid="{00000000-0005-0000-0000-00000B380000}"/>
    <cellStyle name="Normal 58 2 2 4" xfId="15196" xr:uid="{00000000-0005-0000-0000-00000C380000}"/>
    <cellStyle name="Normal 58 3" xfId="13843" xr:uid="{00000000-0005-0000-0000-00000D380000}"/>
    <cellStyle name="Normal 58 4" xfId="13844" xr:uid="{00000000-0005-0000-0000-00000E380000}"/>
    <cellStyle name="Normal 58 4 2" xfId="14595" xr:uid="{00000000-0005-0000-0000-00000F380000}"/>
    <cellStyle name="Normal 58 4 2 2" xfId="15038" xr:uid="{00000000-0005-0000-0000-000010380000}"/>
    <cellStyle name="Normal 58 4 2 3" xfId="15356" xr:uid="{00000000-0005-0000-0000-000011380000}"/>
    <cellStyle name="Normal 58 4 3" xfId="14887" xr:uid="{00000000-0005-0000-0000-000012380000}"/>
    <cellStyle name="Normal 58 4 4" xfId="15197" xr:uid="{00000000-0005-0000-0000-000013380000}"/>
    <cellStyle name="Normal 59" xfId="13845" xr:uid="{00000000-0005-0000-0000-000014380000}"/>
    <cellStyle name="Normal 59 2" xfId="13846" xr:uid="{00000000-0005-0000-0000-000015380000}"/>
    <cellStyle name="Normal 59 2 2" xfId="13847" xr:uid="{00000000-0005-0000-0000-000016380000}"/>
    <cellStyle name="Normal 59 2 2 2" xfId="14596" xr:uid="{00000000-0005-0000-0000-000017380000}"/>
    <cellStyle name="Normal 59 2 2 2 2" xfId="15039" xr:uid="{00000000-0005-0000-0000-000018380000}"/>
    <cellStyle name="Normal 59 2 2 2 3" xfId="15357" xr:uid="{00000000-0005-0000-0000-000019380000}"/>
    <cellStyle name="Normal 59 2 2 3" xfId="14888" xr:uid="{00000000-0005-0000-0000-00001A380000}"/>
    <cellStyle name="Normal 59 2 2 4" xfId="15198" xr:uid="{00000000-0005-0000-0000-00001B380000}"/>
    <cellStyle name="Normal 59 3" xfId="13848" xr:uid="{00000000-0005-0000-0000-00001C380000}"/>
    <cellStyle name="Normal 59 3 2" xfId="13849" xr:uid="{00000000-0005-0000-0000-00001D380000}"/>
    <cellStyle name="Normal 59 4" xfId="13850" xr:uid="{00000000-0005-0000-0000-00001E380000}"/>
    <cellStyle name="Normal 59 4 2" xfId="14597" xr:uid="{00000000-0005-0000-0000-00001F380000}"/>
    <cellStyle name="Normal 59 4 2 2" xfId="15040" xr:uid="{00000000-0005-0000-0000-000020380000}"/>
    <cellStyle name="Normal 59 4 2 3" xfId="15358" xr:uid="{00000000-0005-0000-0000-000021380000}"/>
    <cellStyle name="Normal 59 4 3" xfId="14889" xr:uid="{00000000-0005-0000-0000-000022380000}"/>
    <cellStyle name="Normal 59 4 4" xfId="15199" xr:uid="{00000000-0005-0000-0000-000023380000}"/>
    <cellStyle name="Normal 6" xfId="13851" xr:uid="{00000000-0005-0000-0000-000024380000}"/>
    <cellStyle name="Normal 6 2" xfId="13852" xr:uid="{00000000-0005-0000-0000-000025380000}"/>
    <cellStyle name="Normal 6 2 2" xfId="13853" xr:uid="{00000000-0005-0000-0000-000026380000}"/>
    <cellStyle name="Normal 6 2 2 2" xfId="13854" xr:uid="{00000000-0005-0000-0000-000027380000}"/>
    <cellStyle name="Normal 6 2 3" xfId="14840" xr:uid="{00000000-0005-0000-0000-000028380000}"/>
    <cellStyle name="Normal 6 3" xfId="13855" xr:uid="{00000000-0005-0000-0000-000029380000}"/>
    <cellStyle name="Normal 6 3 2" xfId="13856" xr:uid="{00000000-0005-0000-0000-00002A380000}"/>
    <cellStyle name="Normal 6 3 3" xfId="13857" xr:uid="{00000000-0005-0000-0000-00002B380000}"/>
    <cellStyle name="Normal 6 3 4" xfId="13858" xr:uid="{00000000-0005-0000-0000-00002C380000}"/>
    <cellStyle name="Normal 6 4" xfId="13859" xr:uid="{00000000-0005-0000-0000-00002D380000}"/>
    <cellStyle name="Normal 60" xfId="13860" xr:uid="{00000000-0005-0000-0000-00002E380000}"/>
    <cellStyle name="Normal 60 2" xfId="13861" xr:uid="{00000000-0005-0000-0000-00002F380000}"/>
    <cellStyle name="Normal 60 2 2" xfId="13862" xr:uid="{00000000-0005-0000-0000-000030380000}"/>
    <cellStyle name="Normal 60 2 2 2" xfId="14598" xr:uid="{00000000-0005-0000-0000-000031380000}"/>
    <cellStyle name="Normal 60 2 2 2 2" xfId="15041" xr:uid="{00000000-0005-0000-0000-000032380000}"/>
    <cellStyle name="Normal 60 2 2 2 3" xfId="15359" xr:uid="{00000000-0005-0000-0000-000033380000}"/>
    <cellStyle name="Normal 60 2 2 3" xfId="14890" xr:uid="{00000000-0005-0000-0000-000034380000}"/>
    <cellStyle name="Normal 60 2 2 4" xfId="15200" xr:uid="{00000000-0005-0000-0000-000035380000}"/>
    <cellStyle name="Normal 60 3" xfId="13863" xr:uid="{00000000-0005-0000-0000-000036380000}"/>
    <cellStyle name="Normal 60 4" xfId="13864" xr:uid="{00000000-0005-0000-0000-000037380000}"/>
    <cellStyle name="Normal 60 4 2" xfId="14599" xr:uid="{00000000-0005-0000-0000-000038380000}"/>
    <cellStyle name="Normal 60 4 2 2" xfId="15042" xr:uid="{00000000-0005-0000-0000-000039380000}"/>
    <cellStyle name="Normal 60 4 2 3" xfId="15360" xr:uid="{00000000-0005-0000-0000-00003A380000}"/>
    <cellStyle name="Normal 60 4 3" xfId="14891" xr:uid="{00000000-0005-0000-0000-00003B380000}"/>
    <cellStyle name="Normal 60 4 4" xfId="15201" xr:uid="{00000000-0005-0000-0000-00003C380000}"/>
    <cellStyle name="Normal 61" xfId="13865" xr:uid="{00000000-0005-0000-0000-00003D380000}"/>
    <cellStyle name="Normal 61 2" xfId="13866" xr:uid="{00000000-0005-0000-0000-00003E380000}"/>
    <cellStyle name="Normal 61 2 2" xfId="13867" xr:uid="{00000000-0005-0000-0000-00003F380000}"/>
    <cellStyle name="Normal 61 2 2 2" xfId="14600" xr:uid="{00000000-0005-0000-0000-000040380000}"/>
    <cellStyle name="Normal 61 2 2 2 2" xfId="15043" xr:uid="{00000000-0005-0000-0000-000041380000}"/>
    <cellStyle name="Normal 61 2 2 2 3" xfId="15361" xr:uid="{00000000-0005-0000-0000-000042380000}"/>
    <cellStyle name="Normal 61 2 2 3" xfId="14892" xr:uid="{00000000-0005-0000-0000-000043380000}"/>
    <cellStyle name="Normal 61 2 2 4" xfId="15202" xr:uid="{00000000-0005-0000-0000-000044380000}"/>
    <cellStyle name="Normal 61 3" xfId="13868" xr:uid="{00000000-0005-0000-0000-000045380000}"/>
    <cellStyle name="Normal 61 4" xfId="13869" xr:uid="{00000000-0005-0000-0000-000046380000}"/>
    <cellStyle name="Normal 61 4 2" xfId="14601" xr:uid="{00000000-0005-0000-0000-000047380000}"/>
    <cellStyle name="Normal 61 4 2 2" xfId="15044" xr:uid="{00000000-0005-0000-0000-000048380000}"/>
    <cellStyle name="Normal 61 4 2 3" xfId="15362" xr:uid="{00000000-0005-0000-0000-000049380000}"/>
    <cellStyle name="Normal 61 4 3" xfId="14893" xr:uid="{00000000-0005-0000-0000-00004A380000}"/>
    <cellStyle name="Normal 61 4 4" xfId="15203" xr:uid="{00000000-0005-0000-0000-00004B380000}"/>
    <cellStyle name="Normal 62" xfId="13870" xr:uid="{00000000-0005-0000-0000-00004C380000}"/>
    <cellStyle name="Normal 62 2" xfId="13871" xr:uid="{00000000-0005-0000-0000-00004D380000}"/>
    <cellStyle name="Normal 62 2 2" xfId="13872" xr:uid="{00000000-0005-0000-0000-00004E380000}"/>
    <cellStyle name="Normal 62 2 2 2" xfId="14602" xr:uid="{00000000-0005-0000-0000-00004F380000}"/>
    <cellStyle name="Normal 62 2 2 2 2" xfId="15045" xr:uid="{00000000-0005-0000-0000-000050380000}"/>
    <cellStyle name="Normal 62 2 2 2 3" xfId="15363" xr:uid="{00000000-0005-0000-0000-000051380000}"/>
    <cellStyle name="Normal 62 2 2 3" xfId="14894" xr:uid="{00000000-0005-0000-0000-000052380000}"/>
    <cellStyle name="Normal 62 2 2 4" xfId="15204" xr:uid="{00000000-0005-0000-0000-000053380000}"/>
    <cellStyle name="Normal 62 3" xfId="13873" xr:uid="{00000000-0005-0000-0000-000054380000}"/>
    <cellStyle name="Normal 62 3 2" xfId="13874" xr:uid="{00000000-0005-0000-0000-000055380000}"/>
    <cellStyle name="Normal 62 4" xfId="13875" xr:uid="{00000000-0005-0000-0000-000056380000}"/>
    <cellStyle name="Normal 62 4 2" xfId="14603" xr:uid="{00000000-0005-0000-0000-000057380000}"/>
    <cellStyle name="Normal 62 4 2 2" xfId="15046" xr:uid="{00000000-0005-0000-0000-000058380000}"/>
    <cellStyle name="Normal 62 4 2 3" xfId="15364" xr:uid="{00000000-0005-0000-0000-000059380000}"/>
    <cellStyle name="Normal 62 4 3" xfId="14895" xr:uid="{00000000-0005-0000-0000-00005A380000}"/>
    <cellStyle name="Normal 62 4 4" xfId="15205" xr:uid="{00000000-0005-0000-0000-00005B380000}"/>
    <cellStyle name="Normal 63" xfId="13876" xr:uid="{00000000-0005-0000-0000-00005C380000}"/>
    <cellStyle name="Normal 63 2" xfId="13877" xr:uid="{00000000-0005-0000-0000-00005D380000}"/>
    <cellStyle name="Normal 63 2 2" xfId="13878" xr:uid="{00000000-0005-0000-0000-00005E380000}"/>
    <cellStyle name="Normal 63 2 2 2" xfId="14604" xr:uid="{00000000-0005-0000-0000-00005F380000}"/>
    <cellStyle name="Normal 63 2 2 2 2" xfId="15047" xr:uid="{00000000-0005-0000-0000-000060380000}"/>
    <cellStyle name="Normal 63 2 2 2 3" xfId="15365" xr:uid="{00000000-0005-0000-0000-000061380000}"/>
    <cellStyle name="Normal 63 2 2 3" xfId="14896" xr:uid="{00000000-0005-0000-0000-000062380000}"/>
    <cellStyle name="Normal 63 2 2 4" xfId="15206" xr:uid="{00000000-0005-0000-0000-000063380000}"/>
    <cellStyle name="Normal 63 3" xfId="13879" xr:uid="{00000000-0005-0000-0000-000064380000}"/>
    <cellStyle name="Normal 63 4" xfId="13880" xr:uid="{00000000-0005-0000-0000-000065380000}"/>
    <cellStyle name="Normal 63 4 2" xfId="14605" xr:uid="{00000000-0005-0000-0000-000066380000}"/>
    <cellStyle name="Normal 63 4 2 2" xfId="15048" xr:uid="{00000000-0005-0000-0000-000067380000}"/>
    <cellStyle name="Normal 63 4 2 3" xfId="15366" xr:uid="{00000000-0005-0000-0000-000068380000}"/>
    <cellStyle name="Normal 63 4 3" xfId="14897" xr:uid="{00000000-0005-0000-0000-000069380000}"/>
    <cellStyle name="Normal 63 4 4" xfId="15207" xr:uid="{00000000-0005-0000-0000-00006A380000}"/>
    <cellStyle name="Normal 64" xfId="13881" xr:uid="{00000000-0005-0000-0000-00006B380000}"/>
    <cellStyle name="Normal 64 2" xfId="13882" xr:uid="{00000000-0005-0000-0000-00006C380000}"/>
    <cellStyle name="Normal 64 2 2" xfId="13883" xr:uid="{00000000-0005-0000-0000-00006D380000}"/>
    <cellStyle name="Normal 64 2 2 2" xfId="14606" xr:uid="{00000000-0005-0000-0000-00006E380000}"/>
    <cellStyle name="Normal 64 2 2 2 2" xfId="15049" xr:uid="{00000000-0005-0000-0000-00006F380000}"/>
    <cellStyle name="Normal 64 2 2 2 3" xfId="15367" xr:uid="{00000000-0005-0000-0000-000070380000}"/>
    <cellStyle name="Normal 64 2 2 3" xfId="14898" xr:uid="{00000000-0005-0000-0000-000071380000}"/>
    <cellStyle name="Normal 64 2 2 4" xfId="15208" xr:uid="{00000000-0005-0000-0000-000072380000}"/>
    <cellStyle name="Normal 64 3" xfId="13884" xr:uid="{00000000-0005-0000-0000-000073380000}"/>
    <cellStyle name="Normal 64 3 2" xfId="13885" xr:uid="{00000000-0005-0000-0000-000074380000}"/>
    <cellStyle name="Normal 64 4" xfId="13886" xr:uid="{00000000-0005-0000-0000-000075380000}"/>
    <cellStyle name="Normal 64 4 2" xfId="14607" xr:uid="{00000000-0005-0000-0000-000076380000}"/>
    <cellStyle name="Normal 64 4 2 2" xfId="15050" xr:uid="{00000000-0005-0000-0000-000077380000}"/>
    <cellStyle name="Normal 64 4 2 3" xfId="15368" xr:uid="{00000000-0005-0000-0000-000078380000}"/>
    <cellStyle name="Normal 64 4 3" xfId="14899" xr:uid="{00000000-0005-0000-0000-000079380000}"/>
    <cellStyle name="Normal 64 4 4" xfId="15209" xr:uid="{00000000-0005-0000-0000-00007A380000}"/>
    <cellStyle name="Normal 65" xfId="13887" xr:uid="{00000000-0005-0000-0000-00007B380000}"/>
    <cellStyle name="Normal 65 2" xfId="13888" xr:uid="{00000000-0005-0000-0000-00007C380000}"/>
    <cellStyle name="Normal 65 2 2" xfId="13889" xr:uid="{00000000-0005-0000-0000-00007D380000}"/>
    <cellStyle name="Normal 65 2 2 2" xfId="14608" xr:uid="{00000000-0005-0000-0000-00007E380000}"/>
    <cellStyle name="Normal 65 2 2 2 2" xfId="15051" xr:uid="{00000000-0005-0000-0000-00007F380000}"/>
    <cellStyle name="Normal 65 2 2 2 3" xfId="15369" xr:uid="{00000000-0005-0000-0000-000080380000}"/>
    <cellStyle name="Normal 65 2 2 3" xfId="14900" xr:uid="{00000000-0005-0000-0000-000081380000}"/>
    <cellStyle name="Normal 65 2 2 4" xfId="15210" xr:uid="{00000000-0005-0000-0000-000082380000}"/>
    <cellStyle name="Normal 65 3" xfId="13890" xr:uid="{00000000-0005-0000-0000-000083380000}"/>
    <cellStyle name="Normal 65 3 2" xfId="13891" xr:uid="{00000000-0005-0000-0000-000084380000}"/>
    <cellStyle name="Normal 65 4" xfId="13892" xr:uid="{00000000-0005-0000-0000-000085380000}"/>
    <cellStyle name="Normal 65 4 2" xfId="14609" xr:uid="{00000000-0005-0000-0000-000086380000}"/>
    <cellStyle name="Normal 65 4 2 2" xfId="15052" xr:uid="{00000000-0005-0000-0000-000087380000}"/>
    <cellStyle name="Normal 65 4 2 3" xfId="15370" xr:uid="{00000000-0005-0000-0000-000088380000}"/>
    <cellStyle name="Normal 65 4 3" xfId="14901" xr:uid="{00000000-0005-0000-0000-000089380000}"/>
    <cellStyle name="Normal 65 4 4" xfId="15211" xr:uid="{00000000-0005-0000-0000-00008A380000}"/>
    <cellStyle name="Normal 66" xfId="13893" xr:uid="{00000000-0005-0000-0000-00008B380000}"/>
    <cellStyle name="Normal 66 2" xfId="13894" xr:uid="{00000000-0005-0000-0000-00008C380000}"/>
    <cellStyle name="Normal 66 2 2" xfId="13895" xr:uid="{00000000-0005-0000-0000-00008D380000}"/>
    <cellStyle name="Normal 66 2 2 2" xfId="14610" xr:uid="{00000000-0005-0000-0000-00008E380000}"/>
    <cellStyle name="Normal 66 2 2 2 2" xfId="15053" xr:uid="{00000000-0005-0000-0000-00008F380000}"/>
    <cellStyle name="Normal 66 2 2 2 3" xfId="15371" xr:uid="{00000000-0005-0000-0000-000090380000}"/>
    <cellStyle name="Normal 66 2 2 3" xfId="14902" xr:uid="{00000000-0005-0000-0000-000091380000}"/>
    <cellStyle name="Normal 66 2 2 4" xfId="15212" xr:uid="{00000000-0005-0000-0000-000092380000}"/>
    <cellStyle name="Normal 66 3" xfId="13896" xr:uid="{00000000-0005-0000-0000-000093380000}"/>
    <cellStyle name="Normal 66 4" xfId="13897" xr:uid="{00000000-0005-0000-0000-000094380000}"/>
    <cellStyle name="Normal 66 4 2" xfId="14611" xr:uid="{00000000-0005-0000-0000-000095380000}"/>
    <cellStyle name="Normal 66 4 2 2" xfId="15054" xr:uid="{00000000-0005-0000-0000-000096380000}"/>
    <cellStyle name="Normal 66 4 2 3" xfId="15372" xr:uid="{00000000-0005-0000-0000-000097380000}"/>
    <cellStyle name="Normal 66 4 3" xfId="14903" xr:uid="{00000000-0005-0000-0000-000098380000}"/>
    <cellStyle name="Normal 66 4 4" xfId="15213" xr:uid="{00000000-0005-0000-0000-000099380000}"/>
    <cellStyle name="Normal 67" xfId="13898" xr:uid="{00000000-0005-0000-0000-00009A380000}"/>
    <cellStyle name="Normal 67 2" xfId="13899" xr:uid="{00000000-0005-0000-0000-00009B380000}"/>
    <cellStyle name="Normal 67 2 2" xfId="13900" xr:uid="{00000000-0005-0000-0000-00009C380000}"/>
    <cellStyle name="Normal 67 2 2 2" xfId="14612" xr:uid="{00000000-0005-0000-0000-00009D380000}"/>
    <cellStyle name="Normal 67 2 2 2 2" xfId="15055" xr:uid="{00000000-0005-0000-0000-00009E380000}"/>
    <cellStyle name="Normal 67 2 2 2 3" xfId="15373" xr:uid="{00000000-0005-0000-0000-00009F380000}"/>
    <cellStyle name="Normal 67 2 2 3" xfId="14904" xr:uid="{00000000-0005-0000-0000-0000A0380000}"/>
    <cellStyle name="Normal 67 2 2 4" xfId="15214" xr:uid="{00000000-0005-0000-0000-0000A1380000}"/>
    <cellStyle name="Normal 67 3" xfId="13901" xr:uid="{00000000-0005-0000-0000-0000A2380000}"/>
    <cellStyle name="Normal 67 3 2" xfId="13902" xr:uid="{00000000-0005-0000-0000-0000A3380000}"/>
    <cellStyle name="Normal 67 4" xfId="13903" xr:uid="{00000000-0005-0000-0000-0000A4380000}"/>
    <cellStyle name="Normal 67 4 2" xfId="14613" xr:uid="{00000000-0005-0000-0000-0000A5380000}"/>
    <cellStyle name="Normal 67 4 2 2" xfId="15056" xr:uid="{00000000-0005-0000-0000-0000A6380000}"/>
    <cellStyle name="Normal 67 4 2 3" xfId="15374" xr:uid="{00000000-0005-0000-0000-0000A7380000}"/>
    <cellStyle name="Normal 67 4 3" xfId="14905" xr:uid="{00000000-0005-0000-0000-0000A8380000}"/>
    <cellStyle name="Normal 67 4 4" xfId="15215" xr:uid="{00000000-0005-0000-0000-0000A9380000}"/>
    <cellStyle name="Normal 68" xfId="13904" xr:uid="{00000000-0005-0000-0000-0000AA380000}"/>
    <cellStyle name="Normal 68 2" xfId="13905" xr:uid="{00000000-0005-0000-0000-0000AB380000}"/>
    <cellStyle name="Normal 69" xfId="13906" xr:uid="{00000000-0005-0000-0000-0000AC380000}"/>
    <cellStyle name="Normal 69 2" xfId="13907" xr:uid="{00000000-0005-0000-0000-0000AD380000}"/>
    <cellStyle name="Normal 7" xfId="13908" xr:uid="{00000000-0005-0000-0000-0000AE380000}"/>
    <cellStyle name="Normal 7 10" xfId="13909" xr:uid="{00000000-0005-0000-0000-0000AF380000}"/>
    <cellStyle name="Normal 7 10 2" xfId="13910" xr:uid="{00000000-0005-0000-0000-0000B0380000}"/>
    <cellStyle name="Normal 7 10 2 2" xfId="13911" xr:uid="{00000000-0005-0000-0000-0000B1380000}"/>
    <cellStyle name="Normal 7 10 2 2 2" xfId="13912" xr:uid="{00000000-0005-0000-0000-0000B2380000}"/>
    <cellStyle name="Normal 7 10 3" xfId="13913" xr:uid="{00000000-0005-0000-0000-0000B3380000}"/>
    <cellStyle name="Normal 7 10 3 2" xfId="13914" xr:uid="{00000000-0005-0000-0000-0000B4380000}"/>
    <cellStyle name="Normal 7 10 3 2 2" xfId="13915" xr:uid="{00000000-0005-0000-0000-0000B5380000}"/>
    <cellStyle name="Normal 7 11" xfId="13916" xr:uid="{00000000-0005-0000-0000-0000B6380000}"/>
    <cellStyle name="Normal 7 11 2" xfId="13917" xr:uid="{00000000-0005-0000-0000-0000B7380000}"/>
    <cellStyle name="Normal 7 11 2 2" xfId="13918" xr:uid="{00000000-0005-0000-0000-0000B8380000}"/>
    <cellStyle name="Normal 7 11 2 2 2" xfId="13919" xr:uid="{00000000-0005-0000-0000-0000B9380000}"/>
    <cellStyle name="Normal 7 11 3" xfId="13920" xr:uid="{00000000-0005-0000-0000-0000BA380000}"/>
    <cellStyle name="Normal 7 11 3 2" xfId="13921" xr:uid="{00000000-0005-0000-0000-0000BB380000}"/>
    <cellStyle name="Normal 7 11 3 2 2" xfId="13922" xr:uid="{00000000-0005-0000-0000-0000BC380000}"/>
    <cellStyle name="Normal 7 12" xfId="13923" xr:uid="{00000000-0005-0000-0000-0000BD380000}"/>
    <cellStyle name="Normal 7 12 2" xfId="13924" xr:uid="{00000000-0005-0000-0000-0000BE380000}"/>
    <cellStyle name="Normal 7 12 2 2" xfId="13925" xr:uid="{00000000-0005-0000-0000-0000BF380000}"/>
    <cellStyle name="Normal 7 12 2 2 2" xfId="13926" xr:uid="{00000000-0005-0000-0000-0000C0380000}"/>
    <cellStyle name="Normal 7 12 3" xfId="13927" xr:uid="{00000000-0005-0000-0000-0000C1380000}"/>
    <cellStyle name="Normal 7 12 3 2" xfId="13928" xr:uid="{00000000-0005-0000-0000-0000C2380000}"/>
    <cellStyle name="Normal 7 12 3 2 2" xfId="13929" xr:uid="{00000000-0005-0000-0000-0000C3380000}"/>
    <cellStyle name="Normal 7 13" xfId="13930" xr:uid="{00000000-0005-0000-0000-0000C4380000}"/>
    <cellStyle name="Normal 7 13 2" xfId="13931" xr:uid="{00000000-0005-0000-0000-0000C5380000}"/>
    <cellStyle name="Normal 7 13 2 2" xfId="13932" xr:uid="{00000000-0005-0000-0000-0000C6380000}"/>
    <cellStyle name="Normal 7 13 2 2 2" xfId="13933" xr:uid="{00000000-0005-0000-0000-0000C7380000}"/>
    <cellStyle name="Normal 7 13 3" xfId="13934" xr:uid="{00000000-0005-0000-0000-0000C8380000}"/>
    <cellStyle name="Normal 7 13 3 2" xfId="13935" xr:uid="{00000000-0005-0000-0000-0000C9380000}"/>
    <cellStyle name="Normal 7 13 3 2 2" xfId="13936" xr:uid="{00000000-0005-0000-0000-0000CA380000}"/>
    <cellStyle name="Normal 7 14" xfId="13937" xr:uid="{00000000-0005-0000-0000-0000CB380000}"/>
    <cellStyle name="Normal 7 14 2" xfId="13938" xr:uid="{00000000-0005-0000-0000-0000CC380000}"/>
    <cellStyle name="Normal 7 14 2 2" xfId="13939" xr:uid="{00000000-0005-0000-0000-0000CD380000}"/>
    <cellStyle name="Normal 7 14 2 2 2" xfId="13940" xr:uid="{00000000-0005-0000-0000-0000CE380000}"/>
    <cellStyle name="Normal 7 14 3" xfId="13941" xr:uid="{00000000-0005-0000-0000-0000CF380000}"/>
    <cellStyle name="Normal 7 14 3 2" xfId="13942" xr:uid="{00000000-0005-0000-0000-0000D0380000}"/>
    <cellStyle name="Normal 7 14 3 2 2" xfId="13943" xr:uid="{00000000-0005-0000-0000-0000D1380000}"/>
    <cellStyle name="Normal 7 15" xfId="13944" xr:uid="{00000000-0005-0000-0000-0000D2380000}"/>
    <cellStyle name="Normal 7 15 2" xfId="13945" xr:uid="{00000000-0005-0000-0000-0000D3380000}"/>
    <cellStyle name="Normal 7 15 2 2" xfId="13946" xr:uid="{00000000-0005-0000-0000-0000D4380000}"/>
    <cellStyle name="Normal 7 15 2 2 2" xfId="13947" xr:uid="{00000000-0005-0000-0000-0000D5380000}"/>
    <cellStyle name="Normal 7 15 3" xfId="13948" xr:uid="{00000000-0005-0000-0000-0000D6380000}"/>
    <cellStyle name="Normal 7 15 3 2" xfId="13949" xr:uid="{00000000-0005-0000-0000-0000D7380000}"/>
    <cellStyle name="Normal 7 15 3 2 2" xfId="13950" xr:uid="{00000000-0005-0000-0000-0000D8380000}"/>
    <cellStyle name="Normal 7 16" xfId="13951" xr:uid="{00000000-0005-0000-0000-0000D9380000}"/>
    <cellStyle name="Normal 7 16 2" xfId="13952" xr:uid="{00000000-0005-0000-0000-0000DA380000}"/>
    <cellStyle name="Normal 7 16 2 2" xfId="13953" xr:uid="{00000000-0005-0000-0000-0000DB380000}"/>
    <cellStyle name="Normal 7 16 2 2 2" xfId="13954" xr:uid="{00000000-0005-0000-0000-0000DC380000}"/>
    <cellStyle name="Normal 7 16 3" xfId="13955" xr:uid="{00000000-0005-0000-0000-0000DD380000}"/>
    <cellStyle name="Normal 7 16 3 2" xfId="13956" xr:uid="{00000000-0005-0000-0000-0000DE380000}"/>
    <cellStyle name="Normal 7 16 3 2 2" xfId="13957" xr:uid="{00000000-0005-0000-0000-0000DF380000}"/>
    <cellStyle name="Normal 7 17" xfId="13958" xr:uid="{00000000-0005-0000-0000-0000E0380000}"/>
    <cellStyle name="Normal 7 17 2" xfId="13959" xr:uid="{00000000-0005-0000-0000-0000E1380000}"/>
    <cellStyle name="Normal 7 17 2 2" xfId="13960" xr:uid="{00000000-0005-0000-0000-0000E2380000}"/>
    <cellStyle name="Normal 7 17 2 2 2" xfId="13961" xr:uid="{00000000-0005-0000-0000-0000E3380000}"/>
    <cellStyle name="Normal 7 17 3" xfId="13962" xr:uid="{00000000-0005-0000-0000-0000E4380000}"/>
    <cellStyle name="Normal 7 17 3 2" xfId="13963" xr:uid="{00000000-0005-0000-0000-0000E5380000}"/>
    <cellStyle name="Normal 7 17 3 2 2" xfId="13964" xr:uid="{00000000-0005-0000-0000-0000E6380000}"/>
    <cellStyle name="Normal 7 18" xfId="13965" xr:uid="{00000000-0005-0000-0000-0000E7380000}"/>
    <cellStyle name="Normal 7 18 2" xfId="13966" xr:uid="{00000000-0005-0000-0000-0000E8380000}"/>
    <cellStyle name="Normal 7 18 2 2" xfId="13967" xr:uid="{00000000-0005-0000-0000-0000E9380000}"/>
    <cellStyle name="Normal 7 18 2 2 2" xfId="13968" xr:uid="{00000000-0005-0000-0000-0000EA380000}"/>
    <cellStyle name="Normal 7 18 3" xfId="13969" xr:uid="{00000000-0005-0000-0000-0000EB380000}"/>
    <cellStyle name="Normal 7 18 3 2" xfId="13970" xr:uid="{00000000-0005-0000-0000-0000EC380000}"/>
    <cellStyle name="Normal 7 18 3 2 2" xfId="13971" xr:uid="{00000000-0005-0000-0000-0000ED380000}"/>
    <cellStyle name="Normal 7 19" xfId="13972" xr:uid="{00000000-0005-0000-0000-0000EE380000}"/>
    <cellStyle name="Normal 7 19 2" xfId="13973" xr:uid="{00000000-0005-0000-0000-0000EF380000}"/>
    <cellStyle name="Normal 7 19 2 2" xfId="13974" xr:uid="{00000000-0005-0000-0000-0000F0380000}"/>
    <cellStyle name="Normal 7 19 2 2 2" xfId="13975" xr:uid="{00000000-0005-0000-0000-0000F1380000}"/>
    <cellStyle name="Normal 7 19 3" xfId="13976" xr:uid="{00000000-0005-0000-0000-0000F2380000}"/>
    <cellStyle name="Normal 7 19 3 2" xfId="13977" xr:uid="{00000000-0005-0000-0000-0000F3380000}"/>
    <cellStyle name="Normal 7 19 3 2 2" xfId="13978" xr:uid="{00000000-0005-0000-0000-0000F4380000}"/>
    <cellStyle name="Normal 7 2" xfId="13979" xr:uid="{00000000-0005-0000-0000-0000F5380000}"/>
    <cellStyle name="Normal 7 2 10" xfId="13980" xr:uid="{00000000-0005-0000-0000-0000F6380000}"/>
    <cellStyle name="Normal 7 2 10 2" xfId="13981" xr:uid="{00000000-0005-0000-0000-0000F7380000}"/>
    <cellStyle name="Normal 7 2 10 2 2" xfId="13982" xr:uid="{00000000-0005-0000-0000-0000F8380000}"/>
    <cellStyle name="Normal 7 2 10 2 2 2" xfId="13983" xr:uid="{00000000-0005-0000-0000-0000F9380000}"/>
    <cellStyle name="Normal 7 2 10 3" xfId="13984" xr:uid="{00000000-0005-0000-0000-0000FA380000}"/>
    <cellStyle name="Normal 7 2 10 3 2" xfId="13985" xr:uid="{00000000-0005-0000-0000-0000FB380000}"/>
    <cellStyle name="Normal 7 2 10 3 2 2" xfId="13986" xr:uid="{00000000-0005-0000-0000-0000FC380000}"/>
    <cellStyle name="Normal 7 2 11" xfId="13987" xr:uid="{00000000-0005-0000-0000-0000FD380000}"/>
    <cellStyle name="Normal 7 2 11 2" xfId="13988" xr:uid="{00000000-0005-0000-0000-0000FE380000}"/>
    <cellStyle name="Normal 7 2 11 2 2" xfId="13989" xr:uid="{00000000-0005-0000-0000-0000FF380000}"/>
    <cellStyle name="Normal 7 2 11 2 2 2" xfId="13990" xr:uid="{00000000-0005-0000-0000-000000390000}"/>
    <cellStyle name="Normal 7 2 11 3" xfId="13991" xr:uid="{00000000-0005-0000-0000-000001390000}"/>
    <cellStyle name="Normal 7 2 11 3 2" xfId="13992" xr:uid="{00000000-0005-0000-0000-000002390000}"/>
    <cellStyle name="Normal 7 2 11 3 2 2" xfId="13993" xr:uid="{00000000-0005-0000-0000-000003390000}"/>
    <cellStyle name="Normal 7 2 12" xfId="13994" xr:uid="{00000000-0005-0000-0000-000004390000}"/>
    <cellStyle name="Normal 7 2 12 2" xfId="13995" xr:uid="{00000000-0005-0000-0000-000005390000}"/>
    <cellStyle name="Normal 7 2 12 2 2" xfId="13996" xr:uid="{00000000-0005-0000-0000-000006390000}"/>
    <cellStyle name="Normal 7 2 12 2 2 2" xfId="13997" xr:uid="{00000000-0005-0000-0000-000007390000}"/>
    <cellStyle name="Normal 7 2 12 3" xfId="13998" xr:uid="{00000000-0005-0000-0000-000008390000}"/>
    <cellStyle name="Normal 7 2 12 3 2" xfId="13999" xr:uid="{00000000-0005-0000-0000-000009390000}"/>
    <cellStyle name="Normal 7 2 12 3 2 2" xfId="14000" xr:uid="{00000000-0005-0000-0000-00000A390000}"/>
    <cellStyle name="Normal 7 2 13" xfId="14001" xr:uid="{00000000-0005-0000-0000-00000B390000}"/>
    <cellStyle name="Normal 7 2 13 2" xfId="14002" xr:uid="{00000000-0005-0000-0000-00000C390000}"/>
    <cellStyle name="Normal 7 2 13 2 2" xfId="14003" xr:uid="{00000000-0005-0000-0000-00000D390000}"/>
    <cellStyle name="Normal 7 2 13 2 2 2" xfId="14004" xr:uid="{00000000-0005-0000-0000-00000E390000}"/>
    <cellStyle name="Normal 7 2 13 3" xfId="14005" xr:uid="{00000000-0005-0000-0000-00000F390000}"/>
    <cellStyle name="Normal 7 2 13 3 2" xfId="14006" xr:uid="{00000000-0005-0000-0000-000010390000}"/>
    <cellStyle name="Normal 7 2 13 3 2 2" xfId="14007" xr:uid="{00000000-0005-0000-0000-000011390000}"/>
    <cellStyle name="Normal 7 2 14" xfId="14008" xr:uid="{00000000-0005-0000-0000-000012390000}"/>
    <cellStyle name="Normal 7 2 14 2" xfId="14009" xr:uid="{00000000-0005-0000-0000-000013390000}"/>
    <cellStyle name="Normal 7 2 14 2 2" xfId="14010" xr:uid="{00000000-0005-0000-0000-000014390000}"/>
    <cellStyle name="Normal 7 2 14 2 2 2" xfId="14011" xr:uid="{00000000-0005-0000-0000-000015390000}"/>
    <cellStyle name="Normal 7 2 14 3" xfId="14012" xr:uid="{00000000-0005-0000-0000-000016390000}"/>
    <cellStyle name="Normal 7 2 14 3 2" xfId="14013" xr:uid="{00000000-0005-0000-0000-000017390000}"/>
    <cellStyle name="Normal 7 2 14 3 2 2" xfId="14014" xr:uid="{00000000-0005-0000-0000-000018390000}"/>
    <cellStyle name="Normal 7 2 15" xfId="14015" xr:uid="{00000000-0005-0000-0000-000019390000}"/>
    <cellStyle name="Normal 7 2 15 2" xfId="14016" xr:uid="{00000000-0005-0000-0000-00001A390000}"/>
    <cellStyle name="Normal 7 2 15 2 2" xfId="14017" xr:uid="{00000000-0005-0000-0000-00001B390000}"/>
    <cellStyle name="Normal 7 2 15 2 2 2" xfId="14018" xr:uid="{00000000-0005-0000-0000-00001C390000}"/>
    <cellStyle name="Normal 7 2 15 3" xfId="14019" xr:uid="{00000000-0005-0000-0000-00001D390000}"/>
    <cellStyle name="Normal 7 2 15 3 2" xfId="14020" xr:uid="{00000000-0005-0000-0000-00001E390000}"/>
    <cellStyle name="Normal 7 2 15 3 2 2" xfId="14021" xr:uid="{00000000-0005-0000-0000-00001F390000}"/>
    <cellStyle name="Normal 7 2 16" xfId="14022" xr:uid="{00000000-0005-0000-0000-000020390000}"/>
    <cellStyle name="Normal 7 2 16 2" xfId="14023" xr:uid="{00000000-0005-0000-0000-000021390000}"/>
    <cellStyle name="Normal 7 2 16 2 2" xfId="14024" xr:uid="{00000000-0005-0000-0000-000022390000}"/>
    <cellStyle name="Normal 7 2 16 2 2 2" xfId="14025" xr:uid="{00000000-0005-0000-0000-000023390000}"/>
    <cellStyle name="Normal 7 2 16 3" xfId="14026" xr:uid="{00000000-0005-0000-0000-000024390000}"/>
    <cellStyle name="Normal 7 2 16 3 2" xfId="14027" xr:uid="{00000000-0005-0000-0000-000025390000}"/>
    <cellStyle name="Normal 7 2 16 3 2 2" xfId="14028" xr:uid="{00000000-0005-0000-0000-000026390000}"/>
    <cellStyle name="Normal 7 2 17" xfId="14029" xr:uid="{00000000-0005-0000-0000-000027390000}"/>
    <cellStyle name="Normal 7 2 17 2" xfId="14030" xr:uid="{00000000-0005-0000-0000-000028390000}"/>
    <cellStyle name="Normal 7 2 17 2 2" xfId="14031" xr:uid="{00000000-0005-0000-0000-000029390000}"/>
    <cellStyle name="Normal 7 2 17 2 2 2" xfId="14032" xr:uid="{00000000-0005-0000-0000-00002A390000}"/>
    <cellStyle name="Normal 7 2 17 3" xfId="14033" xr:uid="{00000000-0005-0000-0000-00002B390000}"/>
    <cellStyle name="Normal 7 2 17 3 2" xfId="14034" xr:uid="{00000000-0005-0000-0000-00002C390000}"/>
    <cellStyle name="Normal 7 2 17 3 2 2" xfId="14035" xr:uid="{00000000-0005-0000-0000-00002D390000}"/>
    <cellStyle name="Normal 7 2 18" xfId="14036" xr:uid="{00000000-0005-0000-0000-00002E390000}"/>
    <cellStyle name="Normal 7 2 18 2" xfId="14037" xr:uid="{00000000-0005-0000-0000-00002F390000}"/>
    <cellStyle name="Normal 7 2 18 2 2" xfId="14038" xr:uid="{00000000-0005-0000-0000-000030390000}"/>
    <cellStyle name="Normal 7 2 18 2 2 2" xfId="14039" xr:uid="{00000000-0005-0000-0000-000031390000}"/>
    <cellStyle name="Normal 7 2 18 3" xfId="14040" xr:uid="{00000000-0005-0000-0000-000032390000}"/>
    <cellStyle name="Normal 7 2 18 3 2" xfId="14041" xr:uid="{00000000-0005-0000-0000-000033390000}"/>
    <cellStyle name="Normal 7 2 18 3 2 2" xfId="14042" xr:uid="{00000000-0005-0000-0000-000034390000}"/>
    <cellStyle name="Normal 7 2 19" xfId="14043" xr:uid="{00000000-0005-0000-0000-000035390000}"/>
    <cellStyle name="Normal 7 2 19 2" xfId="14044" xr:uid="{00000000-0005-0000-0000-000036390000}"/>
    <cellStyle name="Normal 7 2 19 2 2" xfId="14045" xr:uid="{00000000-0005-0000-0000-000037390000}"/>
    <cellStyle name="Normal 7 2 19 2 2 2" xfId="14046" xr:uid="{00000000-0005-0000-0000-000038390000}"/>
    <cellStyle name="Normal 7 2 19 3" xfId="14047" xr:uid="{00000000-0005-0000-0000-000039390000}"/>
    <cellStyle name="Normal 7 2 19 3 2" xfId="14048" xr:uid="{00000000-0005-0000-0000-00003A390000}"/>
    <cellStyle name="Normal 7 2 19 3 2 2" xfId="14049" xr:uid="{00000000-0005-0000-0000-00003B390000}"/>
    <cellStyle name="Normal 7 2 2" xfId="14050" xr:uid="{00000000-0005-0000-0000-00003C390000}"/>
    <cellStyle name="Normal 7 2 2 2" xfId="14051" xr:uid="{00000000-0005-0000-0000-00003D390000}"/>
    <cellStyle name="Normal 7 2 2 2 2" xfId="14052" xr:uid="{00000000-0005-0000-0000-00003E390000}"/>
    <cellStyle name="Normal 7 2 2 2 2 2" xfId="14053" xr:uid="{00000000-0005-0000-0000-00003F390000}"/>
    <cellStyle name="Normal 7 2 2 3" xfId="14054" xr:uid="{00000000-0005-0000-0000-000040390000}"/>
    <cellStyle name="Normal 7 2 2 3 2" xfId="14055" xr:uid="{00000000-0005-0000-0000-000041390000}"/>
    <cellStyle name="Normal 7 2 2 3 2 2" xfId="14056" xr:uid="{00000000-0005-0000-0000-000042390000}"/>
    <cellStyle name="Normal 7 2 20" xfId="14057" xr:uid="{00000000-0005-0000-0000-000043390000}"/>
    <cellStyle name="Normal 7 2 20 2" xfId="14058" xr:uid="{00000000-0005-0000-0000-000044390000}"/>
    <cellStyle name="Normal 7 2 20 2 2" xfId="14059" xr:uid="{00000000-0005-0000-0000-000045390000}"/>
    <cellStyle name="Normal 7 2 20 2 2 2" xfId="14060" xr:uid="{00000000-0005-0000-0000-000046390000}"/>
    <cellStyle name="Normal 7 2 20 3" xfId="14061" xr:uid="{00000000-0005-0000-0000-000047390000}"/>
    <cellStyle name="Normal 7 2 20 3 2" xfId="14062" xr:uid="{00000000-0005-0000-0000-000048390000}"/>
    <cellStyle name="Normal 7 2 20 3 2 2" xfId="14063" xr:uid="{00000000-0005-0000-0000-000049390000}"/>
    <cellStyle name="Normal 7 2 21" xfId="14064" xr:uid="{00000000-0005-0000-0000-00004A390000}"/>
    <cellStyle name="Normal 7 2 21 2" xfId="14065" xr:uid="{00000000-0005-0000-0000-00004B390000}"/>
    <cellStyle name="Normal 7 2 21 2 2" xfId="14066" xr:uid="{00000000-0005-0000-0000-00004C390000}"/>
    <cellStyle name="Normal 7 2 21 2 2 2" xfId="14067" xr:uid="{00000000-0005-0000-0000-00004D390000}"/>
    <cellStyle name="Normal 7 2 21 3" xfId="14068" xr:uid="{00000000-0005-0000-0000-00004E390000}"/>
    <cellStyle name="Normal 7 2 21 3 2" xfId="14069" xr:uid="{00000000-0005-0000-0000-00004F390000}"/>
    <cellStyle name="Normal 7 2 21 3 2 2" xfId="14070" xr:uid="{00000000-0005-0000-0000-000050390000}"/>
    <cellStyle name="Normal 7 2 22" xfId="14071" xr:uid="{00000000-0005-0000-0000-000051390000}"/>
    <cellStyle name="Normal 7 2 22 2" xfId="14072" xr:uid="{00000000-0005-0000-0000-000052390000}"/>
    <cellStyle name="Normal 7 2 22 2 2" xfId="14073" xr:uid="{00000000-0005-0000-0000-000053390000}"/>
    <cellStyle name="Normal 7 2 22 2 2 2" xfId="14074" xr:uid="{00000000-0005-0000-0000-000054390000}"/>
    <cellStyle name="Normal 7 2 22 3" xfId="14075" xr:uid="{00000000-0005-0000-0000-000055390000}"/>
    <cellStyle name="Normal 7 2 22 3 2" xfId="14076" xr:uid="{00000000-0005-0000-0000-000056390000}"/>
    <cellStyle name="Normal 7 2 22 3 2 2" xfId="14077" xr:uid="{00000000-0005-0000-0000-000057390000}"/>
    <cellStyle name="Normal 7 2 23" xfId="14078" xr:uid="{00000000-0005-0000-0000-000058390000}"/>
    <cellStyle name="Normal 7 2 23 2" xfId="14079" xr:uid="{00000000-0005-0000-0000-000059390000}"/>
    <cellStyle name="Normal 7 2 23 2 2" xfId="14080" xr:uid="{00000000-0005-0000-0000-00005A390000}"/>
    <cellStyle name="Normal 7 2 23 2 2 2" xfId="14081" xr:uid="{00000000-0005-0000-0000-00005B390000}"/>
    <cellStyle name="Normal 7 2 23 3" xfId="14082" xr:uid="{00000000-0005-0000-0000-00005C390000}"/>
    <cellStyle name="Normal 7 2 23 3 2" xfId="14083" xr:uid="{00000000-0005-0000-0000-00005D390000}"/>
    <cellStyle name="Normal 7 2 23 3 2 2" xfId="14084" xr:uid="{00000000-0005-0000-0000-00005E390000}"/>
    <cellStyle name="Normal 7 2 24" xfId="14085" xr:uid="{00000000-0005-0000-0000-00005F390000}"/>
    <cellStyle name="Normal 7 2 24 2" xfId="14086" xr:uid="{00000000-0005-0000-0000-000060390000}"/>
    <cellStyle name="Normal 7 2 24 2 2" xfId="14087" xr:uid="{00000000-0005-0000-0000-000061390000}"/>
    <cellStyle name="Normal 7 2 25" xfId="14088" xr:uid="{00000000-0005-0000-0000-000062390000}"/>
    <cellStyle name="Normal 7 2 25 2" xfId="14089" xr:uid="{00000000-0005-0000-0000-000063390000}"/>
    <cellStyle name="Normal 7 2 25 2 2" xfId="14090" xr:uid="{00000000-0005-0000-0000-000064390000}"/>
    <cellStyle name="Normal 7 2 3" xfId="14091" xr:uid="{00000000-0005-0000-0000-000065390000}"/>
    <cellStyle name="Normal 7 2 3 2" xfId="14092" xr:uid="{00000000-0005-0000-0000-000066390000}"/>
    <cellStyle name="Normal 7 2 3 2 2" xfId="14093" xr:uid="{00000000-0005-0000-0000-000067390000}"/>
    <cellStyle name="Normal 7 2 3 2 2 2" xfId="14094" xr:uid="{00000000-0005-0000-0000-000068390000}"/>
    <cellStyle name="Normal 7 2 3 3" xfId="14095" xr:uid="{00000000-0005-0000-0000-000069390000}"/>
    <cellStyle name="Normal 7 2 3 3 2" xfId="14096" xr:uid="{00000000-0005-0000-0000-00006A390000}"/>
    <cellStyle name="Normal 7 2 3 3 2 2" xfId="14097" xr:uid="{00000000-0005-0000-0000-00006B390000}"/>
    <cellStyle name="Normal 7 2 4" xfId="14098" xr:uid="{00000000-0005-0000-0000-00006C390000}"/>
    <cellStyle name="Normal 7 2 4 2" xfId="14099" xr:uid="{00000000-0005-0000-0000-00006D390000}"/>
    <cellStyle name="Normal 7 2 4 2 2" xfId="14100" xr:uid="{00000000-0005-0000-0000-00006E390000}"/>
    <cellStyle name="Normal 7 2 4 2 2 2" xfId="14101" xr:uid="{00000000-0005-0000-0000-00006F390000}"/>
    <cellStyle name="Normal 7 2 4 3" xfId="14102" xr:uid="{00000000-0005-0000-0000-000070390000}"/>
    <cellStyle name="Normal 7 2 4 3 2" xfId="14103" xr:uid="{00000000-0005-0000-0000-000071390000}"/>
    <cellStyle name="Normal 7 2 4 3 2 2" xfId="14104" xr:uid="{00000000-0005-0000-0000-000072390000}"/>
    <cellStyle name="Normal 7 2 5" xfId="14105" xr:uid="{00000000-0005-0000-0000-000073390000}"/>
    <cellStyle name="Normal 7 2 5 2" xfId="14106" xr:uid="{00000000-0005-0000-0000-000074390000}"/>
    <cellStyle name="Normal 7 2 5 2 2" xfId="14107" xr:uid="{00000000-0005-0000-0000-000075390000}"/>
    <cellStyle name="Normal 7 2 5 2 2 2" xfId="14108" xr:uid="{00000000-0005-0000-0000-000076390000}"/>
    <cellStyle name="Normal 7 2 5 3" xfId="14109" xr:uid="{00000000-0005-0000-0000-000077390000}"/>
    <cellStyle name="Normal 7 2 5 3 2" xfId="14110" xr:uid="{00000000-0005-0000-0000-000078390000}"/>
    <cellStyle name="Normal 7 2 5 3 2 2" xfId="14111" xr:uid="{00000000-0005-0000-0000-000079390000}"/>
    <cellStyle name="Normal 7 2 6" xfId="14112" xr:uid="{00000000-0005-0000-0000-00007A390000}"/>
    <cellStyle name="Normal 7 2 6 2" xfId="14113" xr:uid="{00000000-0005-0000-0000-00007B390000}"/>
    <cellStyle name="Normal 7 2 6 2 2" xfId="14114" xr:uid="{00000000-0005-0000-0000-00007C390000}"/>
    <cellStyle name="Normal 7 2 6 2 2 2" xfId="14115" xr:uid="{00000000-0005-0000-0000-00007D390000}"/>
    <cellStyle name="Normal 7 2 6 3" xfId="14116" xr:uid="{00000000-0005-0000-0000-00007E390000}"/>
    <cellStyle name="Normal 7 2 6 3 2" xfId="14117" xr:uid="{00000000-0005-0000-0000-00007F390000}"/>
    <cellStyle name="Normal 7 2 6 3 2 2" xfId="14118" xr:uid="{00000000-0005-0000-0000-000080390000}"/>
    <cellStyle name="Normal 7 2 7" xfId="14119" xr:uid="{00000000-0005-0000-0000-000081390000}"/>
    <cellStyle name="Normal 7 2 7 2" xfId="14120" xr:uid="{00000000-0005-0000-0000-000082390000}"/>
    <cellStyle name="Normal 7 2 7 2 2" xfId="14121" xr:uid="{00000000-0005-0000-0000-000083390000}"/>
    <cellStyle name="Normal 7 2 7 2 2 2" xfId="14122" xr:uid="{00000000-0005-0000-0000-000084390000}"/>
    <cellStyle name="Normal 7 2 7 3" xfId="14123" xr:uid="{00000000-0005-0000-0000-000085390000}"/>
    <cellStyle name="Normal 7 2 7 3 2" xfId="14124" xr:uid="{00000000-0005-0000-0000-000086390000}"/>
    <cellStyle name="Normal 7 2 7 3 2 2" xfId="14125" xr:uid="{00000000-0005-0000-0000-000087390000}"/>
    <cellStyle name="Normal 7 2 8" xfId="14126" xr:uid="{00000000-0005-0000-0000-000088390000}"/>
    <cellStyle name="Normal 7 2 8 2" xfId="14127" xr:uid="{00000000-0005-0000-0000-000089390000}"/>
    <cellStyle name="Normal 7 2 8 2 2" xfId="14128" xr:uid="{00000000-0005-0000-0000-00008A390000}"/>
    <cellStyle name="Normal 7 2 8 2 2 2" xfId="14129" xr:uid="{00000000-0005-0000-0000-00008B390000}"/>
    <cellStyle name="Normal 7 2 8 3" xfId="14130" xr:uid="{00000000-0005-0000-0000-00008C390000}"/>
    <cellStyle name="Normal 7 2 8 3 2" xfId="14131" xr:uid="{00000000-0005-0000-0000-00008D390000}"/>
    <cellStyle name="Normal 7 2 8 3 2 2" xfId="14132" xr:uid="{00000000-0005-0000-0000-00008E390000}"/>
    <cellStyle name="Normal 7 2 9" xfId="14133" xr:uid="{00000000-0005-0000-0000-00008F390000}"/>
    <cellStyle name="Normal 7 2 9 2" xfId="14134" xr:uid="{00000000-0005-0000-0000-000090390000}"/>
    <cellStyle name="Normal 7 2 9 2 2" xfId="14135" xr:uid="{00000000-0005-0000-0000-000091390000}"/>
    <cellStyle name="Normal 7 2 9 2 2 2" xfId="14136" xr:uid="{00000000-0005-0000-0000-000092390000}"/>
    <cellStyle name="Normal 7 2 9 3" xfId="14137" xr:uid="{00000000-0005-0000-0000-000093390000}"/>
    <cellStyle name="Normal 7 2 9 3 2" xfId="14138" xr:uid="{00000000-0005-0000-0000-000094390000}"/>
    <cellStyle name="Normal 7 2 9 3 2 2" xfId="14139" xr:uid="{00000000-0005-0000-0000-000095390000}"/>
    <cellStyle name="Normal 7 20" xfId="14140" xr:uid="{00000000-0005-0000-0000-000096390000}"/>
    <cellStyle name="Normal 7 20 2" xfId="14141" xr:uid="{00000000-0005-0000-0000-000097390000}"/>
    <cellStyle name="Normal 7 20 2 2" xfId="14142" xr:uid="{00000000-0005-0000-0000-000098390000}"/>
    <cellStyle name="Normal 7 20 2 2 2" xfId="14143" xr:uid="{00000000-0005-0000-0000-000099390000}"/>
    <cellStyle name="Normal 7 20 3" xfId="14144" xr:uid="{00000000-0005-0000-0000-00009A390000}"/>
    <cellStyle name="Normal 7 20 3 2" xfId="14145" xr:uid="{00000000-0005-0000-0000-00009B390000}"/>
    <cellStyle name="Normal 7 20 3 2 2" xfId="14146" xr:uid="{00000000-0005-0000-0000-00009C390000}"/>
    <cellStyle name="Normal 7 21" xfId="14147" xr:uid="{00000000-0005-0000-0000-00009D390000}"/>
    <cellStyle name="Normal 7 21 2" xfId="14148" xr:uid="{00000000-0005-0000-0000-00009E390000}"/>
    <cellStyle name="Normal 7 21 2 2" xfId="14149" xr:uid="{00000000-0005-0000-0000-00009F390000}"/>
    <cellStyle name="Normal 7 21 2 2 2" xfId="14150" xr:uid="{00000000-0005-0000-0000-0000A0390000}"/>
    <cellStyle name="Normal 7 21 3" xfId="14151" xr:uid="{00000000-0005-0000-0000-0000A1390000}"/>
    <cellStyle name="Normal 7 21 3 2" xfId="14152" xr:uid="{00000000-0005-0000-0000-0000A2390000}"/>
    <cellStyle name="Normal 7 21 3 2 2" xfId="14153" xr:uid="{00000000-0005-0000-0000-0000A3390000}"/>
    <cellStyle name="Normal 7 22" xfId="14154" xr:uid="{00000000-0005-0000-0000-0000A4390000}"/>
    <cellStyle name="Normal 7 22 2" xfId="14155" xr:uid="{00000000-0005-0000-0000-0000A5390000}"/>
    <cellStyle name="Normal 7 22 2 2" xfId="14156" xr:uid="{00000000-0005-0000-0000-0000A6390000}"/>
    <cellStyle name="Normal 7 22 2 2 2" xfId="14157" xr:uid="{00000000-0005-0000-0000-0000A7390000}"/>
    <cellStyle name="Normal 7 22 3" xfId="14158" xr:uid="{00000000-0005-0000-0000-0000A8390000}"/>
    <cellStyle name="Normal 7 22 3 2" xfId="14159" xr:uid="{00000000-0005-0000-0000-0000A9390000}"/>
    <cellStyle name="Normal 7 22 3 2 2" xfId="14160" xr:uid="{00000000-0005-0000-0000-0000AA390000}"/>
    <cellStyle name="Normal 7 23" xfId="14161" xr:uid="{00000000-0005-0000-0000-0000AB390000}"/>
    <cellStyle name="Normal 7 23 2" xfId="14162" xr:uid="{00000000-0005-0000-0000-0000AC390000}"/>
    <cellStyle name="Normal 7 23 2 2" xfId="14163" xr:uid="{00000000-0005-0000-0000-0000AD390000}"/>
    <cellStyle name="Normal 7 23 2 2 2" xfId="14164" xr:uid="{00000000-0005-0000-0000-0000AE390000}"/>
    <cellStyle name="Normal 7 23 3" xfId="14165" xr:uid="{00000000-0005-0000-0000-0000AF390000}"/>
    <cellStyle name="Normal 7 23 3 2" xfId="14166" xr:uid="{00000000-0005-0000-0000-0000B0390000}"/>
    <cellStyle name="Normal 7 23 3 2 2" xfId="14167" xr:uid="{00000000-0005-0000-0000-0000B1390000}"/>
    <cellStyle name="Normal 7 24" xfId="14168" xr:uid="{00000000-0005-0000-0000-0000B2390000}"/>
    <cellStyle name="Normal 7 24 2" xfId="14169" xr:uid="{00000000-0005-0000-0000-0000B3390000}"/>
    <cellStyle name="Normal 7 24 2 2" xfId="14170" xr:uid="{00000000-0005-0000-0000-0000B4390000}"/>
    <cellStyle name="Normal 7 24 2 2 2" xfId="14171" xr:uid="{00000000-0005-0000-0000-0000B5390000}"/>
    <cellStyle name="Normal 7 24 3" xfId="14172" xr:uid="{00000000-0005-0000-0000-0000B6390000}"/>
    <cellStyle name="Normal 7 24 3 2" xfId="14173" xr:uid="{00000000-0005-0000-0000-0000B7390000}"/>
    <cellStyle name="Normal 7 24 3 2 2" xfId="14174" xr:uid="{00000000-0005-0000-0000-0000B8390000}"/>
    <cellStyle name="Normal 7 25" xfId="14175" xr:uid="{00000000-0005-0000-0000-0000B9390000}"/>
    <cellStyle name="Normal 7 25 2" xfId="14176" xr:uid="{00000000-0005-0000-0000-0000BA390000}"/>
    <cellStyle name="Normal 7 25 2 2" xfId="14177" xr:uid="{00000000-0005-0000-0000-0000BB390000}"/>
    <cellStyle name="Normal 7 26" xfId="14178" xr:uid="{00000000-0005-0000-0000-0000BC390000}"/>
    <cellStyle name="Normal 7 26 2" xfId="14179" xr:uid="{00000000-0005-0000-0000-0000BD390000}"/>
    <cellStyle name="Normal 7 26 3" xfId="14180" xr:uid="{00000000-0005-0000-0000-0000BE390000}"/>
    <cellStyle name="Normal 7 26 4" xfId="14181" xr:uid="{00000000-0005-0000-0000-0000BF390000}"/>
    <cellStyle name="Normal 7 3" xfId="14182" xr:uid="{00000000-0005-0000-0000-0000C0390000}"/>
    <cellStyle name="Normal 7 3 2" xfId="14183" xr:uid="{00000000-0005-0000-0000-0000C1390000}"/>
    <cellStyle name="Normal 7 3 2 2" xfId="14184" xr:uid="{00000000-0005-0000-0000-0000C2390000}"/>
    <cellStyle name="Normal 7 3 2 2 2" xfId="14185" xr:uid="{00000000-0005-0000-0000-0000C3390000}"/>
    <cellStyle name="Normal 7 3 3" xfId="14186" xr:uid="{00000000-0005-0000-0000-0000C4390000}"/>
    <cellStyle name="Normal 7 3 3 2" xfId="14187" xr:uid="{00000000-0005-0000-0000-0000C5390000}"/>
    <cellStyle name="Normal 7 3 3 2 2" xfId="14188" xr:uid="{00000000-0005-0000-0000-0000C6390000}"/>
    <cellStyle name="Normal 7 4" xfId="14189" xr:uid="{00000000-0005-0000-0000-0000C7390000}"/>
    <cellStyle name="Normal 7 4 2" xfId="14190" xr:uid="{00000000-0005-0000-0000-0000C8390000}"/>
    <cellStyle name="Normal 7 4 2 2" xfId="14191" xr:uid="{00000000-0005-0000-0000-0000C9390000}"/>
    <cellStyle name="Normal 7 4 2 2 2" xfId="14192" xr:uid="{00000000-0005-0000-0000-0000CA390000}"/>
    <cellStyle name="Normal 7 4 3" xfId="14193" xr:uid="{00000000-0005-0000-0000-0000CB390000}"/>
    <cellStyle name="Normal 7 4 3 2" xfId="14194" xr:uid="{00000000-0005-0000-0000-0000CC390000}"/>
    <cellStyle name="Normal 7 4 3 2 2" xfId="14195" xr:uid="{00000000-0005-0000-0000-0000CD390000}"/>
    <cellStyle name="Normal 7 5" xfId="14196" xr:uid="{00000000-0005-0000-0000-0000CE390000}"/>
    <cellStyle name="Normal 7 5 2" xfId="14197" xr:uid="{00000000-0005-0000-0000-0000CF390000}"/>
    <cellStyle name="Normal 7 5 2 2" xfId="14198" xr:uid="{00000000-0005-0000-0000-0000D0390000}"/>
    <cellStyle name="Normal 7 5 2 2 2" xfId="14199" xr:uid="{00000000-0005-0000-0000-0000D1390000}"/>
    <cellStyle name="Normal 7 5 3" xfId="14200" xr:uid="{00000000-0005-0000-0000-0000D2390000}"/>
    <cellStyle name="Normal 7 5 3 2" xfId="14201" xr:uid="{00000000-0005-0000-0000-0000D3390000}"/>
    <cellStyle name="Normal 7 5 3 2 2" xfId="14202" xr:uid="{00000000-0005-0000-0000-0000D4390000}"/>
    <cellStyle name="Normal 7 6" xfId="14203" xr:uid="{00000000-0005-0000-0000-0000D5390000}"/>
    <cellStyle name="Normal 7 6 2" xfId="14204" xr:uid="{00000000-0005-0000-0000-0000D6390000}"/>
    <cellStyle name="Normal 7 6 2 2" xfId="14205" xr:uid="{00000000-0005-0000-0000-0000D7390000}"/>
    <cellStyle name="Normal 7 6 2 2 2" xfId="14206" xr:uid="{00000000-0005-0000-0000-0000D8390000}"/>
    <cellStyle name="Normal 7 6 3" xfId="14207" xr:uid="{00000000-0005-0000-0000-0000D9390000}"/>
    <cellStyle name="Normal 7 6 3 2" xfId="14208" xr:uid="{00000000-0005-0000-0000-0000DA390000}"/>
    <cellStyle name="Normal 7 6 3 2 2" xfId="14209" xr:uid="{00000000-0005-0000-0000-0000DB390000}"/>
    <cellStyle name="Normal 7 7" xfId="14210" xr:uid="{00000000-0005-0000-0000-0000DC390000}"/>
    <cellStyle name="Normal 7 7 2" xfId="14211" xr:uid="{00000000-0005-0000-0000-0000DD390000}"/>
    <cellStyle name="Normal 7 7 2 2" xfId="14212" xr:uid="{00000000-0005-0000-0000-0000DE390000}"/>
    <cellStyle name="Normal 7 7 2 2 2" xfId="14213" xr:uid="{00000000-0005-0000-0000-0000DF390000}"/>
    <cellStyle name="Normal 7 7 3" xfId="14214" xr:uid="{00000000-0005-0000-0000-0000E0390000}"/>
    <cellStyle name="Normal 7 7 3 2" xfId="14215" xr:uid="{00000000-0005-0000-0000-0000E1390000}"/>
    <cellStyle name="Normal 7 7 3 2 2" xfId="14216" xr:uid="{00000000-0005-0000-0000-0000E2390000}"/>
    <cellStyle name="Normal 7 8" xfId="14217" xr:uid="{00000000-0005-0000-0000-0000E3390000}"/>
    <cellStyle name="Normal 7 8 2" xfId="14218" xr:uid="{00000000-0005-0000-0000-0000E4390000}"/>
    <cellStyle name="Normal 7 8 2 2" xfId="14219" xr:uid="{00000000-0005-0000-0000-0000E5390000}"/>
    <cellStyle name="Normal 7 8 2 2 2" xfId="14220" xr:uid="{00000000-0005-0000-0000-0000E6390000}"/>
    <cellStyle name="Normal 7 8 3" xfId="14221" xr:uid="{00000000-0005-0000-0000-0000E7390000}"/>
    <cellStyle name="Normal 7 8 3 2" xfId="14222" xr:uid="{00000000-0005-0000-0000-0000E8390000}"/>
    <cellStyle name="Normal 7 8 3 2 2" xfId="14223" xr:uid="{00000000-0005-0000-0000-0000E9390000}"/>
    <cellStyle name="Normal 7 9" xfId="14224" xr:uid="{00000000-0005-0000-0000-0000EA390000}"/>
    <cellStyle name="Normal 7 9 2" xfId="14225" xr:uid="{00000000-0005-0000-0000-0000EB390000}"/>
    <cellStyle name="Normal 7 9 2 2" xfId="14226" xr:uid="{00000000-0005-0000-0000-0000EC390000}"/>
    <cellStyle name="Normal 7 9 2 2 2" xfId="14227" xr:uid="{00000000-0005-0000-0000-0000ED390000}"/>
    <cellStyle name="Normal 7 9 3" xfId="14228" xr:uid="{00000000-0005-0000-0000-0000EE390000}"/>
    <cellStyle name="Normal 7 9 3 2" xfId="14229" xr:uid="{00000000-0005-0000-0000-0000EF390000}"/>
    <cellStyle name="Normal 7 9 3 2 2" xfId="14230" xr:uid="{00000000-0005-0000-0000-0000F0390000}"/>
    <cellStyle name="Normal 70" xfId="14231" xr:uid="{00000000-0005-0000-0000-0000F1390000}"/>
    <cellStyle name="Normal 70 2" xfId="14232" xr:uid="{00000000-0005-0000-0000-0000F2390000}"/>
    <cellStyle name="Normal 70 3" xfId="14233" xr:uid="{00000000-0005-0000-0000-0000F3390000}"/>
    <cellStyle name="Normal 71" xfId="14234" xr:uid="{00000000-0005-0000-0000-0000F4390000}"/>
    <cellStyle name="Normal 71 2" xfId="14235" xr:uid="{00000000-0005-0000-0000-0000F5390000}"/>
    <cellStyle name="Normal 71 3" xfId="14236" xr:uid="{00000000-0005-0000-0000-0000F6390000}"/>
    <cellStyle name="Normal 71 3 2" xfId="14614" xr:uid="{00000000-0005-0000-0000-0000F7390000}"/>
    <cellStyle name="Normal 71 3 2 2" xfId="15057" xr:uid="{00000000-0005-0000-0000-0000F8390000}"/>
    <cellStyle name="Normal 71 3 2 3" xfId="15375" xr:uid="{00000000-0005-0000-0000-0000F9390000}"/>
    <cellStyle name="Normal 71 3 3" xfId="14906" xr:uid="{00000000-0005-0000-0000-0000FA390000}"/>
    <cellStyle name="Normal 71 3 4" xfId="15216" xr:uid="{00000000-0005-0000-0000-0000FB390000}"/>
    <cellStyle name="Normal 72" xfId="14237" xr:uid="{00000000-0005-0000-0000-0000FC390000}"/>
    <cellStyle name="Normal 72 2" xfId="14238" xr:uid="{00000000-0005-0000-0000-0000FD390000}"/>
    <cellStyle name="Normal 72 3" xfId="14239" xr:uid="{00000000-0005-0000-0000-0000FE390000}"/>
    <cellStyle name="Normal 72 4" xfId="14240" xr:uid="{00000000-0005-0000-0000-0000FF390000}"/>
    <cellStyle name="Normal 72 4 2" xfId="14615" xr:uid="{00000000-0005-0000-0000-0000003A0000}"/>
    <cellStyle name="Normal 72 4 2 2" xfId="15058" xr:uid="{00000000-0005-0000-0000-0000013A0000}"/>
    <cellStyle name="Normal 72 4 2 3" xfId="15376" xr:uid="{00000000-0005-0000-0000-0000023A0000}"/>
    <cellStyle name="Normal 72 4 3" xfId="14907" xr:uid="{00000000-0005-0000-0000-0000033A0000}"/>
    <cellStyle name="Normal 72 4 4" xfId="15217" xr:uid="{00000000-0005-0000-0000-0000043A0000}"/>
    <cellStyle name="Normal 73" xfId="14241" xr:uid="{00000000-0005-0000-0000-0000053A0000}"/>
    <cellStyle name="Normal 73 2" xfId="14242" xr:uid="{00000000-0005-0000-0000-0000063A0000}"/>
    <cellStyle name="Normal 73 2 2" xfId="14616" xr:uid="{00000000-0005-0000-0000-0000073A0000}"/>
    <cellStyle name="Normal 73 2 2 2" xfId="15059" xr:uid="{00000000-0005-0000-0000-0000083A0000}"/>
    <cellStyle name="Normal 73 2 2 3" xfId="15377" xr:uid="{00000000-0005-0000-0000-0000093A0000}"/>
    <cellStyle name="Normal 73 2 3" xfId="14908" xr:uid="{00000000-0005-0000-0000-00000A3A0000}"/>
    <cellStyle name="Normal 73 2 4" xfId="15218" xr:uid="{00000000-0005-0000-0000-00000B3A0000}"/>
    <cellStyle name="Normal 74" xfId="14243" xr:uid="{00000000-0005-0000-0000-00000C3A0000}"/>
    <cellStyle name="Normal 74 2" xfId="14244" xr:uid="{00000000-0005-0000-0000-00000D3A0000}"/>
    <cellStyle name="Normal 74 3" xfId="14245" xr:uid="{00000000-0005-0000-0000-00000E3A0000}"/>
    <cellStyle name="Normal 74 3 2" xfId="14617" xr:uid="{00000000-0005-0000-0000-00000F3A0000}"/>
    <cellStyle name="Normal 74 3 2 2" xfId="15060" xr:uid="{00000000-0005-0000-0000-0000103A0000}"/>
    <cellStyle name="Normal 74 3 2 3" xfId="15378" xr:uid="{00000000-0005-0000-0000-0000113A0000}"/>
    <cellStyle name="Normal 74 3 3" xfId="14909" xr:uid="{00000000-0005-0000-0000-0000123A0000}"/>
    <cellStyle name="Normal 74 3 4" xfId="15219" xr:uid="{00000000-0005-0000-0000-0000133A0000}"/>
    <cellStyle name="Normal 75" xfId="14246" xr:uid="{00000000-0005-0000-0000-0000143A0000}"/>
    <cellStyle name="Normal 76" xfId="14247" xr:uid="{00000000-0005-0000-0000-0000153A0000}"/>
    <cellStyle name="Normal 77" xfId="14248" xr:uid="{00000000-0005-0000-0000-0000163A0000}"/>
    <cellStyle name="Normal 77 2" xfId="14249" xr:uid="{00000000-0005-0000-0000-0000173A0000}"/>
    <cellStyle name="Normal 78" xfId="14250" xr:uid="{00000000-0005-0000-0000-0000183A0000}"/>
    <cellStyle name="Normal 79" xfId="14251" xr:uid="{00000000-0005-0000-0000-0000193A0000}"/>
    <cellStyle name="Normal 8" xfId="14252" xr:uid="{00000000-0005-0000-0000-00001A3A0000}"/>
    <cellStyle name="Normal 8 2" xfId="14253" xr:uid="{00000000-0005-0000-0000-00001B3A0000}"/>
    <cellStyle name="Normal 8 2 2" xfId="14254" xr:uid="{00000000-0005-0000-0000-00001C3A0000}"/>
    <cellStyle name="Normal 8 2 2 2" xfId="14255" xr:uid="{00000000-0005-0000-0000-00001D3A0000}"/>
    <cellStyle name="Normal 8 2 3" xfId="14256" xr:uid="{00000000-0005-0000-0000-00001E3A0000}"/>
    <cellStyle name="Normal 8 2 3 2" xfId="14257" xr:uid="{00000000-0005-0000-0000-00001F3A0000}"/>
    <cellStyle name="Normal 8 2 3 2 2" xfId="14258" xr:uid="{00000000-0005-0000-0000-0000203A0000}"/>
    <cellStyle name="Normal 8 2 3 2 2 2" xfId="14259" xr:uid="{00000000-0005-0000-0000-0000213A0000}"/>
    <cellStyle name="Normal 8 2 3 2 2 2 2" xfId="14622" xr:uid="{00000000-0005-0000-0000-0000223A0000}"/>
    <cellStyle name="Normal 8 2 3 2 2 2 2 2" xfId="15065" xr:uid="{00000000-0005-0000-0000-0000233A0000}"/>
    <cellStyle name="Normal 8 2 3 2 2 2 2 3" xfId="15383" xr:uid="{00000000-0005-0000-0000-0000243A0000}"/>
    <cellStyle name="Normal 8 2 3 2 2 2 3" xfId="14913" xr:uid="{00000000-0005-0000-0000-0000253A0000}"/>
    <cellStyle name="Normal 8 2 3 2 2 2 4" xfId="15224" xr:uid="{00000000-0005-0000-0000-0000263A0000}"/>
    <cellStyle name="Normal 8 2 3 2 2 3" xfId="14621" xr:uid="{00000000-0005-0000-0000-0000273A0000}"/>
    <cellStyle name="Normal 8 2 3 2 2 3 2" xfId="15064" xr:uid="{00000000-0005-0000-0000-0000283A0000}"/>
    <cellStyle name="Normal 8 2 3 2 2 3 3" xfId="15382" xr:uid="{00000000-0005-0000-0000-0000293A0000}"/>
    <cellStyle name="Normal 8 2 3 2 2 4" xfId="14912" xr:uid="{00000000-0005-0000-0000-00002A3A0000}"/>
    <cellStyle name="Normal 8 2 3 2 2 5" xfId="15223" xr:uid="{00000000-0005-0000-0000-00002B3A0000}"/>
    <cellStyle name="Normal 8 2 3 2 3" xfId="14620" xr:uid="{00000000-0005-0000-0000-00002C3A0000}"/>
    <cellStyle name="Normal 8 2 3 2 3 2" xfId="15063" xr:uid="{00000000-0005-0000-0000-00002D3A0000}"/>
    <cellStyle name="Normal 8 2 3 2 3 3" xfId="15381" xr:uid="{00000000-0005-0000-0000-00002E3A0000}"/>
    <cellStyle name="Normal 8 2 3 2 4" xfId="14911" xr:uid="{00000000-0005-0000-0000-00002F3A0000}"/>
    <cellStyle name="Normal 8 2 3 2 5" xfId="15222" xr:uid="{00000000-0005-0000-0000-0000303A0000}"/>
    <cellStyle name="Normal 8 2 3 3" xfId="14260" xr:uid="{00000000-0005-0000-0000-0000313A0000}"/>
    <cellStyle name="Normal 8 2 3 3 2" xfId="14623" xr:uid="{00000000-0005-0000-0000-0000323A0000}"/>
    <cellStyle name="Normal 8 2 3 3 2 2" xfId="15066" xr:uid="{00000000-0005-0000-0000-0000333A0000}"/>
    <cellStyle name="Normal 8 2 3 3 2 3" xfId="15384" xr:uid="{00000000-0005-0000-0000-0000343A0000}"/>
    <cellStyle name="Normal 8 2 3 3 3" xfId="14914" xr:uid="{00000000-0005-0000-0000-0000353A0000}"/>
    <cellStyle name="Normal 8 2 3 3 4" xfId="15225" xr:uid="{00000000-0005-0000-0000-0000363A0000}"/>
    <cellStyle name="Normal 8 2 3 4" xfId="14261" xr:uid="{00000000-0005-0000-0000-0000373A0000}"/>
    <cellStyle name="Normal 8 2 3 4 2" xfId="14624" xr:uid="{00000000-0005-0000-0000-0000383A0000}"/>
    <cellStyle name="Normal 8 2 3 4 2 2" xfId="15067" xr:uid="{00000000-0005-0000-0000-0000393A0000}"/>
    <cellStyle name="Normal 8 2 3 4 2 3" xfId="15385" xr:uid="{00000000-0005-0000-0000-00003A3A0000}"/>
    <cellStyle name="Normal 8 2 3 4 3" xfId="14915" xr:uid="{00000000-0005-0000-0000-00003B3A0000}"/>
    <cellStyle name="Normal 8 2 3 4 4" xfId="15226" xr:uid="{00000000-0005-0000-0000-00003C3A0000}"/>
    <cellStyle name="Normal 8 2 3 5" xfId="14619" xr:uid="{00000000-0005-0000-0000-00003D3A0000}"/>
    <cellStyle name="Normal 8 2 3 5 2" xfId="15062" xr:uid="{00000000-0005-0000-0000-00003E3A0000}"/>
    <cellStyle name="Normal 8 2 3 5 3" xfId="15380" xr:uid="{00000000-0005-0000-0000-00003F3A0000}"/>
    <cellStyle name="Normal 8 2 3 6" xfId="14910" xr:uid="{00000000-0005-0000-0000-0000403A0000}"/>
    <cellStyle name="Normal 8 2 3 7" xfId="15221" xr:uid="{00000000-0005-0000-0000-0000413A0000}"/>
    <cellStyle name="Normal 8 2 4" xfId="14262" xr:uid="{00000000-0005-0000-0000-0000423A0000}"/>
    <cellStyle name="Normal 8 2 4 2" xfId="14263" xr:uid="{00000000-0005-0000-0000-0000433A0000}"/>
    <cellStyle name="Normal 8 2 4 3" xfId="14264" xr:uid="{00000000-0005-0000-0000-0000443A0000}"/>
    <cellStyle name="Normal 8 2 4 3 2" xfId="14625" xr:uid="{00000000-0005-0000-0000-0000453A0000}"/>
    <cellStyle name="Normal 8 2 4 3 2 2" xfId="15068" xr:uid="{00000000-0005-0000-0000-0000463A0000}"/>
    <cellStyle name="Normal 8 2 4 3 2 3" xfId="15386" xr:uid="{00000000-0005-0000-0000-0000473A0000}"/>
    <cellStyle name="Normal 8 2 4 3 3" xfId="14916" xr:uid="{00000000-0005-0000-0000-0000483A0000}"/>
    <cellStyle name="Normal 8 2 4 3 4" xfId="15227" xr:uid="{00000000-0005-0000-0000-0000493A0000}"/>
    <cellStyle name="Normal 8 2 5" xfId="14265" xr:uid="{00000000-0005-0000-0000-00004A3A0000}"/>
    <cellStyle name="Normal 8 2 6" xfId="14618" xr:uid="{00000000-0005-0000-0000-00004B3A0000}"/>
    <cellStyle name="Normal 8 2 6 2" xfId="15061" xr:uid="{00000000-0005-0000-0000-00004C3A0000}"/>
    <cellStyle name="Normal 8 2 6 3" xfId="15379" xr:uid="{00000000-0005-0000-0000-00004D3A0000}"/>
    <cellStyle name="Normal 8 2 7" xfId="14811" xr:uid="{00000000-0005-0000-0000-00004E3A0000}"/>
    <cellStyle name="Normal 8 2 8" xfId="15220" xr:uid="{00000000-0005-0000-0000-00004F3A0000}"/>
    <cellStyle name="Normal 8 3" xfId="14266" xr:uid="{00000000-0005-0000-0000-0000503A0000}"/>
    <cellStyle name="Normal 8 3 2" xfId="14267" xr:uid="{00000000-0005-0000-0000-0000513A0000}"/>
    <cellStyle name="Normal 8 3 2 2" xfId="14268" xr:uid="{00000000-0005-0000-0000-0000523A0000}"/>
    <cellStyle name="Normal 8 3 3" xfId="14269" xr:uid="{00000000-0005-0000-0000-0000533A0000}"/>
    <cellStyle name="Normal 8 3 3 2" xfId="14270" xr:uid="{00000000-0005-0000-0000-0000543A0000}"/>
    <cellStyle name="Normal 8 3 3 2 2" xfId="14271" xr:uid="{00000000-0005-0000-0000-0000553A0000}"/>
    <cellStyle name="Normal 8 3 3 2 2 2" xfId="14272" xr:uid="{00000000-0005-0000-0000-0000563A0000}"/>
    <cellStyle name="Normal 8 3 3 2 2 2 2" xfId="14630" xr:uid="{00000000-0005-0000-0000-0000573A0000}"/>
    <cellStyle name="Normal 8 3 3 2 2 2 2 2" xfId="15073" xr:uid="{00000000-0005-0000-0000-0000583A0000}"/>
    <cellStyle name="Normal 8 3 3 2 2 2 2 3" xfId="15391" xr:uid="{00000000-0005-0000-0000-0000593A0000}"/>
    <cellStyle name="Normal 8 3 3 2 2 2 3" xfId="14920" xr:uid="{00000000-0005-0000-0000-00005A3A0000}"/>
    <cellStyle name="Normal 8 3 3 2 2 2 4" xfId="15232" xr:uid="{00000000-0005-0000-0000-00005B3A0000}"/>
    <cellStyle name="Normal 8 3 3 2 2 3" xfId="14629" xr:uid="{00000000-0005-0000-0000-00005C3A0000}"/>
    <cellStyle name="Normal 8 3 3 2 2 3 2" xfId="15072" xr:uid="{00000000-0005-0000-0000-00005D3A0000}"/>
    <cellStyle name="Normal 8 3 3 2 2 3 3" xfId="15390" xr:uid="{00000000-0005-0000-0000-00005E3A0000}"/>
    <cellStyle name="Normal 8 3 3 2 2 4" xfId="14919" xr:uid="{00000000-0005-0000-0000-00005F3A0000}"/>
    <cellStyle name="Normal 8 3 3 2 2 5" xfId="15231" xr:uid="{00000000-0005-0000-0000-0000603A0000}"/>
    <cellStyle name="Normal 8 3 3 2 3" xfId="14628" xr:uid="{00000000-0005-0000-0000-0000613A0000}"/>
    <cellStyle name="Normal 8 3 3 2 3 2" xfId="15071" xr:uid="{00000000-0005-0000-0000-0000623A0000}"/>
    <cellStyle name="Normal 8 3 3 2 3 3" xfId="15389" xr:uid="{00000000-0005-0000-0000-0000633A0000}"/>
    <cellStyle name="Normal 8 3 3 2 4" xfId="14918" xr:uid="{00000000-0005-0000-0000-0000643A0000}"/>
    <cellStyle name="Normal 8 3 3 2 5" xfId="15230" xr:uid="{00000000-0005-0000-0000-0000653A0000}"/>
    <cellStyle name="Normal 8 3 3 3" xfId="14273" xr:uid="{00000000-0005-0000-0000-0000663A0000}"/>
    <cellStyle name="Normal 8 3 3 3 2" xfId="14631" xr:uid="{00000000-0005-0000-0000-0000673A0000}"/>
    <cellStyle name="Normal 8 3 3 3 2 2" xfId="15074" xr:uid="{00000000-0005-0000-0000-0000683A0000}"/>
    <cellStyle name="Normal 8 3 3 3 2 3" xfId="15392" xr:uid="{00000000-0005-0000-0000-0000693A0000}"/>
    <cellStyle name="Normal 8 3 3 3 3" xfId="14921" xr:uid="{00000000-0005-0000-0000-00006A3A0000}"/>
    <cellStyle name="Normal 8 3 3 3 4" xfId="15233" xr:uid="{00000000-0005-0000-0000-00006B3A0000}"/>
    <cellStyle name="Normal 8 3 3 4" xfId="14274" xr:uid="{00000000-0005-0000-0000-00006C3A0000}"/>
    <cellStyle name="Normal 8 3 3 4 2" xfId="14632" xr:uid="{00000000-0005-0000-0000-00006D3A0000}"/>
    <cellStyle name="Normal 8 3 3 4 2 2" xfId="15075" xr:uid="{00000000-0005-0000-0000-00006E3A0000}"/>
    <cellStyle name="Normal 8 3 3 4 2 3" xfId="15393" xr:uid="{00000000-0005-0000-0000-00006F3A0000}"/>
    <cellStyle name="Normal 8 3 3 4 3" xfId="14922" xr:uid="{00000000-0005-0000-0000-0000703A0000}"/>
    <cellStyle name="Normal 8 3 3 4 4" xfId="15234" xr:uid="{00000000-0005-0000-0000-0000713A0000}"/>
    <cellStyle name="Normal 8 3 3 5" xfId="14627" xr:uid="{00000000-0005-0000-0000-0000723A0000}"/>
    <cellStyle name="Normal 8 3 3 5 2" xfId="15070" xr:uid="{00000000-0005-0000-0000-0000733A0000}"/>
    <cellStyle name="Normal 8 3 3 5 3" xfId="15388" xr:uid="{00000000-0005-0000-0000-0000743A0000}"/>
    <cellStyle name="Normal 8 3 3 6" xfId="14917" xr:uid="{00000000-0005-0000-0000-0000753A0000}"/>
    <cellStyle name="Normal 8 3 3 7" xfId="15229" xr:uid="{00000000-0005-0000-0000-0000763A0000}"/>
    <cellStyle name="Normal 8 3 4" xfId="14275" xr:uid="{00000000-0005-0000-0000-0000773A0000}"/>
    <cellStyle name="Normal 8 3 4 2" xfId="14276" xr:uid="{00000000-0005-0000-0000-0000783A0000}"/>
    <cellStyle name="Normal 8 3 4 3" xfId="14277" xr:uid="{00000000-0005-0000-0000-0000793A0000}"/>
    <cellStyle name="Normal 8 3 4 3 2" xfId="14633" xr:uid="{00000000-0005-0000-0000-00007A3A0000}"/>
    <cellStyle name="Normal 8 3 4 3 2 2" xfId="15076" xr:uid="{00000000-0005-0000-0000-00007B3A0000}"/>
    <cellStyle name="Normal 8 3 4 3 2 3" xfId="15394" xr:uid="{00000000-0005-0000-0000-00007C3A0000}"/>
    <cellStyle name="Normal 8 3 4 3 3" xfId="14923" xr:uid="{00000000-0005-0000-0000-00007D3A0000}"/>
    <cellStyle name="Normal 8 3 4 3 4" xfId="15235" xr:uid="{00000000-0005-0000-0000-00007E3A0000}"/>
    <cellStyle name="Normal 8 3 5" xfId="14278" xr:uid="{00000000-0005-0000-0000-00007F3A0000}"/>
    <cellStyle name="Normal 8 3 6" xfId="14626" xr:uid="{00000000-0005-0000-0000-0000803A0000}"/>
    <cellStyle name="Normal 8 3 6 2" xfId="15069" xr:uid="{00000000-0005-0000-0000-0000813A0000}"/>
    <cellStyle name="Normal 8 3 6 3" xfId="15387" xr:uid="{00000000-0005-0000-0000-0000823A0000}"/>
    <cellStyle name="Normal 8 3 7" xfId="14812" xr:uid="{00000000-0005-0000-0000-0000833A0000}"/>
    <cellStyle name="Normal 8 3 8" xfId="15228" xr:uid="{00000000-0005-0000-0000-0000843A0000}"/>
    <cellStyle name="Normal 8 4" xfId="14279" xr:uid="{00000000-0005-0000-0000-0000853A0000}"/>
    <cellStyle name="Normal 8 4 2" xfId="14280" xr:uid="{00000000-0005-0000-0000-0000863A0000}"/>
    <cellStyle name="Normal 8 4 2 2" xfId="14281" xr:uid="{00000000-0005-0000-0000-0000873A0000}"/>
    <cellStyle name="Normal 8 4 3" xfId="14282" xr:uid="{00000000-0005-0000-0000-0000883A0000}"/>
    <cellStyle name="Normal 8 4 3 2" xfId="14283" xr:uid="{00000000-0005-0000-0000-0000893A0000}"/>
    <cellStyle name="Normal 8 4 3 2 2" xfId="14284" xr:uid="{00000000-0005-0000-0000-00008A3A0000}"/>
    <cellStyle name="Normal 8 4 3 2 2 2" xfId="14285" xr:uid="{00000000-0005-0000-0000-00008B3A0000}"/>
    <cellStyle name="Normal 8 4 3 2 2 2 2" xfId="14638" xr:uid="{00000000-0005-0000-0000-00008C3A0000}"/>
    <cellStyle name="Normal 8 4 3 2 2 2 2 2" xfId="15081" xr:uid="{00000000-0005-0000-0000-00008D3A0000}"/>
    <cellStyle name="Normal 8 4 3 2 2 2 2 3" xfId="15399" xr:uid="{00000000-0005-0000-0000-00008E3A0000}"/>
    <cellStyle name="Normal 8 4 3 2 2 2 3" xfId="14927" xr:uid="{00000000-0005-0000-0000-00008F3A0000}"/>
    <cellStyle name="Normal 8 4 3 2 2 2 4" xfId="15240" xr:uid="{00000000-0005-0000-0000-0000903A0000}"/>
    <cellStyle name="Normal 8 4 3 2 2 3" xfId="14637" xr:uid="{00000000-0005-0000-0000-0000913A0000}"/>
    <cellStyle name="Normal 8 4 3 2 2 3 2" xfId="15080" xr:uid="{00000000-0005-0000-0000-0000923A0000}"/>
    <cellStyle name="Normal 8 4 3 2 2 3 3" xfId="15398" xr:uid="{00000000-0005-0000-0000-0000933A0000}"/>
    <cellStyle name="Normal 8 4 3 2 2 4" xfId="14926" xr:uid="{00000000-0005-0000-0000-0000943A0000}"/>
    <cellStyle name="Normal 8 4 3 2 2 5" xfId="15239" xr:uid="{00000000-0005-0000-0000-0000953A0000}"/>
    <cellStyle name="Normal 8 4 3 2 3" xfId="14636" xr:uid="{00000000-0005-0000-0000-0000963A0000}"/>
    <cellStyle name="Normal 8 4 3 2 3 2" xfId="15079" xr:uid="{00000000-0005-0000-0000-0000973A0000}"/>
    <cellStyle name="Normal 8 4 3 2 3 3" xfId="15397" xr:uid="{00000000-0005-0000-0000-0000983A0000}"/>
    <cellStyle name="Normal 8 4 3 2 4" xfId="14925" xr:uid="{00000000-0005-0000-0000-0000993A0000}"/>
    <cellStyle name="Normal 8 4 3 2 5" xfId="15238" xr:uid="{00000000-0005-0000-0000-00009A3A0000}"/>
    <cellStyle name="Normal 8 4 3 3" xfId="14286" xr:uid="{00000000-0005-0000-0000-00009B3A0000}"/>
    <cellStyle name="Normal 8 4 3 3 2" xfId="14639" xr:uid="{00000000-0005-0000-0000-00009C3A0000}"/>
    <cellStyle name="Normal 8 4 3 3 2 2" xfId="15082" xr:uid="{00000000-0005-0000-0000-00009D3A0000}"/>
    <cellStyle name="Normal 8 4 3 3 2 3" xfId="15400" xr:uid="{00000000-0005-0000-0000-00009E3A0000}"/>
    <cellStyle name="Normal 8 4 3 3 3" xfId="14928" xr:uid="{00000000-0005-0000-0000-00009F3A0000}"/>
    <cellStyle name="Normal 8 4 3 3 4" xfId="15241" xr:uid="{00000000-0005-0000-0000-0000A03A0000}"/>
    <cellStyle name="Normal 8 4 3 4" xfId="14287" xr:uid="{00000000-0005-0000-0000-0000A13A0000}"/>
    <cellStyle name="Normal 8 4 3 4 2" xfId="14640" xr:uid="{00000000-0005-0000-0000-0000A23A0000}"/>
    <cellStyle name="Normal 8 4 3 4 2 2" xfId="15083" xr:uid="{00000000-0005-0000-0000-0000A33A0000}"/>
    <cellStyle name="Normal 8 4 3 4 2 3" xfId="15401" xr:uid="{00000000-0005-0000-0000-0000A43A0000}"/>
    <cellStyle name="Normal 8 4 3 4 3" xfId="14929" xr:uid="{00000000-0005-0000-0000-0000A53A0000}"/>
    <cellStyle name="Normal 8 4 3 4 4" xfId="15242" xr:uid="{00000000-0005-0000-0000-0000A63A0000}"/>
    <cellStyle name="Normal 8 4 3 5" xfId="14635" xr:uid="{00000000-0005-0000-0000-0000A73A0000}"/>
    <cellStyle name="Normal 8 4 3 5 2" xfId="15078" xr:uid="{00000000-0005-0000-0000-0000A83A0000}"/>
    <cellStyle name="Normal 8 4 3 5 3" xfId="15396" xr:uid="{00000000-0005-0000-0000-0000A93A0000}"/>
    <cellStyle name="Normal 8 4 3 6" xfId="14924" xr:uid="{00000000-0005-0000-0000-0000AA3A0000}"/>
    <cellStyle name="Normal 8 4 3 7" xfId="15237" xr:uid="{00000000-0005-0000-0000-0000AB3A0000}"/>
    <cellStyle name="Normal 8 4 4" xfId="14288" xr:uid="{00000000-0005-0000-0000-0000AC3A0000}"/>
    <cellStyle name="Normal 8 4 4 2" xfId="14289" xr:uid="{00000000-0005-0000-0000-0000AD3A0000}"/>
    <cellStyle name="Normal 8 4 4 3" xfId="14290" xr:uid="{00000000-0005-0000-0000-0000AE3A0000}"/>
    <cellStyle name="Normal 8 4 4 3 2" xfId="14641" xr:uid="{00000000-0005-0000-0000-0000AF3A0000}"/>
    <cellStyle name="Normal 8 4 4 3 2 2" xfId="15084" xr:uid="{00000000-0005-0000-0000-0000B03A0000}"/>
    <cellStyle name="Normal 8 4 4 3 2 3" xfId="15402" xr:uid="{00000000-0005-0000-0000-0000B13A0000}"/>
    <cellStyle name="Normal 8 4 4 3 3" xfId="14930" xr:uid="{00000000-0005-0000-0000-0000B23A0000}"/>
    <cellStyle name="Normal 8 4 4 3 4" xfId="15243" xr:uid="{00000000-0005-0000-0000-0000B33A0000}"/>
    <cellStyle name="Normal 8 4 5" xfId="14291" xr:uid="{00000000-0005-0000-0000-0000B43A0000}"/>
    <cellStyle name="Normal 8 4 6" xfId="14634" xr:uid="{00000000-0005-0000-0000-0000B53A0000}"/>
    <cellStyle name="Normal 8 4 6 2" xfId="15077" xr:uid="{00000000-0005-0000-0000-0000B63A0000}"/>
    <cellStyle name="Normal 8 4 6 3" xfId="15395" xr:uid="{00000000-0005-0000-0000-0000B73A0000}"/>
    <cellStyle name="Normal 8 4 7" xfId="14813" xr:uid="{00000000-0005-0000-0000-0000B83A0000}"/>
    <cellStyle name="Normal 8 4 8" xfId="15236" xr:uid="{00000000-0005-0000-0000-0000B93A0000}"/>
    <cellStyle name="Normal 8 5" xfId="14292" xr:uid="{00000000-0005-0000-0000-0000BA3A0000}"/>
    <cellStyle name="Normal 8 5 2" xfId="14293" xr:uid="{00000000-0005-0000-0000-0000BB3A0000}"/>
    <cellStyle name="Normal 8 5 2 2" xfId="14294" xr:uid="{00000000-0005-0000-0000-0000BC3A0000}"/>
    <cellStyle name="Normal 8 5 3" xfId="14295" xr:uid="{00000000-0005-0000-0000-0000BD3A0000}"/>
    <cellStyle name="Normal 8 5 3 2" xfId="14296" xr:uid="{00000000-0005-0000-0000-0000BE3A0000}"/>
    <cellStyle name="Normal 8 5 3 2 2" xfId="14297" xr:uid="{00000000-0005-0000-0000-0000BF3A0000}"/>
    <cellStyle name="Normal 8 5 3 2 2 2" xfId="14298" xr:uid="{00000000-0005-0000-0000-0000C03A0000}"/>
    <cellStyle name="Normal 8 5 3 2 2 2 2" xfId="14646" xr:uid="{00000000-0005-0000-0000-0000C13A0000}"/>
    <cellStyle name="Normal 8 5 3 2 2 2 2 2" xfId="15089" xr:uid="{00000000-0005-0000-0000-0000C23A0000}"/>
    <cellStyle name="Normal 8 5 3 2 2 2 2 3" xfId="15407" xr:uid="{00000000-0005-0000-0000-0000C33A0000}"/>
    <cellStyle name="Normal 8 5 3 2 2 2 3" xfId="14934" xr:uid="{00000000-0005-0000-0000-0000C43A0000}"/>
    <cellStyle name="Normal 8 5 3 2 2 2 4" xfId="15248" xr:uid="{00000000-0005-0000-0000-0000C53A0000}"/>
    <cellStyle name="Normal 8 5 3 2 2 3" xfId="14645" xr:uid="{00000000-0005-0000-0000-0000C63A0000}"/>
    <cellStyle name="Normal 8 5 3 2 2 3 2" xfId="15088" xr:uid="{00000000-0005-0000-0000-0000C73A0000}"/>
    <cellStyle name="Normal 8 5 3 2 2 3 3" xfId="15406" xr:uid="{00000000-0005-0000-0000-0000C83A0000}"/>
    <cellStyle name="Normal 8 5 3 2 2 4" xfId="14933" xr:uid="{00000000-0005-0000-0000-0000C93A0000}"/>
    <cellStyle name="Normal 8 5 3 2 2 5" xfId="15247" xr:uid="{00000000-0005-0000-0000-0000CA3A0000}"/>
    <cellStyle name="Normal 8 5 3 2 3" xfId="14644" xr:uid="{00000000-0005-0000-0000-0000CB3A0000}"/>
    <cellStyle name="Normal 8 5 3 2 3 2" xfId="15087" xr:uid="{00000000-0005-0000-0000-0000CC3A0000}"/>
    <cellStyle name="Normal 8 5 3 2 3 3" xfId="15405" xr:uid="{00000000-0005-0000-0000-0000CD3A0000}"/>
    <cellStyle name="Normal 8 5 3 2 4" xfId="14932" xr:uid="{00000000-0005-0000-0000-0000CE3A0000}"/>
    <cellStyle name="Normal 8 5 3 2 5" xfId="15246" xr:uid="{00000000-0005-0000-0000-0000CF3A0000}"/>
    <cellStyle name="Normal 8 5 3 3" xfId="14299" xr:uid="{00000000-0005-0000-0000-0000D03A0000}"/>
    <cellStyle name="Normal 8 5 3 3 2" xfId="14647" xr:uid="{00000000-0005-0000-0000-0000D13A0000}"/>
    <cellStyle name="Normal 8 5 3 3 2 2" xfId="15090" xr:uid="{00000000-0005-0000-0000-0000D23A0000}"/>
    <cellStyle name="Normal 8 5 3 3 2 3" xfId="15408" xr:uid="{00000000-0005-0000-0000-0000D33A0000}"/>
    <cellStyle name="Normal 8 5 3 3 3" xfId="14935" xr:uid="{00000000-0005-0000-0000-0000D43A0000}"/>
    <cellStyle name="Normal 8 5 3 3 4" xfId="15249" xr:uid="{00000000-0005-0000-0000-0000D53A0000}"/>
    <cellStyle name="Normal 8 5 3 4" xfId="14300" xr:uid="{00000000-0005-0000-0000-0000D63A0000}"/>
    <cellStyle name="Normal 8 5 3 4 2" xfId="14648" xr:uid="{00000000-0005-0000-0000-0000D73A0000}"/>
    <cellStyle name="Normal 8 5 3 4 2 2" xfId="15091" xr:uid="{00000000-0005-0000-0000-0000D83A0000}"/>
    <cellStyle name="Normal 8 5 3 4 2 3" xfId="15409" xr:uid="{00000000-0005-0000-0000-0000D93A0000}"/>
    <cellStyle name="Normal 8 5 3 4 3" xfId="14936" xr:uid="{00000000-0005-0000-0000-0000DA3A0000}"/>
    <cellStyle name="Normal 8 5 3 4 4" xfId="15250" xr:uid="{00000000-0005-0000-0000-0000DB3A0000}"/>
    <cellStyle name="Normal 8 5 3 5" xfId="14643" xr:uid="{00000000-0005-0000-0000-0000DC3A0000}"/>
    <cellStyle name="Normal 8 5 3 5 2" xfId="15086" xr:uid="{00000000-0005-0000-0000-0000DD3A0000}"/>
    <cellStyle name="Normal 8 5 3 5 3" xfId="15404" xr:uid="{00000000-0005-0000-0000-0000DE3A0000}"/>
    <cellStyle name="Normal 8 5 3 6" xfId="14931" xr:uid="{00000000-0005-0000-0000-0000DF3A0000}"/>
    <cellStyle name="Normal 8 5 3 7" xfId="15245" xr:uid="{00000000-0005-0000-0000-0000E03A0000}"/>
    <cellStyle name="Normal 8 5 4" xfId="14301" xr:uid="{00000000-0005-0000-0000-0000E13A0000}"/>
    <cellStyle name="Normal 8 5 4 2" xfId="14302" xr:uid="{00000000-0005-0000-0000-0000E23A0000}"/>
    <cellStyle name="Normal 8 5 4 3" xfId="14303" xr:uid="{00000000-0005-0000-0000-0000E33A0000}"/>
    <cellStyle name="Normal 8 5 4 3 2" xfId="14649" xr:uid="{00000000-0005-0000-0000-0000E43A0000}"/>
    <cellStyle name="Normal 8 5 4 3 2 2" xfId="15092" xr:uid="{00000000-0005-0000-0000-0000E53A0000}"/>
    <cellStyle name="Normal 8 5 4 3 2 3" xfId="15410" xr:uid="{00000000-0005-0000-0000-0000E63A0000}"/>
    <cellStyle name="Normal 8 5 4 3 3" xfId="14937" xr:uid="{00000000-0005-0000-0000-0000E73A0000}"/>
    <cellStyle name="Normal 8 5 4 3 4" xfId="15251" xr:uid="{00000000-0005-0000-0000-0000E83A0000}"/>
    <cellStyle name="Normal 8 5 5" xfId="14304" xr:uid="{00000000-0005-0000-0000-0000E93A0000}"/>
    <cellStyle name="Normal 8 5 6" xfId="14642" xr:uid="{00000000-0005-0000-0000-0000EA3A0000}"/>
    <cellStyle name="Normal 8 5 6 2" xfId="15085" xr:uid="{00000000-0005-0000-0000-0000EB3A0000}"/>
    <cellStyle name="Normal 8 5 6 3" xfId="15403" xr:uid="{00000000-0005-0000-0000-0000EC3A0000}"/>
    <cellStyle name="Normal 8 5 7" xfId="14814" xr:uid="{00000000-0005-0000-0000-0000ED3A0000}"/>
    <cellStyle name="Normal 8 5 8" xfId="15244" xr:uid="{00000000-0005-0000-0000-0000EE3A0000}"/>
    <cellStyle name="Normal 8 6" xfId="14305" xr:uid="{00000000-0005-0000-0000-0000EF3A0000}"/>
    <cellStyle name="Normal 8 6 2" xfId="14306" xr:uid="{00000000-0005-0000-0000-0000F03A0000}"/>
    <cellStyle name="Normal 8 6 2 2" xfId="14307" xr:uid="{00000000-0005-0000-0000-0000F13A0000}"/>
    <cellStyle name="Normal 8 6 3" xfId="14308" xr:uid="{00000000-0005-0000-0000-0000F23A0000}"/>
    <cellStyle name="Normal 8 6 3 2" xfId="14309" xr:uid="{00000000-0005-0000-0000-0000F33A0000}"/>
    <cellStyle name="Normal 8 6 3 2 2" xfId="14310" xr:uid="{00000000-0005-0000-0000-0000F43A0000}"/>
    <cellStyle name="Normal 8 6 3 2 2 2" xfId="14311" xr:uid="{00000000-0005-0000-0000-0000F53A0000}"/>
    <cellStyle name="Normal 8 6 3 2 2 2 2" xfId="14654" xr:uid="{00000000-0005-0000-0000-0000F63A0000}"/>
    <cellStyle name="Normal 8 6 3 2 2 2 2 2" xfId="15097" xr:uid="{00000000-0005-0000-0000-0000F73A0000}"/>
    <cellStyle name="Normal 8 6 3 2 2 2 2 3" xfId="15415" xr:uid="{00000000-0005-0000-0000-0000F83A0000}"/>
    <cellStyle name="Normal 8 6 3 2 2 2 3" xfId="14941" xr:uid="{00000000-0005-0000-0000-0000F93A0000}"/>
    <cellStyle name="Normal 8 6 3 2 2 2 4" xfId="15256" xr:uid="{00000000-0005-0000-0000-0000FA3A0000}"/>
    <cellStyle name="Normal 8 6 3 2 2 3" xfId="14653" xr:uid="{00000000-0005-0000-0000-0000FB3A0000}"/>
    <cellStyle name="Normal 8 6 3 2 2 3 2" xfId="15096" xr:uid="{00000000-0005-0000-0000-0000FC3A0000}"/>
    <cellStyle name="Normal 8 6 3 2 2 3 3" xfId="15414" xr:uid="{00000000-0005-0000-0000-0000FD3A0000}"/>
    <cellStyle name="Normal 8 6 3 2 2 4" xfId="14940" xr:uid="{00000000-0005-0000-0000-0000FE3A0000}"/>
    <cellStyle name="Normal 8 6 3 2 2 5" xfId="15255" xr:uid="{00000000-0005-0000-0000-0000FF3A0000}"/>
    <cellStyle name="Normal 8 6 3 2 3" xfId="14652" xr:uid="{00000000-0005-0000-0000-0000003B0000}"/>
    <cellStyle name="Normal 8 6 3 2 3 2" xfId="15095" xr:uid="{00000000-0005-0000-0000-0000013B0000}"/>
    <cellStyle name="Normal 8 6 3 2 3 3" xfId="15413" xr:uid="{00000000-0005-0000-0000-0000023B0000}"/>
    <cellStyle name="Normal 8 6 3 2 4" xfId="14939" xr:uid="{00000000-0005-0000-0000-0000033B0000}"/>
    <cellStyle name="Normal 8 6 3 2 5" xfId="15254" xr:uid="{00000000-0005-0000-0000-0000043B0000}"/>
    <cellStyle name="Normal 8 6 3 3" xfId="14312" xr:uid="{00000000-0005-0000-0000-0000053B0000}"/>
    <cellStyle name="Normal 8 6 3 3 2" xfId="14655" xr:uid="{00000000-0005-0000-0000-0000063B0000}"/>
    <cellStyle name="Normal 8 6 3 3 2 2" xfId="15098" xr:uid="{00000000-0005-0000-0000-0000073B0000}"/>
    <cellStyle name="Normal 8 6 3 3 2 3" xfId="15416" xr:uid="{00000000-0005-0000-0000-0000083B0000}"/>
    <cellStyle name="Normal 8 6 3 3 3" xfId="14942" xr:uid="{00000000-0005-0000-0000-0000093B0000}"/>
    <cellStyle name="Normal 8 6 3 3 4" xfId="15257" xr:uid="{00000000-0005-0000-0000-00000A3B0000}"/>
    <cellStyle name="Normal 8 6 3 4" xfId="14313" xr:uid="{00000000-0005-0000-0000-00000B3B0000}"/>
    <cellStyle name="Normal 8 6 3 4 2" xfId="14656" xr:uid="{00000000-0005-0000-0000-00000C3B0000}"/>
    <cellStyle name="Normal 8 6 3 4 2 2" xfId="15099" xr:uid="{00000000-0005-0000-0000-00000D3B0000}"/>
    <cellStyle name="Normal 8 6 3 4 2 3" xfId="15417" xr:uid="{00000000-0005-0000-0000-00000E3B0000}"/>
    <cellStyle name="Normal 8 6 3 4 3" xfId="14943" xr:uid="{00000000-0005-0000-0000-00000F3B0000}"/>
    <cellStyle name="Normal 8 6 3 4 4" xfId="15258" xr:uid="{00000000-0005-0000-0000-0000103B0000}"/>
    <cellStyle name="Normal 8 6 3 5" xfId="14651" xr:uid="{00000000-0005-0000-0000-0000113B0000}"/>
    <cellStyle name="Normal 8 6 3 5 2" xfId="15094" xr:uid="{00000000-0005-0000-0000-0000123B0000}"/>
    <cellStyle name="Normal 8 6 3 5 3" xfId="15412" xr:uid="{00000000-0005-0000-0000-0000133B0000}"/>
    <cellStyle name="Normal 8 6 3 6" xfId="14938" xr:uid="{00000000-0005-0000-0000-0000143B0000}"/>
    <cellStyle name="Normal 8 6 3 7" xfId="15253" xr:uid="{00000000-0005-0000-0000-0000153B0000}"/>
    <cellStyle name="Normal 8 6 4" xfId="14314" xr:uid="{00000000-0005-0000-0000-0000163B0000}"/>
    <cellStyle name="Normal 8 6 4 2" xfId="14315" xr:uid="{00000000-0005-0000-0000-0000173B0000}"/>
    <cellStyle name="Normal 8 6 4 3" xfId="14316" xr:uid="{00000000-0005-0000-0000-0000183B0000}"/>
    <cellStyle name="Normal 8 6 4 3 2" xfId="14657" xr:uid="{00000000-0005-0000-0000-0000193B0000}"/>
    <cellStyle name="Normal 8 6 4 3 2 2" xfId="15100" xr:uid="{00000000-0005-0000-0000-00001A3B0000}"/>
    <cellStyle name="Normal 8 6 4 3 2 3" xfId="15418" xr:uid="{00000000-0005-0000-0000-00001B3B0000}"/>
    <cellStyle name="Normal 8 6 4 3 3" xfId="14944" xr:uid="{00000000-0005-0000-0000-00001C3B0000}"/>
    <cellStyle name="Normal 8 6 4 3 4" xfId="15259" xr:uid="{00000000-0005-0000-0000-00001D3B0000}"/>
    <cellStyle name="Normal 8 6 5" xfId="14317" xr:uid="{00000000-0005-0000-0000-00001E3B0000}"/>
    <cellStyle name="Normal 8 6 6" xfId="14650" xr:uid="{00000000-0005-0000-0000-00001F3B0000}"/>
    <cellStyle name="Normal 8 6 6 2" xfId="15093" xr:uid="{00000000-0005-0000-0000-0000203B0000}"/>
    <cellStyle name="Normal 8 6 6 3" xfId="15411" xr:uid="{00000000-0005-0000-0000-0000213B0000}"/>
    <cellStyle name="Normal 8 6 7" xfId="14815" xr:uid="{00000000-0005-0000-0000-0000223B0000}"/>
    <cellStyle name="Normal 8 6 8" xfId="15252" xr:uid="{00000000-0005-0000-0000-0000233B0000}"/>
    <cellStyle name="Normal 8 7" xfId="14318" xr:uid="{00000000-0005-0000-0000-0000243B0000}"/>
    <cellStyle name="Normal 8 7 2" xfId="14319" xr:uid="{00000000-0005-0000-0000-0000253B0000}"/>
    <cellStyle name="Normal 8 7 2 2" xfId="14320" xr:uid="{00000000-0005-0000-0000-0000263B0000}"/>
    <cellStyle name="Normal 8 7 3" xfId="14321" xr:uid="{00000000-0005-0000-0000-0000273B0000}"/>
    <cellStyle name="Normal 8 7 3 2" xfId="14658" xr:uid="{00000000-0005-0000-0000-0000283B0000}"/>
    <cellStyle name="Normal 8 7 3 2 2" xfId="15101" xr:uid="{00000000-0005-0000-0000-0000293B0000}"/>
    <cellStyle name="Normal 8 7 3 2 3" xfId="15419" xr:uid="{00000000-0005-0000-0000-00002A3B0000}"/>
    <cellStyle name="Normal 8 7 3 3" xfId="14945" xr:uid="{00000000-0005-0000-0000-00002B3B0000}"/>
    <cellStyle name="Normal 8 7 3 4" xfId="15260" xr:uid="{00000000-0005-0000-0000-00002C3B0000}"/>
    <cellStyle name="Normal 8 7 4" xfId="14322" xr:uid="{00000000-0005-0000-0000-00002D3B0000}"/>
    <cellStyle name="Normal 8 7 4 2" xfId="14659" xr:uid="{00000000-0005-0000-0000-00002E3B0000}"/>
    <cellStyle name="Normal 8 7 4 2 2" xfId="15102" xr:uid="{00000000-0005-0000-0000-00002F3B0000}"/>
    <cellStyle name="Normal 8 7 4 2 3" xfId="15420" xr:uid="{00000000-0005-0000-0000-0000303B0000}"/>
    <cellStyle name="Normal 8 7 4 3" xfId="14946" xr:uid="{00000000-0005-0000-0000-0000313B0000}"/>
    <cellStyle name="Normal 8 7 4 4" xfId="15261" xr:uid="{00000000-0005-0000-0000-0000323B0000}"/>
    <cellStyle name="Normal 8 8" xfId="14323" xr:uid="{00000000-0005-0000-0000-0000333B0000}"/>
    <cellStyle name="Normal 8 8 2" xfId="14324" xr:uid="{00000000-0005-0000-0000-0000343B0000}"/>
    <cellStyle name="Normal 8 8 3" xfId="14325" xr:uid="{00000000-0005-0000-0000-0000353B0000}"/>
    <cellStyle name="Normal 8 8 3 2" xfId="14660" xr:uid="{00000000-0005-0000-0000-0000363B0000}"/>
    <cellStyle name="Normal 8 8 3 2 2" xfId="15103" xr:uid="{00000000-0005-0000-0000-0000373B0000}"/>
    <cellStyle name="Normal 8 8 3 2 3" xfId="15421" xr:uid="{00000000-0005-0000-0000-0000383B0000}"/>
    <cellStyle name="Normal 8 8 3 3" xfId="14947" xr:uid="{00000000-0005-0000-0000-0000393B0000}"/>
    <cellStyle name="Normal 8 8 3 4" xfId="15262" xr:uid="{00000000-0005-0000-0000-00003A3B0000}"/>
    <cellStyle name="Normal 8 8 4" xfId="14326" xr:uid="{00000000-0005-0000-0000-00003B3B0000}"/>
    <cellStyle name="Normal 8 8 4 2" xfId="14661" xr:uid="{00000000-0005-0000-0000-00003C3B0000}"/>
    <cellStyle name="Normal 8 8 4 2 2" xfId="15104" xr:uid="{00000000-0005-0000-0000-00003D3B0000}"/>
    <cellStyle name="Normal 8 8 4 2 3" xfId="15422" xr:uid="{00000000-0005-0000-0000-00003E3B0000}"/>
    <cellStyle name="Normal 8 8 4 3" xfId="14948" xr:uid="{00000000-0005-0000-0000-00003F3B0000}"/>
    <cellStyle name="Normal 8 8 4 4" xfId="15263" xr:uid="{00000000-0005-0000-0000-0000403B0000}"/>
    <cellStyle name="Normal 8 8 5" xfId="14327" xr:uid="{00000000-0005-0000-0000-0000413B0000}"/>
    <cellStyle name="Normal 8_Copy of Lighting Interactive Effects - 26Jan2011" xfId="14816" xr:uid="{00000000-0005-0000-0000-0000423B0000}"/>
    <cellStyle name="Normal 80" xfId="14328" xr:uid="{00000000-0005-0000-0000-0000433B0000}"/>
    <cellStyle name="Normal 81" xfId="14329" xr:uid="{00000000-0005-0000-0000-0000443B0000}"/>
    <cellStyle name="Normal 82" xfId="14330" xr:uid="{00000000-0005-0000-0000-0000453B0000}"/>
    <cellStyle name="Normal 82 2" xfId="14331" xr:uid="{00000000-0005-0000-0000-0000463B0000}"/>
    <cellStyle name="Normal 83" xfId="14332" xr:uid="{00000000-0005-0000-0000-0000473B0000}"/>
    <cellStyle name="Normal 83 2" xfId="14333" xr:uid="{00000000-0005-0000-0000-0000483B0000}"/>
    <cellStyle name="Normal 84" xfId="14334" xr:uid="{00000000-0005-0000-0000-0000493B0000}"/>
    <cellStyle name="Normal 84 2" xfId="14335" xr:uid="{00000000-0005-0000-0000-00004A3B0000}"/>
    <cellStyle name="Normal 85" xfId="14336" xr:uid="{00000000-0005-0000-0000-00004B3B0000}"/>
    <cellStyle name="Normal 85 2" xfId="14337" xr:uid="{00000000-0005-0000-0000-00004C3B0000}"/>
    <cellStyle name="Normal 86" xfId="14338" xr:uid="{00000000-0005-0000-0000-00004D3B0000}"/>
    <cellStyle name="Normal 86 2" xfId="14339" xr:uid="{00000000-0005-0000-0000-00004E3B0000}"/>
    <cellStyle name="Normal 87" xfId="14340" xr:uid="{00000000-0005-0000-0000-00004F3B0000}"/>
    <cellStyle name="Normal 87 2" xfId="14341" xr:uid="{00000000-0005-0000-0000-0000503B0000}"/>
    <cellStyle name="Normal 88" xfId="14342" xr:uid="{00000000-0005-0000-0000-0000513B0000}"/>
    <cellStyle name="Normal 88 2" xfId="14343" xr:uid="{00000000-0005-0000-0000-0000523B0000}"/>
    <cellStyle name="Normal 89" xfId="14344" xr:uid="{00000000-0005-0000-0000-0000533B0000}"/>
    <cellStyle name="Normal 89 2" xfId="14345" xr:uid="{00000000-0005-0000-0000-0000543B0000}"/>
    <cellStyle name="Normal 9" xfId="14346" xr:uid="{00000000-0005-0000-0000-0000553B0000}"/>
    <cellStyle name="Normal 9 2" xfId="14347" xr:uid="{00000000-0005-0000-0000-0000563B0000}"/>
    <cellStyle name="Normal 9 2 2" xfId="14348" xr:uid="{00000000-0005-0000-0000-0000573B0000}"/>
    <cellStyle name="Normal 9 2 2 2" xfId="14349" xr:uid="{00000000-0005-0000-0000-0000583B0000}"/>
    <cellStyle name="Normal 9 2 3" xfId="14350" xr:uid="{00000000-0005-0000-0000-0000593B0000}"/>
    <cellStyle name="Normal 9 2 3 2" xfId="14662" xr:uid="{00000000-0005-0000-0000-00005A3B0000}"/>
    <cellStyle name="Normal 9 2 3 2 2" xfId="15105" xr:uid="{00000000-0005-0000-0000-00005B3B0000}"/>
    <cellStyle name="Normal 9 2 3 2 3" xfId="15423" xr:uid="{00000000-0005-0000-0000-00005C3B0000}"/>
    <cellStyle name="Normal 9 2 3 3" xfId="14949" xr:uid="{00000000-0005-0000-0000-00005D3B0000}"/>
    <cellStyle name="Normal 9 2 3 4" xfId="15264" xr:uid="{00000000-0005-0000-0000-00005E3B0000}"/>
    <cellStyle name="Normal 9 3" xfId="14351" xr:uid="{00000000-0005-0000-0000-00005F3B0000}"/>
    <cellStyle name="Normal 9 3 2" xfId="14352" xr:uid="{00000000-0005-0000-0000-0000603B0000}"/>
    <cellStyle name="Normal 9 3 3" xfId="14353" xr:uid="{00000000-0005-0000-0000-0000613B0000}"/>
    <cellStyle name="Normal 90" xfId="14354" xr:uid="{00000000-0005-0000-0000-0000623B0000}"/>
    <cellStyle name="Normal 90 2" xfId="14355" xr:uid="{00000000-0005-0000-0000-0000633B0000}"/>
    <cellStyle name="Normal 91" xfId="14356" xr:uid="{00000000-0005-0000-0000-0000643B0000}"/>
    <cellStyle name="Normal 91 2" xfId="14357" xr:uid="{00000000-0005-0000-0000-0000653B0000}"/>
    <cellStyle name="Normal 92" xfId="14358" xr:uid="{00000000-0005-0000-0000-0000663B0000}"/>
    <cellStyle name="Normal 92 2" xfId="14359" xr:uid="{00000000-0005-0000-0000-0000673B0000}"/>
    <cellStyle name="Normal 93" xfId="14360" xr:uid="{00000000-0005-0000-0000-0000683B0000}"/>
    <cellStyle name="Normal 93 2" xfId="14361" xr:uid="{00000000-0005-0000-0000-0000693B0000}"/>
    <cellStyle name="Normal 94" xfId="14362" xr:uid="{00000000-0005-0000-0000-00006A3B0000}"/>
    <cellStyle name="Normal 94 2" xfId="14363" xr:uid="{00000000-0005-0000-0000-00006B3B0000}"/>
    <cellStyle name="Normal 95" xfId="14364" xr:uid="{00000000-0005-0000-0000-00006C3B0000}"/>
    <cellStyle name="Normal 95 2" xfId="14365" xr:uid="{00000000-0005-0000-0000-00006D3B0000}"/>
    <cellStyle name="Normal 96" xfId="14366" xr:uid="{00000000-0005-0000-0000-00006E3B0000}"/>
    <cellStyle name="Normal 97" xfId="14367" xr:uid="{00000000-0005-0000-0000-00006F3B0000}"/>
    <cellStyle name="Normal 98" xfId="14368" xr:uid="{00000000-0005-0000-0000-0000703B0000}"/>
    <cellStyle name="Normal 99" xfId="14369" xr:uid="{00000000-0005-0000-0000-0000713B0000}"/>
    <cellStyle name="Normal_Sheet1" xfId="1" xr:uid="{00000000-0005-0000-0000-0000723B0000}"/>
    <cellStyle name="Note 2" xfId="14370" xr:uid="{00000000-0005-0000-0000-0000733B0000}"/>
    <cellStyle name="Note 2 2" xfId="14371" xr:uid="{00000000-0005-0000-0000-0000743B0000}"/>
    <cellStyle name="Note 2 2 2" xfId="14372" xr:uid="{00000000-0005-0000-0000-0000753B0000}"/>
    <cellStyle name="Note 2 2 3" xfId="14373" xr:uid="{00000000-0005-0000-0000-0000763B0000}"/>
    <cellStyle name="Note 2 2 4" xfId="14374" xr:uid="{00000000-0005-0000-0000-0000773B0000}"/>
    <cellStyle name="Note 2 3" xfId="14375" xr:uid="{00000000-0005-0000-0000-0000783B0000}"/>
    <cellStyle name="Note 2 3 2" xfId="14376" xr:uid="{00000000-0005-0000-0000-0000793B0000}"/>
    <cellStyle name="Note 2 4" xfId="14377" xr:uid="{00000000-0005-0000-0000-00007A3B0000}"/>
    <cellStyle name="Note 2 5" xfId="14378" xr:uid="{00000000-0005-0000-0000-00007B3B0000}"/>
    <cellStyle name="Note 2 6" xfId="14379" xr:uid="{00000000-0005-0000-0000-00007C3B0000}"/>
    <cellStyle name="Note 2 7" xfId="14817" xr:uid="{00000000-0005-0000-0000-00007D3B0000}"/>
    <cellStyle name="Note 3" xfId="14380" xr:uid="{00000000-0005-0000-0000-00007E3B0000}"/>
    <cellStyle name="Note 3 2" xfId="14381" xr:uid="{00000000-0005-0000-0000-00007F3B0000}"/>
    <cellStyle name="Note 3 2 2" xfId="14382" xr:uid="{00000000-0005-0000-0000-0000803B0000}"/>
    <cellStyle name="Note 3 2 2 2" xfId="14383" xr:uid="{00000000-0005-0000-0000-0000813B0000}"/>
    <cellStyle name="Note 3 2 3" xfId="14384" xr:uid="{00000000-0005-0000-0000-0000823B0000}"/>
    <cellStyle name="Note 3 3" xfId="14385" xr:uid="{00000000-0005-0000-0000-0000833B0000}"/>
    <cellStyle name="Note 3 4" xfId="14386" xr:uid="{00000000-0005-0000-0000-0000843B0000}"/>
    <cellStyle name="Note 3 5" xfId="14387" xr:uid="{00000000-0005-0000-0000-0000853B0000}"/>
    <cellStyle name="Note 4" xfId="14388" xr:uid="{00000000-0005-0000-0000-0000863B0000}"/>
    <cellStyle name="Note 4 2" xfId="14389" xr:uid="{00000000-0005-0000-0000-0000873B0000}"/>
    <cellStyle name="Note 4 3" xfId="14390" xr:uid="{00000000-0005-0000-0000-0000883B0000}"/>
    <cellStyle name="Note 4 4" xfId="14391" xr:uid="{00000000-0005-0000-0000-0000893B0000}"/>
    <cellStyle name="Note 5" xfId="14392" xr:uid="{00000000-0005-0000-0000-00008A3B0000}"/>
    <cellStyle name="Note 5 2" xfId="14393" xr:uid="{00000000-0005-0000-0000-00008B3B0000}"/>
    <cellStyle name="Note 5 3" xfId="14663" xr:uid="{00000000-0005-0000-0000-00008C3B0000}"/>
    <cellStyle name="Note 5 3 2" xfId="15106" xr:uid="{00000000-0005-0000-0000-00008D3B0000}"/>
    <cellStyle name="Note 5 3 3" xfId="15424" xr:uid="{00000000-0005-0000-0000-00008E3B0000}"/>
    <cellStyle name="Note 5 4" xfId="14950" xr:uid="{00000000-0005-0000-0000-00008F3B0000}"/>
    <cellStyle name="Note 5 5" xfId="15265" xr:uid="{00000000-0005-0000-0000-0000903B0000}"/>
    <cellStyle name="Note 6" xfId="14394" xr:uid="{00000000-0005-0000-0000-0000913B0000}"/>
    <cellStyle name="Note 6 2" xfId="14395" xr:uid="{00000000-0005-0000-0000-0000923B0000}"/>
    <cellStyle name="Note 6 2 2" xfId="14664" xr:uid="{00000000-0005-0000-0000-0000933B0000}"/>
    <cellStyle name="Note 6 2 2 2" xfId="15107" xr:uid="{00000000-0005-0000-0000-0000943B0000}"/>
    <cellStyle name="Note 6 2 2 3" xfId="15425" xr:uid="{00000000-0005-0000-0000-0000953B0000}"/>
    <cellStyle name="Note 6 2 3" xfId="14951" xr:uid="{00000000-0005-0000-0000-0000963B0000}"/>
    <cellStyle name="Note 6 2 4" xfId="15266" xr:uid="{00000000-0005-0000-0000-0000973B0000}"/>
    <cellStyle name="Note 7" xfId="14714" xr:uid="{00000000-0005-0000-0000-0000983B0000}"/>
    <cellStyle name="Output" xfId="14682" builtinId="21" customBuiltin="1"/>
    <cellStyle name="Output 2" xfId="14396" xr:uid="{00000000-0005-0000-0000-00009A3B0000}"/>
    <cellStyle name="Output 2 2" xfId="14397" xr:uid="{00000000-0005-0000-0000-00009B3B0000}"/>
    <cellStyle name="Output 2 2 2" xfId="14398" xr:uid="{00000000-0005-0000-0000-00009C3B0000}"/>
    <cellStyle name="Output 2 2 3" xfId="14399" xr:uid="{00000000-0005-0000-0000-00009D3B0000}"/>
    <cellStyle name="Output 2 2 4" xfId="14400" xr:uid="{00000000-0005-0000-0000-00009E3B0000}"/>
    <cellStyle name="Output 2 3" xfId="14401" xr:uid="{00000000-0005-0000-0000-00009F3B0000}"/>
    <cellStyle name="Output 2 3 2" xfId="14402" xr:uid="{00000000-0005-0000-0000-0000A03B0000}"/>
    <cellStyle name="Output 2 4" xfId="14403" xr:uid="{00000000-0005-0000-0000-0000A13B0000}"/>
    <cellStyle name="Output 2 5" xfId="14404" xr:uid="{00000000-0005-0000-0000-0000A23B0000}"/>
    <cellStyle name="Output 2 6" xfId="14405" xr:uid="{00000000-0005-0000-0000-0000A33B0000}"/>
    <cellStyle name="Output 3" xfId="14406" xr:uid="{00000000-0005-0000-0000-0000A43B0000}"/>
    <cellStyle name="Output 3 2" xfId="14407" xr:uid="{00000000-0005-0000-0000-0000A53B0000}"/>
    <cellStyle name="Output 3 2 2" xfId="14408" xr:uid="{00000000-0005-0000-0000-0000A63B0000}"/>
    <cellStyle name="Output 3 2 2 2" xfId="14409" xr:uid="{00000000-0005-0000-0000-0000A73B0000}"/>
    <cellStyle name="Output 3 3" xfId="14410" xr:uid="{00000000-0005-0000-0000-0000A83B0000}"/>
    <cellStyle name="Output 3 4" xfId="14411" xr:uid="{00000000-0005-0000-0000-0000A93B0000}"/>
    <cellStyle name="Output 4" xfId="14412" xr:uid="{00000000-0005-0000-0000-0000AA3B0000}"/>
    <cellStyle name="Output 4 2" xfId="14413" xr:uid="{00000000-0005-0000-0000-0000AB3B0000}"/>
    <cellStyle name="Output 4 3" xfId="14414" xr:uid="{00000000-0005-0000-0000-0000AC3B0000}"/>
    <cellStyle name="Output 5" xfId="14415" xr:uid="{00000000-0005-0000-0000-0000AD3B0000}"/>
    <cellStyle name="Percent [2]" xfId="14818" xr:uid="{00000000-0005-0000-0000-0000AE3B0000}"/>
    <cellStyle name="Percent 2" xfId="14416" xr:uid="{00000000-0005-0000-0000-0000AF3B0000}"/>
    <cellStyle name="Percent 2 10" xfId="14417" xr:uid="{00000000-0005-0000-0000-0000B03B0000}"/>
    <cellStyle name="Percent 2 11" xfId="14665" xr:uid="{00000000-0005-0000-0000-0000B13B0000}"/>
    <cellStyle name="Percent 2 11 2" xfId="15108" xr:uid="{00000000-0005-0000-0000-0000B23B0000}"/>
    <cellStyle name="Percent 2 11 3" xfId="15426" xr:uid="{00000000-0005-0000-0000-0000B33B0000}"/>
    <cellStyle name="Percent 2 12" xfId="14718" xr:uid="{00000000-0005-0000-0000-0000B43B0000}"/>
    <cellStyle name="Percent 2 13" xfId="15267" xr:uid="{00000000-0005-0000-0000-0000B53B0000}"/>
    <cellStyle name="Percent 2 2" xfId="14418" xr:uid="{00000000-0005-0000-0000-0000B63B0000}"/>
    <cellStyle name="Percent 2 2 2" xfId="14820" xr:uid="{00000000-0005-0000-0000-0000B73B0000}"/>
    <cellStyle name="Percent 2 2 3" xfId="14819" xr:uid="{00000000-0005-0000-0000-0000B83B0000}"/>
    <cellStyle name="Percent 2 3" xfId="14419" xr:uid="{00000000-0005-0000-0000-0000B93B0000}"/>
    <cellStyle name="Percent 2 4" xfId="14420" xr:uid="{00000000-0005-0000-0000-0000BA3B0000}"/>
    <cellStyle name="Percent 2 5" xfId="14421" xr:uid="{00000000-0005-0000-0000-0000BB3B0000}"/>
    <cellStyle name="Percent 2 6" xfId="14422" xr:uid="{00000000-0005-0000-0000-0000BC3B0000}"/>
    <cellStyle name="Percent 2 7" xfId="14423" xr:uid="{00000000-0005-0000-0000-0000BD3B0000}"/>
    <cellStyle name="Percent 2 8" xfId="14424" xr:uid="{00000000-0005-0000-0000-0000BE3B0000}"/>
    <cellStyle name="Percent 2 9" xfId="14425" xr:uid="{00000000-0005-0000-0000-0000BF3B0000}"/>
    <cellStyle name="Percent 2 9 2" xfId="14426" xr:uid="{00000000-0005-0000-0000-0000C03B0000}"/>
    <cellStyle name="Percent 2 9 3" xfId="14427" xr:uid="{00000000-0005-0000-0000-0000C13B0000}"/>
    <cellStyle name="Percent 2 9 4" xfId="14666" xr:uid="{00000000-0005-0000-0000-0000C23B0000}"/>
    <cellStyle name="Percent 2 9 4 2" xfId="15109" xr:uid="{00000000-0005-0000-0000-0000C33B0000}"/>
    <cellStyle name="Percent 2 9 4 3" xfId="15427" xr:uid="{00000000-0005-0000-0000-0000C43B0000}"/>
    <cellStyle name="Percent 2 9 5" xfId="14821" xr:uid="{00000000-0005-0000-0000-0000C53B0000}"/>
    <cellStyle name="Percent 2 9 6" xfId="15268" xr:uid="{00000000-0005-0000-0000-0000C63B0000}"/>
    <cellStyle name="Percent 3" xfId="14428" xr:uid="{00000000-0005-0000-0000-0000C73B0000}"/>
    <cellStyle name="Percent 3 2" xfId="14823" xr:uid="{00000000-0005-0000-0000-0000C83B0000}"/>
    <cellStyle name="Percent 3 3" xfId="14824" xr:uid="{00000000-0005-0000-0000-0000C93B0000}"/>
    <cellStyle name="Percent 3 4" xfId="14822" xr:uid="{00000000-0005-0000-0000-0000CA3B0000}"/>
    <cellStyle name="Percent 4" xfId="14429" xr:uid="{00000000-0005-0000-0000-0000CB3B0000}"/>
    <cellStyle name="Percent 4 2" xfId="14430" xr:uid="{00000000-0005-0000-0000-0000CC3B0000}"/>
    <cellStyle name="Percent 4 3" xfId="14825" xr:uid="{00000000-0005-0000-0000-0000CD3B0000}"/>
    <cellStyle name="Percent 5" xfId="14431" xr:uid="{00000000-0005-0000-0000-0000CE3B0000}"/>
    <cellStyle name="Percent 5 2" xfId="14432" xr:uid="{00000000-0005-0000-0000-0000CF3B0000}"/>
    <cellStyle name="Percent 5 2 2" xfId="14433" xr:uid="{00000000-0005-0000-0000-0000D03B0000}"/>
    <cellStyle name="Percent 5 2 2 2" xfId="14434" xr:uid="{00000000-0005-0000-0000-0000D13B0000}"/>
    <cellStyle name="Percent 5 2 2 2 2" xfId="14668" xr:uid="{00000000-0005-0000-0000-0000D23B0000}"/>
    <cellStyle name="Percent 5 2 2 2 2 2" xfId="15111" xr:uid="{00000000-0005-0000-0000-0000D33B0000}"/>
    <cellStyle name="Percent 5 2 2 2 2 3" xfId="15429" xr:uid="{00000000-0005-0000-0000-0000D43B0000}"/>
    <cellStyle name="Percent 5 2 2 2 3" xfId="14952" xr:uid="{00000000-0005-0000-0000-0000D53B0000}"/>
    <cellStyle name="Percent 5 2 2 2 4" xfId="15270" xr:uid="{00000000-0005-0000-0000-0000D63B0000}"/>
    <cellStyle name="Percent 5 2 3" xfId="14435" xr:uid="{00000000-0005-0000-0000-0000D73B0000}"/>
    <cellStyle name="Percent 5 2 3 2" xfId="14669" xr:uid="{00000000-0005-0000-0000-0000D83B0000}"/>
    <cellStyle name="Percent 5 2 3 2 2" xfId="15112" xr:uid="{00000000-0005-0000-0000-0000D93B0000}"/>
    <cellStyle name="Percent 5 2 3 2 3" xfId="15430" xr:uid="{00000000-0005-0000-0000-0000DA3B0000}"/>
    <cellStyle name="Percent 5 2 3 3" xfId="14953" xr:uid="{00000000-0005-0000-0000-0000DB3B0000}"/>
    <cellStyle name="Percent 5 2 3 4" xfId="15271" xr:uid="{00000000-0005-0000-0000-0000DC3B0000}"/>
    <cellStyle name="Percent 5 2 4" xfId="14826" xr:uid="{00000000-0005-0000-0000-0000DD3B0000}"/>
    <cellStyle name="Percent 5 3" xfId="14436" xr:uid="{00000000-0005-0000-0000-0000DE3B0000}"/>
    <cellStyle name="Percent 5 3 2" xfId="14437" xr:uid="{00000000-0005-0000-0000-0000DF3B0000}"/>
    <cellStyle name="Percent 5 3 2 2" xfId="14670" xr:uid="{00000000-0005-0000-0000-0000E03B0000}"/>
    <cellStyle name="Percent 5 3 2 2 2" xfId="15113" xr:uid="{00000000-0005-0000-0000-0000E13B0000}"/>
    <cellStyle name="Percent 5 3 2 2 3" xfId="15431" xr:uid="{00000000-0005-0000-0000-0000E23B0000}"/>
    <cellStyle name="Percent 5 3 2 3" xfId="14954" xr:uid="{00000000-0005-0000-0000-0000E33B0000}"/>
    <cellStyle name="Percent 5 3 2 4" xfId="15272" xr:uid="{00000000-0005-0000-0000-0000E43B0000}"/>
    <cellStyle name="Percent 5 4" xfId="14438" xr:uid="{00000000-0005-0000-0000-0000E53B0000}"/>
    <cellStyle name="Percent 5 4 2" xfId="14671" xr:uid="{00000000-0005-0000-0000-0000E63B0000}"/>
    <cellStyle name="Percent 5 4 2 2" xfId="15114" xr:uid="{00000000-0005-0000-0000-0000E73B0000}"/>
    <cellStyle name="Percent 5 4 2 3" xfId="15432" xr:uid="{00000000-0005-0000-0000-0000E83B0000}"/>
    <cellStyle name="Percent 5 4 3" xfId="14955" xr:uid="{00000000-0005-0000-0000-0000E93B0000}"/>
    <cellStyle name="Percent 5 4 4" xfId="15273" xr:uid="{00000000-0005-0000-0000-0000EA3B0000}"/>
    <cellStyle name="Percent 5 5" xfId="14667" xr:uid="{00000000-0005-0000-0000-0000EB3B0000}"/>
    <cellStyle name="Percent 5 5 2" xfId="15110" xr:uid="{00000000-0005-0000-0000-0000EC3B0000}"/>
    <cellStyle name="Percent 5 5 3" xfId="15428" xr:uid="{00000000-0005-0000-0000-0000ED3B0000}"/>
    <cellStyle name="Percent 5 6" xfId="15269" xr:uid="{00000000-0005-0000-0000-0000EE3B0000}"/>
    <cellStyle name="Percent 6" xfId="14439" xr:uid="{00000000-0005-0000-0000-0000EF3B0000}"/>
    <cellStyle name="Percent 6 2" xfId="14672" xr:uid="{00000000-0005-0000-0000-0000F03B0000}"/>
    <cellStyle name="Percent 6 2 2" xfId="15115" xr:uid="{00000000-0005-0000-0000-0000F13B0000}"/>
    <cellStyle name="Percent 6 2 3" xfId="15433" xr:uid="{00000000-0005-0000-0000-0000F23B0000}"/>
    <cellStyle name="Percent 6 3" xfId="14827" xr:uid="{00000000-0005-0000-0000-0000F33B0000}"/>
    <cellStyle name="Percent 6 4" xfId="14956" xr:uid="{00000000-0005-0000-0000-0000F43B0000}"/>
    <cellStyle name="Percent 6 5" xfId="15274" xr:uid="{00000000-0005-0000-0000-0000F53B0000}"/>
    <cellStyle name="Percent 7" xfId="14440" xr:uid="{00000000-0005-0000-0000-0000F63B0000}"/>
    <cellStyle name="Percent 7 2" xfId="14441" xr:uid="{00000000-0005-0000-0000-0000F73B0000}"/>
    <cellStyle name="Percent 7 2 2" xfId="14673" xr:uid="{00000000-0005-0000-0000-0000F83B0000}"/>
    <cellStyle name="Percent 7 2 2 2" xfId="15116" xr:uid="{00000000-0005-0000-0000-0000F93B0000}"/>
    <cellStyle name="Percent 7 2 2 3" xfId="15434" xr:uid="{00000000-0005-0000-0000-0000FA3B0000}"/>
    <cellStyle name="Percent 7 2 3" xfId="14957" xr:uid="{00000000-0005-0000-0000-0000FB3B0000}"/>
    <cellStyle name="Percent 7 2 4" xfId="15275" xr:uid="{00000000-0005-0000-0000-0000FC3B0000}"/>
    <cellStyle name="rpm" xfId="14828" xr:uid="{00000000-0005-0000-0000-0000FD3B0000}"/>
    <cellStyle name="Section Heading" xfId="14829" xr:uid="{00000000-0005-0000-0000-0000FE3B0000}"/>
    <cellStyle name="Style 1" xfId="14442" xr:uid="{00000000-0005-0000-0000-0000FF3B0000}"/>
    <cellStyle name="therms" xfId="14830" xr:uid="{00000000-0005-0000-0000-0000003C0000}"/>
    <cellStyle name="Title 2" xfId="14443" xr:uid="{00000000-0005-0000-0000-0000013C0000}"/>
    <cellStyle name="Title 2 2" xfId="14444" xr:uid="{00000000-0005-0000-0000-0000023C0000}"/>
    <cellStyle name="Title 2 2 2" xfId="14445" xr:uid="{00000000-0005-0000-0000-0000033C0000}"/>
    <cellStyle name="Title 2 2 2 2" xfId="14446" xr:uid="{00000000-0005-0000-0000-0000043C0000}"/>
    <cellStyle name="Title 2 3" xfId="14447" xr:uid="{00000000-0005-0000-0000-0000053C0000}"/>
    <cellStyle name="Title 2 3 2" xfId="14448" xr:uid="{00000000-0005-0000-0000-0000063C0000}"/>
    <cellStyle name="Title 2 3 2 2" xfId="14449" xr:uid="{00000000-0005-0000-0000-0000073C0000}"/>
    <cellStyle name="Title 2 4" xfId="14715" xr:uid="{00000000-0005-0000-0000-0000083C0000}"/>
    <cellStyle name="Title 3" xfId="14450" xr:uid="{00000000-0005-0000-0000-0000093C0000}"/>
    <cellStyle name="Title 3 2" xfId="14451" xr:uid="{00000000-0005-0000-0000-00000A3C0000}"/>
    <cellStyle name="Title 3 2 2" xfId="14452" xr:uid="{00000000-0005-0000-0000-00000B3C0000}"/>
    <cellStyle name="Title 3 2 2 2" xfId="14453" xr:uid="{00000000-0005-0000-0000-00000C3C0000}"/>
    <cellStyle name="Title 3 3" xfId="14454" xr:uid="{00000000-0005-0000-0000-00000D3C0000}"/>
    <cellStyle name="Title 4" xfId="14455" xr:uid="{00000000-0005-0000-0000-00000E3C0000}"/>
    <cellStyle name="ton" xfId="14832" xr:uid="{00000000-0005-0000-0000-00000F3C0000}"/>
    <cellStyle name="Total" xfId="14688" builtinId="25" customBuiltin="1"/>
    <cellStyle name="Total 2" xfId="14456" xr:uid="{00000000-0005-0000-0000-0000113C0000}"/>
    <cellStyle name="Total 2 2" xfId="14457" xr:uid="{00000000-0005-0000-0000-0000123C0000}"/>
    <cellStyle name="Total 2 2 2" xfId="14458" xr:uid="{00000000-0005-0000-0000-0000133C0000}"/>
    <cellStyle name="Total 2 2 3" xfId="14459" xr:uid="{00000000-0005-0000-0000-0000143C0000}"/>
    <cellStyle name="Total 2 2 4" xfId="14460" xr:uid="{00000000-0005-0000-0000-0000153C0000}"/>
    <cellStyle name="Total 2 3" xfId="14461" xr:uid="{00000000-0005-0000-0000-0000163C0000}"/>
    <cellStyle name="Total 2 3 2" xfId="14462" xr:uid="{00000000-0005-0000-0000-0000173C0000}"/>
    <cellStyle name="Total 2 4" xfId="14463" xr:uid="{00000000-0005-0000-0000-0000183C0000}"/>
    <cellStyle name="Total 2 5" xfId="14464" xr:uid="{00000000-0005-0000-0000-0000193C0000}"/>
    <cellStyle name="Total 2 6" xfId="14465" xr:uid="{00000000-0005-0000-0000-00001A3C0000}"/>
    <cellStyle name="Total 3" xfId="14466" xr:uid="{00000000-0005-0000-0000-00001B3C0000}"/>
    <cellStyle name="Total 3 2" xfId="14467" xr:uid="{00000000-0005-0000-0000-00001C3C0000}"/>
    <cellStyle name="Total 3 2 2" xfId="14468" xr:uid="{00000000-0005-0000-0000-00001D3C0000}"/>
    <cellStyle name="Total 3 2 2 2" xfId="14469" xr:uid="{00000000-0005-0000-0000-00001E3C0000}"/>
    <cellStyle name="Total 3 3" xfId="14470" xr:uid="{00000000-0005-0000-0000-00001F3C0000}"/>
    <cellStyle name="Total 3 4" xfId="14471" xr:uid="{00000000-0005-0000-0000-0000203C0000}"/>
    <cellStyle name="Total 4" xfId="14472" xr:uid="{00000000-0005-0000-0000-0000213C0000}"/>
    <cellStyle name="Total 4 2" xfId="14473" xr:uid="{00000000-0005-0000-0000-0000223C0000}"/>
    <cellStyle name="Total 4 3" xfId="14474" xr:uid="{00000000-0005-0000-0000-0000233C0000}"/>
    <cellStyle name="Total 5" xfId="14475" xr:uid="{00000000-0005-0000-0000-0000243C0000}"/>
    <cellStyle name="Unprot" xfId="14833" xr:uid="{00000000-0005-0000-0000-0000253C0000}"/>
    <cellStyle name="Unprot$" xfId="14834" xr:uid="{00000000-0005-0000-0000-0000263C0000}"/>
    <cellStyle name="Unprotect" xfId="14835" xr:uid="{00000000-0005-0000-0000-0000273C0000}"/>
    <cellStyle name="volt" xfId="14836" xr:uid="{00000000-0005-0000-0000-0000283C0000}"/>
    <cellStyle name="Warning Text" xfId="14686" builtinId="11" customBuiltin="1"/>
    <cellStyle name="Warning Text 2" xfId="14476" xr:uid="{00000000-0005-0000-0000-00002A3C0000}"/>
    <cellStyle name="Warning Text 2 2" xfId="14477" xr:uid="{00000000-0005-0000-0000-00002B3C0000}"/>
    <cellStyle name="Warning Text 2 2 2" xfId="14478" xr:uid="{00000000-0005-0000-0000-00002C3C0000}"/>
    <cellStyle name="Warning Text 2 2 2 2" xfId="14479" xr:uid="{00000000-0005-0000-0000-00002D3C0000}"/>
    <cellStyle name="Warning Text 2 3" xfId="14480" xr:uid="{00000000-0005-0000-0000-00002E3C0000}"/>
    <cellStyle name="Warning Text 2 3 2" xfId="14481" xr:uid="{00000000-0005-0000-0000-00002F3C0000}"/>
    <cellStyle name="Warning Text 2 3 2 2" xfId="14482" xr:uid="{00000000-0005-0000-0000-0000303C0000}"/>
    <cellStyle name="Warning Text 3" xfId="14483" xr:uid="{00000000-0005-0000-0000-0000313C0000}"/>
    <cellStyle name="Warning Text 3 2" xfId="14484" xr:uid="{00000000-0005-0000-0000-0000323C0000}"/>
    <cellStyle name="Warning Text 3 2 2" xfId="14485" xr:uid="{00000000-0005-0000-0000-0000333C0000}"/>
    <cellStyle name="Warning Text 3 2 2 2" xfId="14486" xr:uid="{00000000-0005-0000-0000-0000343C0000}"/>
    <cellStyle name="Warning Text 3 3" xfId="14487" xr:uid="{00000000-0005-0000-0000-0000353C0000}"/>
    <cellStyle name="Warning Text 4" xfId="14488" xr:uid="{00000000-0005-0000-0000-0000363C0000}"/>
    <cellStyle name="Warning Text 5" xfId="14489" xr:uid="{00000000-0005-0000-0000-0000373C0000}"/>
    <cellStyle name="Watt" xfId="14837" xr:uid="{00000000-0005-0000-0000-0000383C0000}"/>
    <cellStyle name="好" xfId="14490" xr:uid="{00000000-0005-0000-0000-0000393C0000}"/>
    <cellStyle name="差" xfId="14491" xr:uid="{00000000-0005-0000-0000-00003A3C0000}"/>
    <cellStyle name="强调文字颜色 1" xfId="14492" xr:uid="{00000000-0005-0000-0000-00003B3C0000}"/>
    <cellStyle name="强调文字颜色 2" xfId="14493" xr:uid="{00000000-0005-0000-0000-00003C3C0000}"/>
    <cellStyle name="强调文字颜色 3" xfId="14494" xr:uid="{00000000-0005-0000-0000-00003D3C0000}"/>
    <cellStyle name="强调文字颜色 4" xfId="14495" xr:uid="{00000000-0005-0000-0000-00003E3C0000}"/>
    <cellStyle name="强调文字颜色 5" xfId="14496" xr:uid="{00000000-0005-0000-0000-00003F3C0000}"/>
    <cellStyle name="强调文字颜色 6" xfId="14497" xr:uid="{00000000-0005-0000-0000-0000403C0000}"/>
    <cellStyle name="标题" xfId="14498" xr:uid="{00000000-0005-0000-0000-0000413C0000}"/>
    <cellStyle name="标题 1" xfId="14499" xr:uid="{00000000-0005-0000-0000-0000423C0000}"/>
    <cellStyle name="标题 2" xfId="14500" xr:uid="{00000000-0005-0000-0000-0000433C0000}"/>
    <cellStyle name="标题 3" xfId="14501" xr:uid="{00000000-0005-0000-0000-0000443C0000}"/>
    <cellStyle name="标题 4" xfId="14502" xr:uid="{00000000-0005-0000-0000-0000453C0000}"/>
    <cellStyle name="检查单元格" xfId="14503" xr:uid="{00000000-0005-0000-0000-0000463C0000}"/>
    <cellStyle name="標準_amrca_09lcd_0108_電力" xfId="14504" xr:uid="{00000000-0005-0000-0000-0000473C0000}"/>
    <cellStyle name="汇总" xfId="14505" xr:uid="{00000000-0005-0000-0000-0000483C0000}"/>
    <cellStyle name="注释" xfId="14506" xr:uid="{00000000-0005-0000-0000-0000493C0000}"/>
    <cellStyle name="解释性文本" xfId="14507" xr:uid="{00000000-0005-0000-0000-00004A3C0000}"/>
    <cellStyle name="警告文本" xfId="14508" xr:uid="{00000000-0005-0000-0000-00004B3C0000}"/>
    <cellStyle name="计算" xfId="14509" xr:uid="{00000000-0005-0000-0000-00004C3C0000}"/>
    <cellStyle name="输入" xfId="14510" xr:uid="{00000000-0005-0000-0000-00004D3C0000}"/>
    <cellStyle name="输出" xfId="14511" xr:uid="{00000000-0005-0000-0000-00004E3C0000}"/>
    <cellStyle name="适中" xfId="14512" xr:uid="{00000000-0005-0000-0000-00004F3C0000}"/>
    <cellStyle name="链接单元格" xfId="14513" xr:uid="{00000000-0005-0000-0000-0000503C0000}"/>
  </cellStyles>
  <dxfs count="7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FF0000"/>
      </font>
    </dxf>
    <dxf>
      <font>
        <color rgb="FFFF0000"/>
      </font>
    </dxf>
    <dxf>
      <fill>
        <patternFill>
          <bgColor theme="0" tint="-0.24994659260841701"/>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theme="3" tint="-0.24994659260841701"/>
      </font>
      <fill>
        <patternFill>
          <bgColor theme="8" tint="0.59996337778862885"/>
        </patternFill>
      </fill>
    </dxf>
    <dxf>
      <font>
        <color rgb="FF006100"/>
      </font>
      <fill>
        <patternFill>
          <bgColor rgb="FFC6EFCE"/>
        </patternFill>
      </fill>
    </dxf>
    <dxf>
      <font>
        <color rgb="FF9C6500"/>
      </font>
      <fill>
        <patternFill>
          <bgColor rgb="FFFFEB9C"/>
        </patternFill>
      </fill>
    </dxf>
    <dxf>
      <font>
        <color theme="3" tint="-0.24994659260841701"/>
      </font>
      <fill>
        <patternFill>
          <bgColor theme="8" tint="0.59996337778862885"/>
        </patternFill>
      </fill>
    </dxf>
    <dxf>
      <font>
        <color theme="2" tint="-0.749961851863155"/>
      </font>
      <fill>
        <patternFill>
          <bgColor theme="2" tint="-9.9948118533890809E-2"/>
        </patternFill>
      </fill>
    </dxf>
    <dxf>
      <fill>
        <patternFill>
          <bgColor theme="0" tint="-0.14996795556505021"/>
        </patternFill>
      </fill>
    </dxf>
    <dxf>
      <fill>
        <patternFill>
          <bgColor rgb="FFCCFFCC"/>
        </patternFill>
      </fill>
    </dxf>
    <dxf>
      <fill>
        <patternFill>
          <bgColor rgb="FF99CCFF"/>
        </patternFill>
      </fill>
      <border>
        <top style="double">
          <color auto="1"/>
        </top>
      </border>
    </dxf>
    <dxf>
      <fill>
        <patternFill>
          <bgColor rgb="FF99CCFF"/>
        </patternFill>
      </fill>
      <border>
        <bottom style="double">
          <color auto="1"/>
        </bottom>
      </border>
    </dxf>
    <dxf>
      <border>
        <left style="thin">
          <color auto="1"/>
        </left>
        <right style="thin">
          <color auto="1"/>
        </right>
        <top style="thin">
          <color auto="1"/>
        </top>
        <bottom style="thin">
          <color auto="1"/>
        </bottom>
        <vertical style="thin">
          <color auto="1"/>
        </vertical>
      </border>
    </dxf>
  </dxfs>
  <tableStyles count="1" defaultTableStyle="TableStyleMedium2" defaultPivotStyle="PivotStyleLight16">
    <tableStyle name="ERS Report" pivot="0" count="4" xr9:uid="{00000000-0011-0000-FFFF-FFFF00000000}">
      <tableStyleElement type="wholeTable" dxfId="73"/>
      <tableStyleElement type="headerRow" dxfId="72"/>
      <tableStyleElement type="totalRow" dxfId="71"/>
      <tableStyleElement type="secondRowStripe" dxfId="70"/>
    </tableStyle>
  </tableStyles>
  <colors>
    <mruColors>
      <color rgb="FFFFFF66"/>
      <color rgb="FF0000FF"/>
      <color rgb="FFFF5050"/>
      <color rgb="FFFFFF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aren\Downloads\Copy%20of%20Statewide-Measure-List_ver-4%20T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aren\Downloads\Copy%20of%20Statewide-Measure-List_ver-4%20TM.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2102.458812268516" createdVersion="5" refreshedVersion="5" minRefreshableVersion="3" recordCount="2679" xr:uid="{00000000-000A-0000-FFFF-FFFF08000000}">
  <cacheSource type="worksheet">
    <worksheetSource ref="A7:AN2686" sheet="DEER Measures" r:id="rId2"/>
  </cacheSource>
  <cacheFields count="40">
    <cacheField name="Index" numFmtId="0">
      <sharedItems containsSemiMixedTypes="0" containsString="0" containsNumber="1" containsInteger="1" minValue="1" maxValue="9114"/>
    </cacheField>
    <cacheField name="MeasureID" numFmtId="0">
      <sharedItems/>
    </cacheField>
    <cacheField name="Description" numFmtId="0">
      <sharedItems count="669">
        <s v="Energy Star(R) Dish Washer - Standard Size - Level 1 (160 cycles per year)"/>
        <s v="Energy Star(R) Dish Washer - Standard Size - Level 2 (160 cycles per year)"/>
        <s v="Energy Star(R) Freezer: Chest - manual defrost - 368 kWh/yr"/>
        <s v="Energy Star(R) Freezer: Upright - automatic defrost - 642 kWh/yr"/>
        <s v="Energy Star(R) Freezer: Upright - manual defrost - 409 kWh/yr"/>
        <s v="Energy Star(R) Refrigerator: Bottom Mount Freezer without through-the-door ice - large (16.5-25 ft3 TV) - 487 kWh/yr"/>
        <s v="Energy Star(R) Refrigerator: Bottom Mount Freezer without through-the-door ice - small (8-16.5 ft3 TV) - 447 kWh/yr"/>
        <s v="Energy Star(R) Refrigerator: Side Mount Freezer without through-the-door ice - large (23-31ft3 TV) - 565 kWh/yr"/>
        <s v="Energy Star(R) Refrigerator: Side Mount Freezer with through-the-door ice - large (23-31 ft3 TV) - 620 kWh/yr"/>
        <s v="Energy Star(R) Refrigerator: Side Mount Freezer without through-the-door ice - medium (15-23 ft3 TV) - 528 kWh/yr"/>
        <s v="Energy Star(R) Refrigerator: Side Mount Freezer with through-the-door ice - medium (15-23 ft3 TV) - 543 kWh/yr"/>
        <s v="Energy Star(R) Refrigerator: Top Mount Freezer without through-the-door ice - large (20-25 ft3 TV) - 452 kWh/yr"/>
        <s v="Energy Star(R) Refrigerator: Top Mount Freezer without through-the-door ice - medium (15-20 ft3 TV) - 399 kWh/yr"/>
        <s v="Energy Star(R) Refrigerator: Top Mount Freezer without through-the-door ice - small (10-15 ft3 TV) - 357 kWh/yr"/>
        <s v="Appliance Recycling Program: Freezer"/>
        <s v="Appliance Recycling Program: Refrigerator"/>
        <s v="Heat curtain installed in greenhouse that has roofs with IR film and bare walls"/>
        <s v="Heat curtain installed in greenhouse with bare walls and bare double-poly roofs"/>
        <s v="Heat curtain and IR film installed in greenhouse with bare walls and bare double-poly roofs"/>
        <s v="Infrared film applied to bare double-poly greenhouse roofs"/>
        <s v="IR Film applied to single-layer wall material or single-layer roofing material"/>
        <s v="Infrared film applied to bare double-poly roofs; greenhouse includes heat curtain"/>
        <s v="Ceiling R-0 to R-30 Insulation-Batts"/>
        <s v="Ceiling R-0 to R-38 Insulation-Batts"/>
        <s v="Ceiling - Add R-11 batts on top of vintage-specific existing insulation"/>
        <s v="Ceiling - Add R-19 batts on top of vintage-specific existing insulation"/>
        <s v="Ceiling - Add R-30 batts on top of vintage-specific existing insulation"/>
        <s v="Wall Blow-In R-0 to R-13 Insulation"/>
        <s v="Pkg HP EER = 11.5 (65-89 kBtuh), COP = 3.4"/>
        <s v="Pkg HP EER = 12.0 (65-89 kBtuh), COP = 3.4"/>
        <s v="Pkg HP EER = 11.5 (65-109 kBTUh), COP = 3.4; w/Econo;  2-spd Fan"/>
        <s v="Pkg HP EER = 12.0 (65-109 kBTUh), COP = 3.4; w/Econo;  2-spd Fan"/>
        <s v="Pkg HP EER = 11.5 (90-134 kBtuh), COP = 3.4"/>
        <s v="Pkg HP EER = 12.0 (90-134 kBtuh), COP = 3.4"/>
        <s v="Pkg HP EER = 11.5 (110-134 kBTUh), COP = 3.4; w/Econo;  2-spd Fan"/>
        <s v="Pkg HP EER = 12.0 (110-134 kBTUh), COP = 3.4; w/Econo;  2-spd Fan"/>
        <s v="Pkg HP EER = 10.8 (135-239 kBTUh), COP = 3.2; w/Econo;  2-spd Fan"/>
        <s v="Pkg HP EER = 10.5 (240-759 kBTUh), COP = 3.2; w/Econo;  2-spd Fan"/>
        <s v="Pkg HP EER = 10.8 (240-759 kBTUh), COP = 3.2; w/Econo;  2-spd Fan"/>
        <s v="Pkg HP EER = 10.0 (&gt;= 760 kBTUh), COP = 3.2; w/Econo;  2-spd Fan"/>
        <s v="Pkg HP EER = 10.2 (&gt;= 760 kBTUh), COP = 3.2; w/Econo;  2-spd Fan"/>
        <s v="Pkg HP SEER = 14.5 (&lt; 55 kBTUh) - Combined SEER 14 and SEER 15 hp"/>
        <s v="Pkg HP SEER = 13.0 (&lt; 65 kbtuh), EER = 11.07, HSPF = 7.70, COP = 3.28"/>
        <s v="Pkg HP SEER = 14.0 (&lt; 65 kbtuh), EER = 11.6, HSPF = 8.00, COP = 3.52"/>
        <s v="Pkg HP SEER = 14.5 (&lt; 65 kBtuh) - Combined SEER 14 and SEER 15 hp"/>
        <s v="Pkg HP SEER = 15.0 (&lt; 65 kbtuh), EER = 12.0, HSPF = 8.50, COP = 3.74"/>
        <s v="Pkg HP SEER = 13.0 (&lt; 55 kBTUh), EER = 11.07, HSPF = 7.70, COP = 3.28; no Econo;  1-spd Fan"/>
        <s v="Pkg HP SEER = 14.0 (&lt; 55 kBTUh), EER = 11.6, HSPF = 8.00, COP = 3.52; no Econo;  1-spd Fan"/>
        <s v="Pkg HP SEER = 15.0 (&lt; 55 kBTUh), EER = 12.0, HSPF = 8.50, COP = 3.74; no Econo;  1-spd Fan"/>
        <s v="Pkg HP SEER = 14.5 (55-64 kBTUh) - Combined SEER 14 and SEER 15 hp"/>
        <s v="Pkg HP SEER = 13.0 (55-64 kBTUh), EER = 11.07, HSPF = 7.70, COP = 3.28; w/Econo;  2-spd Fan"/>
        <s v="Pkg HP SEER = 14.0 (55-64 kBTUh), EER = 11.6, HSPF = 8.00, COP = 3.52; w/Econo;  2-spd Fan"/>
        <s v="Pkg HP SEER = 15.0 (55-64 kBTUh), EER = 12.0, HSPF = 8.50, COP = 3.74; w/Econo;  2-spd Fan"/>
        <s v="Split HP SEER = 14.0 (&lt; 55 kBTUh) - Combined SEER 13 and SEER 14.5 hp"/>
        <s v="Split HP SEER = 13.0 (&lt; 55 kBTUh), EER = 11.07, HSPF = 7.70, COP = 3.28; no Econo;  1-spd Fan"/>
        <s v="Split HP SEER = 14.0 (&lt; 55 kBTUh), EER = 12.00, HSPF = 8.50, COP = 3.74; no Econo;  1-spd Fan"/>
        <s v="Split HP SEER = 15.0 (&lt; 55 kBTUh), EER = 12.5, HSPF = 9.00, COP = 3.96; no Econo;  1-spd Fan"/>
        <s v="Split HP SEER = 14.0 (55-64 kBTUh) - Combined SEER 13 and SEER 14.5 hp"/>
        <s v="Split HP SEER = 13.0 (55-64 kBTUh), EER = 11.07, HSPF = 7.70, COP = 3.28; w/Econo;  2-spd Fan"/>
        <s v="Split HP SEER = 14.0 (55-64 kBTUh), EER = 12.00, HSPF = 8.50, COP = 3.74; w/Econo;  2-spd Fan"/>
        <s v="Split HP SEER = 15.0 (55-64 kBTUh), EER = 12.5, HSPF = 9.00, COP = 3.96; w/Econo;  2-spd Fan"/>
        <s v="Split HP SEER = 13.0 (&lt; 65 kbtuh), EER = 11.07, HSPF = 7.70, COP = 3.28"/>
        <s v="Split HP SEER = 14.0 (&lt; 65 kBtuh) - Combined SEER 13 and SEER 14.5 hp"/>
        <s v="Split HP SEER = 14.5 (&lt; 65 kbtuh), EER = 12.00, HSPF = 8.50, COP = 3.74"/>
        <s v="Split HP SEER = 15.0 (&lt; 65 kBtuh), EER = 12.5, HSPF = 9.00, COP = 3.96"/>
        <s v="13 SEER Heat Pump (HSPF = 8.1)"/>
        <s v="14 SEER Heat Pump (HSPF = 8.6)"/>
        <s v="15 SEER Heat Pump (HSPF = 8.8)"/>
        <s v="16 SEER Heat Pump (HSPF = 8.4)"/>
        <s v="Water cooled centrifugal chiller (&lt; 150 tons, 0.560 kW/ton)"/>
        <s v="Water cooled VSD centrifugal chiller (&lt; 150 tons, 0.560 kW/ton), load control tower"/>
        <s v="Water cooled centrifugal chiller (&lt; 150 tons, 0.700 kW/ton, 1 frictionless compressor(s) w/ VSD)"/>
        <s v="Water cooled centrifugal chiller (&lt; 150 tons, 0.700 kW/ton, &gt;1 frictionless compressor(s) w/ VSD)"/>
        <s v="Water cooled centrifugal chiller (150-299 tons, 0.507 kW/ton)"/>
        <s v="Water cooled VSD centrifugal chiller (150-299 tons, 0.507 kW/ton), load control tower"/>
        <s v="Water cooled centrifugal chiller (&gt;= 300 tons, 0.461 kW/ton)"/>
        <s v="Water cooled VSD centrifugal chiller (&gt;= 300 tons, 0.461 kW/ton), load control tower"/>
        <s v="Water cooled reciprocating chiller (&lt; 150 tons, 0.672 kW/ton)"/>
        <s v="Water cooled reciprocating chiller (150-299 tons, 0.588 kW/ton)"/>
        <s v="Water cooled reciprocating chiller (&gt;= 300 tons, 0.536 kW/ton)"/>
        <s v="Water cooled reciprocating chiller (0.672 kW/ton)"/>
        <s v="Air cooled package reciprocating chiller (1.008 kW/ton)"/>
        <s v="Water cooled screw chiller (&lt; 150 tons, 0.632 kW/ton)"/>
        <s v="Water cooled screw chiller (150-299 tons, 0.574 kW/ton)"/>
        <s v="Water cooled screw chiller (&gt;= 300 tons, 0.511 kW/ton)"/>
        <s v="Air cooled screw chiller (1.008 kW/ton)"/>
        <s v="Pkg AC EER = 11.0 (65-89 kBtuh), Clg EIR = 0.2570, Supply Fan W/cfm = 0.298, Cond Fan W/Btuh = 0.0053"/>
        <s v="Pkg AC EER = 11.5 (65-89 kBtuh), Clg EIR = 0.2401, Supply Fan W/cfm = 0.248, Cond Fan W/Btuh = 0.0060"/>
        <s v="Pkg AC EER = 12.0 (65-89 kBtuh), Clg EIR = 0.2304, Supply Fan W/cfm = 0.238, Cond Fan W/Btuh = 0.0057"/>
        <s v="Pkg AC EER = 11.0 (65-109 kBTUh), Clg EIR = 0.2570, Supply Fan W/cfm = 0.298, Cond Fan W/Btuh = 0.0053; w/Econo;  2-spd Fan"/>
        <s v="Pkg AC EER = 11.5 (65-109 kBTUh), Clg EIR = 0.2401, Supply Fan W/cfm = 0.248, Cond Fan W/Btuh = 0.0060; w/Econo;  2-spd Fan"/>
        <s v="Pkg AC EER = 12.0 (65-109 kBTUh), Clg EIR = 0.2304, Supply Fan W/cfm = 0.238, Cond Fan W/Btuh = 0.0057; w/Econo;  2-spd Fan"/>
        <s v="Pkg AC EER = 11.0 (90-134 kBtuh), Clg EIR = 0.2570, Supply Fan W/cfm = 0.298, Cond Fan W/Btuh = 0.0053"/>
        <s v="Pkg AC EER = 11.5 (90-134 kBtuh), Clg EIR = 0.2401, Supply Fan W/cfm = 0.248, Cond Fan W/Btuh = 0.0060"/>
        <s v="Pkg AC EER = 12.0 (90-134 kBtuh), Clg EIR = 0.2304, Supply Fan W/cfm = 0.238, Cond Fan W/Btuh = 0.0057"/>
        <s v="Pkg AC EER = 11.0 (110-134 kBTUh), Clg EIR = 0.2570, Supply Fan W/cfm = 0.298, Cond Fan W/Btuh = 0.0053; w/Econo;  2-spd Fan"/>
        <s v="Pkg AC EER = 11.5 (110-134 kBTUh), Clg EIR = 0.2401, Supply Fan W/cfm = 0.248, Cond Fan W/Btuh = 0.0060; w/Econo;  2-spd Fan"/>
        <s v="Pkg AC EER = 12.0 (110-134 kBTUh), Clg EIR = 0.2304, Supply Fan W/cfm = 0.238, Cond Fan W/Btuh = 0.0057; w/Econo;  2-spd Fan"/>
        <s v="Pkg AC EER = 10.8 (135-239 kBTUh), Clg EIR = 0.2622, Supply Fan W/cfm = 0.270, Cond Fan W/Btuh = 0.0053; w/Econo;  2-spd Fan"/>
        <s v="Pkg AC EER = 11.5 (135-239 kBTUh), Clg EIR = 0.2439, Supply Fan W/cfm = 0.233, Cond Fan W/Btuh = 0.0064; w/Econo;  2-spd Fan"/>
        <s v="Pkg AC EER = 12.0 (135-239 kBTUh), Clg EIR = 0.2307, Supply Fan W/cfm = 0.165, Cond Fan W/Btuh = 0.0089; w/Econo;  2-spd Fan"/>
        <s v="Pkg AC EER = 10.5 (240-759 kBTUh); w/Econo;  2-spd Fan"/>
        <s v="Pkg AC EER = 10.8 (240-759 kBTUh); w/Econo;  2-spd Fan"/>
        <s v="Pkg AC EER = 9.8 (240-759 kBTUh); w/Econo;  2-spd Fan"/>
        <s v="Pkg AC EER = 10.2 (&gt;= 760 kBTUh); w/Econo;  2-spd Fan"/>
        <s v="Pkg AC EER = 9.5 (&gt;= 760 kBTUh); w/Econo;  2-spd Fan"/>
        <s v="Pkg AC EER = 9.7 (&gt;= 760 kBTUh); w/Econo;  2-spd Fan"/>
        <s v="Pkg AC SEER = 13.0 (&lt; 55 kBTUh), EER = 11.06, Clg EIR = 0.2557, Supply Fan W/cfm = 0.379; no Econo;  1-spd Fan"/>
        <s v="Pkg AC SEER = 14.0 (&lt; 55 kBTUh), EER = 12.04, Clg EIR = 0.2456, Supply Fan W/cfm = 0.306; no Econo;  1-spd Fan"/>
        <s v="Pkg AC SEER = 13.0 (&lt; 65 kBtuh), EER = 11.06, Clg EIR = 0.2557, Supply Fan W/cfm = 0.379"/>
        <s v="Pkg AC SEER = 14.0 (&lt; 65 kBtuh), EER = 12.04, Clg EIR = 0.2456, Supply Fan W/cfm = 0.306"/>
        <s v="Pkg AC SEER = 12.0 (&lt; 65 kBtuh, 3ph), EER = 10.21, Clg EIR = 0.2761, Supply Fan W/cfm = 0.409"/>
        <s v="Pkg AC SEER = 13.0 (&lt; 65 kBtuh, 3ph), EER = 11.06, Clg EIR = 0.2557, Supply Fan W/cfm = 0.379"/>
        <s v="Pkg AC SEER = 14.0 (&lt; 65 kBtuh, 3ph), EER = 12.04, Clg EIR = 0.2456, Supply Fan W/cfm = 0.306"/>
        <s v="Pkg AC SEER = 13.0 (55-64 kBTUh), EER = 11.06, Clg EIR = 0.2557, Supply Fan W/cfm = 0.379; no Econo;  2-spd Fan"/>
        <s v="Pkg AC SEER = 14.0 (55-64 kBTUh), EER = 12.04, Clg EIR = 0.2456, Supply Fan W/cfm = 0.306; no Econo;  2-spd Fan"/>
        <s v="Split AC SEER = 13.0 (&lt; 55 kBTUh), EER = 11.06, Clg EIR = 0.2557, Supply Fan W/cfm = 0.379; no Econo;  1-spd Fan"/>
        <s v="Split AC SEER = 14.0 (&lt; 55 kBTUh), EER = 12.04, Clg EIR = 0.2456, Supply Fan W/cfm = 0.306; no Econo;  1-spd Fan"/>
        <s v="Split AC SEER = 13.0 (&lt; 65 kBtuh), EER = 11.06, Clg EIR = 0.2557, Supply Fan W/cfm = 0.379"/>
        <s v="Split AC SEER = 14.0 (&lt; 65 kBtuh), EER = 12.04, Clg EIR = 0.2456, Supply Fan W/cfm = 0.306"/>
        <s v="Split AC SEER = 12.0 (&lt; 65 kBtuh, 3ph), EER = 10.21, Clg EIR = 0.2761, Supply Fan W/cfm = 0.409"/>
        <s v="Split AC SEER = 13.0 (&lt; 65 kBtuh, 3ph), EER = 11.06, Clg EIR = 0.2557, Supply Fan W/cfm = 0.379"/>
        <s v="Split AC SEER = 14.0 (&lt; 65 kBtuh, 3ph), EER = 12.04, Clg EIR = 0.2456, Supply Fan W/cfm = 0.306"/>
        <s v="13 SEER (11.09 EER) Split System Air Conditioner"/>
        <s v="Split AC SEER = 13.0 (55-64 kBTUh), EER = 11.06, Clg EIR = 0.2557, Supply Fan W/cfm = 0.379; no Econo;  2-spd Fan"/>
        <s v="Split AC SEER = 14.0 (55-64 kBTUh), EER = 12.04, Clg EIR = 0.2456, Supply Fan W/cfm = 0.306; no Econo;  2-spd Fan"/>
        <s v="14 SEER (12.15 EER) Split-System Air Conditioner"/>
        <s v="15 SEER (12.72 EER) Split-System Air Conditioner"/>
        <s v="16 SEER (11.61 EER) Split-System Air Conditioner"/>
        <s v="17 SEER (12.28 EER) Split-System Air Conditioner"/>
        <s v="18 SEER (13.37 EER) Split-System Air Conditioner"/>
        <s v="19 SEER (13.82 EER) Split-System Air Conditioner"/>
        <s v="20 SEER (14.43 EER) Split-System Air Conditioner"/>
        <s v="21 SEER (15.03 EER) Split-System Air Conditioner"/>
        <s v="17.4 SEER (15.1 EER) Evap-Cooled Split-System Air Conditioner"/>
        <s v="Residential refrigerant charge and airflow adjustment"/>
        <s v="Adjust refrigerant charge in residential AC unit"/>
        <s v="Efficient Residential Gas Furnace - AFUE 81"/>
        <s v="Efficient Residential Gas Furnace - AFUE 90"/>
        <s v="Efficient Residential Gas Furnace - AFUE 91"/>
        <s v="Efficient Residential Gas Furnace - AFUE 92"/>
        <s v="Efficient Residential Gas Furnace - AFUE 93"/>
        <s v="Efficient Residential Gas Furnace - AFUE 94"/>
        <s v="Efficient Residential Gas Furnace - AFUE 95"/>
        <s v="Efficient Residential Gas Furnace - AFUE 96"/>
        <s v="Efficient Residential Gas Furnace - AFUE 97"/>
        <s v="Efficient Residential Gas Furnace - AFUE 98"/>
        <s v="Steam boiler (&lt; 300 kBTUh, 82.0 AFUE, atmospheric)"/>
        <s v="Steam boiler (&lt; 300 kBTUh, 82.0 AFUE, forced draft)"/>
        <s v="Steam boiler (300-2500 kBTUh, 85.0% thermal efficiency, atmospheric)"/>
        <s v="Steam boiler (300-2500 kBTUh, 85.0% thermal efficiency, forced draft)"/>
        <s v="Steam boiler (&gt; 2500 kBTUh, 80.0% combustion efficiency, atmospheric)"/>
        <s v="Steam boiler (&gt; 2500 kBTUh, 80.0% combustion efficiency, forced draft)"/>
        <s v="Hot water boiler (&lt; 300 kBTUh, 84.5% AFUE, atmospheric)"/>
        <s v="Hot water boiler (&lt; 300 kBTUh, 84.5% AFUE, forced draft)"/>
        <s v="Hot water boiler (&lt; 300 kBTUh, 94.0 AFUE, condensing)"/>
        <s v="Hot water boiler (300-2500 kBTUh, 85.0% thermal efficiency, atmospheric)"/>
        <s v="Hot water boiler (300-2500 kBTUh, 85.0% thermal efficiency, forced draft)"/>
        <s v="Hot water boiler (300-2500 kBTUh, 94.0% thermal efficiency, condensing)"/>
        <s v="Hot water boiler (&gt; 2500 kBTUh, 85.0% combustion efficiency, atmospheric)"/>
        <s v="Hot water boiler (&gt; 2500 kBTUh, 85.0% combustion efficiency, forced draft)"/>
        <s v="Residential: Duct Sealing (Total Leakage Reduced from High (40/35%) to Low (15/12%)"/>
        <s v="Residential: Duct Sealing (Total Leakage Reduced from High (25/24%) to Low (15/12%)"/>
        <s v="Duct Sealing (Total leakage reduced from 40% of AHU flow to 18%)"/>
        <s v="Duct Sealing (Total leakage reduced from 28% of AHU flow to 18%)"/>
        <s v="Small Electric Instantaneous Water Heater EF = 0.98, Recov Eff = 0.98"/>
        <s v="Small Gas Instantaneous Water Heater EF = 0.82, Recov Eff = 0.82"/>
        <s v="High Efficiency Small Electric Instantaneous Water Heater"/>
        <s v="Large Electric Instantaneous Water Heater, Recov Eff = 0.98, Stdby Loss = 0.27%/hr"/>
        <s v="Large Electric Storage Water Heater, Recov Eff = 0.98, Stdby Loss = 0.27%/hr"/>
        <s v="Large Gas Instantaneous Water Heater, Et = 0.80, Stdby Loss = 0.23%/hr"/>
        <s v="Large Gas Instantaneous Water Heater, Et = 0.85, Stdby Loss = 0.23%/hr"/>
        <s v="Large Gas Instantaneous Water Heater, Et = 0.90, Stdby Loss = 0.23%/hr"/>
        <s v="Medium Gas Instantaneous Water Heater, Et = 0.80, Stdby Loss = 0.05%/hr"/>
        <s v="Medium Gas Instantaneous Water Heater, Et = 0.85, Stdby Loss = 0.05%/hr"/>
        <s v="Medium Gas Instantaneous Water Heater, Et = 0.90, Stdby Loss = 0.05%/hr"/>
        <s v="Small Electric Storage Water Heater 30 Gal,  EF = 0.95, Recov Eff = 0.98"/>
        <s v="Small Electric Storage Water Heater 40 Gal,  EF = 0.94, Recov Eff = 0.98"/>
        <s v="Small Electric Storage Water Heater 50 Gal,  EF = 0.93, Recov Eff = 0.98"/>
        <s v="Small Electric Storage Water Heater 60 Gal,  EF = 0.92, Recov Eff = 0.98"/>
        <s v="Small Electric Storage Water Heater 75 Gal,  EF = 0.91, Recov Eff = 0.98"/>
        <s v="Small Gas Storage Water Heater 30 Gal, EF = 0.62, Recov Eff = 0.77"/>
        <s v="Small Gas Storage Water Heater 30 Gal, EF = 0.65, Recov Eff = 0.81"/>
        <s v="Small Gas Storage Water Heater 30 Gal, EF = 0.70, Recov Eff = 0.81"/>
        <s v="Small Gas Storage Water Heater 40 Gal, EF = 0.62, Recov Eff = 0.77"/>
        <s v="Small Gas Storage Water Heater 40 Gal, EF = 0.67, Recov Eff = 0.81"/>
        <s v="Small Gas Storage Water Heater 40 Gal, EF = 0.70, Recov Eff = 0.81"/>
        <s v="Small Gas Storage Water Heater 50 Gal, EF = 0.62, Recov Eff = 0.77"/>
        <s v="Small Gas Storage Water Heater 50 Gal, EF = 0.67, Recov Eff = 0.81"/>
        <s v="Small Gas Storage Water Heater 50 Gal, EF = 0.70, Recov Eff = 0.81"/>
        <s v="Small Gas Storage Water Heater 60 Gal, EF = 0.62, Recov Eff = 0.76"/>
        <s v="Small Gas Storage Water Heater 60 Gal, EF = 0.66, Recov Eff = 0.81"/>
        <s v="Small Gas Storage Water Heater 60 Gal, EF = 0.70, Recov Eff = 0.81"/>
        <s v="Small Gas Storage Water Heater 75 Gal, EF = 0.62, Recov Eff = 0.80"/>
        <s v="Small Gas Storage Water Heater 75 Gal, EF = 0.66, Recov Eff = 0.81"/>
        <s v="Small Gas Storage Water Heater 75 Gal, EF = 0.70, Recov Eff = 0.81"/>
        <s v="High Efficiency Small Electric Storage Water Heater - 30 Gal , 0.95 EF"/>
        <s v="High Efficiency Small Electric Storage Water Heater - 40 Gal , 0.94 EF"/>
        <s v="High Efficiency Small Electric Storage Water Heater - 50 Gal , 0.93 EF"/>
        <s v="High Efficiency Small Electric Storage Water Heater - 60 Gal , 0.92 EF"/>
        <s v="High Efficiency Small Electric Storage Water Heater - 75 Gal , 0.91 EF"/>
        <s v="High Efficiency Small Gas Instantaneous Water Heater"/>
        <s v="High Efficiency Small Gas Storage Water Heater - 30 Gal , 0.62 EF"/>
        <s v="High Efficiency Small Gas Storage Water Heater - 30 Gal , 0.65 EF"/>
        <s v="High Efficiency Small Gas Storage Water Heater - 30 Gal , 0.70 EF"/>
        <s v="High Efficiency Small Gas Storage Water Heater - 40 Gal , 0.62 EF"/>
        <s v="High Efficiency Small Gas Storage Water Heater - 40 Gal , 0.67 EF"/>
        <s v="High Efficiency Small Gas Storage Water Heater - 40 Gal , 0.70 EF"/>
        <s v="High Efficiency Small Gas Storage Water Heater - 50 Gal , 0.62 EF"/>
        <s v="High Efficiency Small Gas Storage Water Heater - 50 Gal , 0.67 EF"/>
        <s v="High Efficiency Small Gas Storage Water Heater - 50 Gal , 0.70 EF"/>
        <s v="High Efficiency Small Gas Storage Water Heater - 60 Gal , 0.62 EF"/>
        <s v="High Efficiency Small Gas Storage Water Heater - 60 Gal , 0.66 EF"/>
        <s v="High Efficiency Small Gas Storage Water Heater - 60 Gal , 0.70 EF"/>
        <s v="High Efficiency Small Gas Storage Water Heater - 75 Gal , 0.62 EF"/>
        <s v="High Efficiency Small Gas Storage Water Heater - 75 Gal , 0.66 EF"/>
        <s v="High Efficiency Small Gas Storage Water Heater - 75 Gal , 0.70 EF"/>
        <s v="Large Gas Storage Water Heater, Et = 0.83, Stdby Loss = 0.56%/hr"/>
        <s v="Large Gas Storage Water Heater, Et = 0.90, Stdby Loss = 0.56%/hr"/>
        <s v="Efficient water heater: HP_EF Elec (EF=2.00) replaces Elec water heater"/>
        <s v="Efficient water heater: HP_EF Elec (EF=2.20) replaces Elec water heater"/>
        <s v="Efficient water heater: HP_EF Elec (EF=2.40) replaces Elec water heater"/>
        <s v="Efficient water heater: Stor_EF Gas (EF=0.65) replaces Gas water heater"/>
        <s v="Efficient water heater: Stor_EF Gas (EF=0.70) replaces Gas water heater"/>
        <s v="Efficient water heater: Stor_EF Gas (EF=0.72) replaces Gas water heater"/>
        <s v="Efficient water heater: Stor_EF Gas (EF=0.82) replaces Gas water heater"/>
        <s v="Efficient water heater: Stor_EF Gas (EF=0.67) replaces Gas water heater"/>
        <s v="Efficient water heater: Stor_EF Gas (EF=0.78) replaces Gas water heater"/>
        <s v="Efficient water heater: Stor_EF Gas (EF=0.80) replaces Gas water heater"/>
        <s v="Efficient water heater: Instant_EF Gas (EF=0.82) replaces Gas water heater"/>
        <s v="Efficient water heater: Instant_EF Gas (EF=0.92) replaces Gas water heater"/>
        <s v="Efficient Packaged Gas Furnace (Weatherized) - AFUE 90"/>
        <s v="Efficient Packaged Gas Furnace (Weatherized) - AFUE 91"/>
        <s v="Efficient Packaged Gas Furnace (Weatherized) - AFUE 92"/>
        <s v="Efficient Packaged Gas Furnace (Weatherized) - AFUE 93"/>
        <s v="Efficient Packaged Gas Furnace (Weatherized) - AFUE 94"/>
        <s v="Efficient Packaged Gas Furnace (Weatherized) - AFUE 95"/>
        <s v="Efficient Packaged Gas Furnace (Weatherized) - AFUE 96"/>
        <s v="Efficient Packaged Gas Furnace (Weatherized) - AFUE 97"/>
        <s v="Efficient Packaged Gas Furnace (Weatherized) - AFUE 98"/>
        <s v="Refrigerator-freezers - automatic defrost with top-mounted freezer without an automatic icemaker, Size Range: Very Small (&lt;13 cu. ft.), Energy Star (10% less than Code Maximum)"/>
        <s v="Refrigerator-freezers - automatic defrost with top-mounted freezer without an automatic icemaker, Size Range: Very Small (&lt;13 cu. ft.), 30% less than Code Maximum"/>
        <s v="Refrigerator-freezers - automatic defrost with top-mounted freezer without an automatic icemaker, Size Range: Small (13 – 16 cu. ft.), Energy Star (10% less than Code Maximum)"/>
        <s v="Refrigerator-freezers - automatic defrost with top-mounted freezer without an automatic icemaker, Size Range: Small (13 – 16 cu. ft.), 30% less than Code Maximum"/>
        <s v="Refrigerator-freezers - automatic defrost with top-mounted freezer without an automatic icemaker, Size Range: Medium (17 – 20 cu. ft.), Energy Star (10% less than Code Maximum)"/>
        <s v="Refrigerator-freezers - automatic defrost with top-mounted freezer without an automatic icemaker, Size Range: Medium (17 – 20 cu. ft.), 30% less than Code Maximum"/>
        <s v="Refrigerator-freezers - automatic defrost with top-mounted freezer without an automatic icemaker, Size Range: Large (21 – 23 cu. ft.), Energy Star (10% less than Code Maximum)"/>
        <s v="Refrigerator-freezers - automatic defrost with top-mounted freezer without an automatic icemaker, Size Range: Large (21 – 23 cu. ft.), 30% less than Code Maximum"/>
        <s v="Refrigerator-freezers - automatic defrost with top-mounted freezer without an automatic icemaker, Size Range: Very large (over 23 cu. ft.), Energy Star (10% less than Code Maximum)"/>
        <s v="Refrigerator-freezers - automatic defrost with top-mounted freezer without an automatic icemaker, Size Range: Very large (over 23 cu. ft.), 30% less than Code Maximum"/>
        <s v="Refrigerator-freezers - automatic defrost with top-mounted freezer without an automatic icemaker, Size Range: Weighted Size, Energy Star (10% less than Code Maximum)"/>
        <s v="Refrigerator-freezers - automatic defrost with top-mounted freezer without an automatic icemaker, Size Range: Weighted Size, 30% less than Code Maximum"/>
        <s v="All-refrigerators - automatic defrost_x000a_(Refrigerator with no separate freezer storage), Size Range: Very Small (&lt;13 cu. ft.), Energy Star (10% less than Code Maximum)"/>
        <s v="All-refrigerators - automatic defrost_x000a_(Refrigerator with no separate freezer storage), Size Range: Very Small (&lt;13 cu. ft.), 30% less than Code Maximum"/>
        <s v="All-refrigerators - automatic defrost_x000a_(Refrigerator with no separate freezer storage), Size Range: Small (13 – 16 cu. ft.), Energy Star (10% less than Code Maximum)"/>
        <s v="All-refrigerators - automatic defrost_x000a_(Refrigerator with no separate freezer storage), Size Range: Small (13 – 16 cu. ft.), 30% less than Code Maximum"/>
        <s v="All-refrigerators - automatic defrost_x000a_(Refrigerator with no separate freezer storage), Size Range: Medium (17 – 20 cu. ft.), Energy Star (10% less than Code Maximum)"/>
        <s v="All-refrigerators - automatic defrost_x000a_(Refrigerator with no separate freezer storage), Size Range: Medium (17 – 20 cu. ft.), 30% less than Code Maximum"/>
        <s v="All-refrigerators - automatic defrost_x000a_(Refrigerator with no separate freezer storage), Size Range: Large (21 – 23 cu. ft.), Energy Star (10% less than Code Maximum)"/>
        <s v="All-refrigerators - automatic defrost_x000a_(Refrigerator with no separate freezer storage), Size Range: Large (21 – 23 cu. ft.), 30% less than Code Maximum"/>
        <s v="All-refrigerators - automatic defrost_x000a_(Refrigerator with no separate freezer storage), Size Range: Very large (over 23 cu. ft.), Energy Star (10% less than Code Maximum)"/>
        <s v="All-refrigerators - automatic defrost_x000a_(Refrigerator with no separate freezer storage), Size Range: Very large (over 23 cu. ft.), 30% less than Code Maximum"/>
        <s v="All-refrigerators - automatic defrost_x000a_(Refrigerator with no separate freezer storage), Size Range: Weighted Size, Energy Star (10% less than Code Maximum)"/>
        <s v="All-refrigerators - automatic defrost_x000a_(Refrigerator with no separate freezer storage), Size Range: Weighted Size, 30% less than Code Maximum"/>
        <s v="Refrigerator-freezers - automatic defrost with top-mounted freezer with an automatic icemaker without through-the-door ice service, Size Range: Very Small (&lt;13 cu. ft.), Energy Star (10% less than Code Maximum)"/>
        <s v="Refrigerator-freezers - automatic defrost with top-mounted freezer with an automatic icemaker without through-the-door ice service, Size Range: Very Small (&lt;13 cu. ft.), 30% less than Code Maximum"/>
        <s v="Refrigerator-freezers - automatic defrost with top-mounted freezer with an automatic icemaker without through-the-door ice service, Size Range: Small (13 – 16 cu. ft.), Energy Star (10% less than Code Maximum)"/>
        <s v="Refrigerator-freezers - automatic defrost with top-mounted freezer with an automatic icemaker without through-the-door ice service, Size Range: Small (13 – 16 cu. ft.), 30% less than Code Maximum"/>
        <s v="Refrigerator-freezers - automatic defrost with top-mounted freezer with an automatic icemaker without through-the-door ice service, Size Range: Medium (17 – 20 cu. ft.), Energy Star (10% less than Code Maximum)"/>
        <s v="Refrigerator-freezers - automatic defrost with top-mounted freezer with an automatic icemaker without through-the-door ice service, Size Range: Medium (17 – 20 cu. ft.), 30% less than Code Maximum"/>
        <s v="Refrigerator-freezers - automatic defrost with top-mounted freezer with an automatic icemaker without through-the-door ice service, Size Range: Large (21 – 23 cu. ft.), Energy Star (10% less than Code Maximum)"/>
        <s v="Refrigerator-freezers - automatic defrost with top-mounted freezer with an automatic icemaker without through-the-door ice service, Size Range: Large (21 – 23 cu. ft.), 30% less than Code Maximum"/>
        <s v="Refrigerator-freezers - automatic defrost with top-mounted freezer with an automatic icemaker without through-the-door ice service, Size Range: Very large (over 23 cu. ft.), Energy Star (10% less than Code Maximum)"/>
        <s v="Refrigerator-freezers - automatic defrost with top-mounted freezer with an automatic icemaker without through-the-door ice service, Size Range: Very large (over 23 cu. ft.), 30% less than Code Maximum"/>
        <s v="Refrigerator-freezers - automatic defrost with top-mounted freezer with an automatic icemaker without through-the-door ice service, Size Range: Weighted Size, Energy Star (10% less than Code Maximum)"/>
        <s v="Refrigerator-freezers - automatic defrost with top-mounted freezer with an automatic icemaker without through-the-door ice service, Size Range: Weighted Size, 30% less than Code Maximum"/>
        <s v="Refrigerator-freezers - automatic defrost with side-mounted freezer without an automatic icemaker, Size Range: Very Small (&lt;13 cu. ft.), Energy Star (10% less than Code Maximum)"/>
        <s v="Refrigerator-freezers - automatic defrost with side-mounted freezer without an automatic icemaker, Size Range: Very Small (&lt;13 cu. ft.), 30% less than Code Maximum"/>
        <s v="Refrigerator-freezers - automatic defrost with side-mounted freezer without an automatic icemaker, Size Range: Small (13 – 16 cu. ft.), Energy Star (10% less than Code Maximum)"/>
        <s v="Refrigerator-freezers - automatic defrost with side-mounted freezer without an automatic icemaker, Size Range: Small (13 – 16 cu. ft.), 30% less than Code Maximum"/>
        <s v="Refrigerator-freezers - automatic defrost with side-mounted freezer without an automatic icemaker, Size Range: Medium (17 – 20 cu. ft.), Energy Star (10% less than Code Maximum)"/>
        <s v="Refrigerator-freezers - automatic defrost with side-mounted freezer without an automatic icemaker, Size Range: Medium (17 – 20 cu. ft.), 30% less than Code Maximum"/>
        <s v="Refrigerator-freezers - automatic defrost with side-mounted freezer without an automatic icemaker, Size Range: Large (21 – 23 cu. ft.), Energy Star (10% less than Code Maximum)"/>
        <s v="Refrigerator-freezers - automatic defrost with side-mounted freezer without an automatic icemaker, Size Range: Large (21 – 23 cu. ft.), 30% less than Code Maximum"/>
        <s v="Refrigerator-freezers - automatic defrost with side-mounted freezer without an automatic icemaker, Size Range: Very large (over 23 cu. Ft.), Energy Star (10% less than Code Maximum)"/>
        <s v="Refrigerator-freezers - automatic defrost with side-mounted freezer without an automatic icemaker, Size Range: Very large (over 23 cu. Ft.), 30% less than Code Maximum"/>
        <s v="Refrigerator-freezers - automatic defrost with side-mounted freezer without an automatic icemaker, Size Range: Weighted Size, Energy Star (10% less than Code Maximum)"/>
        <s v="Refrigerator-freezers - automatic defrost with side-mounted freezer without an automatic icemaker, Size Range: Weighted Size, 30% less than Code Maximum"/>
        <s v="Refrigerator-freezers - automatic defrost with side-mounted freezer with an automatic icemaker without through-the-door ice service, Size Range: Very Small (&lt;13 cu. ft.), Energy Star (10% less than Code Maximum)"/>
        <s v="Refrigerator-freezers - automatic defrost with side-mounted freezer with an automatic icemaker without through-the-door ice service, Size Range: Very Small (&lt;13 cu. ft.), 30% less than Code Maximum"/>
        <s v="Refrigerator-freezers - automatic defrost with side-mounted freezer with an automatic icemaker without through-the-door ice service, Size Range: Small (13 – 16 cu. ft.), Energy Star (10% less than Code Maximum)"/>
        <s v="Refrigerator-freezers - automatic defrost with side-mounted freezer with an automatic icemaker without through-the-door ice service, Size Range: Small (13 – 16 cu. ft.), 30% less than Code Maximum"/>
        <s v="Refrigerator-freezers - automatic defrost with side-mounted freezer with an automatic icemaker without through-the-door ice service, Size Range: Medium (17 – 20 cu. ft.), Energy Star (10% less than Code Maximum)"/>
        <s v="Refrigerator-freezers - automatic defrost with side-mounted freezer with an automatic icemaker without through-the-door ice service, Size Range: Medium (17 – 20 cu. ft.), 30% less than Code Maximum"/>
        <s v="Refrigerator-freezers - automatic defrost with side-mounted freezer with an automatic icemaker without through-the-door ice service, Size Range: Large (21 – 23 cu. ft.), Energy Star (10% less than Code Maximum)"/>
        <s v="Refrigerator-freezers - automatic defrost with side-mounted freezer with an automatic icemaker without through-the-door ice service, Size Range: Large (21 – 23 cu. ft.), 30% less than Code Maximum"/>
        <s v="Refrigerator-freezers - automatic defrost with side-mounted freezer with an automatic icemaker without through-the-door ice service, Size Range: Very large (over 23 cu. Ft.), Energy Star (10% less than Code Maximum)"/>
        <s v="Refrigerator-freezers - automatic defrost with side-mounted freezer with an automatic icemaker without through-the-door ice service, Size Range: Very large (over 23 cu. Ft.), 30% less than Code Maximum"/>
        <s v="Refrigerator-freezers - automatic defrost with side-mounted freezer with an automatic icemaker without through-the-door ice service, Size Range: Weighted Size, Energy Star (10% less than Code Maximum)"/>
        <s v="Refrigerator-freezers - automatic defrost with side-mounted freezer with an automatic icemaker without through-the-door ice service, Size Range: Weighted Size, 30% less than Code Maximum"/>
        <s v="Refrigerator-freezers - automatic defrost with side-mounted freezer with through-the-door ice service, Size Range: Very Small (&lt;13 cu. ft.), Energy Star (10% less than Code Maximum)"/>
        <s v="Refrigerator-freezers - automatic defrost with side-mounted freezer with through-the-door ice service, Size Range: Very Small (&lt;13 cu. ft.), 30% less than Code Maximum"/>
        <s v="Refrigerator-freezers - automatic defrost with side-mounted freezer with through-the-door ice service, Size Range: Small (13 – 16 cu. ft.), Energy Star (10% less than Code Maximum)"/>
        <s v="Refrigerator-freezers - automatic defrost with side-mounted freezer with through-the-door ice service, Size Range: Small (13 – 16 cu. ft.), 30% less than Code Maximum"/>
        <s v="Refrigerator-freezers - automatic defrost with side-mounted freezer with through-the-door ice service, Size Range: Medium (17 – 20 cu. ft.), Energy Star (10% less than Code Maximum)"/>
        <s v="Refrigerator-freezers - automatic defrost with side-mounted freezer with through-the-door ice service, Size Range: Medium (17 – 20 cu. ft.), 30% less than Code Maximum"/>
        <s v="Refrigerator-freezers - automatic defrost with side-mounted freezer with through-the-door ice service, Size Range: Large (21 – 23 cu. ft.), Energy Star (10% less than Code Maximum)"/>
        <s v="Refrigerator-freezers - automatic defrost with side-mounted freezer with through-the-door ice service, Size Range: Large (21 – 23 cu. ft.), 30% less than Code Maximum"/>
        <s v="Refrigerator-freezers - automatic defrost with side-mounted freezer with through-the-door ice service, Size Range: Very large (over 23 cu. Ft.), Energy Star (10% less than Code Maximum)"/>
        <s v="Refrigerator-freezers - automatic defrost with side-mounted freezer with through-the-door ice service, Size Range: Very large (over 23 cu. Ft.), 30% less than Code Maximum"/>
        <s v="Refrigerator-freezers - automatic defrost with side-mounted freezer with through-the-door ice service, Size Range: Weighted Size, Energy Star (10% less than Code Maximum)"/>
        <s v="Refrigerator-freezers - automatic defrost with side-mounted freezer with through-the-door ice service, Size Range: Weighted Size, 30% less than Code Maximum"/>
        <s v="Refrigerator-freezers - automatic defrost with bottom-mounted freezer without an automatic icemaker, Size Range: Very Small (&lt;13 cu. ft.), Energy Star (10% less than Code Maximum)"/>
        <s v="Refrigerator-freezers - automatic defrost with bottom-mounted freezer without an automatic icemaker, Size Range: Very Small (&lt;13 cu. ft.), 30% less than Code Maximum"/>
        <s v="Refrigerator-freezers - automatic defrost with bottom-mounted freezer without an automatic icemaker, Size Range: Small (13 – 16 cu. ft.), Energy Star (10% less than Code Maximum)"/>
        <s v="Refrigerator-freezers - automatic defrost with bottom-mounted freezer without an automatic icemaker, Size Range: Small (13 – 16 cu. ft.), 30% less than Code Maximum"/>
        <s v="Refrigerator-freezers - automatic defrost with bottom-mounted freezer without an automatic icemaker, Size Range: Medium (17 – 20 cu. ft.), Energy Star (10% less than Code Maximum)"/>
        <s v="Refrigerator-freezers - automatic defrost with bottom-mounted freezer without an automatic icemaker, Size Range: Medium (17 – 20 cu. ft.), 30% less than Code Maximum"/>
        <s v="Refrigerator-freezers - automatic defrost with bottom-mounted freezer without an automatic icemaker, Size Range: Large (21 – 23 cu. ft.), Energy Star (10% less than Code Maximum)"/>
        <s v="Refrigerator-freezers - automatic defrost with bottom-mounted freezer without an automatic icemaker, Size Range: Large (21 – 23 cu. ft.), 30% less than Code Maximum"/>
        <s v="Refrigerator-freezers - automatic defrost with bottom-mounted freezer without an automatic icemaker, Size Range: Very large (over 23 cu. Ft.), Energy Star (10% less than Code Maximum)"/>
        <s v="Refrigerator-freezers - automatic defrost with bottom-mounted freezer without an automatic icemaker, Size Range: Very large (over 23 cu. Ft.), 30% less than Code Maximum"/>
        <s v="Refrigerator-freezers - automatic defrost with bottom-mounted freezer without an automatic icemaker, Size Range: Weighted Size, Energy Star (10% less than Code Maximum)"/>
        <s v="Refrigerator-freezers - automatic defrost with bottom-mounted freezer without an automatic icemaker, Size Range: Weighted Size, 30% less than Code Maximum"/>
        <s v="Refrigerator-freezer - automatic defrost with bottom-mounted freezer with through-the-door ice service, Size Range: Very Small (&lt;13 cu. ft.), Energy Star (10% less than Code Maximum)"/>
        <s v="Refrigerator-freezer - automatic defrost with bottom-mounted freezer with through-the-door ice service, Size Range: Very Small (&lt;13 cu. ft.), 30% less than Code Maximum"/>
        <s v="Refrigerator-freezer - automatic defrost with bottom-mounted freezer with through-the-door ice service, Size Range: Small (13 – 16 cu. ft.), Energy Star (10% less than Code Maximum)"/>
        <s v="Refrigerator-freezer - automatic defrost with bottom-mounted freezer with through-the-door ice service, Size Range: Small (13 – 16 cu. ft.), 30% less than Code Maximum"/>
        <s v="Refrigerator-freezer - automatic defrost with bottom-mounted freezer with through-the-door ice service, Size Range: Medium (17 – 20 cu. ft.), Energy Star (10% less than Code Maximum)"/>
        <s v="Refrigerator-freezer - automatic defrost with bottom-mounted freezer with through-the-door ice service, Size Range: Medium (17 – 20 cu. ft.), 30% less than Code Maximum"/>
        <s v="Refrigerator-freezer - automatic defrost with bottom-mounted freezer with through-the-door ice service, Size Range: Large (21 – 23 cu. ft.), Energy Star (10% less than Code Maximum)"/>
        <s v="Refrigerator-freezer - automatic defrost with bottom-mounted freezer with through-the-door ice service, Size Range: Large (21 – 23 cu. ft.), 30% less than Code Maximum"/>
        <s v="Refrigerator-freezer - automatic defrost with bottom-mounted freezer with through-the-door ice service, Size Range: Very large (over 23 cu. Ft.), Energy Star (10% less than Code Maximum)"/>
        <s v="Refrigerator-freezer - automatic defrost with bottom-mounted freezer with through-the-door ice service, Size Range: Very large (over 23 cu. Ft.), 30% less than Code Maximum"/>
        <s v="Refrigerator-freezer - automatic defrost with bottom-mounted freezer with through-the-door ice service, Size Range: Weighted Size, Energy Star (10% less than Code Maximum)"/>
        <s v="Refrigerator-freezer - automatic defrost with bottom-mounted freezer with through-the-door ice service, Size Range: Weighted Size, 30% less than Code Maximum"/>
        <s v="Refrigerator-freezers - automatic defrost with bottom-mounted freezer with an automatic icemaker without through-the-door ice service, Size Range: Very Small (&lt;13 cu. ft.), Energy Star (10% less than Code Maximum)"/>
        <s v="Refrigerator-freezers - automatic defrost with bottom-mounted freezer with an automatic icemaker without through-the-door ice service, Size Range: Very Small (&lt;13 cu. ft.), 30% less than Code Maximum"/>
        <s v="Refrigerator-freezers - automatic defrost with bottom-mounted freezer with an automatic icemaker without through-the-door ice service, Size Range: Small (13 – 16 cu. ft.), Energy Star (10% less than Code Maximum)"/>
        <s v="Refrigerator-freezers - automatic defrost with bottom-mounted freezer with an automatic icemaker without through-the-door ice service, Size Range: Small (13 – 16 cu. ft.), 30% less than Code Maximum"/>
        <s v="Refrigerator-freezers - automatic defrost with bottom-mounted freezer with an automatic icemaker without through-the-door ice service, Size Range: Medium (17 – 20 cu. ft.), Energy Star (10% less than Code Maximum)"/>
        <s v="Refrigerator-freezers - automatic defrost with bottom-mounted freezer with an automatic icemaker without through-the-door ice service, Size Range: Medium (17 – 20 cu. ft.), 30% less than Code Maximum"/>
        <s v="Refrigerator-freezers - automatic defrost with bottom-mounted freezer with an automatic icemaker without through-the-door ice service, Size Range: Large (21 – 23 cu. ft.), Energy Star (10% less than Code Maximum)"/>
        <s v="Refrigerator-freezers - automatic defrost with bottom-mounted freezer with an automatic icemaker without through-the-door ice service, Size Range: Large (21 – 23 cu. ft.), 30% less than Code Maximum"/>
        <s v="Refrigerator-freezers - automatic defrost with bottom-mounted freezer with an automatic icemaker without through-the-door ice service, Size Range: Very large (over 23 cu. Ft.), Energy Star (10% less than Code Maximum)"/>
        <s v="Refrigerator-freezers - automatic defrost with bottom-mounted freezer with an automatic icemaker without through-the-door ice service, Size Range: Very large (over 23 cu. Ft.), 30% less than Code Maximum"/>
        <s v="Refrigerator-freezers - automatic defrost with bottom-mounted freezer with an automatic icemaker without through-the-door ice service, Size Range: Weighted Size, Energy Star (10% less than Code Maximum)"/>
        <s v="Refrigerator-freezers - automatic defrost with bottom-mounted freezer with an automatic icemaker without through-the-door ice service, Size Range: Weighted Size, 30% less than Code Maximum"/>
        <s v="Weighted Refrigerator Type, Size Range: Weighted Size, Energy Star (10% less than Code Maximum)"/>
        <s v="Weighted Refrigerator Type, Size Range: Weighted Size, 30% less than Code Maximum"/>
        <s v="Upright freezers with manual defrost, Size Range: Small (&lt;13 cu ft.), Energy Star (10% less than Code Maximum)"/>
        <s v="Upright freezers with manual defrost, Size Range: Small (&lt;13 cu ft.), 30% less than Code Maximum"/>
        <s v="Upright freezers with manual defrost, Size Range: Medium (13-16 cu ft), Energy Star (10% less than Code Maximum)"/>
        <s v="Upright freezers with manual defrost, Size Range: Medium (13-16 cu ft), 30% less than Code Maximum"/>
        <s v="Upright freezers with manual defrost, Size Range: Large (&gt;16 cu ft), Energy Star (10% less than Code Maximum)"/>
        <s v="Upright freezers with manual defrost, Size Range: Large (&gt;16 cu ft), 30% less than Code Maximum"/>
        <s v="Upright freezers with manual defrost, Size Range: Weighted Size, Energy Star (10% less than Code Maximum)"/>
        <s v="Upright freezers with manual defrost, Size Range: Weighted Size, 30% less than Code Maximum"/>
        <s v="Upright freezers with automatic defrost without an automatic icemaker, Size Range: Small (&lt;13 cu ft.), Energy Star (10% less than Code Maximum)"/>
        <s v="Upright freezers with automatic defrost without an automatic icemaker, Size Range: Small (&lt;13 cu ft.), 30% less than Code Maximum"/>
        <s v="Upright freezers with automatic defrost without an automatic icemaker, Size Range: Medium (13-16 cu ft), Energy Star (10% less than Code Maximum)"/>
        <s v="Upright freezers with automatic defrost without an automatic icemaker, Size Range: Medium (13-16 cu ft), 30% less than Code Maximum"/>
        <s v="Upright freezers with automatic defrost without an automatic icemaker, Size Range: Large (&gt;16 cu ft), Energy Star (10% less than Code Maximum)"/>
        <s v="Upright freezers with automatic defrost without an automatic icemaker, Size Range: Large (&gt;16 cu ft), 30% less than Code Maximum"/>
        <s v="Upright freezers with automatic defrost without an automatic icemaker, Size Range: Weighted Size, Energy Star (10% less than Code Maximum)"/>
        <s v="Upright freezers with automatic defrost without an automatic icemaker, Size Range: Weighted Size, 30% less than Code Maximum"/>
        <s v="Chest freezers and all other freezers except compact freezers, Size Range: Small (&lt;13 cu ft.), Energy Star (10% less than Code Maximum)"/>
        <s v="Chest freezers and all other freezers except compact freezers, Size Range: Small (&lt;13 cu ft.), 30% less than Code Maximum"/>
        <s v="Chest freezers and all other freezers except compact freezers, Size Range: Medium (13-16 cu ft), Energy Star (10% less than Code Maximum)"/>
        <s v="Chest freezers and all other freezers except compact freezers, Size Range: Medium (13-16 cu ft), 30% less than Code Maximum"/>
        <s v="Chest freezers and all other freezers except compact freezers, Size Range: Large (&gt;16 cu ft), Energy Star (10% less than Code Maximum)"/>
        <s v="Chest freezers and all other freezers except compact freezers, Size Range: Large (&gt;16 cu ft), 30% less than Code Maximum"/>
        <s v="Chest freezers and all other freezers except compact freezers, Size Range: Weighted Size, Energy Star (10% less than Code Maximum)"/>
        <s v="Chest freezers and all other freezers except compact freezers, Size Range: Weighted Size, 30% less than Code Maximum"/>
        <s v="Chest freezers with automatic defrost, Size Range: Small (&lt;13 cu ft.), Energy Star (10% less than Code Maximum)"/>
        <s v="Chest freezers with automatic defrost, Size Range: Small (&lt;13 cu ft.), 30% less than Code Maximum"/>
        <s v="Chest freezers with automatic defrost, Size Range: Medium (13-16 cu ft), Energy Star (10% less than Code Maximum)"/>
        <s v="Chest freezers with automatic defrost, Size Range: Medium (13-16 cu ft), 30% less than Code Maximum"/>
        <s v="Chest freezers with automatic defrost, Size Range: Large (&gt;16 cu ft), Energy Star (10% less than Code Maximum)"/>
        <s v="Chest freezers with automatic defrost, Size Range: Large (&gt;16 cu ft), 30% less than Code Maximum"/>
        <s v="Chest freezers with automatic defrost, Size Range: Weighted Size, Energy Star (10% less than Code Maximum)"/>
        <s v="Chest freezers with automatic defrost, Size Range: Weighted Size, 30% less than Code Maximum"/>
        <s v="Weighted Freezer Type, Size Range: Weighted Size, Energy Star (10% less than Code Maximum)"/>
        <s v="Weighted Freezer Type, Size Range: Weighted Size, 30% less than Code Maximum"/>
        <s v="Compact refrigerator-freezers and refrigerators other than all-refrigerators with manual defrost, Size Range: compact (5-7 cu. ft.), Energy Star (10% less than Code Maximum)"/>
        <s v="Compact refrigerator-freezers and refrigerators other than all-refrigerators with manual defrost, Size Range: compact (5-7 cu. ft.), 30% less than Code Maximum"/>
        <s v="Compact refrigerator-freezers and refrigerators other than all-refrigerators with manual defrost, Size Range: compact mini (&lt;5 cu. ft.), Energy Star (10% less than Code Maximum)"/>
        <s v="Compact refrigerator-freezers and refrigerators other than all-refrigerators with manual defrost, Size Range: compact mini (&lt;5 cu. ft.), 30% less than Code Maximum"/>
        <s v="All-refrigerators - automatic defrost_x000a_(Refrigerator with no separate freezer storage), Size Range: compact (5-7 cu. ft.), Energy Star (10% less than Code Maximum)"/>
        <s v="All-refrigerators - automatic defrost_x000a_(Refrigerator with no separate freezer storage), Size Range: compact (5-7 cu. ft.), 30% less than Code Maximum"/>
        <s v="All-refrigerators - automatic defrost_x000a_(Refrigerator with no separate freezer storage), Size Range: compact mini (&lt;5 cu. ft.), Energy Star (10% less than Code Maximum)"/>
        <s v="All-refrigerators - automatic defrost_x000a_(Refrigerator with no separate freezer storage), Size Range: compact mini (&lt;5 cu. ft.), 30% less than Code Maximum"/>
        <s v="Refrigerator-freezers - automatic defrost with top-mounted freezer without an automatic icemaker, Size Range: compact (5-7 cu. ft.), Energy Star (10% less than Code Maximum)"/>
        <s v="Refrigerator-freezers - automatic defrost with top-mounted freezer without an automatic icemaker, Size Range: compact (5-7 cu. ft.), 30% less than Code Maximum"/>
        <s v="Refrigerator-freezers - automatic defrost with top-mounted freezer without an automatic icemaker, Size Range: compact mini (&lt;5 cu. ft.), Energy Star (10% less than Code Maximum)"/>
        <s v="Refrigerator-freezers - automatic defrost with top-mounted freezer without an automatic icemaker, Size Range: compact mini (&lt;5 cu. ft.), 30% less than Code Maximum"/>
        <s v="Refrigerator-freezers - automatic defrost with bottom-mounted freezer without an automatic icemaker, Size Range: compact (5-7 cu. ft.), Energy Star (10% less than Code Maximum)"/>
        <s v="Refrigerator-freezers - automatic defrost with bottom-mounted freezer without an automatic icemaker, Size Range: compact (5-7 cu. ft.), 30% less than Code Maximum"/>
        <s v="Refrigerator-freezers - automatic defrost with bottom-mounted freezer without an automatic icemaker, Size Range: compact mini (&lt;5 cu. ft.), Energy Star (10% less than Code Maximum)"/>
        <s v="Refrigerator-freezers - automatic defrost with bottom-mounted freezer without an automatic icemaker, Size Range: compact mini (&lt;5 cu. ft.), 30% less than Code Maximum"/>
        <s v="Refrigerator-freezers - automatic defrost with bottom-mounted freezer without an automatic icemaker, Size Range: extra large (&gt; 28 cu. ft.), Energy Star (10% less than Code Maximum)"/>
        <s v="Refrigerator-freezers - automatic defrost with bottom-mounted freezer without an automatic icemaker, Size Range: extra large (&gt; 28 cu. ft.), 30% less than Code Maximum"/>
        <s v="Refrigerator-freezers - automatic defrost with bottom-mounted freezer with an automatic icemaker without through-the-door ice service, Size Range: extra large (&gt; 28 cu. ft.), Energy Star (10% less than Code Maximum)"/>
        <s v="Refrigerator-freezers - automatic defrost with bottom-mounted freezer with an automatic icemaker without through-the-door ice service, Size Range: extra large (&gt; 28 cu. ft.), 30% less than Code Maximum"/>
        <s v="EER-rated packaged Air Conditioner, Size Range: 65 - 110 kBTU/h, EER = 11.5 (IEER = 14.1), EIR = 0.26, Fan W/CFM = 0.4, two-speed fan, with Econo (Pre-existing vintages do not include Economizer)"/>
        <s v="EER-rated packaged Air Conditioner, Size Range: 65 - 110 kBTU/h, EER = 12 (IEER = 14.8), EIR = 0.247, Fan W/CFM = 0.4, two-speed fan, with Econo (Pre-existing vintages do not include Economizer)"/>
        <s v="EER-rated packaged Air Conditioner, Size Range: 65 - 110 kBTU/h, EER = 13 (IEER = 16.3), EIR = 0.226, Fan W/CFM = 0.4, two-speed fan, with Econo (Pre-existing vintages do not include Economizer)"/>
        <s v="EER-rated packaged Air Conditioner, Size Range: 65 - 110 kBTU/h, EER = 11.5 (IEER = 14.1), EIR = 0.26, Fan W/CFM = 0.4, two-speed fan, with Econo (Pre-existing vintages include Economizer)"/>
        <s v="EER-rated packaged Air Conditioner, Size Range: 65 - 110 kBTU/h, EER = 12 (IEER = 14.8), EIR = 0.247, Fan W/CFM = 0.4, two-speed fan, with Econo (Pre-existing vintages include Economizer)"/>
        <s v="EER-rated packaged Air Conditioner, Size Range: 65 - 110 kBTU/h, EER = 13 (IEER = 16.3), EIR = 0.226, Fan W/CFM = 0.4, two-speed fan, with Econo (Pre-existing vintages include Economizer)"/>
        <s v="EER-rated packaged Air Conditioner, Size Range: 110 - 135 kBTU/h, EER = 11.5 (IEER = 14.3), EIR = 0.26, Fan W/CFM = 0.4, two-speed fan, with Econo"/>
        <s v="EER-rated packaged Air Conditioner, Size Range: 110 - 135 kBTU/h, EER = 12 (IEER = 15.4), EIR = 0.247, Fan W/CFM = 0.4, two-speed fan, with Econo"/>
        <s v="EER-rated packaged Air Conditioner, Size Range: 110 - 135 kBTU/h, EER = 12.5 (IEER = 16.5), EIR = 0.236, Fan W/CFM = 0.4, two-speed fan, with Econo"/>
        <s v="EER-rated packaged Air Conditioner, Size Range: 135 - 240 kBTU/h, EER = 11.5 (IEER = 14.3), EIR = 0.255, Fan W/CFM = 0.41, two-speed fan, with Econo"/>
        <s v="EER-rated packaged Air Conditioner, Size Range: 135 - 240 kBTU/h, EER = 12 (IEER = 15.4), EIR = 0.243, Fan W/CFM = 0.41, two-speed fan, with Econo"/>
        <s v="EER-rated packaged Air Conditioner, Size Range: 135 - 240 kBTU/h, EER = 12.5 (IEER = 16.5), EIR = 0.231, Fan W/CFM = 0.41, two-speed fan, with Econo"/>
        <s v="EER-rated packaged Air Conditioner, Size Range: 240 - 760 kBTU/h, EER = 10.8 (IEER = 12.8), EIR = 0.255, Fan W/CFM = 0.61, two-speed fan, with Econo"/>
        <s v="EER-rated packaged Air Conditioner, Size Range: 240 - 760 kBTU/h, EER = 11.5 (IEER = 13.9), EIR = 0.236, Fan W/CFM = 0.61, two-speed fan, with Econo"/>
        <s v="EER-rated packaged Air Conditioner, Size Range: 240 - 760 kBTU/h, EER = 12.5 (IEER = 15.5), EIR = 0.213, Fan W/CFM = 0.61, two-speed fan, with Econo"/>
        <s v="EER-rated packaged Air Conditioner, Size Range: 760 -  kBTU/h, EER = 10.2 (IEER = 11.8), EIR = 0.273, Fan W/CFM = 0.61, two-speed fan, with Econo"/>
        <s v="EER-rated packaged Air Conditioner, Size Range: 760 -  kBTU/h, EER = 11 (IEER = 13.1), EIR = 0.249, Fan W/CFM = 0.61, two-speed fan, with Econo"/>
        <s v="EER-rated packaged Air Conditioner, Size Range: 760 -  kBTU/h, EER = 12 (IEER = 14.7), EIR = 0.224, Fan W/CFM = 0.61, two-speed fan, with Econo"/>
        <s v="Commercial SEER-rated Packaged Air Conditioners, Size Range: 18 - 55 kBTU/h, SEER = 15 (EER = 12.9), EIR = 0.234, Fan W/CFM = 0.25, one-speed fan, without Econo"/>
        <s v="Commercial SEER-rated Packaged Air Conditioners, Size Range: 18 - 55 kBTU/h, SEER = 16 (EER = 12.5), EIR = 0.238, Fan W/CFM = 0.27, two-speed fan, without Econo"/>
        <s v="Commercial SEER-rated Packaged Air Conditioners, Size Range: 18 - 55 kBTU/h, SEER = 17 (EER = 13.3), EIR = 0.223, Fan W/CFM = 0.27, two-speed fan, without Econo"/>
        <s v="Commercial SEER-rated Packaged Air Conditioners, Size Range: 18 - 55 kBTU/h, SEER = 18 (EER = 14), EIR = 0.209, Fan W/CFM = 0.27, two-speed fan, without Econo"/>
        <s v="Commercial SEER-rated Packaged Air Conditioners, Size Range: 55 - 65 kBTU/h, SEER = 15 (EER = 12.6), EIR = 0.236, Fan W/CFM = 0.25, two-speed fan, with Econo (Pre-existing vintages do not include Economizer)"/>
        <s v="Commercial SEER-rated Packaged Air Conditioners, Size Range: 55 - 65 kBTU/h, SEER = 16 (EER = 12.5), EIR = 0.238, Fan W/CFM = 0.27, two-speed fan, with Econo (Pre-existing vintages do not include Economizer)"/>
        <s v="Commercial SEER-rated Packaged Air Conditioners, Size Range: 55 - 65 kBTU/h, SEER = 17 (EER = 13.3), EIR = 0.223, Fan W/CFM = 0.27, two-speed fan, with Econo (Pre-existing vintages do not include Economizer)"/>
        <s v="Commercial SEER-rated Packaged Air Conditioners, Size Range: 55 - 65 kBTU/h, SEER = 18 (EER = 14), EIR = 0.209, Fan W/CFM = 0.27, two-speed fan, with Econo (Pre-existing vintages do not include Economizer)"/>
        <s v="Commercial SEER-rated Packaged Air Conditioners, Size Range: 55 - 65 kBTU/h, SEER = 15 (EER = 12.6), EIR = 0.236, Fan W/CFM = 0.25, two-speed fan, with Econo (Pre-existing vintages include Economizer)"/>
        <s v="Commercial SEER-rated Packaged Air Conditioners, Size Range: 55 - 65 kBTU/h, SEER = 16 (EER = 12.5), EIR = 0.238, Fan W/CFM = 0.27, two-speed fan, with Econo (Pre-existing vintages include Economizer)"/>
        <s v="Commercial SEER-rated Packaged Air Conditioners, Size Range: 55 - 65 kBTU/h, SEER = 17 (EER = 13.3), EIR = 0.223, Fan W/CFM = 0.27, two-speed fan, with Econo (Pre-existing vintages include Economizer)"/>
        <s v="Commercial SEER-rated Packaged Air Conditioners, Size Range: 55 - 65 kBTU/h, SEER = 18 (EER = 14), EIR = 0.209, Fan W/CFM = 0.27, two-speed fan, with Econo (Pre-existing vintages include Economizer)"/>
        <s v="Commercial SEER-rated split Air Conditioners, Size Range: 18 - 45 kBTU/h, SEER = 15 (EER = 12.8), EIR = 0.232, Fan W/CFM = 0.25, one-speed fan, without Econo"/>
        <s v="Commercial SEER-rated split Air Conditioners, Size Range: 18 - 45 kBTU/h, SEER = 16 (EER = 12.5), EIR = 0.238, Fan W/CFM = 0.27, two-speed fan, without Econo"/>
        <s v="Commercial SEER-rated split Air Conditioners, Size Range: 18 - 45 kBTU/h, SEER = 17 (EER = 13.3), EIR = 0.223, Fan W/CFM = 0.27, two-speed fan, without Econo"/>
        <s v="Commercial SEER-rated split Air Conditioners, Size Range: 18 - 45 kBTU/h, SEER = 18 (EER = 14), EIR = 0.209, Fan W/CFM = 0.27, two-speed fan, without Econo"/>
        <s v="Commercial SEER-rated split Air Conditioners, Size Range: 45 - 55 kBTU/h, SEER = 15 (EER = 12.8), EIR = 0.232, Fan W/CFM = 0.25, one-speed fan, without Econo"/>
        <s v="Commercial SEER-rated split Air Conditioners, Size Range: 45 - 55 kBTU/h, SEER = 16 (EER = 12.5), EIR = 0.238, Fan W/CFM = 0.27, two-speed fan, without Econo"/>
        <s v="Commercial SEER-rated split Air Conditioners, Size Range: 45 - 55 kBTU/h, SEER = 17 (EER = 13.3), EIR = 0.223, Fan W/CFM = 0.27, two-speed fan, without Econo"/>
        <s v="Commercial SEER-rated split Air Conditioners, Size Range: 45 - 55 kBTU/h, SEER = 18 (EER = 14), EIR = 0.209, Fan W/CFM = 0.27, two-speed fan, without Econo"/>
        <s v="Commercial SEER-rated split Air Conditioners, Size Range: 55 - 65 kBTU/h, SEER = 15 (EER = 12.6), EIR = 0.236, Fan W/CFM = 0.25, two-speed fan, with Econo (Pre-existing vintages do not include Economizer)"/>
        <s v="Commercial SEER-rated split Air Conditioners, Size Range: 55 - 65 kBTU/h, SEER = 16 (EER = 12.5), EIR = 0.238, Fan W/CFM = 0.27, two-speed fan, with Econo (Pre-existing vintages do not include Economizer)"/>
        <s v="Commercial SEER-rated split Air Conditioners, Size Range: 55 - 65 kBTU/h, SEER = 17 (EER = 13.3), EIR = 0.223, Fan W/CFM = 0.27, two-speed fan, with Econo (Pre-existing vintages do not include Economizer)"/>
        <s v="Commercial SEER-rated split Air Conditioners, Size Range: 55 - 65 kBTU/h, SEER = 18 (EER = 14), EIR = 0.209, Fan W/CFM = 0.27, two-speed fan, with Econo (Pre-existing vintages do not include Economizer)"/>
        <s v="Commercial SEER-rated split Air Conditioners, Size Range: 55 - 65 kBTU/h, SEER = 15 (EER = 12.6), EIR = 0.236, Fan W/CFM = 0.25, two-speed fan, with Econo (Pre-existing vintages include Economizer)"/>
        <s v="Commercial SEER-rated split Air Conditioners, Size Range: 55 - 65 kBTU/h, SEER = 16 (EER = 12.5), EIR = 0.238, Fan W/CFM = 0.27, two-speed fan, with Econo (Pre-existing vintages include Economizer)"/>
        <s v="Commercial SEER-rated split Air Conditioners, Size Range: 55 - 65 kBTU/h, SEER = 17 (EER = 13.3), EIR = 0.223, Fan W/CFM = 0.27, two-speed fan, with Econo (Pre-existing vintages include Economizer)"/>
        <s v="Commercial SEER-rated split Air Conditioners, Size Range: 55 - 65 kBTU/h, SEER = 18 (EER = 14), EIR = 0.209, Fan W/CFM = 0.27, two-speed fan, with Econo (Pre-existing vintages include Economizer)"/>
        <s v="Residential SEER-rated split Air Conditioners, Size Range: 18 - 65 kBTU/h, SEER = 15 (EER = 12.8), EIR = 0.232, Fan W/CFM = 0.25, one-speed fan"/>
        <s v="Residential SEER-rated split Air Conditioners, Size Range: 18 - 65 kBTU/h, SEER = 16 (EER = 12.5), EIR = 0.238, Fan W/CFM = 0.27, two-speed fan"/>
        <s v="Residential SEER-rated split Air Conditioners, Size Range: 18 - 65 kBTU/h, SEER = 17 (EER = 13.3), EIR = 0.223, Fan W/CFM = 0.27, two-speed fan"/>
        <s v="Residential SEER-rated split Air Conditioners, Size Range: 18 - 65 kBTU/h, SEER = 18 (EER = 14), EIR = 0.209, Fan W/CFM = 0.27, two-speed fan"/>
        <s v="Residential SEER-rated split Air Conditioners, Size Range: 18 - 65 kBTU/h, SEER = 19 (EER = 14.8), EIR = 0.201, Fan W/CFM = 0.23, two-speed fan"/>
        <s v="Residential SEER-rated split Air Conditioners, Size Range: 18 - 65 kBTU/h, SEER = 20 (EER = 15.6), EIR = 0.19, Fan W/CFM = 0.23, two-speed fan"/>
        <s v="Residential SEER-rated split Air Conditioners, Size Range: 18 - 65 kBTU/h, SEER = 21 (EER = 16.4), EIR = 0.18, Fan W/CFM = 0.23, two-speed fan"/>
        <s v="Residential SEER-rated split Air Conditioners, Size Range: 18 - 45 kBTU/h, SEER = 17.4, one-speed fan, evaporative cooled condenser"/>
        <s v="Residential SEER-rated split Heat Pumps, SEER = 17 (EER = 13.3), HSPF = 9.4 (COP = 3.74), EIR = 0.223, Fan W/CFM = 0.27, two-speed fan"/>
        <s v="Residential SEER-rated split Heat Pumps, SEER = 15 (EER = 12.8), HSPF = 8.7 (COP = 3.68), EIR = 0.232, Fan W/CFM = 0.25, one-speed fan"/>
        <s v="Residential SEER-rated split Heat Pumps, SEER = 16 (EER = 12.5), HSPF = 9 (COP = 3.57), EIR = 0.238, Fan W/CFM = 0.27, two-speed fan"/>
        <s v="Residential SEER-rated split Heat Pumps, SEER = 18 (EER = 14), HSPF = 9.7 (COP = 3.86), EIR = 0.209, Fan W/CFM = 0.27, two-speed fan"/>
        <s v="Commercial SEER-rated Packaged Heat Pumps, Size Range: 18 - 65 kBTU/h, SEER = 15 (HSPF = 8.2), EIR = 0.226, Fan W/CFM = 0.29, one-speed fan, without Econo"/>
        <s v="Commercial SEER-rated Packaged Heat Pumps, Size Range: 18 - 65 kBTU/h, SEER = 16 (HSPF = 8.5), EIR = 0.238, Fan W/CFM = 0.27, two-speed fan, without Econo"/>
        <s v="Commercial SEER-rated Packaged Heat Pumps, Size Range: 18 - 65 kBTU/h, SEER = 17 (HSPF = 9.0), EIR = 0.223, Fan W/CFM = 0.27, two-speed fan, without Econo"/>
        <s v="Commercial SEER-rated Packaged Heat Pumps, Size Range: 55 - 65 kBTU/h, SEER = 15 (HSPF = 8.2), EIR = 0.256, Fan W/CFM = 0.25, two-speed fan, with Econo"/>
        <s v="Commercial SEER-rated Packaged Heat Pumps, Size Range: 55 - 65 kBTU/h, SEER = 16 (HSPF = 8.5), EIR = 0.238, Fan W/CFM = 0.27, two-speed fan, with Econo"/>
        <s v="Commercial SEER-rated Packaged Heat Pumps, Size Range: 55 - 65 kBTU/h, SEER = 17 (HSPF = 9.0), EIR = 0.223, Fan W/CFM = 0.27, two-speed fan, with Econo"/>
        <s v="Commercial SEER-rated Split Heat Pumps, Size Range: 18 - 65 kBTU/h, SEER = 15 (HSPF = 8.7), EIR = 0.232, Fan W/CFM = 0.25, one-speed fan, without Econo"/>
        <s v="Commercial SEER-rated Split Heat Pumps, Size Range: 18 - 65 kBTU/h, SEER = 16 (HSPF = 9.0), EIR = 0.238, Fan W/CFM = 0.27, two-speed fan, without Econo"/>
        <s v="Commercial SEER-rated Split Heat Pumps, Size Range: 18 - 65 kBTU/h, SEER = 17 (HSPF = 9.4), EIR = 0.223, Fan W/CFM = 0.27, two-speed fan, without Econo"/>
        <s v="Commercial SEER-rated Split Heat Pumps, Size Range: 18 - 65 kBTU/h, SEER = 18 (HSPF = 9.7), EIR = 0.209, Fan W/CFM = 0.27, two-speed fan, without Econo"/>
        <s v="Commercial SEER-rated Split Heat Pumps, Size Range: 55 - 65 kBTU/h, SEER = 15 (HSPF = 8.7), EIR = 0.256, Fan W/CFM = 0.25, two-speed fan, with Econo"/>
        <s v="Commercial SEER-rated Split Heat Pumps, Size Range: 55 - 65 kBTU/h, SEER = 16 (HSPF = 9.0), EIR = 0.238, Fan W/CFM = 0.27, two-speed fan, with Econo"/>
        <s v="Commercial SEER-rated Split Heat Pumps, Size Range: 55 - 65 kBTU/h, SEER = 17 (HSPF = 9.4), EIR = 0.223, Fan W/CFM = 0.27, two-speed fan, with Econo"/>
        <s v="Commercial SEER-rated Split Heat Pumps, Size Range: 55 - 65 kBTU/h, SEER = 18 (HSPF = 9.7), EIR = 0.209, Fan W/CFM = 0.27, two-speed fan, with Econo"/>
        <s v="Energy Star(R) Dish Washer - Standard Size - Typical Water Heater fuel - EAEU = 180, EF = 1.26"/>
        <s v="Energy Star(R) Dish Washer - Standard Size - Typical Water Heater fuel - EAEU = 260, EF = 0.86"/>
        <s v="Pkg AC EER = 10.0 (&gt;= 760 kBTUh) - Combined EER 9.7 and EER 10.2"/>
        <s v="adjust refrigerant charge of small, packaged AC (commercial) from off-charge to factory specified level"/>
        <s v="Residential Indoor General Lighting: CFL Fixture replaces pre-existing standard lighting Wattage. Measure includes Code case. Impacts: CFL-based HOU (varies by BldgType)"/>
        <s v="Residential Indoor General Lighting: CFL Lamp with integated Ballast replaces pre-existing standard lighting Wattage. Measure includes Code case. Impacts: CFL-based HOU (varies by BldgType)"/>
        <s v="Residential Outdoor General Lighting: CFL Fixture replaces pre-existing standard lighting Wattage. Measure includes Code case. Impacts: HOU = 1249; CDF = 0"/>
        <s v="Residential Outdoor General Lighting: CFL Lamp with integated Ballast replaces pre-existing standard lighting Wattage. Measure includes Code case. Impacts: HOU = 1249; CDF = 0"/>
        <s v="Commercial Indoor General Lighting: Linear Fluorescent Lamp &amp; Ballast replaces pre-existing standard lighting Wattage. Measure includes Code case. Impacts: Linear Fluorescent-based HOU (varies by BldgType)"/>
        <s v="Commercial Indoor General Lighting: more efficient Linear Fluorescent Lamp &amp; Ballast installed. Measure includes Code case. Impacts: Linear Fluorescent-based HOU (varies by BldgType)"/>
        <s v="Commercial Indoor General Lighting: Linear Fluorescent Lamp &amp; Ballast replaces HID Lamp &amp; Ballast. Measure includes Code case. Impacts: Linear Fluorescent-based HOU (varies by BldgType)"/>
        <s v="Commercial Indoor General Lighting: HID Lamp &amp; Ballast replaces Incandescent Lamp. Measure includes Code case. Impacts: Linear Fluorescent-based HOU (varies by BldgType)"/>
        <s v="Commercial Indoor General Lighting: more efficient HID Lamp &amp; Ballast installed. Measure includes Code case. Impacts: Linear Fluorescent-based HOU (varies by BldgType)"/>
        <s v="Commercial Indoor General Lighting: CFL Lamp with integated Ballast replaces pre-existing standard lighting Wattage. Measure includes Code case. Impacts: CFL-based HOU (varies by BldgType)"/>
        <s v="Commercial Indoor Exit Lighting: more efficient Exit Lighting fixture installed. Measure includes Code case. Impacts: HOU = 8760; CDF = 1"/>
        <s v="Commercial Indoor General Lighting: CFL Fixture replaces pre-existing standard lighting Wattage. Measure includes Code case. Impacts: CFL-based HOU (varies by BldgType)"/>
        <s v="Commercial Indoor General Lighting: CFL Fixture replaces HID Fixture. Measure includes Code case. Impacts: Linear Fluorescent-based HOU (varies by BldgType)"/>
        <s v="Commercial Indoor General Lighting: Pin-based CFL lamp &amp; separate Ballast replaces Metal Halide. Measure includes Code case. Impacts: Linear Fluorescent-based HOU (varies by BldgType)"/>
        <s v="Commercial Indoor General Lighting: Pin-based CFL lamp &amp; separate Ballast replaces HID Lamp &amp; Ballast. Measure includes Code case. Impacts: Linear Fluorescent-based HOU (varies by BldgType)"/>
        <s v="Commercial Indoor General Lighting: CFL Lamp with integated Ballast replaces Incandescent Lamp. Measure includes Code case. Impacts: CFL-based HOU (varies by BldgType)"/>
        <s v="Commercial Indoor General Lighting: CFL Lamp with integated Ballast replaces Linear Fluorescent Fixture. Measure includes Code case. Impacts: Linear Fluorescent-based HOU (varies by BldgType)"/>
        <s v="Commercial Indoor General Lighting: CFL Lamp with integated Ballast replaces HID Lamp &amp; Ballast. Measure includes Code case. Impacts: Linear Fluorescent-based HOU (varies by BldgType)"/>
        <s v="Commercial Indoor General Lighting: HID Lamp &amp; Ballast replaces Halogen Lamp. Measure includes Code case. Impacts: Linear Fluorescent-based HOU (varies by BldgType)"/>
        <s v="Commercial Indoor General Lighting: Induction Lamp &amp; Ballast replaces Metal Halide. Measure includes Code case. Impacts: Linear Fluorescent-based HOU (varies by BldgType)"/>
        <s v="Commercial Indoor General Lighting: Induction Lamp &amp; Ballast replaces HID Lamp &amp; Ballast. Measure includes Code case. Impacts: Linear Fluorescent-based HOU (varies by BldgType)"/>
        <s v="Commercial Indoor General Lighting: LED Lamp replaces pre-existing standard lighting Wattage. Measure includes Code case. Impacts: CFL-based HOU (varies by BldgType)"/>
        <s v="Commercial Indoor General Lighting: LED Lamp replaces Incandescent Lamp. Measure includes Code case. Impacts: CFL-based HOU (varies by BldgType)"/>
        <s v="Commercial Indoor General Lighting: LED Fixture replaces pre-existing standard lighting Wattage. Measure includes Code case. Impacts: CFL-based HOU (varies by BldgType)"/>
        <s v="Commercial Indoor General Lighting: LED Fixture replaces Linear Fluorescent Fixture. Measure includes Code case. Impacts: Linear Fluorescent-based HOU (varies by BldgType)"/>
        <s v="Commercial Indoor General Lighting: LED Fixture replaces HID Fixture. Measure includes Code case. Impacts: Linear Fluorescent-based HOU (varies by BldgType)"/>
        <s v="Commercial Indoor General Lighting: LED Fixture replaces LF fixture. Measure includes Code case. Impacts: Linear Fluorescent-based HOU (varies by BldgType)"/>
        <s v="Commercial Indoor General Lighting: more efficient Linear Fluorescent Fixture installed. Measure includes Code case. Impacts: Linear Fluorescent-based HOU (varies by BldgType)"/>
        <s v="Commercial Indoor General Lighting: Linear Fluorescent Fixture replaces HID Fixture. Measure includes Code case. Impacts: Linear Fluorescent-based HOU (varies by BldgType)"/>
        <s v="Commercial Indoor General Lighting: Linear Fluorescent Fixture replaces Metal Halide. Measure includes Code case. Impacts: Linear Fluorescent-based HOU (varies by BldgType)"/>
        <s v="Commercial Indoor General Lighting: Linear Fluorescent Lamp &amp; Ballast permanently delamped.  Measure includes Code case. Impacts: Linear Fluorescent-based HOU (varies by BldgType)"/>
        <s v="Commercial Indoor General Lighting: HID Lamp &amp; Ballast replaces Incandescent. Measure includes Code case. Impacts: Linear Fluorescent-based HOU (varies by BldgType)"/>
        <s v="Commercial Outdoor General Lighting: CFL Fixture replaces pre-existing standard lighting Wattage. Measure includes Code case. Impacts: HOU = 4100; CDF = 0"/>
        <s v="Commercial Outdoor General Lighting: CFL Fixture replaces HID Fixture. Measure includes Code case. Impacts: HOU = 4100; CDF = 0"/>
        <s v="Commercial Outdoor General Lighting: CFL Lamp with integated Ballast replaces pre-existing standard lighting Wattage. Measure includes Code case. Impacts: HOU = 4100; CDF = 0"/>
        <s v="Commercial Dusk-to-Dawn outdoor lighting: Linear Fluorescent Lamp &amp; Ballast permanently delamped.  Measure includes Code case. Impacts: HOU = 4100; CDF = 0"/>
        <s v="Commercial Outdoor General Lighting: more efficient HID Fixture installed. Measure includes Code case. Impacts: HOU = 4100; CDF = 0"/>
        <s v="Commercial Outdoor General Lighting: more efficient HID Lamp &amp; Ballast installed. Measure includes Code case. Impacts: HOU = 4100; CDF = 0"/>
        <s v="Commercial Outdoor General Lighting: Induction Lamp &amp; Ballast replaces HID Fixture. Measure includes Code case. Impacts: HOU = 4100; CDF = 0"/>
        <s v="Commercial Outdoor General Lighting: Induction Lamp &amp; Ballast replaces HID Lamp &amp; Ballast. Measure includes Code case. Impacts: HOU = 4100; CDF = 0"/>
        <s v="Commercial Outdoor General Lighting: Induction Fixture replaces HID Fixture. Measure includes Code case. Impacts: HOU = 4100; CDF = 0"/>
        <s v="Commercial Outdoor General Lighting: LED Lamp replaces pre-existing standard lighting Wattage. Measure includes Code case. Impacts: HOU = 4100; CDF = 0"/>
        <s v="Commercial Outdoor General Lighting: LED Fixture replaces HID fixture. Measure includes Code case. Impacts: HOU = 4100; CDF = 0"/>
        <s v="Commercial Outdoor General Lighting: LED Fixture replaces CFL Fixture. Measure includes Code case. Impacts: HOU = 4100; CDF = 0"/>
        <s v="Commercial Outdoor General Lighting: Linear Fluorescent Fixture replaces HID Fixture. Measure includes Code case. Impacts: HOU = 4100; CDF = 0"/>
        <s v="Commercial Outdoor General Lighting: Linear Fluorescent Fixture replaces Halogen Lamp. Measure includes Code case. Impacts: HOU = 4100; CDF = 0"/>
        <s v="Commercial Outdoor General Lighting: HID Lamp &amp; Ballast replaces Incandescent Lamp. Measure includes Code case. Impacts: HOU = 4100; CDF = 0"/>
        <s v="Commercial Parking Garage 24-hour lighting: Linear Fluorescent Lamp &amp; Ballast permanently delamped.  Measure includes Code case. Impacts: HOU = 8760; CDF = 1"/>
        <s v="Residential Indoor General Lighting: CFL Lamp with integated Ballast replaces Incandescent Lamp. Measure includes Code case. Impacts: CFL-based HOU (varies by BldgType)"/>
        <s v="Residential Indoor Common-Area Lighting: CFL Fixture replaces pre-existing standard lighting Wattage. Measure includes Code case. Impacts: HOU = 6142; CDF = 0.70"/>
        <s v="Residential Indoor Common-Area Lighting: CFL Lamp with integated Ballast replaces pre-existing standard lighting Wattage. Measure includes Code case. Impacts: HOU = 6142; CDF = 0.70"/>
        <s v="Residential Indoor Common-Area Lighting: LED Lamp replaces pre-existing standard lighting Wattage. Measure includes Code case. Impacts: HOU = 6142; CDF = 0.70"/>
        <s v="Residential Indoor Common-Area Lighting: more efficient Linear Fluorescent Lamp &amp; Ballast installed. Measure includes Code case. Impacts: HOU = 4340; CDF = 0.423"/>
        <s v="Residential Indoor Common-Area Lighting: Linear Fluorescent Lamp &amp; Ballast permanently delamped.  Measure includes Code case. Impacts: HOU = 4340; CDF = 0.423"/>
        <s v="Residential Indoor General Lighting: LED Lamp replaces pre-existing standard lighting Wattage. Measure includes Code case. Impacts: CFL-based HOU (varies by BldgType)"/>
        <s v="Residential Indoor General Lighting: LED Lamp replaces Incandescent Lamp. Measure includes Code case. Impacts: CFL-based HOU (varies by BldgType)"/>
        <s v="Residential Indoor General Lighting: LED Fixture replaces pre-existing standard lighting Wattage. Measure includes Code case. Impacts: CFL-based HOU (varies by BldgType)"/>
        <s v="Residential Indoor General Lighting: more efficient Linear Fluorescent Lamp &amp; Ballast installed. Measure includes Code case. Impacts: CFL-based HOU (varies by BldgType)"/>
        <s v="Residential Indoor General Lighting: Linear Fluorescent Lamp &amp; Ballast permanently delamped.  Measure includes Code case. Impacts: CFL-based HOU (varies by BldgType)"/>
        <s v="Residential Indoor General Lighting: Plug-in Fixture replaces pre-existing standard lighting Wattage. Measure includes Code case. Impacts: CFL-based HOU (varies by BldgType)"/>
        <s v="Residential Outdoor General Lighting: CFL Fixture replaces HID Fixture. Measure includes Code case. Impacts: HOU = 1249; CDF = 0"/>
        <s v="Residential Outdoor Common-Area Lighting: CFL Fixture replaces pre-existing standard lighting Wattage. Measure includes Code case. Impacts: HOU = 3390; CDF = 0.09"/>
        <s v="Residential Outdoor Common-Area Lighting: CFL Fixture replaces HID Fixture. Measure includes Code case. Impacts: HOU = 3390; CDF = 0.09"/>
        <s v="Residential Outdoor Common-Area Lighting: CFL Lamp with integated Ballast replaces pre-existing standard lighting Wattage. Measure includes Code case. Impacts: HOU = 3390; CDF = 0.09"/>
        <s v="Residential Outdoor Common-Area Lighting: LED Lamp replaces pre-existing standard lighting Wattage. Measure includes Code case. Impacts: HOU = 3390; CDF = 0.09"/>
        <s v="Residential Dusk-to-Dawn outdoor lighting: CFL Fixture replaces pre-existing standard lighting Wattage. Measure includes Code case. Impacts: HOU = 4100; CDF = 0"/>
        <s v="Residential Dusk-to-Dawn outdoor lighting: CFL Lamp with integated Ballast replaces pre-existing standard lighting Wattage. Measure includes Code case. Impacts: HOU = 4100; CDF = 0"/>
        <s v="Residential Dusk-to-Dawn outdoor lighting: more efficient HID Fixture installed. Measure includes Code case. Impacts: HOU = 4100; CDF = 0"/>
        <s v="Residential Dusk-to-Dawn outdoor lighting: Linear Fluorescent Lamp &amp; Ballast permanently delamped.  Measure includes Code case. Impacts: HOU = 4100; CDF = 0"/>
        <s v="Residential Outdoor General Lighting: more efficient HID Fixture installed. Measure includes Code case. Impacts: HOU = 1249; CDF = 0"/>
        <s v="Residential Outdoor General Lighting: LED Lamp replaces pre-existing standard lighting Wattage. Measure includes Code case. Impacts: HOU = 1249; CDF = 0"/>
        <s v="Residential Outdoor General Lighting: LED Fixture replaces HID Fixture. Measure includes Code case. Impacts: HOU = 1249; CDF = 0"/>
        <s v="Residential Outdoor General Lighting: LED Fixture replaces CFL Fixture. Measure includes Code case. Impacts: HOU = 1249; CDF = 0"/>
        <s v="Residential Outdoor General Lighting: more efficient Linear Fluorescent Lamp &amp; Ballast installed. Measure includes Code case. Impacts: HOU = 1249; CDF = 0"/>
        <s v="Residential Parking Garage 24-hour lighting: Linear Fluorescent Lamp &amp; Ballast permanently delamped.  Measure includes Code case. Impacts: HOU = 8760; CDF = 1"/>
        <s v="Occupancy Sensor Pack-200 SF"/>
        <s v="Occupancy Sensor Pack-1000 SF"/>
        <s v="DayLtg Controls, Side Ltg, Cont. Ctrl"/>
        <s v="DayLtg Controls, Side Ltg, 2-step Ctrl"/>
        <s v="DayLtg Controls, Top Ltg, Cont. Ctrl"/>
        <s v="DayLtg Controls, Top Ltg, 1-step Ctrl"/>
        <s v="DayLtg Controls, Top Ltg, 2-step Ctrl"/>
        <s v="Timeclock for Lighting"/>
        <s v="Ceiling/Roof Insulation"/>
        <s v="Light Colored Roof"/>
        <s v="Low SHGC Windows -15% - North"/>
        <s v="Low SHGC Windows -20% - East"/>
        <s v="Low SHGC Windows -20% - South"/>
        <s v="Low SHGC Windows -20% - West"/>
        <s v="Low SHGC Windows -20% - North"/>
        <s v="Low SHGC Windows -30% - East"/>
        <s v="Low SHGC Windows -30% - South"/>
        <s v="Low SHGC Windows -30% - West"/>
        <s v="Hi Perf. Glass, PI=1.15, Side Ltg, Cont. Ctrl"/>
        <s v="Hi Perf. Glass, PI=1.26, Side Ltg, Cont. Ctrl"/>
        <s v="Hi Perf. Glass, PI=1.38, Side Ltg, Cont. Ctrl"/>
        <s v="Hi Perf. Glass, PI=1.15, Side Ltg, 2-Step Ctrl"/>
        <s v="Hi Perf. Glass, PI=1.26, Side Ltg, 2-Step Ctrl"/>
        <s v="Hi Perf. Glass, PI=1.38, Side Ltg, 2-Step Ctrl"/>
        <s v="Hi Perf. Glass, PI=0.81, Top Ltg, Cont. Ctrl"/>
        <s v="Hi Perf. Glass, PI=0.92, Top Ltg, Cont. Ctrl"/>
        <s v="Hi Perf. Glass, PI=1.03, Top Ltg, Cont. Ctrl"/>
        <s v="Hi Perf. Glass, PI=0.81, Top Ltg, 1-Step Ctrl"/>
        <s v="Hi Perf. Glass, PI=0.92, Top Ltg, 1-Step Ctrl"/>
        <s v="Hi Perf. Glass, PI=1.03, Top Ltg, 1-Step Ctrl"/>
        <s v="Hi Perf. Glass, PI=0.81, Top Ltg, 2-Step Ctrl"/>
        <s v="Hi Perf. Glass, PI=0.92, Top Ltg, 2-Step Ctrl"/>
        <s v="Hi Perf. Glass, PI=1.03, Top Ltg, 2-Step Ctrl"/>
        <s v="Chilled Water Reset"/>
        <s v="Hot Water Reset"/>
        <s v="Variable Flow Chilled Water Loop"/>
        <s v="VSD Chilled Water Loop Pump"/>
        <s v="Variable Flow Hot Water Loop"/>
        <s v="VSD Hot Water Loop Pump"/>
        <s v="Variable Air Volume Box"/>
        <s v="VSD Supply Fan Motors"/>
        <s v="Evap Cool  Indirect - Central System"/>
        <s v="Evap Cool  Indirect - Packaged Sys"/>
        <s v="Reducing Overventilation"/>
        <s v="Air To Air Heat Exchanger"/>
        <s v="Rotary Heat Recovery"/>
        <s v="Economizer - Packaged System"/>
        <s v="Economizer - Central system"/>
        <s v="Economizer Maintenance"/>
        <s v="Cooling Tower for Packaged System"/>
        <s v="Two-Speed Cooling Tower Fans"/>
        <s v="VSD Cooling Tower Fans"/>
        <s v="Efficient Gas Furnace"/>
        <s v="Efficient Packaged Gas Furnace - AFUE 90"/>
        <s v="Efficient Packaged Gas Furnace - AFUE 91"/>
        <s v="Efficient Packaged Gas Furnace - AFUE 92"/>
        <s v="Efficient Packaged Gas Furnace - AFUE 93"/>
        <s v="Efficient Packaged Gas Furnace - AFUE 94"/>
        <s v="Efficient Packaged Gas Furnace - AFUE 95"/>
        <s v="Efficient Packaged Gas Furnace - AFUE 96"/>
        <s v="Efficient Packaged Gas Furnace - AFUE 97"/>
        <s v="Efficient Packaged Gas Furnace - AFUE 98"/>
        <s v="Efficient Water Source Heat Pump"/>
        <s v="Hydronic Heat Pump Var Flow Valve"/>
        <s v="Time Clocks (heating/cooling)"/>
        <s v="Setback Programmable Thermostats"/>
        <s v="Duct Insulation Material"/>
        <s v="H.E. Evap/Water-Cooled Pkg A/C  &lt; 65k"/>
        <s v="H.E. Evap/Water-Cooled Pkg A/C  &gt;=65k "/>
        <s v="H.E. Package Terminal A/C  &lt; 7k"/>
        <s v="H.E. Package Terminal HP  &lt; 7k"/>
        <s v="Efficient HVAC Motors - Supply Fans"/>
        <s v="Efficient HVAC Motors - Return Fans"/>
        <s v="Efficient HVAC Motors - Clg Tower Fans"/>
        <s v="Effic. Motors - Chilled Water Loop Pumps"/>
        <s v="Effic. Motors - Hot Water Loop Pumps"/>
        <s v="Effic. Motors - Cond. Water Loop Pumps"/>
        <s v="Circulation Pump Timeclock Retrofit"/>
        <s v="Water Side Economizer"/>
        <s v="H.E. Package Terminal A/C  7k-15k"/>
        <s v="H.E. Package Terminal A/C  &gt; 15k"/>
        <s v="H.E. Package Terminal HP  7k-15k"/>
        <s v="H.E. Package Terminal HP  &gt; 15k"/>
        <s v="Floor Insulation"/>
        <s v="Grocery, Night Covers for Display Cases (medium temp)"/>
        <s v="Grocery, Medium Temp Glass Doors (open display cases)"/>
        <s v="Grocery, New Medium Temp Refrig Display Case with Doors"/>
        <s v="Grocery, Low Temperature Mechanical Subcooling"/>
        <s v="Grocery, Low and Medium Temp Mechanical Subcooling"/>
        <s v="Grocery, Floating Suction Pressure"/>
        <s v="Grocery, Floating Head Pressure, Fixed Setpoint (air-cooled)"/>
        <s v="Grocery, Floating Head Pressure, Fixed Setpoint (evap-cooled)"/>
        <s v="Grocery, Floating Head Pressure, Variable Setpoint (air-cooled)"/>
        <s v="Grocery, Floating Head Pressure, Variable Setpoint (evap-cooled)"/>
        <s v="Grocery, Floating Head Pressure, Variable Setpt &amp; Speed (air-cooled)"/>
        <s v="Grocery, Floating Head Pressure, Variable Setpt &amp; Speed (evap-cooled)"/>
        <s v="Ref Warehse, Floating Suction Pressure"/>
        <s v="Ref Warehse, Floating Head Pressure, Fixed Setpoint (evap-cooled)"/>
        <s v="Ref Warehse, Floating Head Pressure, Variable Setpoint (evap-cooled)"/>
        <s v="Ref Warehse, Floating Head Pressure, Variable Setpt &amp; Speed (evap-cooled)"/>
        <s v="Programmable Thermostat"/>
        <s v="Direct Evaporative Cooler"/>
        <s v="Indirect Evaporative Cooler"/>
        <s v="Direct-Indirect Evaporative Cooler"/>
        <s v="Floor R-0 to R-19 Insulation Batts"/>
        <s v="Floor R-0 to R-30 Insulation Batts"/>
        <s v="Floor R-19 to R-30 Insulation-Batts"/>
        <s v="Wall 2x4 R-15 Insulation-Batts"/>
        <s v="Wall 2x6 R-19 Insulation-Batts"/>
        <s v="Wall 2x6 R-21 Insulation-Batts"/>
        <s v="Wall 2x4 R-13 Batts + R-5 Rigid"/>
        <s v="Wall 2x6 R-19 Batts + R-5 Rigid"/>
        <s v="Wall 2x6 R-21 Batts + R-5 Rigid"/>
        <s v="Whole House Fans"/>
      </sharedItems>
    </cacheField>
    <cacheField name="Version" numFmtId="0">
      <sharedItems/>
    </cacheField>
    <cacheField name="VersionSource" numFmtId="0">
      <sharedItems/>
    </cacheField>
    <cacheField name="LastMod" numFmtId="0">
      <sharedItems containsSemiMixedTypes="0" containsNonDate="0" containsDate="1" containsString="0" minDate="2014-03-20T12:00:00" maxDate="2015-03-07T00:00:00"/>
    </cacheField>
    <cacheField name="SourceDesc" numFmtId="0">
      <sharedItems containsBlank="1"/>
    </cacheField>
    <cacheField name="SupportedAppType" numFmtId="0">
      <sharedItems/>
    </cacheField>
    <cacheField name="EnergyImpactID" numFmtId="0">
      <sharedItems/>
    </cacheField>
    <cacheField name="MeasImpactType" numFmtId="0">
      <sharedItems/>
    </cacheField>
    <cacheField name="EnImpCalcType" numFmtId="0">
      <sharedItems/>
    </cacheField>
    <cacheField name="ImpScaleBasis" numFmtId="0">
      <sharedItems containsBlank="1"/>
    </cacheField>
    <cacheField name="StdScaleVal" numFmtId="0">
      <sharedItems containsSemiMixedTypes="0" containsString="0" containsNumber="1" minValue="-14" maxValue="618"/>
    </cacheField>
    <cacheField name="PreScaleVal" numFmtId="0">
      <sharedItems containsSemiMixedTypes="0" containsString="0" containsNumber="1" minValue="0" maxValue="618"/>
    </cacheField>
    <cacheField name="ImpWeighting" numFmtId="0">
      <sharedItems/>
    </cacheField>
    <cacheField name="WeightGroupID" numFmtId="0">
      <sharedItems containsBlank="1"/>
    </cacheField>
    <cacheField name="ApplyIE" numFmtId="0">
      <sharedItems/>
    </cacheField>
    <cacheField name="IETableName" numFmtId="0">
      <sharedItems containsBlank="1"/>
    </cacheField>
    <cacheField name="TechBased" numFmtId="0">
      <sharedItems/>
    </cacheField>
    <cacheField name="Sector" numFmtId="0">
      <sharedItems/>
    </cacheField>
    <cacheField name="PA" numFmtId="0">
      <sharedItems/>
    </cacheField>
    <cacheField name="UseCategory" numFmtId="0">
      <sharedItems count="7">
        <s v="AppPlug"/>
        <s v="BldgEnv"/>
        <s v="HVAC"/>
        <s v="SHW"/>
        <s v="Lighting"/>
        <s v="ComRefrig"/>
        <s v="ProcRefrig"/>
      </sharedItems>
    </cacheField>
    <cacheField name="UseSubCategory" numFmtId="0">
      <sharedItems/>
    </cacheField>
    <cacheField name="TechGroup" numFmtId="0">
      <sharedItems/>
    </cacheField>
    <cacheField name="TechType" numFmtId="0">
      <sharedItems count="64">
        <s v="DishWash"/>
        <s v="Freezer"/>
        <s v="RefrigFrz"/>
        <s v="ThermCurtain"/>
        <s v="WinFilm"/>
        <s v="AttBatIns"/>
        <s v="WallBlowIns"/>
        <s v="pkgEER"/>
        <s v="pkgSEER"/>
        <s v="spltSEER"/>
        <s v="CentChlr"/>
        <s v="RecipComp"/>
        <s v="Screw"/>
        <s v="GasFurnace"/>
        <s v="Boiler_AF"/>
        <s v="Boiler_Et"/>
        <s v="DuctLeak"/>
        <s v="DuctSysC"/>
        <s v="Instant_EF"/>
        <s v="Instant_Et"/>
        <s v="Stor_EF"/>
        <s v="Stor_Et"/>
        <s v="HP_EF"/>
        <s v="CFL_fixt"/>
        <s v="CFLint_lamp"/>
        <s v="LF_LmpBlst"/>
        <s v="HID_LmpBlst"/>
        <s v="Exit_fixt"/>
        <s v="CFL_LmpBlst"/>
        <s v="Ind_LmpBlst"/>
        <s v="LED_lamp"/>
        <s v="LED_fixt"/>
        <s v="LinFluor_fixt"/>
        <s v="HID_fixt"/>
        <s v="Ind_fixt"/>
        <s v="PlugIn_fixt"/>
        <s v="LtSensor"/>
        <s v="Timer"/>
        <s v="CoolRoof"/>
        <s v="ManufWin"/>
        <s v="TempReset"/>
        <s v="FlowTempCtrl"/>
        <s v="FlowCtrl"/>
        <s v="SupFanMtr"/>
        <s v="ComEvap"/>
        <s v="HeatRecov"/>
        <s v="AirEcono"/>
        <s v="TwrFanCtrl"/>
        <s v="WSHP"/>
        <s v="TStat"/>
        <s v="DuctInsC"/>
        <s v="pkgTerm"/>
        <s v="RetFanMtr"/>
        <s v="TwrFanMtr"/>
        <s v="PumpMtr"/>
        <s v="WSEcono"/>
        <s v="FloorIns"/>
        <s v="HorDisp"/>
        <s v="VertDisplay"/>
        <s v="refrig"/>
        <s v="RefWareCool"/>
        <s v="ResEvap"/>
        <s v="WallBattIns"/>
        <s v="WHFan"/>
      </sharedItems>
    </cacheField>
    <cacheField name="MeasCostID" numFmtId="0">
      <sharedItems containsNonDate="0" containsString="0" containsBlank="1"/>
    </cacheField>
    <cacheField name="StdCostID" numFmtId="0">
      <sharedItems containsNonDate="0" containsString="0" containsBlank="1"/>
    </cacheField>
    <cacheField name="EUL_ID" numFmtId="0">
      <sharedItems containsBlank="1"/>
    </cacheField>
    <cacheField name="RUL_ID" numFmtId="0">
      <sharedItems containsBlank="1"/>
    </cacheField>
    <cacheField name="PreDesc" numFmtId="0">
      <sharedItems containsBlank="1"/>
    </cacheField>
    <cacheField name="StdDesc" numFmtId="0">
      <sharedItems containsBlank="1"/>
    </cacheField>
    <cacheField name="MeasDesc" numFmtId="0">
      <sharedItems containsBlank="1" count="1324">
        <s v="Energy Star(R) Dish Washer - Standard Size - Level 1,  160 cycles per year, EF = 0.65"/>
        <s v="Energy Star(R) Dish Washer - Standard Size - Level 2,  160 cycles per year, EF = 0.68"/>
        <s v="Energy Star(R) Freezer: Chest - manual defrost - 368 kWh/yr"/>
        <s v="Energy Star(R) Freezer: Upright - automatic defrost - 642 kWh/yr"/>
        <s v="Energy Star(R) Freezer: Upright - manual defrost - 409 kWh/yr"/>
        <s v="Energy Star(R) Refrigerator: Bottom Mount Freezer without through-the-door ice - large (16.5-25 ft3 TV) - 487 kWh/yr"/>
        <s v="Energy Star(R) Refrigerator: Bottom Mount Freezer without through-the-door ice - small (8-16.5 ft3 TV) - 447 kWh/yr"/>
        <s v="Energy Star(R) Refrigerator: Side Mount Freezer without through-the-door ice - large (23-31ft3 TV) - 565 kWh/yr"/>
        <s v="Energy Star(R) Refrigerator: Side Mount Freezer with through-the-door ice - large (23-31 ft3 TV) - 620 kWh/yr"/>
        <s v="Energy Star(R) Refrigerator: Side Mount Freezer without through-the-door ice - medium (15-23 ft3 TV) - 528 kWh/yr"/>
        <s v="Energy Star(R) Refrigerator: Side Mount Freezer with through-the-door ice - medium (15-23 ft3 TV) - 543 kWh/yr"/>
        <s v="Energy Star(R) Refrigerator: Top Mount Freezer without through-the-door ice - large (20-25 ft3 TV) - 452 kWh/yr"/>
        <s v="Energy Star(R) Refrigerator: Top Mount Freezer without through-the-door ice - medium (15-20 ft3 TV) - 399 kWh/yr"/>
        <s v="Energy Star(R) Refrigerator: Top Mount Freezer without through-the-door ice - small (10-15 ft3 TV) - 357 kWh/yr"/>
        <s v="Freezer recycled"/>
        <s v="Refrigerator recycled"/>
        <s v="Heat curtain installed"/>
        <s v="Heat curtain and IR film installed"/>
        <s v="Infrared film applied to roof"/>
        <s v="Infrared film applied to single-layer wall or roof material"/>
        <s v="Ceiling R-0 to R-30 Insulation-Batts"/>
        <s v="Ceiling R-0 to R-38 Insulation-Batts"/>
        <s v="Ceiling - Add R-11 batts on top of vintage-specific existing insulation"/>
        <s v="Ceiling - Add R-19 batts on top of vintage-specific existing insulation"/>
        <s v="Ceiling - Add R-30 batts on top of vintage-specific existing insulation"/>
        <s v="Wall Blow-In R-0 to R-13 Insulation"/>
        <s v="Pkg HP EER = 11.5 (65-89 kBtuh), COP = 3.4"/>
        <s v="Pkg HP EER = 12.0 (65-89 kBtuh), COP = 3.4"/>
        <s v="Pkg HP EER = 11.5 (65-109 kBtuh), COP = 3.4; w/Econo;  2-spd Fan"/>
        <s v="Pkg HP EER = 12.0 (65-109 kBtuh), COP = 3.4; w/Econo;  2-spd Fan"/>
        <s v="Pkg HP EER = 11.5 (90-134 kBtuh), COP = 3.4"/>
        <s v="Pkg HP EER = 12.0 (90-134 kBtuh), COP = 3.4"/>
        <s v="Pkg HP EER = 11.5 (110-134 kBtuh), COP = 3.4; w/Econo;  2-spd Fan"/>
        <s v="Pkg HP EER = 12.0 (110-134 kBtuh), COP = 3.4; w/Econo;  2-spd Fan"/>
        <s v="Pkg HP EER = 10.8 (135-239 kBtuh), COP = 3.2; w/Econo;  2-spd Fan"/>
        <s v="Pkg HP EER = 10.5 (240-759 kBtuh), COP = 3.2; w/Econo;  2-spd Fan"/>
        <s v="Pkg HP EER = 10.8 (240-759 kBtuh), COP = 3.2; w/Econo;  2-spd Fan"/>
        <s v="Pkg HP EER = 10.0 (&gt;= 760 kBtuh), COP = 3.2; w/Econo;  2-spd Fan"/>
        <s v="Pkg HP EER = 10.2 (&gt;= 760 kBtuh), COP = 3.2; w/Econo;  2-spd Fan"/>
        <s v="Combined SEER 14 and SEER 15 hp"/>
        <s v="Pkg HP SEER = 13.0 (&lt; 65 kbtuh), EER = 11.07, HSPF = 7.70, COP = 3.28"/>
        <s v="Pkg HP SEER = 14.0 (&lt; 65 kbtuh), EER = 11.6, HSPF = 8.00, COP = 3.52"/>
        <s v="Pkg HP SEER = 15.0 (&lt; 65 kbtuh), EER = 12.0, HSPF = 8.50, COP = 3.74"/>
        <s v="Pkg HP SEER = 13.0 (&lt; 55 kbtuh), EER = 11.07, HSPF = 7.70, COP = 3.28; no Econo;  1-spd Fan"/>
        <s v="Pkg HP SEER = 14.0 (&lt; 55 kbtuh), EER = 11.6, HSPF = 8.00, COP = 3.52; no Econo;  1-spd Fan"/>
        <s v="Pkg HP SEER = 15.0 (&lt; 55 kbtuh), EER = 12.0, HSPF = 8.50, COP = 3.74; no Econo;  1-spd Fan"/>
        <s v="Pkg HP SEER = 13.0 (55-64 kbtuh), EER = 11.07, HSPF = 7.70, COP = 3.28; w/Econo;  2-spd Fan"/>
        <s v="Pkg HP SEER = 14.0 (55-64 kbtuh), EER = 11.6, HSPF = 8.00, COP = 3.52; w/Econo;  2-spd Fan"/>
        <s v="Pkg HP SEER = 15.0 (55-64 kbtuh), EER = 12.0, HSPF = 8.50, COP = 3.74; w/Econo;  2-spd Fan"/>
        <s v="Combined SEER 13 and SEER 14.5 hp"/>
        <s v="Split HP SEER = 13.0 (&lt; 55 kbtuh), EER = 11.07, HSPF = 7.70, COP = 3.28; no Econo;  1-spd Fan"/>
        <s v="Split HP SEER = 14.0 (&lt; 55 kbtuh), EER = 12.00, HSPF = 8.50, COP = 3.74; no Econo;  1-spd Fan"/>
        <s v="Split HP SEER = 15.0 (&lt; 55 kBtuh), EER = 12.5, HSPF = 9.00, COP = 3.96; no Econo;  1-spd Fan"/>
        <s v="Split HP SEER = 13.0 (55-64 kbtuh), EER = 11.07, HSPF = 7.70, COP = 3.28; w/Econo;  2-spd Fan"/>
        <s v="Split HP SEER = 14.0 (55-64 kbtuh), EER = 12.00, HSPF = 8.50, COP = 3.74; w/Econo;  2-spd Fan"/>
        <s v="Split HP SEER = 15.0 (55-64 kBtuh), EER = 12.5, HSPF = 9.00, COP = 3.96; w/Econo;  2-spd Fan"/>
        <s v="Split HP SEER = 13.0 (&lt; 65 kbtuh), EER = 11.07, HSPF = 7.70, COP = 3.28"/>
        <s v="Split HP SEER = 14.5 (&lt; 65 kbtuh), EER = 12.00, HSPF = 8.50, COP = 3.74"/>
        <s v="Split HP SEER = 15.0 (&lt; 65 kBtuh), EER = 12.5, HSPF = 9.00, COP = 3.96"/>
        <s v="13 SEER(11.07 EER) / 8.1 HSPF(3.28 COP) A/C Heat pump"/>
        <s v="14 SEER(12.19 EER) / 8.6 HSPF(3.52 COP) A/C Heat Pump"/>
        <s v="15 SEER(12.70 EER) / 8.8 HSPF(3.74 COP) A/C Heat Pump"/>
        <s v="16 SEER (12.06 EER) / 8.4 HSPF (3.48 COP) A/C Heat Pump"/>
        <s v="Water cooled centrifugal chiller (&lt; 150 tons, 0.560 kW/ton)"/>
        <s v="Water cooled VSD centrifugal chiller (&lt; 150 tons, 0.560 kW/ton), load control tower"/>
        <s v="Water cooled centrifugal chiller (&lt; 150 tons, 0.700 kW/ton, 1 frictionless compressor(s) w/ VSD)"/>
        <s v="Water cooled centrifugal chiller (&lt; 150 tons, 0.700 kW/ton, &gt;1 frictionless compressor(s) w/ VSD)"/>
        <s v="Water cooled centrifugal chiller (150-299 tons, 0.507 kW/ton)"/>
        <s v="Water cooled VSD centrifugal chiller (150-299 tons, 0.507 kW/ton), load control tower"/>
        <s v="Water cooled centrifugal chiller (&gt;= 300 tons, 0.461 kW/ton)"/>
        <s v="Water cooled VSD centrifugal chiller (&gt;= 300 tons, 0.461 kW/ton), load control tower"/>
        <s v="Water cooled reciprocating chiller (&lt; 150 tons, 0.672 kW/ton)"/>
        <s v="Water cooled reciprocating chiller (150-299 tons, 0.588 kW/ton)"/>
        <s v="Water cooled reciprocating chiller (&gt;= 300 tons, 0.536 kW/ton)"/>
        <s v="Water cooled reciprocating chiller (0.672 kW/ton)"/>
        <s v="Air cooled package reciprocating chiller (1.008 kW/ton)"/>
        <s v="Water cooled screw chiller (&lt; 150 tons, 0.632 kW/ton)"/>
        <s v="Water cooled screw chiller (150-299 tons, 0.574 kW/ton)"/>
        <s v="Water cooled screw chiller (&gt;= 300 tons, 0.511 kW/ton)"/>
        <s v="Air cooled screw chiller (1.008 kW/ton)"/>
        <m/>
        <s v="Pkg AC EER = 11.0 (65-109 kBtuh), Clg EIR = 0.2570, Supply Fan W/cfm = 0.298, Cond Fan W/Btuh = 0.0053; w/Econo;  2-spd Fan"/>
        <s v="Pkg AC EER = 11.5 (65-109 kBtuh), Clg EIR = 0.2401, Supply Fan W/cfm = 0.248, Cond Fan W/Btuh = 0.0060; w/Econo;  2-spd Fan"/>
        <s v="Pkg AC EER = 12.0 (65-109 kBtuh), Clg EIR = 0.2304, Supply Fan W/cfm = 0.238, Cond Fan W/Btuh = 0.0057; w/Econo;  2-spd Fan"/>
        <s v="Pkg AC EER = 11.0 (90-134 kBtuh), Clg EIR = 0.2570, Supply Fan W/cfm = 0.298, Cond Fan W/Btuh = 0.0053"/>
        <s v="Pkg AC EER = 11.5 (90-134 kBtuh), Clg EIR = 0.2401, Supply Fan W/cfm = 0.248, Cond Fan W/Btuh = 0.0060"/>
        <s v="Pkg AC EER = 12.0 (90-134 kBtuh), Clg EIR = 0.2304, Supply Fan W/cfm = 0.238, Cond Fan W/Btuh = 0.0057"/>
        <s v="Pkg AC EER = 11.0 (110-134 kBtuh), Clg EIR = 0.2570, Supply Fan W/cfm = 0.298, Cond Fan W/Btuh = 0.0053; w/Econo;  2-spd Fan"/>
        <s v="Pkg AC EER = 11.5 (110-134 kBtuh), Clg EIR = 0.2401, Supply Fan W/cfm = 0.248, Cond Fan W/Btuh = 0.0060; w/Econo;  2-spd Fan"/>
        <s v="Pkg AC EER = 12.0 (110-134 kBtuh), Clg EIR = 0.2304, Supply Fan W/cfm = 0.238, Cond Fan W/Btuh = 0.0057; w/Econo;  2-spd Fan"/>
        <s v="Pkg AC EER = 10.8 (135-239 kBtuh), Clg EIR = 0.2622, Supply Fan W/cfm = 0.270, Cond Fan W/Btuh = 0.0053; w/Econo;  2-spd Fan"/>
        <s v="Pkg AC EER = 11.5 (135-239 kBtuh), Clg EIR = 0.2439, Supply Fan W/cfm = 0.233, Cond Fan W/Btuh = 0.0064; w/Econo;  2-spd Fan"/>
        <s v="Pkg AC EER = 12.0 (135-239 kBtuh), Clg EIR = 0.2307, Supply Fan W/cfm = 0.165, Cond Fan W/Btuh = 0.0089; w/Econo;  2-spd Fan"/>
        <s v="Pkg AC EER = 10.5 (240-759 kBtuh); w/Econo;  2-spd Fan"/>
        <s v="Pkg AC EER = 10.8 (240-759 kBtuh); w/Econo;  2-spd Fan"/>
        <s v="Pkg AC EER = 9.8 (240-759 kBtuh); w/Econo;  2-spd Fan"/>
        <s v="Pkg AC EER = 10.2 (&gt;= 760 kBtuh); w/Econo;  2-spd Fan"/>
        <s v="Pkg AC EER = 9.5 (&gt;= 760 kBtuh); w/Econo;  2-spd Fan"/>
        <s v="Pkg AC EER = 9.7 (&gt;= 760 kBtuh); w/Econo;  2-spd Fan"/>
        <s v="Pkg AC SEER = 13.0 (&lt; 55 kBtuh), EER = 11.06, Clg EIR = 0.2557, Supply Fan W/cfm = 0.379; no Econo;  1-spd Fan"/>
        <s v="Pkg AC SEER = 14.0 (&lt; 55 kBtuh), EER = 12.04, Clg EIR = 0.2456, Supply Fan W/cfm = 0.306; no Econo;  1-spd Fan"/>
        <s v="Pkg AC SEER = 12.0 (&lt; 65 kBtuh, 3ph), EER = 10.21, Clg EIR = 0.2761, Supply Fan W/cfm = 0.409"/>
        <s v="Pkg AC SEER = 13.0 (&lt; 65 kBtuh, 3ph), EER = 11.06, Clg EIR = 0.2557, Supply Fan W/cfm = 0.379"/>
        <s v="Pkg AC SEER = 14.0 (&lt; 65 kBtuh, 3ph), EER = 12.04, Clg EIR = 0.2456, Supply Fan W/cfm = 0.306"/>
        <s v="Pkg AC SEER = 13.0 (55-64 kBtuh), EER = 11.06, Clg EIR = 0.2557, Supply Fan W/cfm = 0.379; w/Econo;  2-spd Fan"/>
        <s v="Pkg AC SEER = 14.0 (55-64 kBtuh), EER = 12.04, Clg EIR = 0.2456, Supply Fan W/cfm = 0.306; w/Econo;  2-spd Fan"/>
        <s v="Split AC SEER = 13.0 (&lt; 55 kBtuh), EER = 11.06, Clg EIR = 0.2557, Supply Fan W/cfm = 0.379; no Econo;  1-spd Fan"/>
        <s v="Split AC SEER = 14.0 (&lt; 55 kBtuh), EER = 12.04, Clg EIR = 0.2456, Supply Fan W/cfm = 0.306; no Econo;  1-spd Fan"/>
        <s v="Split AC SEER = 12.0 (&lt; 65 kBtuh, 3ph), EER = 10.21, Clg EIR = 0.2761, Supply Fan W/cfm = 0.409"/>
        <s v="Split AC SEER = 13.0 (&lt; 65 kBtuh, 3ph), EER = 11.06, Clg EIR = 0.2557, Supply Fan W/cfm = 0.379"/>
        <s v="Split AC SEER = 14.0 (&lt; 65 kBtuh, 3ph), EER = 12.04, Clg EIR = 0.2456, Supply Fan W/cfm = 0.306"/>
        <s v="13 SEER(11.09 EER) Split System Air Conditioner"/>
        <s v="Split AC SEER = 13.0 (55-64 kBtuh), EER = 11.06, Clg EIR = 0.2557, Supply Fan W/cfm = 0.379; w/Econo;  2-spd Fan"/>
        <s v="Split AC SEER = 14.0 (55-64 kBtuh), EER = 12.04, Clg EIR = 0.2456, Supply Fan W/cfm = 0.306; w/Econo;  2-spd Fan"/>
        <s v="14 SEER(12.15 EER) Split-System Air Conditioner"/>
        <s v="15 SEER(12.72 EER) Split-System Air Conditioner"/>
        <s v="16 SEER (11.61 EER) Split System Air Conditioner"/>
        <s v="17 SEER (12.28 EER) Split-System Air Conditioner"/>
        <s v="18 SEER (13.37 EER) Split-System Air Conditioner"/>
        <s v="19 SEER (13.82 EER) Split-System Air Conditioner"/>
        <s v="20 SEER (14.43 EER) Split-System Air Conditioner"/>
        <s v="21 SEER (15.03 EER) Split-System Air Conditioner"/>
        <s v="17.4 SEER (15.1 EER) Evap-Cooled Split-System Air Conditioner"/>
        <s v="adjusted refrigerant charge, 6% Supply/6% Return Leakage (single and multi-family),  15% Supply Leakage (mobile home)"/>
        <s v="Adjusted Refrigerant charge"/>
        <s v="Efficient Residential Gas Furnace - AFUE 81"/>
        <s v="Efficient Residential Gas Furnace - AFUE 90"/>
        <s v="Efficient Residential Gas Furnace - AFUE 91"/>
        <s v="Efficient Residential Gas Furnace - AFUE 92"/>
        <s v="Efficient Residential Gas Furnace - AFUE 93"/>
        <s v="Efficient Residential Gas Furnace - AFUE 94"/>
        <s v="Efficient Residential Gas Furnace - AFUE 95"/>
        <s v="Efficient Residential Gas Furnace - AFUE 96"/>
        <s v="Efficient Residential Gas Furnace - AFUE 97"/>
        <s v="Efficient Residential Gas Furnace - AFUE 98"/>
        <s v="Steam boiler (&lt; 300 kBtuh, 82.0 AFUE, atmospheric)"/>
        <s v="Steam boiler (&lt; 300 kBtuh, 82.0 AFUE, forced draft)"/>
        <s v="Steam boiler (300-2500 kBtuh, 85.0% thermal efficiency, atmospheric)"/>
        <s v="Steam boiler (300-2500 kBtuh, 85.0% thermal efficiency, forced draft)"/>
        <s v="Steam boiler (&gt; 2500 kBtuh, 80.0% combustion efficiency, atmospheric)"/>
        <s v="Steam boiler (&gt; 2500 kBtuh, 80.0% combustion efficiency, forced draft)"/>
        <s v="Hot water boiler (&lt; 300 kBtuh, 84.5% AFUE, atmospheric)"/>
        <s v="Hot water boiler (&lt; 300 kBtuh, 84.5% AFUE, forced draft)"/>
        <s v="Hot water boiler (&lt; 300 kBtuh, 94.0 AFUE, condensing)"/>
        <s v="Hot water boiler (300-2500 kBtuh, 85.0% thermal efficiency, atmospheric)"/>
        <s v="Hot water boiler (300-2500 kBtuh, 85.0% thermal efficiency, forced draft)"/>
        <s v="Hot water boiler (300-2500 kBtuh, 94.0% thermal efficiency, condensing)"/>
        <s v="Hot water boiler (&gt; 2500 kBtuh, 85.0% combustion efficiency, atmospheric)"/>
        <s v="Hot water boiler (&gt; 2500 kBtuh, 85.0% combustion efficiency, forced draft)"/>
        <s v="6% Supply/6% Return Leakage (single and multi-family),  15% Supply Leakage (mobile home)"/>
        <s v="Duct Sealing (Total leakage reduced from 40% of AHU flow to 18%)"/>
        <s v="Duct Sealing (Total leakage reduced from 28% of AHU flow to 18%)"/>
        <s v="Small Electric Instantaneous Water Heater EF = 0.98, Recov Eff = 0.98"/>
        <s v="Small Gas Instantaneous Water Heater EF = 0.82, Recov Eff = 0.82"/>
        <s v="High Efficiency Small Electric Instantaneous Water Heater"/>
        <s v="Large Electric Instantaneous Water Heater, Recov Eff = 0.98, Stdby Loss = 0.27%/hr"/>
        <s v="Large Electric Storage Water Heater, Recov Eff = 0.98, Stdby Loss = 0.27%/hr"/>
        <s v="Large Gas Instantaneous Water Heater, Et = 0.80, Stdby Loss = 0.23%/hr"/>
        <s v="Large Gas Instantaneous Water Heater, Et = 0.85, Stdby Loss = 0.23%/hr"/>
        <s v="Large Gas Instantaneous Water Heater, Et = 0.90, Stdby Loss = 0.23%/hr"/>
        <s v="Medium Gas Instantaneous Water Heater, Et = 0.80, Stdby Loss = 0.05%/hr"/>
        <s v="Medium Gas Instantaneous Water Heater, Et = 0.85, Stdby Loss = 0.05%/hr"/>
        <s v="Medium Gas Instantaneous Water Heater, Et = 0.90, Stdby Loss = 0.05%/hr"/>
        <s v="Small Electric Storage Water Heater 30 Gal,  EF = 0.95, Recov Eff = 0.98"/>
        <s v="Small Electric Storage Water Heater 40 Gal,  EF = 0.94, Recov Eff = 0.98"/>
        <s v="Small Electric Storage Water Heater 50 Gal,  EF = 0.93, Recov Eff = 0.98"/>
        <s v="Small Electric Storage Water Heater 60 Gal,  EF = 0.92, Recov Eff = 0.98"/>
        <s v="Small Electric Storage Water Heater 75 Gal,  EF = 0.91, Recov Eff = 0.98"/>
        <s v="Small Gas Storage Water Heater 30 Gal, EF = 0.62, Recov Eff = 0.77"/>
        <s v="Small storage Gas water heater: 30 gallon, EF = 0.65, RE = 0.81, Cap = 30kBTUh, UA = 6.84 BTU/hr-F, AuxBTUh: 350"/>
        <s v="Small storage Gas water heater: 30 gallon, EF = 0.70, RE = 0.81, Cap = 30kBTUh, UA = 4.34 BTU/hr-F, AuxBTUh: 350"/>
        <s v="Small Gas Storage Water Heater 40 Gal, EF = 0.62, Recov Eff = 0.77"/>
        <s v="Small Gas Storage Water Heater 40 Gal, EF = 0.67, Recov Eff = 0.81"/>
        <s v="Small storage Gas water heater: 40 gallon, EF = 0.70, RE = 0.82, Cap = 40kBTUh, UA = 4.63 BTU/hr-F, AuxBTUh: 350"/>
        <s v="Small Gas Storage Water Heater 50 Gal, EF = 0.62, Recov Eff = 0.77"/>
        <s v="Small storage Gas water heater: 50 gallon, EF = 0.67, RE = 0.79, Cap = 40kBTUh, UA = 4.85 BTU/hr-F, AuxBTUh: 350"/>
        <s v="Small storage Gas water heater: 50 gallon, EF = 0.70, RE = 0.82, Cap = 40kBTUh, UA = 4.63 BTU/hr-F, AuxBTUh: 350"/>
        <s v="Small Gas Storage Water Heater 60 Gal, EF = 0.62, Recov Eff = 0.76"/>
        <s v="Small Gas Storage Water Heater 60 Gal, EF = 0.66, Recov Eff = 0.81"/>
        <s v="Small Gas Storage Water Heater 60 Gal, EF = 0.70, Recov Eff = 0.81"/>
        <s v="Small Gas Storage Water Heater 75 Gal, EF = 0.62, Recov Eff = 0.80"/>
        <s v="Small Gas Storage Water Heater 75 Gal, EF = 0.66, Recov Eff = 0.81"/>
        <s v="Small Gas Storage Water Heater 75 Gal, EF = 0.70, Recov Eff = 0.81"/>
        <s v="High Efficiency Small Electric Storage Water Heater - 30 Gal , 0.95 EF"/>
        <s v="High Efficiency Small Electric Storage Water Heater - 40 Gal , 0.94 EF"/>
        <s v="High Efficiency Small Electric Storage Water Heater - 50 Gal , 0.93 EF"/>
        <s v="High Efficiency Small Electric Storage Water Heater - 60 Gal , 0.92 EF"/>
        <s v="High Efficiency Small Electric Storage Water Heater - 75 Gal , 0.91 EF"/>
        <s v="High Efficiency Small Gas Instantaneous Water Heater"/>
        <s v="High Efficiency Small Gas Storage Water Heater - 30 Gal , 0.62 EF"/>
        <s v="High Efficiency Small Gas Storage Water Heater - 40 Gal , 0.62 EF"/>
        <s v="High Efficiency Small Gas Storage Water Heater - 40 Gal , 0.67 EF"/>
        <s v="High Efficiency Small Gas Storage Water Heater - 50 Gal , 0.62 EF"/>
        <s v="High Efficiency Small Gas Storage Water Heater - 60 Gal , 0.62 EF"/>
        <s v="High Efficiency Small Gas Storage Water Heater - 60 Gal , 0.66 EF"/>
        <s v="High Efficiency Small Gas Storage Water Heater - 60 Gal , 0.70 EF"/>
        <s v="High Efficiency Small Gas Storage Water Heater - 75 Gal , 0.62 EF"/>
        <s v="High Efficiency Small Gas Storage Water Heater - 75 Gal , 0.66 EF"/>
        <s v="High Efficiency Small Gas Storage Water Heater - 75 Gal , 0.70 EF"/>
        <s v="Large Gas Storage Water Heater, Et = 0.83, Stdby Loss = 0.56%/hr"/>
        <s v="Large Gas Storage Water Heater, Et = 0.90, Stdby Loss = 0.56%/hr"/>
        <s v="Small storage HP water heater: 30 gallon, EF = 2.00, RE = 0.98, Cap = 4.5 kW, UA = 4.20 BTU/hr-F"/>
        <s v="Small storage HP water heater: 30 gallon, EF = 2.20, RE = 0.98, Cap = 4.5 kW, UA = 4.20 BTU/hr-F"/>
        <s v="Small storage HP water heater: 30 gallon, EF = 2.40, RE = 0.98, Cap = 4.5 kW, UA = 4.20 BTU/hr-F"/>
        <s v="Small storage HP water heater: 40 gallon, EF = 2.00, RE = 0.98, Cap = 4.5 kW, UA = 4.20 BTU/hr-F"/>
        <s v="Small storage HP water heater: 40 gallon, EF = 2.20, RE = 0.98, Cap = 4.5 kW, UA = 4.20 BTU/hr-F"/>
        <s v="Small storage HP water heater: 40 gallon, EF = 2.40, RE = 0.98, Cap = 4.5 kW, UA = 4.20 BTU/hr-F"/>
        <s v="Small storage HP water heater: 50 gallon, EF = 2.00, RE = 0.98, Cap = 5 kW, UA = 4.20 BTU/hr-F"/>
        <s v="Small storage HP water heater: 50 gallon, EF = 2.20, RE = 0.98, Cap = 5 kW, UA = 4.20 BTU/hr-F"/>
        <s v="Small storage HP water heater: 50 gallon, EF = 2.40, RE = 0.98, Cap = 5 kW, UA = 4.20 BTU/hr-F"/>
        <s v="Small storage HP water heater: 60 gallon, EF = 2.20, RE = 0.98, Cap = 5.5 kW, UA = 4.20 BTU/hr-F"/>
        <s v="Small storage HP water heater: 60 gallon, EF = 2.40, RE = 0.98, Cap = 5.5 kW, UA = 4.20 BTU/hr-F"/>
        <s v="Small storage HP water heater: 75 gallon, EF = 2.20, RE = 0.98, Cap = 5.5 kW, UA = 4.20 BTU/hr-F"/>
        <s v="Small storage HP water heater: 75 gallon, EF = 2.40, RE = 0.98, Cap = 5.5 kW, UA = 4.20 BTU/hr-F"/>
        <s v="Small storage Gas water heater: 30 gallon, EF = 0.72, RE = 0.83, Cap = 30kBTUh, UA = 4.21 BTU/hr-F, AuxBTUh: 350"/>
        <s v="Small storage Gas water heater: 40 gallon, EF = 0.65, RE = 0.76, Cap = 40kBTUh, UA = 4.60 BTU/hr-F, AuxBTUh: 350"/>
        <s v="Small storage Gas water heater: 40 gallon, EF = 0.82, RE = 0.9, Cap = 40kBTUh, UA = 2.61 BTU/hr-F, VentW: 50, AuxBTUh: 350"/>
        <s v="Small storage Gas water heater: 50 gallon, EF = 0.82, RE = 0.9, Cap = 40kBTUh, UA = 2.61 BTU/hr-F, VentW: 50, AuxBTUh: 350"/>
        <s v="Small storage Gas water heater: 60 gallon, EF = 0.78, RE = 0.9, Cap = 40kBTUh, UA = 4.13 BTU/hr-F, VentW: 50, AuxBTUh: 350"/>
        <s v="Small storage Gas water heater: 60 gallon, EF = 0.80, RE = 0.92, Cap = 40kBTUh, UA = 4.02 BTU/hr-F, VentW: 50, AuxBTUh: 350"/>
        <s v="Small storage Gas water heater: 60 gallon, EF = 0.82, RE = 0.92, Cap = 40kBTUh, UA = 3.26 BTU/hr-F, VentW: 50, AuxBTUh: 350"/>
        <s v="Small storage Gas water heater: 75 gallon, EF = 0.78, RE = 0.9, Cap = 70kBTUh, UA = 4.03 BTU/hr-F, VentW: 50, AuxBTUh: 350"/>
        <s v="Small storage Gas water heater: 75 gallon, EF = 0.80, RE = 0.92, Cap = 70kBTUh, UA = 3.92 BTU/hr-F, VentW: 50, AuxBTUh: 350"/>
        <s v="Small storage Gas water heater: 75 gallon, EF = 0.82, RE = 0.94, Cap = 70kBTUh, UA = 3.83 BTU/hr-F, VentW: 50, AuxBTUh: 350"/>
        <s v="Instantaneous Gas water heater: EF = 0.82, RE = 0.82, Cap = 150kBTUh, AuxBTUh: 350"/>
        <s v="Instantaneous Gas water heater: EF = 0.92, RE = 0.92, Cap = 150kBTUh, VentW: 50, AuxBTUh: 350_x000d__x000a_"/>
        <s v="Packaged Furnace (Weatherized) 90 AFUE, HIR = 1.15211"/>
        <s v="Packaged Furnace (Weatherized) 91 AFUE, HIR = 1.14530"/>
        <s v="Packaged Furnace (Weatherized) 92 AFUE, HIR = 1.13857"/>
        <s v="Packaged Furnace (Weatherized) 93 AFUE, HIR = 1.13191"/>
        <s v="Packaged Furnace (Weatherized) 94 AFUE, HIR = 1.12534"/>
        <s v="Packaged Furnace (Weatherized) 95 AFUE, HIR = 1.11884"/>
        <s v="Packaged Furnace (Weatherized) 96 AFUE, HIR = 1.11241"/>
        <s v="Packaged Furnace (Weatherized) 97 AFUE, HIR = 1.10606"/>
        <s v="Packaged Furnace (Weatherized) 98 AFUE, HIR = 1.09978"/>
        <s v="Refrigerator with Top mount freezer, Size range = Very Small (&lt;13 cu. ft.), AV = 13.1, Energy Star qualified, Rated kWh = 305"/>
        <s v="Refrigerator with Top mount freezer, Size range = Very Small (&lt;13 cu. ft.), AV = 13.1, 30% lower than Code, Rated kWh = 237"/>
        <s v="Refrigerator with Top mount freezer, Size range = Small (13 – 16 cu. ft.), AV = 17.9, Energy Star qualified, Rated kWh = 340"/>
        <s v="Refrigerator with Top mount freezer, Size range = Small (13 – 16 cu. ft.), AV = 17.9, 30% lower than Code, Rated kWh = 265"/>
        <s v="Refrigerator with Top mount freezer, Size range = Medium (17 – 20 cu. ft.), AV = 22.6, Energy Star qualified, Rated kWh = 374"/>
        <s v="Refrigerator with Top mount freezer, Size range = Medium (17 – 20 cu. ft.), AV = 22.6, 30% lower than Code, Rated kWh = 291"/>
        <s v="Refrigerator with Top mount freezer, Size range = Large (21 – 23 cu. ft.), AV = 26.2, Energy Star qualified, Rated kWh = 401"/>
        <s v="Refrigerator with Top mount freezer, Size range = Large (21 – 23 cu. ft.), AV = 26.2, 30% lower than Code, Rated kWh = 312"/>
        <s v="Refrigerator with Top mount freezer, Size range = Very large (over 23 cu. ft.), AV = 30.9, Energy Star qualified, Rated kWh = 435"/>
        <s v="Refrigerator with Top mount freezer, Size range = Very large (over 23 cu. ft.), AV = 30.9, 30% lower than Code, Rated kWh = 338"/>
        <s v="Refrigerator with Top mount freezer, Size range = Weighted Size, AV = 23.2, Energy Star qualified, Rated kWh = 379"/>
        <s v="Refrigerator with Top mount freezer, Size range = Weighted Size, AV = 23.2, 30% lower than Code, Rated kWh = 295"/>
        <s v="Refrigerator without Freezer, Size range = Very Small (&lt;13 cu. ft.), AV = 11, Energy Star qualified, Rated kWh = 251"/>
        <s v="Refrigerator without Freezer, Size range = Very Small (&lt;13 cu. ft.), AV = 11, 30% lower than Code, Rated kWh = 195"/>
        <s v="Refrigerator without Freezer, Size range = Small (13 – 16 cu. ft.), AV = 15, Energy Star qualified, Rated kWh = 277"/>
        <s v="Refrigerator without Freezer, Size range = Small (13 – 16 cu. ft.), AV = 15, 30% lower than Code, Rated kWh = 216"/>
        <s v="Refrigerator without Freezer, Size range = Medium (17 – 20 cu. ft.), AV = 19, Energy Star qualified, Rated kWh = 302"/>
        <s v="Refrigerator without Freezer, Size range = Medium (17 – 20 cu. ft.), AV = 19, 30% lower than Code, Rated kWh = 235"/>
        <s v="Refrigerator without Freezer, Size range = Large (21 – 23 cu. ft.), AV = 22, Energy Star qualified, Rated kWh = 321"/>
        <s v="Refrigerator without Freezer, Size range = Large (21 – 23 cu. ft.), AV = 22, 30% lower than Code, Rated kWh = 250"/>
        <s v="Refrigerator without Freezer, Size range = Very large (over 23 cu. ft.), AV = 26, Energy Star qualified, Rated kWh = 347"/>
        <s v="Refrigerator without Freezer, Size range = Very large (over 23 cu. ft.), AV = 26, 30% lower than Code, Rated kWh = 270"/>
        <s v="Refrigerator without Freezer, Size range = Weighted Size, AV = 14.2, Energy Star qualified, Rated kWh = 272"/>
        <s v="Refrigerator without Freezer, Size range = Weighted Size, AV = 14.2, 30% lower than Code, Rated kWh = 211"/>
        <s v="Refrigerator with Top mount freezer, with Icemaker,  Size range = Very Small (&lt;13 cu. ft.), AV = 13.1, Energy Star qualified, Rated kWh = 381"/>
        <s v="Refrigerator with Top mount freezer, with Icemaker,  Size range = Very Small (&lt;13 cu. ft.), AV = 13.1, 30% lower than Code, Rated kWh = 296"/>
        <s v="Refrigerator with Top mount freezer, with Icemaker,  Size range = Small (13 – 16 cu. ft.), AV = 17.9, Energy Star qualified, Rated kWh = 416"/>
        <s v="Refrigerator with Top mount freezer, with Icemaker,  Size range = Small (13 – 16 cu. ft.), AV = 17.9, 30% lower than Code, Rated kWh = 323"/>
        <s v="Refrigerator with Top mount freezer, with Icemaker,  Size range = Medium (17 – 20 cu. ft.), AV = 22.6, Energy Star qualified, Rated kWh = 450"/>
        <s v="Refrigerator with Top mount freezer, with Icemaker,  Size range = Medium (17 – 20 cu. ft.), AV = 22.6, 30% lower than Code, Rated kWh = 350"/>
        <s v="Refrigerator with Top mount freezer, with Icemaker,  Size range = Large (21 – 23 cu. ft.), AV = 26.2, Energy Star qualified, Rated kWh = 476"/>
        <s v="Refrigerator with Top mount freezer, with Icemaker,  Size range = Large (21 – 23 cu. ft.), AV = 26.2, 30% lower than Code, Rated kWh = 370"/>
        <s v="Refrigerator with Top mount freezer, with Icemaker,  Size range = Very large (over 23 cu. ft.), AV = 30.9, Energy Star qualified, Rated kWh = 510"/>
        <s v="Refrigerator with Top mount freezer, with Icemaker,  Size range = Very large (over 23 cu. ft.), AV = 30.9, 30% lower than Code, Rated kWh = 397"/>
        <s v="Refrigerator with Top mount freezer, with Icemaker,  Size range = Weighted Size, AV = 24.7, Energy Star qualified, Rated kWh = 466"/>
        <s v="Refrigerator with Top mount freezer, with Icemaker,  Size range = Weighted Size, AV = 24.7, 30% lower than Code, Rated kWh = 363"/>
        <s v="Refrigerator with Side mount freezer, Size range = Very Small (&lt;13 cu. ft.), AV = 14.1, Energy Star qualified, Rated kWh = 376"/>
        <s v="Refrigerator with Side mount freezer, Size range = Very Small (&lt;13 cu. ft.), AV = 14.1, 30% lower than Code, Rated kWh = 293"/>
        <s v="Refrigerator with Side mount freezer, Size range = Small (13 – 16 cu. ft.), AV = 19.2, Energy Star qualified, Rated kWh = 415"/>
        <s v="Refrigerator with Side mount freezer, Size range = Small (13 – 16 cu. ft.), AV = 19.2, 30% lower than Code, Rated kWh = 323"/>
        <s v="Refrigerator with Side mount freezer, Size range = Medium (17 – 20 cu. ft.), AV = 24.3, Energy Star qualified, Rated kWh = 455"/>
        <s v="Refrigerator with Side mount freezer, Size range = Medium (17 – 20 cu. ft.), AV = 24.3, 30% lower than Code, Rated kWh = 354"/>
        <s v="Refrigerator with Side mount freezer, Size range = Large (21 – 23 cu. ft.), AV = 28.2, Energy Star qualified, Rated kWh = 484"/>
        <s v="Refrigerator with Side mount freezer, Size range = Large (21 – 23 cu. ft.), AV = 28.2, 30% lower than Code, Rated kWh = 377"/>
        <s v="Refrigerator with Side mount freezer, Size range = Very large (over 23 cu. Ft.), AV = 33.3, Energy Star qualified, Rated kWh = 523"/>
        <s v="Refrigerator with Side mount freezer, Size range = Very large (over 23 cu. Ft.), AV = 33.3, 30% lower than Code, Rated kWh = 407"/>
        <s v="Refrigerator with Side mount freezer, Size range = Weighted Size, AV = 26.9, Energy Star qualified, Rated kWh = 482"/>
        <s v="Refrigerator with Side mount freezer, Size range = Weighted Size, AV = 26.9, 30% lower than Code, Rated kWh = 375"/>
        <s v="Refrigerator with Side mount freezer, with Icemaker,  Size range = Very Small (&lt;13 cu. ft.), AV = 14.1, Energy Star qualified, Rated kWh = 452"/>
        <s v="Refrigerator with Side mount freezer, with Icemaker,  Size range = Very Small (&lt;13 cu. ft.), AV = 14.1, 30% lower than Code, Rated kWh = 351"/>
        <s v="Refrigerator with Side mount freezer, with Icemaker,  Size range = Small (13 – 16 cu. ft.), AV = 19.2, Energy Star qualified, Rated kWh = 491"/>
        <s v="Refrigerator with Side mount freezer, with Icemaker,  Size range = Small (13 – 16 cu. ft.), AV = 19.2, 30% lower than Code, Rated kWh = 382"/>
        <s v="Refrigerator with Side mount freezer, with Icemaker,  Size range = Medium (17 – 20 cu. ft.), AV = 24.3, Energy Star qualified, Rated kWh = 530"/>
        <s v="Refrigerator with Side mount freezer, with Icemaker,  Size range = Medium (17 – 20 cu. ft.), AV = 24.3, 30% lower than Code, Rated kWh = 412"/>
        <s v="Refrigerator with Side mount freezer, with Icemaker,  Size range = Large (21 – 23 cu. ft.), AV = 28.2, Energy Star qualified, Rated kWh = 560"/>
        <s v="Refrigerator with Side mount freezer, with Icemaker,  Size range = Large (21 – 23 cu. ft.), AV = 28.2, 30% lower than Code, Rated kWh = 435"/>
        <s v="Refrigerator with Side mount freezer, with Icemaker,  Size range = Very large (over 23 cu. Ft.), AV = 33.3, Energy Star qualified, Rated kWh = 599"/>
        <s v="Refrigerator with Side mount freezer, with Icemaker,  Size range = Very large (over 23 cu. Ft.), AV = 33.3, 30% lower than Code, Rated kWh = 466"/>
        <s v="Refrigerator with Side mount freezer, with Icemaker,  Size range = Weighted Size, AV = 29.9, Energy Star qualified, Rated kWh = 572"/>
        <s v="Refrigerator with Side mount freezer, with Icemaker,  Size range = Weighted Size, AV = 29.9, 30% lower than Code, Rated kWh = 445"/>
        <s v="Refrigerator with Side mount freezer, with Icemaker,  with thru-door ice service, Size range = Very Small (&lt;13 cu. ft.), AV = 14.1, Energy Star qualified, Rated kWh = 498"/>
        <s v="Refrigerator with Side mount freezer, with Icemaker,  with thru-door ice service, Size range = Very Small (&lt;13 cu. ft.), AV = 14.1, 30% lower than Code, Rated kWh = 387"/>
        <s v="Refrigerator with Side mount freezer, with Icemaker,  with thru-door ice service, Size range = Small (13 – 16 cu. ft.), AV = 19.2, Energy Star qualified, Rated kWh = 537"/>
        <s v="Refrigerator with Side mount freezer, with Icemaker,  with thru-door ice service, Size range = Small (13 – 16 cu. ft.), AV = 19.2, 30% lower than Code, Rated kWh = 418"/>
        <s v="Refrigerator with Side mount freezer, with Icemaker,  with thru-door ice service, Size range = Medium (17 – 20 cu. ft.), AV = 24.3, Energy Star qualified, Rated kWh = 576"/>
        <s v="Refrigerator with Side mount freezer, with Icemaker,  with thru-door ice service, Size range = Medium (17 – 20 cu. ft.), AV = 24.3, 30% lower than Code, Rated kWh = 448"/>
        <s v="Refrigerator with Side mount freezer, with Icemaker,  with thru-door ice service, Size range = Large (21 – 23 cu. ft.), AV = 28.2, Energy Star qualified, Rated kWh = 607"/>
        <s v="Refrigerator with Side mount freezer, with Icemaker,  with thru-door ice service, Size range = Large (21 – 23 cu. ft.), AV = 28.2, 30% lower than Code, Rated kWh = 472"/>
        <s v="Refrigerator with Side mount freezer, with Icemaker,  with thru-door ice service, Size range = Very large (over 23 cu. Ft.), AV = 33.3, Energy Star qualified, Rated kWh = 645"/>
        <s v="Refrigerator with Side mount freezer, with Icemaker,  with thru-door ice service, Size range = Very large (over 23 cu. Ft.), AV = 33.3, 30% lower than Code, Rated kWh = 502"/>
        <s v="Refrigerator with Side mount freezer, with Icemaker,  with thru-door ice service, Size range = Weighted Size, AV = 31.1, Energy Star qualified, Rated kWh = 629"/>
        <s v="Refrigerator with Side mount freezer, with Icemaker,  with thru-door ice service, Size range = Weighted Size, AV = 31.1, 30% lower than Code, Rated kWh = 489"/>
        <s v="Refrigerator with Bottom mount freezer, Size range = Very Small (&lt;13 cu. ft.), AV = 13.9, Energy Star qualified, Rated kWh = 396"/>
        <s v="Refrigerator with Bottom mount freezer, Size range = Very Small (&lt;13 cu. ft.), AV = 13.9, 30% lower than Code, Rated kWh = 308"/>
        <s v="Refrigerator with Bottom mount freezer, Size range = Small (13 – 16 cu. ft.), AV = 19, Energy Star qualified, Rated kWh = 437"/>
        <s v="Refrigerator with Bottom mount freezer, Size range = Small (13 – 16 cu. ft.), AV = 19, 30% lower than Code, Rated kWh = 340"/>
        <s v="Refrigerator with Bottom mount freezer, Size range = Medium (17 – 20 cu. ft.), AV = 24.1, Energy Star qualified, Rated kWh = 477"/>
        <s v="Refrigerator with Bottom mount freezer, Size range = Medium (17 – 20 cu. ft.), AV = 24.1, 30% lower than Code, Rated kWh = 371"/>
        <s v="Refrigerator with Bottom mount freezer, Size range = Large (21 – 23 cu. ft.), AV = 27.9, Energy Star qualified, Rated kWh = 508"/>
        <s v="Refrigerator with Bottom mount freezer, Size range = Large (21 – 23 cu. ft.), AV = 27.9, 30% lower than Code, Rated kWh = 395"/>
        <s v="Refrigerator with Bottom mount freezer, Size range = Very large (over 23 cu. Ft.), AV = 32.9, Energy Star qualified, Rated kWh = 547"/>
        <s v="Refrigerator with Bottom mount freezer, Size range = Very large (over 23 cu. Ft.), AV = 32.9, 30% lower than Code, Rated kWh = 426"/>
        <s v="Refrigerator with Bottom mount freezer, Size range = Weighted Size, AV = 25.9, Energy Star qualified, Rated kWh = 500"/>
        <s v="Refrigerator with Bottom mount freezer, Size range = Weighted Size, AV = 25.9, 30% lower than Code, Rated kWh = 389"/>
        <s v="Refrigerator with Bottom mount freezer, with Icemaker,  with thru-door ice service, Size range = Very Small (&lt;13 cu. ft.), AV = 13.9, Energy Star qualified, Rated kWh = 544"/>
        <s v="Refrigerator with Bottom mount freezer, with Icemaker,  with thru-door ice service, Size range = Very Small (&lt;13 cu. ft.), AV = 13.9, 30% lower than Code, Rated kWh = 423"/>
        <s v="Refrigerator with Bottom mount freezer, with Icemaker,  with thru-door ice service, Size range = Small (13 – 16 cu. ft.), AV = 19, Energy Star qualified, Rated kWh = 586"/>
        <s v="Refrigerator with Bottom mount freezer, with Icemaker,  with thru-door ice service, Size range = Small (13 – 16 cu. ft.), AV = 19, 30% lower than Code, Rated kWh = 456"/>
        <s v="Refrigerator with Bottom mount freezer, with Icemaker,  with thru-door ice service, Size range = Medium (17 – 20 cu. ft.), AV = 24.1, Energy Star qualified, Rated kWh = 628"/>
        <s v="Refrigerator with Bottom mount freezer, with Icemaker,  with thru-door ice service, Size range = Medium (17 – 20 cu. ft.), AV = 24.1, 30% lower than Code, Rated kWh = 489"/>
        <s v="Refrigerator with Bottom mount freezer, with Icemaker,  with thru-door ice service, Size range = Large (21 – 23 cu. ft.), AV = 27.9, Energy Star qualified, Rated kWh = 660"/>
        <s v="Refrigerator with Bottom mount freezer, with Icemaker,  with thru-door ice service, Size range = Large (21 – 23 cu. ft.), AV = 27.9, 30% lower than Code, Rated kWh = 513"/>
        <s v="Refrigerator with Bottom mount freezer, with Icemaker,  with thru-door ice service, Size range = Very large (over 23 cu. Ft.), AV = 32.9, Energy Star qualified, Rated kWh = 702"/>
        <s v="Refrigerator with Bottom mount freezer, with Icemaker,  with thru-door ice service, Size range = Very large (over 23 cu. Ft.), AV = 32.9, 30% lower than Code, Rated kWh = 546"/>
        <s v="Refrigerator with Bottom mount freezer, with Icemaker,  with thru-door ice service, Size range = Weighted Size, AV = 31.1, Energy Star qualified, Rated kWh = 687"/>
        <s v="Refrigerator with Bottom mount freezer, with Icemaker,  with thru-door ice service, Size range = Weighted Size, AV = 31.1, 30% lower than Code, Rated kWh = 534"/>
        <s v="Refrigerator with Bottom mount freezer, with Icemaker,  Size range = Very Small (&lt;13 cu. ft.), AV = 13.9, Energy Star qualified, Rated kWh = 472"/>
        <s v="Refrigerator with Bottom mount freezer, with Icemaker,  Size range = Very Small (&lt;13 cu. ft.), AV = 13.9, 30% lower than Code, Rated kWh = 367"/>
        <s v="Refrigerator with Bottom mount freezer, with Icemaker,  Size range = Small (13 – 16 cu. ft.), AV = 19, Energy Star qualified, Rated kWh = 512"/>
        <s v="Refrigerator with Bottom mount freezer, with Icemaker,  Size range = Small (13 – 16 cu. ft.), AV = 19, 30% lower than Code, Rated kWh = 398"/>
        <s v="Refrigerator with Bottom mount freezer, with Icemaker,  Size range = Medium (17 – 20 cu. ft.), AV = 24.1, Energy Star qualified, Rated kWh = 553"/>
        <s v="Refrigerator with Bottom mount freezer, with Icemaker,  Size range = Medium (17 – 20 cu. ft.), AV = 24.1, 30% lower than Code, Rated kWh = 430"/>
        <s v="Refrigerator with Bottom mount freezer, with Icemaker,  Size range = Large (21 – 23 cu. ft.), AV = 27.9, Energy Star qualified, Rated kWh = 583"/>
        <s v="Refrigerator with Bottom mount freezer, with Icemaker,  Size range = Large (21 – 23 cu. ft.), AV = 27.9, 30% lower than Code, Rated kWh = 454"/>
        <s v="Refrigerator with Bottom mount freezer, with Icemaker,  Size range = Very large (over 23 cu. Ft.), AV = 32.9, Energy Star qualified, Rated kWh = 623"/>
        <s v="Refrigerator with Bottom mount freezer, with Icemaker,  Size range = Very large (over 23 cu. Ft.), AV = 32.9, 30% lower than Code, Rated kWh = 484"/>
        <s v="Refrigerator with Bottom mount freezer, with Icemaker,  Size range = Weighted Size, AV = 29, Energy Star qualified, Rated kWh = 595"/>
        <s v="Refrigerator with Bottom mount freezer, with Icemaker,  Size range = Weighted Size, AV = 29, 30% lower than Code, Rated kWh = 463"/>
        <s v="Refrigerator-freezers, weighted configuration and size range, AV = 26, Energy Star qualified, Rated kWh = 491"/>
        <s v="Refrigerator-freezers, weighted configuration and size range, AV = 26, 30% lower than Code, Rated kWh = 382"/>
        <s v="Upright freezer, Size range = Small (&lt;13 cu ft.), AV = 19.4, Energy Star qualified, Rated kWh = 229.5"/>
        <s v="Upright freezer, Size range = Small (&lt;13 cu ft.), AV = 19.4, 30% lower than Code, Rated kWh = 178.5"/>
        <s v="Upright freezer, Size range = Medium (13-16 cu ft), AV = 25.5, Energy Star qualified, Rated kWh = 246.6"/>
        <s v="Upright freezer, Size range = Medium (13-16 cu ft), AV = 25.5, 30% lower than Code, Rated kWh = 191.8"/>
        <s v="Upright freezer, Size range = Large (&gt;16 cu ft), AV = 31.7, Energy Star qualified, Rated kWh = 264.6"/>
        <s v="Upright freezer, Size range = Large (&gt;16 cu ft), AV = 31.7, 30% lower than Code, Rated kWh = 205.8"/>
        <s v="Upright freezer, Size range = Weighted Size, AV = 26.4, Energy Star qualified, Rated kWh = 249.3"/>
        <s v="Upright freezer, Size range = Weighted Size, AV = 26.4, 30% lower than Code, Rated kWh = 193.9"/>
        <s v="Upright freezer, with Icemaker,  Size range = Small (&lt;13 cu ft.), AV = 19.4, Energy Star qualified, Rated kWh = 290.7"/>
        <s v="Upright freezer, with Icemaker,  Size range = Small (&lt;13 cu ft.), AV = 19.4, 30% lower than Code, Rated kWh = 226.1"/>
        <s v="Upright freezer, with Icemaker,  Size range = Medium (13-16 cu ft), AV = 25.5, Energy Star qualified, Rated kWh = 317.7"/>
        <s v="Upright freezer, with Icemaker,  Size range = Medium (13-16 cu ft), AV = 25.5, 30% lower than Code, Rated kWh = 247.1"/>
        <s v="Upright freezer, with Icemaker,  Size range = Large (&gt;16 cu ft), AV = 31.7, Energy Star qualified, Rated kWh = 344.7"/>
        <s v="Upright freezer, with Icemaker,  Size range = Large (&gt;16 cu ft), AV = 31.7, 30% lower than Code, Rated kWh = 268.1"/>
        <s v="Upright freezer, with Icemaker,  Size range = Weighted Size, AV = 28.4, Energy Star qualified, Rated kWh = 330.3"/>
        <s v="Upright freezer, with Icemaker,  Size range = Weighted Size, AV = 28.4, 30% lower than Code, Rated kWh = 256.9"/>
        <s v="Chest freezer, Size range = Small (&lt;13 cu ft.), AV = 19.4, Energy Star qualified, Rated kWh = 169.2"/>
        <s v="Chest freezer, Size range = Small (&lt;13 cu ft.), AV = 19.4, 30% lower than Code, Rated kWh = 131.6"/>
        <s v="Chest freezer, Size range = Medium (13-16 cu ft), AV = 25.5, Energy Star qualified, Rated kWh = 192.6"/>
        <s v="Chest freezer, Size range = Medium (13-16 cu ft), AV = 25.5, 30% lower than Code, Rated kWh = 149.8"/>
        <s v="Chest freezer, Size range = Large (&gt;16 cu ft), AV = 31.7, Energy Star qualified, Rated kWh = 215.1"/>
        <s v="Chest freezer, Size range = Large (&gt;16 cu ft), AV = 31.7, 30% lower than Code, Rated kWh = 167.3"/>
        <s v="Chest freezer, Size range = Weighted Size, AV = 21.9, Energy Star qualified, Rated kWh = 179.1"/>
        <s v="Chest freezer, Size range = Weighted Size, AV = 21.9, 30% lower than Code, Rated kWh = 139.3"/>
        <s v="Chest freezer, Size range = Small (&lt;13 cu ft.), AV = 19.4, Energy Star qualified, Rated kWh = 234.9"/>
        <s v="Chest freezer, Size range = Small (&lt;13 cu ft.), AV = 19.4, 30% lower than Code, Rated kWh = 182.7"/>
        <s v="Chest freezer, Size range = Medium (13-16 cu ft), AV = 25.5, Energy Star qualified, Rated kWh = 267.3"/>
        <s v="Chest freezer, Size range = Medium (13-16 cu ft), AV = 25.5, 30% lower than Code, Rated kWh = 207.9"/>
        <s v="Chest freezer, Size range = Large (&gt;16 cu ft), AV = 31.7, Energy Star qualified, Rated kWh = 298.8"/>
        <s v="Chest freezer, Size range = Large (&gt;16 cu ft), AV = 31.7, 30% lower than Code, Rated kWh = 232.4"/>
        <s v="Chest freezer, Size range = Weighted, AV = 22.9, Energy Star qualified, Rated kWh = 253.8"/>
        <s v="Chest freezer, Size range = Weighted, AV = 22.9, 30% lower than Code, Rated kWh = 197.4"/>
        <s v="Freezers, weighted configuration and size range, AV = 25, Energy Star qualified, Rated kWh = 253.8"/>
        <s v="Freezers, weighted configuration and size range, AV = 25, 30% lower than Code, Rated kWh = 197.4"/>
        <s v="Refrigerator with interior freezer, Size range = compact (5-7 cu. ft.), AV = 6.3, Energy Star qualified, Rated kWh = 278"/>
        <s v="Refrigerator with interior freezer, Size range = compact (5-7 cu. ft.), AV = 6.3, 30% lower than Code, Rated kWh = 216"/>
        <s v="Refrigerator with interior freezer, Size range = compact mini (&lt;5 cu. ft.), AV = 3.1, Energy Star qualified, Rated kWh = 252"/>
        <s v="Refrigerator with interior freezer, Size range = compact mini (&lt;5 cu. ft.), AV = 3.1, 30% lower than Code, Rated kWh = 196"/>
        <s v="Refrigerator without Freezer, Size range = compact (5-7 cu. ft.), AV = 6, Energy Star qualified, Rated kWh = 239"/>
        <s v="Refrigerator without Freezer, Size range = compact (5-7 cu. ft.), AV = 6, 30% lower than Code, Rated kWh = 186"/>
        <s v="Refrigerator without Freezer, Size range = compact mini (&lt;5 cu. ft.), AV = 3, Energy Star qualified, Rated kWh = 219"/>
        <s v="Refrigerator without Freezer, Size range = compact mini (&lt;5 cu. ft.), AV = 3, 30% lower than Code, Rated kWh = 170"/>
        <s v="Refrigerator with Top mount freezer, Size range = compact (5-7 cu. ft.), AV = 7.4, Energy Star qualified, Rated kWh = 384"/>
        <s v="Refrigerator with Top mount freezer, Size range = compact (5-7 cu. ft.), AV = 7.4, 30% lower than Code, Rated kWh = 299"/>
        <s v="Refrigerator with Top mount freezer, Size range = compact mini (&lt;5 cu. ft.), AV = 3.7, Energy Star qualified, Rated kWh = 345"/>
        <s v="Refrigerator with Top mount freezer, Size range = compact mini (&lt;5 cu. ft.), AV = 3.7, 30% lower than Code, Rated kWh = 268"/>
        <s v="Refrigerator with Bottom mount freezer, Size range = compact (5-7 cu. ft.), AV = 7.4, Energy Star qualified, Rated kWh = 384"/>
        <s v="Refrigerator with Bottom mount freezer, Size range = compact (5-7 cu. ft.), AV = 7.4, 30% lower than Code, Rated kWh = 299"/>
        <s v="Refrigerator with Bottom mount freezer, Size range = compact mini (&lt;5 cu. ft.), AV = 3.7, Energy Star qualified, Rated kWh = 345"/>
        <s v="Refrigerator with Bottom mount freezer, Size range = compact mini (&lt;5 cu. ft.), AV = 3.7, 30% lower than Code, Rated kWh = 268"/>
        <s v="Refrigerator with Bottom mount freezer, Size range = extra large (&gt; 28 cu. ft.), AV = 38, Energy Star qualified, Rated kWh = 588"/>
        <s v="Refrigerator with Bottom mount freezer, Size range = extra large (&gt; 28 cu. ft.), AV = 38, 30% lower than Code, Rated kWh = 457"/>
        <s v="Refrigerator with Bottom mount freezer, with Icemaker,  Size range = extra large (&gt; 28 cu. ft.), AV = 38, Energy Star qualified, Rated kWh = 663"/>
        <s v="Refrigerator with Bottom mount freezer, with Icemaker,  Size range = extra large (&gt; 28 cu. ft.), AV = 38, 30% lower than Code, Rated kWh = 516"/>
        <s v="EER-rated packaged Air Conditioner, Size Range: 65 - 110 kBTU/h, EER = 11.5 (IEER = 14.1), EIR = 0.26, Fan W/CFM = 0.4, two-speed fan, with Econo"/>
        <s v="EER-rated packaged Air Conditioner, Size Range: 65 - 110 kBTU/h, EER = 12 (IEER = 14.8), EIR = 0.247, Fan W/CFM = 0.4, two-speed fan, with Econo"/>
        <s v="EER-rated packaged Air Conditioner, Size Range: 65 - 110 kBTU/h, EER = 13 (IEER = 16.3), EIR = 0.226, Fan W/CFM = 0.4, two-speed fan, with Econo"/>
        <s v="EER-rated packaged Air Conditioner, Size Range: 110 - 135 kBTU/h, EER = 11.5 (IEER = 14.3), EIR = 0.26, Fan W/CFM = 0.4, two-speed fan, with Econo"/>
        <s v="EER-rated packaged Air Conditioner, Size Range: 110 - 135 kBTU/h, EER = 12 (IEER = 15.4), EIR = 0.247, Fan W/CFM = 0.4, two-speed fan, with Econo"/>
        <s v="EER-rated packaged Air Conditioner, Size Range: 110 - 135 kBTU/h, EER = 12.5 (IEER = 16.5), EIR = 0.236, Fan W/CFM = 0.4, two-speed fan, with Econo"/>
        <s v="EER-rated packaged Air Conditioner, Size Range: 135 - 240 kBTU/h, EER = 11.5 (IEER = 14.3), EIR = 0.255, Fan W/CFM = 0.41, two-speed fan, with Econo"/>
        <s v="EER-rated packaged Air Conditioner, Size Range: 135 - 240 kBTU/h, EER = 12 (IEER = 15.4), EIR = 0.243, Fan W/CFM = 0.41, two-speed fan, with Econo"/>
        <s v="EER-rated packaged Air Conditioner, Size Range: 135 - 240 kBTU/h, EER = 12.5 (IEER = 16.5), EIR = 0.231, Fan W/CFM = 0.41, two-speed fan, with Econo"/>
        <s v="EER-rated packaged Air Conditioner, Size Range: 240 - 760 kBTU/h, EER = 10.8 (IEER = 12.8), EIR = 0.255, Fan W/CFM = 0.61, two-speed fan, with Econo"/>
        <s v="EER-rated packaged Air Conditioner, Size Range: 240 - 760 kBTU/h, EER = 11.5 (IEER = 13.9), EIR = 0.236, Fan W/CFM = 0.61, two-speed fan, with Econo"/>
        <s v="EER-rated packaged Air Conditioner, Size Range: 240 - 760 kBTU/h, EER = 12.5 (IEER = 15.5), EIR = 0.213, Fan W/CFM = 0.61, two-speed fan, with Econo"/>
        <s v="EER-rated packaged Air Conditioner, Size Range: 760 -  kBTU/h, EER = 10.2 (IEER = 11.8), EIR = 0.273, Fan W/CFM = 0.61, two-speed fan, with Econo"/>
        <s v="EER-rated packaged Air Conditioner, Size Range: 760 -  kBTU/h, EER = 11 (IEER = 13.1), EIR = 0.249, Fan W/CFM = 0.61, two-speed fan, with Econo"/>
        <s v="EER-rated packaged Air Conditioner, Size Range: 760 -  kBTU/h, EER = 12 (IEER = 14.7), EIR = 0.224, Fan W/CFM = 0.61, two-speed fan, with Econo"/>
        <s v="Commercial SEER-rated Packaged Air Conditioners, Size Range: 18 - 55 kBTU/h, SEER = 15 (EER = 12.9), EIR = 0.234, Fan W/CFM = 0.25, one-speed fan, without Econo"/>
        <s v="Commercial SEER-rated Packaged Air Conditioners, Size Range: 18 - 55 kBTU/h, SEER = 16 (EER = 12.5), EIR = 0.238, Fan W/CFM = 0.27, two-speed fan, without Econo"/>
        <s v="Commercial SEER-rated Packaged Air Conditioners, Size Range: 18 - 55 kBTU/h, SEER = 17 (EER = 13.3), EIR = 0.223, Fan W/CFM = 0.27, two-speed fan, without Econo"/>
        <s v="Commercial SEER-rated Packaged Air Conditioners, Size Range: 18 - 55 kBTU/h, SEER = 18 (EER = 14), EIR = 0.209, Fan W/CFM = 0.27, two-speed fan, without Econo"/>
        <s v="Commercial SEER-rated Packaged Air Conditioners, Size Range: 55 - 65 kBTU/h, SEER = 15 (EER = 12.6), EIR = 0.236, Fan W/CFM = 0.25, two-speed fan, with Econo"/>
        <s v="Commercial SEER-rated Packaged Air Conditioners, Size Range: 55 - 65 kBTU/h, SEER = 16 (EER = 12.5), EIR = 0.238, Fan W/CFM = 0.27, two-speed fan, with Econo"/>
        <s v="Commercial SEER-rated Packaged Air Conditioners, Size Range: 55 - 65 kBTU/h, SEER = 17 (EER = 13.3), EIR = 0.223, Fan W/CFM = 0.27, two-speed fan, with Econo"/>
        <s v="Commercial SEER-rated Packaged Air Conditioners, Size Range: 55 - 65 kBTU/h, SEER = 18 (EER = 14), EIR = 0.209, Fan W/CFM = 0.27, two-speed fan, with Econo"/>
        <s v="Commercial SEER-rated split Air Conditioners, Size Range: 18 - 45 kBTU/h, SEER = 15 (EER = 12.8), EIR = 0.232, Fan W/CFM = 0.25, one-speed fan, without Econo"/>
        <s v="Commercial SEER-rated split Air Conditioners, Size Range: 18 - 45 kBTU/h, SEER = 16 (EER = 12.5), EIR = 0.238, Fan W/CFM = 0.27, two-speed fan, without Econo"/>
        <s v="Commercial SEER-rated split Air Conditioners, Size Range: 18 - 45 kBTU/h, SEER = 17 (EER = 13.3), EIR = 0.223, Fan W/CFM = 0.27, two-speed fan, without Econo"/>
        <s v="Commercial SEER-rated split Air Conditioners, Size Range: 18 - 45 kBTU/h, SEER = 18 (EER = 14), EIR = 0.209, Fan W/CFM = 0.27, two-speed fan, without Econo"/>
        <s v="Commercial SEER-rated split Air Conditioners, Size Range: 45 - 55 kBTU/h, SEER = 15 (EER = 12.8), EIR = 0.232, Fan W/CFM = 0.25, one-speed fan, without Econo"/>
        <s v="Commercial SEER-rated split Air Conditioners, Size Range: 45 - 55 kBTU/h, SEER = 16 (EER = 12.5), EIR = 0.238, Fan W/CFM = 0.27, two-speed fan, without Econo"/>
        <s v="Commercial SEER-rated split Air Conditioners, Size Range: 45 - 55 kBTU/h, SEER = 17 (EER = 13.3), EIR = 0.223, Fan W/CFM = 0.27, two-speed fan, without Econo"/>
        <s v="Commercial SEER-rated split Air Conditioners, Size Range: 45 - 55 kBTU/h, SEER = 18 (EER = 14), EIR = 0.209, Fan W/CFM = 0.27, two-speed fan, without Econo"/>
        <s v="Commercial SEER-rated split Air Conditioners, Size Range: 55 - 65 kBTU/h, SEER = 15 (EER = 12.6), EIR = 0.236, Fan W/CFM = 0.25, two-speed fan, with Econo"/>
        <s v="Commercial SEER-rated split Air Conditioners, Size Range: 55 - 65 kBTU/h, SEER = 16 (EER = 12.5), EIR = 0.238, Fan W/CFM = 0.27, two-speed fan, with Econo"/>
        <s v="Commercial SEER-rated split Air Conditioners, Size Range: 55 - 65 kBTU/h, SEER = 17 (EER = 13.3), EIR = 0.223, Fan W/CFM = 0.27, two-speed fan, with Econo"/>
        <s v="Commercial SEER-rated split Air Conditioners, Size Range: 55 - 65 kBTU/h, SEER = 18 (EER = 14), EIR = 0.209, Fan W/CFM = 0.27, two-speed fan, with Econo"/>
        <s v="Residential SEER-rated split Air Conditioners, Size Range: 18 - 65 kBTU/h, SEER = 15 (EER = 12.8), EIR = 0.232, Fan W/CFM = 0.25, one-speed fan"/>
        <s v="Residential SEER-rated split Air Conditioners, Size Range: 18 - 65 kBTU/h, SEER = 16 (EER = 12.5), EIR = 0.238, Fan W/CFM = 0.27, two-speed fan"/>
        <s v="Residential SEER-rated split Air Conditioners, Size Range: 18 - 65 kBTU/h, SEER = 17 (EER = 13.3), EIR = 0.223, Fan W/CFM = 0.27, two-speed fan"/>
        <s v="Residential SEER-rated split Air Conditioners, Size Range: 18 - 65 kBTU/h, SEER = 18 (EER = 14), EIR = 0.209, Fan W/CFM = 0.27, two-speed fan"/>
        <s v="Residential SEER-rated split Air Conditioners, Size Range: 18 - 65 kBTU/h, SEER = 19 (EER = 14.8), EIR = 0.201, Fan W/CFM = 0.23, two-speed fan"/>
        <s v="Residential SEER-rated split Air Conditioners, Size Range: 18 - 65 kBTU/h, SEER = 20 (EER = 15.6), EIR = 0.19, Fan W/CFM = 0.23, two-speed fan"/>
        <s v="Residential SEER-rated split Air Conditioners, Size Range: 18 - 65 kBTU/h, SEER = 21 (EER = 16.4), EIR = 0.18, Fan W/CFM = 0.23, two-speed fan"/>
        <s v="Residential SEER-rated split Air Conditioners, Size Range: 18 - 45 kBTU/h, SEER = 17.4, one-speed fan, evaporative cooled condenser"/>
        <s v="Residential SEER-rated split Heat Pumps, SEER = 17 (EER = 13.3), HSPF = 9.4 (COP = 3.74), EIR = 0.223, Fan W/CFM = 0.27, two-speed fan"/>
        <s v="Residential SEER-rated split Heat Pumps, SEER = 15 (EER = 12.8), HSPF = 8.7 (COP = 3.68), EIR = 0.232, Fan W/CFM = 0.25, one-speed fan"/>
        <s v="Residential SEER-rated split Heat Pumps, SEER = 16 (EER = 12.5), HSPF = 9 (COP = 3.57), EIR = 0.238, Fan W/CFM = 0.27, two-speed fan"/>
        <s v="Residential SEER-rated split Heat Pumps, SEER = 18 (EER = 14), HSPF = 9.7 (COP = 3.86), EIR = 0.209, Fan W/CFM = 0.27, two-speed fan"/>
        <s v="Commercial SEER-rated Packaged Heat Pumps, Size Range: 18 - 65 kBTU/h, SEER = 15 (HSPF = 8.2), EIR = 0.226, Fan W/CFM = 0.29, one-speed fan, without Econo"/>
        <s v="Commercial SEER-rated Packaged Heat Pumps, Size Range: 18 - 65 kBTU/h, SEER = 16 (HSPF = 8.5), EIR = 0.238, Fan W/CFM = 0.27, two-speed fan, without Econo"/>
        <s v="Commercial SEER-rated Packaged Heat Pumps, Size Range: 18 - 65 kBTU/h, SEER = 17 (HSPF = 9.0), EIR = 0.223, Fan W/CFM = 0.27, two-speed fan, without Econo"/>
        <s v="Commercial SEER-rated Packaged Heat Pumps, Size Range: 55 - 65 kBTU/h, SEER = 15 (HSPF = 8.2), EIR = 0.256, Fan W/CFM = 0.25, two-speed fan, with Econo"/>
        <s v="Commercial SEER-rated Packaged Heat Pumps, Size Range: 55 - 65 kBTU/h, SEER = 16 (HSPF = 8.5), EIR = 0.238, Fan W/CFM = 0.27, two-speed fan, with Econo"/>
        <s v="Commercial SEER-rated Packaged Heat Pumps, Size Range: 55 - 65 kBTU/h, SEER = 17 (HSPF = 9.0), EIR = 0.223, Fan W/CFM = 0.27, two-speed fan, with Econo"/>
        <s v="Commercial SEER-rated Split Heat Pumps, Size Range: 18 - 65 kBTU/h, SEER = 15 (HSPF = 8.7), EIR = 0.232, Fan W/CFM = 0.25, one-speed fan, without Econo"/>
        <s v="Commercial SEER-rated Split Heat Pumps, Size Range: 18 - 65 kBTU/h, SEER = 16 (HSPF = 9.0), EIR = 0.238, Fan W/CFM = 0.27, two-speed fan, without Econo"/>
        <s v="Commercial SEER-rated Split Heat Pumps, Size Range: 18 - 65 kBTU/h, SEER = 17 (HSPF = 9.4), EIR = 0.223, Fan W/CFM = 0.27, two-speed fan, without Econo"/>
        <s v="Commercial SEER-rated Split Heat Pumps, Size Range: 18 - 65 kBTU/h, SEER = 18 (HSPF = 9.7), EIR = 0.209, Fan W/CFM = 0.27, two-speed fan, without Econo"/>
        <s v="Commercial SEER-rated Split Heat Pumps, Size Range: 55 - 65 kBTU/h, SEER = 15 (HSPF = 8.7), EIR = 0.256, Fan W/CFM = 0.25, two-speed fan, with Econo"/>
        <s v="Commercial SEER-rated Split Heat Pumps, Size Range: 55 - 65 kBTU/h, SEER = 16 (HSPF = 9.0), EIR = 0.238, Fan W/CFM = 0.27, two-speed fan, with Econo"/>
        <s v="Commercial SEER-rated Split Heat Pumps, Size Range: 55 - 65 kBTU/h, SEER = 17 (HSPF = 9.4), EIR = 0.223, Fan W/CFM = 0.27, two-speed fan, with Econo"/>
        <s v="Commercial SEER-rated Split Heat Pumps, Size Range: 55 - 65 kBTU/h, SEER = 18 (HSPF = 9.7), EIR = 0.209, Fan W/CFM = 0.27, two-speed fan, with Econo"/>
        <s v="Energy Star(R) Dish Washer - Standard Size - EAEU = 180, EF = 1.26"/>
        <s v="Energy Star(R) Dish Washer - Standard Size - EAEU = 260, EF = 0.86"/>
        <s v="Pkg AC EER = 10.0 (&gt;= 760 kBtuh)"/>
        <s v="Small Pkg AC,  adjust refrigerant charge to factory specified level"/>
        <s v="CFL fixture based on: CFLpin(110w); Total Watts = 110"/>
        <s v="CFL fixture based on: CFLpin(120w); Total Watts = 120"/>
        <s v="CFL fixture based on: CFLpin(13w); Total Watts = 13"/>
        <s v="CFL fixture based on: CFLpin(15w); Total Watts = 15"/>
        <s v="CFL fixture based on: CFLpin(18w); Total Watts = 18"/>
        <s v="CFL fixture based on: CFLpin(20w); Total Watts = 20"/>
        <s v="CFL fixture based on: CFLpin(24w); Total Watts = 24"/>
        <s v="CFL fixture based on: CFLpin(25w); Total Watts = 25"/>
        <s v="CFL fixture based on: CFLpin(26w); Total Watts = 26"/>
        <s v="CFL fixture based on: CFLpin(27w); Total Watts = 27"/>
        <s v="CFL fixture based on: CFLpin(28w); Total Watts = 28"/>
        <s v="CFL fixture based on: CFLpin(32w); Total Watts = 32"/>
        <s v="CFL fixture based on: CFLpin(34w); Total Watts = 34"/>
        <s v="CFL fixture based on: CFLpin(35w); Total Watts = 35"/>
        <s v="CFL fixture based on: CFLpin(36w); Total Watts = 36"/>
        <s v="CFL fixture based on: CFLpin(40w); Total Watts = 40"/>
        <s v="CFL fixture based on: CFLpin(42w); Total Watts = 42"/>
        <s v="CFL fixture based on: CFLpin(50w); Total Watts = 50"/>
        <s v="CFL fixture based on: CFLpin(55w); Total Watts = 55"/>
        <s v="CFL fixture based on: CFLpin(57w); Total Watts = 57"/>
        <s v="CFL fixture based on: CFLpin(5w); Total Watts = 5"/>
        <s v="CFL fixture based on: CFLpin(60w); Total Watts = 60"/>
        <s v="CFL fixture based on: CFLpin(75w); Total Watts = 75"/>
        <s v="CFL fixture based on: CFLpin(7w); Total Watts = 7"/>
        <s v="CFL fixture based on: CFLpin(80w); Total Watts = 80"/>
        <s v="CFL fixture based on: CFLpin(85w); Total Watts = 85"/>
        <s v="CFL fixture based on: CFLpin(95w); Total Watts = 95"/>
        <s v="CFL fixture based on: CFLpin(9w); Total Watts = 9"/>
        <s v="CFL Lamp: Non-Reflector, 100 Watts"/>
        <s v="CFL Lamp: Non-Reflector, 382 initial lumens, 10 Watts"/>
        <s v="CFL Lamp: Non-Reflector, 420 initial lumens, 11 Watts"/>
        <s v="CFL Lamp: Non-Reflector, 540 initial lumens, 12 Watts"/>
        <s v="CFL Lamp: Non-Reflector, 660 initial lumens, 13 Watts"/>
        <s v="CFL Lamp: Non-Reflector, 713 initial lumens, 14 Watts"/>
        <s v="CFL Lamp: Non-Reflector, 150 Watts"/>
        <s v="CFL Lamp: Non-Reflector, 765 initial lumens, 15 Watts"/>
        <s v="CFL Lamp: Non-Reflector, 810 initial lumens, 16 Watts"/>
        <s v="CFL Lamp: Non-Reflector, 845 initial lumens, 17 Watts"/>
        <s v="CFL Lamp: Non-Reflector, 885 initial lumens, 18 Watts"/>
        <s v="CFL Lamp: Non-Reflector, 925 initial lumens, 19 Watts"/>
        <s v="CFL Lamp: Non-Reflector, 200 Watts"/>
        <s v="CFL Lamp: Non-Reflector, 965 initial lumens, 20 Watts"/>
        <s v="CFL Lamp: Non-Reflector, 1070 initial lumens, 21 Watts"/>
        <s v="CFL Lamp: Non-Reflector, 1175 initial lumens, 22 Watts"/>
        <s v="CFL Lamp: Non-Reflector, 1280 initial lumens, 23 Watts"/>
        <s v="CFL Lamp: Non-Reflector, 1295 initial lumens, 24 Watts"/>
        <s v="CFL Lamp: Non-Reflector, 1310 initial lumens, 25 Watts"/>
        <s v="CFL Lamp: Non-Reflector, 1368 initial lumens, 26 Watts"/>
        <s v="CFL Lamp: Non-Reflector, 1427 initial lumens, 27 Watts"/>
        <s v="CFL Lamp: Non-Reflector, 1485 initial lumens, 28 Watts"/>
        <s v="CFL Lamp: Non-Reflector, 29 Watts"/>
        <s v="CFL Lamp: Non-Reflector, 30 Watts"/>
        <s v="CFL Lamp: Non-Reflector, 31 Watts"/>
        <s v="CFL Lamp: Non-Reflector, 32 Watts"/>
        <s v="CFL Lamp: Non-Reflector, 3 Watts"/>
        <s v="CFL Lamp: Non-Reflector, 42 Watts"/>
        <s v="CFL Lamp: Non-Reflector, 4 Watts"/>
        <s v="CFL Lamp: Non-Reflector, 55 Watts"/>
        <s v="CFL Lamp: Non-Reflector, 5 Watts"/>
        <s v="CFL Lamp: Non-Reflector, 60 Watts"/>
        <s v="CFL Lamp: Non-Reflector, 6 Watts"/>
        <s v="CFL Lamp: Non-Reflector, 296 initial lumens, 7 Watts"/>
        <s v="CFL Lamp: Non-Reflector, 80 Watts"/>
        <s v="CFL Lamp: Non-Reflector, 320 initial lumens, 8 Watts"/>
        <s v="CFL Lamp: Non-Reflector, 344 initial lumens, 9 Watts"/>
        <s v="CFL Lamp: Reflector, 100 Watts"/>
        <s v="CFL Lamp: Reflector, 10 Watts"/>
        <s v="CFL Lamp: Reflector, 11 Watts"/>
        <s v="CFL Lamp: Reflector, 12 Watts"/>
        <s v="CFL Lamp: Reflector, 13 Watts"/>
        <s v="CFL Lamp: Reflector, 14 Watts"/>
        <s v="CFL Lamp: Reflector, 150 Watts"/>
        <s v="CFL Lamp: Reflector, 565 initial lumens, 15 Watts"/>
        <s v="CFL Lamp: Reflector, 604 initial lumens, 16 Watts"/>
        <s v="CFL Lamp: Reflector, 644 initial lumens, 17 Watts"/>
        <s v="CFL Lamp: Reflector, 683 initial lumens, 18 Watts"/>
        <s v="CFL Lamp: Reflector, 723 initial lumens, 19 Watts"/>
        <s v="CFL Lamp: Reflector, 200 Watts"/>
        <s v="CFL Lamp: Reflector, 762 initial lumens, 20 Watts"/>
        <s v="CFL Lamp: Reflector, 801 initial lumens, 21 Watts"/>
        <s v="CFL Lamp: Reflector, 841 initial lumens, 22 Watts"/>
        <s v="CFL Lamp: Reflector, 880 initial lumens, 23 Watts"/>
        <s v="CFL Lamp: Reflector, 925 initial lumens, 24 Watts"/>
        <s v="CFL Lamp: Reflector, 970 initial lumens, 25 Watts"/>
        <s v="CFL Lamp: Reflector, 26 Watts"/>
        <s v="CFL Lamp: Reflector, 27 Watts"/>
        <s v="CFL Lamp: Reflector, 28 Watts"/>
        <s v="CFL Lamp: Reflector, 29 Watts"/>
        <s v="CFL Lamp: Reflector, 30 Watts"/>
        <s v="CFL Lamp: Reflector, 31 Watts"/>
        <s v="CFL Lamp: Reflector, 32 Watts"/>
        <s v="CFL Lamp: Reflector, 3 Watts"/>
        <s v="CFL Lamp: Reflector, 42 Watts"/>
        <s v="CFL Lamp: Reflector, 4 Watts"/>
        <s v="CFL Lamp: Reflector, 55 Watts"/>
        <s v="CFL Lamp: Reflector, 5 Watts"/>
        <s v="CFL Lamp: Reflector, 60 Watts"/>
        <s v="CFL Lamp: Reflector, 6 Watts"/>
        <s v="CFL Lamp: Reflector, 7 Watts"/>
        <s v="CFL Lamp: Reflector, 80 Watts"/>
        <s v="CFL Lamp: Reflector, 8 Watts"/>
        <s v="CFL Lamp: Reflector, 9 Watts"/>
        <s v="LF lamp and ballast: LF lamp: T12, 48 inch, 34W, 2475 lm, CRI = 60, rated life = 20000 hours (2): LF Ballast: Energy Saver Magnetic (EPACT compliant), Rapid Start, Normal LO (1); Delamped; Total Watts = 76"/>
        <s v="LF lamp and ballast: LF lamp: T12, 48 inch, 34W, 2475 lm, CRI = 60, rated life = 20000 hours (4): LF Ballast: Energy Saver Magnetic (EPACT compliant), Rapid Start, Normal LO (2); Delamped; Total Watts = 152"/>
        <s v="LF lamp and ballast: LF lamp: T5, 46 inch, 28W, 2750 lm, CRI = 85, rated life = 25000 hours (1): LF Ballast: Electronic, Programmed Start, High LO (1); Total Watts = 33"/>
        <s v="LF lamp and ballast: LF lamp: T5, 46 inch, 28W, 2750 lm, CRI = 85, rated life = 25000 hours (2): LF Ballast: Electronic, Programmed Start, High LO (1); Total Watts = 64"/>
        <s v="LF lamp and ballast: LF lamp: T5, 46 inch, 28W, 2750 lm, CRI = 85, rated life = 25000 hours (3): LF Ballast: Electronic, Programmed Start, High LO (2); Total Watts = 97"/>
        <s v="LF lamp and ballast: LF lamp: T5, 46 inch, 54W, 4750 lm, CRI = 85, rated life = 25000 hours (1): LF Ballast: Electronic, Programmed Start, High LO (0.5); Total Watts = 59"/>
        <s v="LF lamp and ballast: LF lamp: T5, 46 inch, 54W, 4750 lm, CRI = 85, rated life = 25000 hours (1): LF Ballast: Electronic, Programmed Start, High LO (1); Total Watts = 62"/>
        <s v="LF lamp and ballast: LF lamp: T5, 46 inch, 54W, 4750 lm, CRI = 85, rated life = 25000 hours (2): LF Ballast: Electronic, Programmed Start, High LO (1); Total Watts = 117"/>
        <s v="LF lamp and ballast: LF lamp: T5, 46 inch, 54W, 4750 lm, CRI = 85, rated life = 25000 hours (4): LF Ballast: Electronic, Programmed Start, High LO (1); Total Watts = 234"/>
        <s v="LF lamp and ballast: LF lamp: T5, 46 inch, 54W, 4750 lm, CRI = 85, rated life = 25000 hours (6): LF Ballast: Electronic, Programmed Start, High LO (2); Total Watts = 351"/>
        <s v="LF lamp and ballast: LF lamp: T8, 48 inch, 32W, 2970 lm, CRI = 82, rated life = 20000 hours (1): LF Ballast: Electronic, Instant Start, Normal LO (1); Total Watts = 31"/>
        <s v="LF lamp and ballast: LF lamp: T8, 48 inch, 32W, 2970 lm, CRI = 82, rated life = 20000 hours (2): LF Ballast: Electronic, Rapid Start, Reduced LO (1); Total Watts = 54"/>
        <s v="LF lamp and ballast: LF lamp: T8, 48 inch, 32W, 2970 lm, CRI = 82, rated life = 20000 hours (1): LF Ballast: Electronic, Instant Start, Very High LO (1); Total Watts = 41"/>
        <s v="LF lamp and ballast: LF lamp: T8, 48 inch, 32W, 2970 lm, CRI = 82, rated life = 20000 hours (3): LF Ballast: Electronic, Instant Start, Reduced LO (1); Total Watts = 78"/>
        <s v="LF lamp and ballast: LF lamp: T8, 48 inch, 32W, 2970 lm, CRI = 82, rated life = 20000 hours (4): LF Ballast: Electronic, Instant Start, Reduced LO (1); Total Watts = 102"/>
        <s v="LF lamp and ballast: LF lamp: T8, 48 inch, 32W, 2970 lm, CRI = 82, rated life = 20000 hours (2): LF Ballast: Electronic, Instant Start, Very High LO (1); Total Watts = 79"/>
        <s v="LF lamp and ballast: LF lamp: T8, 48 inch, 32W, 2970 lm, CRI = 82, rated life = 20000 hours (6): LF Ballast: Electronic, Instant Start, Reduced LO (2); Total Watts = 156"/>
        <s v="LF lamp and ballast: LF lamp: T8, 48 inch, 32W, 2970 lm, CRI = 82, rated life = 20000 hours (6): LF Ballast: Electronic, Instant Start, Normal LO (2); Total Watts = 175"/>
        <s v="LF lamp and ballast: LF lamp: T8, 48 inch, 30W, 2750 lm, CRI = 85, rated life = 24000 hours (1): LF Ballast: Electronic, Instant Start, Reduced LO (1); Total Watts = 24"/>
        <s v="LF lamp and ballast: LF lamp: T8, 48 inch, 32W, 2970 lm, CRI = 85, rated life = 24000 hours (1): LF Ballast: Electronic, Instant Start, Reduced LO (1); Total Watts = 25"/>
        <s v="LF lamp and ballast: LF lamp: T8, 48 inch, 30W, 2750 lm, CRI = 85, rated life = 24000 hours (1): LF Ballast: Electronic, Instant Start, Normal LO (1); Total Watts = 27"/>
        <s v="LF lamp and ballast: LF lamp: T8, 48 inch, 32W, 2970 lm, CRI = 85, rated life = 24000 hours (1): LF Ballast: Electronic, Instant Start, Normal LO (1); Total Watts = 28"/>
        <s v="LF lamp and ballast: LF lamp: T8, 48 inch, 30W, 2750 lm, CRI = 85, rated life = 24000 hours (2): LF Ballast: Electronic, Instant Start, Reduced LO (1); Total Watts = 45"/>
        <s v="LF lamp and ballast: LF lamp: T8, 48 inch, 32W, 2970 lm, CRI = 85, rated life = 24000 hours (2): LF Ballast: Electronic, Instant Start, Reduced LO (1); Total Watts = 48"/>
        <s v="LF lamp and ballast: LF lamp: T8, 48 inch, 30W, 2750 lm, CRI = 85, rated life = 24000 hours (2): LF Ballast: Electronic, Instant Start, Normal LO (1); Total Watts = 51"/>
        <s v="LF lamp and ballast: LF lamp: T8, 48 inch, 32W, 2970 lm, CRI = 85, rated life = 24000 hours (2): LF Ballast: Electronic, Instant Start, Normal LO (1); Total Watts = 54"/>
        <s v="LF lamp and ballast: LF lamp: T8, 48 inch, 32W, 2970 lm, CRI = 85, rated life = 24000 hours (3): LF Ballast: Electronic, Instant Start, Normal LO (1); Total Watts = 83"/>
        <s v="LF lamp and ballast: LF lamp: T8, 48 inch, 32W, 2970 lm, CRI = 85, rated life = 24000 hours (6): LF Ballast: Electronic, Instant Start, Reduced LO (2); Total Watts = 142"/>
        <s v="LF lamp and ballast: LF lamp: T8, 48 inch, 32W, 2970 lm, CRI = 85, rated life = 24000 hours (6): LF Ballast: Electronic, Instant Start, Normal LO (2); Total Watts = 162"/>
        <s v="LF lamp and ballast: LF lamp: T8, 48 inch, 32W, 2970 lm, CRI = 85, rated life = 24000 hours (8): LF Ballast: Electronic, Instant Start, Reduced LO (2); Total Watts = 188"/>
        <s v="LF lamp and ballast: LF lamp: T8, 96 inch, 59W, 5190 lm, CRI = 75, rated life = 20000 hours (1): LF Ballast: Electronic, Instant Start, Reduced LO (0.5); Total Watts = 49"/>
        <s v="LF lamp and ballast: LF lamp: T8, 96 inch, 59W, 5190 lm, CRI = 75, rated life = 20000 hours (2): LF Ballast: Electronic, Instant Start, Reduced LO (1); Total Watts = 98"/>
        <s v="LF lamp and ballast: LF lamp: T8, 96 inch, 86W, 7100 lm, CRI = 75, rated life = 20000 hours (2): LF Ballast: Electronic, Instant Start, Normal LO (1); Total Watts = 160"/>
        <s v="LF lamp and ballast: LF lamp: T8, 96 inch, 59W, 5190 lm, CRI = 75, rated life = 20000 hours (3): LF Ballast: Electronic, Instant Start, Normal LO (2); Total Watts = 167"/>
        <s v="LF lamp and ballast: LF lamp: T8, 96 inch, 59W, 5190 lm, CRI = 75, rated life = 20000 hours (4): LF Ballast: Electronic, Instant Start, Normal LO (2); Total Watts = 219"/>
        <s v="HID Lamp and Ballast: HID Lamp: Metal Halide , Any shape, 32w, Universal position, 1940 lm, CRI = 70, rated hours = 10000 (1); HID Ballast: HID Reactor, No dimming capability (1); Total Watts = 43"/>
        <s v="HID Lamp and Ballast: HID Lamp: Pulse Start Metal Halide , Any shape, 175w, Universal position, 16000 lm, CRI = 62, rated hours = 15000 (1); HID Ballast: Constant Wattage Autotransformer, No dimming capability (1); Total Watts = 208"/>
        <s v="HID Lamp and Ballast: HID Lamp: Pulse Start Metal Halide , Any shape, 250w, Universal position, 23750 lm, CRI = 62, rated hours = 15000 (1); HID Ballast: Constant Wattage Autotransformer, No dimming capability (1); Total Watts = 288"/>
        <s v="HID Lamp and Ballast: HID Lamp: Pulse Start Metal Halide , Any shape, 350w, Universal position, 36000 lm, CRI = 62, rated hours = 20000 (1); HID Ballast: Constant Wattage Autotransformer, No dimming capability (1); Total Watts = 400"/>
        <s v="Exit fixture: 7 Watt CFL lamps (2), Double Face; Total Watts = 21"/>
        <s v="Exit fixture: 7 Watt CFL lamps (1), Single Face; Total Watts = 10"/>
        <s v="Exit fixture: 2 Watt LED lamps (2), Single Face; Total Watts = 4"/>
        <s v="Exit fixture: 2 Watt LED lamps (2), Double Face; Total Watts = 4"/>
        <s v="Exit fixture: 8 Watt T5 lamps (2), Double Face; Total Watts = 24"/>
        <s v="Exit fixture: 8 Watt T5 lamps (1), Single Face; Total Watts = 12"/>
        <s v="CFL Lamp: Non-Reflector, 40 Watts"/>
        <s v="CFL fixture based on: CFLpin(117w); Total Watts = 117"/>
        <s v="CFL fixture based on: CFLpin(11w); Total Watts = 11"/>
        <s v="CFL fixture based on: CFLpin(128w); Total Watts = 128"/>
        <s v="CFL fixture based on: CFLpin(16w); Total Watts = 16"/>
        <s v="CFL fixture based on: CFLpin(17w); Total Watts = 17"/>
        <s v="CFL fixture based on: CFLpin(195w); Total Watts = 195"/>
        <s v="CFL fixture based on: CFLpin(19w); Total Watts = 19"/>
        <s v="CFL fixture based on: CFLpin(21w); Total Watts = 21"/>
        <s v="CFL fixture based on: CFLpin(22w); Total Watts = 22"/>
        <s v="CFL fixture based on: CFLpin(23w); Total Watts = 23"/>
        <s v="CFL fixture based on: CFLpin(26w) lamp (2), 2 El  Ballast; Total Watts = 56"/>
        <s v="CFL fixture based on: CFLpin(26w) lamp (2), 2 El  Ballast; Total Watts = 70"/>
        <s v="CFL fixture based on: CFLpin(26w) lamp (4), 4 El  Ballast; Total Watts = 112"/>
        <s v="CFL fixture based on: CFLpin(26w) lamp (4), 4 El  Ballast; Total Watts = 128"/>
        <s v="CFL fixture based on: CFLpin(29w); Total Watts = 29"/>
        <s v="CFL fixture based on: CFLpin(30w); Total Watts = 30"/>
        <s v="CFL fixture based on: CFLpin(31w); Total Watts = 31"/>
        <s v="CFL fixture based on: CFLpin(38w); Total Watts = 38"/>
        <s v="CFL fixture based on: CFLpin(39w); Total Watts = 39"/>
        <s v="CFL fixture based on: CFLpin(42w) lamp (4), 4 El  Ballast; Total Watts = 182"/>
        <s v="CFL fixture based on: CFLpin(42w) lamp (4), 4 El  Ballast; Total Watts = 192"/>
        <s v="CFL fixture based on: CFLpin(44w); Total Watts = 44"/>
        <s v="CFL fixture based on: CFLpin(45w); Total Watts = 45"/>
        <s v="CFL fixture based on: CFLpin(46w); Total Watts = 46"/>
        <s v="CFL fixture based on: CFLpin(48w); Total Watts = 48"/>
        <s v="CFL fixture based on: CFLpin(50w) lamp (4), 4 El  Ballast; Total Watts = 244"/>
        <s v="CFL fixture based on: CFLpin(50w) lamp (6), 6 El  Ballast; Total Watts = 360"/>
        <s v="CFL fixture based on: CFLpin(52w); Total Watts = 52"/>
        <s v="CFL fixture based on: CFLpin(54w); Total Watts = 54"/>
        <s v="CFL fixture based on: CFLpin(64w); Total Watts = 64"/>
        <s v="CFL fixture based on: CFLpin(65w); Total Watts = 65"/>
        <s v="CFL fixture based on: CFLpin(69w); Total Watts = 69"/>
        <s v="CFL fixture based on: CFLpin(70w); Total Watts = 70"/>
        <s v="CFL fixture based on: CFLpin(72w); Total Watts = 72"/>
        <s v="CFL fixture based on: CFLpin(78w); Total Watts = 78"/>
        <s v="CFL fixture based on: CFLpin(8w); Total Watts = 8"/>
        <s v="CFL fixture based on: CFLpin(92w); Total Watts = 92"/>
        <s v="CFL fixture based on: CFLpin(96w); Total Watts = 96"/>
        <s v="CFL fixture based on: CFLpin-Circ(22w), Exterior Rated; Total Watts = 22"/>
        <s v="CFL Lamp and Ballast Retrofit: 6 - 42w lamps with El Ballast; Total Watts = 273"/>
        <s v="CFL Lamp and Ballast Retrofit: 4 - 50w lamps with El Ballast; Total Watts = 233"/>
        <s v="CFL Lamp: Any Non-reflector, 36 Watts"/>
        <s v="CFL Lamp: Any Non-reflector, 45 Watts"/>
        <s v="CFL Lamp: A-lamp, 10 Watts"/>
        <s v="CFL Lamp: A-lamp, 11 Watts"/>
        <s v="CFL Lamp: A-lamp, 12 Watts"/>
        <s v="CFL Lamp: A-lamp, 13 Watts"/>
        <s v="CFL Lamp: A-lamp, 14 Watts"/>
        <s v="CFL Lamp: A-lamp, 15 Watts"/>
        <s v="CFL Lamp: A-lamp, 16 Watts"/>
        <s v="CFL Lamp: A-lamp, 18 Watts"/>
        <s v="CFL Lamp: A-lamp, 19 Watts"/>
        <s v="CFL Lamp: A-lamp, 20 Watts"/>
        <s v="CFL Lamp: A-lamp, 22 Watts"/>
        <s v="CFL Lamp: A-lamp, 23 Watts"/>
        <s v="CFL Lamp: A-lamp, 24 Watts"/>
        <s v="CFL Lamp: A-lamp, 25 Watts"/>
        <s v="CFL Lamp: A-lamp, 26 Watts"/>
        <s v="CFL Lamp: A-lamp, 27 Watts"/>
        <s v="CFL Lamp: A-lamp, 28 Watts"/>
        <s v="CFL Lamp: A-lamp, 30 Watts"/>
        <s v="CFL Lamp: A-lamp, 32 Watts"/>
        <s v="CFL Lamp: A-lamp, 40 Watts"/>
        <s v="CFL Lamp: A-lamp, 42 Watts"/>
        <s v="CFL Lamp: A-lamp, 45 Watts"/>
        <s v="CFL Lamp: A-lamp, 55 Watts"/>
        <s v="CFL Lamp: A-lamp, 7 Watts"/>
        <s v="CFL Lamp: A-lamp, 8 Watts"/>
        <s v="CFL Lamp: A-lamp, 9 Watts"/>
        <s v="CFL Lamp: Candelabra, 10 Watts"/>
        <s v="CFL Lamp: Candelabra, 11 Watts"/>
        <s v="CFL Lamp: Candelabra, 12 Watts"/>
        <s v="CFL Lamp: Candelabra, 13 Watts"/>
        <s v="CFL Lamp: Candelabra, 14 Watts"/>
        <s v="CFL Lamp: Candelabra, 15 Watts"/>
        <s v="CFL Lamp: Candelabra, 16 Watts"/>
        <s v="CFL Lamp: Candelabra, 18 Watts"/>
        <s v="CFL Lamp: Candelabra, 19 Watts"/>
        <s v="CFL Lamp: Candelabra, 20 Watts"/>
        <s v="CFL Lamp: Candelabra, 22 Watts"/>
        <s v="CFL Lamp: Candelabra, 23 Watts"/>
        <s v="CFL Lamp: Candelabra, 24 Watts"/>
        <s v="CFL Lamp: Candelabra, 25 Watts"/>
        <s v="CFL Lamp: Candelabra, 26 Watts"/>
        <s v="CFL Lamp: Candelabra, 27 Watts"/>
        <s v="CFL Lamp: Candelabra, 28 Watts"/>
        <s v="CFL Lamp: Candelabra, 30 Watts"/>
        <s v="CFL Lamp: Candelabra, 32 Watts"/>
        <s v="CFL Lamp: Candelabra, 40 Watts"/>
        <s v="CFL Lamp: Candelabra, 42 Watts"/>
        <s v="CFL Lamp: Candelabra, 45 Watts"/>
        <s v="CFL Lamp: Candelabra, 55 Watts"/>
        <s v="CFL Lamp: Candelabra, 7 Watts"/>
        <s v="CFL Lamp: Candelabra, 8 Watts"/>
        <s v="CFL Lamp: Candelabra, 9 Watts"/>
        <s v="CFL Lamp: Any Non-reflector, Code Cathode, 3 Watts"/>
        <s v="CFL Lamp: Any Non-reflector, Code Cathode, 5 Watts"/>
        <s v="CFL Lamp: Any Non-reflector, Code Cathode, 8 Watts"/>
        <s v="CFL Lamp: T-9 Circular Tube, 22 Watts"/>
        <s v="CFL Lamp: T-9 Circular Tube, 26 Watts"/>
        <s v="CFL Lamp: T-9 Circular Tube, 32 Watts"/>
        <s v="CFL Lamp: T-9 Circular Tube, 40 Watts"/>
        <s v="CFL Lamp: T-9 Circular Tube, 55 Watts"/>
        <s v="CFL Lamp: Globe, 10 Watts"/>
        <s v="CFL Lamp: Globe, 11 Watts"/>
        <s v="CFL Lamp: Globe, 12 Watts"/>
        <s v="CFL Lamp: Globe, 13 Watts"/>
        <s v="CFL Lamp: Globe, 14 Watts"/>
        <s v="CFL Lamp: Globe, 15 Watts"/>
        <s v="CFL Lamp: Globe, 16 Watts"/>
        <s v="CFL Lamp: Globe, 18 Watts"/>
        <s v="CFL Lamp: Globe, 19 Watts"/>
        <s v="CFL Lamp: Globe, 20 Watts"/>
        <s v="CFL Lamp: Globe, 22 Watts"/>
        <s v="CFL Lamp: Globe, 23 Watts"/>
        <s v="CFL Lamp: Globe, 24 Watts"/>
        <s v="CFL Lamp: Globe, 25 Watts"/>
        <s v="CFL Lamp: Globe, 26 Watts"/>
        <s v="CFL Lamp: Globe, 27 Watts"/>
        <s v="CFL Lamp: Globe, 28 Watts"/>
        <s v="CFL Lamp: Globe, 30 Watts"/>
        <s v="CFL Lamp: Globe, 32 Watts"/>
        <s v="CFL Lamp: Globe, 40 Watts"/>
        <s v="CFL Lamp: Globe, 42 Watts"/>
        <s v="CFL Lamp: Globe, 45 Watts"/>
        <s v="CFL Lamp: Globe, 55 Watts"/>
        <s v="CFL Lamp: Globe, 7 Watts"/>
        <s v="CFL Lamp: Globe, 8 Watts"/>
        <s v="CFL Lamp: Globe, 9 Watts"/>
        <s v="CFL Lamp: PAR38, 900 initial lumens, 23 Watts"/>
        <s v="CFL Lamp: Reflector, 40 Watts"/>
        <s v="CFL Lamp: Reflector, 45 Watts"/>
        <s v="HID Lamp and Ballast: HID Lamp: Ceramic Metal Halide, Any shape, 24w, Universal position (1); HID Ballast: Integral unspecified, No dimming capability (1); Total Watts = 24"/>
        <s v="Induction Lamp and Ballast: Lamp Watts not specified, Any Lamp Shape (1); Ind Ballast: Unspecified (1); No dimming capability; Total Watts = 110"/>
        <s v="Induction Lamp and Ballast: Lamp Watts not specified, Any Lamp Shape (1); Ind Ballast: Unspecified (1); No dimming capability; Total Watts = 165"/>
        <s v="Induction Lamp and Ballast: Lamp Watts not specified, Any Lamp Shape (1); Ind Ballast: Unspecified (1); No dimming capability; Total Watts = 215"/>
        <s v="Induction Lamp and Ballast: Lamp Watts not specified, Any Lamp Shape (1); Ind Ballast: Unspecified (1); No dimming capability; Total Watts = 220"/>
        <s v="Induction Lamp and Ballast: Lamp Watts not specified, Any Lamp Shape (1); Ind Ballast: Unspecified (1); No dimming capability; Total Watts = 320"/>
        <s v="Induction Lamp and Ballast: Lamp Watts not specified, Any Lamp Shape (1); Ind Ballast: Unspecified (1); No dimming capability; Total Watts = 330"/>
        <s v="Induction Lamp and Ballast: Lamp Watts not specified, Any Lamp Shape (1); Ind Ballast: Unspecified (1); No dimming capability; Total Watts = 43"/>
        <s v="Induction Lamp and Ballast: Lamp Watts not specified, Any Lamp Shape (1); Ind Ballast: Unspecified (1); No dimming capability; Total Watts = 44"/>
        <s v="Induction Lamp and Ballast: Lamp Watts not specified, Any Lamp Shape (1); Ind Ballast: Unspecified (1); No dimming capability; Total Watts = 70"/>
        <s v="Induction Lamp and Ballast: Lamp watts = 120, Any Lamp Shape (1); Ind Ballast: Unspecified (1); No dimming capability; Total Watts = 132"/>
        <s v="Induction Lamp and Ballast: Lamp watts = 180, Any Lamp Shape (1); Ind Ballast: Unspecified (1); No dimming capability; Total Watts = 198"/>
        <s v="Induction Lamp and Ballast: Lamp watts = 250, Any Lamp Shape (1); Ind Ballast: Unspecified (1); No dimming capability; Total Watts = 275"/>
        <s v="Induction Lamp and Ballast: Lamp watts = 360, Any Lamp Shape (1); Ind Ballast: Unspecified (1); No dimming capability; Total Watts = 396"/>
        <s v="Induction Lamp and Ballast: Lamp watts = 70, Any Lamp Shape (1); Ind Ballast: Unspecified (1); No dimming capability; Total Watts = 77"/>
        <s v="LED Lamp: A19, 10 Watts, non-dimmable"/>
        <s v="LED Lamp: A19, 11 Watts, non-dimmable"/>
        <s v="LED Lamp: A19, 12 Watts, non-dimmable"/>
        <s v="LED Lamp: A19, 13 Watts, non-dimmable"/>
        <s v="LED Lamp: A19, 14 Watts, non-dimmable"/>
        <s v="LED Lamp: A19, 15 Watts, non-dimmable"/>
        <s v="LED Lamp: A19, 16 Watts, non-dimmable"/>
        <s v="LED Lamp: A19, 17 Watts, non-dimmable"/>
        <s v="LED Lamp: A19, 18 Watts, non-dimmable"/>
        <s v="LED Lamp: A19, 19 Watts, non-dimmable"/>
        <s v="LED Lamp: A19, 20 Watts, non-dimmable"/>
        <s v="LED Lamp: A19, 21 Watts, non-dimmable"/>
        <s v="LED Lamp: A19, 22 Watts, non-dimmable"/>
        <s v="LED Lamp: A19, 23 Watts, non-dimmable"/>
        <s v="LED Lamp: A19, 24 Watts, non-dimmable"/>
        <s v="LED Lamp: A19, 25 Watts, non-dimmable"/>
        <s v="LED Lamp: A19, 30 Watts, non-dimmable"/>
        <s v="LED Lamp: A19, 35 Watts, non-dimmable"/>
        <s v="LED Lamp: A19, 4 Watts, non-dimmable"/>
        <s v="LED Lamp: A19, 6 Watts, non-dimmable"/>
        <s v="LED Lamp: A19, 7 Watts, non-dimmable"/>
        <s v="LED Lamp: A19, 8 Watts, non-dimmable"/>
        <s v="LED Lamp: A19, 9 Watts, non-dimmable"/>
        <s v="LED Lamp: BR, 11 Watts, non-dimmable"/>
        <s v="LED Lamp: BR, 14 Watts, non-dimmable"/>
        <s v="LED Lamp: BR, 6 Watts, non-dimmable"/>
        <s v="LED Lamp: Candle, 1.8 Watts, non-dimmable"/>
        <s v="LED Lamp: Candle, 2 Watts, non-dimmable"/>
        <s v="LED Lamp: Candle, 3 Watts, non-dimmable"/>
        <s v="LED Lamp: CanRet, 10 Watts, non-dimmable"/>
        <s v="LED Lamp: CanRet, 12 Watts, non-dimmable"/>
        <s v="LED Lamp: CanRet, 15 Watts, non-dimmable"/>
        <s v="LED Lamp: CanRet, 21 Watts, non-dimmable"/>
        <s v="LED Lamp: CanRet, 8 Watts, non-dimmable"/>
        <s v="LED fixture: Any type of housing Fixture Type; Total Watts = 12.1"/>
        <s v="LED fixture: Any type of housing Fixture Type, 6200 min lm; Total Watts = 131"/>
        <s v="LED fixture: Any type of housing Fixture Type; Total Watts = 160"/>
        <s v="LED fixture: Any type of housing Fixture Type; Total Watts = 17"/>
        <s v="LED fixture: Any type of housing Fixture Type, 11200 min lm; Total Watts = 187"/>
        <s v="LED fixture: Any type of housing Fixture Type; Total Watts = 20"/>
        <s v="LED fixture: Any type of housing Fixture Type, 12900 min lm; Total Watts = 220"/>
        <s v="LED fixture: Any type of housing Fixture Type; Total Watts = 22"/>
        <s v="LED fixture: Any type of housing Fixture Type, 15800 min lm; Total Watts = 262"/>
        <s v="LED fixture: Any type of housing Fixture Type, 24160 min lm; Total Watts = 280"/>
        <s v="LED fixture: Any type of housing Fixture Type, 23900 min lm; Total Watts = 320"/>
        <s v="LED fixture: Any type of housing Fixture Type, 32300 min lm; Total Watts = 500"/>
        <s v="LED fixture: Any type of housing Fixture Type, 43400 min lm; Total Watts = 750"/>
        <s v="LED fixture: Any type of housing Fixture Type; Total Watts = 7"/>
        <s v="LED fixture: Any type of housing Fixture Type; Total Watts = 11"/>
        <s v="LED fixture: Any type of housing Fixture Type; Total Watts = 14"/>
        <s v="LED fixture: Any type of housing Fixture Type; Total Watts = 16"/>
        <s v="LED fixture: Any type of housing Fixture Type; Total Watts = 13"/>
        <s v="LED fixture: Any type of housing Fixture Type; Total Watts = 24"/>
        <s v="LED fixture: Any type of housing Fixture Type; Total Watts = 25"/>
        <s v="LED fixture: Any type of housing Fixture Type, 21600 min lm; Total Watts = 280"/>
        <s v="LED fixture: Any type of housing Fixture Type; Total Watts = 5"/>
        <s v="LED fixture: Any type of housing Fixture Type; Total Watts = 15"/>
        <s v="LED fixture: Any type of housing Fixture Type; Total Watts = 18"/>
        <s v="LED fixture: Any type of housing Fixture Type; Total Watts = 19"/>
        <s v="LED fixture: Any type of housing Fixture Type; Total Watts = 21"/>
        <s v="LED fixture: Any type of housing Fixture Type; Total Watts = 8"/>
        <s v="LED fixture: Any type of housing Fixture Type; Total Watts = 9"/>
        <s v="LED fixture: Any type of housing Fixture Type, 9600 min lm; Total Watts = 160"/>
        <s v="LED fixture: Any type of housing Fixture Type; Total Watts = 23"/>
        <s v="LED fixture: Any type of housing Fixture Type; Total Watts = 10"/>
        <s v="LED fixture: Any type of housing Fixture Type; Total Watts = 12"/>
        <s v="LED fixture: Recessed Downlight Retrofit Fixture Type, 1022 min lm; Total Watts = 21"/>
        <s v="LED fixture: Recessed Downlight Retrofit Fixture Type, 650 min lm; Total Watts = 12"/>
        <s v="LED Lamp: Glb, 1 Watts, non-dimmable"/>
        <s v="LED Lamp: Glb, 2 Watts, non-dimmable"/>
        <s v="LED Lamp: Glb, 3 Watts, non-dimmable"/>
        <s v="LED Lamp: MR16, 10 Watts, non-dimmable"/>
        <s v="LED Lamp: MR16, 11 Watts, non-dimmable"/>
        <s v="LED Lamp: MR16, 12 Watts, non-dimmable"/>
        <s v="LED Lamp: MR16, 2 Watts, non-dimmable"/>
        <s v="LED Lamp: MR16, 3 Watts, non-dimmable"/>
        <s v="LED Lamp: MR16, 4 Watts, non-dimmable"/>
        <s v="LED Lamp: MR16, 5 Watts, non-dimmable"/>
        <s v="LED Lamp: MR16, 6.1 Watts, non-dimmable"/>
        <s v="LED Lamp: MR16, 6 Watts, non-dimmable"/>
        <s v="LED Lamp: MR16, 7 Watts, non-dimmable"/>
        <s v="LED Lamp: MR16, 8.1 Watts, non-dimmable"/>
        <s v="LED Lamp: MR16, 8 Watts, non-dimmable"/>
        <s v="LED Lamp: MR16, 9 Watts, non-dimmable"/>
        <s v="LED Lamp: PAR20, 10 Watts, non-dimmable"/>
        <s v="LED Lamp: PAR20, 4 Watts, non-dimmable"/>
        <s v="LED Lamp: PAR20, 5.5 Watts, non-dimmable"/>
        <s v="LED Lamp: PAR20, 6 Watts, non-dimmable"/>
        <s v="LED Lamp: PAR20, 7 Watts, non-dimmable"/>
        <s v="LED Lamp: PAR20, 8 Watts, non-dimmable"/>
        <s v="LED Lamp: PAR20, 9 Watts, non-dimmable"/>
        <s v="LED Lamp: PAR30, 10 Watts, non-dimmable"/>
        <s v="LED Lamp: PAR30, 11 Watts, non-dimmable"/>
        <s v="LED Lamp: PAR30, 12 Watts, non-dimmable"/>
        <s v="LED Lamp: PAR30, 13 Watts, non-dimmable"/>
        <s v="LED Lamp: PAR30, 14 Watts, non-dimmable"/>
        <s v="LED Lamp: PAR30, 15 Watts, non-dimmable"/>
        <s v="LED Lamp: PAR30, 16 Watts, non-dimmable"/>
        <s v="LED Lamp: PAR30, 17 Watts, non-dimmable"/>
        <s v="LED Lamp: PAR30, 18 Watts, non-dimmable"/>
        <s v="LED Lamp: PAR30, 19 Watts, non-dimmable"/>
        <s v="LED Lamp: PAR30, 20 Watts, non-dimmable"/>
        <s v="LED Lamp: PAR30, 6 Watts, non-dimmable"/>
        <s v="LED Lamp: PAR30, 8 Watts, non-dimmable"/>
        <s v="LED Lamp: PAR38, 10 Watts, non-dimmable"/>
        <s v="LED Lamp: PAR38, 12 Watts, non-dimmable"/>
        <s v="LED Lamp: PAR38, 13 Watts, non-dimmable"/>
        <s v="LED Lamp: PAR38, 14 Watts, non-dimmable"/>
        <s v="LED Lamp: PAR38, 15 Watts, non-dimmable"/>
        <s v="LED Lamp: PAR38, 16 Watts, non-dimmable"/>
        <s v="LED Lamp: PAR38, 17 Watts, non-dimmable"/>
        <s v="LED Lamp: PAR38, 18 Watts, non-dimmable"/>
        <s v="LED Lamp: PAR38, 19 Watts, non-dimmable"/>
        <s v="LED Lamp: PAR38, 20.1 Watts, non-dimmable"/>
        <s v="LED Lamp: PAR38, 20 Watts, non-dimmable"/>
        <s v="LED Lamp: PAR38, 21 Watts, non-dimmable"/>
        <s v="LED Lamp: PAR38, 22 Watts, non-dimmable"/>
        <s v="LED Lamp: PAR38, 23 Watts, non-dimmable"/>
        <s v="LED Lamp: PAR38, 24 Watts, non-dimmable"/>
        <s v="LED Lamp: PAR38, 25 Watts, non-dimmable"/>
        <s v="LED Lamp: PAR38, 26 Watts, non-dimmable"/>
        <s v="LED Lamp: PAR38, 27 Watts, non-dimmable"/>
        <s v="LED Lamp: PAR38, 7 Watts, non-dimmable"/>
        <s v="LED Lamp: PAR38, 8 Watts, non-dimmable"/>
        <s v="LED Lamp: RefR, 11 Watts, non-dimmable"/>
        <s v="LED Lamp: RefR, 14 Watts, non-dimmable"/>
        <s v="LED Lamp: RefR, 6 Watts, non-dimmable"/>
        <s v="LF Fixture based on: LFLmpBlst-T5-22in-14w+El-RS-HLO; Any type of housing, any direction of light, No integral control; Total Watts = 34"/>
        <s v="LF Fixture based on: LFLmpBlst-T5-22in-14w+El-RS-NLO; Any type of housing, any direction of light, No integral control; Total Watts = 32"/>
        <s v="LF Fixture based on: LFLmpBlst-T5-46in-28w+El-RS-HLO; Any type of housing, any direction of light, No integral control; Total Watts = 64"/>
        <s v="LF Fixture based on: LFLmpBlst-T5-46in-28w+El-RS-NLO; Any type of housing, any direction of light, No integral control; Total Watts = 58"/>
        <s v="LF Fixture based on: LFLmpBlst-T5-46in-54w+El-PS-HLO; Any type of housing, any direction of light, No integral control; Total Watts = 117"/>
        <s v="LF Fixture based on: LFLmpBlst-T5-46in-54w+El-PS-HLO; Any type of housing, any direction of light, No integral control; Total Watts = 585"/>
        <s v="LF Fixture based on: LFLmpBlst-T5-46in-54w+El-PS-HLO; Any type of housing, any direction of light, No integral control; Total Watts = 62"/>
        <s v="LF Fixture based on: LFLmpBlst-T5-46in-54w+El-PS-HLO-1; Any type of housing, any direction of light, No integral control; Total Watts = 179"/>
        <s v="LF Fixture based on: LFLmpBlst-T5-46in-54w+El-PS-HLO-1; Any type of housing, any direction of light, No integral control; Total Watts = 234"/>
        <s v="LF Fixture based on: LFLmpBlst-T5-46in-54w+El-PS-HLO-1; Any type of housing, any direction of light, No integral control; Total Watts = 351"/>
        <s v="LF Fixture based on: LFLmpBlst-T8-24in-17w+El-IS-NLO; Any type of housing, any direction of light, No integral control; Total Watts = 16"/>
        <s v="LF Fixture based on: LFLmpBlst-T8-24in-17w+El-RS-HLO; Any type of housing, any direction of light, No integral control; Total Watts = 19"/>
        <s v="LF Fixture based on: LFLmpBlst-T8-24in-17w+El-RS-HLO; Any type of housing, any direction of light, No integral control; Total Watts = 41"/>
        <s v="LF Fixture based on: LFLmpBlst-T8-24in-17w+El-RS-NLO; Any type of housing, any direction of light, No integral control; Total Watts = 31"/>
        <s v="LF Fixture based on: LFLmpBlst-T8-24in-17w+El-RS-RLO; Any type of housing, any direction of light, No integral control; Total Watts = 28"/>
        <s v="LF Fixture based on: LFLmpBlst-T8-24in-17w+El-RS-VHLO; Any type of housing, any direction of light, No integral control; Total Watts = 22"/>
        <s v="LF Fixture based on: LFLmpBlst-T8-48in-28w+El-IS-NLO; Any type of housing, any direction of light, No integral control; Total Watts = 28"/>
        <s v="LF Fixture based on: LFLmpBlst-T8-48in-28w+El-IS-RLO; Any type of housing, any direction of light, No integral control; Total Watts = 42"/>
        <s v="LF Fixture based on: LFLmpBlst-T8-48in-28w+El-IS-RLO; Any type of housing, any direction of light, No integral control; Total Watts = 44"/>
        <s v="LF Fixture based on: LFLmpBlst-T8-48in-30w+El-IS-NLO; Any type of housing, any direction of light, No integral control; Total Watts = 51"/>
        <s v="LF Fixture based on: LFLmpBlst-T8-48in-32w-3g+El-IS-HLO; Any type of housing, any direction of light, No integral control; Total Watts = 62"/>
        <s v="LF Fixture based on: LFLmpBlst-T8-48in-32w-3g+El-RS-HLO; Any type of housing, any direction of light, No integral control; Total Watts = 34"/>
        <s v="LF Fixture based on: LFLmpBlst-T8-48in-32w-3g+El-RS-VHLO; Any type of housing, any direction of light, No integral control; Total Watts = 38"/>
        <s v="LF lamp and ballast: LF lamp: T12, 24 inch, 20W, 1050 lm, CRI = 60, rated life = 9000 hours (2): LF Ballast: Standard Magnetic (pre-EPACT), Rapid Start, Normal LO (1); Delamped; Total Watts = 38"/>
        <s v="LF lamp and ballast: LF lamp: T12, 36 inch, 25W, 1650 lm, CRI = 60, rated life = 18000 hours (2): LF Ballast: Standard Magnetic (pre-EPACT), Rapid Start, Normal LO (2); Delamped; Total Watts = 73"/>
        <s v="LF lamp and ballast: LF lamp: T12, 48 inch, 34W, 2475 lm, CRI = 60, rated life = 20000 hours (3): LF Ballast: Energy Saver Magnetic (EPACT compliant), Rapid Start, Normal LO (2); Delamped; Total Watts = 123"/>
        <s v="LF lamp and ballast: LF lamp: T12, 48 inch, 34W, 2475 lm, CRI = 60, rated life = 20000 hours (2): LF Ballast: Standard Magnetic (pre-EPACT), Rapid Start, Normal LO (1); Any type of reflector, Delamped; Total Watts = 48"/>
        <s v="LF lamp and ballast: LF lamp: T12, 96 inch, 60W, 4750 lm, CRI = 60, rated life = 12000 hours (2): LF Ballast: Energy Saver Magnetic (EPACT compliant), Rapid Start, Normal LO (1); Any type of reflector, Delamped; Total Watts = 109"/>
        <s v="LF lamp and ballast: LF lamp: T12, 96 inch, 60W, 4750 lm, CRI = 60, rated life = 12000 hours (2): LF Ballast: Energy Saver Magnetic (EPACT compliant), Rapid Start, Normal LO (2); Delamped; Total Watts = 133"/>
        <s v="LF lamp and ballast: LF lamp: T5, 22 inch, 14W, 1275 lm, CRI = 84, rated life = 25000 hours (2): LF Ballast: Electronic, Instant Start, Normal LO (1); Total Watts = 34"/>
        <s v="LF lamp and ballast: LF lamp: T5, 22 inch, 14W, 1275 lm, CRI = 84, rated life = 25000 hours (2): LF Ballast: Electronic, Programmed Start, High LO (1); Total Watts = 34"/>
        <s v="LF lamp and ballast: LF lamp: T5, 22 inch, 14W, 1275 lm, CRI = 84, rated life = 25000 hours (1): LF Ballast: Electronic, Programmed Start, Normal LO (1); Total Watts = 17"/>
        <s v="LF lamp and ballast: LF lamp: T5, 22 inch, 14W, 1275 lm, CRI = 84, rated life = 25000 hours (2): LF Ballast: Electronic, Rapid Start, High LO (1); Total Watts = 34"/>
        <s v="LF lamp and ballast: LF lamp: T5, 22 inch, 14W, 1275 lm, CRI = 84, rated life = 25000 hours (2): LF Ballast: Electronic, Rapid Start, Normal LO (1); Total Watts = 32"/>
        <s v="LF lamp and ballast: LF lamp: T5, 34 inch, 21W, 2000 lm, CRI = 85, rated life = 25000 hours (2): LF Ballast: Electronic, Instant Start, Normal LO (1); Total Watts = 48"/>
        <s v="LF lamp and ballast: LF lamp: T5, 34 inch, 21W, 2000 lm, CRI = 85, rated life = 25000 hours (1): LF Ballast: Electronic, Instant Start, Reduced LO (1); Total Watts = 24"/>
        <s v="LF lamp and ballast: LF lamp: T5, 34 inch, 21W, 2000 lm, CRI = 85, rated life = 25000 hours (2): LF Ballast: Electronic, Instant Start, Reduced LO (1); Total Watts = 48"/>
        <s v="LF lamp and ballast: LF lamp: T5, 46 inch, 28W, 2750 lm, CRI = 85, rated life = 25000 hours (4): LF Ballast: Electronic, Instant Start, Normal LO (2); Total Watts = 54"/>
        <s v="LF lamp and ballast: LF lamp: T5, 46 inch, 28W, 2750 lm, CRI = 85, rated life = 25000 hours (2): LF Ballast: Electronic, Instant Start, Normal LO, Dim (1); Total Watts = 72"/>
        <s v="LF lamp and ballast: LF lamp: T5, 46 inch, 28W, 2750 lm, CRI = 85, rated life = 25000 hours (2): LF Ballast: Electronic, Rapid Start, High LO (1); Total Watts = 64"/>
        <s v="LF lamp and ballast: LF lamp: T5, 46 inch, 28W, 2750 lm, CRI = 85, rated life = 25000 hours (2): LF Ballast: Electronic, Rapid Start, Normal LO (1); Total Watts = 58"/>
        <s v="LF lamp and ballast: LF lamp: T5, 46 inch, 49W, 4150 lm, CRI = 85, rated life = 25000 hours (2): LF Ballast: Electronic, Instant Start, High LO (1); Total Watts = 106"/>
        <s v="LF lamp and ballast: LF lamp: T5, 46 inch, 49W, 4150 lm, CRI = 85, rated life = 25000 hours (3): LF Ballast: Electronic, Instant Start, High LO (1); Total Watts = 187"/>
        <s v="LF lamp and ballast: LF lamp: T5, 46 inch, 49W, 4150 lm, CRI = 85, rated life = 25000 hours (4): LF Ballast: Electronic, Instant Start, High LO (1); Total Watts = 234"/>
        <s v="LF lamp and ballast: LF lamp: T5, 46 inch, 49W, 4150 lm, CRI = 85, rated life = 25000 hours (1): LF Ballast: Electronic, Instant Start, High LO (1); Total Watts = 49"/>
        <s v="LF lamp and ballast: LF lamp: T5, 46 inch, 49W, 4150 lm, CRI = 85, rated life = 25000 hours (2): LF Ballast: Electronic, Instant Start, Normal LO (1); Total Watts = 106"/>
        <s v="LF lamp and ballast: LF lamp: T5, 46 inch, 49W, 4150 lm, CRI = 85, rated life = 25000 hours (3): LF Ballast: Electronic, Instant Start, Normal LO (1); Total Watts = 172"/>
        <s v="LF lamp and ballast: LF lamp: T5, 46 inch, 49W, 4150 lm, CRI = 85, rated life = 25000 hours (4): LF Ballast: Electronic, Instant Start, Normal LO (2); Total Watts = 214"/>
        <s v="LF lamp and ballast: LF lamp: T5, 46 inch, 49W, 4150 lm, CRI = 85, rated life = 25000 hours (1): LF Ballast: Electronic, Instant Start, Normal LO (1); Total Watts = 49.3"/>
        <s v="LF lamp and ballast: LF lamp: T5, 46 inch, 49W, 4150 lm, CRI = 85, rated life = 25000 hours (1): LF Ballast: Electronic, Instant Start, Normal LO (1); Total Watts = 49"/>
        <s v="LF lamp and ballast: LF lamp: T5, 46 inch, 51W, 4150 lm, CRI = 85, rated life = 25000 hours (2): LF Ballast: Electronic, Instant Start, High LO (1); Total Watts = 109"/>
        <s v="LF lamp and ballast: LF lamp: T5, 46 inch, 51W, 4150 lm, CRI = 85, rated life = 25000 hours (3): LF Ballast: Electronic, Instant Start, High LO (1); Total Watts = 176"/>
        <s v="LF lamp and ballast: LF lamp: T5, 46 inch, 51W, 4150 lm, CRI = 85, rated life = 25000 hours (4): LF Ballast: Electronic, Instant Start, High LO (1); Total Watts = 234"/>
        <s v="LF lamp and ballast: LF lamp: T5, 46 inch, 51W, 4150 lm, CRI = 85, rated life = 25000 hours (1): LF Ballast: Electronic, Instant Start, High LO (1); Total Watts = 51"/>
        <s v="LF lamp and ballast: LF lamp: T5, 46 inch, 51W, 4150 lm, CRI = 85, rated life = 25000 hours (2): LF Ballast: Electronic, Instant Start, Normal LO (1); Total Watts = 109"/>
        <s v="LF lamp and ballast: LF lamp: T5, 46 inch, 51W, 4150 lm, CRI = 85, rated life = 25000 hours (3): LF Ballast: Electronic, Instant Start, Normal LO (1); Total Watts = 176"/>
        <s v="LF lamp and ballast: LF lamp: T5, 46 inch, 51W, 4150 lm, CRI = 85, rated life = 25000 hours (4): LF Ballast: Electronic, Instant Start, Normal LO (2); Total Watts = 218"/>
        <s v="LF lamp and ballast: LF lamp: T5, 46 inch, 51W, 4150 lm, CRI = 85, rated life = 25000 hours (1): LF Ballast: Electronic, Instant Start, Normal LO (1); Total Watts = 51"/>
        <s v="LF lamp and ballast: LF lamp: T5, 46 inch, 54W, 4750 lm, CRI = 85, rated life = 25000 hours (2): LF Ballast: Electronic, Instant Start, Normal LO (1); Total Watts = 109"/>
        <s v="LF lamp and ballast: LF lamp: T5, 46 inch, 54W, 4750 lm, CRI = 85, rated life = 25000 hours (1): LF Ballast: Electronic, Instant Start, Normal LO (1); Total Watts = 54"/>
        <s v="LF lamp and ballast: LF lamp: T8, 24 inch, 17W, 1200 lm, CRI = 90, rated life = 15000 hours (2): LF Ballast: Electronic, Instant Start, High LO (2); Total Watts = 35"/>
        <s v="LF lamp and ballast: LF lamp: T8, 24 inch, 17W, 1200 lm, CRI = 90, rated life = 15000 hours (1): LF Ballast: Electronic, Instant Start, Normal LO (0.33); Total Watts = 16"/>
        <s v="LF lamp and ballast: LF lamp: T8, 24 inch, 17W, 1200 lm, CRI = 90, rated life = 15000 hours (1): LF Ballast: Electronic, Instant Start, Normal LO (0.5); Total Watts = 17"/>
        <s v="LF lamp and ballast: LF lamp: T8, 24 inch, 17W, 1200 lm, CRI = 90, rated life = 15000 hours (2): LF Ballast: Electronic, Instant Start, Normal LO (0.5); Total Watts = 31"/>
        <s v="LF lamp and ballast: LF lamp: T8, 24 inch, 17W, 1200 lm, CRI = 90, rated life = 15000 hours (2): LF Ballast: Electronic, Instant Start, Normal LO (1); Total Watts = 33"/>
        <s v="LF lamp and ballast: LF lamp: T8, 24 inch, 17W, 1200 lm, CRI = 90, rated life = 15000 hours (3): LF Ballast: Electronic, Instant Start, Normal LO (1); Total Watts = 47"/>
        <s v="LF lamp and ballast: LF lamp: T8, 24 inch, 17W, 1200 lm, CRI = 90, rated life = 15000 hours (4): LF Ballast: Electronic, Instant Start, Normal LO (1); Total Watts = 61"/>
        <s v="LF lamp and ballast: LF lamp: T8, 24 inch, 17W, 1200 lm, CRI = 90, rated life = 15000 hours (2): LF Ballast: Electronic, Instant Start, Normal LO (1); Any type of reflector; Total Watts = 31"/>
        <s v="LF lamp and ballast: LF lamp: T8, 24 inch, 17W, 1200 lm, CRI = 90, rated life = 15000 hours (2): LF Ballast: Electronic, Instant Start, Reduced LO (1); Total Watts = 29"/>
        <s v="LF lamp and ballast: LF lamp: T8, 24 inch, 17W, 1200 lm, CRI = 90, rated life = 15000 hours (1): LF Ballast: Electronic, Instant Start, Reduced LO (0.25); Total Watts = 14"/>
        <s v="LF lamp and ballast: LF lamp: T8, 24 inch, 17W, 1200 lm, CRI = 90, rated life = 15000 hours (1): LF Ballast: Electronic, Rapid Start, High LO (1); Total Watts = 19"/>
        <s v="LF lamp and ballast: LF lamp: T8, 24 inch, 17W, 1200 lm, CRI = 90, rated life = 15000 hours (2): LF Ballast: Electronic, Rapid Start, High LO (1); Total Watts = 41"/>
        <s v="LF lamp and ballast: LF lamp: T8, 24 inch, 17W, 1200 lm, CRI = 90, rated life = 15000 hours (2): LF Ballast: Electronic, Rapid Start, Normal LO (1); Total Watts = 31"/>
        <s v="LF lamp and ballast: LF lamp: T8, 24 inch, 17W, 1200 lm, CRI = 90, rated life = 15000 hours (2): LF Ballast: Electronic, Rapid Start, Reduced LO (1); Total Watts = 28"/>
        <s v="LF lamp and ballast: LF lamp: T8, 24 inch, 17W, 1200 lm, CRI = 90, rated life = 15000 hours (1): LF Ballast: Electronic, Rapid Start, Very High LO (1); Total Watts = 22"/>
        <s v="LF lamp and ballast: LF lamp: T8, 36 inch, 25W, 1925 lm, CRI = 70, rated life = 20000 hours (1): LF Ballast: Electronic, Instant Start, Normal LO (1); Total Watts = 26"/>
        <s v="LF lamp and ballast: LF lamp: T8, 36 inch, 25W, 1925 lm, CRI = 70, rated life = 20000 hours (2): LF Ballast: Electronic, Instant Start, Normal LO (1); Total Watts = 46"/>
        <s v="LF lamp and ballast: LF lamp: T8, 36 inch, 25W, 1925 lm, CRI = 70, rated life = 20000 hours (4): LF Ballast: Electronic, Instant Start, Normal LO (1); Total Watts = 87"/>
        <s v="LF lamp and ballast: LF lamp: T8, 36 inch, 25W, 1925 lm, CRI = 70, rated life = 20000 hours (1): LF Ballast: Electronic, Instant Start, Reduced LO (0.5); Total Watts = 23"/>
        <s v="LF lamp and ballast: LF lamp: T8, 36 inch, 25W, 1925 lm, CRI = 70, rated life = 20000 hours (1): LF Ballast: Electronic, Instant Start, Reduced LO (1); Total Watts = 27"/>
        <s v="LF lamp and ballast: LF lamp: T8, 36 inch, 25W, 1925 lm, CRI = 70, rated life = 20000 hours (2): LF Ballast: Electronic, Instant Start, Reduced LO (1); Total Watts = 46"/>
        <s v="LF lamp and ballast: LF lamp: T8, 36 inch, 25W, 1925 lm, CRI = 70, rated life = 20000 hours (4): LF Ballast: Electronic, Instant Start, Reduced LO (1); Total Watts = 86"/>
        <s v="LF lamp and ballast: LF lamp: T8, 48 inch, 25W, 2210 lm, CRI = 85, rated life = 24000 hours (1): LF Ballast: Electronic, Instant Start, Normal LO (0.5); Total Watts = 23"/>
        <s v="LF lamp and ballast: LF lamp: T8, 48 inch, 25W, 2210 lm, CRI = 85, rated life = 24000 hours (1): LF Ballast: Electronic, Instant Start, Normal LO (1); Total Watts = 26"/>
        <s v="LF lamp and ballast: LF lamp: T8, 48 inch, 25W, 2210 lm, CRI = 85, rated life = 24000 hours (1): LF Ballast: Electronic, Instant Start, Normal LO (1); Total Watts = 27.7"/>
        <s v="LF lamp and ballast: LF lamp: T8, 48 inch, 25W, 2210 lm, CRI = 85, rated life = 24000 hours (1): LF Ballast: Electronic, Instant Start, Normal LO (1); Total Watts = 27"/>
        <s v="LF lamp and ballast: LF lamp: T8, 48 inch, 25W, 2210 lm, CRI = 85, rated life = 24000 hours (1): LF Ballast: Electronic, Instant Start, Normal LO (0.25); Total Watts = 28"/>
        <s v="LF lamp and ballast: LF lamp: T8, 48 inch, 25W, 2210 lm, CRI = 85, rated life = 24000 hours (2): LF Ballast: Electronic, Instant Start, Normal LO (1); Total Watts = 45"/>
        <s v="LF lamp and ballast: LF lamp: T8, 48 inch, 25W, 2210 lm, CRI = 85, rated life = 24000 hours (3): LF Ballast: Electronic, Instant Start, Normal LO (1); Total Watts = 68"/>
        <s v="LF lamp and ballast: LF lamp: T8, 48 inch, 25W, 2210 lm, CRI = 85, rated life = 24000 hours (4): LF Ballast: Electronic, Instant Start, Normal LO (1); Total Watts = 90"/>
        <s v="LF lamp and ballast: LF lamp: T8, 48 inch, 25W, 2210 lm, CRI = 85, rated life = 24000 hours (1): LF Ballast: Electronic, Instant Start, Reduced LO (1); Total Watts = 22"/>
        <s v="LF lamp and ballast: LF lamp: T8, 48 inch, 25W, 2210 lm, CRI = 85, rated life = 24000 hours (2): LF Ballast: Electronic, Instant Start, Reduced LO (1); Total Watts = 38"/>
        <s v="LF lamp and ballast: LF lamp: T8, 48 inch, 25W, 2210 lm, CRI = 85, rated life = 24000 hours (2): LF Ballast: Electronic, Instant Start, Reduced LO (1); Total Watts = 44"/>
        <s v="LF lamp and ballast: LF lamp: T8, 48 inch, 25W, 2210 lm, CRI = 85, rated life = 24000 hours (3): LF Ballast: Electronic, Instant Start, Reduced LO (1); Total Watts = 66"/>
        <s v="LF lamp and ballast: LF lamp: T8, 48 inch, 25W, 2210 lm, CRI = 85, rated life = 24000 hours (4): LF Ballast: Electronic, Instant Start, Reduced LO (1); Total Watts = 90"/>
        <s v="LF lamp and ballast: LF lamp: T8, 48 inch, 25W, 2210 lm, CRI = 85, rated life = 24000 hours (3): LF Ballast: Electronic, Instant Start, Reduced LO (1); Total Watts = 58"/>
        <s v="LF lamp and ballast: LF lamp: T8, 48 inch, 25W, 2210 lm, CRI = 85, rated life = 24000 hours (4): LF Ballast: Electronic, Instant Start, Reduced LO (1); Total Watts = 76"/>
        <s v="LF lamp and ballast: LF lamp: T8, 48 inch, 28W, 2585 lm, CRI = 85, rated life = 24000 hours (2): LF Ballast: Electronic, Instant Start, High LO (1); Total Watts = 67"/>
        <s v="LF lamp and ballast: LF lamp: T8, 48 inch, 28W, 2585 lm, CRI = 85, rated life = 24000 hours (2): LF Ballast: Electronic, Instant Start, High LO (1); Any type of reflector; Total Watts = 67"/>
        <s v="LF lamp and ballast: LF lamp: T8, 48 inch, 28W, 2585 lm, CRI = 85, rated life = 24000 hours (1): LF Ballast: Electronic, Instant Start, Normal LO (1); Total Watts = 26"/>
        <s v="LF lamp and ballast: LF lamp: T8, 48 inch, 28W, 2585 lm, CRI = 85, rated life = 24000 hours (1): LF Ballast: Electronic, Instant Start, Normal LO (0.5); Total Watts = 27"/>
        <s v="LF lamp and ballast: LF lamp: T8, 48 inch, 28W, 2585 lm, CRI = 85, rated life = 24000 hours (1): LF Ballast: Electronic, Instant Start, Normal LO (1); Total Watts = 28"/>
        <s v="LF lamp and ballast: LF lamp: T8, 48 inch, 28W, 2585 lm, CRI = 85, rated life = 24000 hours (1): LF Ballast: Electronic, Instant Start, Normal LO (1); Total Watts = 30.3"/>
        <s v="LF lamp and ballast: LF lamp: T8, 48 inch, 28W, 2585 lm, CRI = 85, rated life = 24000 hours (2): LF Ballast: Electronic, Instant Start, Normal LO (1); Total Watts = 53"/>
        <s v="LF lamp and ballast: LF lamp: T8, 48 inch, 28W, 2585 lm, CRI = 85, rated life = 24000 hours (3): LF Ballast: Electronic, Instant Start, Normal LO (1); Total Watts = 75"/>
        <s v="LF lamp and ballast: LF lamp: T8, 48 inch, 28W, 2585 lm, CRI = 85, rated life = 24000 hours (4): LF Ballast: Electronic, Instant Start, Normal LO (1); Total Watts = 98"/>
        <s v="LF lamp and ballast: LF lamp: T8, 48 inch, 28W, 2585 lm, CRI = 85, rated life = 24000 hours (2): LF Ballast: Electronic, Instant Start, Normal LO (1); Any type of reflector; Total Watts = 53"/>
        <s v="LF lamp and ballast: LF lamp: T8, 48 inch, 28W, 2585 lm, CRI = 85, rated life = 24000 hours (1): LF Ballast: Electronic, Instant Start, Reduced LO (1); Total Watts = 24"/>
        <s v="LF lamp and ballast: LF lamp: T8, 48 inch, 28W, 2585 lm, CRI = 85, rated life = 24000 hours (2): LF Ballast: Electronic, Instant Start, Reduced LO (1); Total Watts = 44"/>
        <s v="LF lamp and ballast: LF lamp: T8, 48 inch, 28W, 2585 lm, CRI = 85, rated life = 24000 hours (3): LF Ballast: Electronic, Instant Start, Reduced LO (1); Total Watts = 65"/>
        <s v="LF lamp and ballast: LF lamp: T8, 48 inch, 28W, 2585 lm, CRI = 85, rated life = 24000 hours (4): LF Ballast: Electronic, Instant Start, Reduced LO (1); Total Watts = 84"/>
        <s v="LF lamp and ballast: LF lamp: T8, 48 inch, 28W, 2585 lm, CRI = 85, rated life = 24000 hours (4): LF Ballast: Electronic, Instant Start, Reduced LO (1); Total Watts = 88"/>
        <s v="LF lamp and ballast: LF lamp: T8, 48 inch, 28W, 2585 lm, CRI = 85, rated life = 24000 hours (2): LF Ballast: Electronic, Instant Start, Very High LO (1); Total Watts = 70"/>
        <s v="LF lamp and ballast: LF lamp: T8, 48 inch, 28W, 2585 lm, CRI = 85, rated life = 24000 hours (3): LF Ballast: Electronic, Instant Start, Very High LO (1); Any type of reflector; Total Watts = 70"/>
        <s v="LF lamp and ballast: LF lamp: T8, 48 inch, 28W, 2585 lm, CRI = 85, rated life = 24000 hours (1): LF Ballast: Electronic, Programmed Start, High LO (1); Total Watts = 31"/>
        <s v="LF lamp and ballast: LF lamp: T8, 48 inch, 28W, 2585 lm, CRI = 85, rated life = 24000 hours (2): LF Ballast: Electronic, Programmed Start, High LO (1); Total Watts = 54.3"/>
        <s v="LF lamp and ballast: LF lamp: T8, 48 inch, 28W, 2585 lm, CRI = 85, rated life = 24000 hours (3): LF Ballast: Electronic, Programmed Start, High LO (1); Total Watts = 92"/>
        <s v="LF lamp and ballast: LF lamp: T8, 48 inch, 28W, 2585 lm, CRI = 85, rated life = 24000 hours (2): LF Ballast: Electronic, Programmed Start, Normal LO (1); Total Watts = 50"/>
        <s v="LF lamp and ballast: LF lamp: T8, 48 inch, 28W, 2585 lm, CRI = 85, rated life = 24000 hours (2): LF Ballast: Electronic, Programmed Start, Normal LO (1); Any type of reflector; Total Watts = 51"/>
        <s v="LF lamp and ballast: LF lamp: T8, 48 inch, 28W, 2585 lm, CRI = 85, rated life = 24000 hours (3): LF Ballast: Electronic, Programmed Start, Normal LO (1); Total Watts = 74"/>
        <s v="LF lamp and ballast: LF lamp: T8, 48 inch, 28W, 2585 lm, CRI = 85, rated life = 24000 hours (1): LF Ballast: Electronic, Programmed Start, Very High LO (1); Total Watts = 37.4"/>
        <s v="LF lamp and ballast: LF lamp: T8, 48 inch, 28W, 2585 lm, CRI = 85, rated life = 24000 hours (2): LF Ballast: Electronic, Programmed Start, Very High LO (1); Total Watts = 64"/>
        <s v="LF lamp and ballast: LF lamp: T8, 48 inch, 28W, 2585 lm, CRI = 85, rated life = 24000 hours (3): LF Ballast: Electronic, Programmed Start, Very High LO (1); Total Watts = 97"/>
        <s v="LF lamp and ballast: LF lamp: T8, 48 inch, 32W, 2710 lm, CRI = 75, rated life = 15000 hours (2): LF Ballast: Electronic, Instant Start, Normal LO (1); Delamped; Total Watts = 0"/>
        <s v="LF lamp and ballast: LF lamp: T8, 48 inch, 32W, 2710 lm, CRI = 75, rated life = 15000 hours (2): LF Ballast: Electronic, Instant Start, Normal LO (1); Delamped; Total Watts = 59"/>
        <s v="LF lamp and ballast: LF lamp: T8, 48 inch, 32W, 2710 lm, CRI = 75, rated life = 15000 hours (1): LF Ballast: Electronic, Rapid Start, Normal LO (1); Delamped; Total Watts = 0"/>
        <s v="LF lamp and ballast: LF lamp: T8, 48 inch, 32W, 2710 lm, CRI = 75, rated life = 15000 hours (1): LF Ballast: Electronic, Rapid Start, Normal LO (1); Delamped; Total Watts = 32"/>
        <s v="LF lamp and ballast: LF lamp: T8, 48 inch, 32W, 2970 lm, CRI = 82, rated life = 20000 hours (2): LF Ballast: Electronic, Instant Start, High LO (1); Total Watts = 65"/>
        <s v="LF lamp and ballast: LF lamp: T8, 48 inch, 32W, 2970 lm, CRI = 82, rated life = 20000 hours (4): LF Ballast: Electronic, Instant Start, Normal LO (1); Total Watts = 112"/>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Any type of reflector; Total Watts = 59"/>
        <s v="LF lamp and ballast: LF lamp: T8, 48 inch, 32W, 2970 lm, CRI = 82, rated life = 20000 hours (2): LF Ballast: Electronic, Instant Start, Normal LO, Dim (1); Total Watts = 59"/>
        <s v="LF lamp and ballast: LF lamp: T8, 48 inch, 32W, 2970 lm, CRI = 82, rated life = 20000 hours (2): LF Ballast: Electronic, Instant Start, Normal LO, Dim (1); Total Watts = 70"/>
        <s v="LF lamp and ballast: LF lamp: T8, 48 inch, 32W, 2970 lm, CRI = 82, rated life = 20000 hours (6): LF Ballast: Electronic, Rapid Start, Normal LO (2); Total Watts = 182"/>
        <s v="LF lamp and ballast: LF lamp: T8, 48 inch, 32W, 2970 lm, CRI = 85, rated life = 24000 hours (2): LF Ballast: Electronic, Instant Start, High LO (1); Total Watts = 62"/>
        <s v="LF lamp and ballast: LF lamp: T8, 48 inch, 32W, 2970 lm, CRI = 85, rated life = 24000 hours (2): LF Ballast: Electronic, Instant Start, Normal LO (2); Any type of reflector; Total Watts = 54"/>
        <s v="LF lamp and ballast: LF lamp: T8, 48 inch, 32W, 2970 lm, CRI = 85, rated life = 24000 hours (4): LF Ballast: Electronic, Instant Start, Reduced LO (1); Total Watts = 94"/>
        <s v="LF lamp and ballast: LF lamp: T8, 48 inch, 32W, 2970 lm, CRI = 85, rated life = 24000 hours (2): LF Ballast: Electronic, Instant Start, Reduced LO (1); Any type of reflector; Total Watts = 48"/>
        <s v="LF lamp and ballast: LF lamp: T8, 48 inch, 32W, 2970 lm, CRI = 85, rated life = 24000 hours (2): LF Ballast: Electronic, Instant Start, Very High LO (1); Total Watts = 70"/>
        <s v="LF lamp and ballast: LF lamp: T8, 48 inch, 32W, 2970 lm, CRI = 85, rated life = 24000 hours (1): LF Ballast: Electronic, Rapid Start, High LO (1); Total Watts = 34"/>
        <s v="LF lamp and ballast: LF lamp: T8, 48 inch, 32W, 2970 lm, CRI = 85, rated life = 24000 hours (1): LF Ballast: Electronic, Rapid Start, Very High LO (1); Total Watts = 38"/>
        <s v="LF lamp and ballast: LF lamp: T8, 72 inch, 45W, 4100 lm, CRI = 85, rated life = 20000 hours (2): LF Ballast: Electronic, Instant Start, Normal LO (1); Total Watts = 90"/>
        <s v="LF lamp and ballast: LF lamp: T8, 72 inch, 58W, 5550 lm, CRI = 75, rated life = 20000 hours (1): LF Ballast: Electronic, Instant Start, Normal LO (1); Total Watts = 58"/>
        <s v="LF lamp and ballast: LF lamp: T8, 96 inch, 59W, 5190 lm, CRI = 75, rated life = 20000 hours (2): LF Ballast: Electronic, Instant Start, Normal LO (1); Total Watts = 109"/>
        <s v="LF lamp and ballast: LF lamp: T8, 96 inch, 59W, 5190 lm, CRI = 75, rated life = 20000 hours (1): LF Ballast: Electronic, Instant Start, Normal LO (0.5); Total Watts = 55"/>
        <s v="LF lamp and ballast: LF lamp: T8, 96 inch, 59W, 5190 lm, CRI = 75, rated life = 20000 hours (1): LF Ballast: Electronic, Instant Start, Reduced LO (1); Total Watts = 57"/>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Any type of reflector; Total Watts = 60"/>
        <s v="LF lamp and ballast: LF lamp: U6, 22 inch, 32W, 2575 lm, CRI = 75, rated life = 18000 hours (2): LF Ballast: Electronic, Instant Start, Reduced LO (1); Total Watts = 52"/>
        <s v="HID Lamp and Ballast: HID Lamp: Metal Halide , Any shape, 25w, Universal position, 1500 lm, CRI = 70, rated hours = 10000 (1); HID Ballast: Constant Wattage Autotransformer, No dimming capability (1); Total Watts = 25"/>
        <s v="HID Lamp and Ballast: HID Lamp: Pulse Start Metal Halide , Any shape, 125w, Universal position, 12000 lm, CRI = 65, rated hours = 15000 (1); HID Ballast: Constant Wattage Autotransformer, No dimming capability (1); Total Watts = 150"/>
        <s v="HID Lamp and Ballast: HID Lamp: Pulse Start Metal Halide , Any shape, 150w, Universal position (1); HID Ballast: Electronic, No dimming capability (1); Total Watts = 165"/>
        <s v="HID Lamp and Ballast: HID Lamp: Pulse Start Metal Halide , Any shape, 175w, Universal position, 16000 lm, CRI = 62, rated hours = 15000 (1); HID Ballast: Constant Wattage Autotransformer, No dimming capability (1); Exterior Rated, Total Watts = 208"/>
        <s v="HID Lamp and Ballast: HID Lamp: Pulse Start Metal Halide , Any shape, 250w, Universal position (1); HID Ballast: Electronic, No dimming capability (1); Total Watts = 278"/>
        <s v="HID Lamp and Ballast: HID Lamp: Pulse Start Metal Halide , Any shape, 450w, Universal position, 54285 lm, CRI = 62, rated hours = 20000 (1); HID Ballast: Constant Wattage Autotransformer, No dimming capability (1); Total Watts = 506"/>
        <s v="HID Lamp and Ballast: HID Lamp: Pulse Start Metal Halide , Any shape, 600w, Universal position (1); HID Ballast: Electronic, No dimming capability (1); Total Watts = 635"/>
        <s v="HID Lamp and Ballast: HID Lamp: Pulse Start Metal Halide , Any shape, 70w, Universal position (1); HID Ballast: Electronic, No dimming capability (1); Total Watts = 79"/>
        <s v="HID Lamp and Ballast: HID Lamp: Pulse Start Metal Halide , Any shape, 70w, Universal position (1); HID Ballast: Electronic, No dimming capability (1); Total Watts = 92"/>
        <s v="HID Lamp and Ballast: HID Lamp: Pulse Start Metal Halide , Any shape, 750w, Universal position (1); HID Ballast: Electronic, No dimming capability (1); Total Watts = 810"/>
        <s v="HID Lamp and Ballast: HID Lamp: Pulse Start Metal Halide , Any shape, 750w, Universal position, 85715 lm, CRI = 65, rated hours = 16000 (1); HID Ballast: Constant Wattage Autotransformer, No dimming capability (1); Total Watts = 818"/>
        <s v="CFL fixture based on: CFLpin-Ext(18w), Exterior Rated; Total Watts = 18"/>
        <s v="CFL fixture based on: CFLpin-Ext(23w), Exterior Rated; Total Watts = 23"/>
        <s v="CFL fixture based on: CFLpin-Ext(26w), Exterior Rated; Total Watts = 26"/>
        <s v="CFL fixture based on: CFLpin-Ext(26w) lamp (2), 2 El  Ballast, Exterior Rated; Total Watts = 56"/>
        <s v="CFL fixture based on: CFLpin-Ext(26w) lamp (2), 2 El  Ballast, Exterior Rated; Total Watts = 70"/>
        <s v="CFL fixture based on: CFLpin(42w), Exterior Rated; Total Watts = 42"/>
        <s v="CFL fixture based on: CFLpin(55w), Exterior Rated; Total Watts = 55"/>
        <s v="CFL fixture based on: CFLpin-Ext(65w), Exterior Rated; Total Watts = 65"/>
        <s v="CFL Lamp: Non-Reflector, Exterior Rated, 100 Watts"/>
        <s v="CFL Lamp: Non-Reflector, Exterior Rated, 150 Watts"/>
        <s v="CFL Lamp: Non-Reflector, Exterior Rated, 42 Watts"/>
        <s v="CFL Lamp: Non-Reflector, Exterior Rated, 60 Watts"/>
        <s v="CFL Lamp: Non-Reflector, Exterior Rated, 80 Watts"/>
        <s v="CFL Lamp: Reflector, Exterior Rated, 23 Watts"/>
        <s v="HID Fixture based on Lamp/Blst: PSMH-70w-Ext(79w); Any type of housing; Any direction of light; Total Watts = 79"/>
        <s v="HID Lamp and Ballast: HID Lamp: High Pressure Sodium, Any shape, 250w, Universal position, 27000 lm, CRI = 21, rated hours = 24000 (1); HID Ballast: Constant Wattage Autotransformer, No dimming capability (1); Exterior Rated, Total Watts = 295"/>
        <s v="Induction Lamp and Ballast: Lamp watts = 70, Any Lamp Shape (1); Ind Ballast: Unspecified (1); No dimming capability, Exterior Rated; Total Watts = 79"/>
        <s v="Induction Lamp and Ballast: Lamp Watts not specified, Any Lamp Shape (1); Ind Ballast: Unspecified (1); No dimming capability, Exterior Rated; Total Watts = 110"/>
        <s v="Induction Lamp and Ballast: Lamp Watts not specified, Any Lamp Shape (1); Ind Ballast: Unspecified (1); No dimming capability, Exterior Rated; Total Watts = 111"/>
        <s v="Induction Lamp and Ballast: Lamp Watts not specified, Any Lamp Shape (1); Ind Ballast: Unspecified (1); No dimming capability, Exterior Rated; Total Watts = 120"/>
        <s v="Induction Lamp and Ballast: Lamp Watts not specified, Any Lamp Shape (1); Ind Ballast: Unspecified (1); No dimming capability, Exterior Rated; Total Watts = 165"/>
        <s v="Induction Lamp and Ballast: Lamp Watts not specified, Any Lamp Shape (1); Ind Ballast: Unspecified (1); No dimming capability, Exterior Rated; Total Watts = 198"/>
        <s v="Induction Lamp and Ballast: Lamp Watts not specified, Any Lamp Shape (1); Ind Ballast: Unspecified (1); No dimming capability, Exterior Rated; Total Watts = 215"/>
        <s v="Induction Lamp and Ballast: Lamp Watts not specified, Any Lamp Shape (1); Ind Ballast: Unspecified (1); No dimming capability, Exterior Rated; Total Watts = 278"/>
        <s v="Induction Lamp and Ballast: Lamp Watts not specified, Any Lamp Shape (1); Ind Ballast: Unspecified (1); No dimming capability, Exterior Rated; Total Watts = 44"/>
        <s v="Induction Lamp and Ballast: Lamp Watts not specified, Any Lamp Shape (1); Ind Ballast: Unspecified (1); No dimming capability, Exterior Rated; Total Watts = 70"/>
        <s v="Induction Lamp and Ballast: Lamp Watts not specified, Any Lamp Shape (1); Ind Ballast: Unspecified (1); No dimming capability, Exterior Rated; Total Watts = 78"/>
        <s v="Induction Fixture based on Lamp/Blst: Ind-100w-Ext(110w); Any type of housing, any direction of light, No integral control; Total Watts = 110"/>
        <s v="Induction Fixture based on Lamp/Blst: Ind-100w-Ext(111w); Any type of housing, any direction of light, No integral control; Total Watts = 111"/>
        <s v="Induction Fixture based on Lamp/Blst: Ind-180w-Ext(198w); Any type of housing, any direction of light, No integral control; Total Watts = 198"/>
        <s v="Induction Fixture based on Lamp/Blst: Ind-70w-Ext(79w); Any type of housing, any direction of light, No integral control; Total Watts = 79"/>
        <s v="Induction Fixture based on Lamp/Blst: Ind-Ext(100w); Any type of housing, any direction of light, No integral control; Total Watts = 100"/>
        <s v="Induction Fixture based on Lamp/Blst: Ind-Ext(120w); Any type of housing, any direction of light, No integral control; Total Watts = 120"/>
        <s v="Induction Fixture based on Lamp/Blst: Ind-Ext(180w); Any type of housing, any direction of light, No integral control; Total Watts = 180"/>
        <s v="Induction Fixture based on Lamp/Blst: Ind-Ext(250w); Any type of housing, any direction of light, No integral control; Total Watts = 250"/>
        <s v="Induction Fixture based on Lamp/Blst: Ind-Ext(70w); Any type of housing, any direction of light, No integral control; Total Watts = 70"/>
        <s v="LED Lamp: Exterior A19, 10 Watts, non-dimmable"/>
        <s v="LED Lamp: Exterior A19, 4 Watts, non-dimmable"/>
        <s v="LED fixture: Any type of housing Fixture Type, Exterior Rated; Total Watts = 130"/>
        <s v="LED fixture: Any type of housing Fixture Type, Exterior Rated; Total Watts = 170"/>
        <s v="LED fixture: Any type of housing Fixture Type, Exterior Rated; Total Watts = 190"/>
        <s v="LED fixture: Any type of housing Fixture Type, Exterior Rated; Total Watts = 210"/>
        <s v="LED fixture: Any type of housing Fixture Type, Exterior Rated; Total Watts = 222"/>
        <s v="LED fixture: Any type of housing Fixture Type, Exterior Rated; Total Watts = 245"/>
        <s v="LED fixture: Any type of housing Fixture Type, Exterior Rated; Total Watts = 260"/>
        <s v="LED fixture: Any type of housing Fixture Type, 2400 min lm, Exterior Rated; Total Watts = 28"/>
        <s v="LED fixture: Any type of housing Fixture Type, Exterior Rated; Total Watts = 43"/>
        <s v="LED fixture: Any type of housing Fixture Type, Exterior Rated; Total Watts = 290"/>
        <s v="LED fixture: Any type of housing Fixture Type, Exterior Rated; Total Watts = 350"/>
        <s v="LED fixture: Any type of housing Fixture Type, 3140 min lm, Exterior Rated; Total Watts = 54"/>
        <s v="LED fixture: Any type of housing Fixture Type, Exterior Rated; Total Watts = 80"/>
        <s v="LED fixture: Any type of housing Fixture Type, Exterior Rated; Total Watts = 90"/>
        <s v="LED fixture: Any type of housing Fixture Type, Exterior Rated; Total Watts = 110"/>
        <s v="LED fixture: Any type of housing Fixture Type, Exterior Rated; Total Watts = 192"/>
        <s v="LED fixture: Any type of housing Fixture Type, Exterior Rated; Total Watts = 225"/>
        <s v="LED fixture: Any type of housing Fixture Type, Exterior Rated; Total Watts = 50"/>
        <s v="LED fixture: Any type of housing Fixture Type, Exterior Rated; Total Watts = 70"/>
        <s v="LED fixture: Any type of housing Fixture Type, Exterior Rated; Total Watts = 125"/>
        <s v="LED fixture: Any type of housing Fixture Type, Exterior Rated; Total Watts = 150"/>
        <s v="LED fixture: Any type of housing Fixture Type, Exterior Rated; Total Watts = 265"/>
        <s v="LED fixture: Any type of housing Fixture Type, Exterior Rated; Total Watts = 60"/>
        <s v="LED fixture: Wall Mount Fixture Type, Exterior Rated; Total Watts = 80"/>
        <s v="LED fixture: Wall Mount Fixture Type, Exterior Rated; Total Watts = 40"/>
        <s v="LED Lamp: Exterior MR16, 3 Watts, non-dimmable"/>
        <s v="LED Lamp: Exterior MR16, 7 Watts, non-dimmable"/>
        <s v="LED Lamp: Exterior PAR30, 15 Watts, non-dimmable"/>
        <s v="LED Lamp: Exterior PAR30, 6 Watts, non-dimmable"/>
        <s v="LED Lamp: Exterior PAR38, 17 Watts, non-dimmable"/>
        <s v="LED Lamp: Exterior PAR38, 7 Watts, non-dimmable"/>
        <s v="LF Fixture based on: LFLmpBlst-T8-48in-32w-2g+El-IS-HLO; Any type of housing, any direction of light, No integral control; Total Watts = 65"/>
        <s v="LF Fixture based on: LFLmpBlst-T8-48in-32w-2g+El-IS-HLO; Any type of housing, any direction of light, No integral control; Total Watts = 68"/>
        <s v="LF Fixture based on: LFLmpBlst-T8-48in-32w-3g+El-IS-NLO; Any type of housing, any direction of light, No integral control; Total Watts = 84"/>
        <s v="LF Fixture based on: LFLmpBlst-T8-60in-40w+El-IS-HLO; Any type of housing, any direction of light, No integral control; Total Watts = 126"/>
        <s v="HID Lamp and Ballast: HID Lamp: Low Pressure Sodium, Any shape, 180w, Universal position, 32000 lm (1); HID Ballast: Unspecified, No dimming capability (1); Exterior Rated, Total Watts = 208"/>
        <s v="HID Lamp and Ballast: HID Lamp: Pulse Start Metal Halide , Any shape, 125w, Universal position (1); HID Ballast: Electronic, No dimming capability (1); Exterior Rated, Total Watts = 110"/>
        <s v="HID Lamp and Ballast: HID Lamp: Pulse Start Metal Halide , Any shape, 125w, Universal position (1); HID Ballast: Electronic, No dimming capability (1); Exterior Rated, Total Watts = 126"/>
        <s v="HID Lamp and Ballast: HID Lamp: Pulse Start Metal Halide , Any shape, 125w, Universal position, 12000 lm, CRI = 65, rated hours = 15000 (1); HID Ballast: Constant Wattage Autotransformer, No dimming capability (1); Exterior Rated, Total Watts = 150"/>
        <s v="HID Lamp and Ballast: HID Lamp: Pulse Start Metal Halide , Any shape, 125w, Universal position (1); HID Ballast: Electronic, No dimming capability (1); Exterior Rated, Total Watts = 152"/>
        <s v="HID Lamp and Ballast: HID Lamp: Pulse Start Metal Halide , Any shape, 250w, Universal position (1); HID Ballast: Electronic, No dimming capability (1); Exterior Rated, Total Watts = 278"/>
        <s v="HID Lamp and Ballast: HID Lamp: Pulse Start Metal Halide , Any shape, 250w, Universal position, 23750 lm, CRI = 62, rated hours = 15000 (1); HID Ballast: Constant Wattage Autotransformer, No dimming capability (1); Exterior Rated, Total Watts = 288"/>
        <s v="HID Lamp and Ballast: HID Lamp: Pulse Start Metal Halide , Any shape, 400w, Universal position, 42855 lm, CRI = 62, rated hours = 20000 (1); HID Ballast: Constant Wattage Autotransformer, No dimming capability (1); Exterior Rated, Total Watts = 456"/>
        <s v="HID Lamp and Ballast: HID Lamp: Pulse Start Metal Halide , Any shape, 70w, Universal position (1); HID Ballast: Electronic, No dimming capability (1); Exterior Rated, Total Watts = 79"/>
        <s v="HID Lamp and Ballast: HID Lamp: Pulse Start Metal Halide , Any shape, 70w, Universal position (1); HID Ballast: Electronic, No dimming capability (1); Exterior Rated, Total Watts = 88"/>
        <s v="HID Lamp and Ballast: HID Lamp: Pulse Start Metal Halide , Any shape, 750w, Universal position (1); HID Ballast: Electronic, No dimming capability (1); Exterior Rated, Total Watts = 810"/>
        <s v="CFL Lamp: Reflector, 900 initial lumens, 23 Watts"/>
        <s v="CFL fixture based on: CFLpin(28.33w), Exterior Rated; Total Watts = 28.33"/>
        <s v="CFL Lamp: Reflector, 800 initial lumens, 15 Watts"/>
        <s v="LED Lamp: Candle, 1 Watts, non-dimmable"/>
        <s v="LED Lamp: Candle, 4 Watts, non-dimmable"/>
        <s v="LED Lamp: Candle, 5 Watts, non-dimmable"/>
        <s v="LF lamp and ballast: LF lamp: T8, 24 inch, 17W, 1200 lm, CRI = 90, rated life = 15000 hours (2): LF Ballast: Electronic, Instant Start, Reduced LO (1); Total Watts = 27"/>
        <s v="LF lamp and ballast: LF lamp: T8, 24 inch, 17W, 1200 lm, CRI = 90, rated life = 15000 hours (3): LF Ballast: Electronic, Instant Start, Reduced LO (1); Total Watts = 42"/>
        <s v="LF lamp and ballast: LF lamp: T8, 24 inch, 17W, 1200 lm, CRI = 90, rated life = 15000 hours (4): LF Ballast: Electronic, Instant Start, Reduced LO (1); Total Watts = 53"/>
        <s v="LF lamp and ballast: LF lamp: T8, 24 inch, 17W, 1200 lm, CRI = 90, rated life = 15000 hours (1): LF Ballast: Electronic, Programmed Start, Normal LO (1); Total Watts = 15"/>
        <s v="LF lamp and ballast: LF lamp: T8, 36 inch, 25W, 1925 lm, CRI = 70, rated life = 20000 hours (1): LF Ballast: Electronic, Instant Start, Reduced LO (0.25); Total Watts = 21"/>
        <s v="LF lamp and ballast: LF lamp: T8, 36 inch, 25W, 1925 lm, CRI = 70, rated life = 20000 hours (2): LF Ballast: Electronic, Instant Start, Reduced LO (1); Total Watts = 38"/>
        <s v="LF lamp and ballast: LF lamp: T8, 36 inch, 25W, 1925 lm, CRI = 70, rated life = 20000 hours (4): LF Ballast: Electronic, Instant Start, Reduced LO (1); Total Watts = 77"/>
        <s v="LF lamp and ballast: LF lamp: T8, 36 inch, 25W, 1925 lm, CRI = 70, rated life = 20000 hours (3): LF Ballast: Electronic, Programmed Start, Normal LO (1); Total Watts = 58"/>
        <s v="LF lamp and ballast: LF lamp: T8, 48 inch, 25W, 2210 lm, CRI = 85, rated life = 24000 hours (1): LF Ballast: Electronic, Instant Start, Normal LO (1); Total Watts = 25"/>
        <s v="LF lamp and ballast: LF lamp: T8, 48 inch, 32W, 2970 lm, CRI = 85, rated life = 24000 hours (1): LF Ballast: Electronic, Programmed Start, Reduced LO (1); Total Watts = 24"/>
        <s v="LF lamp and ballast: LF lamp: T8, 48 inch, 32W, 2970 lm, CRI = 85, rated life = 24000 hours (2): LF Ballast: Electronic, Programmed Start, Reduced LO (1); Total Watts = 45"/>
        <s v="LF lamp and ballast: LF lamp: T8, 48 inch, 32W, 2970 lm, CRI = 85, rated life = 24000 hours (4): LF Ballast: Electronic, Programmed Start, Reduced LO (1); Total Watts = 90"/>
        <s v="LF lamp and ballast: LF lamp: T8, 96 inch, 59W, 5190 lm, CRI = 75, rated life = 20000 hours (4): LF Ballast: Electronic, Instant Start, Reduced LO (2); Total Watts = 167"/>
        <s v="LED Lamp: Any Shape, 8 Watts"/>
        <s v="LED Lamp: A19, 5 Watts, non-dimmable"/>
        <s v="LED Lamp: CanRet, 11 Watts, non-dimmable"/>
        <s v="LED Lamp: CanRet, 13 Watts, non-dimmable"/>
        <s v="LED Lamp: CanRet, 14 Watts, non-dimmable"/>
        <s v="LED Lamp: CanRet, 9 Watts, non-dimmable"/>
        <s v="LED Lamp: PAR30, 21 Watts, non-dimmable"/>
        <s v="LED Lamp: PAR30, 7 Watts, non-dimmable"/>
        <s v="LED Lamp: PAR30, 9 Watts, non-dimmable"/>
        <s v="LED Lamp: PAR38, 11 Watts, non-dimmable"/>
        <s v="LED Lamp: PAR38, 9 Watts, non-dimmable"/>
        <s v="LED Lamp: RefR, 10 Watts, non-dimmable"/>
        <s v="LED Lamp: RefR, 12 Watts, non-dimmable"/>
        <s v="LED Lamp: RefR, 13 Watts, non-dimmable"/>
        <s v="LED Lamp: RefR, 15 Watts, non-dimmable"/>
        <s v="LF lamp and ballast: LF lamp: T8, 48 inch, 32W, 2970 lm, CRI = 85, rated life = 24000 hours (3): LF Ballast: Electronic, Programmed Start, Reduced LO (1); Total Watts = 68"/>
        <s v="Compact Fluorscent Plug-In Fixture: 14 watts"/>
        <s v="Compact Fluorscent Plug-In Fixture: 18 watts"/>
        <s v="Compact Fluorscent Plug-In Fixture: 19 watts"/>
        <s v="Compact Fluorscent Plug-In Fixture: 22 watts"/>
        <s v="Compact Fluorscent Plug-In Fixture: 23 watts"/>
        <s v="Compact Fluorscent Plug-In Fixture: 26 watts"/>
        <s v="Compact Fluorscent Plug-In Fixture: 36 watts"/>
        <s v="Compact Fluorscent Plug-In Fixture: 65 watts"/>
        <s v="Compact Fluorescent Torchiere: 75-W"/>
        <s v="Compact Fluorscent Plug-In Fixture: 55 watts"/>
        <s v="Compact Fluorescent Torchiere: 70-W"/>
        <s v="Compact Fluorscent Plug-In Fixture: 13 watts"/>
        <s v="Compact Fluorescent Torchiere: 55-W"/>
        <s v="Compact Fluorscent Plug-In Fixture: 70 watts"/>
        <s v="CFL fixture based on: CFLpin-Ext(13w), Exterior Rated; Total Watts = 13"/>
        <s v="CFL fixture based on: CFLpin-Ext(15w), Exterior Rated; Total Watts = 15"/>
        <s v="CFL fixture based on: CFLpin-Ext(17w), Exterior Rated; Total Watts = 17"/>
        <s v="CFL fixture based on: CFLpin(19w), Exterior Rated; Total Watts = 19"/>
        <s v="CFL fixture based on: CFLpin(20w), Exterior Rated; Total Watts = 20"/>
        <s v="CFL fixture based on: CFLpin-Ext(21w), Exterior Rated; Total Watts = 21"/>
        <s v="CFL fixture based on: CFLpin-Ext(22w), Exterior Rated; Total Watts = 22"/>
        <s v="CFL fixture based on: CFLpin-Ext(25w), Exterior Rated; Total Watts = 25"/>
        <s v="CFL fixture based on: CFLpin-Ext(27w), Exterior Rated; Total Watts = 27"/>
        <s v="CFL fixture based on: CFLpin(30w), Exterior Rated; Total Watts = 30"/>
        <s v="CFL fixture based on: CFLpin(32w), Exterior Rated; Total Watts = 32"/>
        <s v="CFL fixture based on: CFLpin(36w), Exterior Rated; Total Watts = 36"/>
        <s v="CFL fixture based on: CFLpin(50w), Exterior Rated; Total Watts = 50"/>
        <s v="CFL fixture based on: CFLpin(70w), Exterior Rated; Total Watts = 70"/>
        <s v="CFL Lamp: Any Non-reflector, Exterior Rated, 11 Watts"/>
        <s v="CFL Lamp: Any Non-reflector, Exterior Rated, 13 Watts"/>
        <s v="CFL Lamp: Any Non-reflector, Exterior Rated, 14 Watts"/>
        <s v="CFL Lamp: Any Non-reflector, Exterior Rated, 15 Watts"/>
        <s v="CFL Lamp: Any Non-reflector, Exterior Rated, 18 Watts"/>
        <s v="CFL Lamp: Any Non-reflector, Exterior Rated, 19 Watts"/>
        <s v="CFL Lamp: Any Non-reflector, Exterior Rated, 20 Watts"/>
        <s v="CFL Lamp: Any Non-reflector, Exterior Rated, 22 Watts"/>
        <s v="CFL Lamp: Any Non-reflector, Exterior Rated, 23 Watts"/>
        <s v="CFL Lamp: Any Non-reflector, Exterior Rated, 24 Watts"/>
        <s v="CFL Lamp: Any Non-reflector, Exterior Rated, 25 Watts"/>
        <s v="CFL Lamp: Any Non-reflector, Exterior Rated, 26 Watts"/>
        <s v="CFL Lamp: Any Non-reflector, Exterior Rated, 27 Watts"/>
        <s v="CFL Lamp: Any Non-reflector, Exterior Rated, 9 Watts"/>
        <s v="CFL Lamp: Reflector, Exterior Rated, 13 Watts"/>
        <s v="CFL Lamp: Reflector, Exterior Rated, 14 Watts"/>
        <s v="CFL Lamp: Reflector, Exterior Rated, 15 Watts"/>
        <s v="CFL Lamp: Reflector, Exterior Rated, 16 Watts"/>
        <s v="CFL Lamp: Reflector, Exterior Rated, 18 Watts"/>
        <s v="CFL Lamp: Reflector, Exterior Rated, 20 Watts"/>
        <s v="HID Fixture based on Lamp/Blst: MH-70w-Ext(95w); Any type of housing; Any direction of light; Total Watts = 95"/>
        <s v="HID Fixture based on Lamp/Blst: HPS-100w(138w); Any type of housing; Any direction of light; Total Watts = 138"/>
        <s v="HID Fixture based on Lamp/Blst: HPS-100w-Ext(138w); Any type of housing; Any direction of light; Total Watts = 138"/>
        <s v="HID Fixture based on Lamp/Blst: HPS-200w-Ext(250w); Any type of housing; Any direction of light; Total Watts = 250"/>
        <s v="HID Fixture based on Lamp/Blst: HPS-70w-Ext(95w); Any type of housing; Any direction of light; Total Watts = 95"/>
        <s v="HID Fixture based on Lamp/Blst: PSMH-150w-Ext(185w); Any type of housing; Any direction of light; Total Watts = 185"/>
        <s v="HID Fixture based on Lamp/Blst: PSMH-150w-Ext(190w); Any type of housing; Any direction of light; Total Watts = 190"/>
        <s v="HID Fixture based on Lamp/Blst: PSMH-250w-Ext(288w); Any type of housing; Any direction of light; Total Watts = 288"/>
        <s v="LED fixture: Any type of housing Fixture Type, Exterior Rated; Total Watts = 400"/>
        <s v="LED fixture: Any type of housing Fixture Type, Exterior Rated; Total Watts = 52"/>
        <s v="LED fixture: Any type of housing Fixture Type, Exterior Rated; Total Watts = 64"/>
        <s v="LED fixture: Any type of housing Fixture Type, Exterior Rated; Total Watts = 78"/>
        <s v="lighting level reduced based on bldg type, activity area"/>
        <s v="add daylighting controls, min. lumen level based on bldg type"/>
        <s v="minimum unoccupied lighting power density based on bldg type"/>
        <s v="Ceiling R-value for oldest vintages increased to 'new' level"/>
        <s v="Roof absorptivity = 0.45"/>
        <s v="North glass SHGC 15% less than required by T-24"/>
        <s v="East glass SHGC 20% less than required by T-24"/>
        <s v="South glass SHGC 20% less than required by T-24"/>
        <s v="West glass SHGC 20% less than required by T-24"/>
        <s v="North glass SHGC 20% less than required by T-24"/>
        <s v="East glass SHGC 30% less than required by T-24"/>
        <s v="South glass SHGC 30% less than required by T-24"/>
        <s v="West glass SHGC 30% less than required by T-24"/>
        <s v="glass w/ PI=1.15 in daylit spaces, cont. ctrl"/>
        <s v="glass w/ PI=1.26 in daylit spaces, cont. ctrl"/>
        <s v="glass w/ PI=1.38 in daylit spaces, cont. ctrl"/>
        <s v="glass w/ PI=1.15 in daylit spaces, 2-step ctrl"/>
        <s v="glass w/ PI=1.26 in daylit spaces, 2-step ctrl"/>
        <s v="glass w/ PI=1.38 in daylit spaces, 2-step ctrl"/>
        <s v="skylight w/ PI=0.81 and T24 reqmts in daylit spaces, cont. ctrl"/>
        <s v="skylight w/ PI=0.92 and T24 reqmts in daylit spaces, cont. ctrl"/>
        <s v="skylight w/ PI=1.03 and T24 reqmts in daylit spaces, cont. ctrl"/>
        <s v="skylight w/ PI=0.81 and T24 reqmts in daylit spaces, 1-step ctrl"/>
        <s v="skylight w/ PI=0.92 and T24 reqmts in daylit spaces, 1-step ctrl"/>
        <s v="skylight w/ PI=1.03 and T24 reqmts in daylit spaces, 1-step ctrl"/>
        <s v="skylight w/ PI=0.81 and T24 reqmts in daylit spaces, 2-step ctrl"/>
        <s v="skylight w/ PI=0.92 and T24 reqmts in daylit spaces, 2-step ctrl"/>
        <s v="skylight w/ PI=1.03 and T24 reqmts in daylit spaces, 2-step ctrl"/>
        <s v="Chilled water loop temperature set to 'Load Reset'"/>
        <s v="Hot water loop temperature set to 'Load Reset'"/>
        <s v="2-way valves, with single speed pump"/>
        <s v="add variable speed pump to chilled water loop"/>
        <s v="add variable speed pump to hot water loop"/>
        <s v="damper controlled VAV with 30% min-cfm-ratio"/>
        <s v="VFD with 30% min-cfm-ratio"/>
        <s v="indirect evap cooling for make-up air only, 65% effectiveness"/>
        <s v="standard ventilation rate"/>
        <s v="70% heat recovery effectiveness"/>
        <s v="70% sensible and latent recovery effectiveness"/>
        <s v="Add econo with Econo-Lockout=NO, DB limit = 68, Max OSA = 100%"/>
        <s v="Add ecomizer with Econo-Lockout=NO, DB limit = 68, Max OSA = 100%"/>
        <s v="ecomizer with Econo-Lockout=NO, DB limit = 68, Max OSA = 100%"/>
        <s v="packaged system with water cooled condenser"/>
        <s v="Two-speed tower fans on all central plants"/>
        <s v="Variable-speed tower fans on all central plants"/>
        <s v="packaged system with 94 AFUE furnace"/>
        <s v="Packaged Furnace AFUE 90"/>
        <s v="Packaged Furnace AFUE 91"/>
        <s v="Packaged Furnace AFUE 92"/>
        <s v="Packaged Furnace AFUE 93"/>
        <s v="Packaged Furnace AFUE 94"/>
        <s v="Packaged Furnace AFUE 95"/>
        <s v="Packaged Furnace AFUE 96"/>
        <s v="Packaged Furnace AFUE 97"/>
        <s v="Packaged Furnace AFUE 98"/>
        <s v="WLHP system with 14.0 EER / 4.6 COP"/>
        <s v="2-way valves, with VSD pumping"/>
        <s v="Supply fan operation matches building operation"/>
        <s v="unoccupied period has heating setback/cooling setup"/>
        <s v="Old vintage increases duct insulation to R-4.2, 78-91 vintage to R-8"/>
        <s v="14 EER Water-Cooled Package Air Conditioner"/>
        <s v="11.29 EER (based on vintage) package terminal A/C"/>
        <s v="11.17 EER / 3.3 COP (based on vintage) package terminal HP"/>
        <s v="premium motor efficiency based on typical motor size"/>
        <s v="DHW circulation pump turns off during low operation hours"/>
        <s v="Non integrated evaporator precooler heat exchanger"/>
        <s v="10.27 EER (based on vintage) package terminal A/C"/>
        <s v="9.25 EER (based on vintage) package terminal A/C"/>
        <s v="10.15 EER / 3.1 COP (based on vintage) package terminal HP"/>
        <s v="9.13 EER / 3.0 COP (based on vintage) package terminal HP"/>
        <s v="Floor insulation raised to 2005 levels"/>
        <s v="Night cover reduces infiltration by 50% for 4 hours/night"/>
        <s v="Open fixture is retrofitted with doors and additional lighting"/>
        <s v="Replace open fixtures with fixtures having doors"/>
        <s v="Low-temp subcooler (50degF) powered by medium-temp suction group"/>
        <s v="Low- and medium-temp subcoolers powered by a new high-temp suction group"/>
        <s v="SST setpoint reset based on worst-case demand"/>
        <s v="SCT controlled to 70degF"/>
        <s v="Control SCT to ambient + 12degF TD, 70degF min, backflood setpoint of 68degF"/>
        <s v="Control SCT to wetbulb + 17degF TD, 70degF min, backflood setpoint of 68degF"/>
        <s v="Control SCT to ambient + 12degF TD, 70degF min, backflood setpt of 68degF, var-spd cond"/>
        <s v="Control SCT to wetbulb + 17degF TD, 70degF min, backflood setpt of 68degF, var-spd cond"/>
        <s v="SCT controlled to 70degF, 68degF backflood control setpoint"/>
        <s v="Control SCT to wetbulb + 9degF TD, 70degF minimum, backflood setpoint of 68degF"/>
        <s v="Control SCT to wetbulb + 9degF TD, 70degF min, backflood setpt of 68degF, var-spd cond"/>
        <s v="Programmable Thermostat"/>
        <s v="Direct Evaporative Cooler"/>
        <s v="Indirect Evaporative Cooler"/>
        <s v="Direct-Indirect Evaporative Cooler"/>
        <s v="Floor R-0 to R-19 Insulation Batts"/>
        <s v="Floor R-0 to R-30 Insulation Batts"/>
        <s v="Floor R-19 to R-30 Insulation-Batts"/>
        <s v="Wall 2x4 R-15 Insulation-Batts"/>
        <s v="Wall 2x6 R-19 Insulation-Batts"/>
        <s v="Wall 2x6 R-21 Insulation-Batts"/>
        <s v="Wall 2x4 R-13 Batts + R-5 Rigid"/>
        <s v="Wall 2x6 R-19 Batts + R-5 Rigid"/>
        <s v="Wall 2x6 R-21 Batts + R-5 Rigid"/>
        <s v="Whole House Fans"/>
      </sharedItems>
    </cacheField>
    <cacheField name="PreTechID" numFmtId="0">
      <sharedItems containsBlank="1"/>
    </cacheField>
    <cacheField name="StdTechID" numFmtId="0">
      <sharedItems containsBlank="1"/>
    </cacheField>
    <cacheField name="MeasTechID" numFmtId="0">
      <sharedItems containsBlank="1"/>
    </cacheField>
    <cacheField name="Status" numFmtId="0">
      <sharedItems/>
    </cacheField>
    <cacheField name="LegacyID" numFmtId="0">
      <sharedItems containsBlank="1"/>
    </cacheField>
    <cacheField name="Comment" numFmtId="0">
      <sharedItems containsBlank="1"/>
    </cacheField>
    <cacheField name="MsrQualifier" numFmtId="0">
      <sharedItems/>
    </cacheField>
    <cacheField name="QualVersion"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y Roecks" refreshedDate="42108.711527777778" createdVersion="4" refreshedVersion="4" minRefreshableVersion="3" recordCount="253" xr:uid="{00000000-000A-0000-FFFF-FFFF09000000}">
  <cacheSource type="worksheet">
    <worksheetSource ref="A3:D256" sheet="All Source Measures" r:id="rId2"/>
  </cacheSource>
  <cacheFields count="4">
    <cacheField name="Measure Source" numFmtId="0">
      <sharedItems count="3">
        <s v="WP"/>
        <s v="DEER"/>
        <s v="TRM"/>
      </sharedItems>
    </cacheField>
    <cacheField name="Measure Name" numFmtId="0">
      <sharedItems count="187">
        <s v="Agricultural Milk Transfer Pump VSD"/>
        <s v="Agricultural Pump System Overhaul for Pumps Up To 25 HP"/>
        <s v="Agricultural Ventilation Fans"/>
        <s v="CHR Unit - Electric and Gas"/>
        <s v="Farm Sprinkler to Micro Irrigation Conversion"/>
        <s v="Low Pressure Sprinkler Nozzles"/>
        <s v="Milk Cooling Scroll Compressor"/>
        <s v="Milk Pump VFD"/>
        <s v="Appliance Recycling"/>
        <s v="Audio Equipment"/>
        <s v="Beverage Merchandise Controller"/>
        <s v="Blu-Ray and DVD Players"/>
        <s v="clothes dryers"/>
        <s v="clothes washers"/>
        <s v="EE refrigerators"/>
        <s v="EE TVs"/>
        <s v="Industrial CO2 Laundry"/>
        <s v="Ozone Laundry"/>
        <s v="Plug Load "/>
        <s v="Power Management Software for Networked Computers"/>
        <s v="Set Top Boxes"/>
        <s v="Smart Power Strips"/>
        <s v="Fenestration"/>
        <s v="Weatherization"/>
        <s v="Coml Conveyor Oven-Gas"/>
        <s v="Commercial Convection Oven"/>
        <s v="Commercial Dishwashers"/>
        <s v="Commercial Electric Combination Oven"/>
        <s v="Commercial Electric Deck Oven"/>
        <s v="Commercial Electric Griddles"/>
        <s v="Commercial Electric Steamers"/>
        <s v="Commercial Hand Wrap Machines"/>
        <s v="Commercial High Density Universal Holding Cabinets"/>
        <s v="Commercial Ice Machines"/>
        <s v="Commercial Pressure Fryer"/>
        <s v="Deck Ovens"/>
        <s v="Double Oven"/>
        <s v="Electric Fryers"/>
        <s v="Exhaust Hood Demand Controlled Ventilation"/>
        <s v="Finned-Bottom Stock Pot (Foodservice)"/>
        <s v="Glass Door Freezers "/>
        <s v="Insulated Hot Food Holding Cabinets"/>
        <s v="Low-Flow Pre-Rinse Spray Valves Direct Install"/>
        <s v="air cooled chiller"/>
        <s v="Air Filter Alarm"/>
        <s v="Air Filter Replacement"/>
        <s v="Central Plant VFD"/>
        <s v="Classroom HVAC Occupancy Sensor"/>
        <s v="Commercial Condenser/Evaporator Coil Cleaning"/>
        <s v="Commercial HVAC Fan cogged V-belt"/>
        <s v="Commercial HVAC Fan Controls"/>
        <s v="Commercial HVAC QM"/>
        <s v="Dedicated Outdoor Air System"/>
        <s v="Demand Control Ventilation"/>
        <s v="Ductless Mini Splits"/>
        <s v="Economizer"/>
        <s v="Economizer Repair"/>
        <s v="Evaporative Condensers"/>
        <s v="Evaporative Coolers"/>
        <s v="Furnace"/>
        <s v="Gravity Wall Heater"/>
        <s v="Heat Pump Electric Resistance Heaters"/>
        <s v="Heat Recovery"/>
        <s v="High Performance Evaporatively Pre-Cooled Condenser"/>
        <s v="HVAC Fan EE Motors"/>
        <s v="HVAC Fan Motor VFD"/>
        <s v="Packaged HVAC Enhanced Ventilation"/>
        <s v="Packaged Terminal Heat Pumps"/>
        <s v="Parking Structure Exhaust Fan Controls"/>
        <s v="Programmable Thermostat"/>
        <s v="PTAC Controls"/>
        <s v="Res HVAC QI"/>
        <s v="Res HVAC QM"/>
        <s v="Res HVAC to code"/>
        <s v="Residential Condenser/Evaporator Coil Cleaning"/>
        <s v="Residential HVAC Fan Controls"/>
        <s v="Room Air Conditioner"/>
        <s v="Smart Thermostat"/>
        <s v="Split and Packaged Air Conditioners and HP"/>
        <s v="Steam Boiler"/>
        <s v="water cooled chiller"/>
        <s v="Water source heat pump"/>
        <s v="Whole House Fan"/>
        <s v="Ceramic Metal Halide (CMH) "/>
        <s v="Cold Cathode Lighting"/>
        <s v="Dimming Ballast"/>
        <s v="Display Case LEDs"/>
        <s v="Exterior CFL Lamps and Fixtures"/>
        <s v="Exterior Induction Lighting"/>
        <s v="Exterior LED"/>
        <s v="Fluorescent De-Lamping"/>
        <s v="Fluorescent Lamp to Fluorescent Replacement"/>
        <s v="Interior Bi-Level Stairwell Lighting"/>
        <s v="Interior CFL Lamps and Fixtures"/>
        <s v="Interior Induction Lighting"/>
        <s v="Interior LED Downlights"/>
        <s v="LED Channel Signs"/>
        <s v="LED Exterior Landscape Lighting Fixture"/>
        <s v="LED GU-24 Lamps"/>
        <s v="LED High and Low Bay Fixtures"/>
        <s v="LED Lamp Style Retrofit Kits"/>
        <s v="LED Menu Boards"/>
        <s v="LED Night Light"/>
        <s v="LED Open Signs"/>
        <s v="LED Pool and Spa Lighting"/>
        <s v="LED Recessed Suspended or Surface Mounted Panels"/>
        <s v="LED Street Lighting"/>
        <s v="LED Troffer and Panel retrofits "/>
        <s v="LED Vanity and Sconce Fixtures"/>
        <s v="Occupancy Sensor"/>
        <s v="Outdoor Pathway LED"/>
        <s v="Refrigerated Case Door Aisle Traffic Sensor"/>
        <s v="Retrofit MR16, PAR20, PAR30, and PAR38 Fixtures with LED Lamps"/>
        <s v="High Density Dedicated Holding Bin Unit"/>
        <s v="Vending Machine Controller"/>
        <s v="Commercial Pool Cover"/>
        <s v="DC Circulation Pool Pump"/>
        <s v="Residential Variable Speed Spa and Wading Pool Pump"/>
        <s v="Residential Variable Speed Swimming Pool Pump"/>
        <s v="Robotic Pool Cleaners for Residential Pools"/>
        <s v="Spa/Pool Heater"/>
        <s v="Variable speed Pool Motors "/>
        <s v="Air Compressor Retrofit with VFD"/>
        <s v="Air Compressor VFD Retrofit"/>
        <s v="Boiler Cleaning"/>
        <s v="Circulating Block Heater"/>
        <s v="Cycling Air Dryers for Compressed Air Systems"/>
        <s v="Electronic Zero Air Loss Condensate Drains for Compressed Air Systems"/>
        <s v="Hot Water Boiler"/>
        <s v="Industrial Blower"/>
        <s v="Pipe Insulation (Non-Space Conditioning)"/>
        <s v="Process Fan VSD"/>
        <s v="Steam Trap"/>
        <s v="Tank Insulation"/>
        <s v="Zero Air Loss Condensate Drains"/>
        <s v="Anti-Sweat Heat (ASH) Controls"/>
        <s v="Anti-Sweat Heater Display Doors"/>
        <s v="Bare Refrigeration Line Insulation"/>
        <s v="Evaporator Fan Motors"/>
        <s v="Refrigerated Storage Auto Closer"/>
        <s v="Refrigeration Controls"/>
        <s v="Refrigeration Display Cases"/>
        <s v="Refrigeration Head Pressure Controls"/>
        <s v="Refrigeration Night Covers"/>
        <s v="Ultra Low Temp Freezer"/>
        <s v="Walk-in Cooler Evaporative Fan Cycling and VFD Control"/>
        <s v="Boiler Reset Controls"/>
        <s v="Central Boiler Tankless Water Heater"/>
        <s v="Commercial Storage Water Heater"/>
        <s v="Commercial Tankless Water Heater"/>
        <s v="Demand Pump Controls"/>
        <s v="Direct Contact Water Heater"/>
        <s v="Faucet Aerator"/>
        <s v="Heat Pump Water Heater"/>
        <s v="Hot Water Line Insulation"/>
        <s v="Laminar Aerator"/>
        <s v="Low Flow Showerhead"/>
        <s v="Recirculation Pump Time Clock"/>
        <s v="Residential Storage Water Heater"/>
        <s v="Residential Tankless Water Heater"/>
        <s v="EE dishwashers (res)"/>
        <s v="EE freezers"/>
        <s v="Ceiling Insulation"/>
        <s v="Cool Roof"/>
        <s v="Floor Insulation"/>
        <s v="Heat Curtain"/>
        <s v="Wall insulation"/>
        <s v="Central Plan VFD"/>
        <s v="Central Plant Motors"/>
        <s v="Chilled and Hot water loop reset"/>
        <s v="Cooling Tower Fan Motors and Controls"/>
        <s v="Damper controlled VAV"/>
        <s v="Duct Insulation"/>
        <s v="Duct sealing"/>
        <s v="Supply Fan Time Clock"/>
        <s v="LED Exit Sign"/>
        <s v="Lighting Timeclock"/>
        <s v="Refrigerated Warehouse Head Pressure Controls"/>
        <s v="Ceiling fan"/>
        <s v="Exterior LED Downlights"/>
        <s v="LED Fuel Pump Canopy"/>
        <s v="LED Outdoor Pole Decorative Fixture"/>
        <s v="LED Parking garage"/>
        <s v="LED Parking lot fixture"/>
        <s v="LED Wallpack"/>
        <s v="Energy Star UPS"/>
        <s v="Refrigeration Strip Curtains"/>
      </sharedItems>
    </cacheField>
    <cacheField name="Measure Category" numFmtId="0">
      <sharedItems count="11">
        <s v="Agriculture"/>
        <s v="Appliance or Plug Load"/>
        <s v="Building Envelope"/>
        <s v="Food Service"/>
        <s v="HVAC"/>
        <s v="Lighting"/>
        <s v="Miscellaneous"/>
        <s v="Pools"/>
        <s v="Process"/>
        <s v="Refrigeration"/>
        <s v="Water Heating"/>
      </sharedItems>
    </cacheField>
    <cacheField name="Match_x000a_(WP/DE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9">
  <r>
    <n v="1"/>
    <s v="Dishwasher-EnStar-Level1-wtd"/>
    <x v="0"/>
    <s v="DEER2011"/>
    <s v="D11 v4.01"/>
    <d v="2014-03-20T12:00:00"/>
    <m/>
    <s v="RobNc"/>
    <s v="Dishwasher-EnStar-Level1-wtd"/>
    <s v="DEER"/>
    <s v="CrossMeasWtd"/>
    <m/>
    <n v="0"/>
    <n v="0"/>
    <s v="None"/>
    <s v="Dishwasher-ESLvl1"/>
    <b v="0"/>
    <m/>
    <b v="0"/>
    <s v="Res"/>
    <s v="Any"/>
    <x v="0"/>
    <s v="KitchenApp"/>
    <s v="Clean_equip"/>
    <x v="0"/>
    <m/>
    <m/>
    <s v="Appl-EffDW"/>
    <s v="Appl-EffDW"/>
    <s v="Standard Size Dishwasher, 160 cycles per year, EF = 0.45"/>
    <s v="Standard Size Dishwasher, 160 cycles per year, EF = 0.45"/>
    <x v="0"/>
    <m/>
    <m/>
    <m/>
    <s v="Standard"/>
    <m/>
    <m/>
    <s v="None"/>
    <s v="DEER2011"/>
  </r>
  <r>
    <n v="2"/>
    <s v="Dishwasher-EnStar-Level2-wtd"/>
    <x v="1"/>
    <s v="DEER2011"/>
    <s v="D11 v4.01"/>
    <d v="2014-03-20T12:00:00"/>
    <m/>
    <s v="RobNc"/>
    <s v="Dishwasher-EnStar-Level2-wtd"/>
    <s v="DEER"/>
    <s v="CrossMeasWtd"/>
    <m/>
    <n v="0"/>
    <n v="0"/>
    <s v="None"/>
    <s v="Dishwasher-ESLvl2"/>
    <b v="0"/>
    <m/>
    <b v="0"/>
    <s v="Res"/>
    <s v="Any"/>
    <x v="0"/>
    <s v="KitchenApp"/>
    <s v="Clean_equip"/>
    <x v="0"/>
    <m/>
    <m/>
    <s v="Appl-EffDW"/>
    <s v="Appl-EffDW"/>
    <s v="Standard Size Dishwasher, 160 cycles per year, EF = 0.45"/>
    <s v="Standard Size Dishwasher, 160 cycles per year, EF = 0.45"/>
    <x v="1"/>
    <m/>
    <m/>
    <m/>
    <s v="Standard"/>
    <m/>
    <m/>
    <s v="None"/>
    <s v="DEER2011"/>
  </r>
  <r>
    <n v="3"/>
    <s v="RE-Appl-ESFrzr-ChstManDef-700kWh-368kWh"/>
    <x v="2"/>
    <s v="DEER2014"/>
    <s v="D11 v4.00"/>
    <d v="2014-03-20T12:00:00"/>
    <m/>
    <s v="ErRobNc"/>
    <s v="Res-Frzr-dKWH-Cond"/>
    <s v="DEER"/>
    <s v="Scaled"/>
    <s v="Delta"/>
    <n v="41"/>
    <n v="332"/>
    <s v="None"/>
    <m/>
    <b v="0"/>
    <m/>
    <b v="1"/>
    <s v="Res"/>
    <s v="Any"/>
    <x v="0"/>
    <s v="Refrig"/>
    <s v="Ref_Storage"/>
    <x v="1"/>
    <m/>
    <m/>
    <s v="Appl-ESFrzr"/>
    <s v="Appl-ESFrzr"/>
    <s v="Freezer-700kWhyr-Manual"/>
    <s v="Freezer-409kWhyr-Manual"/>
    <x v="2"/>
    <s v="Freezer-700kWhyr-Manual"/>
    <s v="Freezer-409kWhyr-Manual"/>
    <s v="Freezer-368kWhyr-Manual-ES"/>
    <s v="Standard"/>
    <s v="D08-RE-Appl-ESFrzr-ChstManDef-700kWh-368kWh"/>
    <m/>
    <s v="DEER1314"/>
    <s v="DEER2014"/>
  </r>
  <r>
    <n v="4"/>
    <s v="RE-Appl-ESFrzr-UpAutoDef-849kWh-642kWh"/>
    <x v="3"/>
    <s v="DEER2014"/>
    <s v="D11 v4.00"/>
    <d v="2014-03-20T12:00:00"/>
    <m/>
    <s v="ErRobNc"/>
    <s v="Res-Frzr-dKWH-Cond"/>
    <s v="DEER"/>
    <s v="Scaled"/>
    <s v="Delta"/>
    <n v="71"/>
    <n v="207"/>
    <s v="None"/>
    <m/>
    <b v="0"/>
    <m/>
    <b v="1"/>
    <s v="Res"/>
    <s v="Any"/>
    <x v="0"/>
    <s v="Refrig"/>
    <s v="Ref_Storage"/>
    <x v="1"/>
    <m/>
    <m/>
    <s v="Appl-ESFrzr"/>
    <s v="Appl-ESFrzr"/>
    <s v="Freezer-849kWhyr-Automatic"/>
    <s v="Freezer-713kWhyr-Automatic"/>
    <x v="3"/>
    <s v="Freezer-849kWhyr-Automatic"/>
    <s v="Freezer-713kWhyr-Automatic"/>
    <s v="Freezer-642kWhyr-Automatic-ES"/>
    <s v="Standard"/>
    <s v="D08-RE-Appl-ESFrzr-UpAutoDef-849kWh-642kWh"/>
    <m/>
    <s v="DEER1314"/>
    <s v="DEER2014"/>
  </r>
  <r>
    <n v="5"/>
    <s v="RE-Appl-ESFrzr-UpManDef-708kWh-409kWh"/>
    <x v="4"/>
    <s v="DEER2014"/>
    <s v="D11 v4.00"/>
    <d v="2014-03-20T12:00:00"/>
    <m/>
    <s v="ErRobNc"/>
    <s v="Res-Frzr-dKWH-Cond"/>
    <s v="DEER"/>
    <s v="Scaled"/>
    <s v="Delta"/>
    <n v="45"/>
    <n v="299"/>
    <s v="None"/>
    <m/>
    <b v="0"/>
    <m/>
    <b v="1"/>
    <s v="Res"/>
    <s v="Any"/>
    <x v="0"/>
    <s v="Refrig"/>
    <s v="Ref_Storage"/>
    <x v="1"/>
    <m/>
    <m/>
    <s v="Appl-ESFrzr"/>
    <s v="Appl-ESFrzr"/>
    <s v="Freezer-708kWhyr-Manual"/>
    <s v="Freezer-454kWhyr-Manual"/>
    <x v="4"/>
    <s v="Freezer-708kWhyr-Manual"/>
    <s v="Freezer-454kWhyr-Manual"/>
    <s v="Freezer-409kWhyr-Manual-ES"/>
    <s v="Standard"/>
    <s v="D08-RE-Appl-ESFrzr-UpManDef-708kWh-409kWh"/>
    <m/>
    <s v="DEER1314"/>
    <s v="DEER2014"/>
  </r>
  <r>
    <n v="6"/>
    <s v="RE-Appl-ESRefg-BMLrg-573kWh-487kWh"/>
    <x v="5"/>
    <s v="DEER2014"/>
    <s v="D11 v4.00"/>
    <d v="2014-03-20T12:00:00"/>
    <m/>
    <s v="RobNc"/>
    <s v="Res-Refg-dKWH-Cond"/>
    <s v="DEER"/>
    <s v="Scaled"/>
    <s v="Delta"/>
    <n v="86"/>
    <n v="86"/>
    <s v="None"/>
    <m/>
    <b v="0"/>
    <m/>
    <b v="1"/>
    <s v="Res"/>
    <s v="Any"/>
    <x v="0"/>
    <s v="Refrig"/>
    <s v="Ref_Storage"/>
    <x v="2"/>
    <m/>
    <m/>
    <s v="Appl-ESRefg"/>
    <s v="Appl-ESRefg"/>
    <s v="RefrigFrz-573kWhyr-16.5to25ft3"/>
    <s v="RefrigFrz-573kWhyr-16.5to25ft3"/>
    <x v="5"/>
    <s v="RefrigFrz-573kWhyr-16.5to25ft3"/>
    <s v="RefrigFrz-573kWhyr-16.5to25ft3"/>
    <s v="RefrigFrz-487kWhyr-16.5to25ft3-ES"/>
    <s v="Standard"/>
    <s v="D08-RE-Appl-ESRefg-BMLrg-573kWh-487kWh"/>
    <m/>
    <s v="DEER1314"/>
    <s v="DEER2014"/>
  </r>
  <r>
    <n v="7"/>
    <s v="RE-Appl-ESRefg-BMSml-518kWh-447kWh"/>
    <x v="6"/>
    <s v="DEER2014"/>
    <s v="D11 v4.00"/>
    <d v="2014-03-20T12:00:00"/>
    <m/>
    <s v="RobNc"/>
    <s v="Res-Refg-dKWH-Cond"/>
    <s v="DEER"/>
    <s v="Scaled"/>
    <s v="Delta"/>
    <n v="71"/>
    <n v="71"/>
    <s v="None"/>
    <m/>
    <b v="0"/>
    <m/>
    <b v="1"/>
    <s v="Res"/>
    <s v="Any"/>
    <x v="0"/>
    <s v="Refrig"/>
    <s v="Ref_Storage"/>
    <x v="2"/>
    <m/>
    <m/>
    <s v="Appl-ESRefg"/>
    <s v="Appl-ESRefg"/>
    <s v="RefrigFrz-518kWhyr-8to16.5ft3"/>
    <s v="RefrigFrz-518kWhyr-8to16.5ft3"/>
    <x v="6"/>
    <s v="RefrigFrz-518kWhyr-8to16.5ft3"/>
    <s v="RefrigFrz-518kWhyr-8to16.5ft3"/>
    <s v="RefrigFrz-447kWhyr-8to16.5ft3-ES"/>
    <s v="Standard"/>
    <s v="D08-RE-Appl-ESRefg-BMSml-518kWh-447kWh"/>
    <m/>
    <s v="DEER1314"/>
    <s v="DEER2014"/>
  </r>
  <r>
    <n v="8"/>
    <s v="RE-Appl-ESRefg-SMLrg-921kWh-565kWh"/>
    <x v="7"/>
    <s v="DEER2014"/>
    <s v="D11 v4.00"/>
    <d v="2014-03-20T12:00:00"/>
    <m/>
    <s v="ErRobNc"/>
    <s v="Res-Refg-dKWH-Cond"/>
    <s v="DEER"/>
    <s v="Scaled"/>
    <s v="Delta"/>
    <n v="100"/>
    <n v="356"/>
    <s v="None"/>
    <m/>
    <b v="0"/>
    <m/>
    <b v="1"/>
    <s v="Res"/>
    <s v="Any"/>
    <x v="0"/>
    <s v="Refrig"/>
    <s v="Ref_Storage"/>
    <x v="2"/>
    <m/>
    <m/>
    <s v="Appl-ESRefg"/>
    <s v="Appl-ESRefg"/>
    <s v="RefrigFrz-921kWhyr-23to31ft3"/>
    <s v="RefrigFrz-665kWhyr-23to31ft3"/>
    <x v="7"/>
    <s v="RefrigFrz-921kWhyr-23to31ft3"/>
    <s v="RefrigFrz-665kWhyr-23to31ft3"/>
    <s v="RefrigFrz-565kWhyr-23to31ft3-ES"/>
    <s v="Standard"/>
    <s v="D08-RE-Appl-ESRefg-SMLrg-921kWh-565kWh"/>
    <m/>
    <s v="DEER1314"/>
    <s v="DEER2014"/>
  </r>
  <r>
    <n v="9"/>
    <s v="RE-Appl-ESRefg-SMLrgIce-821kWh-620kWh"/>
    <x v="8"/>
    <s v="DEER2014"/>
    <s v="D11 v4.00"/>
    <d v="2014-03-20T12:00:00"/>
    <m/>
    <s v="ErRobNc"/>
    <s v="Res-Refg-dKWH-Cond"/>
    <s v="DEER"/>
    <s v="Scaled"/>
    <s v="Delta"/>
    <n v="110"/>
    <n v="201"/>
    <s v="None"/>
    <m/>
    <b v="0"/>
    <m/>
    <b v="1"/>
    <s v="Res"/>
    <s v="Any"/>
    <x v="0"/>
    <s v="Refrig"/>
    <s v="Ref_Storage"/>
    <x v="2"/>
    <m/>
    <m/>
    <s v="Appl-ESRefg"/>
    <s v="Appl-ESRefg"/>
    <s v="RefrigFrz-821kWhyr-23to31ft3"/>
    <s v="RefrigFrz-730kWhyr-23to31ft3"/>
    <x v="8"/>
    <s v="RefrigFrz-821kWhyr-23to31ft3"/>
    <s v="RefrigFrz-730kWhyr-23to31ft3"/>
    <s v="RefrigFrz-620kWhyr-23to31ft3-ES"/>
    <s v="Standard"/>
    <s v="D08-RE-Appl-ESRefg-SMLrgIce-821kWh-620kWh"/>
    <m/>
    <s v="DEER1314"/>
    <s v="DEER2014"/>
  </r>
  <r>
    <n v="10"/>
    <s v="RE-Appl-ESRefg-SMMed-703kWh-528kWh"/>
    <x v="9"/>
    <s v="DEER2014"/>
    <s v="D11 v4.00"/>
    <d v="2014-03-20T12:00:00"/>
    <m/>
    <s v="ErRobNc"/>
    <s v="Res-Refg-dKWH-Cond"/>
    <s v="DEER"/>
    <s v="Scaled"/>
    <s v="Delta"/>
    <n v="92"/>
    <n v="175"/>
    <s v="None"/>
    <m/>
    <b v="0"/>
    <m/>
    <b v="1"/>
    <s v="Res"/>
    <s v="Any"/>
    <x v="0"/>
    <s v="Refrig"/>
    <s v="Ref_Storage"/>
    <x v="2"/>
    <m/>
    <m/>
    <s v="Appl-ESRefg"/>
    <s v="Appl-ESRefg"/>
    <s v="RefrigFrz-703kWhyr-15to23ft3"/>
    <s v="RefrigFrz-620kWhyr-15to23ft3"/>
    <x v="9"/>
    <s v="RefrigFrz-703kWhyr-15to23ft3"/>
    <s v="RefrigFrz-620kWhyr-15to23ft3"/>
    <s v="RefrigFrz-528kWhyr-15to23ft3-ES"/>
    <s v="Standard"/>
    <s v="D08-RE-Appl-ESRefg-SMMed-703kWh-528kWh"/>
    <m/>
    <s v="DEER1314"/>
    <s v="DEER2014"/>
  </r>
  <r>
    <n v="11"/>
    <s v="RE-Appl-ESRefg-SMMedIce-835kWh-543kWh"/>
    <x v="10"/>
    <s v="DEER2014"/>
    <s v="D11 v4.00"/>
    <d v="2014-03-20T12:00:00"/>
    <m/>
    <s v="ErRobNc"/>
    <s v="Res-Refg-dKWH-Cond"/>
    <s v="DEER"/>
    <s v="Scaled"/>
    <s v="Delta"/>
    <n v="96"/>
    <n v="292"/>
    <s v="None"/>
    <m/>
    <b v="0"/>
    <m/>
    <b v="1"/>
    <s v="Res"/>
    <s v="Any"/>
    <x v="0"/>
    <s v="Refrig"/>
    <s v="Ref_Storage"/>
    <x v="2"/>
    <m/>
    <m/>
    <s v="Appl-ESRefg"/>
    <s v="Appl-ESRefg"/>
    <s v="RefrigFrz-835kWhyr-15to23ft3"/>
    <s v="RefrigFrz-639kWhyr-15to23ft3"/>
    <x v="10"/>
    <s v="RefrigFrz-835kWhyr-15to23ft3"/>
    <s v="RefrigFrz-639kWhyr-15to23ft3"/>
    <s v="RefrigFrz-543kWhyr-15to23ft3-ES"/>
    <s v="Standard"/>
    <s v="D08-RE-Appl-ESRefg-SMMedIce-835kWh-543kWh"/>
    <m/>
    <s v="DEER1314"/>
    <s v="DEER2014"/>
  </r>
  <r>
    <n v="12"/>
    <s v="RE-Appl-ESRefg-TMLrg-697kWh-452kWh"/>
    <x v="11"/>
    <s v="DEER2014"/>
    <s v="D11 v4.00"/>
    <d v="2014-03-20T12:00:00"/>
    <m/>
    <s v="ErRobNc"/>
    <s v="Res-Refg-dKWH-Cond"/>
    <s v="DEER"/>
    <s v="Scaled"/>
    <s v="Delta"/>
    <n v="80"/>
    <n v="245"/>
    <s v="None"/>
    <m/>
    <b v="0"/>
    <m/>
    <b v="1"/>
    <s v="Res"/>
    <s v="Any"/>
    <x v="0"/>
    <s v="Refrig"/>
    <s v="Ref_Storage"/>
    <x v="2"/>
    <m/>
    <m/>
    <s v="Appl-ESRefg"/>
    <s v="Appl-ESRefg"/>
    <s v="RefrigFrz-697kWhyr-20to25ft3"/>
    <s v="RefrigFrz-532kWhyr-20to25ft3"/>
    <x v="11"/>
    <s v="RefrigFrz-697kWhyr-20to25ft3"/>
    <s v="RefrigFrz-532kWhyr-20to25ft3"/>
    <s v="RefrigFrz-452kWhyr-20to25ft3-ES"/>
    <s v="Standard"/>
    <s v="D08-RE-Appl-ESRefg-TMLrg-576kWh-452kWh"/>
    <m/>
    <s v="DEER1314"/>
    <s v="DEER2014"/>
  </r>
  <r>
    <n v="13"/>
    <s v="RE-Appl-ESRefg-TMMed-652kWh-399kWh"/>
    <x v="12"/>
    <s v="DEER2014"/>
    <s v="D11 v4.00"/>
    <d v="2014-03-20T12:00:00"/>
    <m/>
    <s v="ErRobNc"/>
    <s v="Res-Refg-dKWH-Cond"/>
    <s v="DEER"/>
    <s v="Scaled"/>
    <s v="Delta"/>
    <n v="70"/>
    <n v="253"/>
    <s v="None"/>
    <m/>
    <b v="0"/>
    <m/>
    <b v="1"/>
    <s v="Res"/>
    <s v="Any"/>
    <x v="0"/>
    <s v="Refrig"/>
    <s v="Ref_Storage"/>
    <x v="2"/>
    <m/>
    <m/>
    <s v="Appl-ESRefg"/>
    <s v="Appl-ESRefg"/>
    <s v="RefrigFrz-652kWhyr-15to20ft3"/>
    <s v="RefrigFrz-469kWhyr-15to20ft3"/>
    <x v="12"/>
    <s v="RefrigFrz-652kWhyr-15to20ft3"/>
    <s v="RefrigFrz-469kWhyr-15to20ft3"/>
    <s v="RefrigFrz-399kWhyr-15to20ft3-ES"/>
    <s v="Standard"/>
    <s v="D08-RE-Appl-ESRefg-TMMed-602kWh-399kWh"/>
    <m/>
    <s v="DEER1314"/>
    <s v="DEER2014"/>
  </r>
  <r>
    <n v="14"/>
    <s v="RE-Appl-ESRefg-TMSml-621kWh-357kWh"/>
    <x v="13"/>
    <s v="DEER2014"/>
    <s v="D11 v4.00"/>
    <d v="2014-03-20T12:00:00"/>
    <m/>
    <s v="ErRobNc"/>
    <s v="Res-Refg-dKWH-Cond"/>
    <s v="DEER"/>
    <s v="Scaled"/>
    <s v="Delta"/>
    <n v="63"/>
    <n v="264"/>
    <s v="None"/>
    <m/>
    <b v="0"/>
    <m/>
    <b v="1"/>
    <s v="Res"/>
    <s v="Any"/>
    <x v="0"/>
    <s v="Refrig"/>
    <s v="Ref_Storage"/>
    <x v="2"/>
    <m/>
    <m/>
    <s v="Appl-ESRefg"/>
    <s v="Appl-ESRefg"/>
    <s v="RefrigFrz-621kWhyr-10to15ft3"/>
    <s v="RefrigFrz-420kWhyr-10to15ft3"/>
    <x v="13"/>
    <s v="RefrigFrz-621kWhyr-10to15ft3"/>
    <s v="RefrigFrz-420kWhyr-10to15ft3"/>
    <s v="RefrigFrz-357kWhyr-10to15ft3-ES"/>
    <s v="Standard"/>
    <s v="D08-RE-Appl-ESRefg-TMSml-582kWh-357kWh"/>
    <m/>
    <s v="DEER1314"/>
    <s v="DEER2014"/>
  </r>
  <r>
    <n v="15"/>
    <s v="Res-Freezer-ARP"/>
    <x v="14"/>
    <s v="DEER2014"/>
    <s v="D13 v1.00"/>
    <d v="2014-03-20T12:00:00"/>
    <m/>
    <s v="ErRul"/>
    <s v="Res-Freezer-ARP"/>
    <s v="DEER"/>
    <s v="CrossMeasWtd"/>
    <s v="None"/>
    <n v="0"/>
    <n v="0"/>
    <s v="None"/>
    <s v="Res-Freezer-ARP"/>
    <b v="0"/>
    <m/>
    <b v="0"/>
    <s v="Res"/>
    <s v="Any"/>
    <x v="0"/>
    <s v="Refrig"/>
    <s v="Ref_Storage"/>
    <x v="2"/>
    <m/>
    <m/>
    <s v="Appl-RecRef"/>
    <s v="Appl-RecRef"/>
    <s v="ARP Freezer"/>
    <m/>
    <x v="14"/>
    <m/>
    <m/>
    <m/>
    <s v="Standard"/>
    <m/>
    <s v="All IOUs combined into one Measure"/>
    <s v="DEER1314"/>
    <s v="DEER2014"/>
  </r>
  <r>
    <n v="16"/>
    <s v="Res-Refrig-ARP"/>
    <x v="15"/>
    <s v="DEER2014"/>
    <s v="D13 v1.00"/>
    <d v="2014-03-20T12:00:00"/>
    <m/>
    <s v="ErRul"/>
    <s v="Res-Refrig-ARP"/>
    <s v="DEER"/>
    <s v="CrossMeasWtd"/>
    <s v="None"/>
    <n v="0"/>
    <n v="0"/>
    <s v="None"/>
    <s v="Res-Refrig-ARP"/>
    <b v="0"/>
    <m/>
    <b v="0"/>
    <s v="Res"/>
    <s v="Any"/>
    <x v="0"/>
    <s v="Refrig"/>
    <s v="Ref_Storage"/>
    <x v="2"/>
    <m/>
    <m/>
    <s v="Appl-RecRef"/>
    <s v="Appl-RecRef"/>
    <s v="ARP Refrigerator"/>
    <m/>
    <x v="15"/>
    <m/>
    <m/>
    <m/>
    <s v="Standard"/>
    <m/>
    <s v="All IOUs combined into one Measure"/>
    <s v="DEER1314"/>
    <s v="DEER2014"/>
  </r>
  <r>
    <n v="17"/>
    <s v="Grnhs-Shell-LIR_to_LIR_Tcurt"/>
    <x v="16"/>
    <s v="DEER2011"/>
    <s v="D11 v4.00"/>
    <d v="2014-03-20T12:00:00"/>
    <m/>
    <s v="RobNc"/>
    <s v="Grnhs-Shell-LIR_to_LIR_Tcurt"/>
    <s v="DEER"/>
    <s v="Standard"/>
    <s v="None"/>
    <n v="0"/>
    <n v="0"/>
    <s v="None"/>
    <m/>
    <b v="0"/>
    <m/>
    <b v="0"/>
    <s v="Ag"/>
    <s v="Any"/>
    <x v="1"/>
    <s v="Fenestration"/>
    <s v="Fenest"/>
    <x v="3"/>
    <m/>
    <m/>
    <s v="Agr-Irfilm"/>
    <s v="Agr-IrFilm"/>
    <s v="roof has with IR film and bare walls"/>
    <m/>
    <x v="16"/>
    <m/>
    <m/>
    <s v="Grnhs-Shell-LowIR_ThermCurt"/>
    <s v="Standard"/>
    <m/>
    <m/>
    <s v="None"/>
    <s v="DEER2011"/>
  </r>
  <r>
    <n v="18"/>
    <s v="Grnhs-Shell-ThermCurt"/>
    <x v="17"/>
    <s v="DEER2011"/>
    <s v="D11 v4.00"/>
    <d v="2014-03-20T12:00:00"/>
    <m/>
    <s v="RobNc"/>
    <s v="Grnhs-Shell-ThermCurt"/>
    <s v="DEER"/>
    <s v="Standard"/>
    <s v="None"/>
    <n v="0"/>
    <n v="0"/>
    <s v="None"/>
    <m/>
    <b v="0"/>
    <m/>
    <b v="0"/>
    <s v="Ag"/>
    <s v="Any"/>
    <x v="1"/>
    <s v="Fenestration"/>
    <s v="Fenest"/>
    <x v="3"/>
    <m/>
    <m/>
    <s v="Agr-GHC"/>
    <s v="Agr-GHC"/>
    <s v="bare walls and bare double-poly roof"/>
    <m/>
    <x v="16"/>
    <m/>
    <m/>
    <s v="Grnhs-Shell-ThermCurt"/>
    <s v="Standard"/>
    <m/>
    <m/>
    <s v="None"/>
    <s v="DEER2011"/>
  </r>
  <r>
    <n v="19"/>
    <s v="Grnhs-Shell-LowIR_ThermCurt"/>
    <x v="18"/>
    <s v="DEER2011"/>
    <s v="D11 v4.00"/>
    <d v="2014-03-20T12:00:00"/>
    <m/>
    <s v="RobNc"/>
    <s v="Grnhs-Shell-LowIR_ThermCurt"/>
    <s v="DEER"/>
    <s v="Standard"/>
    <s v="None"/>
    <n v="0"/>
    <n v="0"/>
    <s v="None"/>
    <m/>
    <b v="0"/>
    <m/>
    <b v="0"/>
    <s v="Ag"/>
    <s v="Any"/>
    <x v="1"/>
    <s v="Fenestration"/>
    <s v="Fenest"/>
    <x v="4"/>
    <m/>
    <m/>
    <s v="Agr-Irfilm"/>
    <s v="Agr-IrFilm"/>
    <s v="bare walls and bare double-poly roof"/>
    <m/>
    <x v="17"/>
    <m/>
    <m/>
    <s v="Grnhs-Shell-LowIR_ThermCurt"/>
    <s v="Standard"/>
    <m/>
    <m/>
    <s v="None"/>
    <s v="DEER2011"/>
  </r>
  <r>
    <n v="20"/>
    <s v="Grnhs-Shell-LowIRroof"/>
    <x v="19"/>
    <s v="DEER2011"/>
    <s v="D11 v4.00"/>
    <d v="2014-03-20T12:00:00"/>
    <m/>
    <s v="RobNc"/>
    <s v="Grnhs-Shell-LowIRroof"/>
    <s v="DEER"/>
    <s v="Standard"/>
    <s v="None"/>
    <n v="0"/>
    <n v="0"/>
    <s v="None"/>
    <m/>
    <b v="0"/>
    <m/>
    <b v="0"/>
    <s v="Ag"/>
    <s v="Any"/>
    <x v="1"/>
    <s v="Fenestration"/>
    <s v="Fenest"/>
    <x v="4"/>
    <m/>
    <m/>
    <s v="Agr-Irfilm"/>
    <s v="Agr-IrFilm"/>
    <s v="bare double-poly greenhouse roof"/>
    <m/>
    <x v="18"/>
    <m/>
    <m/>
    <s v="Grnhs-Shell-LowIRroof"/>
    <s v="Standard"/>
    <m/>
    <m/>
    <s v="None"/>
    <s v="DEER2011"/>
  </r>
  <r>
    <n v="21"/>
    <s v="Grnhs-Shell-LowIR-SingleLayer"/>
    <x v="20"/>
    <s v="DEER2011"/>
    <s v="D11 v4.00"/>
    <d v="2014-03-20T12:00:00"/>
    <m/>
    <s v="RobNc"/>
    <s v="Grnhs-Shell-LowIR-SingleLayer"/>
    <s v="DEER"/>
    <s v="Standard"/>
    <s v="None"/>
    <n v="0"/>
    <n v="0"/>
    <s v="None"/>
    <m/>
    <b v="0"/>
    <m/>
    <b v="0"/>
    <s v="Ag"/>
    <s v="Any"/>
    <x v="1"/>
    <s v="Fenestration"/>
    <s v="Fenest"/>
    <x v="4"/>
    <m/>
    <m/>
    <s v="Agr-Irfilm"/>
    <s v="Agr-IrFilm"/>
    <s v="single-layer wall or roof material"/>
    <m/>
    <x v="19"/>
    <m/>
    <m/>
    <s v="Grnhs-Shell-LowIR-SingleLayer"/>
    <s v="Standard"/>
    <m/>
    <m/>
    <s v="None"/>
    <s v="DEER2011"/>
  </r>
  <r>
    <n v="22"/>
    <s v="Grnhs-Shell-Tcurt_to_LIR_Tcurt"/>
    <x v="21"/>
    <s v="DEER2011"/>
    <s v="D11 v4.00"/>
    <d v="2014-03-20T12:00:00"/>
    <m/>
    <s v="RobNc"/>
    <s v="Grnhs-Shell-Tcurt_to_LIR_Tcurt"/>
    <s v="DEER"/>
    <s v="Standard"/>
    <s v="None"/>
    <n v="0"/>
    <n v="0"/>
    <s v="None"/>
    <m/>
    <b v="0"/>
    <m/>
    <b v="0"/>
    <s v="Ag"/>
    <s v="Any"/>
    <x v="1"/>
    <s v="Fenestration"/>
    <s v="Fenest"/>
    <x v="4"/>
    <m/>
    <m/>
    <s v="Agr-Irfilm"/>
    <s v="Agr-IrFilm"/>
    <s v="bare double-poly roofs, heat curtain"/>
    <m/>
    <x v="18"/>
    <m/>
    <m/>
    <s v="Grnhs-Shell-LowIR_ThermCurt"/>
    <s v="Standard"/>
    <m/>
    <m/>
    <s v="None"/>
    <s v="DEER2011"/>
  </r>
  <r>
    <n v="23"/>
    <s v="RB-BS-CeilIns-R0-R30"/>
    <x v="22"/>
    <s v="DEER2014"/>
    <s v="D11 v4.00"/>
    <d v="2014-03-20T12:00:00"/>
    <m/>
    <s v="ROB"/>
    <s v="RB-BS-CeilIns-R0-R30"/>
    <s v="DEER"/>
    <s v="Standard"/>
    <s v="None"/>
    <n v="0"/>
    <n v="0"/>
    <s v="None"/>
    <m/>
    <b v="0"/>
    <m/>
    <b v="0"/>
    <s v="Res"/>
    <s v="Any"/>
    <x v="1"/>
    <s v="Opaque"/>
    <s v="BldgShell"/>
    <x v="5"/>
    <m/>
    <m/>
    <s v="BS-CeilIns"/>
    <s v="BS-CeilIns"/>
    <s v="R-0 Ceiling Insulation"/>
    <s v="Overall ceiling U-factor based on climate zone"/>
    <x v="20"/>
    <m/>
    <m/>
    <m/>
    <s v="Standard"/>
    <m/>
    <m/>
    <s v="DEER1314"/>
    <s v="DEER2014"/>
  </r>
  <r>
    <n v="24"/>
    <s v="RB-BS-CeilIns-R0-R38"/>
    <x v="23"/>
    <s v="DEER2014"/>
    <s v="D11 v4.00"/>
    <d v="2014-03-20T12:00:00"/>
    <m/>
    <s v="ROB"/>
    <s v="RB-BS-CeilIns-R0-R38"/>
    <s v="DEER"/>
    <s v="Standard"/>
    <s v="None"/>
    <n v="0"/>
    <n v="0"/>
    <s v="None"/>
    <m/>
    <b v="0"/>
    <m/>
    <b v="0"/>
    <s v="Res"/>
    <s v="Any"/>
    <x v="1"/>
    <s v="Opaque"/>
    <s v="BldgShell"/>
    <x v="5"/>
    <m/>
    <m/>
    <s v="BS-CeilIns"/>
    <s v="BS-CeilIns"/>
    <s v="R-0 Ceiling Insulation"/>
    <s v="Overall ceiling U-factor based on climate zone"/>
    <x v="21"/>
    <m/>
    <m/>
    <m/>
    <s v="Standard"/>
    <m/>
    <m/>
    <s v="DEER1314"/>
    <s v="DEER2014"/>
  </r>
  <r>
    <n v="25"/>
    <s v="RB-BS-CeilIns-VintR-AddR11"/>
    <x v="24"/>
    <s v="DEER2014"/>
    <s v="D11 v4.00"/>
    <d v="2014-03-20T12:00:00"/>
    <m/>
    <s v="ROB"/>
    <s v="RB-BS-CeilIns-VintR-AddR11"/>
    <s v="DEER"/>
    <s v="Standard"/>
    <s v="None"/>
    <n v="0"/>
    <n v="0"/>
    <s v="None"/>
    <m/>
    <b v="0"/>
    <m/>
    <b v="0"/>
    <s v="Res"/>
    <s v="Any"/>
    <x v="1"/>
    <s v="Opaque"/>
    <s v="BldgShell"/>
    <x v="5"/>
    <m/>
    <m/>
    <s v="BS-CeilIns"/>
    <s v="BS-CeilIns"/>
    <s v="Per prototype description"/>
    <s v="Overall ceiling U-factor based on climate zone"/>
    <x v="22"/>
    <m/>
    <m/>
    <m/>
    <s v="Standard"/>
    <m/>
    <m/>
    <s v="DEER1314"/>
    <s v="DEER2014"/>
  </r>
  <r>
    <n v="26"/>
    <s v="RB-BS-CeilIns-VintR-AddR19"/>
    <x v="25"/>
    <s v="DEER2014"/>
    <s v="D11 v4.00"/>
    <d v="2014-03-20T12:00:00"/>
    <m/>
    <s v="ROB"/>
    <s v="RB-BS-CeilIns-VintR-AddR19"/>
    <s v="DEER"/>
    <s v="Standard"/>
    <s v="None"/>
    <n v="0"/>
    <n v="0"/>
    <s v="None"/>
    <m/>
    <b v="0"/>
    <m/>
    <b v="0"/>
    <s v="Res"/>
    <s v="Any"/>
    <x v="1"/>
    <s v="Opaque"/>
    <s v="BldgShell"/>
    <x v="5"/>
    <m/>
    <m/>
    <s v="BS-CeilIns"/>
    <s v="BS-CeilIns"/>
    <s v="Per prototype description"/>
    <s v="Overall ceiling U-factor based on climate zone"/>
    <x v="23"/>
    <m/>
    <m/>
    <m/>
    <s v="Standard"/>
    <m/>
    <m/>
    <s v="DEER1314"/>
    <s v="DEER2014"/>
  </r>
  <r>
    <n v="27"/>
    <s v="RB-BS-CeilIns-VintR-AddR30"/>
    <x v="26"/>
    <s v="DEER2014"/>
    <s v="D11 v4.00"/>
    <d v="2014-03-20T12:00:00"/>
    <m/>
    <s v="ROB"/>
    <s v="RB-BS-CeilIns-VintR-AddR30"/>
    <s v="DEER"/>
    <s v="Standard"/>
    <s v="None"/>
    <n v="0"/>
    <n v="0"/>
    <s v="None"/>
    <m/>
    <b v="0"/>
    <m/>
    <b v="0"/>
    <s v="Res"/>
    <s v="Any"/>
    <x v="1"/>
    <s v="Opaque"/>
    <s v="BldgShell"/>
    <x v="5"/>
    <m/>
    <m/>
    <s v="BS-CeilIns"/>
    <s v="BS-CeilIns"/>
    <s v="Per prototype description"/>
    <s v="Overall ceiling U-factor based on climate zone"/>
    <x v="24"/>
    <m/>
    <m/>
    <m/>
    <s v="Standard"/>
    <m/>
    <m/>
    <s v="DEER1314"/>
    <s v="DEER2014"/>
  </r>
  <r>
    <n v="28"/>
    <s v="RB-BS-BlowInIns-R0-R13"/>
    <x v="27"/>
    <s v="DEER2014"/>
    <s v="D11 v4.00"/>
    <d v="2014-03-20T12:00:00"/>
    <m/>
    <s v="ROB"/>
    <s v="RB-BS-BlowInIns-R0-R13"/>
    <s v="DEER"/>
    <s v="Standard"/>
    <s v="None"/>
    <n v="0"/>
    <n v="0"/>
    <s v="None"/>
    <m/>
    <b v="0"/>
    <m/>
    <b v="0"/>
    <s v="Res"/>
    <s v="Any"/>
    <x v="1"/>
    <s v="Opaque"/>
    <s v="BldgShell"/>
    <x v="6"/>
    <m/>
    <m/>
    <s v="BS-BlowInIns"/>
    <s v="BS-BlowInIns"/>
    <s v="2x4 Wall w/R-0 Insulation"/>
    <s v="Overall wall U-factor based on climate zone"/>
    <x v="25"/>
    <m/>
    <m/>
    <m/>
    <s v="Standard"/>
    <m/>
    <m/>
    <s v="DEER1314"/>
    <s v="DEER2014"/>
  </r>
  <r>
    <n v="29"/>
    <s v="dxHP-pkgEER-65to89kBtuh-11p5eer-3p4cop"/>
    <x v="28"/>
    <s v="DEER2011"/>
    <s v="D11 v4.00"/>
    <d v="2014-03-20T12:00:00"/>
    <m/>
    <s v="ErRobNc"/>
    <s v="NE-HVAC-airHP-SpltPkg-65to89kBtuh-11p5eer-3p4cop"/>
    <s v="DEER"/>
    <s v="Standard"/>
    <s v="None"/>
    <n v="0"/>
    <n v="0"/>
    <s v="None"/>
    <m/>
    <b v="0"/>
    <m/>
    <b v="0"/>
    <s v="Com"/>
    <s v="Any"/>
    <x v="2"/>
    <s v="HeatCool"/>
    <s v="dxHP_equip"/>
    <x v="7"/>
    <m/>
    <m/>
    <s v="HVAC-airHP"/>
    <s v="HVAC-airHP"/>
    <s v="Multiple Base Efficiency technologies based on building vintage"/>
    <s v="Pkg HP EER = 11.0"/>
    <x v="26"/>
    <m/>
    <m/>
    <s v="dxHP-pkgEER-65to89kBtuh-11p5eer-3p4cop"/>
    <s v="Standard"/>
    <m/>
    <m/>
    <s v="None"/>
    <s v="DEER2011"/>
  </r>
  <r>
    <n v="30"/>
    <s v="dxHP-pkgEER-65to89kBtuh-12p0eer-3p4cop"/>
    <x v="29"/>
    <s v="DEER2011"/>
    <s v="D11 v4.00"/>
    <d v="2014-03-20T12:00:00"/>
    <m/>
    <s v="ErRobNc"/>
    <s v="NE-HVAC-airHP-SpltPkg-65to89kBtuh-12p0eer-3p4cop"/>
    <s v="DEER"/>
    <s v="Standard"/>
    <s v="None"/>
    <n v="0"/>
    <n v="0"/>
    <s v="None"/>
    <m/>
    <b v="0"/>
    <m/>
    <b v="0"/>
    <s v="Com"/>
    <s v="Any"/>
    <x v="2"/>
    <s v="HeatCool"/>
    <s v="dxHP_equip"/>
    <x v="7"/>
    <m/>
    <m/>
    <s v="HVAC-airHP"/>
    <s v="HVAC-airHP"/>
    <s v="Multiple Base Efficiency technologies based on building vintage"/>
    <s v="Pkg HP EER = 11.0"/>
    <x v="27"/>
    <m/>
    <m/>
    <s v="dxHP-pkgEER-65to89kBtuh-12p0eer-3p4cop"/>
    <s v="Standard"/>
    <m/>
    <m/>
    <s v="None"/>
    <s v="DEER2011"/>
  </r>
  <r>
    <n v="31"/>
    <s v="NE-HVAC-airHP-SpltPkg-65to109kBtuh-11p5eer-3p4cop"/>
    <x v="30"/>
    <s v="DEER2014"/>
    <s v="D13 v1.0"/>
    <d v="2014-03-20T12:00:00"/>
    <m/>
    <s v="ErRobNc"/>
    <s v="NE-HVAC-airHP-SpltPkg-65to109kBtuh-11p5eer-3p4cop"/>
    <s v="DEER"/>
    <s v="Standard"/>
    <s v="None"/>
    <n v="0"/>
    <n v="0"/>
    <s v="None"/>
    <m/>
    <b v="0"/>
    <m/>
    <b v="0"/>
    <s v="Com"/>
    <s v="Any"/>
    <x v="2"/>
    <s v="HeatCool"/>
    <s v="dxHP_equip"/>
    <x v="7"/>
    <m/>
    <m/>
    <s v="HVAC-airHP"/>
    <s v="HVAC-airHP"/>
    <s v="Pkg HP (65-109 kBtuh) EER and COP based on vintage"/>
    <s v="Pkg HP EER = 10.8 (65-109 kBtuh), COP = 3.3; w/Econo;  2-spd Fan"/>
    <x v="28"/>
    <m/>
    <m/>
    <m/>
    <s v="Standard"/>
    <m/>
    <m/>
    <s v="None"/>
    <s v="DEER2014"/>
  </r>
  <r>
    <n v="32"/>
    <s v="NE-HVAC-airHP-SpltPkg-65to109kBtuh-12p0eer-3p4cop"/>
    <x v="31"/>
    <s v="DEER2014"/>
    <s v="D13 v1.0"/>
    <d v="2014-03-20T12:00:00"/>
    <m/>
    <s v="ErRobNc"/>
    <s v="NE-HVAC-airHP-SpltPkg-65to109kBtuh-12p0eer-3p4cop"/>
    <s v="DEER"/>
    <s v="Standard"/>
    <s v="None"/>
    <n v="0"/>
    <n v="0"/>
    <s v="None"/>
    <m/>
    <b v="0"/>
    <m/>
    <b v="0"/>
    <s v="Com"/>
    <s v="Any"/>
    <x v="2"/>
    <s v="HeatCool"/>
    <s v="dxHP_equip"/>
    <x v="7"/>
    <m/>
    <m/>
    <s v="HVAC-airHP"/>
    <s v="HVAC-airHP"/>
    <s v="Pkg HP (65-109 kBtuh) EER and COP based on vintage"/>
    <s v="Pkg HP EER = 10.8 (65-109 kBtuh), COP = 3.3; w/Econo;  2-spd Fan"/>
    <x v="29"/>
    <m/>
    <m/>
    <m/>
    <s v="Standard"/>
    <m/>
    <m/>
    <s v="None"/>
    <s v="DEER2014"/>
  </r>
  <r>
    <n v="33"/>
    <s v="dxHP-pkgEER-90to134kBtuh-11p5eer-3p4cop"/>
    <x v="32"/>
    <s v="DEER2011"/>
    <s v="D11 v4.00"/>
    <d v="2014-03-20T12:00:00"/>
    <m/>
    <s v="ErRobNc"/>
    <s v="NE-HVAC-airHP-SpltPkg-90to134kBtuh-11p5eer-3p4cop"/>
    <s v="DEER"/>
    <s v="Standard"/>
    <s v="None"/>
    <n v="0"/>
    <n v="0"/>
    <s v="None"/>
    <m/>
    <b v="0"/>
    <m/>
    <b v="0"/>
    <s v="Com"/>
    <s v="Any"/>
    <x v="2"/>
    <s v="HeatCool"/>
    <s v="dxHP_equip"/>
    <x v="7"/>
    <m/>
    <m/>
    <s v="HVAC-airHP"/>
    <s v="HVAC-airHP"/>
    <s v="Multiple Base Efficiency technologies based on building vintage"/>
    <s v="Pkg HP EER = 11.0"/>
    <x v="30"/>
    <m/>
    <m/>
    <s v="dxHP-pkgEER-90to134kBtuh-11p5eer-3p4cop"/>
    <s v="Standard"/>
    <m/>
    <m/>
    <s v="None"/>
    <s v="DEER2011"/>
  </r>
  <r>
    <n v="34"/>
    <s v="dxHP-pkgEER-90to134kBtuh-12p0eer-3p4cop"/>
    <x v="33"/>
    <s v="DEER2011"/>
    <s v="D11 v4.00"/>
    <d v="2014-03-20T12:00:00"/>
    <m/>
    <s v="ErRobNc"/>
    <s v="NE-HVAC-airHP-SpltPkg-90to134kBtuh-12p0eer-3p4cop"/>
    <s v="DEER"/>
    <s v="Standard"/>
    <s v="None"/>
    <n v="0"/>
    <n v="0"/>
    <s v="None"/>
    <m/>
    <b v="0"/>
    <m/>
    <b v="0"/>
    <s v="Com"/>
    <s v="Any"/>
    <x v="2"/>
    <s v="HeatCool"/>
    <s v="dxHP_equip"/>
    <x v="7"/>
    <m/>
    <m/>
    <s v="HVAC-airHP"/>
    <s v="HVAC-airHP"/>
    <s v="Multiple Base Efficiency technologies based on building vintage"/>
    <s v="Pkg HP EER = 11.0"/>
    <x v="31"/>
    <m/>
    <m/>
    <s v="dxHP-pkgEER-90to134kBtuh-12p0eer-3p4cop"/>
    <s v="Standard"/>
    <m/>
    <m/>
    <s v="None"/>
    <s v="DEER2011"/>
  </r>
  <r>
    <n v="35"/>
    <s v="NE-HVAC-airHP-SpltPkg-110to134kBtuh-11p5eer-3p4cop"/>
    <x v="34"/>
    <s v="DEER2014"/>
    <s v="D13 v1.0"/>
    <d v="2014-03-20T12:00:00"/>
    <m/>
    <s v="ErRobNc"/>
    <s v="NE-HVAC-airHP-SpltPkg-110to134kBtuh-11p5eer-3p4cop"/>
    <s v="DEER"/>
    <s v="Standard"/>
    <s v="None"/>
    <n v="0"/>
    <n v="0"/>
    <s v="None"/>
    <m/>
    <b v="0"/>
    <m/>
    <b v="0"/>
    <s v="Com"/>
    <s v="Any"/>
    <x v="2"/>
    <s v="HeatCool"/>
    <s v="dxHP_equip"/>
    <x v="7"/>
    <m/>
    <m/>
    <s v="HVAC-airHP"/>
    <s v="HVAC-airHP"/>
    <s v="Pkg HP (110-134 kBtuh) EER and COP based on vintage"/>
    <s v="Pkg HP EER = 10.8 (110-134 kBtuh), COP = 3.3; w/Econo;  2-spd Fan"/>
    <x v="32"/>
    <m/>
    <m/>
    <m/>
    <s v="Standard"/>
    <m/>
    <m/>
    <s v="None"/>
    <s v="DEER2014"/>
  </r>
  <r>
    <n v="36"/>
    <s v="NE-HVAC-airHP-SpltPkg-110to134kBtuh-12p0eer-3p4cop"/>
    <x v="35"/>
    <s v="DEER2014"/>
    <s v="D13 v1.0"/>
    <d v="2014-03-20T12:00:00"/>
    <m/>
    <s v="ErRobNc"/>
    <s v="NE-HVAC-airHP-SpltPkg-110to134kBtuh-12p0eer-3p4cop"/>
    <s v="DEER"/>
    <s v="Standard"/>
    <s v="None"/>
    <n v="0"/>
    <n v="0"/>
    <s v="None"/>
    <m/>
    <b v="0"/>
    <m/>
    <b v="0"/>
    <s v="Com"/>
    <s v="Any"/>
    <x v="2"/>
    <s v="HeatCool"/>
    <s v="dxHP_equip"/>
    <x v="7"/>
    <m/>
    <m/>
    <s v="HVAC-airHP"/>
    <s v="HVAC-airHP"/>
    <s v="Pkg HP (110-134 kBtuh) EER and COP based on vintage"/>
    <s v="Pkg HP EER = 10.8 (110-134 kBtuh), COP = 3.3; w/Econo;  2-spd Fan"/>
    <x v="33"/>
    <m/>
    <m/>
    <m/>
    <s v="Standard"/>
    <m/>
    <m/>
    <s v="None"/>
    <s v="DEER2014"/>
  </r>
  <r>
    <n v="39"/>
    <s v="NE-HVAC-airHP-SpltPkg-135to239kBtuh-11p5eer-3p2cop"/>
    <x v="36"/>
    <s v="DEER2014"/>
    <s v="D13 v1.0"/>
    <d v="2014-03-20T12:00:00"/>
    <m/>
    <s v="ErRobNc"/>
    <s v="NE-HVAC-airHP-SpltPkg-135to239kBtuh-11p5eer-3p2cop"/>
    <s v="DEER"/>
    <s v="Standard"/>
    <s v="None"/>
    <n v="0"/>
    <n v="0"/>
    <s v="None"/>
    <m/>
    <b v="0"/>
    <m/>
    <b v="0"/>
    <s v="Com"/>
    <s v="Any"/>
    <x v="2"/>
    <s v="HeatCool"/>
    <s v="dxHP_equip"/>
    <x v="7"/>
    <m/>
    <m/>
    <s v="HVAC-airHP"/>
    <s v="HVAC-airHP"/>
    <s v="Pkg HP (135-239 kBtuh) EER and COP based on vintage"/>
    <s v="Pkg HP EER = 10.4 (135-239 kBtuh), COP = 3.2; w/Econo;  2-spd Fan"/>
    <x v="34"/>
    <m/>
    <m/>
    <m/>
    <s v="Standard"/>
    <s v="dxHP-pkgEER-135to239kBtuh-11p5eer-3p2cop"/>
    <m/>
    <s v="DEER1314"/>
    <s v="DEER2014"/>
  </r>
  <r>
    <n v="40"/>
    <s v="NE-HVAC-airHP-SpltPkg-135to239kBtuh-12p0eer-3p2cop"/>
    <x v="36"/>
    <s v="DEER2014"/>
    <s v="D13 v1.0"/>
    <d v="2014-03-20T12:00:00"/>
    <m/>
    <s v="ErRobNc"/>
    <s v="NE-HVAC-airHP-SpltPkg-135to239kBtuh-12p0eer-3p2cop"/>
    <s v="DEER"/>
    <s v="Standard"/>
    <s v="None"/>
    <n v="0"/>
    <n v="0"/>
    <s v="None"/>
    <m/>
    <b v="0"/>
    <m/>
    <b v="0"/>
    <s v="Com"/>
    <s v="Any"/>
    <x v="2"/>
    <s v="HeatCool"/>
    <s v="dxHP_equip"/>
    <x v="7"/>
    <m/>
    <m/>
    <s v="HVAC-airHP"/>
    <s v="HVAC-airHP"/>
    <s v="Pkg HP (135-239 kBtuh) EER and COP based on vintage"/>
    <s v="Pkg HP EER = 10.4 (135-239 kBtuh), COP = 3.2; w/Econo;  2-spd Fan"/>
    <x v="34"/>
    <m/>
    <m/>
    <m/>
    <s v="Standard"/>
    <s v="dxHP-pkgEER-135to239kBtuh-12p0eer-3p2cop"/>
    <m/>
    <s v="DEER1314"/>
    <s v="DEER2014"/>
  </r>
  <r>
    <n v="43"/>
    <s v="NE-HVAC-airHP-SpltPkg-240to759kBtuh-10p5eer-3p2cop"/>
    <x v="37"/>
    <s v="DEER2014"/>
    <s v="D13 v1.0"/>
    <d v="2014-03-20T12:00:00"/>
    <m/>
    <s v="ErRobNc"/>
    <s v="NE-HVAC-airHP-SpltPkg-240to759kBtuh-10p5eer-3p2cop"/>
    <s v="DEER"/>
    <s v="Standard"/>
    <s v="None"/>
    <n v="0"/>
    <n v="0"/>
    <s v="None"/>
    <m/>
    <b v="0"/>
    <m/>
    <b v="0"/>
    <s v="Com"/>
    <s v="Any"/>
    <x v="2"/>
    <s v="HeatCool"/>
    <s v="dxHP_equip"/>
    <x v="7"/>
    <m/>
    <m/>
    <s v="HVAC-airHP"/>
    <s v="HVAC-airHP"/>
    <s v="Pkg HP (240-759 kBtuh) EER and COP based on vintage"/>
    <s v="Pkg HP EER = 9.3 (240-759 kBtuh), COP = 3.2; w/Econo;  2-spd Fan"/>
    <x v="35"/>
    <m/>
    <m/>
    <m/>
    <s v="Standard"/>
    <s v="dxHP-pkgEER-240to759kBtuh-10p5eer-3p2cop"/>
    <m/>
    <s v="DEER1314"/>
    <s v="DEER2014"/>
  </r>
  <r>
    <n v="44"/>
    <s v="NE-HVAC-airHP-SpltPkg-240to759kBtuh-10p8eer-3p2cop"/>
    <x v="38"/>
    <s v="DEER2014"/>
    <s v="D13 v1.0"/>
    <d v="2014-03-20T12:00:00"/>
    <m/>
    <s v="ErRobNc"/>
    <s v="NE-HVAC-airHP-SpltPkg-240to759kBtuh-10p8eer-3p2cop"/>
    <s v="DEER"/>
    <s v="Standard"/>
    <s v="None"/>
    <n v="0"/>
    <n v="0"/>
    <s v="None"/>
    <m/>
    <b v="0"/>
    <m/>
    <b v="0"/>
    <s v="Com"/>
    <s v="Any"/>
    <x v="2"/>
    <s v="HeatCool"/>
    <s v="dxHP_equip"/>
    <x v="7"/>
    <m/>
    <m/>
    <s v="HVAC-airHP"/>
    <s v="HVAC-airHP"/>
    <s v="Pkg HP (240-759 kBtuh) EER and COP based on vintage"/>
    <s v="Pkg HP EER = 9.3 (240-759 kBtuh), COP = 3.2; w/Econo;  2-spd Fan"/>
    <x v="36"/>
    <m/>
    <m/>
    <m/>
    <s v="Standard"/>
    <s v="dxHP-pkgEER-240to759kBtuh-10p8eer-3p2cop"/>
    <m/>
    <s v="DEER1314"/>
    <s v="DEER2014"/>
  </r>
  <r>
    <n v="47"/>
    <s v="NE-HVAC-airHP-SpltPkg-gte760kBtuh-10p0eer-3p2cop"/>
    <x v="39"/>
    <s v="DEER2014"/>
    <s v="D13 v1.0"/>
    <d v="2014-03-20T12:00:00"/>
    <m/>
    <s v="ErRobNc"/>
    <s v="NE-HVAC-airHP-SpltPkg-gte760kBtuh-10p0eer-3p2cop"/>
    <s v="DEER"/>
    <s v="Standard"/>
    <s v="None"/>
    <n v="0"/>
    <n v="0"/>
    <s v="None"/>
    <m/>
    <b v="0"/>
    <m/>
    <b v="0"/>
    <s v="Com"/>
    <s v="Any"/>
    <x v="2"/>
    <s v="HeatCool"/>
    <s v="dxHP_equip"/>
    <x v="7"/>
    <m/>
    <m/>
    <s v="HVAC-airHP"/>
    <s v="HVAC-airHP"/>
    <s v="Pkg HP (&gt;= 760 kBtuh) EER and COP based on vintage"/>
    <s v="Pkg HP EER = 9.3 (&gt;= 760 kBtuh), COP = 3.2; w/Econo;  2-spd Fan"/>
    <x v="37"/>
    <m/>
    <m/>
    <m/>
    <s v="Standard"/>
    <s v="dxHP-pkgEER-gte760kBtuh-10p0eer-3p2cop"/>
    <m/>
    <s v="DEER1314"/>
    <s v="DEER2014"/>
  </r>
  <r>
    <n v="48"/>
    <s v="NE-HVAC-airHP-SpltPkg-gte760kBtuh-10p2eer-3p2cop"/>
    <x v="40"/>
    <s v="DEER2014"/>
    <s v="D13 v1.0"/>
    <d v="2014-03-20T12:00:00"/>
    <m/>
    <s v="ErRobNc"/>
    <s v="NE-HVAC-airHP-SpltPkg-gte760kBtuh-10p2eer-3p2cop"/>
    <s v="DEER"/>
    <s v="Standard"/>
    <s v="None"/>
    <n v="0"/>
    <n v="0"/>
    <s v="None"/>
    <m/>
    <b v="0"/>
    <m/>
    <b v="0"/>
    <s v="Com"/>
    <s v="Any"/>
    <x v="2"/>
    <s v="HeatCool"/>
    <s v="dxHP_equip"/>
    <x v="7"/>
    <m/>
    <m/>
    <s v="HVAC-airHP"/>
    <s v="HVAC-airHP"/>
    <s v="Pkg HP (&gt;= 760 kBtuh) EER and COP based on vintage"/>
    <s v="Pkg HP EER = 9.3 (&gt;= 760 kBtuh), COP = 3.2; w/Econo;  2-spd Fan"/>
    <x v="38"/>
    <m/>
    <m/>
    <m/>
    <s v="Standard"/>
    <s v="dxHP-pkgEER-gte760kBtuh-10p2eer-3p2cop"/>
    <m/>
    <s v="DEER1314"/>
    <s v="DEER2014"/>
  </r>
  <r>
    <n v="49"/>
    <s v="dxHP-pkgSEER-lt55kBtuh-14p5seer-wtd"/>
    <x v="41"/>
    <s v="DEER2014"/>
    <s v="D13 v1.0"/>
    <d v="2014-03-20T12:00:00"/>
    <m/>
    <s v="ErRobNc"/>
    <s v="dxHP-pkgSEER-lt55kBtuh-14p5seer"/>
    <s v="DEER"/>
    <s v="CrossMeasWtd"/>
    <s v="None"/>
    <n v="0"/>
    <n v="0"/>
    <s v="None"/>
    <s v="dxHP-pkgSEER-lt55kBtuh-14p5seer"/>
    <b v="0"/>
    <m/>
    <b v="0"/>
    <s v="Com"/>
    <s v="Any"/>
    <x v="2"/>
    <s v="HeatCool"/>
    <s v="dxHP_equip"/>
    <x v="8"/>
    <m/>
    <m/>
    <s v="HVAC-airHP"/>
    <s v="HVAC-airHP"/>
    <s v="Multiple Base Efficiency technologies based on building vintage"/>
    <s v="Pkg HP SEER = 13.0"/>
    <x v="39"/>
    <m/>
    <m/>
    <m/>
    <s v="Standard"/>
    <m/>
    <s v="added per request from SCE"/>
    <s v="None"/>
    <s v="DEER2014"/>
  </r>
  <r>
    <n v="50"/>
    <s v="dxHP-pkgSEER-lt65kBtuh-13p0seer-7p7hspf"/>
    <x v="42"/>
    <s v="DEER2011"/>
    <s v="D11 v4.00"/>
    <d v="2014-03-20T12:00:00"/>
    <m/>
    <s v="ErRul"/>
    <s v="NE-HVAC-airHP-Pkg-lt65kBtuh-13p0seer-8p1hspf"/>
    <s v="DEER"/>
    <s v="Standard"/>
    <s v="None"/>
    <n v="0"/>
    <n v="0"/>
    <s v="None"/>
    <m/>
    <b v="0"/>
    <m/>
    <b v="0"/>
    <s v="Com"/>
    <s v="Any"/>
    <x v="2"/>
    <s v="HeatCool"/>
    <s v="dxHP_equip"/>
    <x v="8"/>
    <m/>
    <m/>
    <s v="HVAC-airHP"/>
    <s v="HVAC-airHP"/>
    <s v="Multiple Base Efficiency technologies based on building vintage"/>
    <s v="Pkg HP SEER = 13.0"/>
    <x v="40"/>
    <m/>
    <m/>
    <s v="dxHP-pkgSEER-lt65kBtuh-13p0seer-7p7hspf"/>
    <s v="Standard"/>
    <m/>
    <m/>
    <s v="None"/>
    <s v="DEER2011"/>
  </r>
  <r>
    <n v="51"/>
    <s v="dxHP-pkgSEER-lt65kBtuh-14p0seer-8p0hspf"/>
    <x v="43"/>
    <s v="DEER2011"/>
    <s v="D11 v4.00"/>
    <d v="2014-03-20T12:00:00"/>
    <m/>
    <s v="ErRobNc"/>
    <s v="NE-HVAC-airHP-Pkg-lt65kBtuh-14p0seer-8p6hspf"/>
    <s v="DEER"/>
    <s v="Standard"/>
    <s v="None"/>
    <n v="0"/>
    <n v="0"/>
    <s v="None"/>
    <m/>
    <b v="0"/>
    <m/>
    <b v="0"/>
    <s v="Com"/>
    <s v="Any"/>
    <x v="2"/>
    <s v="HeatCool"/>
    <s v="dxHP_equip"/>
    <x v="8"/>
    <m/>
    <m/>
    <s v="HVAC-airHP"/>
    <s v="HVAC-airHP"/>
    <s v="Multiple Base Efficiency technologies based on building vintage"/>
    <s v="Pkg HP SEER = 13.0"/>
    <x v="41"/>
    <m/>
    <m/>
    <s v="dxHP-pkgSEER-lt65kBtuh-14p0seer-8p0hspf"/>
    <s v="Standard"/>
    <m/>
    <m/>
    <s v="None"/>
    <s v="DEER2011"/>
  </r>
  <r>
    <n v="52"/>
    <s v="dxHP-pkgSEER-lt65kBtuh-14p5seer-wtd"/>
    <x v="44"/>
    <s v="DEER2011"/>
    <s v="D11 v4.00"/>
    <d v="2014-03-20T12:00:00"/>
    <m/>
    <s v="ErRobNc"/>
    <s v="dxHP-pkgSEER-lt65kBtuh-14p5seer"/>
    <s v="DEER"/>
    <s v="CrossMeasWtd"/>
    <s v="None"/>
    <n v="0"/>
    <n v="0"/>
    <s v="None"/>
    <s v="dxHP-pkgSEER-lt65kBtuh-14p5seer"/>
    <b v="0"/>
    <m/>
    <b v="0"/>
    <s v="Com"/>
    <s v="Any"/>
    <x v="2"/>
    <s v="HeatCool"/>
    <s v="dxHP_equip"/>
    <x v="8"/>
    <m/>
    <m/>
    <s v="HVAC-airHP"/>
    <s v="HVAC-airHP"/>
    <s v="Multiple Base Efficiency technologies based on building vintage"/>
    <s v="Pkg HP SEER = 13.0"/>
    <x v="39"/>
    <m/>
    <m/>
    <m/>
    <s v="Standard"/>
    <m/>
    <s v="added per request from SCE"/>
    <s v="None"/>
    <s v="DEER2011"/>
  </r>
  <r>
    <n v="53"/>
    <s v="dxHP-pkgSEER-lt65kBtuh-15p0seer-8p5hspf"/>
    <x v="45"/>
    <s v="DEER2011"/>
    <s v="D11 v4.00"/>
    <d v="2014-03-20T12:00:00"/>
    <m/>
    <s v="ErRobNc"/>
    <s v="NE-HVAC-airHP-Pkg-lt65kBtuh-15p0seer-8p6hspf"/>
    <s v="DEER"/>
    <s v="Standard"/>
    <s v="None"/>
    <n v="0"/>
    <n v="0"/>
    <s v="None"/>
    <m/>
    <b v="0"/>
    <m/>
    <b v="0"/>
    <s v="Com"/>
    <s v="Any"/>
    <x v="2"/>
    <s v="HeatCool"/>
    <s v="dxHP_equip"/>
    <x v="8"/>
    <m/>
    <m/>
    <s v="HVAC-airHP"/>
    <s v="HVAC-airHP"/>
    <s v="Multiple Base Efficiency technologies based on building vintage"/>
    <s v="Pkg HP SEER = 13.0"/>
    <x v="42"/>
    <m/>
    <m/>
    <s v="dxHP-pkgSEER-lt65kBtuh-15p0seer-8p5hspf"/>
    <s v="Standard"/>
    <m/>
    <m/>
    <s v="None"/>
    <s v="DEER2011"/>
  </r>
  <r>
    <n v="54"/>
    <s v="NE-HVAC-airHP-Pkg-lt55kBtuh-13p0seer-7p7hspf"/>
    <x v="46"/>
    <s v="DEER2014"/>
    <s v="D13 v1.0"/>
    <d v="2014-03-20T12:00:00"/>
    <m/>
    <s v="ErRul"/>
    <s v="NE-HVAC-airHP-Pkg-lt55kBtuh-13p0seer-7p7hspf"/>
    <s v="DEER"/>
    <s v="Standard"/>
    <s v="None"/>
    <n v="0"/>
    <n v="0"/>
    <s v="None"/>
    <m/>
    <b v="0"/>
    <m/>
    <b v="0"/>
    <s v="Com"/>
    <s v="Any"/>
    <x v="2"/>
    <s v="HeatCool"/>
    <s v="dxHP_equip"/>
    <x v="8"/>
    <m/>
    <m/>
    <s v="HVAC-airHP"/>
    <s v="HVAC-airHP"/>
    <s v="Pkg HP (&lt; 55 kbtuh) SEER and HSPF based on vintage"/>
    <s v="Pkg HP SEER = 13.0 (&lt; 55 kbtuh), EER = 11.07, HSPF = 7.7, COP = 3.28; no Econo;  1-spd Fan"/>
    <x v="43"/>
    <m/>
    <m/>
    <m/>
    <s v="Standard"/>
    <m/>
    <m/>
    <s v="None"/>
    <s v="DEER2014"/>
  </r>
  <r>
    <n v="55"/>
    <s v="NE-HVAC-airHP-Pkg-lt55kBtuh-14p0seer-8p0hspf"/>
    <x v="47"/>
    <s v="DEER2014"/>
    <s v="D13 v1.0"/>
    <d v="2014-03-20T12:00:00"/>
    <m/>
    <s v="ErRobNc"/>
    <s v="NE-HVAC-airHP-Pkg-lt55kBtuh-14p0seer-8p0hspf"/>
    <s v="DEER"/>
    <s v="Standard"/>
    <s v="None"/>
    <n v="0"/>
    <n v="0"/>
    <s v="None"/>
    <m/>
    <b v="0"/>
    <m/>
    <b v="0"/>
    <s v="Com"/>
    <s v="Any"/>
    <x v="2"/>
    <s v="HeatCool"/>
    <s v="dxHP_equip"/>
    <x v="8"/>
    <m/>
    <m/>
    <s v="HVAC-airHP"/>
    <s v="HVAC-airHP"/>
    <s v="Pkg HP (&lt; 55 kbtuh) SEER and HSPF based on vintage"/>
    <s v="Pkg HP SEER = 13.0 (&lt; 55 kbtuh), EER = 11.07, HSPF = 7.7, COP = 3.28; no Econo;  1-spd Fan"/>
    <x v="44"/>
    <m/>
    <m/>
    <m/>
    <s v="Standard"/>
    <m/>
    <m/>
    <s v="None"/>
    <s v="DEER2014"/>
  </r>
  <r>
    <n v="56"/>
    <s v="NE-HVAC-airHP-Pkg-lt55kBtuh-15p0seer-8p5hspf"/>
    <x v="48"/>
    <s v="DEER2014"/>
    <s v="D13 v1.0"/>
    <d v="2014-03-20T12:00:00"/>
    <m/>
    <s v="ErRobNc"/>
    <s v="NE-HVAC-airHP-Pkg-lt55kBtuh-15p0seer-8p5hspf"/>
    <s v="DEER"/>
    <s v="Standard"/>
    <s v="None"/>
    <n v="0"/>
    <n v="0"/>
    <s v="None"/>
    <m/>
    <b v="0"/>
    <m/>
    <b v="0"/>
    <s v="Com"/>
    <s v="Any"/>
    <x v="2"/>
    <s v="HeatCool"/>
    <s v="dxHP_equip"/>
    <x v="8"/>
    <m/>
    <m/>
    <s v="HVAC-airHP"/>
    <s v="HVAC-airHP"/>
    <s v="Pkg HP (&lt; 55 kbtuh) SEER and HSPF based on vintage"/>
    <s v="Pkg HP SEER = 13.0 (&lt; 55 kbtuh), EER = 11.07, HSPF = 7.7, COP = 3.28; no Econo;  1-spd Fan"/>
    <x v="45"/>
    <m/>
    <m/>
    <m/>
    <s v="Standard"/>
    <m/>
    <m/>
    <s v="None"/>
    <s v="DEER2014"/>
  </r>
  <r>
    <n v="57"/>
    <s v="dxHP-pkgSEER-55to64kBtuh-14p5seer-wtd"/>
    <x v="49"/>
    <s v="DEER2014"/>
    <s v="D13 v1.0"/>
    <d v="2014-03-20T12:00:00"/>
    <m/>
    <s v="ErRobNc"/>
    <s v="dxHP-pkgSEER-55to64kBtuh-14p5seer"/>
    <s v="DEER"/>
    <s v="CrossMeasWtd"/>
    <s v="None"/>
    <n v="0"/>
    <n v="0"/>
    <s v="None"/>
    <s v="dxHP-pkgSEER-55to64kBtuh-14p5seer"/>
    <b v="0"/>
    <m/>
    <b v="0"/>
    <s v="Com"/>
    <s v="Any"/>
    <x v="2"/>
    <s v="HeatCool"/>
    <s v="dxHP_equip"/>
    <x v="8"/>
    <m/>
    <m/>
    <s v="HVAC-airHP"/>
    <s v="HVAC-airHP"/>
    <s v="Multiple Base Efficiency technologies based on building vintage"/>
    <s v="Pkg HP SEER = 13.0"/>
    <x v="39"/>
    <m/>
    <m/>
    <m/>
    <s v="Standard"/>
    <m/>
    <s v="added per request from SCE"/>
    <s v="None"/>
    <s v="DEER2014"/>
  </r>
  <r>
    <n v="58"/>
    <s v="NE-HVAC-airHP-Pkg-55to64kBtuh-13p0seer-7p7hspf"/>
    <x v="50"/>
    <s v="DEER2014"/>
    <s v="D13 v1.0"/>
    <d v="2014-03-20T12:00:00"/>
    <m/>
    <s v="ErRul"/>
    <s v="NE-HVAC-airHP-Pkg-55to64kBtuh-13p0seer-7p7hspf"/>
    <s v="DEER"/>
    <s v="Standard"/>
    <s v="None"/>
    <n v="0"/>
    <n v="0"/>
    <s v="None"/>
    <m/>
    <b v="0"/>
    <m/>
    <b v="0"/>
    <s v="Com"/>
    <s v="Any"/>
    <x v="2"/>
    <s v="HeatCool"/>
    <s v="dxHP_equip"/>
    <x v="8"/>
    <m/>
    <m/>
    <s v="HVAC-airHP"/>
    <s v="HVAC-airHP"/>
    <s v="Pkg HP (55-64 kbtuh) SEER and HSPF based on vintage"/>
    <s v="Pkg HP SEER = 13.0 (55-64 kbtuh), EER = 11.07, HSPF = 7.7, COP = 3.28; w/Econo;  2-spd Fan"/>
    <x v="46"/>
    <m/>
    <m/>
    <m/>
    <s v="Standard"/>
    <m/>
    <m/>
    <s v="None"/>
    <s v="DEER2014"/>
  </r>
  <r>
    <n v="59"/>
    <s v="NE-HVAC-airHP-Pkg-55to64kBtuh-14p0seer-8p0hspf"/>
    <x v="51"/>
    <s v="DEER2014"/>
    <s v="D13 v1.0"/>
    <d v="2014-03-20T12:00:00"/>
    <m/>
    <s v="ErRobNc"/>
    <s v="NE-HVAC-airHP-Pkg-55to64kBtuh-14p0seer-8p0hspf"/>
    <s v="DEER"/>
    <s v="Standard"/>
    <s v="None"/>
    <n v="0"/>
    <n v="0"/>
    <s v="None"/>
    <m/>
    <b v="0"/>
    <m/>
    <b v="0"/>
    <s v="Com"/>
    <s v="Any"/>
    <x v="2"/>
    <s v="HeatCool"/>
    <s v="dxHP_equip"/>
    <x v="8"/>
    <m/>
    <m/>
    <s v="HVAC-airHP"/>
    <s v="HVAC-airHP"/>
    <s v="Pkg HP (55-64 kbtuh) SEER and HSPF based on vintage"/>
    <s v="Pkg HP SEER = 13.0 (55-64 kbtuh), EER = 11.07, HSPF = 7.7, COP = 3.28; w/Econo;  2-spd Fan"/>
    <x v="47"/>
    <m/>
    <m/>
    <m/>
    <s v="Standard"/>
    <m/>
    <m/>
    <s v="None"/>
    <s v="DEER2014"/>
  </r>
  <r>
    <n v="60"/>
    <s v="NE-HVAC-airHP-Pkg-55to64kBtuh-15p0seer-8p5hspf"/>
    <x v="52"/>
    <s v="DEER2014"/>
    <s v="D13 v1.0"/>
    <d v="2014-03-20T12:00:00"/>
    <m/>
    <s v="ErRobNc"/>
    <s v="NE-HVAC-airHP-Pkg-55to64kBtuh-15p0seer-8p5hspf"/>
    <s v="DEER"/>
    <s v="Standard"/>
    <s v="None"/>
    <n v="0"/>
    <n v="0"/>
    <s v="None"/>
    <m/>
    <b v="0"/>
    <m/>
    <b v="0"/>
    <s v="Com"/>
    <s v="Any"/>
    <x v="2"/>
    <s v="HeatCool"/>
    <s v="dxHP_equip"/>
    <x v="8"/>
    <m/>
    <m/>
    <s v="HVAC-airHP"/>
    <s v="HVAC-airHP"/>
    <s v="Pkg HP (55-64 kbtuh) SEER and HSPF based on vintage"/>
    <s v="Pkg HP SEER = 13.0 (55-64 kbtuh), EER = 11.07, HSPF = 7.7, COP = 3.28; w/Econo;  2-spd Fan"/>
    <x v="48"/>
    <m/>
    <m/>
    <m/>
    <s v="Standard"/>
    <m/>
    <m/>
    <s v="None"/>
    <s v="DEER2014"/>
  </r>
  <r>
    <n v="61"/>
    <s v="dxHP-spltSEER-lt55kBtuh-14p0seer-wtd"/>
    <x v="53"/>
    <s v="DEER2014"/>
    <s v="D13 v1.0"/>
    <d v="2014-03-20T12:00:00"/>
    <m/>
    <s v="ErRobNc"/>
    <s v="dxHP-spltSEER-lt55kBtuh-14p0seer"/>
    <s v="DEER"/>
    <s v="CrossMeasWtd"/>
    <s v="None"/>
    <n v="0"/>
    <n v="0"/>
    <s v="None"/>
    <s v="dxHP-spltSEER-lt55kBtuh-14p0seer"/>
    <b v="0"/>
    <m/>
    <b v="0"/>
    <s v="Com"/>
    <s v="Any"/>
    <x v="2"/>
    <s v="HeatCool"/>
    <s v="dxHP_equip"/>
    <x v="9"/>
    <m/>
    <m/>
    <s v="HVAC-airHP"/>
    <s v="HVAC-airHP"/>
    <s v="Multiple Base Efficiency technologies based on building vintage"/>
    <s v="Split HP SEER = 13.0"/>
    <x v="49"/>
    <m/>
    <m/>
    <m/>
    <s v="Standard"/>
    <m/>
    <s v="added per request from SCE"/>
    <s v="None"/>
    <s v="DEER2014"/>
  </r>
  <r>
    <n v="62"/>
    <s v="NE-HVAC-airHP-Split-lt55kBtuh-13p0seer-7p7hspf"/>
    <x v="54"/>
    <s v="DEER2014"/>
    <s v="D13 v1.0"/>
    <d v="2014-03-20T12:00:00"/>
    <m/>
    <s v="ErRul"/>
    <s v="NE-HVAC-airHP-Split-lt55kBtuh-13p0seer-7p7hspf"/>
    <s v="DEER"/>
    <s v="Standard"/>
    <s v="None"/>
    <n v="0"/>
    <n v="0"/>
    <s v="None"/>
    <m/>
    <b v="0"/>
    <m/>
    <b v="0"/>
    <s v="Com"/>
    <s v="Any"/>
    <x v="2"/>
    <s v="HeatCool"/>
    <s v="dxHP_equip"/>
    <x v="9"/>
    <m/>
    <m/>
    <s v="HVAC-airHP"/>
    <s v="HVAC-airHP"/>
    <s v="Split HP  (&lt; 55 kbtuh) SEER and HSPF based on vintage"/>
    <s v="Split HP SEER = 13.0 (&lt; 55 kbtuh), EER = 11.07, HSPF = 7.7, COP = 3.28; no Econo;  1-spd Fan"/>
    <x v="50"/>
    <m/>
    <m/>
    <m/>
    <s v="Standard"/>
    <m/>
    <m/>
    <s v="None"/>
    <s v="DEER2014"/>
  </r>
  <r>
    <n v="63"/>
    <s v="NE-HVAC-airHP-Split-lt55kBtuh-14p5seer-8p5hspf"/>
    <x v="55"/>
    <s v="DEER2014"/>
    <s v="D13 v1.0"/>
    <d v="2014-03-20T12:00:00"/>
    <m/>
    <s v="ErRobNc"/>
    <s v="NE-HVAC-airHP-Split-lt55kBtuh-14p5seer-8p5hspf"/>
    <s v="DEER"/>
    <s v="Standard"/>
    <s v="None"/>
    <n v="0"/>
    <n v="0"/>
    <s v="None"/>
    <m/>
    <b v="0"/>
    <m/>
    <b v="0"/>
    <s v="Com"/>
    <s v="Any"/>
    <x v="2"/>
    <s v="HeatCool"/>
    <s v="dxHP_equip"/>
    <x v="9"/>
    <m/>
    <m/>
    <s v="HVAC-airHP"/>
    <s v="HVAC-airHP"/>
    <s v="Split HP  (&lt; 55 kbtuh) SEER and HSPF based on vintage"/>
    <s v="Split HP SEER = 13.0 (&lt; 55 kbtuh), EER = 11.07, HSPF = 7.7, COP = 3.28; no Econo;  1-spd Fan"/>
    <x v="51"/>
    <m/>
    <m/>
    <m/>
    <s v="Standard"/>
    <m/>
    <m/>
    <s v="None"/>
    <s v="DEER2014"/>
  </r>
  <r>
    <n v="64"/>
    <s v="NE-HVAC-airHP-Split-lt55kBtuh-15p0seer-9p0hspf"/>
    <x v="56"/>
    <s v="DEER2014"/>
    <s v="D13 v1.0"/>
    <d v="2014-03-20T12:00:00"/>
    <m/>
    <s v="ErRobNc"/>
    <s v="NE-HVAC-airHP-Split-lt55kBtuh-15p0seer-9p0hspf"/>
    <s v="DEER"/>
    <s v="Standard"/>
    <s v="None"/>
    <n v="0"/>
    <n v="0"/>
    <s v="None"/>
    <m/>
    <b v="0"/>
    <m/>
    <b v="0"/>
    <s v="Com"/>
    <s v="Any"/>
    <x v="2"/>
    <s v="HeatCool"/>
    <s v="dxHP_equip"/>
    <x v="9"/>
    <m/>
    <m/>
    <s v="HVAC-airHP"/>
    <s v="HVAC-airHP"/>
    <s v="Split HP  (&lt; 55 kbtuh) SEER and HSPF based on vintage"/>
    <s v="Split HP SEER = 13.0 (&lt; 55 kbtuh), EER = 11.07, HSPF = 7.7, COP = 3.28; no Econo;  1-spd Fan"/>
    <x v="52"/>
    <m/>
    <m/>
    <m/>
    <s v="Standard"/>
    <m/>
    <m/>
    <s v="None"/>
    <s v="DEER2014"/>
  </r>
  <r>
    <n v="65"/>
    <s v="dxHP-spltSEER-55to64kBtuh-14p0seer-wtd"/>
    <x v="57"/>
    <s v="DEER2014"/>
    <s v="D13 v1.0"/>
    <d v="2014-03-20T12:00:00"/>
    <m/>
    <s v="ErRobNc"/>
    <s v="dxHP-spltSEER-55to64kBtuh-14p0seer"/>
    <s v="DEER"/>
    <s v="CrossMeasWtd"/>
    <s v="None"/>
    <n v="0"/>
    <n v="0"/>
    <s v="None"/>
    <s v="dxHP-spltSEER-55to64kBtuh-14p0seer"/>
    <b v="0"/>
    <m/>
    <b v="0"/>
    <s v="Com"/>
    <s v="Any"/>
    <x v="2"/>
    <s v="HeatCool"/>
    <s v="dxHP_equip"/>
    <x v="9"/>
    <m/>
    <m/>
    <s v="HVAC-airHP"/>
    <s v="HVAC-airHP"/>
    <s v="Multiple Base Efficiency technologies based on building vintage"/>
    <s v="Split HP SEER = 13.0"/>
    <x v="49"/>
    <m/>
    <m/>
    <m/>
    <s v="Standard"/>
    <m/>
    <s v="added per request from SCE"/>
    <s v="None"/>
    <s v="DEER2014"/>
  </r>
  <r>
    <n v="66"/>
    <s v="NE-HVAC-airHP-Split-55to64kBtuh-13p0seer-7p7hspf"/>
    <x v="58"/>
    <s v="DEER2014"/>
    <s v="D13 v1.0"/>
    <d v="2014-03-20T12:00:00"/>
    <m/>
    <s v="ErRul"/>
    <s v="NE-HVAC-airHP-Split-55to64kBtuh-13p0seer-7p7hspf"/>
    <s v="DEER"/>
    <s v="Standard"/>
    <s v="None"/>
    <n v="0"/>
    <n v="0"/>
    <s v="None"/>
    <m/>
    <b v="0"/>
    <m/>
    <b v="0"/>
    <s v="Com"/>
    <s v="Any"/>
    <x v="2"/>
    <s v="HeatCool"/>
    <s v="dxHP_equip"/>
    <x v="9"/>
    <m/>
    <m/>
    <s v="HVAC-airHP"/>
    <s v="HVAC-airHP"/>
    <s v="Split HP (55-64 kBtuh) SEER and HSPF based on vintage"/>
    <s v="Split HP SEER = 13.0 (55-64 kbtuh), EER = 11.07, HSPF = 7.7, COP = 3.28; w/Econo;  2-spd Fan"/>
    <x v="53"/>
    <m/>
    <m/>
    <m/>
    <s v="Standard"/>
    <m/>
    <m/>
    <s v="None"/>
    <s v="DEER2014"/>
  </r>
  <r>
    <n v="67"/>
    <s v="NE-HVAC-airHP-Split-55to64kBtuh-14p5seer-8p5hspf"/>
    <x v="59"/>
    <s v="DEER2014"/>
    <s v="D13 v1.0"/>
    <d v="2014-03-20T12:00:00"/>
    <m/>
    <s v="ErRobNc"/>
    <s v="NE-HVAC-airHP-Split-55to64kBtuh-14p5seer-8p5hspf"/>
    <s v="DEER"/>
    <s v="Standard"/>
    <s v="None"/>
    <n v="0"/>
    <n v="0"/>
    <s v="None"/>
    <m/>
    <b v="0"/>
    <m/>
    <b v="0"/>
    <s v="Com"/>
    <s v="Any"/>
    <x v="2"/>
    <s v="HeatCool"/>
    <s v="dxHP_equip"/>
    <x v="9"/>
    <m/>
    <m/>
    <s v="HVAC-airHP"/>
    <s v="HVAC-airHP"/>
    <s v="Split HP (55-64 kBtuh) SEER and HSPF based on vintage"/>
    <s v="Split HP SEER = 13.0 (55-64 kbtuh), EER = 11.07, HSPF = 7.7, COP = 3.28; w/Econo;  2-spd Fan"/>
    <x v="54"/>
    <m/>
    <m/>
    <m/>
    <s v="Standard"/>
    <m/>
    <m/>
    <s v="None"/>
    <s v="DEER2014"/>
  </r>
  <r>
    <n v="68"/>
    <s v="NE-HVAC-airHP-Split-55to64kBtuh-15p0seer-9p0hspf"/>
    <x v="60"/>
    <s v="DEER2014"/>
    <s v="D13 v1.0"/>
    <d v="2014-03-20T12:00:00"/>
    <m/>
    <s v="ErRobNc"/>
    <s v="NE-HVAC-airHP-Split-55to64kBtuh-15p0seer-9p0hspf"/>
    <s v="DEER"/>
    <s v="Standard"/>
    <s v="None"/>
    <n v="0"/>
    <n v="0"/>
    <s v="None"/>
    <m/>
    <b v="0"/>
    <m/>
    <b v="0"/>
    <s v="Com"/>
    <s v="Any"/>
    <x v="2"/>
    <s v="HeatCool"/>
    <s v="dxHP_equip"/>
    <x v="9"/>
    <m/>
    <m/>
    <s v="HVAC-airHP"/>
    <s v="HVAC-airHP"/>
    <s v="Split HP (55-64 kBtuh) SEER and HSPF based on vintage"/>
    <s v="Split HP SEER = 13.0 (55-64 kbtuh), EER = 11.07, HSPF = 7.7, COP = 3.28; w/Econo;  2-spd Fan"/>
    <x v="55"/>
    <m/>
    <m/>
    <m/>
    <s v="Standard"/>
    <m/>
    <m/>
    <s v="None"/>
    <s v="DEER2014"/>
  </r>
  <r>
    <n v="69"/>
    <s v="dxHP-spltSEER-lt65kBtuh-13p0seer-7p7hspf"/>
    <x v="61"/>
    <s v="DEER2011"/>
    <s v="D11 v4.00"/>
    <d v="2014-03-20T12:00:00"/>
    <m/>
    <s v="ErRul"/>
    <s v="NE-HVAC-airHP-Split-lt65kBtuh-13p0seer-7p7hspf"/>
    <s v="DEER"/>
    <s v="Standard"/>
    <s v="None"/>
    <n v="0"/>
    <n v="0"/>
    <s v="None"/>
    <m/>
    <b v="0"/>
    <m/>
    <b v="0"/>
    <s v="Com"/>
    <s v="Any"/>
    <x v="2"/>
    <s v="HeatCool"/>
    <s v="dxHP_equip"/>
    <x v="9"/>
    <m/>
    <m/>
    <s v="HVAC-airHP"/>
    <s v="HVAC-airHP"/>
    <s v="Multiple Base Efficiency technologies based on building vintage"/>
    <s v="Split HP SEER = 13.0"/>
    <x v="56"/>
    <m/>
    <m/>
    <s v="dxHP-spltSEER-lt65kBtuh-13p0seer-7p7hspf"/>
    <s v="Standard"/>
    <m/>
    <m/>
    <s v="None"/>
    <s v="DEER2011"/>
  </r>
  <r>
    <n v="70"/>
    <s v="dxHP-spltSEER-lt65kBtuh-14p0seer-wtd"/>
    <x v="62"/>
    <s v="DEER2011"/>
    <s v="D11 v4.00"/>
    <d v="2014-03-20T12:00:00"/>
    <m/>
    <s v="ErRobNc"/>
    <s v="dxHP-spltSEER-lt65kBtuh-14p0seer"/>
    <s v="DEER"/>
    <s v="CrossMeasWtd"/>
    <s v="None"/>
    <n v="0"/>
    <n v="0"/>
    <s v="None"/>
    <s v="dxHP-spltSEER-lt65kBtuh-14p0seer"/>
    <b v="0"/>
    <m/>
    <b v="0"/>
    <s v="Com"/>
    <s v="Any"/>
    <x v="2"/>
    <s v="HeatCool"/>
    <s v="dxHP_equip"/>
    <x v="9"/>
    <m/>
    <m/>
    <s v="HVAC-airHP"/>
    <s v="HVAC-airHP"/>
    <s v="Multiple Base Efficiency technologies based on building vintage"/>
    <s v="Split HP SEER = 13.0"/>
    <x v="49"/>
    <m/>
    <m/>
    <m/>
    <s v="Standard"/>
    <m/>
    <s v="added per request from SCE"/>
    <s v="None"/>
    <s v="DEER2011"/>
  </r>
  <r>
    <n v="71"/>
    <s v="dxHP-spltSEER-lt65kBtuh-14p5seer-8p5hspf"/>
    <x v="63"/>
    <s v="DEER2011"/>
    <s v="D11 v4.00"/>
    <d v="2014-03-20T12:00:00"/>
    <m/>
    <s v="ErRobNc"/>
    <s v="NE-HVAC-airHP-Split-lt65kBtuh-14p5seer-8p5hspf"/>
    <s v="DEER"/>
    <s v="Standard"/>
    <s v="None"/>
    <n v="0"/>
    <n v="0"/>
    <s v="None"/>
    <m/>
    <b v="0"/>
    <m/>
    <b v="0"/>
    <s v="Com"/>
    <s v="Any"/>
    <x v="2"/>
    <s v="HeatCool"/>
    <s v="dxHP_equip"/>
    <x v="9"/>
    <m/>
    <m/>
    <s v="HVAC-airHP"/>
    <s v="HVAC-airHP"/>
    <s v="Multiple Base Efficiency technologies based on building vintage"/>
    <s v="Split HP SEER = 13.0"/>
    <x v="57"/>
    <m/>
    <m/>
    <s v="dxHP-spltSEER-lt65kBtuh-14p5seer-8p5hspf"/>
    <s v="Standard"/>
    <m/>
    <m/>
    <s v="None"/>
    <s v="DEER2011"/>
  </r>
  <r>
    <n v="72"/>
    <s v="dxHP-spltSEER-lt65kBtuh-15p0seer-9p0hspf"/>
    <x v="64"/>
    <s v="DEER2011"/>
    <s v="D11 v4.00"/>
    <d v="2014-03-20T12:00:00"/>
    <m/>
    <s v="ErRobNc"/>
    <s v="NE-HVAC-airHP-Split-lt65kBtuh-15p0seer-9p0hspf"/>
    <s v="DEER"/>
    <s v="Standard"/>
    <s v="None"/>
    <n v="0"/>
    <n v="0"/>
    <s v="None"/>
    <m/>
    <b v="0"/>
    <m/>
    <b v="0"/>
    <s v="Com"/>
    <s v="Any"/>
    <x v="2"/>
    <s v="HeatCool"/>
    <s v="dxHP_equip"/>
    <x v="9"/>
    <m/>
    <m/>
    <s v="HVAC-airHP"/>
    <s v="HVAC-airHP"/>
    <s v="Multiple Base Efficiency technologies based on building vintage"/>
    <s v="Split HP SEER = 13.0"/>
    <x v="58"/>
    <m/>
    <m/>
    <s v="dxHP-spltSEER-lt65kBtuh-15p0seer-9p0hspf"/>
    <s v="Standard"/>
    <m/>
    <m/>
    <s v="None"/>
    <s v="DEER2011"/>
  </r>
  <r>
    <n v="73"/>
    <s v="RE-HV-ResHP-13p0S-8p1H"/>
    <x v="65"/>
    <s v="DEER2014"/>
    <s v="D11 v4.00"/>
    <d v="2014-03-20T12:00:00"/>
    <m/>
    <s v="ErRul"/>
    <s v="RE-HV-ResHP-13p0S-8p1H"/>
    <s v="DEER"/>
    <s v="Standard"/>
    <s v="None"/>
    <n v="0"/>
    <n v="0"/>
    <s v="None"/>
    <m/>
    <b v="0"/>
    <m/>
    <b v="0"/>
    <s v="Res"/>
    <s v="Any"/>
    <x v="2"/>
    <s v="HeatCool"/>
    <s v="dxHP_equip"/>
    <x v="9"/>
    <m/>
    <m/>
    <s v="HVAC-airHP"/>
    <s v="HVAC-airHP"/>
    <s v="Multiple Base Efficiency technologies based on building vintage"/>
    <s v="13 SEER(11.07 EER) / 8.1 HSPF(3.28 COP) A/C Heat pump"/>
    <x v="59"/>
    <m/>
    <m/>
    <s v="RE-HV-ResHP-13p0S-8p1H"/>
    <s v="Standard"/>
    <m/>
    <m/>
    <s v="DEER1314"/>
    <s v="DEER2014"/>
  </r>
  <r>
    <n v="74"/>
    <s v="RE-HV-ResHP-14p0S-8p6H"/>
    <x v="66"/>
    <s v="DEER2014"/>
    <s v="D11 v4.00"/>
    <d v="2014-03-20T12:00:00"/>
    <m/>
    <s v="ErRobNc"/>
    <s v="RE-HV-ResHP-14p0S-8p6H"/>
    <s v="DEER"/>
    <s v="Standard"/>
    <s v="None"/>
    <n v="0"/>
    <n v="0"/>
    <s v="None"/>
    <m/>
    <b v="0"/>
    <m/>
    <b v="0"/>
    <s v="Res"/>
    <s v="Any"/>
    <x v="2"/>
    <s v="HeatCool"/>
    <s v="dxHP_equip"/>
    <x v="9"/>
    <m/>
    <m/>
    <s v="HVAC-airHP"/>
    <s v="HVAC-airHP"/>
    <s v="Multiple Base Efficiency technologies based on building vintage"/>
    <s v="13 SEER(11.07 EER) / 8.1 HSPF(3.28 COP) A/C Heat pump"/>
    <x v="60"/>
    <m/>
    <m/>
    <s v="RE-HV-ResHP-14p0S-8p6H"/>
    <s v="Standard"/>
    <m/>
    <m/>
    <s v="DEER1314"/>
    <s v="DEER2014"/>
  </r>
  <r>
    <n v="75"/>
    <s v="RE-HV-ResHP-15p0S-8p8H"/>
    <x v="67"/>
    <s v="DEER2014"/>
    <s v="D11 v4.00"/>
    <d v="2014-03-20T12:00:00"/>
    <m/>
    <s v="ErRobNc"/>
    <s v="RE-HV-ResHP-15p0S-8p8H"/>
    <s v="DEER"/>
    <s v="Standard"/>
    <s v="None"/>
    <n v="0"/>
    <n v="0"/>
    <s v="None"/>
    <m/>
    <b v="0"/>
    <m/>
    <b v="0"/>
    <s v="Res"/>
    <s v="Any"/>
    <x v="2"/>
    <s v="HeatCool"/>
    <s v="dxHP_equip"/>
    <x v="9"/>
    <m/>
    <m/>
    <s v="HVAC-airHP"/>
    <s v="HVAC-airHP"/>
    <s v="Multiple Base Efficiency technologies based on building vintage"/>
    <s v="13 SEER(11.07 EER) / 8.1 HSPF(3.28 COP) A/C Heat pump"/>
    <x v="61"/>
    <m/>
    <m/>
    <s v="RE-HV-ResHP-15p0S-8p8H"/>
    <s v="Standard"/>
    <m/>
    <m/>
    <s v="DEER1314"/>
    <s v="DEER2014"/>
  </r>
  <r>
    <n v="76"/>
    <s v="RE-HV-ResHP-16p0S-8p4H"/>
    <x v="68"/>
    <s v="DEER2014"/>
    <s v="D11 v4.00"/>
    <d v="2014-03-20T12:00:00"/>
    <m/>
    <s v="ErRobNc"/>
    <s v="RE-HV-ResHP-16p0S-8p4H"/>
    <s v="DEER"/>
    <s v="Standard"/>
    <s v="None"/>
    <n v="0"/>
    <n v="0"/>
    <s v="None"/>
    <m/>
    <b v="0"/>
    <m/>
    <b v="0"/>
    <s v="Res"/>
    <s v="Any"/>
    <x v="2"/>
    <s v="HeatCool"/>
    <s v="dxHP_equip"/>
    <x v="9"/>
    <m/>
    <m/>
    <s v="HVAC-airHP"/>
    <s v="HVAC-airHP"/>
    <s v="Multiple Base Efficiency technologies based on building vintage"/>
    <s v="13 SEER(11.07 EER) / 8.1 HSPF(3.28 COP) A/C Heat pump"/>
    <x v="62"/>
    <m/>
    <m/>
    <s v="RE-HV-ResHP-16p0S-8p4H"/>
    <s v="Standard"/>
    <m/>
    <m/>
    <s v="DEER1314"/>
    <s v="DEER2014"/>
  </r>
  <r>
    <n v="77"/>
    <s v="NE-HVAC-Chlr-Cent-lt150tons-0p560kwpton-ConstSpd"/>
    <x v="69"/>
    <s v="DEER2014"/>
    <s v="D13 v1.0"/>
    <d v="2014-03-20T12:00:00"/>
    <m/>
    <s v="ErRobNc"/>
    <s v="NE-HVAC-Chlr-Cent-lt150tons-0p560kwpton-ConstSpd"/>
    <s v="DEER"/>
    <s v="Standard"/>
    <s v="None"/>
    <n v="0"/>
    <n v="0"/>
    <s v="None"/>
    <m/>
    <b v="0"/>
    <m/>
    <b v="0"/>
    <s v="Com"/>
    <s v="Any"/>
    <x v="2"/>
    <s v="SpaceCool"/>
    <s v="Chiller"/>
    <x v="10"/>
    <m/>
    <m/>
    <s v="HVAC-Chlr"/>
    <s v="HVAC-Chlr"/>
    <s v="Water cooled centrifugal chiller, efficiency based on vintage"/>
    <s v="Water cooled centrifugal chiller (0.634 kW/ton)"/>
    <x v="63"/>
    <m/>
    <m/>
    <m/>
    <s v="Standard"/>
    <s v="D08-NE-HVAC-Chlr-Cent-lt150tons-0p560kwpton-ConstSpd"/>
    <m/>
    <s v="DEER1314"/>
    <s v="DEER2014"/>
  </r>
  <r>
    <n v="78"/>
    <s v="NE-HVAC-Chlr-Cent-lt150tons-0p560kwpton-VSD"/>
    <x v="70"/>
    <s v="DEER2014"/>
    <s v="D13 v1.0"/>
    <d v="2014-03-20T12:00:00"/>
    <m/>
    <s v="ErRobNc"/>
    <s v="NE-HVAC-Chlr-Cent-lt150tons-0p560kwpton-VSD"/>
    <s v="DEER"/>
    <s v="Standard"/>
    <s v="None"/>
    <n v="0"/>
    <n v="0"/>
    <s v="None"/>
    <m/>
    <b v="0"/>
    <m/>
    <b v="0"/>
    <s v="Com"/>
    <s v="Any"/>
    <x v="2"/>
    <s v="SpaceCool"/>
    <s v="Chiller"/>
    <x v="10"/>
    <m/>
    <m/>
    <s v="HVAC-Chlr"/>
    <s v="HVAC-Chlr"/>
    <s v="Water cooled centrifugal chiller, efficiency based on vintage"/>
    <s v="Water cooled centrifugal chiller (0.634 kW/ton)"/>
    <x v="64"/>
    <m/>
    <m/>
    <m/>
    <s v="Standard"/>
    <s v="D08-NE-HVAC-Chlr-Cent-lt150tons-0p560kwpton-VSD"/>
    <m/>
    <s v="DEER1314"/>
    <s v="DEER2014"/>
  </r>
  <r>
    <n v="79"/>
    <s v="NE-HVAC-Chlr-Cent-lt150tons-0p700kwpton-1FrctnlsComp"/>
    <x v="71"/>
    <s v="DEER2014"/>
    <s v="D13 v1.0"/>
    <d v="2014-03-20T12:00:00"/>
    <m/>
    <s v="ErRobNc"/>
    <s v="NE-HVAC-Chlr-Cent-lt150tons-0p700kwpton-1FrctnlsComp"/>
    <s v="DEER"/>
    <s v="Standard"/>
    <s v="None"/>
    <n v="0"/>
    <n v="0"/>
    <s v="None"/>
    <m/>
    <b v="0"/>
    <m/>
    <b v="0"/>
    <s v="Com"/>
    <s v="Any"/>
    <x v="2"/>
    <s v="SpaceCool"/>
    <s v="Chiller"/>
    <x v="10"/>
    <m/>
    <m/>
    <s v="HVAC-Chlr"/>
    <s v="HVAC-Chlr"/>
    <s v="Water cooled centrifugal chiller, efficiency based on vintage"/>
    <s v="Water cooled centrifugal chiller (0.634 kW/ton)"/>
    <x v="65"/>
    <m/>
    <m/>
    <m/>
    <s v="Standard"/>
    <s v="D08-NE-HVAC-Chlr-Cent-lt150tons-0p700kwpton-1FrctnlsComp"/>
    <m/>
    <s v="DEER1314"/>
    <s v="DEER2014"/>
  </r>
  <r>
    <n v="80"/>
    <s v="NE-HVAC-Chlr-Cent-lt150tons-0p700kwpton-gt1FrctnlsComp"/>
    <x v="72"/>
    <s v="DEER2014"/>
    <s v="D13 v1.0"/>
    <d v="2014-03-20T12:00:00"/>
    <m/>
    <s v="ErRobNc"/>
    <s v="NE-HVAC-Chlr-Cent-lt150tons-0p700kwpton-gt1FrctnlsComp"/>
    <s v="DEER"/>
    <s v="Standard"/>
    <s v="None"/>
    <n v="0"/>
    <n v="0"/>
    <s v="None"/>
    <m/>
    <b v="0"/>
    <m/>
    <b v="0"/>
    <s v="Com"/>
    <s v="Any"/>
    <x v="2"/>
    <s v="SpaceCool"/>
    <s v="Chiller"/>
    <x v="10"/>
    <m/>
    <m/>
    <s v="HVAC-Chlr"/>
    <s v="HVAC-Chlr"/>
    <s v="Water cooled centrifugal chiller, efficiency based on vintage"/>
    <s v="Water cooled centrifugal chiller (0.634 kW/ton)"/>
    <x v="66"/>
    <m/>
    <m/>
    <m/>
    <s v="Standard"/>
    <s v="D08-NE-HVAC-Chlr-Cent-lt150tons-0p700kwpton-gt1FrctnlsComp"/>
    <m/>
    <s v="DEER1314"/>
    <s v="DEER2014"/>
  </r>
  <r>
    <n v="81"/>
    <s v="NE-HVAC-Chlr-Cent-150to299tons-0p507kwpton-ConstSpd"/>
    <x v="73"/>
    <s v="DEER2014"/>
    <s v="D13 v1.0"/>
    <d v="2014-03-20T12:00:00"/>
    <m/>
    <s v="ErRobNc"/>
    <s v="NE-HVAC-Chlr-Cent-150to299tons-0p507kwpton-ConstSpd"/>
    <s v="DEER"/>
    <s v="Standard"/>
    <s v="None"/>
    <n v="0"/>
    <n v="0"/>
    <s v="None"/>
    <m/>
    <b v="0"/>
    <m/>
    <b v="0"/>
    <s v="Com"/>
    <s v="Any"/>
    <x v="2"/>
    <s v="SpaceCool"/>
    <s v="Chiller"/>
    <x v="10"/>
    <m/>
    <m/>
    <s v="HVAC-Chlr"/>
    <s v="HVAC-Chlr"/>
    <s v="Water cooled centrifugal chiller, efficiency based on vintage"/>
    <s v="Water cooled centrifugal chiller (0.634 kW/ton)"/>
    <x v="67"/>
    <m/>
    <m/>
    <m/>
    <s v="Standard"/>
    <s v="D08-NE-HVAC-Chlr-Cent-150to299tons-0p507kwpton-ConstSpd"/>
    <m/>
    <s v="DEER1314"/>
    <s v="DEER2014"/>
  </r>
  <r>
    <n v="82"/>
    <s v="NE-HVAC-Chlr-Cent-150to299tons-0p507kwpton-VSD"/>
    <x v="74"/>
    <s v="DEER2014"/>
    <s v="D13 v1.0"/>
    <d v="2014-03-20T12:00:00"/>
    <m/>
    <s v="ErRobNc"/>
    <s v="NE-HVAC-Chlr-Cent-150to299tons-0p507kwpton-VSD"/>
    <s v="DEER"/>
    <s v="Standard"/>
    <s v="None"/>
    <n v="0"/>
    <n v="0"/>
    <s v="None"/>
    <m/>
    <b v="0"/>
    <m/>
    <b v="0"/>
    <s v="Com"/>
    <s v="Any"/>
    <x v="2"/>
    <s v="SpaceCool"/>
    <s v="Chiller"/>
    <x v="10"/>
    <m/>
    <m/>
    <s v="HVAC-Chlr"/>
    <s v="HVAC-Chlr"/>
    <s v="Water cooled centrifugal chiller, efficiency based on vintage"/>
    <s v="Water cooled centrifugal chiller (0.634 kW/ton)"/>
    <x v="68"/>
    <m/>
    <m/>
    <m/>
    <s v="Standard"/>
    <s v="D08-NE-HVAC-Chlr-Cent-150to299tons-0p507kwpton-VSD"/>
    <m/>
    <s v="DEER1314"/>
    <s v="DEER2014"/>
  </r>
  <r>
    <n v="83"/>
    <s v="NE-HVAC-Chlr-Cent-gte300tons-0p461kwpton-ConstSpd"/>
    <x v="75"/>
    <s v="DEER2014"/>
    <s v="D13 v1.0"/>
    <d v="2014-03-20T12:00:00"/>
    <m/>
    <s v="ErRobNc"/>
    <s v="NE-HVAC-Chlr-Cent-gte300tons-0p461kwpton-ConstSpd"/>
    <s v="DEER"/>
    <s v="Standard"/>
    <s v="None"/>
    <n v="0"/>
    <n v="0"/>
    <s v="None"/>
    <m/>
    <b v="0"/>
    <m/>
    <b v="0"/>
    <s v="Com"/>
    <s v="Any"/>
    <x v="2"/>
    <s v="SpaceCool"/>
    <s v="Chiller"/>
    <x v="10"/>
    <m/>
    <m/>
    <s v="HVAC-Chlr"/>
    <s v="HVAC-Chlr"/>
    <s v="Water cooled centrifugal chiller, efficiency based on vintage"/>
    <s v="Water cooled centrifugal chiller (0.573 kW/ton)"/>
    <x v="69"/>
    <m/>
    <m/>
    <m/>
    <s v="Standard"/>
    <s v="D08-NE-HVAC-Chlr-Cent-gte300tons-0p461kwpton-ConstSpd"/>
    <m/>
    <s v="DEER1314"/>
    <s v="DEER2014"/>
  </r>
  <r>
    <n v="84"/>
    <s v="NE-HVAC-Chlr-Cent-gte300tons-0p461kwpton-VSD"/>
    <x v="76"/>
    <s v="DEER2014"/>
    <s v="D13 v1.0"/>
    <d v="2014-03-20T12:00:00"/>
    <m/>
    <s v="ErRobNc"/>
    <s v="NE-HVAC-Chlr-Cent-gte300tons-0p461kwpton-VSD"/>
    <s v="DEER"/>
    <s v="Standard"/>
    <s v="None"/>
    <n v="0"/>
    <n v="0"/>
    <s v="None"/>
    <m/>
    <b v="0"/>
    <m/>
    <b v="0"/>
    <s v="Com"/>
    <s v="Any"/>
    <x v="2"/>
    <s v="SpaceCool"/>
    <s v="Chiller"/>
    <x v="10"/>
    <m/>
    <m/>
    <s v="HVAC-Chlr"/>
    <s v="HVAC-Chlr"/>
    <s v="Water cooled centrifugal chiller, efficiency based on vintage"/>
    <s v="Water cooled centrifugal chiller (0.573 kW/ton)"/>
    <x v="70"/>
    <m/>
    <m/>
    <m/>
    <s v="Standard"/>
    <s v="D08-NE-HVAC-Chlr-Cent-gte300tons-0p461kwpton-VSD"/>
    <m/>
    <s v="DEER1314"/>
    <s v="DEER2014"/>
  </r>
  <r>
    <n v="85"/>
    <s v="NE-HVAC-Chlr-WtrRecip-lt150tons-0p672kwpton"/>
    <x v="77"/>
    <s v="DEER2014"/>
    <s v="D13 v1.0"/>
    <d v="2014-03-20T12:00:00"/>
    <m/>
    <s v="RobNc"/>
    <s v="NE-HVAC-Chlr-WtrRecip-lt150tons-0p672kwpton"/>
    <s v="DEER"/>
    <s v="Standard"/>
    <s v="None"/>
    <n v="0"/>
    <n v="0"/>
    <s v="None"/>
    <m/>
    <b v="0"/>
    <m/>
    <b v="0"/>
    <s v="Com"/>
    <s v="Any"/>
    <x v="2"/>
    <s v="SpaceCool"/>
    <s v="Chiller"/>
    <x v="11"/>
    <m/>
    <m/>
    <s v="HVAC-Chlr"/>
    <s v="HVAC-Chlr"/>
    <s v="Water cooled reciprocating chiller, efficiency based on vintage"/>
    <s v="Water cooled reciprocating chiller (0.778 kW/ton)"/>
    <x v="71"/>
    <m/>
    <m/>
    <m/>
    <s v="Standard"/>
    <s v="D08-NE-HVAC-Chlr-WtrRecip-AllSizes-0p672kwpton"/>
    <m/>
    <s v="None"/>
    <s v="DEER2014"/>
  </r>
  <r>
    <n v="86"/>
    <s v="NE-HVAC-Chlr-WtrRecip-150to299tons-0p588kwpton"/>
    <x v="78"/>
    <s v="DEER2014"/>
    <s v="D13 v1.0"/>
    <d v="2014-03-20T12:00:00"/>
    <m/>
    <s v="RobNc"/>
    <s v="NE-HVAC-Chlr-WtrRecip-150to299tons-0p588kwpton"/>
    <s v="DEER"/>
    <s v="Standard"/>
    <s v="None"/>
    <n v="0"/>
    <n v="0"/>
    <s v="None"/>
    <m/>
    <b v="0"/>
    <m/>
    <b v="0"/>
    <s v="Com"/>
    <s v="Any"/>
    <x v="2"/>
    <s v="SpaceCool"/>
    <s v="Chiller"/>
    <x v="11"/>
    <m/>
    <m/>
    <s v="HVAC-Chlr"/>
    <s v="HVAC-Chlr"/>
    <s v="Water cooled reciprocating chiller, efficiency based on vintage"/>
    <s v="Water cooled reciprocating chiller (0.68 kW/ton)"/>
    <x v="72"/>
    <m/>
    <m/>
    <m/>
    <s v="Standard"/>
    <s v="D08-NE-HVAC-Chlr-WtrRecip-AllSizes-0p672kwpton"/>
    <m/>
    <s v="None"/>
    <s v="DEER2014"/>
  </r>
  <r>
    <n v="87"/>
    <s v="NE-HVAC-Chlr-WtrRecip-gte300tons-0p536kwpton"/>
    <x v="79"/>
    <s v="DEER2014"/>
    <s v="D13 v1.0"/>
    <d v="2014-03-20T12:00:00"/>
    <m/>
    <s v="RobNc"/>
    <s v="NE-HVAC-Chlr-WtrRecip-gte300tons-0p536kwpton"/>
    <s v="DEER"/>
    <s v="Standard"/>
    <s v="None"/>
    <n v="0"/>
    <n v="0"/>
    <s v="None"/>
    <m/>
    <b v="0"/>
    <m/>
    <b v="0"/>
    <s v="Com"/>
    <s v="Any"/>
    <x v="2"/>
    <s v="SpaceCool"/>
    <s v="Chiller"/>
    <x v="11"/>
    <m/>
    <m/>
    <s v="HVAC-Chlr"/>
    <s v="HVAC-Chlr"/>
    <s v="Water cooled reciprocating chiller, efficiency based on vintage"/>
    <s v="Water cooled reciprocating chiller (0.62 kW/ton)"/>
    <x v="73"/>
    <m/>
    <m/>
    <m/>
    <s v="Standard"/>
    <s v="D08-NE-HVAC-Chlr-WtrRecip-AllSizes-0p672kwpton"/>
    <m/>
    <s v="None"/>
    <s v="DEER2014"/>
  </r>
  <r>
    <n v="88"/>
    <s v="NE-HVAC-Chlr-WtrRecip-AllSizes-0p672kwpton"/>
    <x v="80"/>
    <s v="DEER2011"/>
    <s v="D11 v4.00"/>
    <d v="2014-03-20T12:00:00"/>
    <m/>
    <s v="RobNc"/>
    <s v="NE-HVAC-Chlr-WtrRecip-AllSizes-0p672kwpton"/>
    <s v="DEER"/>
    <s v="Standard"/>
    <s v="None"/>
    <n v="0"/>
    <n v="0"/>
    <s v="None"/>
    <m/>
    <b v="0"/>
    <m/>
    <b v="0"/>
    <s v="Com"/>
    <s v="Any"/>
    <x v="2"/>
    <s v="SpaceCool"/>
    <s v="Chiller"/>
    <x v="11"/>
    <m/>
    <m/>
    <s v="HVAC-Chlr"/>
    <s v="HVAC-Chlr"/>
    <s v="Water cooled reciprocating chiller (0.837 kW/ton)"/>
    <s v="Water cooled reciprocating chiller (0.837 kW/ton)"/>
    <x v="74"/>
    <m/>
    <m/>
    <s v="NE-HVAC-Chlr-WtrRecip-AllSizes-0p672kwpton"/>
    <s v="Standard"/>
    <s v="D08-NE-HVAC-Chlr-WtrRecip-AllSizes-0p672kwpton"/>
    <m/>
    <s v="None"/>
    <s v="DEER2011"/>
  </r>
  <r>
    <n v="89"/>
    <s v="NE-HVAC-Chlr-AirPkgRecip-AllSizes-1p008kwpton"/>
    <x v="81"/>
    <s v="DEER2014"/>
    <s v="D13 v1.0"/>
    <d v="2014-03-20T12:00:00"/>
    <m/>
    <s v="ErRobNc"/>
    <s v="NE-HVAC-Chlr-AirPkgRecip-AllSizes-1p008kwpton"/>
    <s v="DEER"/>
    <s v="Standard"/>
    <s v="None"/>
    <n v="0"/>
    <n v="0"/>
    <s v="None"/>
    <m/>
    <b v="0"/>
    <m/>
    <b v="0"/>
    <s v="Com"/>
    <s v="Any"/>
    <x v="2"/>
    <s v="SpaceCool"/>
    <s v="Chiller"/>
    <x v="11"/>
    <m/>
    <m/>
    <s v="HVAC-Chlr"/>
    <s v="HVAC-Chlr"/>
    <s v="Air cooled package reciprocating chiller, efficiency based on vintage"/>
    <s v="Air cooled package reciprocating chiller (1.260 kW/ton)"/>
    <x v="75"/>
    <m/>
    <m/>
    <m/>
    <s v="Standard"/>
    <s v="D08-NE-HVAC-Chlr-AirPkgRecip-AllSizes-1p008kwpton"/>
    <m/>
    <s v="DEER1314"/>
    <s v="DEER2014"/>
  </r>
  <r>
    <n v="90"/>
    <s v="NE-HVAC-Chlr-Screw-lt150tons-0p632kwpton"/>
    <x v="82"/>
    <s v="DEER2014"/>
    <s v="D13 v1.0"/>
    <d v="2014-03-20T12:00:00"/>
    <m/>
    <s v="RobNc"/>
    <s v="NE-HVAC-Chlr-Screw-lt150tons-0p632kwpton"/>
    <s v="DEER"/>
    <s v="Standard"/>
    <s v="None"/>
    <n v="0"/>
    <n v="0"/>
    <s v="None"/>
    <m/>
    <b v="0"/>
    <m/>
    <b v="0"/>
    <s v="Com"/>
    <s v="Any"/>
    <x v="2"/>
    <s v="SpaceCool"/>
    <s v="Chiller"/>
    <x v="12"/>
    <m/>
    <m/>
    <s v="HVAC-Chlr"/>
    <s v="HVAC-Chlr"/>
    <s v="Water cooled screw chiller, efficiency based on vintage"/>
    <s v="Water cooled screw chiller (0.778 kW/ton)"/>
    <x v="76"/>
    <m/>
    <m/>
    <m/>
    <s v="Standard"/>
    <s v="D08-NE-HVAC-Chlr-Screw-lt150tons-0p632kwpton"/>
    <m/>
    <s v="DEER1314"/>
    <s v="DEER2014"/>
  </r>
  <r>
    <n v="91"/>
    <s v="NE-HVAC-Chlr-Screw-150to299tons-0p574kwpton"/>
    <x v="83"/>
    <s v="DEER2014"/>
    <s v="D13 v1.0"/>
    <d v="2014-03-20T12:00:00"/>
    <m/>
    <s v="ErRobNc"/>
    <s v="NE-HVAC-Chlr-Screw-150to299tons-0p574kwpton"/>
    <s v="DEER"/>
    <s v="Standard"/>
    <s v="None"/>
    <n v="0"/>
    <n v="0"/>
    <s v="None"/>
    <m/>
    <b v="0"/>
    <m/>
    <b v="0"/>
    <s v="Com"/>
    <s v="Any"/>
    <x v="2"/>
    <s v="SpaceCool"/>
    <s v="Chiller"/>
    <x v="12"/>
    <m/>
    <m/>
    <s v="HVAC-Chlr"/>
    <s v="HVAC-Chlr"/>
    <s v="Water cooled screw chiller, efficiency based on vintage"/>
    <s v="Water cooled screw chiller (0.68 kW/ton)"/>
    <x v="77"/>
    <m/>
    <m/>
    <m/>
    <s v="Standard"/>
    <s v="D08-NE-HVAC-Chlr-Screw-150to299tons-0p574kwpton"/>
    <m/>
    <s v="DEER1314"/>
    <s v="DEER2014"/>
  </r>
  <r>
    <n v="92"/>
    <s v="NE-HVAC-Chlr-Screw-gte300tons-0p511kwpton"/>
    <x v="84"/>
    <s v="DEER2014"/>
    <s v="D13 v1.0"/>
    <d v="2014-03-20T12:00:00"/>
    <m/>
    <s v="ErRobNc"/>
    <s v="NE-HVAC-Chlr-Screw-gte300tons-0p511kwpton"/>
    <s v="DEER"/>
    <s v="Standard"/>
    <s v="None"/>
    <n v="0"/>
    <n v="0"/>
    <s v="None"/>
    <m/>
    <b v="0"/>
    <m/>
    <b v="0"/>
    <s v="Com"/>
    <s v="Any"/>
    <x v="2"/>
    <s v="SpaceCool"/>
    <s v="Chiller"/>
    <x v="12"/>
    <m/>
    <m/>
    <s v="HVAC-Chlr"/>
    <s v="HVAC-Chlr"/>
    <s v="Water cooled screw chiller, efficiency based on vintage"/>
    <s v="Water cooled screw chiller (0.62 kW/ton)"/>
    <x v="78"/>
    <m/>
    <m/>
    <m/>
    <s v="Standard"/>
    <s v="D08-NE-HVAC-Chlr-Screw-gte300tons-0p511kwpton"/>
    <m/>
    <s v="DEER1314"/>
    <s v="DEER2014"/>
  </r>
  <r>
    <n v="93"/>
    <s v="NE-HVAC-Chlr-AirScrew-AllSizes-1p008kwpton"/>
    <x v="85"/>
    <s v="DEER2014"/>
    <s v="D13 v1.0"/>
    <d v="2014-03-20T12:00:00"/>
    <m/>
    <s v="ErRobNc"/>
    <s v="NE-HVAC-Chlr-AirScrew-AllSizes-1p008kwpton"/>
    <s v="DEER"/>
    <s v="Standard"/>
    <s v="None"/>
    <n v="0"/>
    <n v="0"/>
    <s v="None"/>
    <m/>
    <b v="0"/>
    <m/>
    <b v="0"/>
    <s v="Com"/>
    <s v="Any"/>
    <x v="2"/>
    <s v="SpaceCool"/>
    <s v="Chiller"/>
    <x v="12"/>
    <m/>
    <m/>
    <s v="HVAC-Chlr"/>
    <s v="HVAC-Chlr"/>
    <s v="Air cooled package screw chiller, efficiency based on vintage"/>
    <s v="Air cooled package screw chiller (1.260 kW/ton)"/>
    <x v="79"/>
    <m/>
    <m/>
    <m/>
    <s v="Standard"/>
    <s v="D08-NE-HVAC-Chlr-AirScrew-AllSizes-1p008kwpton"/>
    <m/>
    <s v="DEER1314"/>
    <s v="DEER2014"/>
  </r>
  <r>
    <n v="94"/>
    <s v="NE-HVAC-airAC-SpltPkg-65to89kBtuh-11p0eer"/>
    <x v="86"/>
    <s v="DEER2011"/>
    <s v="D11 v4.01"/>
    <d v="2014-03-20T12:00:00"/>
    <m/>
    <s v="ErRul"/>
    <s v="NE-HVAC-airAC-SpltPkg-65to89kBtuh-11p0eer"/>
    <s v="DEER"/>
    <s v="Standard"/>
    <s v="None"/>
    <n v="0"/>
    <n v="0"/>
    <s v="None"/>
    <m/>
    <b v="0"/>
    <m/>
    <b v="0"/>
    <s v="Com"/>
    <s v="Any"/>
    <x v="2"/>
    <s v="SpaceCool"/>
    <s v="dxAC_equip"/>
    <x v="7"/>
    <m/>
    <m/>
    <s v="HVAC-airAC"/>
    <s v="HVAC-airAC"/>
    <s v="multiple base efficiency levels used, example: Pkg AC EER = 10.10; Clg EIR = 0.262; Supply Fan W/cfm = 0.385; Cond Fan W/Btuh = 0.0054; no econo"/>
    <m/>
    <x v="80"/>
    <s v="dxAC-spltE-Air-65to75k"/>
    <s v="dxAC-spltE-Air-65to75k-10.1"/>
    <s v="dxAC-spltE-Air-65to75k-11.5"/>
    <s v="Standard"/>
    <s v="D08-NE-HVAC-airAC-SpltPkg-65to89kBtuh-11p0eer"/>
    <s v="Code/Standard baseline technology description updated on 12/5/2011, Energy Impacts not affected"/>
    <s v="None"/>
    <s v="DEER2011"/>
  </r>
  <r>
    <n v="95"/>
    <s v="NE-HVAC-airAC-SpltPkg-65to89kBtuh-11p5eer"/>
    <x v="87"/>
    <s v="DEER2011"/>
    <s v="D11 v4.01"/>
    <d v="2014-03-20T12:00:00"/>
    <m/>
    <s v="ErRobNc"/>
    <s v="NE-HVAC-airAC-SpltPkg-65to89kBtuh-11p5eer"/>
    <s v="DEER"/>
    <s v="Standard"/>
    <s v="None"/>
    <n v="0"/>
    <n v="0"/>
    <s v="None"/>
    <m/>
    <b v="0"/>
    <m/>
    <b v="0"/>
    <s v="Com"/>
    <s v="Any"/>
    <x v="2"/>
    <s v="SpaceCool"/>
    <s v="dxAC_equip"/>
    <x v="7"/>
    <m/>
    <m/>
    <s v="HVAC-airAC"/>
    <s v="HVAC-airAC"/>
    <s v="multiple base efficiency levels used, example: Pkg AC EER = 10.10; Clg EIR = 0.262; Supply Fan W/cfm = 0.385; Cond Fan W/Btuh = 0.0054; no econo"/>
    <m/>
    <x v="80"/>
    <s v="dxAC-spltE-Air-65to75k"/>
    <s v="dxAC-spltE-Air-65to75k-10.1"/>
    <s v="dxAC-spltE-Air-65to75k-11.5"/>
    <s v="Standard"/>
    <s v="D08-NE-HVAC-airAC-SpltPkg-65to89kBtuh-11p5eer"/>
    <s v="Code/Standard baseline technology description updated on 12/5/2011, Energy Impacts not affected"/>
    <s v="None"/>
    <s v="DEER2011"/>
  </r>
  <r>
    <n v="96"/>
    <s v="NE-HVAC-airAC-SpltPkg-65to89kBtuh-12p0eer"/>
    <x v="88"/>
    <s v="DEER2011"/>
    <s v="D11 v4.01"/>
    <d v="2014-03-20T12:00:00"/>
    <m/>
    <s v="ErRobNc"/>
    <s v="NE-HVAC-airAC-SpltPkg-65to89kBtuh-12p0eer"/>
    <s v="DEER"/>
    <s v="Standard"/>
    <s v="None"/>
    <n v="0"/>
    <n v="0"/>
    <s v="None"/>
    <m/>
    <b v="0"/>
    <m/>
    <b v="0"/>
    <s v="Com"/>
    <s v="Any"/>
    <x v="2"/>
    <s v="SpaceCool"/>
    <s v="dxAC_equip"/>
    <x v="7"/>
    <m/>
    <m/>
    <s v="HVAC-airAC"/>
    <s v="HVAC-airAC"/>
    <s v="multiple base efficiency levels used, example: Pkg AC EER = 10.10; Clg EIR = 0.262; Supply Fan W/cfm = 0.385; Cond Fan W/Btuh = 0.0054; no econo"/>
    <m/>
    <x v="80"/>
    <s v="dxAC-spltE-Air-65to75k"/>
    <s v="dxAC-spltE-Air-65to75k-10.1"/>
    <s v="dxAC-spltE-Air-65to75k-12"/>
    <s v="Standard"/>
    <s v="D08-NE-HVAC-airAC-SpltPkg-65to89kBtuh-12p0eer"/>
    <s v="Code/Standard baseline technology description updated on 12/5/2011, Energy Impacts not affected"/>
    <s v="None"/>
    <s v="DEER2011"/>
  </r>
  <r>
    <n v="97"/>
    <s v="NE-HVAC-airAC-SpltPkg-65to109kBtuh-11p0eer"/>
    <x v="89"/>
    <s v="DEER2014"/>
    <s v="D13 v1.0"/>
    <d v="2014-03-20T12:00:00"/>
    <m/>
    <s v="ErRul"/>
    <s v="NE-HVAC-airAC-SpltPkg-65to109kBtuh-11p0eer"/>
    <s v="DEER"/>
    <s v="Standard"/>
    <s v="None"/>
    <n v="0"/>
    <n v="0"/>
    <s v="None"/>
    <m/>
    <b v="0"/>
    <m/>
    <b v="0"/>
    <s v="Com"/>
    <s v="Any"/>
    <x v="2"/>
    <s v="SpaceCool"/>
    <s v="dxAC_equip"/>
    <x v="7"/>
    <m/>
    <m/>
    <s v="HVAC-airAC"/>
    <s v="HVAC-airAC"/>
    <s v="Pkg AC EER  (65-109 kBtuh), Clg EIR, Supply Fan W/cfm, and Cond Fan W/Btuh based on vintage"/>
    <s v="Pkg AC EER = 11.0 (65-109 kBtuh), Clg EIR = 0.2570, Supply Fan W/cfm = 0.298, Cond Fan W/Btuh = 0.0053; w/Econo;  2-spd Fan"/>
    <x v="81"/>
    <m/>
    <m/>
    <m/>
    <s v="Standard"/>
    <s v="D08-NE-HVAC-airAC-SpltPkg-90to134kBtuh-11p0eer"/>
    <m/>
    <s v="None"/>
    <s v="DEER2014"/>
  </r>
  <r>
    <n v="98"/>
    <s v="NE-HVAC-airAC-SpltPkg-65to109kBtuh-11p5eer"/>
    <x v="90"/>
    <s v="DEER2014"/>
    <s v="D13 v1.0"/>
    <d v="2014-03-20T12:00:00"/>
    <m/>
    <s v="ErRobNc"/>
    <s v="NE-HVAC-airAC-SpltPkg-65to109kBtuh-11p5eer"/>
    <s v="DEER"/>
    <s v="Standard"/>
    <s v="None"/>
    <n v="0"/>
    <n v="0"/>
    <s v="None"/>
    <m/>
    <b v="0"/>
    <m/>
    <b v="0"/>
    <s v="Com"/>
    <s v="Any"/>
    <x v="2"/>
    <s v="SpaceCool"/>
    <s v="dxAC_equip"/>
    <x v="7"/>
    <m/>
    <m/>
    <s v="HVAC-airAC"/>
    <s v="HVAC-airAC"/>
    <s v="Pkg AC EER  (65-109 kBtuh), Clg EIR, Supply Fan W/cfm, and Cond Fan W/Btuh based on vintage"/>
    <s v="Pkg AC EER = 11.0 (65-109 kBtuh), Clg EIR = 0.2570, Supply Fan W/cfm = 0.298, Cond Fan W/Btuh = 0.0053; w/Econo;  2-spd Fan"/>
    <x v="82"/>
    <m/>
    <m/>
    <m/>
    <s v="Standard"/>
    <s v="D08-NE-HVAC-airAC-SpltPkg-90to134kBtuh-11p5eer"/>
    <m/>
    <s v="None"/>
    <s v="DEER2014"/>
  </r>
  <r>
    <n v="99"/>
    <s v="NE-HVAC-airAC-SpltPkg-65to109kBtuh-12p0eer"/>
    <x v="91"/>
    <s v="DEER2014"/>
    <s v="D13 v1.0"/>
    <d v="2014-03-20T12:00:00"/>
    <m/>
    <s v="ErRobNc"/>
    <s v="NE-HVAC-airAC-SpltPkg-65to109kBtuh-12p0eer"/>
    <s v="DEER"/>
    <s v="Standard"/>
    <s v="None"/>
    <n v="0"/>
    <n v="0"/>
    <s v="None"/>
    <m/>
    <b v="0"/>
    <m/>
    <b v="0"/>
    <s v="Com"/>
    <s v="Any"/>
    <x v="2"/>
    <s v="SpaceCool"/>
    <s v="dxAC_equip"/>
    <x v="7"/>
    <m/>
    <m/>
    <s v="HVAC-airAC"/>
    <s v="HVAC-airAC"/>
    <s v="Pkg AC EER  (65-109 kBtuh), Clg EIR, Supply Fan W/cfm, and Cond Fan W/Btuh based on vintage"/>
    <s v="Pkg AC EER = 11.0 (65-109 kBtuh), Clg EIR = 0.2570, Supply Fan W/cfm = 0.298, Cond Fan W/Btuh = 0.0053; w/Econo;  2-spd Fan"/>
    <x v="83"/>
    <m/>
    <m/>
    <m/>
    <s v="Standard"/>
    <s v="D08-NE-HVAC-airAC-SpltPkg-90to134kBtuh-12p0eer"/>
    <m/>
    <s v="None"/>
    <s v="DEER2014"/>
  </r>
  <r>
    <n v="100"/>
    <s v="NE-HVAC-airAC-SpltPkg-90to134kBtuh-11p0eer"/>
    <x v="92"/>
    <s v="DEER2011"/>
    <s v="D11 v4.01"/>
    <d v="2014-03-20T12:00:00"/>
    <m/>
    <s v="ErRul"/>
    <s v="NE-HVAC-airAC-SpltPkg-90to134kBtuh-11p0eer"/>
    <s v="DEER"/>
    <s v="Standard"/>
    <s v="None"/>
    <n v="0"/>
    <n v="0"/>
    <s v="None"/>
    <m/>
    <b v="0"/>
    <m/>
    <b v="0"/>
    <s v="Com"/>
    <s v="Any"/>
    <x v="2"/>
    <s v="SpaceCool"/>
    <s v="dxAC_equip"/>
    <x v="7"/>
    <m/>
    <m/>
    <s v="HVAC-airAC"/>
    <s v="HVAC-airAC"/>
    <s v="multiple base efficiency levels used, example: Pkg AC EER = 10.10; Clg EIR = 0.262; Supply Fan W/cfm = 0.385; Cond Fan W/Btuh = 0.0054; w/ econo"/>
    <s v="Pkg AC EER = 11.00; Clg EIR = 0.257; Supply Fan W/cfm = 0.298; Cond Fan W/Btuh = 0.0053; w/ econo"/>
    <x v="84"/>
    <m/>
    <m/>
    <s v="NE-HVAC-airAC-SpltPkg-90to134kBtuh-11p0eer"/>
    <s v="Standard"/>
    <s v="D08-NE-HVAC-airAC-SpltPkg-90to134kBtuh-11p0eer"/>
    <s v="Code/Standard baseline technology description updated on 12/5/2011, Energy Impacts not affected"/>
    <s v="None"/>
    <s v="DEER2011"/>
  </r>
  <r>
    <n v="101"/>
    <s v="NE-HVAC-airAC-SpltPkg-90to134kBtuh-11p5eer"/>
    <x v="93"/>
    <s v="DEER2011"/>
    <s v="D11 v4.01"/>
    <d v="2014-03-20T12:00:00"/>
    <m/>
    <s v="ErRobNc"/>
    <s v="NE-HVAC-airAC-SpltPkg-90to134kBtuh-11p5eer"/>
    <s v="DEER"/>
    <s v="Standard"/>
    <s v="None"/>
    <n v="0"/>
    <n v="0"/>
    <s v="None"/>
    <m/>
    <b v="0"/>
    <m/>
    <b v="0"/>
    <s v="Com"/>
    <s v="Any"/>
    <x v="2"/>
    <s v="SpaceCool"/>
    <s v="dxAC_equip"/>
    <x v="7"/>
    <m/>
    <m/>
    <s v="HVAC-airAC"/>
    <s v="HVAC-airAC"/>
    <s v="multiple base efficiency levels used, example: Pkg AC EER = 10.10; Clg EIR = 0.262; Supply Fan W/cfm = 0.385; Cond Fan W/Btuh = 0.0054; w/ econo"/>
    <s v="Pkg AC EER = 11.00; Clg EIR = 0.257; Supply Fan W/cfm = 0.298; Cond Fan W/Btuh = 0.0053; w/ econo"/>
    <x v="85"/>
    <m/>
    <m/>
    <s v="NE-HVAC-airAC-SpltPkg-90to134kBtuh-11p5eer"/>
    <s v="Standard"/>
    <s v="D08-NE-HVAC-airAC-SpltPkg-90to134kBtuh-11p5eer"/>
    <s v="Code/Standard baseline technology description updated on 12/5/2011, Energy Impacts not affected"/>
    <s v="None"/>
    <s v="DEER2011"/>
  </r>
  <r>
    <n v="102"/>
    <s v="NE-HVAC-airAC-SpltPkg-90to134kBtuh-12p0eer"/>
    <x v="94"/>
    <s v="DEER2011"/>
    <s v="D11 v4.01"/>
    <d v="2014-03-20T12:00:00"/>
    <m/>
    <s v="ErRobNc"/>
    <s v="NE-HVAC-airAC-SpltPkg-90to134kBtuh-12p0eer"/>
    <s v="DEER"/>
    <s v="Standard"/>
    <s v="None"/>
    <n v="0"/>
    <n v="0"/>
    <s v="None"/>
    <m/>
    <b v="0"/>
    <m/>
    <b v="0"/>
    <s v="Com"/>
    <s v="Any"/>
    <x v="2"/>
    <s v="SpaceCool"/>
    <s v="dxAC_equip"/>
    <x v="7"/>
    <m/>
    <m/>
    <s v="HVAC-airAC"/>
    <s v="HVAC-airAC"/>
    <s v="multiple base efficiency levels used, example: Pkg AC EER = 10.10; Clg EIR = 0.262; Supply Fan W/cfm = 0.385; Cond Fan W/Btuh = 0.0054; w/ econo"/>
    <s v="Pkg AC EER = 11.00; Clg EIR = 0.257; Supply Fan W/cfm = 0.298; Cond Fan W/Btuh = 0.0053; w/ econo"/>
    <x v="86"/>
    <m/>
    <m/>
    <s v="NE-HVAC-airAC-SpltPkg-90to134kBtuh-12p0eer"/>
    <s v="Standard"/>
    <s v="D08-NE-HVAC-airAC-SpltPkg-90to134kBtuh-12p0eer"/>
    <s v="Code/Standard baseline technology description updated on 12/5/2011, Energy Impacts not affected"/>
    <s v="None"/>
    <s v="DEER2011"/>
  </r>
  <r>
    <n v="103"/>
    <s v="NE-HVAC-airAC-SpltPkg-110to134kBtuh-11p0eer"/>
    <x v="95"/>
    <s v="DEER2014"/>
    <s v="D13 v1.0"/>
    <d v="2014-03-20T12:00:00"/>
    <m/>
    <s v="ErRul"/>
    <s v="NE-HVAC-airAC-SpltPkg-110to134kBtuh-11p0eer"/>
    <s v="DEER"/>
    <s v="Standard"/>
    <s v="None"/>
    <n v="0"/>
    <n v="0"/>
    <s v="None"/>
    <m/>
    <b v="0"/>
    <m/>
    <b v="0"/>
    <s v="Com"/>
    <s v="Any"/>
    <x v="2"/>
    <s v="SpaceCool"/>
    <s v="dxAC_equip"/>
    <x v="7"/>
    <m/>
    <m/>
    <s v="HVAC-airAC"/>
    <s v="HVAC-airAC"/>
    <s v="Pkg AC EER  (110-134 kBtuh), Clg EIR, Supply Fan W/cfm, and Cond Fan W/Btuh based on vintage"/>
    <s v="Pkg AC EER = 11.0 (110-134 kBtuh), Clg EIR = 0.2570, Supply Fan W/cfm = 0.298, Cond Fan W/Btuh = 0.0053; w/Econo;  2-spd Fan"/>
    <x v="87"/>
    <m/>
    <m/>
    <m/>
    <s v="Standard"/>
    <s v="D08-NE-HVAC-airAC-SpltPkg-135to239kBtuh-10p8eer"/>
    <m/>
    <s v="None"/>
    <s v="DEER2014"/>
  </r>
  <r>
    <n v="104"/>
    <s v="NE-HVAC-airAC-SpltPkg-110to134kBtuh-11p5eer"/>
    <x v="96"/>
    <s v="DEER2014"/>
    <s v="D13 v1.0"/>
    <d v="2014-03-20T12:00:00"/>
    <m/>
    <s v="ErRobNc"/>
    <s v="NE-HVAC-airAC-SpltPkg-110to134kBtuh-11p5eer"/>
    <s v="DEER"/>
    <s v="Standard"/>
    <s v="None"/>
    <n v="0"/>
    <n v="0"/>
    <s v="None"/>
    <m/>
    <b v="0"/>
    <m/>
    <b v="0"/>
    <s v="Com"/>
    <s v="Any"/>
    <x v="2"/>
    <s v="SpaceCool"/>
    <s v="dxAC_equip"/>
    <x v="7"/>
    <m/>
    <m/>
    <s v="HVAC-airAC"/>
    <s v="HVAC-airAC"/>
    <s v="Pkg AC EER  (110-134 kBtuh), Clg EIR, Supply Fan W/cfm, and Cond Fan W/Btuh based on vintage"/>
    <s v="Pkg AC EER = 11.0 (110-134 kBtuh), Clg EIR = 0.2570, Supply Fan W/cfm = 0.298, Cond Fan W/Btuh = 0.0053; w/Econo;  2-spd Fan"/>
    <x v="88"/>
    <m/>
    <m/>
    <m/>
    <s v="Standard"/>
    <s v="D08-NE-HVAC-airAC-SpltPkg-135to239kBtuh-11p5eer"/>
    <m/>
    <s v="None"/>
    <s v="DEER2014"/>
  </r>
  <r>
    <n v="105"/>
    <s v="NE-HVAC-airAC-SpltPkg-110to134kBtuh-12p0eer"/>
    <x v="97"/>
    <s v="DEER2014"/>
    <s v="D13 v1.0"/>
    <d v="2014-03-20T12:00:00"/>
    <m/>
    <s v="ErRobNc"/>
    <s v="NE-HVAC-airAC-SpltPkg-110to134kBtuh-12p0eer"/>
    <s v="DEER"/>
    <s v="Standard"/>
    <s v="None"/>
    <n v="0"/>
    <n v="0"/>
    <s v="None"/>
    <m/>
    <b v="0"/>
    <m/>
    <b v="0"/>
    <s v="Com"/>
    <s v="Any"/>
    <x v="2"/>
    <s v="SpaceCool"/>
    <s v="dxAC_equip"/>
    <x v="7"/>
    <m/>
    <m/>
    <s v="HVAC-airAC"/>
    <s v="HVAC-airAC"/>
    <s v="Pkg AC EER  (110-134 kBtuh), Clg EIR, Supply Fan W/cfm, and Cond Fan W/Btuh based on vintage"/>
    <s v="Pkg AC EER = 11.0 (110-134 kBtuh), Clg EIR = 0.2570, Supply Fan W/cfm = 0.298, Cond Fan W/Btuh = 0.0053; w/Econo;  2-spd Fan"/>
    <x v="89"/>
    <m/>
    <m/>
    <m/>
    <s v="Standard"/>
    <s v="D08-NE-HVAC-airAC-SpltPkg-135to239kBtuh-12p0eer"/>
    <m/>
    <s v="None"/>
    <s v="DEER2014"/>
  </r>
  <r>
    <n v="106"/>
    <s v="NE-HVAC-airAC-SpltPkg-135to239kBtuh-10p8eer"/>
    <x v="98"/>
    <s v="DEER2014"/>
    <s v="D13 v1.0"/>
    <d v="2014-03-20T12:00:00"/>
    <m/>
    <s v="ErRobNc"/>
    <s v="NE-HVAC-airAC-SpltPkg-135to239kBtuh-10p8eer"/>
    <s v="DEER"/>
    <s v="Standard"/>
    <s v="None"/>
    <n v="0"/>
    <n v="0"/>
    <s v="None"/>
    <m/>
    <b v="0"/>
    <m/>
    <b v="0"/>
    <s v="Com"/>
    <s v="Any"/>
    <x v="2"/>
    <s v="SpaceCool"/>
    <s v="dxAC_equip"/>
    <x v="7"/>
    <m/>
    <m/>
    <s v="HVAC-airAC"/>
    <s v="HVAC-airAC"/>
    <s v="Pkg AC EER  (135-239 kBtuh), Clg EIR, Supply Fan W/cfm, and Cond Fan W/Btuh based on vintage"/>
    <s v="Pkg AC EER = 10.8 (135-239 kBtuh), Clg EIR = 0.2622, Supply Fan W/cfm = 0.270, Cond Fan W/Btuh = 0.0053; w/Econo;  2-spd Fan"/>
    <x v="90"/>
    <m/>
    <m/>
    <m/>
    <s v="Standard"/>
    <s v="D08-NE-HVAC-airAC-SpltPkg-240to759kBtuh-10p5eer"/>
    <m/>
    <s v="DEER1314"/>
    <s v="DEER2014"/>
  </r>
  <r>
    <n v="107"/>
    <s v="NE-HVAC-airAC-SpltPkg-135to239kBtuh-11p5eer"/>
    <x v="99"/>
    <s v="DEER2014"/>
    <s v="D13 v1.0"/>
    <d v="2014-03-20T12:00:00"/>
    <m/>
    <s v="ErRobNc"/>
    <s v="NE-HVAC-airAC-SpltPkg-135to239kBtuh-11p5eer"/>
    <s v="DEER"/>
    <s v="Standard"/>
    <s v="None"/>
    <n v="0"/>
    <n v="0"/>
    <s v="None"/>
    <m/>
    <b v="0"/>
    <m/>
    <b v="0"/>
    <s v="Com"/>
    <s v="Any"/>
    <x v="2"/>
    <s v="SpaceCool"/>
    <s v="dxAC_equip"/>
    <x v="7"/>
    <m/>
    <m/>
    <s v="HVAC-airAC"/>
    <s v="HVAC-airAC"/>
    <s v="Pkg AC EER  (135-239 kBtuh), Clg EIR, Supply Fan W/cfm, and Cond Fan W/Btuh based on vintage"/>
    <s v="Pkg AC EER = 10.8 (135-239 kBtuh), Clg EIR = 0.2622, Supply Fan W/cfm = 0.270, Cond Fan W/Btuh = 0.0053; w/Econo;  2-spd Fan"/>
    <x v="91"/>
    <m/>
    <m/>
    <m/>
    <s v="Standard"/>
    <s v="D08-NE-HVAC-airAC-SpltPkg-240to759kBtuh-10p8eer"/>
    <m/>
    <s v="DEER1314"/>
    <s v="DEER2014"/>
  </r>
  <r>
    <n v="108"/>
    <s v="NE-HVAC-airAC-SpltPkg-135to239kBtuh-12p0eer"/>
    <x v="100"/>
    <s v="DEER2014"/>
    <s v="D13 v1.0"/>
    <d v="2014-03-20T12:00:00"/>
    <m/>
    <s v="ErRul"/>
    <s v="NE-HVAC-airAC-SpltPkg-135to239kBtuh-12p0eer"/>
    <s v="DEER"/>
    <s v="Standard"/>
    <s v="None"/>
    <n v="0"/>
    <n v="0"/>
    <s v="None"/>
    <m/>
    <b v="0"/>
    <m/>
    <b v="0"/>
    <s v="Com"/>
    <s v="Any"/>
    <x v="2"/>
    <s v="SpaceCool"/>
    <s v="dxAC_equip"/>
    <x v="7"/>
    <m/>
    <m/>
    <s v="HVAC-airAC"/>
    <s v="HVAC-airAC"/>
    <s v="Pkg AC EER  (135-239 kBtuh), Clg EIR, Supply Fan W/cfm, and Cond Fan W/Btuh based on vintage"/>
    <s v="Pkg AC EER = 10.8 (135-239 kBtuh), Clg EIR = 0.2622, Supply Fan W/cfm = 0.270, Cond Fan W/Btuh = 0.0053; w/Econo;  2-spd Fan"/>
    <x v="92"/>
    <m/>
    <m/>
    <m/>
    <s v="Standard"/>
    <m/>
    <m/>
    <s v="DEER1314"/>
    <s v="DEER2014"/>
  </r>
  <r>
    <n v="109"/>
    <s v="NE-HVAC-airAC-SpltPkg-240to759kBtuh-10p5eer"/>
    <x v="101"/>
    <s v="DEER2014"/>
    <s v="D13 v1.0"/>
    <d v="2014-03-20T12:00:00"/>
    <m/>
    <s v="ErRul"/>
    <s v="NE-HVAC-airAC-SpltPkg-240to759kBtuh-10p5eer"/>
    <s v="DEER"/>
    <s v="Standard"/>
    <s v="None"/>
    <n v="0"/>
    <n v="0"/>
    <s v="None"/>
    <m/>
    <b v="0"/>
    <m/>
    <b v="0"/>
    <s v="Com"/>
    <s v="Any"/>
    <x v="2"/>
    <s v="SpaceCool"/>
    <s v="dxAC_equip"/>
    <x v="7"/>
    <m/>
    <m/>
    <s v="HVAC-airAC"/>
    <s v="HVAC-airAC"/>
    <s v="Pkg AC EER  (240-759 kBtuh), Clg EIR, Supply Fan W/cfm, and Cond Fan W/Btuh based on vintage"/>
    <s v="Pkg AC EER = 9.8 (240-759 kBtuh); w/Econo;  2-spd Fan"/>
    <x v="93"/>
    <m/>
    <m/>
    <m/>
    <s v="Standard"/>
    <s v="D08-NE-HVAC-airAC-SpltPkg-65to89kBtuh-11p0eer"/>
    <m/>
    <s v="DEER1314"/>
    <s v="DEER2014"/>
  </r>
  <r>
    <n v="110"/>
    <s v="NE-HVAC-airAC-SpltPkg-240to759kBtuh-10p8eer"/>
    <x v="102"/>
    <s v="DEER2014"/>
    <s v="D13 v1.0"/>
    <d v="2014-03-20T12:00:00"/>
    <m/>
    <s v="ErRobNc"/>
    <s v="NE-HVAC-airAC-SpltPkg-240to759kBtuh-10p8eer"/>
    <s v="DEER"/>
    <s v="Standard"/>
    <s v="None"/>
    <n v="0"/>
    <n v="0"/>
    <s v="None"/>
    <m/>
    <b v="0"/>
    <m/>
    <b v="0"/>
    <s v="Com"/>
    <s v="Any"/>
    <x v="2"/>
    <s v="SpaceCool"/>
    <s v="dxAC_equip"/>
    <x v="7"/>
    <m/>
    <m/>
    <s v="HVAC-airAC"/>
    <s v="HVAC-airAC"/>
    <s v="Pkg AC EER  (240-759 kBtuh), Clg EIR, Supply Fan W/cfm, and Cond Fan W/Btuh based on vintage"/>
    <s v="Pkg AC EER = 9.8 (240-759 kBtuh); w/Econo;  2-spd Fan"/>
    <x v="94"/>
    <m/>
    <m/>
    <m/>
    <s v="Standard"/>
    <s v="D08-NE-HVAC-airAC-SpltPkg-65to89kBtuh-11p5eer"/>
    <m/>
    <s v="DEER1314"/>
    <s v="DEER2014"/>
  </r>
  <r>
    <n v="111"/>
    <s v="NE-HVAC-airAC-SpltPkg-240to759kBtuh-9p8eer"/>
    <x v="103"/>
    <s v="DEER2014"/>
    <s v="D13 v1.0"/>
    <d v="2014-03-20T12:00:00"/>
    <m/>
    <s v="ErRobNc"/>
    <s v="NE-HVAC-airAC-SpltPkg-240to759kBtuh-9p8eer"/>
    <s v="DEER"/>
    <s v="Standard"/>
    <s v="None"/>
    <n v="0"/>
    <n v="0"/>
    <s v="None"/>
    <m/>
    <b v="0"/>
    <m/>
    <b v="0"/>
    <s v="Com"/>
    <s v="Any"/>
    <x v="2"/>
    <s v="SpaceCool"/>
    <s v="dxAC_equip"/>
    <x v="7"/>
    <m/>
    <m/>
    <s v="HVAC-airAC"/>
    <s v="HVAC-airAC"/>
    <s v="Pkg AC EER  (240-759 kBtuh), Clg EIR, Supply Fan W/cfm, and Cond Fan W/Btuh based on vintage"/>
    <s v="Pkg AC EER = 9.8 (240-759 kBtuh); w/Econo;  2-spd Fan"/>
    <x v="95"/>
    <m/>
    <m/>
    <m/>
    <s v="Standard"/>
    <s v="D08-NE-HVAC-airAC-SpltPkg-65to89kBtuh-12p0eer"/>
    <m/>
    <s v="DEER1314"/>
    <s v="DEER2014"/>
  </r>
  <r>
    <n v="112"/>
    <s v="NE-HVAC-airAC-SpltPkg-gte760kBtuh-10p2eer"/>
    <x v="104"/>
    <s v="DEER2014"/>
    <s v="D13 v1.0"/>
    <d v="2014-03-20T12:00:00"/>
    <m/>
    <s v="ErRobNc"/>
    <s v="NE-HVAC-airAC-SpltPkg-gte760kBtuh-10p2eer"/>
    <s v="DEER"/>
    <s v="Standard"/>
    <s v="None"/>
    <n v="0"/>
    <n v="0"/>
    <s v="None"/>
    <m/>
    <b v="0"/>
    <m/>
    <b v="0"/>
    <s v="Com"/>
    <s v="Any"/>
    <x v="2"/>
    <s v="SpaceCool"/>
    <s v="dxAC_equip"/>
    <x v="7"/>
    <m/>
    <m/>
    <s v="HVAC-airAC"/>
    <s v="HVAC-airAC"/>
    <s v="Pkg AC EER  (&gt;= 760 kBtuh), Clg EIR, Supply Fan W/cfm, and Cond Fan W/Btuh based on vintage"/>
    <s v="Pkg AC EER = 9.5 (&gt;= 760 kBtuh); w/Econo;  2-spd Fan"/>
    <x v="96"/>
    <m/>
    <m/>
    <m/>
    <s v="Standard"/>
    <s v="D08-NE-HVAC-airAC-SpltPkg-gte760kBtuh-10p2eer"/>
    <m/>
    <s v="DEER1314"/>
    <s v="DEER2014"/>
  </r>
  <r>
    <n v="113"/>
    <s v="NE-HVAC-airAC-SpltPkg-gte760kBtuh-9p5eer"/>
    <x v="105"/>
    <s v="DEER2014"/>
    <s v="D13 v1.0"/>
    <d v="2014-03-20T12:00:00"/>
    <m/>
    <s v="ErRul"/>
    <s v="NE-HVAC-airAC-SpltPkg-gte760kBtuh-9p5eer"/>
    <s v="DEER"/>
    <s v="Standard"/>
    <s v="None"/>
    <n v="0"/>
    <n v="0"/>
    <s v="None"/>
    <m/>
    <b v="0"/>
    <m/>
    <b v="0"/>
    <s v="Com"/>
    <s v="Any"/>
    <x v="2"/>
    <s v="SpaceCool"/>
    <s v="dxAC_equip"/>
    <x v="7"/>
    <m/>
    <m/>
    <s v="HVAC-airAC"/>
    <s v="HVAC-airAC"/>
    <s v="Pkg AC EER  (&gt;= 760 kBtuh), Clg EIR, Supply Fan W/cfm, and Cond Fan W/Btuh based on vintage"/>
    <s v="Pkg AC EER = 9.5 (&gt;= 760 kBtuh); w/Econo;  2-spd Fan"/>
    <x v="97"/>
    <m/>
    <m/>
    <m/>
    <s v="Standard"/>
    <m/>
    <m/>
    <s v="DEER1314"/>
    <s v="DEER2014"/>
  </r>
  <r>
    <n v="114"/>
    <s v="NE-HVAC-airAC-SpltPkg-gte760kBtuh-9p7eer"/>
    <x v="106"/>
    <s v="DEER2014"/>
    <s v="D13 v1.0"/>
    <d v="2014-03-20T12:00:00"/>
    <m/>
    <s v="ErRobNc"/>
    <s v="NE-HVAC-airAC-SpltPkg-gte760kBtuh-9p7eer"/>
    <s v="DEER"/>
    <s v="Standard"/>
    <s v="None"/>
    <n v="0"/>
    <n v="0"/>
    <s v="None"/>
    <m/>
    <b v="0"/>
    <m/>
    <b v="0"/>
    <s v="Com"/>
    <s v="Any"/>
    <x v="2"/>
    <s v="SpaceCool"/>
    <s v="dxAC_equip"/>
    <x v="7"/>
    <m/>
    <m/>
    <s v="HVAC-airAC"/>
    <s v="HVAC-airAC"/>
    <s v="Pkg AC EER  (&gt;= 760 kBtuh), Clg EIR, Supply Fan W/cfm, and Cond Fan W/Btuh based on vintage"/>
    <s v="Pkg AC EER = 9.5 (&gt;= 760 kBtuh); w/Econo;  2-spd Fan"/>
    <x v="98"/>
    <m/>
    <m/>
    <m/>
    <s v="Standard"/>
    <s v="D08-NE-HVAC-airAC-SpltPkg-gte760kBtuh-9p7eer"/>
    <m/>
    <s v="DEER1314"/>
    <s v="DEER2014"/>
  </r>
  <r>
    <n v="115"/>
    <s v="NE-HVAC-airAC-Pkg-lt55kBtuh-13p0seer"/>
    <x v="107"/>
    <s v="DEER2014"/>
    <s v="D13 v1.0"/>
    <d v="2014-03-20T12:00:00"/>
    <m/>
    <s v="ErRul"/>
    <s v="NE-HVAC-airAC-Pkg-lt55kBtuh-13p0seer"/>
    <s v="DEER"/>
    <s v="Standard"/>
    <s v="None"/>
    <n v="0"/>
    <n v="0"/>
    <s v="None"/>
    <m/>
    <b v="0"/>
    <m/>
    <b v="0"/>
    <s v="Com"/>
    <s v="Any"/>
    <x v="2"/>
    <s v="SpaceCool"/>
    <s v="dxAC_equip"/>
    <x v="8"/>
    <m/>
    <m/>
    <s v="HVAC-airAC"/>
    <s v="HVAC-airAC"/>
    <s v="Pkg AC SEER  (&lt; 55 kBtuh), Clg EIR and Indoor W/cfm based on vintage"/>
    <s v="Pkg AC SEER = 13.0 (&lt; 55 kBtuh), EER = 11.06, Clg EIR = 0.2557, Supply Fan W/cfm = 0.379; no Econo;  1-spd Fan"/>
    <x v="99"/>
    <m/>
    <m/>
    <m/>
    <s v="Standard"/>
    <s v="D08-NE-HVAC-airAC-Pkg-lt65kBtuh3phs-12p0seer"/>
    <m/>
    <s v="None"/>
    <s v="DEER2014"/>
  </r>
  <r>
    <n v="116"/>
    <s v="NE-HVAC-airAC-Pkg-lt55kBtuh-14p0seer"/>
    <x v="108"/>
    <s v="DEER2014"/>
    <s v="D13 v1.0"/>
    <d v="2014-03-20T12:00:00"/>
    <m/>
    <s v="ErRul"/>
    <s v="NE-HVAC-airAC-Pkg-lt55kBtuh-14p0seer"/>
    <s v="DEER"/>
    <s v="Standard"/>
    <s v="None"/>
    <n v="0"/>
    <n v="0"/>
    <s v="None"/>
    <m/>
    <b v="0"/>
    <m/>
    <b v="0"/>
    <s v="Com"/>
    <s v="Any"/>
    <x v="2"/>
    <s v="SpaceCool"/>
    <s v="dxAC_equip"/>
    <x v="8"/>
    <m/>
    <m/>
    <s v="HVAC-airAC"/>
    <s v="HVAC-airAC"/>
    <s v="Pkg AC SEER  (&lt; 55 kBtuh), Clg EIR and Indoor W/cfm based on vintage"/>
    <s v="Pkg AC SEER = 13.0 (&lt; 55 kBtuh), EER = 11.06, Clg EIR = 0.2557, Supply Fan W/cfm = 0.379; no Econo;  1-spd Fan"/>
    <x v="100"/>
    <m/>
    <m/>
    <m/>
    <s v="Standard"/>
    <s v="D08-NE-HVAC-airAC-Pkg-lt65kBtuh3phs-13p0seer"/>
    <m/>
    <s v="None"/>
    <s v="DEER2014"/>
  </r>
  <r>
    <n v="117"/>
    <s v="NE-HVAC-airAC-Pkg-lt65kBtuh-13p0seer"/>
    <x v="109"/>
    <s v="DEER2011"/>
    <s v="D11 v4.00"/>
    <d v="2014-03-20T12:00:00"/>
    <m/>
    <s v="ErRul"/>
    <s v="NE-HVAC-airAC-Pkg-lt65kBtuh-13p0seer"/>
    <s v="DEER"/>
    <s v="Standard"/>
    <s v="None"/>
    <n v="0"/>
    <n v="0"/>
    <s v="None"/>
    <m/>
    <b v="0"/>
    <m/>
    <b v="0"/>
    <s v="Com"/>
    <s v="Any"/>
    <x v="2"/>
    <s v="SpaceCool"/>
    <s v="dxAC_equip"/>
    <x v="8"/>
    <m/>
    <m/>
    <s v="HVAC-airAC"/>
    <s v="HVAC-airAC"/>
    <s v="multiple base efficiency levels used, example: Pkg AC SEER = 13.00; EER = 11.06; Clg EIR = 0.256; Indoor W/cfm = 0.379; no econo"/>
    <m/>
    <x v="80"/>
    <s v="dxAC-pkgS-lt65k"/>
    <s v="dxAC-pkgS-lt65k-13"/>
    <s v="dxAC-pkgS-lt65k-13"/>
    <s v="Standard"/>
    <s v="D08-NE-HVAC-airAC-Pkg-lt65kBtuh1phs-13p0seer"/>
    <m/>
    <s v="None"/>
    <s v="DEER2011"/>
  </r>
  <r>
    <n v="118"/>
    <s v="NE-HVAC-airAC-Pkg-lt65kBtuh-14p0seer"/>
    <x v="110"/>
    <s v="DEER2011"/>
    <s v="D11 v4.00"/>
    <d v="2014-03-20T12:00:00"/>
    <m/>
    <s v="ErRobNc"/>
    <s v="NE-HVAC-airAC-Pkg-lt65kBtuh-14p0seer"/>
    <s v="DEER"/>
    <s v="Standard"/>
    <s v="None"/>
    <n v="0"/>
    <n v="0"/>
    <s v="None"/>
    <m/>
    <b v="0"/>
    <m/>
    <b v="0"/>
    <s v="Com"/>
    <s v="Any"/>
    <x v="2"/>
    <s v="SpaceCool"/>
    <s v="dxAC_equip"/>
    <x v="8"/>
    <m/>
    <m/>
    <s v="HVAC-airAC"/>
    <s v="HVAC-airAC"/>
    <s v="multiple base efficiency levels used, example: Pkg AC SEER = 13.00; EER = 11.06; Clg EIR = 0.256; Indoor W/cfm = 0.379; no econo"/>
    <m/>
    <x v="80"/>
    <s v="dxAC-pkgS-lt65k"/>
    <s v="dxAC-pkgS-lt65k-13"/>
    <s v="dxAC-pkgS-lt65k-14"/>
    <s v="Standard"/>
    <s v="D08-NE-HVAC-airAC-Pkg-lt65kBtuh1phs-14p0seer"/>
    <m/>
    <s v="None"/>
    <s v="DEER2011"/>
  </r>
  <r>
    <n v="119"/>
    <s v="NE-HVAC-airAC-Pkg-lt65kBtuh3phs-12p0seer"/>
    <x v="111"/>
    <s v="DEER2011"/>
    <s v="D11 v4.01"/>
    <d v="2014-03-20T12:00:00"/>
    <m/>
    <s v="ErRul"/>
    <s v="NE-HVAC-airAC-Pkg-lt65kBtuh3phs-12p0seer"/>
    <s v="DEER"/>
    <s v="Standard"/>
    <s v="None"/>
    <n v="0"/>
    <n v="0"/>
    <s v="None"/>
    <m/>
    <b v="0"/>
    <m/>
    <b v="0"/>
    <s v="Com"/>
    <s v="Any"/>
    <x v="2"/>
    <s v="SpaceCool"/>
    <s v="dxAC_equip"/>
    <x v="8"/>
    <m/>
    <m/>
    <s v="HVAC-airAC"/>
    <s v="HVAC-airAC"/>
    <s v="multiple base efficiency levels used, example: Pkg AC SEER = 9.70; EER = 9.22; Clg EIR = 0.306; Indoor W/cfm = 0.445794; no econo"/>
    <s v="Pkg AC SEER = 13.00; EER = 11.06; Clg EIR = 0.256; Supply Fan W/cfm = 0.379; no econo"/>
    <x v="101"/>
    <m/>
    <m/>
    <m/>
    <s v="Standard"/>
    <s v="D08-NE-HVAC-airAC-Pkg-lt65kBtuh3phs-12p0seer"/>
    <s v="Code/Standard baseline technology description updated on 12/5/2011, Energy Impacts not affected"/>
    <s v="None"/>
    <s v="DEER2011"/>
  </r>
  <r>
    <n v="120"/>
    <s v="NE-HVAC-airAC-Pkg-lt65kBtuh3phs-13p0seer"/>
    <x v="112"/>
    <s v="DEER2011"/>
    <s v="D11 v4.01"/>
    <d v="2014-03-20T12:00:00"/>
    <m/>
    <s v="ErRul"/>
    <s v="NE-HVAC-airAC-Pkg-lt65kBtuh3phs-13p0seer"/>
    <s v="DEER"/>
    <s v="Standard"/>
    <s v="None"/>
    <n v="0"/>
    <n v="0"/>
    <s v="None"/>
    <m/>
    <b v="0"/>
    <m/>
    <b v="0"/>
    <s v="Com"/>
    <s v="Any"/>
    <x v="2"/>
    <s v="SpaceCool"/>
    <s v="dxAC_equip"/>
    <x v="8"/>
    <m/>
    <m/>
    <s v="HVAC-airAC"/>
    <s v="HVAC-airAC"/>
    <s v="multiple base efficiency levels used, example: Pkg AC SEER = 9.70; EER = 9.22; Clg EIR = 0.306; Indoor W/cfm = 0.445794; no econo"/>
    <s v="Pkg AC SEER = 13.00; EER = 11.06; Clg EIR = 0.256; Supply Fan W/cfm = 0.379; no econo"/>
    <x v="102"/>
    <m/>
    <m/>
    <m/>
    <s v="Standard"/>
    <s v="D08-NE-HVAC-airAC-Pkg-lt65kBtuh3phs-13p0seer"/>
    <s v="Code/Standard baseline technology description updated on 12/5/2011, Energy Impacts not affected"/>
    <s v="None"/>
    <s v="DEER2011"/>
  </r>
  <r>
    <n v="121"/>
    <s v="NE-HVAC-airAC-Pkg-lt65kBtuh3phs-14p0seer"/>
    <x v="113"/>
    <s v="DEER2011"/>
    <s v="D11 v4.01"/>
    <d v="2014-03-20T12:00:00"/>
    <m/>
    <s v="ErRobNc"/>
    <s v="NE-HVAC-airAC-Pkg-lt65kBtuh3phs-14p0seer"/>
    <s v="DEER"/>
    <s v="Standard"/>
    <s v="None"/>
    <n v="0"/>
    <n v="0"/>
    <s v="None"/>
    <m/>
    <b v="0"/>
    <m/>
    <b v="0"/>
    <s v="Com"/>
    <s v="Any"/>
    <x v="2"/>
    <s v="SpaceCool"/>
    <s v="dxAC_equip"/>
    <x v="8"/>
    <m/>
    <m/>
    <s v="HVAC-airAC"/>
    <s v="HVAC-airAC"/>
    <s v="multiple base efficiency levels used, example: Pkg AC SEER = 9.70; EER = 9.22; Clg EIR = 0.306; Indoor W/cfm = 0.445794; no econo"/>
    <s v="Pkg AC SEER = 13.00; EER = 11.06; Clg EIR = 0.256; Supply Fan W/cfm = 0.379; no econo"/>
    <x v="103"/>
    <m/>
    <m/>
    <m/>
    <s v="Standard"/>
    <s v="D08-NE-HVAC-airAC-Pkg-lt65kBtuh3phs-14p0seer"/>
    <s v="Code/Standard baseline technology description updated on 12/5/2011, Energy Impacts not affected"/>
    <s v="None"/>
    <s v="DEER2011"/>
  </r>
  <r>
    <n v="122"/>
    <s v="NE-HVAC-airAC-Pkg-55to64kBtuh-13p0seer"/>
    <x v="114"/>
    <s v="DEER2014"/>
    <s v="D13 v1.0"/>
    <d v="2014-03-20T12:00:00"/>
    <m/>
    <s v="ErRul"/>
    <s v="NE-HVAC-airAC-Pkg-55to64kBtuh-13p0seer"/>
    <s v="DEER"/>
    <s v="Standard"/>
    <s v="None"/>
    <n v="0"/>
    <n v="0"/>
    <s v="None"/>
    <m/>
    <b v="0"/>
    <m/>
    <b v="0"/>
    <s v="Com"/>
    <s v="Any"/>
    <x v="2"/>
    <s v="SpaceCool"/>
    <s v="dxAC_equip"/>
    <x v="8"/>
    <m/>
    <m/>
    <s v="HVAC-airAC"/>
    <s v="HVAC-airAC"/>
    <s v="Pkg AC SEER  (55-64 kBtuh), Clg EIR and Indoor W/cfm based on vintage"/>
    <s v="Pkg AC SEER = 13.0 (55-64 kBtuh), EER = 11.06, Clg EIR = 0.2557, Supply Fan W/cfm = 0.379; w/Econo;  2-spd Fan"/>
    <x v="104"/>
    <m/>
    <m/>
    <m/>
    <s v="Standard"/>
    <s v="D08-NE-HVAC-airAC-Pkg-lt65kBtuh1phs-13p0seer"/>
    <m/>
    <s v="None"/>
    <s v="DEER2014"/>
  </r>
  <r>
    <n v="123"/>
    <s v="NE-HVAC-airAC-Pkg-55to64kBtuh-14p0seer"/>
    <x v="115"/>
    <s v="DEER2014"/>
    <s v="D13 v1.0"/>
    <d v="2014-03-20T12:00:00"/>
    <m/>
    <s v="ErRobNc"/>
    <s v="NE-HVAC-airAC-Pkg-55to64kBtuh-14p0seer"/>
    <s v="DEER"/>
    <s v="Standard"/>
    <s v="None"/>
    <n v="0"/>
    <n v="0"/>
    <s v="None"/>
    <m/>
    <b v="0"/>
    <m/>
    <b v="0"/>
    <s v="Com"/>
    <s v="Any"/>
    <x v="2"/>
    <s v="SpaceCool"/>
    <s v="dxAC_equip"/>
    <x v="8"/>
    <m/>
    <m/>
    <s v="HVAC-airAC"/>
    <s v="HVAC-airAC"/>
    <s v="Pkg AC SEER  (55-64 kBtuh), Clg EIR and Indoor W/cfm based on vintage"/>
    <s v="Pkg AC SEER = 13.0 (55-64 kBtuh), EER = 11.06, Clg EIR = 0.2557, Supply Fan W/cfm = 0.379; w/Econo;  2-spd Fan"/>
    <x v="105"/>
    <m/>
    <m/>
    <m/>
    <s v="Standard"/>
    <s v="D08-NE-HVAC-airAC-Pkg-lt65kBtuh1phs-14p0seer"/>
    <m/>
    <s v="None"/>
    <s v="DEER2014"/>
  </r>
  <r>
    <n v="124"/>
    <s v="NE-HVAC-airAC-Split-lt55kBtuh-13p0seer"/>
    <x v="116"/>
    <s v="DEER2014"/>
    <s v="D13 v1.0"/>
    <d v="2014-03-20T12:00:00"/>
    <m/>
    <s v="ErRul"/>
    <s v="NE-HVAC-airAC-Split-lt55kBtuh-13p0seer"/>
    <s v="DEER"/>
    <s v="Standard"/>
    <s v="None"/>
    <n v="0"/>
    <n v="0"/>
    <s v="None"/>
    <m/>
    <b v="0"/>
    <m/>
    <b v="0"/>
    <s v="Com"/>
    <s v="Any"/>
    <x v="2"/>
    <s v="SpaceCool"/>
    <s v="dxAC_equip"/>
    <x v="9"/>
    <m/>
    <m/>
    <s v="HVAC-airAC"/>
    <s v="HVAC-airAC"/>
    <s v="Split AC SEER  (&lt; 55 kBtuh), Clg EIR and Indoor W/cfm based on vintage"/>
    <s v="Split AC SEER = 13.0 (&lt; 55 kBtuh), EER = 11.06, Clg EIR = 0.2557, Supply Fan W/cfm = 0.379; no Econo;  1-spd Fan"/>
    <x v="106"/>
    <m/>
    <m/>
    <m/>
    <s v="Standard"/>
    <s v="D08-NE-HVAC-airAC-Split-lt65kBtuh3phs-12p0seer"/>
    <m/>
    <s v="None"/>
    <s v="DEER2014"/>
  </r>
  <r>
    <n v="125"/>
    <s v="NE-HVAC-airAC-Split-lt55kBtuh-14p0seer"/>
    <x v="117"/>
    <s v="DEER2014"/>
    <s v="D13 v1.0"/>
    <d v="2014-03-20T12:00:00"/>
    <m/>
    <s v="ErRul"/>
    <s v="NE-HVAC-airAC-Split-lt55kBtuh-14p0seer"/>
    <s v="DEER"/>
    <s v="Standard"/>
    <s v="None"/>
    <n v="0"/>
    <n v="0"/>
    <s v="None"/>
    <m/>
    <b v="0"/>
    <m/>
    <b v="0"/>
    <s v="Com"/>
    <s v="Any"/>
    <x v="2"/>
    <s v="SpaceCool"/>
    <s v="dxAC_equip"/>
    <x v="9"/>
    <m/>
    <m/>
    <s v="HVAC-airAC"/>
    <s v="HVAC-airAC"/>
    <s v="Split AC SEER  (&lt; 55 kBtuh), Clg EIR and Indoor W/cfm based on vintage"/>
    <s v="Split AC SEER = 13.0 (&lt; 55 kBtuh), EER = 11.06, Clg EIR = 0.2557, Supply Fan W/cfm = 0.379; no Econo;  1-spd Fan"/>
    <x v="107"/>
    <m/>
    <m/>
    <m/>
    <s v="Standard"/>
    <s v="D08-NE-HVAC-airAC-Split-lt65kBtuh3phs-13p0seer"/>
    <m/>
    <s v="None"/>
    <s v="DEER2014"/>
  </r>
  <r>
    <n v="126"/>
    <s v="NE-HVAC-airAC-Split-lt65kBtuh-13p0seer"/>
    <x v="118"/>
    <s v="DEER2011"/>
    <s v="D11 v4.00"/>
    <d v="2014-03-20T12:00:00"/>
    <m/>
    <s v="ErRul"/>
    <s v="NE-HVAC-airAC-Split-lt65kBtuh-13p0seer"/>
    <s v="DEER"/>
    <s v="Standard"/>
    <s v="None"/>
    <n v="0"/>
    <n v="0"/>
    <s v="None"/>
    <m/>
    <b v="0"/>
    <m/>
    <b v="0"/>
    <s v="Com"/>
    <s v="Any"/>
    <x v="2"/>
    <s v="SpaceCool"/>
    <s v="dxAC_equip"/>
    <x v="9"/>
    <m/>
    <m/>
    <s v="HVAC-airAC"/>
    <s v="HVAC-airAC"/>
    <s v="multiple base efficiency levels used, example: Split AC SEER = 13.00; EER = 11.06; Clg EIR = 0.256; Indoor W/cfm = 0.379; no econo"/>
    <m/>
    <x v="80"/>
    <s v="dxAC-spltS-Air-lt65k"/>
    <s v="dxAC-spltS-Air-lt65k-13"/>
    <s v="dxAC-spltS-Air-lt65k-13"/>
    <s v="Standard"/>
    <s v="D08-NE-HVAC-airAC-Split-lt65kBtuh1phs-13p0seer"/>
    <m/>
    <s v="None"/>
    <s v="DEER2011"/>
  </r>
  <r>
    <n v="127"/>
    <s v="NE-HVAC-airAC-Split-lt65kBtuh-14p0seer"/>
    <x v="119"/>
    <s v="DEER2011"/>
    <s v="D11 v4.00"/>
    <d v="2014-03-20T12:00:00"/>
    <m/>
    <s v="ErRobNc"/>
    <s v="NE-HVAC-airAC-Split-lt65kBtuh-14p0seer"/>
    <s v="DEER"/>
    <s v="Standard"/>
    <s v="None"/>
    <n v="0"/>
    <n v="0"/>
    <s v="None"/>
    <m/>
    <b v="0"/>
    <m/>
    <b v="0"/>
    <s v="Com"/>
    <s v="Any"/>
    <x v="2"/>
    <s v="SpaceCool"/>
    <s v="dxAC_equip"/>
    <x v="9"/>
    <m/>
    <m/>
    <s v="HVAC-airAC"/>
    <s v="HVAC-airAC"/>
    <s v="multiple base efficiency levels used, example: Split AC SEER = 13.00; EER = 11.06; Clg EIR = 0.256; Indoor W/cfm = 0.379; no econo"/>
    <m/>
    <x v="80"/>
    <s v="dxAC-spltS-Air-lt65k"/>
    <s v="dxAC-spltS-Air-lt65k-13"/>
    <s v="dxAC-spltS-Air-lt65k-14"/>
    <s v="Standard"/>
    <s v="D08-NE-HVAC-airAC-Split-lt65kBtuh1phs-14p0seer"/>
    <m/>
    <s v="None"/>
    <s v="DEER2011"/>
  </r>
  <r>
    <n v="128"/>
    <s v="NE-HVAC-airAC-Split-lt65kBtuh3phs-12p0seer"/>
    <x v="120"/>
    <s v="DEER2011"/>
    <s v="D11 v4.01"/>
    <d v="2014-03-20T12:00:00"/>
    <m/>
    <s v="ErRul"/>
    <s v="NE-HVAC-airAC-Split-lt65kBtuh3phs-12p0seer"/>
    <s v="DEER"/>
    <s v="Standard"/>
    <s v="None"/>
    <n v="0"/>
    <n v="0"/>
    <s v="None"/>
    <m/>
    <b v="0"/>
    <m/>
    <b v="0"/>
    <s v="Com"/>
    <s v="Any"/>
    <x v="2"/>
    <s v="SpaceCool"/>
    <s v="dxAC_equip"/>
    <x v="9"/>
    <m/>
    <m/>
    <s v="HVAC-airAC"/>
    <s v="HVAC-airAC"/>
    <s v="multiple base efficiency levels used, example: Split AC SEER = 10.00; EER = 9.50; Clg EIR = 0.297; Indoor W/cfm = 0.433; no econo"/>
    <s v="Split AC SEER = 13.00; EER = 11.06; Clg EIR = 0.256; Supply Fan W/cfm = 0.379; no econo"/>
    <x v="108"/>
    <m/>
    <m/>
    <m/>
    <s v="Standard"/>
    <s v="D08-NE-HVAC-airAC-Split-lt65kBtuh3phs-12p0seer"/>
    <s v="Code/Standard baseline technology description updated on 12/5/2011, Energy Impacts not affected"/>
    <s v="None"/>
    <s v="DEER2011"/>
  </r>
  <r>
    <n v="129"/>
    <s v="NE-HVAC-airAC-Split-lt65kBtuh3phs-13p0seer"/>
    <x v="121"/>
    <s v="DEER2011"/>
    <s v="D11 v4.00"/>
    <d v="2014-03-20T12:00:00"/>
    <m/>
    <s v="ErRul"/>
    <s v="NE-HVAC-airAC-Split-lt65kBtuh3phs-13p0seer"/>
    <s v="DEER"/>
    <s v="Standard"/>
    <s v="None"/>
    <n v="0"/>
    <n v="0"/>
    <s v="None"/>
    <m/>
    <b v="0"/>
    <m/>
    <b v="0"/>
    <s v="Com"/>
    <s v="Any"/>
    <x v="2"/>
    <s v="SpaceCool"/>
    <s v="dxAC_equip"/>
    <x v="9"/>
    <m/>
    <m/>
    <s v="HVAC-airAC"/>
    <s v="HVAC-airAC"/>
    <s v="multiple base efficiency levels used, example: Split AC SEER = 10.00; EER = 9.50; Clg EIR = 0.297; Indoor W/cfm = 0.433; no econo"/>
    <s v="Split AC SEER = 13.00; EER = 11.06; Clg EIR = 0.256; Supply Fan W/cfm = 0.379; no econo"/>
    <x v="109"/>
    <m/>
    <m/>
    <m/>
    <s v="Standard"/>
    <s v="D08-NE-HVAC-airAC-Split-lt65kBtuh3phs-13p0seer"/>
    <s v="Code/Standard baseline technology description updated on 12/5/2011, Energy Impacts not affected"/>
    <s v="None"/>
    <s v="DEER2011"/>
  </r>
  <r>
    <n v="130"/>
    <s v="NE-HVAC-airAC-Split-lt65kBtuh3phs-14p0seer"/>
    <x v="122"/>
    <s v="DEER2011"/>
    <s v="D11 v4.00"/>
    <d v="2014-03-20T12:00:00"/>
    <m/>
    <s v="ErRobNc"/>
    <s v="NE-HVAC-airAC-Split-lt65kBtuh3phs-14p0seer"/>
    <s v="DEER"/>
    <s v="Standard"/>
    <s v="None"/>
    <n v="0"/>
    <n v="0"/>
    <s v="None"/>
    <m/>
    <b v="0"/>
    <m/>
    <b v="0"/>
    <s v="Com"/>
    <s v="Any"/>
    <x v="2"/>
    <s v="SpaceCool"/>
    <s v="dxAC_equip"/>
    <x v="9"/>
    <m/>
    <m/>
    <s v="HVAC-airAC"/>
    <s v="HVAC-airAC"/>
    <s v="multiple base efficiency levels used, example: Split AC SEER = 10.00; EER = 9.50; Clg EIR = 0.297; Indoor W/cfm = 0.433; no econo"/>
    <s v="Split AC SEER = 13.00; EER = 11.06; Clg EIR = 0.256; Supply Fan W/cfm = 0.379; no econo"/>
    <x v="110"/>
    <m/>
    <m/>
    <m/>
    <s v="Standard"/>
    <s v="D08-NE-HVAC-airAC-Split-lt65kBtuh3phs-14p0seer"/>
    <s v="Code/Standard baseline technology description updated on 12/5/2011, Energy Impacts not affected"/>
    <s v="None"/>
    <s v="DEER2011"/>
  </r>
  <r>
    <n v="131"/>
    <s v="RE-HV-ResAC-13S"/>
    <x v="123"/>
    <s v="DEER2014"/>
    <s v="D11 v4.00"/>
    <d v="2014-03-20T12:00:00"/>
    <m/>
    <s v="ErRul"/>
    <s v="RE-HV-ResAC-13S"/>
    <s v="DEER"/>
    <s v="Standard"/>
    <s v="None"/>
    <n v="0"/>
    <n v="0"/>
    <s v="None"/>
    <m/>
    <b v="0"/>
    <m/>
    <b v="0"/>
    <s v="Res"/>
    <s v="Any"/>
    <x v="2"/>
    <s v="SpaceCool"/>
    <s v="dxAC_equip"/>
    <x v="9"/>
    <m/>
    <m/>
    <s v="HV-ResAC"/>
    <s v="HV-ResAC"/>
    <s v="10 SEER (9.31 EER) Split System Air Conditioner"/>
    <s v="13 SEER (11.09 EER) Split System Air Conditioner"/>
    <x v="111"/>
    <m/>
    <m/>
    <s v="RE-HV-ResAC-13S"/>
    <s v="Standard"/>
    <s v="D08-RE-HV-ResAC-13S"/>
    <m/>
    <s v="DEER1314"/>
    <s v="DEER2014"/>
  </r>
  <r>
    <n v="132"/>
    <s v="NE-HVAC-airAC-Split-55to64kBtuh-13p0seer"/>
    <x v="124"/>
    <s v="DEER2014"/>
    <s v="D13 v1.0"/>
    <d v="2014-03-20T12:00:00"/>
    <m/>
    <s v="ErRul"/>
    <s v="NE-HVAC-airAC-Split-55to64kBtuh-13p0seer"/>
    <s v="DEER"/>
    <s v="Standard"/>
    <s v="None"/>
    <n v="0"/>
    <n v="0"/>
    <s v="None"/>
    <m/>
    <b v="0"/>
    <m/>
    <b v="0"/>
    <s v="Com"/>
    <s v="Any"/>
    <x v="2"/>
    <s v="SpaceCool"/>
    <s v="dxAC_equip"/>
    <x v="9"/>
    <m/>
    <m/>
    <s v="HVAC-airAC"/>
    <s v="HVAC-airAC"/>
    <s v="Split AC SEER  (55-64 kBtuh), Clg EIR and Indoor W/cfm based on vintage"/>
    <s v="Split AC SEER = 13.0 (55-64 kBtuh), EER = 11.06, Clg EIR = 0.2557, Supply Fan W/cfm = 0.379; w/Econo;  2-spd Fan"/>
    <x v="112"/>
    <m/>
    <m/>
    <m/>
    <s v="Standard"/>
    <s v="D08-NE-HVAC-airAC-Split-lt65kBtuh1phs-13p0seer"/>
    <m/>
    <s v="None"/>
    <s v="DEER2014"/>
  </r>
  <r>
    <n v="133"/>
    <s v="NE-HVAC-airAC-Split-55to64kBtuh-14p0seer"/>
    <x v="125"/>
    <s v="DEER2014"/>
    <s v="D13 v1.0"/>
    <d v="2014-03-20T12:00:00"/>
    <m/>
    <s v="ErRobNc"/>
    <s v="NE-HVAC-airAC-Split-55to64kBtuh-14p0seer"/>
    <s v="DEER"/>
    <s v="Standard"/>
    <s v="None"/>
    <n v="0"/>
    <n v="0"/>
    <s v="None"/>
    <m/>
    <b v="0"/>
    <m/>
    <b v="0"/>
    <s v="Com"/>
    <s v="Any"/>
    <x v="2"/>
    <s v="SpaceCool"/>
    <s v="dxAC_equip"/>
    <x v="9"/>
    <m/>
    <m/>
    <s v="HVAC-airAC"/>
    <s v="HVAC-airAC"/>
    <s v="Split AC SEER  (55-64 kBtuh), Clg EIR and Indoor W/cfm based on vintage"/>
    <s v="Split AC SEER = 14.0 (55-64 kBtuh), EER = 12.04, Clg EIR = 0.2456, Supply Fan W/cfm = 0.306; w/Econo;  2-spd Fan"/>
    <x v="113"/>
    <m/>
    <m/>
    <m/>
    <s v="Standard"/>
    <s v="D08-NE-HVAC-airAC-Split-lt65kBtuh1phs-14p0seer"/>
    <m/>
    <s v="None"/>
    <s v="DEER2014"/>
  </r>
  <r>
    <n v="134"/>
    <s v="RE-HV-ResAC-14S"/>
    <x v="126"/>
    <s v="DEER2014"/>
    <s v="D11 v4.00"/>
    <d v="2014-03-20T12:00:00"/>
    <m/>
    <s v="ErRobNc"/>
    <s v="RE-HV-ResAC-14S"/>
    <s v="DEER"/>
    <s v="Standard"/>
    <s v="None"/>
    <n v="0"/>
    <n v="0"/>
    <s v="None"/>
    <m/>
    <b v="0"/>
    <m/>
    <b v="0"/>
    <s v="Res"/>
    <s v="Any"/>
    <x v="2"/>
    <s v="SpaceCool"/>
    <s v="dxAC_equip"/>
    <x v="9"/>
    <m/>
    <m/>
    <s v="HV-ResAC"/>
    <s v="HV-ResAC"/>
    <s v="10 SEER (9.31 EER) Split System Air Conditioner"/>
    <s v="13 SEER (11.09 EER) Split System Air Conditioner"/>
    <x v="114"/>
    <m/>
    <m/>
    <s v="RE-HV-ResAC-14S"/>
    <s v="Standard"/>
    <s v="D08-RE-HV-ResAC-14S"/>
    <m/>
    <s v="DEER1314"/>
    <s v="DEER2014"/>
  </r>
  <r>
    <n v="135"/>
    <s v="RE-HV-ResAC-15S"/>
    <x v="127"/>
    <s v="DEER2014"/>
    <s v="D11 v4.00"/>
    <d v="2014-03-20T12:00:00"/>
    <m/>
    <s v="ErRobNc"/>
    <s v="RE-HV-ResAC-15S"/>
    <s v="DEER"/>
    <s v="Standard"/>
    <s v="None"/>
    <n v="0"/>
    <n v="0"/>
    <s v="None"/>
    <m/>
    <b v="0"/>
    <m/>
    <b v="0"/>
    <s v="Res"/>
    <s v="Any"/>
    <x v="2"/>
    <s v="SpaceCool"/>
    <s v="dxAC_equip"/>
    <x v="9"/>
    <m/>
    <m/>
    <s v="HV-ResAC"/>
    <s v="HV-ResAC"/>
    <s v="10 SEER (9.31 EER) Split System Air Conditioner"/>
    <s v="13 SEER (11.09 EER) Split System Air Conditioner"/>
    <x v="115"/>
    <m/>
    <m/>
    <s v="RE-HV-ResAC-15S"/>
    <s v="Standard"/>
    <s v="D08-RE-HV-ResAC-15S"/>
    <m/>
    <s v="DEER1314"/>
    <s v="DEER2014"/>
  </r>
  <r>
    <n v="136"/>
    <s v="RE-HV-ResAC-16S"/>
    <x v="128"/>
    <s v="DEER2014"/>
    <s v="D11 v4.00"/>
    <d v="2014-03-20T12:00:00"/>
    <m/>
    <s v="ErRobNc"/>
    <s v="RE-HV-ResAC-16S"/>
    <s v="DEER"/>
    <s v="Standard"/>
    <s v="None"/>
    <n v="0"/>
    <n v="0"/>
    <s v="None"/>
    <m/>
    <b v="0"/>
    <m/>
    <b v="0"/>
    <s v="Res"/>
    <s v="Any"/>
    <x v="2"/>
    <s v="SpaceCool"/>
    <s v="dxAC_equip"/>
    <x v="9"/>
    <m/>
    <m/>
    <s v="HV-ResAC"/>
    <s v="HV-ResAC"/>
    <s v="10 SEER (9.31 EER) Split System Air Conditioner"/>
    <s v="13 SEER (11.09 EER) Split System Air Conditioner"/>
    <x v="116"/>
    <m/>
    <m/>
    <s v="RE-HV-ResAC-16S"/>
    <s v="Standard"/>
    <s v="D08-RE-HV-ResAC-16S"/>
    <m/>
    <s v="DEER1314"/>
    <s v="DEER2014"/>
  </r>
  <r>
    <n v="137"/>
    <s v="RE-HV-ResAC-17S"/>
    <x v="129"/>
    <s v="DEER2014"/>
    <s v="D11 v4.00"/>
    <d v="2014-03-20T12:00:00"/>
    <m/>
    <s v="ErRobNc"/>
    <s v="RE-HV-ResAC-17S"/>
    <s v="DEER"/>
    <s v="Standard"/>
    <s v="None"/>
    <n v="0"/>
    <n v="0"/>
    <s v="None"/>
    <m/>
    <b v="0"/>
    <m/>
    <b v="0"/>
    <s v="Res"/>
    <s v="Any"/>
    <x v="2"/>
    <s v="SpaceCool"/>
    <s v="dxAC_equip"/>
    <x v="9"/>
    <m/>
    <m/>
    <s v="HV-ResAC"/>
    <s v="HV-ResAC"/>
    <s v="10 SEER (9.31 EER) Split System Air Conditioner"/>
    <s v="13 SEER (11.09 EER) Split System Air Conditioner"/>
    <x v="117"/>
    <m/>
    <m/>
    <s v="RE-HV-ResAC-17S"/>
    <s v="Standard"/>
    <s v="D08-RE-HV-ResAC-17S"/>
    <m/>
    <s v="DEER1314"/>
    <s v="DEER2014"/>
  </r>
  <r>
    <n v="138"/>
    <s v="RE-HV-ResAC-18S"/>
    <x v="130"/>
    <s v="DEER2014"/>
    <s v="D11 v4.00"/>
    <d v="2014-03-20T12:00:00"/>
    <m/>
    <s v="ErRobNc"/>
    <s v="RE-HV-ResAC-18S"/>
    <s v="DEER"/>
    <s v="Standard"/>
    <s v="None"/>
    <n v="0"/>
    <n v="0"/>
    <s v="None"/>
    <m/>
    <b v="0"/>
    <m/>
    <b v="0"/>
    <s v="Res"/>
    <s v="Any"/>
    <x v="2"/>
    <s v="SpaceCool"/>
    <s v="dxAC_equip"/>
    <x v="9"/>
    <m/>
    <m/>
    <s v="HV-ResAC"/>
    <s v="HV-ResAC"/>
    <s v="10 SEER (9.31 EER) Split System Air Conditioner"/>
    <s v="13 SEER (11.09 EER) Split System Air Conditioner"/>
    <x v="118"/>
    <m/>
    <m/>
    <s v="RE-HV-ResAC-18S"/>
    <s v="Standard"/>
    <s v="D08-RE-HV-ResAC-18S"/>
    <m/>
    <s v="DEER1314"/>
    <s v="DEER2014"/>
  </r>
  <r>
    <n v="139"/>
    <s v="RE-HV-ResAC-19S"/>
    <x v="131"/>
    <s v="DEER2014"/>
    <s v="D11 v4.00"/>
    <d v="2014-03-20T12:00:00"/>
    <m/>
    <s v="ErRobNc"/>
    <s v="RE-HV-ResAC-19S"/>
    <s v="DEER"/>
    <s v="Standard"/>
    <s v="None"/>
    <n v="0"/>
    <n v="0"/>
    <s v="None"/>
    <m/>
    <b v="0"/>
    <m/>
    <b v="0"/>
    <s v="Res"/>
    <s v="Any"/>
    <x v="2"/>
    <s v="SpaceCool"/>
    <s v="dxAC_equip"/>
    <x v="9"/>
    <m/>
    <m/>
    <s v="HV-ResAC"/>
    <s v="HV-ResAC"/>
    <s v="10 SEER (9.31 EER) Split System Air Conditioner"/>
    <s v="13 SEER (11.09 EER) Split System Air Conditioner"/>
    <x v="119"/>
    <m/>
    <m/>
    <s v="RE-HV-ResAC-19S"/>
    <s v="Standard"/>
    <s v="D08-RE-HV-ResAC-19S"/>
    <m/>
    <s v="DEER1314"/>
    <s v="DEER2014"/>
  </r>
  <r>
    <n v="140"/>
    <s v="RE-HV-ResAC-20S"/>
    <x v="132"/>
    <s v="DEER2014"/>
    <s v="D11 v4.00"/>
    <d v="2014-03-20T12:00:00"/>
    <m/>
    <s v="ErRobNc"/>
    <s v="RE-HV-ResAC-20S"/>
    <s v="DEER"/>
    <s v="Standard"/>
    <s v="None"/>
    <n v="0"/>
    <n v="0"/>
    <s v="None"/>
    <m/>
    <b v="0"/>
    <m/>
    <b v="0"/>
    <s v="Res"/>
    <s v="Any"/>
    <x v="2"/>
    <s v="SpaceCool"/>
    <s v="dxAC_equip"/>
    <x v="9"/>
    <m/>
    <m/>
    <s v="HV-ResAC"/>
    <s v="HV-ResAC"/>
    <s v="10 SEER (9.31 EER) Split System Air Conditioner"/>
    <s v="13 SEER (11.09 EER) Split System Air Conditioner"/>
    <x v="120"/>
    <m/>
    <m/>
    <s v="RE-HV-ResAC-20S"/>
    <s v="Standard"/>
    <s v="D08-RE-HV-ResAC-20S"/>
    <m/>
    <s v="DEER1314"/>
    <s v="DEER2014"/>
  </r>
  <r>
    <n v="141"/>
    <s v="RE-HV-ResAC-21S"/>
    <x v="133"/>
    <s v="DEER2014"/>
    <s v="D11 v4.00"/>
    <d v="2014-03-20T12:00:00"/>
    <m/>
    <s v="ErRobNc"/>
    <s v="RE-HV-ResAC-21S"/>
    <s v="DEER"/>
    <s v="Standard"/>
    <s v="None"/>
    <n v="0"/>
    <n v="0"/>
    <s v="None"/>
    <m/>
    <b v="0"/>
    <m/>
    <b v="0"/>
    <s v="Res"/>
    <s v="Any"/>
    <x v="2"/>
    <s v="SpaceCool"/>
    <s v="dxAC_equip"/>
    <x v="9"/>
    <m/>
    <m/>
    <s v="HV-ResAC"/>
    <s v="HV-ResAC"/>
    <s v="10 SEER (9.31 EER) Split System Air Conditioner"/>
    <s v="13 SEER (11.09 EER) Split System Air Conditioner"/>
    <x v="121"/>
    <m/>
    <m/>
    <s v="RE-HV-ResAC-21S"/>
    <s v="Standard"/>
    <s v="D08-RE-HV-ResAC-21S"/>
    <m/>
    <s v="DEER1314"/>
    <s v="DEER2014"/>
  </r>
  <r>
    <n v="142"/>
    <s v="RE-HV-ResEvapAC-17p4S"/>
    <x v="134"/>
    <s v="DEER2014"/>
    <s v="D11 v4.00"/>
    <d v="2014-03-20T12:00:00"/>
    <m/>
    <s v="ErRobNc"/>
    <s v="RE-HV-ResEvapAC-17p4S"/>
    <s v="DEER"/>
    <s v="Standard"/>
    <s v="None"/>
    <n v="0"/>
    <n v="0"/>
    <s v="None"/>
    <m/>
    <b v="0"/>
    <m/>
    <b v="0"/>
    <s v="Res"/>
    <s v="Any"/>
    <x v="2"/>
    <s v="SpaceCool"/>
    <s v="dxAC_equip"/>
    <x v="9"/>
    <m/>
    <m/>
    <s v="HV-ResEvapAC"/>
    <s v="HV-ResEvapAC"/>
    <s v="10 SEER (9.31 EER) Split System Air Conditioner"/>
    <s v="13 SEER (11.09 EER) Split System Air Conditioner"/>
    <x v="122"/>
    <m/>
    <m/>
    <s v="RE-HV-ResEvapAC-17p4S"/>
    <s v="Standard"/>
    <s v="D08-RE-HV-ResEvapAC-17p4S"/>
    <m/>
    <s v="DEER1314"/>
    <s v="DEER2014"/>
  </r>
  <r>
    <n v="143"/>
    <s v="Res-RCA-wtd"/>
    <x v="135"/>
    <s v="DEER2014"/>
    <s v="D11 v4.00"/>
    <d v="2014-03-20T12:00:00"/>
    <m/>
    <s v="Retro"/>
    <s v="Res-RCA-wtd"/>
    <s v="DEER"/>
    <s v="CrossMeasWtd"/>
    <m/>
    <n v="0"/>
    <n v="0"/>
    <s v="None"/>
    <s v="Res-RCA"/>
    <b v="0"/>
    <m/>
    <b v="0"/>
    <s v="Res"/>
    <s v="Any"/>
    <x v="2"/>
    <s v="SpaceCool"/>
    <s v="dxAC_equip"/>
    <x v="9"/>
    <m/>
    <m/>
    <s v="HV-RefChrg"/>
    <s v="HV-SFRefChrg"/>
    <s v="refrigerant off-charge and medium leakage"/>
    <s v="adjusted refrigerant charge, 6% Supply/6% Return Leakage (single and multi-family),  15% Supply Leakage (mobile home)"/>
    <x v="123"/>
    <m/>
    <m/>
    <m/>
    <s v="Standard"/>
    <m/>
    <m/>
    <s v="DEER1314"/>
    <s v="DEER2014"/>
  </r>
  <r>
    <n v="144"/>
    <s v="Res-RefrigCharge-wtd"/>
    <x v="136"/>
    <s v="DEER2014"/>
    <s v="D11 v4.00"/>
    <d v="2014-03-20T12:00:00"/>
    <m/>
    <s v="Retro"/>
    <s v="Res-RefrigCharge-wtd"/>
    <s v="DEER"/>
    <s v="CrossMeasWtd"/>
    <m/>
    <n v="0"/>
    <n v="0"/>
    <s v="None"/>
    <s v="Res-RefrigCharge"/>
    <b v="0"/>
    <m/>
    <b v="0"/>
    <s v="Res"/>
    <s v="Any"/>
    <x v="2"/>
    <s v="SpaceCool"/>
    <s v="dxAC_equip"/>
    <x v="9"/>
    <m/>
    <m/>
    <s v="HV-RefChrg"/>
    <s v="HV-RefChrg"/>
    <s v="High and Typical Undercharge and Overcharge (varies by building type)"/>
    <s v="Rated Refrig Chg (0.310 Cooling EIR)"/>
    <x v="124"/>
    <m/>
    <m/>
    <m/>
    <s v="Standard"/>
    <m/>
    <m/>
    <s v="DEER1314"/>
    <s v="DEER2014"/>
  </r>
  <r>
    <n v="145"/>
    <s v="Res-GasFurnace-AFUE81"/>
    <x v="137"/>
    <s v="DEER2014"/>
    <s v="D13 v1.0"/>
    <d v="2014-03-20T12:00:00"/>
    <m/>
    <s v="ErRobNc"/>
    <s v="Res-Furnace-dHIR"/>
    <s v="DEER"/>
    <s v="Scaled"/>
    <s v="Delta"/>
    <n v="4.4000000000000003E-3"/>
    <n v="1.3299999999999999E-2"/>
    <s v="None"/>
    <m/>
    <b v="0"/>
    <m/>
    <b v="0"/>
    <s v="Res"/>
    <s v="Any"/>
    <x v="2"/>
    <s v="SpaceHeat"/>
    <s v="SpaceHtg_eq"/>
    <x v="13"/>
    <m/>
    <m/>
    <s v="HV-EffFurn"/>
    <s v="HV-EffFurn"/>
    <s v="Furnace AFUE 78"/>
    <s v="Furnace AFUE 80"/>
    <x v="125"/>
    <m/>
    <m/>
    <m/>
    <s v="Standard"/>
    <s v="RG-HV-EffFurn-81AFUE (D11 v4.00)"/>
    <s v="scaled based on deltaHIR, impacts based on RG-HV-EffFurn-96AFUE with Updated code baseline"/>
    <s v="DEER1314"/>
    <s v="DEER2014"/>
  </r>
  <r>
    <n v="146"/>
    <s v="Res-GasFurnace-AFUE90"/>
    <x v="138"/>
    <s v="DEER2014"/>
    <s v="D13 v1.0"/>
    <d v="2014-03-20T12:00:00"/>
    <m/>
    <s v="ErRobNc"/>
    <s v="Res-Furnace-dHIR"/>
    <s v="DEER"/>
    <s v="Scaled"/>
    <s v="Delta"/>
    <n v="0.124"/>
    <n v="0.13300000000000001"/>
    <s v="None"/>
    <m/>
    <b v="0"/>
    <m/>
    <b v="0"/>
    <s v="Res"/>
    <s v="Any"/>
    <x v="2"/>
    <s v="SpaceHeat"/>
    <s v="SpaceHtg_eq"/>
    <x v="13"/>
    <m/>
    <m/>
    <s v="HV-EffFurn"/>
    <s v="HV-EffFurn"/>
    <s v="Furnace AFUE 78"/>
    <s v="Furnace AFUE 80"/>
    <x v="126"/>
    <m/>
    <m/>
    <m/>
    <s v="Standard"/>
    <s v="RG-HV-EffFurn-90AFUE (D11 v4.00)"/>
    <s v="scaled based on deltaHIR, impacts based on RG-HV-EffFurn-96AFUE with Updated code baseline"/>
    <s v="DEER1314"/>
    <s v="DEER2014"/>
  </r>
  <r>
    <n v="147"/>
    <s v="Res-GasFurnace-AFUE91"/>
    <x v="139"/>
    <s v="DEER2014"/>
    <s v="D13 v1.0"/>
    <d v="2014-03-20T12:00:00"/>
    <m/>
    <s v="ErRobNc"/>
    <s v="Res-Furnace-dHIR"/>
    <s v="DEER"/>
    <s v="Scaled"/>
    <s v="Delta"/>
    <n v="0.13800000000000001"/>
    <n v="0.14699999999999999"/>
    <s v="None"/>
    <m/>
    <b v="0"/>
    <m/>
    <b v="0"/>
    <s v="Res"/>
    <s v="Any"/>
    <x v="2"/>
    <s v="SpaceHeat"/>
    <s v="SpaceHtg_eq"/>
    <x v="13"/>
    <m/>
    <m/>
    <s v="HV-EffFurn"/>
    <s v="HV-EffFurn"/>
    <s v="Furnace AFUE 78"/>
    <s v="Furnace AFUE 80"/>
    <x v="127"/>
    <m/>
    <m/>
    <m/>
    <s v="Standard"/>
    <m/>
    <s v="scaled based on deltaHIR, impacts based on RG-HV-EffFurn-96AFUE with Updated code baseline"/>
    <s v="DEER1314"/>
    <s v="DEER2014"/>
  </r>
  <r>
    <n v="148"/>
    <s v="Res-GasFurnace-AFUE92"/>
    <x v="140"/>
    <s v="DEER2014"/>
    <s v="D13 v1.0"/>
    <d v="2014-03-20T12:00:00"/>
    <m/>
    <s v="ErRobNc"/>
    <s v="Res-Furnace-dHIR"/>
    <s v="DEER"/>
    <s v="Scaled"/>
    <s v="Delta"/>
    <n v="0.151"/>
    <n v="0.16"/>
    <s v="None"/>
    <m/>
    <b v="0"/>
    <m/>
    <b v="0"/>
    <s v="Res"/>
    <s v="Any"/>
    <x v="2"/>
    <s v="SpaceHeat"/>
    <s v="SpaceHtg_eq"/>
    <x v="13"/>
    <m/>
    <m/>
    <s v="HV-EffFurn"/>
    <s v="HV-EffFurn"/>
    <s v="Furnace AFUE 78"/>
    <s v="Furnace AFUE 80"/>
    <x v="128"/>
    <m/>
    <m/>
    <m/>
    <s v="Standard"/>
    <s v="RG-HV-EffFurn-92AFUE (D11 v4.00)"/>
    <s v="scaled based on deltaHIR, impacts based on RG-HV-EffFurn-96AFUE with Updated code baseline"/>
    <s v="DEER1314"/>
    <s v="DEER2014"/>
  </r>
  <r>
    <n v="149"/>
    <s v="Res-GasFurnace-AFUE93"/>
    <x v="141"/>
    <s v="DEER2014"/>
    <s v="D13 v1.0"/>
    <d v="2014-03-20T12:00:00"/>
    <m/>
    <s v="ErRobNc"/>
    <s v="Res-Furnace-dHIR"/>
    <s v="DEER"/>
    <s v="Scaled"/>
    <s v="Delta"/>
    <n v="0.16400000000000001"/>
    <n v="0.17299999999999999"/>
    <s v="None"/>
    <m/>
    <b v="0"/>
    <m/>
    <b v="0"/>
    <s v="Res"/>
    <s v="Any"/>
    <x v="2"/>
    <s v="SpaceHeat"/>
    <s v="SpaceHtg_eq"/>
    <x v="13"/>
    <m/>
    <m/>
    <s v="HV-EffFurn"/>
    <s v="HV-EffFurn"/>
    <s v="Furnace AFUE 78"/>
    <s v="Furnace AFUE 80"/>
    <x v="129"/>
    <m/>
    <m/>
    <m/>
    <s v="Standard"/>
    <m/>
    <s v="scaled based on deltaHIR, impacts based on RG-HV-EffFurn-96AFUE with Updated code baseline"/>
    <s v="DEER1314"/>
    <s v="DEER2014"/>
  </r>
  <r>
    <n v="150"/>
    <s v="Res-GasFurnace-AFUE94"/>
    <x v="142"/>
    <s v="DEER2014"/>
    <s v="D13 v1.0"/>
    <d v="2014-03-20T12:00:00"/>
    <m/>
    <s v="ErRobNc"/>
    <s v="Res-Furnace-dHIR"/>
    <s v="DEER"/>
    <s v="Scaled"/>
    <s v="Delta"/>
    <n v="0.17599999999999999"/>
    <n v="0.185"/>
    <s v="None"/>
    <m/>
    <b v="0"/>
    <m/>
    <b v="0"/>
    <s v="Res"/>
    <s v="Any"/>
    <x v="2"/>
    <s v="SpaceHeat"/>
    <s v="SpaceHtg_eq"/>
    <x v="13"/>
    <m/>
    <m/>
    <s v="HV-EffFurn"/>
    <s v="HV-EffFurn"/>
    <s v="Furnace AFUE 78"/>
    <s v="Furnace AFUE 80"/>
    <x v="130"/>
    <m/>
    <m/>
    <m/>
    <s v="Standard"/>
    <s v="RG-HV-EffFurn-94AFUE (D11 v4.00)"/>
    <s v="scaled based on deltaHIR, impacts based on RG-HV-EffFurn-96AFUE with Updated code baseline"/>
    <s v="DEER1314"/>
    <s v="DEER2014"/>
  </r>
  <r>
    <n v="151"/>
    <s v="Res-GasFurnace-AFUE95"/>
    <x v="143"/>
    <s v="DEER2014"/>
    <s v="D13 v1.0"/>
    <d v="2014-03-20T12:00:00"/>
    <m/>
    <s v="ErRobNc"/>
    <s v="Res-Furnace-dHIR"/>
    <s v="DEER"/>
    <s v="Scaled"/>
    <s v="Delta"/>
    <n v="0.189"/>
    <n v="0.19800000000000001"/>
    <s v="None"/>
    <m/>
    <b v="0"/>
    <m/>
    <b v="0"/>
    <s v="Res"/>
    <s v="Any"/>
    <x v="2"/>
    <s v="SpaceHeat"/>
    <s v="SpaceHtg_eq"/>
    <x v="13"/>
    <m/>
    <m/>
    <s v="HV-EffFurn"/>
    <s v="HV-EffFurn"/>
    <s v="Furnace AFUE 78"/>
    <s v="Furnace AFUE 80"/>
    <x v="131"/>
    <m/>
    <m/>
    <m/>
    <s v="Standard"/>
    <m/>
    <s v="scaled based on deltaHIR, impacts based on RG-HV-EffFurn-96AFUE with Updated code baseline"/>
    <s v="DEER1314"/>
    <s v="DEER2014"/>
  </r>
  <r>
    <n v="152"/>
    <s v="Res-GasFurnace-AFUE96"/>
    <x v="144"/>
    <s v="DEER2014"/>
    <s v="D13 v1.0"/>
    <d v="2014-03-20T12:00:00"/>
    <m/>
    <s v="ErRobNc"/>
    <s v="Res-Furnace-dHIR"/>
    <s v="DEER"/>
    <s v="Scaled"/>
    <s v="Delta"/>
    <n v="0.20100000000000001"/>
    <n v="0.21"/>
    <s v="None"/>
    <m/>
    <b v="0"/>
    <m/>
    <b v="0"/>
    <s v="Res"/>
    <s v="Any"/>
    <x v="2"/>
    <s v="SpaceHeat"/>
    <s v="SpaceHtg_eq"/>
    <x v="13"/>
    <m/>
    <m/>
    <s v="HV-EffFurn"/>
    <s v="HV-EffFurn"/>
    <s v="Furnace AFUE 78"/>
    <s v="Furnace AFUE 80"/>
    <x v="132"/>
    <m/>
    <m/>
    <m/>
    <s v="Standard"/>
    <s v="RG-HV-EffFurn-96AFUE (D11 v4.00)"/>
    <s v="scaled based on deltaHIR, impacts based on RG-HV-EffFurn-96AFUE with Updated code baseline"/>
    <s v="DEER1314"/>
    <s v="DEER2014"/>
  </r>
  <r>
    <n v="153"/>
    <s v="Res-GasFurnace-AFUE97"/>
    <x v="145"/>
    <s v="DEER2014"/>
    <s v="D13 v1.0"/>
    <d v="2014-03-20T12:00:00"/>
    <m/>
    <s v="ErRobNc"/>
    <s v="Res-Furnace-dHIR"/>
    <s v="DEER"/>
    <s v="Scaled"/>
    <s v="Delta"/>
    <n v="0.21199999999999999"/>
    <n v="0.221"/>
    <s v="None"/>
    <m/>
    <b v="0"/>
    <m/>
    <b v="0"/>
    <s v="Res"/>
    <s v="Any"/>
    <x v="2"/>
    <s v="SpaceHeat"/>
    <s v="SpaceHtg_eq"/>
    <x v="13"/>
    <m/>
    <m/>
    <s v="HV-EffFurn"/>
    <s v="HV-EffFurn"/>
    <s v="Furnace AFUE 78"/>
    <s v="Furnace AFUE 80"/>
    <x v="133"/>
    <m/>
    <m/>
    <m/>
    <s v="Standard"/>
    <m/>
    <s v="scaled based on deltaHIR, impacts based on RG-HV-EffFurn-96AFUE with Updated code baseline"/>
    <s v="DEER1314"/>
    <s v="DEER2014"/>
  </r>
  <r>
    <n v="154"/>
    <s v="Res-GasFurnace-AFUE98"/>
    <x v="146"/>
    <s v="DEER2014"/>
    <s v="D13 v1.0"/>
    <d v="2014-03-20T12:00:00"/>
    <m/>
    <s v="ErRobNc"/>
    <s v="Res-Furnace-dHIR"/>
    <s v="DEER"/>
    <s v="Scaled"/>
    <s v="Delta"/>
    <n v="0.224"/>
    <n v="0.23300000000000001"/>
    <s v="None"/>
    <m/>
    <b v="0"/>
    <m/>
    <b v="0"/>
    <s v="Res"/>
    <s v="Any"/>
    <x v="2"/>
    <s v="SpaceHeat"/>
    <s v="SpaceHtg_eq"/>
    <x v="13"/>
    <m/>
    <m/>
    <s v="HV-EffFurn"/>
    <s v="HV-EffFurn"/>
    <s v="Furnace AFUE 78"/>
    <s v="Furnace AFUE 80"/>
    <x v="134"/>
    <m/>
    <m/>
    <m/>
    <s v="Standard"/>
    <m/>
    <s v="scaled based on deltaHIR, impacts based on RG-HV-EffFurn-96AFUE with Updated code baseline"/>
    <s v="DEER1314"/>
    <s v="DEER2014"/>
  </r>
  <r>
    <n v="155"/>
    <s v="NG-HVAC-Blr-Stm-lt300kBtuh-82p0AFUE-Atm"/>
    <x v="147"/>
    <s v="DEER2014"/>
    <s v="D13 v1.0"/>
    <d v="2014-03-20T12:00:00"/>
    <m/>
    <s v="RobNc"/>
    <s v="NG-HVAC-Blr-Stm-lt300kBtuh-82p0AFUE-Atm"/>
    <s v="DEER"/>
    <s v="Standard"/>
    <s v="None"/>
    <n v="0"/>
    <n v="0"/>
    <s v="None"/>
    <m/>
    <b v="0"/>
    <m/>
    <b v="0"/>
    <s v="Com"/>
    <s v="Any"/>
    <x v="2"/>
    <s v="SpaceHeat"/>
    <s v="SteamHtg_eq"/>
    <x v="14"/>
    <m/>
    <m/>
    <s v="HVAC-Blr"/>
    <s v="HVAC-Blr"/>
    <s v="Steam boiler (&lt;300 kBtuh, AFUE based on vintage, atmospheric)"/>
    <s v="Steam boiler (&lt;300 kBtuh, 80.0% AFUE, atmospheric)"/>
    <x v="135"/>
    <m/>
    <m/>
    <m/>
    <s v="Standard"/>
    <m/>
    <m/>
    <s v="DEER1314"/>
    <s v="DEER2014"/>
  </r>
  <r>
    <n v="156"/>
    <s v="NG-HVAC-Blr-Stm-lt300kBtuh-82p0AFUE-Drft"/>
    <x v="148"/>
    <s v="DEER2014"/>
    <s v="D13 v1.0"/>
    <d v="2014-03-20T12:00:00"/>
    <m/>
    <s v="RobNc"/>
    <s v="NG-HVAC-Blr-Stm-lt300kBtuh-82p0AFUE-Drft"/>
    <s v="DEER"/>
    <s v="Standard"/>
    <s v="None"/>
    <n v="0"/>
    <n v="0"/>
    <s v="None"/>
    <m/>
    <b v="0"/>
    <m/>
    <b v="0"/>
    <s v="Com"/>
    <s v="Any"/>
    <x v="2"/>
    <s v="SpaceHeat"/>
    <s v="SteamHtg_eq"/>
    <x v="14"/>
    <m/>
    <m/>
    <s v="HVAC-Blr"/>
    <s v="HVAC-Blr"/>
    <s v="Steam boiler (&lt;300 kBtuh, AFUE based on vintage, atmospheric)"/>
    <s v="Steam boiler (&lt;300 kBtuh, 80.0% AFUE, atmospheric)"/>
    <x v="136"/>
    <m/>
    <m/>
    <m/>
    <s v="Standard"/>
    <m/>
    <m/>
    <s v="DEER1314"/>
    <s v="DEER2014"/>
  </r>
  <r>
    <n v="157"/>
    <s v="NG-HVAC-Blr-Stm-300to2500kBtuh-85p0ET-Atm"/>
    <x v="149"/>
    <s v="DEER2014"/>
    <s v="D13 v1.0"/>
    <d v="2014-03-20T12:00:00"/>
    <m/>
    <s v="RobNc"/>
    <s v="NG-HVAC-Blr-Stm-300to2500kBtuh-85p0ET-Atm"/>
    <s v="DEER"/>
    <s v="Standard"/>
    <s v="None"/>
    <n v="0"/>
    <n v="0"/>
    <s v="None"/>
    <m/>
    <b v="0"/>
    <m/>
    <b v="0"/>
    <s v="Com"/>
    <s v="Any"/>
    <x v="2"/>
    <s v="SpaceHeat"/>
    <s v="SteamHtg_eq"/>
    <x v="15"/>
    <m/>
    <m/>
    <s v="HVAC-Blr"/>
    <s v="HVAC-Blr"/>
    <s v="Steam boiler (300-2500 kBtuh, thermal efficiency based on vintage, atmospheric)"/>
    <s v="Steam boiler (300-2500 kBtuh, 77.0% thermal efficiency, atmospheric)"/>
    <x v="137"/>
    <m/>
    <m/>
    <m/>
    <s v="Standard"/>
    <m/>
    <m/>
    <s v="DEER1314"/>
    <s v="DEER2014"/>
  </r>
  <r>
    <n v="158"/>
    <s v="NG-HVAC-Blr-Stm-300to2500kBtuh-85p0ET-Drft"/>
    <x v="150"/>
    <s v="DEER2014"/>
    <s v="D13 v1.0"/>
    <d v="2014-03-20T12:00:00"/>
    <m/>
    <s v="RobNc"/>
    <s v="NG-HVAC-Blr-Stm-300to2500kBtuh-85p0ET-Drft"/>
    <s v="DEER"/>
    <s v="Standard"/>
    <s v="None"/>
    <n v="0"/>
    <n v="0"/>
    <s v="None"/>
    <m/>
    <b v="0"/>
    <m/>
    <b v="0"/>
    <s v="Com"/>
    <s v="Any"/>
    <x v="2"/>
    <s v="SpaceHeat"/>
    <s v="SteamHtg_eq"/>
    <x v="15"/>
    <m/>
    <m/>
    <s v="HVAC-Blr"/>
    <s v="HVAC-Blr"/>
    <s v="Steam boiler (300-2500 kBtuh, thermal efficiency based on vintage, atmospheric)"/>
    <s v="Steam boiler (300-2500 kBtuh, 79.0% thermal efficiency, forced draft)"/>
    <x v="138"/>
    <m/>
    <m/>
    <m/>
    <s v="Standard"/>
    <m/>
    <m/>
    <s v="DEER1314"/>
    <s v="DEER2014"/>
  </r>
  <r>
    <n v="159"/>
    <s v="NG-HVAC-Blr-Stm-gt2500kBtuh-80p0EC-Atm"/>
    <x v="151"/>
    <s v="DEER2014"/>
    <s v="D13 v1.0"/>
    <d v="2014-03-20T12:00:00"/>
    <m/>
    <s v="RobNc"/>
    <s v="NG-HVAC-Blr-Stm-gt2500kBtuh-80p0EC-Atm"/>
    <s v="DEER"/>
    <s v="Standard"/>
    <s v="None"/>
    <n v="0"/>
    <n v="0"/>
    <s v="None"/>
    <m/>
    <b v="0"/>
    <m/>
    <b v="0"/>
    <s v="Com"/>
    <s v="Any"/>
    <x v="2"/>
    <s v="SpaceHeat"/>
    <s v="SteamHtg_eq"/>
    <x v="15"/>
    <m/>
    <m/>
    <s v="HVAC-Blr"/>
    <s v="HVAC-Blr"/>
    <s v="Steam boiler (&gt; 2500 kBtuh, combustion efficiency based on vintage, atmospheric)"/>
    <s v="Steam boiler (&gt; 2500 kBtuh, 77.0% combustion efficiency, atmospheric)"/>
    <x v="139"/>
    <m/>
    <m/>
    <m/>
    <s v="Standard"/>
    <m/>
    <m/>
    <s v="DEER1314"/>
    <s v="DEER2014"/>
  </r>
  <r>
    <n v="160"/>
    <s v="NG-HVAC-Blr-Stm-gt2500kBtuh-80p0EC-Drft"/>
    <x v="152"/>
    <s v="DEER2014"/>
    <s v="D13 v1.0"/>
    <d v="2014-03-20T12:00:00"/>
    <m/>
    <s v="RobNc"/>
    <s v="NG-HVAC-Blr-Stm-gt2500kBtuh-80p0EC-Drft"/>
    <s v="DEER"/>
    <s v="Standard"/>
    <s v="None"/>
    <n v="0"/>
    <n v="0"/>
    <s v="None"/>
    <m/>
    <b v="0"/>
    <m/>
    <b v="0"/>
    <s v="Com"/>
    <s v="Any"/>
    <x v="2"/>
    <s v="SpaceHeat"/>
    <s v="SteamHtg_eq"/>
    <x v="15"/>
    <m/>
    <m/>
    <s v="HVAC-Blr"/>
    <s v="HVAC-Blr"/>
    <s v="Steam boiler (&gt; 2500 kBtuh, combustion efficiency based on vintage, atmospheric)"/>
    <s v="Steam boiler (&gt; 2500 kBtuh, 79.0% combustion efficiency, forced draft)"/>
    <x v="140"/>
    <m/>
    <m/>
    <m/>
    <s v="Standard"/>
    <m/>
    <m/>
    <s v="DEER1314"/>
    <s v="DEER2014"/>
  </r>
  <r>
    <n v="161"/>
    <s v="NG-HVAC-Blr-HW-lt300kBtuh-84p5AFUE-Atm"/>
    <x v="153"/>
    <s v="DEER2014"/>
    <s v="D13 v1.0"/>
    <d v="2014-03-20T12:00:00"/>
    <m/>
    <s v="RobNc"/>
    <s v="NG-HVAC-Blr-HW-lt300kBtuh-84p5AFUE-Atm"/>
    <s v="DEER"/>
    <s v="Standard"/>
    <s v="None"/>
    <n v="0"/>
    <n v="0"/>
    <s v="None"/>
    <m/>
    <b v="0"/>
    <m/>
    <b v="0"/>
    <s v="Com"/>
    <s v="Any"/>
    <x v="2"/>
    <s v="SpaceHeat"/>
    <s v="WaterHtg_eq"/>
    <x v="14"/>
    <m/>
    <m/>
    <s v="HVAC-Blr"/>
    <s v="HVAC-Blr"/>
    <s v="Hot water boiler (&lt;300 kBtuh, AFUE based on vintage, atmospheric)"/>
    <s v="Hot water boiler (&lt;300 kBtuh, 82.0% AFUE, atmospheric)"/>
    <x v="141"/>
    <m/>
    <m/>
    <m/>
    <s v="Standard"/>
    <m/>
    <m/>
    <s v="DEER1314"/>
    <s v="DEER2014"/>
  </r>
  <r>
    <n v="162"/>
    <s v="NG-HVAC-Blr-HW-lt300kBtuh-84p5AFUE-Drft"/>
    <x v="154"/>
    <s v="DEER2014"/>
    <s v="D13 v1.0"/>
    <d v="2014-03-20T12:00:00"/>
    <m/>
    <s v="RobNc"/>
    <s v="NG-HVAC-Blr-HW-lt300kBtuh-84p5AFUE-Drft"/>
    <s v="DEER"/>
    <s v="Standard"/>
    <s v="None"/>
    <n v="0"/>
    <n v="0"/>
    <s v="None"/>
    <m/>
    <b v="0"/>
    <m/>
    <b v="0"/>
    <s v="Com"/>
    <s v="Any"/>
    <x v="2"/>
    <s v="SpaceHeat"/>
    <s v="WaterHtg_eq"/>
    <x v="14"/>
    <m/>
    <m/>
    <s v="HVAC-Blr"/>
    <s v="HVAC-Blr"/>
    <s v="Hot water boiler (&lt;300 kBtuh, AFUE based on vintage, atmospheric)"/>
    <s v="Hot water boiler (&lt;300 kBtuh, 82.0% AFUE, atmospheric)"/>
    <x v="142"/>
    <m/>
    <m/>
    <m/>
    <s v="Standard"/>
    <m/>
    <m/>
    <s v="DEER1314"/>
    <s v="DEER2014"/>
  </r>
  <r>
    <n v="163"/>
    <s v="NG-HVAC-Blr-HW-lt300kBtuh-94p0AFUE-Cnd"/>
    <x v="155"/>
    <s v="DEER2014"/>
    <s v="D13 v1.0"/>
    <d v="2014-03-20T12:00:00"/>
    <m/>
    <s v="RobNc"/>
    <s v="NG-HVAC-Blr-HW-lt300kBtuh-94p0AFUE-Cnd"/>
    <s v="DEER"/>
    <s v="Standard"/>
    <s v="None"/>
    <n v="0"/>
    <n v="0"/>
    <s v="None"/>
    <m/>
    <b v="0"/>
    <m/>
    <b v="0"/>
    <s v="Com"/>
    <s v="Any"/>
    <x v="2"/>
    <s v="SpaceHeat"/>
    <s v="WaterHtg_eq"/>
    <x v="14"/>
    <m/>
    <m/>
    <s v="HVAC-Blr"/>
    <s v="HVAC-Blr"/>
    <s v="Hot water boiler (&lt;300 kBtuh, AFUE based on vintage, atmospheric)"/>
    <s v="Hot water boiler (&lt;300 kBtuh, 82.0% AFUE, atmospheric)"/>
    <x v="143"/>
    <m/>
    <m/>
    <m/>
    <s v="Standard"/>
    <m/>
    <m/>
    <s v="DEER1314"/>
    <s v="DEER2014"/>
  </r>
  <r>
    <n v="164"/>
    <s v="NG-HVAC-Blr-HW-300to2500kBtuh-85p0ET-Atm"/>
    <x v="156"/>
    <s v="DEER2014"/>
    <s v="D13 v1.0"/>
    <d v="2014-03-20T12:00:00"/>
    <m/>
    <s v="RobNc"/>
    <s v="NG-HVAC-Blr-HW-300to2500kBtuh-85p0ET-Atm"/>
    <s v="DEER"/>
    <s v="Standard"/>
    <s v="None"/>
    <n v="0"/>
    <n v="0"/>
    <s v="None"/>
    <m/>
    <b v="0"/>
    <m/>
    <b v="0"/>
    <s v="Com"/>
    <s v="Any"/>
    <x v="2"/>
    <s v="SpaceHeat"/>
    <s v="WaterHtg_eq"/>
    <x v="15"/>
    <m/>
    <m/>
    <s v="HVAC-Blr"/>
    <s v="HVAC-Blr"/>
    <s v="Hot water boiler (300-2500 kBtuh, thermal efficiency based on vintage, atmospheric)"/>
    <s v="Hot water boiler (300-2500 kBtuh, 80.0% thermal efficiency, atmospheric)"/>
    <x v="144"/>
    <m/>
    <m/>
    <m/>
    <s v="Standard"/>
    <m/>
    <m/>
    <s v="DEER1314"/>
    <s v="DEER2014"/>
  </r>
  <r>
    <n v="165"/>
    <s v="NG-HVAC-Blr-HW-300to2500kBtuh-85p0ET-Drft"/>
    <x v="157"/>
    <s v="DEER2014"/>
    <s v="D13 v1.0"/>
    <d v="2014-03-20T12:00:00"/>
    <m/>
    <s v="RobNc"/>
    <s v="NG-HVAC-Blr-HW-300to2500kBtuh-85p0ET-Drft"/>
    <s v="DEER"/>
    <s v="Standard"/>
    <s v="None"/>
    <n v="0"/>
    <n v="0"/>
    <s v="None"/>
    <m/>
    <b v="0"/>
    <m/>
    <b v="0"/>
    <s v="Com"/>
    <s v="Any"/>
    <x v="2"/>
    <s v="SpaceHeat"/>
    <s v="WaterHtg_eq"/>
    <x v="15"/>
    <m/>
    <m/>
    <s v="HVAC-Blr"/>
    <s v="HVAC-Blr"/>
    <s v="Hot water boiler (300-2500 kBtuh, thermal efficiency based on vintage, atmospheric)"/>
    <s v="Hot water boiler (300-2500 kBtuh, 80.0% thermal efficiency, forced draft)"/>
    <x v="145"/>
    <m/>
    <m/>
    <m/>
    <s v="Standard"/>
    <m/>
    <m/>
    <s v="DEER1314"/>
    <s v="DEER2014"/>
  </r>
  <r>
    <n v="166"/>
    <s v="NG-HVAC-Blr-HW-300to2500kBtuh-94p0ET-Cnd"/>
    <x v="158"/>
    <s v="DEER2014"/>
    <s v="D13 v1.0"/>
    <d v="2014-03-20T12:00:00"/>
    <m/>
    <s v="RobNc"/>
    <s v="NG-HVAC-Blr-HW-300to2500kBtuh-94p0ET-Cnd"/>
    <s v="DEER"/>
    <s v="Standard"/>
    <s v="None"/>
    <n v="0"/>
    <n v="0"/>
    <s v="None"/>
    <m/>
    <b v="0"/>
    <m/>
    <b v="0"/>
    <s v="Com"/>
    <s v="Any"/>
    <x v="2"/>
    <s v="SpaceHeat"/>
    <s v="WaterHtg_eq"/>
    <x v="15"/>
    <m/>
    <m/>
    <s v="HVAC-Blr"/>
    <s v="HVAC-Blr"/>
    <s v="Hot water boiler (300-2500 kBtuh, thermal efficiency based on vintage, atmospheric)"/>
    <s v="Hot water boiler (300-2500 kBtuh, 80.0% thermal efficiency, condensing)"/>
    <x v="146"/>
    <m/>
    <m/>
    <m/>
    <s v="Standard"/>
    <m/>
    <m/>
    <s v="DEER1314"/>
    <s v="DEER2014"/>
  </r>
  <r>
    <n v="167"/>
    <s v="NG-HVAC-Blr-HW-gt2500kBtuh-85p0EC-Atm"/>
    <x v="159"/>
    <s v="DEER2014"/>
    <s v="D13 v1.0"/>
    <d v="2014-03-20T12:00:00"/>
    <m/>
    <s v="RobNc"/>
    <s v="NG-HVAC-Blr-HW-gt2500kBtuh-85p0EC-Atm"/>
    <s v="DEER"/>
    <s v="Standard"/>
    <s v="None"/>
    <n v="0"/>
    <n v="0"/>
    <s v="None"/>
    <m/>
    <b v="0"/>
    <m/>
    <b v="0"/>
    <s v="Com"/>
    <s v="Any"/>
    <x v="2"/>
    <s v="SpaceHeat"/>
    <s v="WaterHtg_eq"/>
    <x v="15"/>
    <m/>
    <m/>
    <s v="HVAC-Blr"/>
    <s v="HVAC-Blr"/>
    <s v="Hot water boiler (&gt; 2500 kBtuh, combustion efficiency based on vintage, atmospheric)"/>
    <s v="Hot water boiler (&gt; 2500 kBtuh, 82.0% combustion efficiency, atmospheric)"/>
    <x v="147"/>
    <m/>
    <m/>
    <m/>
    <s v="Standard"/>
    <m/>
    <m/>
    <s v="DEER1314"/>
    <s v="DEER2014"/>
  </r>
  <r>
    <n v="168"/>
    <s v="NG-HVAC-Blr-HW-gt2500kBtuh-85p0EC-Drft"/>
    <x v="160"/>
    <s v="DEER2014"/>
    <s v="D13 v1.0"/>
    <d v="2014-03-20T12:00:00"/>
    <m/>
    <s v="RobNc"/>
    <s v="NG-HVAC-Blr-HW-gt2500kBtuh-85p0EC-Drft"/>
    <s v="DEER"/>
    <s v="Standard"/>
    <s v="None"/>
    <n v="0"/>
    <n v="0"/>
    <s v="None"/>
    <m/>
    <b v="0"/>
    <m/>
    <b v="0"/>
    <s v="Com"/>
    <s v="Any"/>
    <x v="2"/>
    <s v="SpaceHeat"/>
    <s v="WaterHtg_eq"/>
    <x v="15"/>
    <m/>
    <m/>
    <s v="HVAC-Blr"/>
    <s v="HVAC-Blr"/>
    <s v="Hot water boiler (&gt; 2500 kBtuh, combustion efficiency based on vintage, atmospheric)"/>
    <s v="Hot water boiler (&gt; 2500 kBtuh, 82.0% combustion efficiency, atmospheric)"/>
    <x v="148"/>
    <m/>
    <m/>
    <m/>
    <s v="Standard"/>
    <m/>
    <m/>
    <s v="DEER1314"/>
    <s v="DEER2014"/>
  </r>
  <r>
    <n v="169"/>
    <s v="Res-DuctSeal-HighToLow-wtd"/>
    <x v="161"/>
    <s v="DEER2014"/>
    <s v="D11 v4.00"/>
    <d v="2014-03-20T12:00:00"/>
    <m/>
    <s v="Retro"/>
    <s v="Res-DuctSeal-HighToLow-wtd"/>
    <s v="DEER"/>
    <s v="CrossMeasWtd"/>
    <m/>
    <n v="0"/>
    <n v="0"/>
    <s v="None"/>
    <s v="Res-DuctSeal-HighToLow"/>
    <b v="0"/>
    <m/>
    <b v="0"/>
    <s v="Res"/>
    <s v="Any"/>
    <x v="2"/>
    <s v="VentAirDist"/>
    <s v="HV_AirDist"/>
    <x v="16"/>
    <m/>
    <m/>
    <s v="HV-DuctSeal"/>
    <s v="HV-DuctSeal"/>
    <s v="20% Supply/20% Return Leakage (single and multi-family),  35% Supply Leakage (mobile home)"/>
    <s v="6% Supply/6% Return Leakage (single and multi-family),  15% Supply Leakage (mobile home)"/>
    <x v="149"/>
    <m/>
    <m/>
    <m/>
    <s v="Standard"/>
    <m/>
    <m/>
    <s v="DEER1314"/>
    <s v="DEER2014"/>
  </r>
  <r>
    <n v="170"/>
    <s v="Res-DuctSeal-MedToLow-wtd"/>
    <x v="162"/>
    <s v="DEER2014"/>
    <s v="D11 v4.00"/>
    <d v="2014-03-20T12:00:00"/>
    <m/>
    <s v="Retro"/>
    <s v="Res-DuctSeal-MedToLow-wtd"/>
    <s v="DEER"/>
    <s v="CrossMeasWtd"/>
    <m/>
    <n v="0"/>
    <n v="0"/>
    <s v="None"/>
    <s v="Res-DuctSeal-MedToLow"/>
    <b v="0"/>
    <m/>
    <b v="0"/>
    <s v="Res"/>
    <s v="Any"/>
    <x v="2"/>
    <s v="VentAirDist"/>
    <s v="HV_AirDist"/>
    <x v="16"/>
    <m/>
    <m/>
    <s v="HV-DuctSeal"/>
    <s v="HV-DuctSeal"/>
    <s v="12% Supply/12% Return Leakage (single and multi-family),  25% Supply Leakage (mobile home)"/>
    <s v="6% Supply/6% Return Leakage (single and multi-family),  15% Supply Leakage (mobile home)"/>
    <x v="149"/>
    <m/>
    <m/>
    <m/>
    <s v="Standard"/>
    <m/>
    <m/>
    <s v="DEER1314"/>
    <s v="DEER2014"/>
  </r>
  <r>
    <n v="171"/>
    <s v="NB-HVAC-DuctSeal-high"/>
    <x v="163"/>
    <s v="DEER2014"/>
    <s v="D13 v1.0"/>
    <d v="2014-03-20T12:00:00"/>
    <m/>
    <s v="Retro"/>
    <s v="NB-HVAC-DuctSeal-high"/>
    <s v="DEER"/>
    <s v="Standard"/>
    <s v="None"/>
    <n v="0"/>
    <n v="0"/>
    <s v="None"/>
    <m/>
    <b v="0"/>
    <m/>
    <b v="0"/>
    <s v="Com"/>
    <s v="Any"/>
    <x v="2"/>
    <s v="VentAirDist"/>
    <s v="HV_AirDist"/>
    <x v="17"/>
    <m/>
    <m/>
    <s v="HVAC-DuctSeal"/>
    <s v="HVAC-DuctSeal"/>
    <s v="Duct Leakage: 20% supply; 20% return (40% total)"/>
    <s v="NULL"/>
    <x v="150"/>
    <m/>
    <m/>
    <m/>
    <s v="Standard"/>
    <s v="D08-NB-HVAC-DuctSeal-high"/>
    <m/>
    <s v="DEER1314"/>
    <s v="DEER2014"/>
  </r>
  <r>
    <n v="172"/>
    <s v="NB-HVAC-DuctSeal-low"/>
    <x v="164"/>
    <s v="DEER2014"/>
    <s v="D13 v1.0"/>
    <d v="2014-03-20T12:00:00"/>
    <m/>
    <s v="Retro"/>
    <s v="NB-HVAC-DuctSeal-low"/>
    <s v="DEER"/>
    <s v="Standard"/>
    <s v="None"/>
    <n v="0"/>
    <n v="0"/>
    <s v="None"/>
    <m/>
    <b v="0"/>
    <m/>
    <b v="0"/>
    <s v="Com"/>
    <s v="Any"/>
    <x v="2"/>
    <s v="VentAirDist"/>
    <s v="HV_AirDist"/>
    <x v="17"/>
    <m/>
    <m/>
    <s v="HVAC-DuctSeal"/>
    <s v="HVAC-DuctSeal"/>
    <s v="Duct Leakage: 14% supply; 14% return (28% total)"/>
    <s v="NULL"/>
    <x v="151"/>
    <m/>
    <m/>
    <m/>
    <s v="Standard"/>
    <s v="D08-NB-HVAC-DuctSeal-low"/>
    <m/>
    <s v="DEER1314"/>
    <s v="DEER2014"/>
  </r>
  <r>
    <n v="340"/>
    <s v="NE-WtrHt-SmlInst-Elec-lte12kW-lt2G"/>
    <x v="165"/>
    <s v="DEER2014"/>
    <s v="D13 v1.0"/>
    <d v="2014-03-20T12:00:00"/>
    <m/>
    <s v="RobNc"/>
    <s v="NE-WtrHt-SmlInst-Elec-lte12kW-lt2G"/>
    <s v="DEER"/>
    <s v="Standard"/>
    <s v="None"/>
    <n v="0"/>
    <n v="0"/>
    <s v="None"/>
    <m/>
    <b v="0"/>
    <m/>
    <b v="0"/>
    <s v="Com"/>
    <s v="Any"/>
    <x v="3"/>
    <s v="Heating"/>
    <s v="WaterHtg_eq"/>
    <x v="18"/>
    <m/>
    <m/>
    <s v="WtrHt-Instant-Com"/>
    <s v="WtrHt-Instant-Com"/>
    <s v="Small Electric Storage Water Heater 40 Gal,  EF and based on vintage, Recov Eff = 0.98"/>
    <s v="Small Electric Storage Water Heater 40 Gal,  EF = 0.93, Recov Eff = 0.98"/>
    <x v="152"/>
    <m/>
    <m/>
    <s v="NE-WtrHt-SmlInst-Elec-lte12kW-lt2G"/>
    <s v="Standard"/>
    <m/>
    <m/>
    <s v="DEER1314"/>
    <s v="DEER2014"/>
  </r>
  <r>
    <n v="341"/>
    <s v="NG-WtrHt-SmlInst-Gas-lte75kBtuh-lt2G-0p82EF"/>
    <x v="166"/>
    <s v="DEER2014"/>
    <s v="D13 v1.0"/>
    <d v="2014-03-20T12:00:00"/>
    <m/>
    <s v="ErRobNc"/>
    <s v="NG-WtrHt-SmlInst-Gas-lte75kBtuh-lt2G-0p82EF"/>
    <s v="DEER"/>
    <s v="Standard"/>
    <s v="None"/>
    <n v="0"/>
    <n v="0"/>
    <s v="None"/>
    <m/>
    <b v="0"/>
    <m/>
    <b v="0"/>
    <s v="Com"/>
    <s v="Any"/>
    <x v="3"/>
    <s v="Heating"/>
    <s v="WaterHtg_eq"/>
    <x v="18"/>
    <m/>
    <m/>
    <s v="WtrHt-Instant-Com"/>
    <s v="WtrHt-Instant-Com"/>
    <s v="Small Gas Storage Water Heater 40 Gal, EF and Recov Eff based on vintage"/>
    <s v="Small Gas Storage Water Heater 40 Gal, EF = 0.60, Recov Eff = 0.76"/>
    <x v="153"/>
    <m/>
    <m/>
    <s v="NG-WtrHt-SmlInst-Gas-lte75kBtuh-lt2G-0p82EF"/>
    <s v="Standard"/>
    <m/>
    <m/>
    <s v="DEER1314"/>
    <s v="DEER2014"/>
  </r>
  <r>
    <n v="342"/>
    <s v="RE-WtrHt-SmlInst-Elec-lte12kW-lt2G"/>
    <x v="167"/>
    <s v="DEER2014"/>
    <s v="D11 v4.00"/>
    <d v="2014-03-20T12:00:00"/>
    <m/>
    <s v="RobNc"/>
    <s v="RE-WtrHt-SmlInst-Elec-lte12kW-lt2G"/>
    <s v="DEER"/>
    <s v="Standard"/>
    <s v="None"/>
    <n v="0"/>
    <n v="0"/>
    <s v="None"/>
    <m/>
    <b v="0"/>
    <m/>
    <b v="0"/>
    <s v="Res"/>
    <s v="Any"/>
    <x v="3"/>
    <s v="Heating"/>
    <s v="WaterHtg_eq"/>
    <x v="18"/>
    <m/>
    <m/>
    <s v="WtrHt-Instant-Res"/>
    <s v="WtrHt-Instant-Res"/>
    <s v="Small Electric Storage Water Heater 30 Gal;  EF = 0.93; Recov Eff = 0.98"/>
    <s v="Small Electric Storage Water Heater 30 Gal;  EF = 0.93; Recov Eff = 0.98"/>
    <x v="154"/>
    <m/>
    <m/>
    <s v="RE-WtrHt-SmlInst-Elec-lte12kW-lt2G"/>
    <s v="Standard"/>
    <s v="D08-RE-WtrHt-SmlInst-Elec-lte12kW-lt2G"/>
    <m/>
    <s v="DEER1314"/>
    <s v="DEER2014"/>
  </r>
  <r>
    <n v="343"/>
    <s v="NE-WtrHt-LrgInst-Elec-gt12kW"/>
    <x v="168"/>
    <s v="DEER2014"/>
    <s v="D13 v1.0"/>
    <d v="2014-03-20T12:00:00"/>
    <m/>
    <s v="RobNc"/>
    <s v="NE-WtrHt-LrgInst-Elec-gt12kW"/>
    <s v="DEER"/>
    <s v="Standard"/>
    <s v="None"/>
    <n v="0"/>
    <n v="0"/>
    <s v="None"/>
    <m/>
    <b v="0"/>
    <m/>
    <b v="0"/>
    <s v="Com"/>
    <s v="Any"/>
    <x v="3"/>
    <s v="Heating"/>
    <s v="WaterHtg_eq"/>
    <x v="19"/>
    <m/>
    <m/>
    <s v="WtrHt-Instant-Com"/>
    <s v="WtrHt-Instant-Com"/>
    <s v="Large Electric Storage Water Heater, Recov Eff = 0.98, Stdby Loss based on vintage"/>
    <s v="Large Electric Storage Water Heater, Recov Eff = 0.98, Stdby Loss = 0.54%/hr"/>
    <x v="155"/>
    <m/>
    <m/>
    <s v="NE-WtrHt-LrgInst-Elec-gt12kW"/>
    <s v="Standard"/>
    <m/>
    <m/>
    <s v="DEER1314"/>
    <s v="DEER2014"/>
  </r>
  <r>
    <n v="344"/>
    <s v="NE-WtrHt-LrgStrg-Elec-gt12kW"/>
    <x v="169"/>
    <s v="DEER2014"/>
    <s v="D13 v1.0"/>
    <d v="2014-03-20T12:00:00"/>
    <m/>
    <s v="RobNc"/>
    <s v="NE-WtrHt-LrgStrg-Elec-gt12kW"/>
    <s v="DEER"/>
    <s v="Standard"/>
    <s v="None"/>
    <n v="0"/>
    <n v="0"/>
    <s v="None"/>
    <m/>
    <b v="0"/>
    <m/>
    <b v="0"/>
    <s v="Com"/>
    <s v="Any"/>
    <x v="3"/>
    <s v="Heating"/>
    <s v="WaterHtg_eq"/>
    <x v="19"/>
    <m/>
    <m/>
    <s v="WtrHt-Com"/>
    <s v="WtrHt-Com"/>
    <s v="Large Electric Storage Water Heater, Recov Eff = 0.98, Stdby Loss based on vintage"/>
    <s v="Large Electric Storage Water Heater, Recov Eff = 0.98, Stdby Loss = 0.54%/hr"/>
    <x v="156"/>
    <m/>
    <m/>
    <s v="NE-WtrHt-LrgStrg-Elec-gt12kW"/>
    <s v="Standard"/>
    <s v="D08-NE-WtrHt-LrgStrg-Elec-gt12kW"/>
    <m/>
    <s v="DEER1314"/>
    <s v="DEER2014"/>
  </r>
  <r>
    <n v="345"/>
    <s v="NG-WtrHt-LrgInst-Gas-gt200kBtuh-0p80Et"/>
    <x v="170"/>
    <s v="DEER2014"/>
    <s v="D13 v1.0"/>
    <d v="2014-03-20T12:00:00"/>
    <m/>
    <s v="ErRobNc"/>
    <s v="NG-WtrHt-LrgInst-Gas-gt200kBtuh-0p80Et"/>
    <s v="DEER"/>
    <s v="Standard"/>
    <s v="None"/>
    <n v="0"/>
    <n v="0"/>
    <s v="None"/>
    <m/>
    <b v="0"/>
    <m/>
    <b v="0"/>
    <s v="Com"/>
    <s v="Any"/>
    <x v="3"/>
    <s v="Heating"/>
    <s v="WaterHtg_eq"/>
    <x v="19"/>
    <m/>
    <m/>
    <s v="WtrHt-Com"/>
    <s v="WtrHt-Com"/>
    <s v="Large Gas Storage Water Heater, Et and Stdby Loss based on vintage"/>
    <s v="Large Gas Storage Water Heater, Et = 0.80, Stdby Loss = 0.56%/hr"/>
    <x v="157"/>
    <m/>
    <m/>
    <s v="NG-WtrHt-LrgInst-Gas-gt200kBtuh-0p80Et"/>
    <s v="Standard"/>
    <m/>
    <m/>
    <s v="DEER1314"/>
    <s v="DEER2014"/>
  </r>
  <r>
    <n v="346"/>
    <s v="NG-WtrHt-LrgInst-Gas-gt200kBtuh-0p85Et"/>
    <x v="171"/>
    <s v="DEER2014"/>
    <s v="D13 v1.0"/>
    <d v="2014-03-20T12:00:00"/>
    <m/>
    <s v="ErRobNc"/>
    <s v="NG-WtrHt-LrgInst-Gas-gt200kBtuh-0p85Et"/>
    <s v="DEER"/>
    <s v="Standard"/>
    <s v="None"/>
    <n v="0"/>
    <n v="0"/>
    <s v="None"/>
    <m/>
    <b v="0"/>
    <m/>
    <b v="0"/>
    <s v="Com"/>
    <s v="Any"/>
    <x v="3"/>
    <s v="Heating"/>
    <s v="WaterHtg_eq"/>
    <x v="19"/>
    <m/>
    <m/>
    <s v="WtrHt-Com"/>
    <s v="WtrHt-Com"/>
    <s v="Large Gas Storage Water Heater, Et and Stdby Loss based on vintage"/>
    <s v="Large Gas Storage Water Heater, Et = 0.80, Stdby Loss = 0.56%/hr"/>
    <x v="158"/>
    <m/>
    <m/>
    <s v="NG-WtrHt-LrgInst-Gas-gt200kBtuh-0p85Et"/>
    <s v="Standard"/>
    <m/>
    <m/>
    <s v="DEER1314"/>
    <s v="DEER2014"/>
  </r>
  <r>
    <n v="347"/>
    <s v="NG-WtrHt-LrgInst-Gas-gt200kBtuh-0p90Et"/>
    <x v="172"/>
    <s v="DEER2014"/>
    <s v="D13 v1.0"/>
    <d v="2014-03-20T12:00:00"/>
    <m/>
    <s v="ErRobNc"/>
    <s v="NG-WtrHt-LrgInst-Gas-gt200kBtuh-0p90Et"/>
    <s v="DEER"/>
    <s v="Standard"/>
    <s v="None"/>
    <n v="0"/>
    <n v="0"/>
    <s v="None"/>
    <m/>
    <b v="0"/>
    <m/>
    <b v="0"/>
    <s v="Com"/>
    <s v="Any"/>
    <x v="3"/>
    <s v="Heating"/>
    <s v="WaterHtg_eq"/>
    <x v="19"/>
    <m/>
    <m/>
    <s v="WtrHt-Com"/>
    <s v="WtrHt-Com"/>
    <s v="Large Gas Storage Water Heater, Et and Stdby Loss based on vintage"/>
    <s v="Large Gas Storage Water Heater, Et = 0.80, Stdby Loss = 0.56%/hr"/>
    <x v="159"/>
    <m/>
    <m/>
    <s v="NG-WtrHt-LrgInst-Gas-gt200kBtuh-0p90Et"/>
    <s v="Standard"/>
    <m/>
    <m/>
    <s v="DEER1314"/>
    <s v="DEER2014"/>
  </r>
  <r>
    <n v="348"/>
    <s v="NG-WtrHt-MedInst-Gas-76to200kBtuh-0p80Et"/>
    <x v="173"/>
    <s v="DEER2014"/>
    <s v="D13 v1.0"/>
    <d v="2014-03-20T12:00:00"/>
    <m/>
    <s v="ErRobNc"/>
    <s v="NG-WtrHt-MedInst-Gas-76to200kBtuh-0p80Et"/>
    <s v="DEER"/>
    <s v="Standard"/>
    <s v="None"/>
    <n v="0"/>
    <n v="0"/>
    <s v="None"/>
    <m/>
    <b v="0"/>
    <m/>
    <b v="0"/>
    <s v="Com"/>
    <s v="Any"/>
    <x v="3"/>
    <s v="Heating"/>
    <s v="WaterHtg_eq"/>
    <x v="19"/>
    <m/>
    <m/>
    <s v="WtrHt-Instant-Com"/>
    <s v="WtrHt-Instant-Com"/>
    <s v="Large Gas Storage Water Heater, Et and Stdby Loss based on vintage"/>
    <s v="Large Gas Storage Water Heater, Et = 0.80, Stdby Loss = 0.56%/hr"/>
    <x v="160"/>
    <m/>
    <m/>
    <s v="NG-WtrHt-MedInst-Gas-76to200kBtuh-0p80Et"/>
    <s v="Standard"/>
    <m/>
    <m/>
    <s v="DEER1314"/>
    <s v="DEER2014"/>
  </r>
  <r>
    <n v="349"/>
    <s v="NG-WtrHt-MedInst-Gas-76to200kBtuh-0p85Et"/>
    <x v="174"/>
    <s v="DEER2014"/>
    <s v="D13 v1.0"/>
    <d v="2014-03-20T12:00:00"/>
    <m/>
    <s v="ErRobNc"/>
    <s v="NG-WtrHt-MedInst-Gas-76to200kBtuh-0p85Et"/>
    <s v="DEER"/>
    <s v="Standard"/>
    <s v="None"/>
    <n v="0"/>
    <n v="0"/>
    <s v="None"/>
    <m/>
    <b v="0"/>
    <m/>
    <b v="0"/>
    <s v="Com"/>
    <s v="Any"/>
    <x v="3"/>
    <s v="Heating"/>
    <s v="WaterHtg_eq"/>
    <x v="19"/>
    <m/>
    <m/>
    <s v="WtrHt-Instant-Com"/>
    <s v="WtrHt-Instant-Com"/>
    <s v="Large Gas Storage Water Heater, Et and Stdby Loss based on vintage"/>
    <s v="Large Gas Storage Water Heater, Et = 0.80, Stdby Loss = 0.56%/hr"/>
    <x v="161"/>
    <m/>
    <m/>
    <s v="NG-WtrHt-MedInst-Gas-76to200kBtuh-0p85Et"/>
    <s v="Standard"/>
    <m/>
    <m/>
    <s v="DEER1314"/>
    <s v="DEER2014"/>
  </r>
  <r>
    <n v="350"/>
    <s v="NG-WtrHt-MedInst-Gas-76to200kBtuh-0p90Et"/>
    <x v="175"/>
    <s v="DEER2014"/>
    <s v="D13 v1.0"/>
    <d v="2014-03-20T12:00:00"/>
    <m/>
    <s v="ErRobNc"/>
    <s v="NG-WtrHt-MedInst-Gas-76to200kBtuh-0p90Et"/>
    <s v="DEER"/>
    <s v="Standard"/>
    <s v="None"/>
    <n v="0"/>
    <n v="0"/>
    <s v="None"/>
    <m/>
    <b v="0"/>
    <m/>
    <b v="0"/>
    <s v="Com"/>
    <s v="Any"/>
    <x v="3"/>
    <s v="Heating"/>
    <s v="WaterHtg_eq"/>
    <x v="19"/>
    <m/>
    <m/>
    <s v="WtrHt-Instant-Com"/>
    <s v="WtrHt-Instant-Com"/>
    <s v="Large Gas Storage Water Heater, Et and Stdby Loss based on vintage"/>
    <s v="Large Gas Storage Water Heater, Et = 0.80, Stdby Loss = 0.56%/hr"/>
    <x v="162"/>
    <m/>
    <m/>
    <s v="NG-WtrHt-MedInst-Gas-76to200kBtuh-0p90Et"/>
    <s v="Standard"/>
    <m/>
    <m/>
    <s v="DEER1314"/>
    <s v="DEER2014"/>
  </r>
  <r>
    <n v="351"/>
    <s v="NE-WtrHt-SmlStrg-Elec-lte12kW-30G-0p95EF"/>
    <x v="176"/>
    <s v="DEER2014"/>
    <s v="D13 v1.0"/>
    <d v="2014-03-20T12:00:00"/>
    <m/>
    <s v="RobNc"/>
    <s v="NE-WtrHt-SmlStrg-Elec-lte12kW-30G-0p95EF"/>
    <s v="DEER"/>
    <s v="Standard"/>
    <s v="None"/>
    <n v="0"/>
    <n v="0"/>
    <s v="None"/>
    <m/>
    <b v="0"/>
    <m/>
    <b v="0"/>
    <s v="Com"/>
    <s v="Any"/>
    <x v="3"/>
    <s v="Heating"/>
    <s v="WaterHtg_eq"/>
    <x v="20"/>
    <m/>
    <m/>
    <s v="WtrHt-Com"/>
    <s v="WtrHt-Com"/>
    <s v="Small Electric Storage Water Heater 30 Gal,  EF and based on vintage, Recov Eff = 0.98"/>
    <s v="Small Electric Storage Water Heater 30 Gal,  EF = 0.93, Recov Eff = 0.98"/>
    <x v="163"/>
    <m/>
    <m/>
    <s v="NE-WtrHt-SmlStrg-Elec-lte12kW-30G-0p95EF"/>
    <s v="Standard"/>
    <s v="D08-NE-WtrHt-SmlStrg-Elec-lte12kW-30G-0p95EF"/>
    <m/>
    <s v="DEER1314"/>
    <s v="DEER2014"/>
  </r>
  <r>
    <n v="352"/>
    <s v="NE-WtrHt-SmlStrg-Elec-lte12kW-40G-0p94EF"/>
    <x v="177"/>
    <s v="DEER2014"/>
    <s v="D13 v1.0"/>
    <d v="2014-03-20T12:00:00"/>
    <m/>
    <s v="RobNc"/>
    <s v="NE-WtrHt-SmlStrg-Elec-lte12kW-40G-0p94EF"/>
    <s v="DEER"/>
    <s v="Standard"/>
    <s v="None"/>
    <n v="0"/>
    <n v="0"/>
    <s v="None"/>
    <m/>
    <b v="0"/>
    <m/>
    <b v="0"/>
    <s v="Com"/>
    <s v="Any"/>
    <x v="3"/>
    <s v="Heating"/>
    <s v="WaterHtg_eq"/>
    <x v="20"/>
    <m/>
    <m/>
    <s v="WtrHt-Com"/>
    <s v="WtrHt-Com"/>
    <s v="Small Electric Storage Water Heater 40 Gal,  EF and based on vintage, Recov Eff = 0.98"/>
    <s v="Small Electric Storage Water Heater 40 Gal,  EF = 0.92, Recov Eff = 0.98"/>
    <x v="164"/>
    <m/>
    <m/>
    <s v="NE-WtrHt-SmlStrg-Elec-lte12kW-40G-0p94EF"/>
    <s v="Standard"/>
    <s v="D08-NE-WtrHt-SmlStrg-Elec-lte12kW-40G-0p94EF"/>
    <m/>
    <s v="DEER1314"/>
    <s v="DEER2014"/>
  </r>
  <r>
    <n v="353"/>
    <s v="NE-WtrHt-SmlStrg-Elec-lte12kW-50G-0p93EF"/>
    <x v="178"/>
    <s v="DEER2014"/>
    <s v="D13 v1.0"/>
    <d v="2014-03-20T12:00:00"/>
    <m/>
    <s v="RobNc"/>
    <s v="NE-WtrHt-SmlStrg-Elec-lte12kW-50G-0p93EF"/>
    <s v="DEER"/>
    <s v="Standard"/>
    <s v="None"/>
    <n v="0"/>
    <n v="0"/>
    <s v="None"/>
    <m/>
    <b v="0"/>
    <m/>
    <b v="0"/>
    <s v="Com"/>
    <s v="Any"/>
    <x v="3"/>
    <s v="Heating"/>
    <s v="WaterHtg_eq"/>
    <x v="20"/>
    <m/>
    <m/>
    <s v="WtrHt-Com"/>
    <s v="WtrHt-Com"/>
    <s v="Small Electric Storage Water Heater 50 Gal,  EF and based on vintage, Recov Eff = 0.98"/>
    <s v="Small Electric Storage Water Heater 50 Gal,  EF = 0.90, Recov Eff = 0.98"/>
    <x v="165"/>
    <m/>
    <m/>
    <s v="NE-WtrHt-SmlStrg-Elec-lte12kW-50G-0p93EF"/>
    <s v="Standard"/>
    <s v="D08-NE-WtrHt-SmlStrg-Elec-lte12kW-50G-0p93EF"/>
    <m/>
    <s v="DEER1314"/>
    <s v="DEER2014"/>
  </r>
  <r>
    <n v="354"/>
    <s v="NE-WtrHt-SmlStrg-Elec-lte12kW-60G-0p92EF"/>
    <x v="179"/>
    <s v="DEER2014"/>
    <s v="D13 v1.0"/>
    <d v="2014-03-20T12:00:00"/>
    <m/>
    <s v="RobNc"/>
    <s v="NE-WtrHt-SmlStrg-Elec-lte12kW-60G-0p92EF"/>
    <s v="DEER"/>
    <s v="Standard"/>
    <s v="None"/>
    <n v="0"/>
    <n v="0"/>
    <s v="None"/>
    <m/>
    <b v="0"/>
    <m/>
    <b v="0"/>
    <s v="Com"/>
    <s v="Any"/>
    <x v="3"/>
    <s v="Heating"/>
    <s v="WaterHtg_eq"/>
    <x v="20"/>
    <m/>
    <m/>
    <s v="WtrHt-Com"/>
    <s v="WtrHt-Com"/>
    <s v="Small Electric Storage Water Heater 60 Gal,  EF and based on vintage, Recov Eff = 0.98"/>
    <s v="Small Electric Storage Water Heater 60 Gal,  EF = 0.89, Recov Eff = 0.98"/>
    <x v="166"/>
    <m/>
    <m/>
    <s v="NE-WtrHt-SmlStrg-Elec-lte12kW-60G-0p92EF"/>
    <s v="Standard"/>
    <s v="D08-NE-WtrHt-SmlStrg-Elec-lte12kW-60G-0p92EF"/>
    <m/>
    <s v="DEER1314"/>
    <s v="DEER2014"/>
  </r>
  <r>
    <n v="355"/>
    <s v="NE-WtrHt-SmlStrg-Elec-lte12kW-75G-0p91EF"/>
    <x v="180"/>
    <s v="DEER2014"/>
    <s v="D13 v1.0"/>
    <d v="2014-03-20T12:00:00"/>
    <m/>
    <s v="RobNc"/>
    <s v="NE-WtrHt-SmlStrg-Elec-lte12kW-75G-0p91EF"/>
    <s v="DEER"/>
    <s v="Standard"/>
    <s v="None"/>
    <n v="0"/>
    <n v="0"/>
    <s v="None"/>
    <m/>
    <b v="0"/>
    <m/>
    <b v="0"/>
    <s v="Com"/>
    <s v="Any"/>
    <x v="3"/>
    <s v="Heating"/>
    <s v="WaterHtg_eq"/>
    <x v="20"/>
    <m/>
    <m/>
    <s v="WtrHt-Com"/>
    <s v="WtrHt-Com"/>
    <s v="Small Electric Storage Water Heater 75 Gal,  EF and based on vintage, Recov Eff = 0.98"/>
    <s v="Small Electric Storage Water Heater 75 Gal,  EF = 0.87, Recov Eff = 0.98"/>
    <x v="167"/>
    <m/>
    <m/>
    <s v="NE-WtrHt-SmlStrg-Elec-lte12kW-75G-0p91EF"/>
    <s v="Standard"/>
    <s v="D08-NE-WtrHt-SmlStrg-Elec-lte12kW-75G-0p91EF"/>
    <m/>
    <s v="DEER1314"/>
    <s v="DEER2014"/>
  </r>
  <r>
    <n v="356"/>
    <s v="NG-WtrHt-SmlStrg-Gas-lte75kBtuh-30G-0p62EF"/>
    <x v="181"/>
    <s v="DEER2014"/>
    <s v="D13 v1.0"/>
    <d v="2014-03-20T12:00:00"/>
    <m/>
    <s v="ErRobNc"/>
    <s v="NG-WtrHt-SmlStrg-Gas-lte75kBtuh-30G-0p62EF"/>
    <s v="DEER"/>
    <s v="Standard"/>
    <s v="None"/>
    <n v="0"/>
    <n v="0"/>
    <s v="None"/>
    <m/>
    <b v="0"/>
    <m/>
    <b v="0"/>
    <s v="Com"/>
    <s v="Any"/>
    <x v="3"/>
    <s v="Heating"/>
    <s v="WaterHtg_eq"/>
    <x v="20"/>
    <m/>
    <m/>
    <s v="WtrHt-Com"/>
    <s v="WtrHt-Com"/>
    <s v="Small Gas Storage Water Heater 30 Gal, EF and Recov Eff based on vintage"/>
    <s v="Small Gas Storage Water Heater 30 Gal, EF = 0.61, Recov Eff = 0.76"/>
    <x v="168"/>
    <m/>
    <m/>
    <s v="NG-WtrHt-SmlStrg-Gas-lte75kBtuh-30G-0p62EF"/>
    <s v="Standard"/>
    <s v="D08-NG-WtrHt-SmlStrg-Gas-lte75kBtuh-30G-0p62EF"/>
    <m/>
    <s v="DEER1314"/>
    <s v="DEER2014"/>
  </r>
  <r>
    <n v="357"/>
    <s v="NG-WtrHt-SmlStrg-Gas-lte75kBtuh-30G-0p65EF"/>
    <x v="182"/>
    <s v="DEER2014"/>
    <s v="D13 v1.0"/>
    <d v="2014-03-20T12:00:00"/>
    <m/>
    <s v="ErRobNc"/>
    <s v="NG-WtrHt-SmlStrg-Gas-lte75kBtuh-30G-0p65EF"/>
    <s v="DEER"/>
    <s v="Standard"/>
    <s v="None"/>
    <n v="0"/>
    <n v="0"/>
    <s v="None"/>
    <m/>
    <b v="0"/>
    <m/>
    <b v="0"/>
    <s v="Com"/>
    <s v="Any"/>
    <x v="3"/>
    <s v="Heating"/>
    <s v="WaterHtg_eq"/>
    <x v="20"/>
    <m/>
    <m/>
    <s v="WtrHt-Com"/>
    <s v="WtrHt-Com"/>
    <s v="Small Gas Storage Water Heater 30 Gal, EF and Recov Eff based on vintage"/>
    <s v="Small storage Gas water heater: 30 gallon, EF = 0.63, RE = 0.81, Cap = 30kBTUh, UA = 7.97 BTU/hr-F, AuxBTUh: 350"/>
    <x v="169"/>
    <m/>
    <m/>
    <s v="NG-WtrHt-SmlStrg-Gas-lte75kBtuh-30G-0p65EF"/>
    <s v="Standard"/>
    <s v="D08-NG-WtrHt-SmlStrg-Gas-lte75kBtuh-30G-0p65EF"/>
    <m/>
    <s v="DEER1314"/>
    <s v="DEER2014"/>
  </r>
  <r>
    <n v="358"/>
    <s v="NG-WtrHt-SmlStrg-Gas-lte75kBtuh-30G-0p70EF"/>
    <x v="183"/>
    <s v="DEER2014"/>
    <s v="D13 v1.0"/>
    <d v="2014-03-20T12:00:00"/>
    <m/>
    <s v="ErRobNc"/>
    <s v="NG-WtrHt-SmlStrg-Gas-lte75kBtuh-30G-0p70EF"/>
    <s v="DEER"/>
    <s v="Standard"/>
    <s v="None"/>
    <n v="0"/>
    <n v="0"/>
    <s v="None"/>
    <m/>
    <b v="0"/>
    <m/>
    <b v="0"/>
    <s v="Com"/>
    <s v="Any"/>
    <x v="3"/>
    <s v="Heating"/>
    <s v="WaterHtg_eq"/>
    <x v="20"/>
    <m/>
    <m/>
    <s v="WtrHt-Com"/>
    <s v="WtrHt-Com"/>
    <s v="Small Gas Storage Water Heater 30 Gal, EF and Recov Eff based on vintage"/>
    <s v="Small storage Gas water heater: 30 gallon, EF = 0.63, RE = 0.81, Cap = 30kBTUh, UA = 7.97 BTU/hr-F, AuxBTUh: 350"/>
    <x v="170"/>
    <m/>
    <m/>
    <s v="NG-WtrHt-SmlStrg-Gas-lte75kBtuh-30G-0p70EF"/>
    <s v="Standard"/>
    <s v="D08-NG-WtrHt-SmlStrg-Gas-lte75kBtuh-30G-0p70EF"/>
    <m/>
    <s v="DEER1314"/>
    <s v="DEER2014"/>
  </r>
  <r>
    <n v="359"/>
    <s v="NG-WtrHt-SmlStrg-Gas-lte75kBtuh-40G-0p62EF"/>
    <x v="184"/>
    <s v="DEER2014"/>
    <s v="D13 v1.0"/>
    <d v="2014-03-20T12:00:00"/>
    <m/>
    <s v="ErRobNc"/>
    <s v="NG-WtrHt-SmlStrg-Gas-lte75kBtuh-40G-0p62EF"/>
    <s v="DEER"/>
    <s v="Standard"/>
    <s v="None"/>
    <n v="0"/>
    <n v="0"/>
    <s v="None"/>
    <m/>
    <b v="0"/>
    <m/>
    <b v="0"/>
    <s v="Com"/>
    <s v="Any"/>
    <x v="3"/>
    <s v="Heating"/>
    <s v="WaterHtg_eq"/>
    <x v="20"/>
    <m/>
    <m/>
    <s v="WtrHt-Com"/>
    <s v="WtrHt-Com"/>
    <s v="Small Gas Storage Water Heater 40 Gal, EF and Recov Eff based on vintage"/>
    <s v="Small Gas Storage Water Heater 40 Gal, EF = 0.60, Recov Eff = 0.76"/>
    <x v="171"/>
    <m/>
    <m/>
    <s v="NG-WtrHt-SmlStrg-Gas-lte75kBtuh-40G-0p62EF"/>
    <s v="Standard"/>
    <s v="D08-NG-WtrHt-SmlStrg-Gas-lte75kBtuh-40G-0p62EF"/>
    <m/>
    <s v="DEER1314"/>
    <s v="DEER2014"/>
  </r>
  <r>
    <n v="360"/>
    <s v="NG-WtrHt-SmlStrg-Gas-lte75kBtuh-40G-0p67EF"/>
    <x v="185"/>
    <s v="DEER2014"/>
    <s v="D13 v1.0"/>
    <d v="2014-03-20T12:00:00"/>
    <m/>
    <s v="ErRobNc"/>
    <s v="NG-WtrHt-SmlStrg-Gas-lte75kBtuh-40G-0p67EF"/>
    <s v="DEER"/>
    <s v="Standard"/>
    <s v="None"/>
    <n v="0"/>
    <n v="0"/>
    <s v="None"/>
    <m/>
    <b v="0"/>
    <m/>
    <b v="0"/>
    <s v="Com"/>
    <s v="Any"/>
    <x v="3"/>
    <s v="Heating"/>
    <s v="WaterHtg_eq"/>
    <x v="20"/>
    <m/>
    <m/>
    <s v="WtrHt-Com"/>
    <s v="WtrHt-Com"/>
    <s v="Small Gas Storage Water Heater 40 Gal, EF and Recov Eff based on vintage"/>
    <s v="Small Gas Storage Water Heater 40 Gal, EF = 0.60, Recov Eff = 0.76"/>
    <x v="172"/>
    <m/>
    <m/>
    <s v="NG-WtrHt-SmlStrg-Gas-lte75kBtuh-40G-0p67EF"/>
    <s v="Standard"/>
    <s v="D08-NG-WtrHt-SmlStrg-Gas-lte75kBtuh-40G-0p67EF"/>
    <m/>
    <s v="DEER1314"/>
    <s v="DEER2014"/>
  </r>
  <r>
    <n v="361"/>
    <s v="NG-WtrHt-SmlStrg-Gas-lte75kBtuh-40G-0p70EF"/>
    <x v="186"/>
    <s v="DEER2014"/>
    <s v="D13 v1.0"/>
    <d v="2014-03-20T12:00:00"/>
    <m/>
    <s v="ErRobNc"/>
    <s v="NG-WtrHt-SmlStrg-Gas-lte75kBtuh-40G-0p70EF"/>
    <s v="DEER"/>
    <s v="Standard"/>
    <s v="None"/>
    <n v="0"/>
    <n v="0"/>
    <s v="None"/>
    <m/>
    <b v="0"/>
    <m/>
    <b v="0"/>
    <s v="Com"/>
    <s v="Any"/>
    <x v="3"/>
    <s v="Heating"/>
    <s v="WaterHtg_eq"/>
    <x v="20"/>
    <m/>
    <m/>
    <s v="WtrHt-Com"/>
    <s v="WtrHt-Com"/>
    <s v="Small Gas Storage Water Heater 40 Gal, EF and Recov Eff based on vintage"/>
    <s v="Small storage Gas water heater: 40 gallon, EF = 0.62, RE = 0.76, Cap = 40kBTUh, UA = 6.43 BTU/hr-F, AuxBTUh: 350"/>
    <x v="173"/>
    <m/>
    <m/>
    <s v="NG-WtrHt-SmlStrg-Gas-lte75kBtuh-40G-0p70EF"/>
    <s v="Standard"/>
    <s v="D08-NG-WtrHt-SmlStrg-Gas-lte75kBtuh-40G-0p70EF"/>
    <m/>
    <s v="DEER1314"/>
    <s v="DEER2014"/>
  </r>
  <r>
    <n v="362"/>
    <s v="NG-WtrHt-SmlStrg-Gas-lte75kBtuh-50G-0p62EF"/>
    <x v="187"/>
    <s v="DEER2014"/>
    <s v="D13 v1.0"/>
    <d v="2014-03-20T12:00:00"/>
    <m/>
    <s v="RobNc"/>
    <s v="NG-WtrHt-SmlStrg-Gas-lte75kBtuh-50G-0p62EF"/>
    <s v="DEER"/>
    <s v="Standard"/>
    <s v="None"/>
    <n v="0"/>
    <n v="0"/>
    <s v="None"/>
    <m/>
    <b v="0"/>
    <m/>
    <b v="0"/>
    <s v="Com"/>
    <s v="Any"/>
    <x v="3"/>
    <s v="Heating"/>
    <s v="WaterHtg_eq"/>
    <x v="20"/>
    <m/>
    <m/>
    <s v="WtrHt-Com"/>
    <s v="WtrHt-Com"/>
    <s v="Small Gas Storage Water Heater 50 Gal, EF and Recov Eff based on vintage"/>
    <s v="Small Gas Storage Water Heater 50 Gal, EF = 0.58, Recov Eff = 0.76"/>
    <x v="174"/>
    <m/>
    <m/>
    <s v="NG-WtrHt-SmlStrg-Gas-lte75kBtuh-50G-0p62EF"/>
    <s v="Standard"/>
    <s v="D08-NG-WtrHt-SmlStrg-Gas-lte75kBtuh-50G-0p62EF"/>
    <m/>
    <s v="DEER1314"/>
    <s v="DEER2014"/>
  </r>
  <r>
    <n v="363"/>
    <s v="NG-WtrHt-SmlStrg-Gas-lte75kBtuh-50G-0p67EF"/>
    <x v="188"/>
    <s v="DEER2014"/>
    <s v="D13 v1.0"/>
    <d v="2014-03-20T12:00:00"/>
    <m/>
    <s v="RobNc"/>
    <s v="NG-WtrHt-SmlStrg-Gas-lte75kBtuh-50G-0p67EF"/>
    <s v="DEER"/>
    <s v="Standard"/>
    <s v="None"/>
    <n v="0"/>
    <n v="0"/>
    <s v="None"/>
    <m/>
    <b v="0"/>
    <m/>
    <b v="0"/>
    <s v="Com"/>
    <s v="Any"/>
    <x v="3"/>
    <s v="Heating"/>
    <s v="WaterHtg_eq"/>
    <x v="20"/>
    <m/>
    <m/>
    <s v="WtrHt-Com"/>
    <s v="WtrHt-Com"/>
    <s v="Small Gas Storage Water Heater 50 Gal, EF and Recov Eff based on vintage"/>
    <s v="Small storage Gas water heater: 50 gallon, EF = 0.60, RE = 0.763, Cap = 40kBTUh, UA = 7.42 BTU/hr-F, AuxBTUh: 350"/>
    <x v="175"/>
    <m/>
    <m/>
    <s v="NG-WtrHt-SmlStrg-Gas-lte75kBtuh-50G-0p67EF"/>
    <s v="Standard"/>
    <s v="D08-NG-WtrHt-SmlStrg-Gas-lte75kBtuh-50G-0p67EF"/>
    <m/>
    <s v="DEER1314"/>
    <s v="DEER2014"/>
  </r>
  <r>
    <n v="364"/>
    <s v="NG-WtrHt-SmlStrg-Gas-lte75kBtuh-50G-0p70EF"/>
    <x v="189"/>
    <s v="DEER2014"/>
    <s v="D13 v1.0"/>
    <d v="2014-03-20T12:00:00"/>
    <m/>
    <s v="RobNc"/>
    <s v="NG-WtrHt-SmlStrg-Gas-lte75kBtuh-50G-0p70EF"/>
    <s v="DEER"/>
    <s v="Standard"/>
    <s v="None"/>
    <n v="0"/>
    <n v="0"/>
    <s v="None"/>
    <m/>
    <b v="0"/>
    <m/>
    <b v="0"/>
    <s v="Com"/>
    <s v="Any"/>
    <x v="3"/>
    <s v="Heating"/>
    <s v="WaterHtg_eq"/>
    <x v="20"/>
    <m/>
    <m/>
    <s v="WtrHt-Com"/>
    <s v="WtrHt-Com"/>
    <s v="Small Gas Storage Water Heater 50 Gal, EF and Recov Eff based on vintage"/>
    <s v="Small storage Gas water heater: 50 gallon, EF = 0.60, RE = 0.763, Cap = 40kBTUh, UA = 7.42 BTU/hr-F, AuxBTUh: 350"/>
    <x v="176"/>
    <m/>
    <m/>
    <s v="NG-WtrHt-SmlStrg-Gas-lte75kBtuh-50G-0p70EF"/>
    <s v="Standard"/>
    <s v="D08-NG-WtrHt-SmlStrg-Gas-lte75kBtuh-50G-0p70EF"/>
    <m/>
    <s v="DEER1314"/>
    <s v="DEER2014"/>
  </r>
  <r>
    <n v="365"/>
    <s v="NG-WtrHt-SmlStrg-Gas-lte75kBtuh-60G-0p62EF"/>
    <x v="190"/>
    <s v="DEER2014"/>
    <s v="D13 v1.0"/>
    <d v="2014-03-20T12:00:00"/>
    <m/>
    <s v="RobNc"/>
    <s v="NG-WtrHt-SmlStrg-Gas-lte75kBtuh-60G-0p62EF"/>
    <s v="DEER"/>
    <s v="Standard"/>
    <s v="None"/>
    <n v="0"/>
    <n v="0"/>
    <s v="None"/>
    <m/>
    <b v="0"/>
    <m/>
    <b v="0"/>
    <s v="Com"/>
    <s v="Any"/>
    <x v="3"/>
    <s v="Heating"/>
    <s v="WaterHtg_eq"/>
    <x v="20"/>
    <m/>
    <m/>
    <s v="WtrHt-Com"/>
    <s v="WtrHt-Com"/>
    <s v="Small Gas Storage Water Heater 60 Gal, EF and Recov Eff based on vintage"/>
    <s v="Small Gas Storage Water Heater 60 Gal, EF = 0.56, Recov Eff = 0.76"/>
    <x v="177"/>
    <m/>
    <m/>
    <s v="NG-WtrHt-SmlStrg-Gas-lte75kBtuh-60G-0p62EF"/>
    <s v="Standard"/>
    <s v="D08-NG-WtrHt-SmlStrg-Gas-lte75kBtuh-60G-0p62EF"/>
    <m/>
    <s v="DEER1314"/>
    <s v="DEER2014"/>
  </r>
  <r>
    <n v="366"/>
    <s v="NG-WtrHt-SmlStrg-Gas-lte75kBtuh-60G-0p66EF"/>
    <x v="191"/>
    <s v="DEER2014"/>
    <s v="D13 v1.0"/>
    <d v="2014-03-20T12:00:00"/>
    <m/>
    <s v="RobNc"/>
    <s v="NG-WtrHt-SmlStrg-Gas-lte75kBtuh-60G-0p66EF"/>
    <s v="DEER"/>
    <s v="Standard"/>
    <s v="None"/>
    <n v="0"/>
    <n v="0"/>
    <s v="None"/>
    <m/>
    <b v="0"/>
    <m/>
    <b v="0"/>
    <s v="Com"/>
    <s v="Any"/>
    <x v="3"/>
    <s v="Heating"/>
    <s v="WaterHtg_eq"/>
    <x v="20"/>
    <m/>
    <m/>
    <s v="WtrHt-Com"/>
    <s v="WtrHt-Com"/>
    <s v="Small Gas Storage Water Heater 60 Gal, EF and Recov Eff based on vintage"/>
    <s v="Small Gas Storage Water Heater 60 Gal, EF = 0.56, Recov Eff = 0.76"/>
    <x v="178"/>
    <m/>
    <m/>
    <s v="NG-WtrHt-SmlStrg-Gas-lte75kBtuh-60G-0p66EF"/>
    <s v="Standard"/>
    <s v="D08-NG-WtrHt-SmlStrg-Gas-lte75kBtuh-60G-0p66EF"/>
    <m/>
    <s v="DEER1314"/>
    <s v="DEER2014"/>
  </r>
  <r>
    <n v="367"/>
    <s v="NG-WtrHt-SmlStrg-Gas-lte75kBtuh-60G-0p70EF"/>
    <x v="192"/>
    <s v="DEER2014"/>
    <s v="D13 v1.0"/>
    <d v="2014-03-20T12:00:00"/>
    <m/>
    <s v="RobNc"/>
    <s v="NG-WtrHt-SmlStrg-Gas-lte75kBtuh-60G-0p70EF"/>
    <s v="DEER"/>
    <s v="Standard"/>
    <s v="None"/>
    <n v="0"/>
    <n v="0"/>
    <s v="None"/>
    <m/>
    <b v="0"/>
    <m/>
    <b v="0"/>
    <s v="Com"/>
    <s v="Any"/>
    <x v="3"/>
    <s v="Heating"/>
    <s v="WaterHtg_eq"/>
    <x v="20"/>
    <m/>
    <m/>
    <s v="WtrHt-Com"/>
    <s v="WtrHt-Com"/>
    <s v="Small Gas Storage Water Heater 60 Gal, EF and Recov Eff based on vintage"/>
    <s v="Small Gas Storage Water Heater 60 Gal, EF = 0.56, Recov Eff = 0.76"/>
    <x v="179"/>
    <m/>
    <m/>
    <s v="NG-WtrHt-SmlStrg-Gas-lte75kBtuh-60G-0p70EF"/>
    <s v="Standard"/>
    <s v="D08-NG-WtrHt-SmlStrg-Gas-lte75kBtuh-60G-0p70EF"/>
    <m/>
    <s v="DEER1314"/>
    <s v="DEER2014"/>
  </r>
  <r>
    <n v="368"/>
    <s v="NG-WtrHt-SmlStrg-Gas-lte75kBtuh-75G-0p62EF"/>
    <x v="193"/>
    <s v="DEER2014"/>
    <s v="D13 v1.0"/>
    <d v="2014-03-20T12:00:00"/>
    <m/>
    <s v="ErRobNc"/>
    <s v="NG-WtrHt-SmlStrg-Gas-lte75kBtuh-75G-0p62EF"/>
    <s v="DEER"/>
    <s v="Standard"/>
    <s v="None"/>
    <n v="0"/>
    <n v="0"/>
    <s v="None"/>
    <m/>
    <b v="0"/>
    <m/>
    <b v="0"/>
    <s v="Com"/>
    <s v="Any"/>
    <x v="3"/>
    <s v="Heating"/>
    <s v="WaterHtg_eq"/>
    <x v="20"/>
    <m/>
    <m/>
    <s v="WtrHt-Com"/>
    <s v="WtrHt-Com"/>
    <s v="Small Gas Storage Water Heater 75 Gal, EF and Recov Eff based on vintage"/>
    <s v="Small Gas Storage Water Heater 75 Gal, EF = 0.53, Recov Eff = 0.76"/>
    <x v="180"/>
    <m/>
    <m/>
    <s v="NG-WtrHt-SmlStrg-Gas-lte75kBtuh-75G-0p62EF"/>
    <s v="Standard"/>
    <s v="D08-NG-WtrHt-SmlStrg-Gas-lte75kBtuh-75G-0p62EF"/>
    <m/>
    <s v="DEER1314"/>
    <s v="DEER2014"/>
  </r>
  <r>
    <n v="369"/>
    <s v="NG-WtrHt-SmlStrg-Gas-lte75kBtuh-75G-0p66EF"/>
    <x v="194"/>
    <s v="DEER2014"/>
    <s v="D13 v1.0"/>
    <d v="2014-03-20T12:00:00"/>
    <m/>
    <s v="ErRobNc"/>
    <s v="NG-WtrHt-SmlStrg-Gas-lte75kBtuh-75G-0p66EF"/>
    <s v="DEER"/>
    <s v="Standard"/>
    <s v="None"/>
    <n v="0"/>
    <n v="0"/>
    <s v="None"/>
    <m/>
    <b v="0"/>
    <m/>
    <b v="0"/>
    <s v="Com"/>
    <s v="Any"/>
    <x v="3"/>
    <s v="Heating"/>
    <s v="WaterHtg_eq"/>
    <x v="20"/>
    <m/>
    <m/>
    <s v="WtrHt-Com"/>
    <s v="WtrHt-Com"/>
    <s v="Small Gas Storage Water Heater 75 Gal, EF and Recov Eff based on vintage"/>
    <s v="Small Gas Storage Water Heater 75 Gal, EF = 0.53, Recov Eff = 0.76"/>
    <x v="181"/>
    <m/>
    <m/>
    <s v="NG-WtrHt-SmlStrg-Gas-lte75kBtuh-75G-0p66EF"/>
    <s v="Standard"/>
    <s v="D08-NG-WtrHt-SmlStrg-Gas-lte75kBtuh-75G-0p66EF"/>
    <m/>
    <s v="DEER1314"/>
    <s v="DEER2014"/>
  </r>
  <r>
    <n v="370"/>
    <s v="NG-WtrHt-SmlStrg-Gas-lte75kBtuh-75G-0p70EF"/>
    <x v="195"/>
    <s v="DEER2014"/>
    <s v="D13 v1.0"/>
    <d v="2014-03-20T12:00:00"/>
    <m/>
    <s v="ErRobNc"/>
    <s v="NG-WtrHt-SmlStrg-Gas-lte75kBtuh-75G-0p70EF"/>
    <s v="DEER"/>
    <s v="Standard"/>
    <s v="None"/>
    <n v="0"/>
    <n v="0"/>
    <s v="None"/>
    <m/>
    <b v="0"/>
    <m/>
    <b v="0"/>
    <s v="Com"/>
    <s v="Any"/>
    <x v="3"/>
    <s v="Heating"/>
    <s v="WaterHtg_eq"/>
    <x v="20"/>
    <m/>
    <m/>
    <s v="WtrHt-Com"/>
    <s v="WtrHt-Com"/>
    <s v="Small Gas Storage Water Heater 75 Gal, EF and Recov Eff based on vintage"/>
    <s v="Small Gas Storage Water Heater 75 Gal, EF = 0.53, Recov Eff = 0.76"/>
    <x v="182"/>
    <m/>
    <m/>
    <s v="NG-WtrHt-SmlStrg-Gas-lte75kBtuh-75G-0p70EF"/>
    <s v="Standard"/>
    <s v="D08-NG-WtrHt-SmlStrg-Gas-lte75kBtuh-75G-0p70EF"/>
    <m/>
    <s v="DEER1314"/>
    <s v="DEER2014"/>
  </r>
  <r>
    <n v="371"/>
    <s v="RE-WtrHt-SmlStrg-Elec-lte12kW-30G-0p95EF"/>
    <x v="196"/>
    <s v="DEER2014"/>
    <s v="D11 v4.00"/>
    <d v="2014-03-20T12:00:00"/>
    <m/>
    <s v="RobNc"/>
    <s v="RE-WtrHt-SmlStrg-Elec-lte12kW-30G-0p95EF"/>
    <s v="DEER"/>
    <s v="Standard"/>
    <s v="None"/>
    <n v="0"/>
    <n v="0"/>
    <s v="None"/>
    <m/>
    <b v="0"/>
    <m/>
    <b v="0"/>
    <s v="Res"/>
    <s v="Any"/>
    <x v="3"/>
    <s v="Heating"/>
    <s v="WaterHtg_eq"/>
    <x v="20"/>
    <m/>
    <m/>
    <s v="WtrHt-Res-Elec"/>
    <s v="WtrHt-Res-Elec"/>
    <s v="Small Electric Storage Water Heater 30 Gal;  EF = 0.93; Recov Eff = 0.98"/>
    <s v="Small Electric Storage Water Heater 30 Gal;  EF = 0.93; Recov Eff = 0.98"/>
    <x v="183"/>
    <m/>
    <m/>
    <s v="RE-WtrHt-SmlStrg-Elec-lte12kW-30G-0p95EF"/>
    <s v="Standard"/>
    <s v="D08-RE-WtrHt-SmlStrg-Elec-lte12kW-30G-0p95EF"/>
    <m/>
    <s v="DEER1314"/>
    <s v="DEER2014"/>
  </r>
  <r>
    <n v="372"/>
    <s v="RE-WtrHt-SmlStrg-Elec-lte12kW-40G-0p94EF"/>
    <x v="197"/>
    <s v="DEER2014"/>
    <s v="D11 v4.00"/>
    <d v="2014-03-20T12:00:00"/>
    <m/>
    <s v="RobNc"/>
    <s v="RE-WtrHt-SmlStrg-Elec-lte12kW-40G-0p94EF"/>
    <s v="DEER"/>
    <s v="Standard"/>
    <s v="None"/>
    <n v="0"/>
    <n v="0"/>
    <s v="None"/>
    <m/>
    <b v="0"/>
    <m/>
    <b v="0"/>
    <s v="Res"/>
    <s v="Any"/>
    <x v="3"/>
    <s v="Heating"/>
    <s v="WaterHtg_eq"/>
    <x v="20"/>
    <m/>
    <m/>
    <s v="WtrHt-Res-Elec"/>
    <s v="WtrHt-Res-Elec"/>
    <s v="Small Electric Storage Water Heater 40 Gal;  EF = 0.92; Recov Eff = 0.98"/>
    <s v="Small Electric Storage Water Heater 40 Gal;  EF = 0.92; Recov Eff = 0.98"/>
    <x v="184"/>
    <m/>
    <m/>
    <s v="RE-WtrHt-SmlStrg-Elec-lte12kW-40G-0p94EF"/>
    <s v="Standard"/>
    <s v="D08-RE-WtrHt-SmlStrg-Elec-lte12kW-40G-0p94EF"/>
    <m/>
    <s v="DEER1314"/>
    <s v="DEER2014"/>
  </r>
  <r>
    <n v="373"/>
    <s v="RE-WtrHt-SmlStrg-Elec-lte12kW-50G-0p93EF"/>
    <x v="198"/>
    <s v="DEER2014"/>
    <s v="D11 v4.00"/>
    <d v="2014-03-20T12:00:00"/>
    <m/>
    <s v="RobNc"/>
    <s v="RE-WtrHt-SmlStrg-Elec-lte12kW-50G-0p93EF"/>
    <s v="DEER"/>
    <s v="Standard"/>
    <s v="None"/>
    <n v="0"/>
    <n v="0"/>
    <s v="None"/>
    <m/>
    <b v="0"/>
    <m/>
    <b v="0"/>
    <s v="Res"/>
    <s v="Any"/>
    <x v="3"/>
    <s v="Heating"/>
    <s v="WaterHtg_eq"/>
    <x v="20"/>
    <m/>
    <m/>
    <s v="WtrHt-Res-Elec"/>
    <s v="WtrHt-Res-Elec"/>
    <s v="Small Electric Storage Water Heater 50 Gal;  EF = 0.90; Recov Eff = 0.98"/>
    <s v="Small Electric Storage Water Heater 50 Gal;  EF = 0.90; Recov Eff = 0.98"/>
    <x v="185"/>
    <m/>
    <m/>
    <s v="RE-WtrHt-SmlStrg-Elec-lte12kW-50G-0p93EF"/>
    <s v="Standard"/>
    <s v="D08-RE-WtrHt-SmlStrg-Elec-lte12kW-50G-0p93EF"/>
    <m/>
    <s v="DEER1314"/>
    <s v="DEER2014"/>
  </r>
  <r>
    <n v="374"/>
    <s v="RE-WtrHt-SmlStrg-Elec-lte12kW-60G-0p92EF"/>
    <x v="199"/>
    <s v="DEER2014"/>
    <s v="D11 v4.00"/>
    <d v="2014-03-20T12:00:00"/>
    <m/>
    <s v="RobNc"/>
    <s v="RE-WtrHt-SmlStrg-Elec-lte12kW-60G-0p92EF"/>
    <s v="DEER"/>
    <s v="Standard"/>
    <s v="None"/>
    <n v="0"/>
    <n v="0"/>
    <s v="None"/>
    <m/>
    <b v="0"/>
    <m/>
    <b v="0"/>
    <s v="Res"/>
    <s v="Any"/>
    <x v="3"/>
    <s v="Heating"/>
    <s v="WaterHtg_eq"/>
    <x v="20"/>
    <m/>
    <m/>
    <s v="WtrHt-Res-Elec"/>
    <s v="WtrHt-Res-Elec"/>
    <s v="Small Electric Storage Water Heater 60 Gal;  EF = 0.89; Recov Eff = 0.98"/>
    <s v="Small Electric Storage Water Heater 60 Gal;  EF = 0.89; Recov Eff = 0.98"/>
    <x v="186"/>
    <m/>
    <m/>
    <s v="RE-WtrHt-SmlStrg-Elec-lte12kW-60G-0p92EF"/>
    <s v="Standard"/>
    <s v="D08-RE-WtrHt-SmlStrg-Elec-lte12kW-60G-0p92EF"/>
    <m/>
    <s v="DEER1314"/>
    <s v="DEER2014"/>
  </r>
  <r>
    <n v="375"/>
    <s v="RE-WtrHt-SmlStrg-Elec-lte12kW-75G-0p91EF"/>
    <x v="200"/>
    <s v="DEER2014"/>
    <s v="D11 v4.00"/>
    <d v="2014-03-20T12:00:00"/>
    <m/>
    <s v="RobNc"/>
    <s v="RE-WtrHt-SmlStrg-Elec-lte12kW-75G-0p91EF"/>
    <s v="DEER"/>
    <s v="Standard"/>
    <s v="None"/>
    <n v="0"/>
    <n v="0"/>
    <s v="None"/>
    <m/>
    <b v="0"/>
    <m/>
    <b v="0"/>
    <s v="Res"/>
    <s v="Any"/>
    <x v="3"/>
    <s v="Heating"/>
    <s v="WaterHtg_eq"/>
    <x v="20"/>
    <m/>
    <m/>
    <s v="WtrHt-Res-Elec"/>
    <s v="WtrHt-Res-Elec"/>
    <s v="Small Electric Storage Water Heater 75 Gal;  EF = 0.87; Recov Eff = 0.98"/>
    <s v="Small Electric Storage Water Heater 75 Gal;  EF = 0.87; Recov Eff = 0.98"/>
    <x v="187"/>
    <m/>
    <m/>
    <s v="RE-WtrHt-SmlStrg-Elec-lte12kW-75G-0p91EF"/>
    <s v="Standard"/>
    <s v="D08-RE-WtrHt-SmlStrg-Elec-lte12kW-75G-0p91EF"/>
    <m/>
    <s v="DEER1314"/>
    <s v="DEER2014"/>
  </r>
  <r>
    <n v="376"/>
    <s v="RG-WtrHt-SmlInst-Gas-lte75kBtuh-lt2G-0p82EF"/>
    <x v="201"/>
    <s v="DEER2014"/>
    <s v="D11 v4.00"/>
    <d v="2014-03-20T12:00:00"/>
    <m/>
    <s v="ErRobNc"/>
    <s v="RG-WtrHt-SmlInst-Gas-lte75kBtuh-lt2G-0p82EF"/>
    <s v="DEER"/>
    <s v="Standard"/>
    <s v="None"/>
    <n v="0"/>
    <n v="0"/>
    <s v="None"/>
    <m/>
    <b v="0"/>
    <m/>
    <b v="0"/>
    <s v="Res"/>
    <s v="Any"/>
    <x v="3"/>
    <s v="Heating"/>
    <s v="WaterHtg_eq"/>
    <x v="20"/>
    <m/>
    <m/>
    <s v="WtrHt-Res-Gas"/>
    <s v="WtrHt-Res-Gas"/>
    <s v="Small Gas Storage Water Heater 40 Gal; EF = 0.57; Recov Eff = 0.76"/>
    <s v="Small Gas Storage Water Heater 40 Gal; EF = 0.59; Recov Eff = 0.76"/>
    <x v="188"/>
    <m/>
    <m/>
    <s v="RG-WtrHt-SmlInst-Gas-lte75kBtuh-lt2G-0p82EF"/>
    <s v="Standard"/>
    <s v="D08-RG-WtrHt-SmlInst-Gas-lte75kBtuh-lt2G-0p82EF"/>
    <m/>
    <s v="DEER1314"/>
    <s v="DEER2014"/>
  </r>
  <r>
    <n v="377"/>
    <s v="RG-WtrHt-SmlStrg-Gas-lte75kBtuh-30G-0p62EF"/>
    <x v="202"/>
    <s v="DEER2014"/>
    <s v="D11 v4.00"/>
    <d v="2014-03-20T12:00:00"/>
    <m/>
    <s v="ErRobNc"/>
    <s v="RG-WtrHt-SmlStrg-Gas-lte75kBtuh-30G-0p62EF"/>
    <s v="DEER"/>
    <s v="Standard"/>
    <s v="None"/>
    <n v="0"/>
    <n v="0"/>
    <s v="None"/>
    <m/>
    <b v="0"/>
    <m/>
    <b v="0"/>
    <s v="Res"/>
    <s v="Any"/>
    <x v="3"/>
    <s v="Heating"/>
    <s v="WaterHtg_eq"/>
    <x v="20"/>
    <m/>
    <m/>
    <s v="WtrHt-Res-Gas"/>
    <s v="WtrHt-Res-Gas"/>
    <s v="Small Gas Storage Water Heater 30 Gal; EF = 0.57; Recov Eff = 0.76"/>
    <s v="Small Gas Storage Water Heater 30 Gal; EF = 0.61; Recov Eff = 0.76"/>
    <x v="189"/>
    <m/>
    <m/>
    <s v="RG-WtrHt-SmlStrg-Gas-lte75kBtuh-30G-0p62EF"/>
    <s v="Standard"/>
    <s v="D08-RG-WtrHt-SmlStrg-Gas-lte75kBtuh-30G-0p62EF"/>
    <m/>
    <s v="DEER1314"/>
    <s v="DEER2014"/>
  </r>
  <r>
    <n v="378"/>
    <s v="RG-WtrHt-SmlStrg-Gas-lte75kBtuh-30G-0p65EF"/>
    <x v="203"/>
    <s v="DEER2014"/>
    <s v="D11 v4.00"/>
    <d v="2014-03-20T12:00:00"/>
    <m/>
    <s v="ErRobNc"/>
    <s v="RG-WtrHt-SmlStrg-Gas-lte75kBtuh-30G-0p65EF"/>
    <s v="DEER"/>
    <s v="Standard"/>
    <s v="None"/>
    <n v="0"/>
    <n v="0"/>
    <s v="None"/>
    <m/>
    <b v="0"/>
    <m/>
    <b v="0"/>
    <s v="Res"/>
    <s v="Any"/>
    <x v="3"/>
    <s v="Heating"/>
    <s v="WaterHtg_eq"/>
    <x v="20"/>
    <m/>
    <m/>
    <s v="WtrHt-Res-Gas"/>
    <s v="WtrHt-Res-Gas"/>
    <s v="Small Gas Storage Water Heater 30 Gal; EF = 0.57; Recov Eff = 0.76"/>
    <s v="Small storage Gas water heater: 30 gallon, EF = 0.63, RE = 0.81, Cap = 30kBTUh, UA = 7.97 BTU/hr-F, AuxBTUh: 350"/>
    <x v="169"/>
    <m/>
    <m/>
    <s v="RG-WtrHt-SmlStrg-Gas-lte75kBtuh-30G-0p65EF"/>
    <s v="Standard"/>
    <s v="D08-RG-WtrHt-SmlStrg-Gas-lte75kBtuh-30G-0p65EF"/>
    <m/>
    <s v="DEER1314"/>
    <s v="DEER2014"/>
  </r>
  <r>
    <n v="379"/>
    <s v="RG-WtrHt-SmlStrg-Gas-lte75kBtuh-30G-0p70EF"/>
    <x v="204"/>
    <s v="DEER2014"/>
    <s v="D11 v4.00"/>
    <d v="2014-03-20T12:00:00"/>
    <m/>
    <s v="ErRobNc"/>
    <s v="RG-WtrHt-SmlStrg-Gas-lte75kBtuh-30G-0p70EF"/>
    <s v="DEER"/>
    <s v="Standard"/>
    <s v="None"/>
    <n v="0"/>
    <n v="0"/>
    <s v="None"/>
    <m/>
    <b v="0"/>
    <m/>
    <b v="0"/>
    <s v="Res"/>
    <s v="Any"/>
    <x v="3"/>
    <s v="Heating"/>
    <s v="WaterHtg_eq"/>
    <x v="20"/>
    <m/>
    <m/>
    <s v="WtrHt-Res-Gas"/>
    <s v="WtrHt-Res-Gas"/>
    <s v="Small Gas Storage Water Heater 30 Gal; EF = 0.57; Recov Eff = 0.76"/>
    <s v="Small storage Gas water heater: 30 gallon, EF = 0.63, RE = 0.81, Cap = 30kBTUh, UA = 7.97 BTU/hr-F, AuxBTUh: 350"/>
    <x v="170"/>
    <m/>
    <m/>
    <s v="RG-WtrHt-SmlStrg-Gas-lte75kBtuh-30G-0p70EF"/>
    <s v="Standard"/>
    <s v="D08-RG-WtrHt-SmlStrg-Gas-lte75kBtuh-30G-0p70EF"/>
    <m/>
    <s v="DEER1314"/>
    <s v="DEER2014"/>
  </r>
  <r>
    <n v="380"/>
    <s v="RG-WtrHt-SmlStrg-Gas-lte75kBtuh-40G-0p62EF"/>
    <x v="205"/>
    <s v="DEER2014"/>
    <s v="D11 v4.00"/>
    <d v="2014-03-20T12:00:00"/>
    <m/>
    <s v="ErRobNc"/>
    <s v="RG-WtrHt-SmlStrg-Gas-lte75kBtuh-40G-0p62EF"/>
    <s v="DEER"/>
    <s v="Standard"/>
    <s v="None"/>
    <n v="0"/>
    <n v="0"/>
    <s v="None"/>
    <m/>
    <b v="0"/>
    <m/>
    <b v="0"/>
    <s v="Res"/>
    <s v="Any"/>
    <x v="3"/>
    <s v="Heating"/>
    <s v="WaterHtg_eq"/>
    <x v="20"/>
    <m/>
    <m/>
    <s v="WtrHt-Res-Gas"/>
    <s v="WtrHt-Res-Gas"/>
    <s v="Small Gas Storage Water Heater 40 Gal; EF = 0.57; Recov Eff = 0.76"/>
    <s v="Small Gas Storage Water Heater 40 Gal; EF = 0.59; Recov Eff = 0.76"/>
    <x v="190"/>
    <m/>
    <m/>
    <s v="RG-WtrHt-SmlStrg-Gas-lte75kBtuh-40G-0p62EF"/>
    <s v="Standard"/>
    <s v="D08-RG-WtrHt-SmlStrg-Gas-lte75kBtuh-40G-0p62EF"/>
    <m/>
    <s v="DEER1314"/>
    <s v="DEER2014"/>
  </r>
  <r>
    <n v="381"/>
    <s v="RG-WtrHt-SmlStrg-Gas-lte75kBtuh-40G-0p67EF"/>
    <x v="206"/>
    <s v="DEER2014"/>
    <s v="D11 v4.00"/>
    <d v="2014-03-20T12:00:00"/>
    <m/>
    <s v="ErRobNc"/>
    <s v="RG-WtrHt-SmlStrg-Gas-lte75kBtuh-40G-0p67EF"/>
    <s v="DEER"/>
    <s v="Standard"/>
    <s v="None"/>
    <n v="0"/>
    <n v="0"/>
    <s v="None"/>
    <m/>
    <b v="0"/>
    <m/>
    <b v="0"/>
    <s v="Res"/>
    <s v="Any"/>
    <x v="3"/>
    <s v="Heating"/>
    <s v="WaterHtg_eq"/>
    <x v="20"/>
    <m/>
    <m/>
    <s v="WtrHt-Res-Gas"/>
    <s v="WtrHt-Res-Gas"/>
    <s v="Small Gas Storage Water Heater 40 Gal; EF = 0.57; Recov Eff = 0.76"/>
    <s v="Small Gas Storage Water Heater 40 Gal; EF = 0.59; Recov Eff = 0.76"/>
    <x v="191"/>
    <m/>
    <m/>
    <s v="RG-WtrHt-SmlStrg-Gas-lte75kBtuh-40G-0p67EF"/>
    <s v="Standard"/>
    <s v="D08-RG-WtrHt-SmlStrg-Gas-lte75kBtuh-40G-0p67EF"/>
    <m/>
    <s v="DEER1314"/>
    <s v="DEER2014"/>
  </r>
  <r>
    <n v="382"/>
    <s v="RG-WtrHt-SmlStrg-Gas-lte75kBtuh-40G-0p70EF"/>
    <x v="207"/>
    <s v="DEER2014"/>
    <s v="D11 v4.00"/>
    <d v="2014-03-20T12:00:00"/>
    <m/>
    <s v="ErRobNc"/>
    <s v="RG-WtrHt-SmlStrg-Gas-lte75kBtuh-40G-0p70EF"/>
    <s v="DEER"/>
    <s v="Standard"/>
    <s v="None"/>
    <n v="0"/>
    <n v="0"/>
    <s v="None"/>
    <m/>
    <b v="0"/>
    <m/>
    <b v="0"/>
    <s v="Res"/>
    <s v="Any"/>
    <x v="3"/>
    <s v="Heating"/>
    <s v="WaterHtg_eq"/>
    <x v="20"/>
    <m/>
    <m/>
    <s v="WtrHt-Res-Gas"/>
    <s v="WtrHt-Res-Gas"/>
    <s v="Small Gas Storage Water Heater 40 Gal; EF = 0.57; Recov Eff = 0.76"/>
    <s v="Small storage Gas water heater: 40 gallon, EF = 0.62, RE = 0.76, Cap = 40kBTUh, UA = 6.43 BTU/hr-F, AuxBTUh: 350"/>
    <x v="173"/>
    <m/>
    <m/>
    <s v="RG-WtrHt-SmlStrg-Gas-lte75kBtuh-40G-0p70EF"/>
    <s v="Standard"/>
    <s v="D08-RG-WtrHt-SmlStrg-Gas-lte75kBtuh-40G-0p70EF"/>
    <m/>
    <s v="DEER1314"/>
    <s v="DEER2014"/>
  </r>
  <r>
    <n v="383"/>
    <s v="RG-WtrHt-SmlStrg-Gas-lte75kBtuh-50G-0p62EF"/>
    <x v="208"/>
    <s v="DEER2014"/>
    <s v="D11 v4.00"/>
    <d v="2014-03-20T12:00:00"/>
    <m/>
    <s v="RobNc"/>
    <s v="RG-WtrHt-SmlStrg-Gas-lte75kBtuh-50G-0p62EF"/>
    <s v="DEER"/>
    <s v="Standard"/>
    <s v="None"/>
    <n v="0"/>
    <n v="0"/>
    <s v="None"/>
    <m/>
    <b v="0"/>
    <m/>
    <b v="0"/>
    <s v="Res"/>
    <s v="Any"/>
    <x v="3"/>
    <s v="Heating"/>
    <s v="WaterHtg_eq"/>
    <x v="20"/>
    <m/>
    <m/>
    <s v="WtrHt-Res-Gas"/>
    <s v="WtrHt-Res-Gas"/>
    <s v="Small Gas Storage Water Heater 50 Gal; EF = 0.57; Recov Eff = 0.76"/>
    <s v="Small Gas Storage Water Heater 50 Gal; EF = 0.57; Recov Eff = 0.76"/>
    <x v="192"/>
    <m/>
    <m/>
    <s v="RG-WtrHt-SmlStrg-Gas-lte75kBtuh-50G-0p62EF"/>
    <s v="Standard"/>
    <s v="D08-RG-WtrHt-SmlStrg-Gas-lte75kBtuh-50G-0p62EF"/>
    <m/>
    <s v="DEER1314"/>
    <s v="DEER2014"/>
  </r>
  <r>
    <n v="384"/>
    <s v="RG-WtrHt-SmlStrg-Gas-lte75kBtuh-50G-0p67EF"/>
    <x v="209"/>
    <s v="DEER2014"/>
    <s v="D11 v4.00"/>
    <d v="2014-03-20T12:00:00"/>
    <m/>
    <s v="RobNc"/>
    <s v="RG-WtrHt-SmlStrg-Gas-lte75kBtuh-50G-0p67EF"/>
    <s v="DEER"/>
    <s v="Standard"/>
    <s v="None"/>
    <n v="0"/>
    <n v="0"/>
    <s v="None"/>
    <m/>
    <b v="0"/>
    <m/>
    <b v="0"/>
    <s v="Res"/>
    <s v="Any"/>
    <x v="3"/>
    <s v="Heating"/>
    <s v="WaterHtg_eq"/>
    <x v="20"/>
    <m/>
    <m/>
    <s v="WtrHt-Res-Gas"/>
    <s v="WtrHt-Res-Gas"/>
    <s v="Small Gas Storage Water Heater 50 Gal; EF = 0.57; Recov Eff = 0.76"/>
    <s v="Small storage Gas water heater: 50 gallon, EF = 0.60, RE = 0.763, Cap = 40kBTUh, UA = 7.42 BTU/hr-F, AuxBTUh: 350"/>
    <x v="175"/>
    <m/>
    <m/>
    <s v="RG-WtrHt-SmlStrg-Gas-lte75kBtuh-50G-0p67EF"/>
    <s v="Standard"/>
    <s v="D08-RG-WtrHt-SmlStrg-Gas-lte75kBtuh-50G-0p67EF"/>
    <m/>
    <s v="DEER1314"/>
    <s v="DEER2014"/>
  </r>
  <r>
    <n v="385"/>
    <s v="RG-WtrHt-SmlStrg-Gas-lte75kBtuh-50G-0p70EF"/>
    <x v="210"/>
    <s v="DEER2014"/>
    <s v="D11 v4.00"/>
    <d v="2014-03-20T12:00:00"/>
    <m/>
    <s v="RobNc"/>
    <s v="RG-WtrHt-SmlStrg-Gas-lte75kBtuh-50G-0p70EF"/>
    <s v="DEER"/>
    <s v="Standard"/>
    <s v="None"/>
    <n v="0"/>
    <n v="0"/>
    <s v="None"/>
    <m/>
    <b v="0"/>
    <m/>
    <b v="0"/>
    <s v="Res"/>
    <s v="Any"/>
    <x v="3"/>
    <s v="Heating"/>
    <s v="WaterHtg_eq"/>
    <x v="20"/>
    <m/>
    <m/>
    <s v="WtrHt-Res-Gas"/>
    <s v="WtrHt-Res-Gas"/>
    <s v="Small Gas Storage Water Heater 50 Gal; EF = 0.57; Recov Eff = 0.76"/>
    <s v="Small storage Gas water heater: 50 gallon, EF = 0.60, RE = 0.763, Cap = 40kBTUh, UA = 7.42 BTU/hr-F, AuxBTUh: 350"/>
    <x v="176"/>
    <m/>
    <m/>
    <s v="RG-WtrHt-SmlStrg-Gas-lte75kBtuh-50G-0p70EF"/>
    <s v="Standard"/>
    <s v="D08-RG-WtrHt-SmlStrg-Gas-lte75kBtuh-50G-0p70EF"/>
    <m/>
    <s v="DEER1314"/>
    <s v="DEER2014"/>
  </r>
  <r>
    <n v="386"/>
    <s v="RG-WtrHt-SmlStrg-Gas-lte75kBtuh-60G-0p62EF"/>
    <x v="211"/>
    <s v="DEER2014"/>
    <s v="D11 v4.00"/>
    <d v="2014-03-20T12:00:00"/>
    <m/>
    <s v="RobNc"/>
    <s v="RG-WtrHt-SmlStrg-Gas-lte75kBtuh-60G-0p62EF"/>
    <s v="DEER"/>
    <s v="Standard"/>
    <s v="None"/>
    <n v="0"/>
    <n v="0"/>
    <s v="None"/>
    <m/>
    <b v="0"/>
    <m/>
    <b v="0"/>
    <s v="Res"/>
    <s v="Any"/>
    <x v="3"/>
    <s v="Heating"/>
    <s v="WaterHtg_eq"/>
    <x v="20"/>
    <m/>
    <m/>
    <s v="WtrHt-Res-Gas"/>
    <s v="WtrHt-Res-Gas"/>
    <s v="Small Gas Storage Water Heater 60 Gal; EF = 0.56; Recov Eff = 0.76"/>
    <s v="Small Gas Storage Water Heater 60 Gal; EF = 0.56; Recov Eff = 0.76"/>
    <x v="193"/>
    <m/>
    <m/>
    <s v="RG-WtrHt-SmlStrg-Gas-lte75kBtuh-60G-0p62EF"/>
    <s v="Standard"/>
    <s v="D08-RG-WtrHt-SmlStrg-Gas-lte75kBtuh-60G-0p62EF"/>
    <m/>
    <s v="DEER1314"/>
    <s v="DEER2014"/>
  </r>
  <r>
    <n v="387"/>
    <s v="RG-WtrHt-SmlStrg-Gas-lte75kBtuh-60G-0p66EF"/>
    <x v="212"/>
    <s v="DEER2014"/>
    <s v="D11 v4.00"/>
    <d v="2014-03-20T12:00:00"/>
    <m/>
    <s v="RobNc"/>
    <s v="RG-WtrHt-SmlStrg-Gas-lte75kBtuh-60G-0p66EF"/>
    <s v="DEER"/>
    <s v="Standard"/>
    <s v="None"/>
    <n v="0"/>
    <n v="0"/>
    <s v="None"/>
    <m/>
    <b v="0"/>
    <m/>
    <b v="0"/>
    <s v="Res"/>
    <s v="Any"/>
    <x v="3"/>
    <s v="Heating"/>
    <s v="WaterHtg_eq"/>
    <x v="20"/>
    <m/>
    <m/>
    <s v="WtrHt-Res-Gas"/>
    <s v="WtrHt-Res-Gas"/>
    <s v="Small Gas Storage Water Heater 60 Gal; EF = 0.56; Recov Eff = 0.76"/>
    <s v="Small Gas Storage Water Heater 60 Gal; EF = 0.56; Recov Eff = 0.76"/>
    <x v="194"/>
    <m/>
    <m/>
    <s v="RG-WtrHt-SmlStrg-Gas-lte75kBtuh-60G-0p66EF"/>
    <s v="Standard"/>
    <s v="D08-RG-WtrHt-SmlStrg-Gas-lte75kBtuh-60G-0p66EF"/>
    <m/>
    <s v="DEER1314"/>
    <s v="DEER2014"/>
  </r>
  <r>
    <n v="388"/>
    <s v="RG-WtrHt-SmlStrg-Gas-lte75kBtuh-60G-0p70EF"/>
    <x v="213"/>
    <s v="DEER2014"/>
    <s v="D11 v4.00"/>
    <d v="2014-03-20T12:00:00"/>
    <m/>
    <s v="ErRobNc"/>
    <s v="RG-WtrHt-SmlStrg-Gas-lte75kBtuh-60G-0p70EF"/>
    <s v="DEER"/>
    <s v="Standard"/>
    <s v="None"/>
    <n v="0"/>
    <n v="0"/>
    <s v="None"/>
    <m/>
    <b v="0"/>
    <m/>
    <b v="0"/>
    <s v="Res"/>
    <s v="Any"/>
    <x v="3"/>
    <s v="Heating"/>
    <s v="WaterHtg_eq"/>
    <x v="20"/>
    <m/>
    <m/>
    <s v="WtrHt-Res-Gas"/>
    <s v="WtrHt-Res-Gas"/>
    <s v="Small Gas Storage Water Heater 60 Gal; EF = 0.56; Recov Eff = 0.76"/>
    <s v="Small Gas Storage Water Heater 60 Gal; EF = 0.56; Recov Eff = 0.76"/>
    <x v="195"/>
    <m/>
    <m/>
    <s v="RG-WtrHt-SmlStrg-Gas-lte75kBtuh-60G-0p70EF"/>
    <s v="Standard"/>
    <s v="D08-RG-WtrHt-SmlStrg-Gas-lte75kBtuh-60G-0p70EF"/>
    <m/>
    <s v="DEER1314"/>
    <s v="DEER2014"/>
  </r>
  <r>
    <n v="389"/>
    <s v="RG-WtrHt-SmlStrg-Gas-lte75kBtuh-75G-0p62EF"/>
    <x v="214"/>
    <s v="DEER2014"/>
    <s v="D11 v4.00"/>
    <d v="2014-03-20T12:00:00"/>
    <m/>
    <s v="ErRobNc"/>
    <s v="RG-WtrHt-SmlStrg-Gas-lte75kBtuh-75G-0p62EF"/>
    <s v="DEER"/>
    <s v="Standard"/>
    <s v="None"/>
    <n v="0"/>
    <n v="0"/>
    <s v="None"/>
    <m/>
    <b v="0"/>
    <m/>
    <b v="0"/>
    <s v="Res"/>
    <s v="Any"/>
    <x v="3"/>
    <s v="Heating"/>
    <s v="WaterHtg_eq"/>
    <x v="20"/>
    <m/>
    <m/>
    <s v="WtrHt-Res-Gas"/>
    <s v="WtrHt-Res-Gas"/>
    <s v="Small Gas Storage Water Heater 75 Gal; EF = 0.48; Recov Eff = 0.76"/>
    <s v="Small Gas Storage Water Heater 75 Gal; EF = 0.53; Recov Eff = 0.76"/>
    <x v="196"/>
    <m/>
    <m/>
    <s v="RG-WtrHt-SmlStrg-Gas-lte75kBtuh-75G-0p62EF"/>
    <s v="Standard"/>
    <s v="D08-RG-WtrHt-SmlStrg-Gas-lte75kBtuh-75G-0p62EF"/>
    <m/>
    <s v="DEER1314"/>
    <s v="DEER2014"/>
  </r>
  <r>
    <n v="390"/>
    <s v="RG-WtrHt-SmlStrg-Gas-lte75kBtuh-75G-0p66EF"/>
    <x v="215"/>
    <s v="DEER2014"/>
    <s v="D11 v4.00"/>
    <d v="2014-03-20T12:00:00"/>
    <m/>
    <s v="ErRobNc"/>
    <s v="RG-WtrHt-SmlStrg-Gas-lte75kBtuh-75G-0p66EF"/>
    <s v="DEER"/>
    <s v="Standard"/>
    <s v="None"/>
    <n v="0"/>
    <n v="0"/>
    <s v="None"/>
    <m/>
    <b v="0"/>
    <m/>
    <b v="0"/>
    <s v="Res"/>
    <s v="Any"/>
    <x v="3"/>
    <s v="Heating"/>
    <s v="WaterHtg_eq"/>
    <x v="20"/>
    <m/>
    <m/>
    <s v="WtrHt-Res-Gas"/>
    <s v="WtrHt-Res-Gas"/>
    <s v="Small Gas Storage Water Heater 75 Gal; EF = 0.48; Recov Eff = 0.76"/>
    <s v="Small Gas Storage Water Heater 75 Gal; EF = 0.53; Recov Eff = 0.76"/>
    <x v="197"/>
    <m/>
    <m/>
    <s v="RG-WtrHt-SmlStrg-Gas-lte75kBtuh-75G-0p66EF"/>
    <s v="Standard"/>
    <s v="D08-RG-WtrHt-SmlStrg-Gas-lte75kBtuh-75G-0p66EF"/>
    <m/>
    <s v="DEER1314"/>
    <s v="DEER2014"/>
  </r>
  <r>
    <n v="391"/>
    <s v="RG-WtrHt-SmlStrg-Gas-lte75kBtuh-75G-0p70EF"/>
    <x v="216"/>
    <s v="DEER2014"/>
    <s v="D11 v4.00"/>
    <d v="2014-03-20T12:00:00"/>
    <m/>
    <s v="ErRobNc"/>
    <s v="RG-WtrHt-SmlStrg-Gas-lte75kBtuh-75G-0p70EF"/>
    <s v="DEER"/>
    <s v="Standard"/>
    <s v="None"/>
    <n v="0"/>
    <n v="0"/>
    <s v="None"/>
    <m/>
    <b v="0"/>
    <m/>
    <b v="0"/>
    <s v="Res"/>
    <s v="Any"/>
    <x v="3"/>
    <s v="Heating"/>
    <s v="WaterHtg_eq"/>
    <x v="20"/>
    <m/>
    <m/>
    <s v="WtrHt-Res-Gas"/>
    <s v="WtrHt-Res-Gas"/>
    <s v="Small Gas Storage Water Heater 75 Gal; EF = 0.48; Recov Eff = 0.76"/>
    <s v="Small Gas Storage Water Heater 75 Gal; EF = 0.53; Recov Eff = 0.76"/>
    <x v="198"/>
    <m/>
    <m/>
    <s v="RG-WtrHt-SmlStrg-Gas-lte75kBtuh-75G-0p70EF"/>
    <s v="Standard"/>
    <s v="D08-RG-WtrHt-SmlStrg-Gas-lte75kBtuh-75G-0p70EF"/>
    <m/>
    <s v="DEER1314"/>
    <s v="DEER2014"/>
  </r>
  <r>
    <n v="392"/>
    <s v="NG-WtrHt-LrgStrg-Gas-gte75kBtuh-0p83Et"/>
    <x v="217"/>
    <s v="DEER2014"/>
    <s v="D13 v1.0"/>
    <d v="2014-03-20T12:00:00"/>
    <m/>
    <s v="ErRobNc"/>
    <s v="NG-WtrHt-LrgStrg-Gas-gte75kBtuh-0p83Et"/>
    <s v="DEER"/>
    <s v="Standard"/>
    <s v="None"/>
    <n v="0"/>
    <n v="0"/>
    <s v="None"/>
    <m/>
    <b v="0"/>
    <m/>
    <b v="0"/>
    <s v="Com"/>
    <s v="Any"/>
    <x v="3"/>
    <s v="Heating"/>
    <s v="WaterHtg_eq"/>
    <x v="21"/>
    <m/>
    <m/>
    <s v="WtrHt-Com"/>
    <s v="WtrHt-Com"/>
    <s v="Large Gas Storage Water Heater, Et and Stdby Loss based on vintage"/>
    <s v="Large Gas Storage Water Heater, Et = 0.80, Stdby Loss = 0.56%/hr"/>
    <x v="199"/>
    <m/>
    <m/>
    <s v="NG-WtrHt-LrgStrg-Gas-gte75kBtuh-0p83Et"/>
    <s v="Standard"/>
    <s v="D08-NG-WtrHt-LrgStrg-Gas-gte75kBtuh-0p83Et"/>
    <m/>
    <s v="DEER1314"/>
    <s v="DEER2014"/>
  </r>
  <r>
    <n v="393"/>
    <s v="NG-WtrHt-LrgStrg-Gas-gte75kBtuh-0p90Et"/>
    <x v="218"/>
    <s v="DEER2014"/>
    <s v="D13 v1.0"/>
    <d v="2014-03-20T12:00:00"/>
    <m/>
    <s v="ErRobNc"/>
    <s v="NG-WtrHt-LrgStrg-Gas-gte75kBtuh-0p90Et"/>
    <s v="DEER"/>
    <s v="Standard"/>
    <s v="None"/>
    <n v="0"/>
    <n v="0"/>
    <s v="None"/>
    <m/>
    <b v="0"/>
    <m/>
    <b v="0"/>
    <s v="Com"/>
    <s v="Any"/>
    <x v="3"/>
    <s v="Heating"/>
    <s v="WaterHtg_eq"/>
    <x v="21"/>
    <m/>
    <m/>
    <s v="WtrHt-Com"/>
    <s v="WtrHt-Com"/>
    <s v="Large Gas Storage Water Heater, Et and Stdby Loss based on vintage"/>
    <s v="Large Gas Storage Water Heater, Et = 0.80, Stdby Loss = 0.56%/hr"/>
    <x v="200"/>
    <m/>
    <m/>
    <s v="NG-WtrHt-LrgStrg-Gas-gte75kBtuh-0p90Et"/>
    <s v="Standard"/>
    <s v="D08-NG-WtrHt-LrgStrg-Gas-gte75kBtuh-0p90Et"/>
    <m/>
    <s v="DEER1314"/>
    <s v="DEER2014"/>
  </r>
  <r>
    <n v="401"/>
    <s v="NE-WtrHt-SmlStrg-HP-lte12kW-30G-2p00EF"/>
    <x v="219"/>
    <s v="DEER2015"/>
    <s v="DEER-WaterHeater-Calculator"/>
    <d v="2014-09-06T00:00:00"/>
    <m/>
    <s v="ErRobNc"/>
    <s v="NE-WtrHt-SmlStrg-HP-lte12kW-30G-2p00EF"/>
    <s v="DEER"/>
    <s v="Standard"/>
    <s v="None"/>
    <n v="0"/>
    <n v="0"/>
    <s v="None"/>
    <m/>
    <b v="0"/>
    <m/>
    <b v="1"/>
    <s v="Com"/>
    <s v="Any"/>
    <x v="3"/>
    <s v="Heating"/>
    <s v="WaterHtg_eq"/>
    <x v="22"/>
    <m/>
    <m/>
    <s v="WtrHt-Com"/>
    <s v="WtrHt-Com"/>
    <s v="Small Storage 30 gallon Elec water heater, EF varies by vintage"/>
    <s v="Small storage Elec water heater: 30 gallon, EF = 0.95, RE = 0.98, Cap = 4.5 kW, UA = 1.31 BTU/hr-F"/>
    <x v="201"/>
    <m/>
    <s v="Stor_EF-Elec-030gal-0.951EF"/>
    <s v="Stor_EF-ElecHP-030gal-2.00EF"/>
    <s v="Standard"/>
    <m/>
    <m/>
    <s v="None"/>
    <s v="DEER2015"/>
  </r>
  <r>
    <n v="402"/>
    <s v="NE-WtrHt-SmlStrg-HP-lte12kW-30G-2p20EF"/>
    <x v="220"/>
    <s v="DEER2015"/>
    <s v="DEER-WaterHeater-Calculator"/>
    <d v="2014-09-06T00:00:00"/>
    <m/>
    <s v="ErRobNc"/>
    <s v="NE-WtrHt-SmlStrg-HP-lte12kW-30G-2p20EF"/>
    <s v="DEER"/>
    <s v="Standard"/>
    <s v="None"/>
    <n v="0"/>
    <n v="0"/>
    <s v="None"/>
    <m/>
    <b v="0"/>
    <m/>
    <b v="1"/>
    <s v="Com"/>
    <s v="Any"/>
    <x v="3"/>
    <s v="Heating"/>
    <s v="WaterHtg_eq"/>
    <x v="22"/>
    <m/>
    <m/>
    <s v="WtrHt-Com"/>
    <s v="WtrHt-Com"/>
    <s v="Small Storage 30 gallon Elec water heater, EF varies by vintage"/>
    <s v="Small storage Elec water heater: 30 gallon, EF = 0.95, RE = 0.98, Cap = 4.5 kW, UA = 1.31 BTU/hr-F"/>
    <x v="202"/>
    <m/>
    <s v="Stor_EF-Elec-030gal-0.951EF"/>
    <s v="Stor_EF-ElecHP-030gal-2.20EF"/>
    <s v="Standard"/>
    <m/>
    <m/>
    <s v="None"/>
    <s v="DEER2015"/>
  </r>
  <r>
    <n v="403"/>
    <s v="NE-WtrHt-SmlStrg-HP-lte12kW-30G-2p40EF"/>
    <x v="221"/>
    <s v="DEER2015"/>
    <s v="DEER-WaterHeater-Calculator"/>
    <d v="2014-09-06T00:00:00"/>
    <m/>
    <s v="ErRobNc"/>
    <s v="NE-WtrHt-SmlStrg-HP-lte12kW-30G-2p40EF"/>
    <s v="DEER"/>
    <s v="Standard"/>
    <s v="None"/>
    <n v="0"/>
    <n v="0"/>
    <s v="None"/>
    <m/>
    <b v="0"/>
    <m/>
    <b v="1"/>
    <s v="Com"/>
    <s v="Any"/>
    <x v="3"/>
    <s v="Heating"/>
    <s v="WaterHtg_eq"/>
    <x v="22"/>
    <m/>
    <m/>
    <s v="WtrHt-Com"/>
    <s v="WtrHt-Com"/>
    <s v="Small Storage 30 gallon Elec water heater, EF varies by vintage"/>
    <s v="Small storage Elec water heater: 30 gallon, EF = 0.95, RE = 0.98, Cap = 4.5 kW, UA = 1.31 BTU/hr-F"/>
    <x v="203"/>
    <m/>
    <s v="Stor_EF-Elec-030gal-0.951EF"/>
    <s v="Stor_EF-ElecHP-030gal-2.40EF"/>
    <s v="Standard"/>
    <m/>
    <m/>
    <s v="None"/>
    <s v="DEER2015"/>
  </r>
  <r>
    <n v="404"/>
    <s v="NE-WtrHt-SmlStrg-HP-lte12kW-40G-2p00EF"/>
    <x v="219"/>
    <s v="DEER2015"/>
    <s v="DEER-WaterHeater-Calculator"/>
    <d v="2014-09-06T00:00:00"/>
    <m/>
    <s v="ErRobNc"/>
    <s v="NE-WtrHt-SmlStrg-HP-lte12kW-40G-2p00EF"/>
    <s v="DEER"/>
    <s v="Standard"/>
    <s v="None"/>
    <n v="0"/>
    <n v="0"/>
    <s v="None"/>
    <m/>
    <b v="0"/>
    <m/>
    <b v="1"/>
    <s v="Com"/>
    <s v="Any"/>
    <x v="3"/>
    <s v="Heating"/>
    <s v="WaterHtg_eq"/>
    <x v="22"/>
    <m/>
    <m/>
    <s v="WtrHt-Com"/>
    <s v="WtrHt-Com"/>
    <s v="Small Storage 40 gallon Elec water heater, EF varies by vintage"/>
    <s v="Small storage Elec water heater: 40 gallon, EF = 0.95, RE = 0.98, Cap = 4.5 kW, UA = 1.39 BTU/hr-F"/>
    <x v="204"/>
    <m/>
    <s v="Stor_EF-Elec-040gal-0.948EF"/>
    <s v="Stor_EF-ElecHP-040gal-2.00EF"/>
    <s v="Standard"/>
    <m/>
    <m/>
    <s v="None"/>
    <s v="DEER2015"/>
  </r>
  <r>
    <n v="405"/>
    <s v="NE-WtrHt-SmlStrg-HP-lte12kW-40G-2p20EF"/>
    <x v="220"/>
    <s v="DEER2015"/>
    <s v="DEER-WaterHeater-Calculator"/>
    <d v="2014-09-06T00:00:00"/>
    <m/>
    <s v="ErRobNc"/>
    <s v="NE-WtrHt-SmlStrg-HP-lte12kW-40G-2p20EF"/>
    <s v="DEER"/>
    <s v="Standard"/>
    <s v="None"/>
    <n v="0"/>
    <n v="0"/>
    <s v="None"/>
    <m/>
    <b v="0"/>
    <m/>
    <b v="1"/>
    <s v="Com"/>
    <s v="Any"/>
    <x v="3"/>
    <s v="Heating"/>
    <s v="WaterHtg_eq"/>
    <x v="22"/>
    <m/>
    <m/>
    <s v="WtrHt-Com"/>
    <s v="WtrHt-Com"/>
    <s v="Small Storage 40 gallon Elec water heater, EF varies by vintage"/>
    <s v="Small storage Elec water heater: 40 gallon, EF = 0.95, RE = 0.98, Cap = 4.5 kW, UA = 1.39 BTU/hr-F"/>
    <x v="205"/>
    <m/>
    <s v="Stor_EF-Elec-040gal-0.948EF"/>
    <s v="Stor_EF-ElecHP-040gal-2.20EF"/>
    <s v="Standard"/>
    <m/>
    <m/>
    <s v="None"/>
    <s v="DEER2015"/>
  </r>
  <r>
    <n v="406"/>
    <s v="NE-WtrHt-SmlStrg-HP-lte12kW-40G-2p40EF"/>
    <x v="221"/>
    <s v="DEER2015"/>
    <s v="DEER-WaterHeater-Calculator"/>
    <d v="2014-09-06T00:00:00"/>
    <m/>
    <s v="ErRobNc"/>
    <s v="NE-WtrHt-SmlStrg-HP-lte12kW-40G-2p40EF"/>
    <s v="DEER"/>
    <s v="Standard"/>
    <s v="None"/>
    <n v="0"/>
    <n v="0"/>
    <s v="None"/>
    <m/>
    <b v="0"/>
    <m/>
    <b v="1"/>
    <s v="Com"/>
    <s v="Any"/>
    <x v="3"/>
    <s v="Heating"/>
    <s v="WaterHtg_eq"/>
    <x v="22"/>
    <m/>
    <m/>
    <s v="WtrHt-Com"/>
    <s v="WtrHt-Com"/>
    <s v="Small Storage 40 gallon Elec water heater, EF varies by vintage"/>
    <s v="Small storage Elec water heater: 40 gallon, EF = 0.95, RE = 0.98, Cap = 4.5 kW, UA = 1.39 BTU/hr-F"/>
    <x v="206"/>
    <m/>
    <s v="Stor_EF-Elec-040gal-0.948EF"/>
    <s v="Stor_EF-ElecHP-040gal-2.40EF"/>
    <s v="Standard"/>
    <m/>
    <m/>
    <s v="None"/>
    <s v="DEER2015"/>
  </r>
  <r>
    <n v="407"/>
    <s v="NE-WtrHt-SmlStrg-HP-lte12kW-50G-2p00EF"/>
    <x v="219"/>
    <s v="DEER2015"/>
    <s v="DEER-WaterHeater-Calculator"/>
    <d v="2014-09-06T00:00:00"/>
    <m/>
    <s v="ErRobNc"/>
    <s v="NE-WtrHt-SmlStrg-HP-lte12kW-50G-2p00EF"/>
    <s v="DEER"/>
    <s v="Standard"/>
    <s v="None"/>
    <n v="0"/>
    <n v="0"/>
    <s v="None"/>
    <m/>
    <b v="0"/>
    <m/>
    <b v="1"/>
    <s v="Com"/>
    <s v="Any"/>
    <x v="3"/>
    <s v="Heating"/>
    <s v="WaterHtg_eq"/>
    <x v="22"/>
    <m/>
    <m/>
    <s v="WtrHt-Com"/>
    <s v="WtrHt-Com"/>
    <s v="Small Storage 50 gallon Elec water heater, EF varies by vintage"/>
    <s v="Small storage Elec water heater: 50 gallon, EF = 0.95, RE = 0.98, Cap = 4.5 kW, UA = 1.48 BTU/hr-F"/>
    <x v="207"/>
    <m/>
    <s v="Stor_EF-Elec-050gal-0.945EF"/>
    <s v="Stor_EF-ElecHP-050gal-2.00EF"/>
    <s v="Standard"/>
    <m/>
    <m/>
    <s v="None"/>
    <s v="DEER2015"/>
  </r>
  <r>
    <n v="408"/>
    <s v="NE-WtrHt-SmlStrg-HP-lte12kW-50G-2p20EF"/>
    <x v="220"/>
    <s v="DEER2015"/>
    <s v="DEER-WaterHeater-Calculator"/>
    <d v="2014-09-06T00:00:00"/>
    <m/>
    <s v="ErRobNc"/>
    <s v="NE-WtrHt-SmlStrg-HP-lte12kW-50G-2p20EF"/>
    <s v="DEER"/>
    <s v="Standard"/>
    <s v="None"/>
    <n v="0"/>
    <n v="0"/>
    <s v="None"/>
    <m/>
    <b v="0"/>
    <m/>
    <b v="1"/>
    <s v="Com"/>
    <s v="Any"/>
    <x v="3"/>
    <s v="Heating"/>
    <s v="WaterHtg_eq"/>
    <x v="22"/>
    <m/>
    <m/>
    <s v="WtrHt-Com"/>
    <s v="WtrHt-Com"/>
    <s v="Small Storage 50 gallon Elec water heater, EF varies by vintage"/>
    <s v="Small storage Elec water heater: 50 gallon, EF = 0.95, RE = 0.98, Cap = 4.5 kW, UA = 1.48 BTU/hr-F"/>
    <x v="208"/>
    <m/>
    <s v="Stor_EF-Elec-050gal-0.945EF"/>
    <s v="Stor_EF-ElecHP-050gal-2.20EF"/>
    <s v="Standard"/>
    <m/>
    <m/>
    <s v="None"/>
    <s v="DEER2015"/>
  </r>
  <r>
    <n v="409"/>
    <s v="NE-WtrHt-SmlStrg-HP-lte12kW-50G-2p40EF"/>
    <x v="221"/>
    <s v="DEER2015"/>
    <s v="DEER-WaterHeater-Calculator"/>
    <d v="2014-09-06T00:00:00"/>
    <m/>
    <s v="ErRobNc"/>
    <s v="NE-WtrHt-SmlStrg-HP-lte12kW-50G-2p40EF"/>
    <s v="DEER"/>
    <s v="Standard"/>
    <s v="None"/>
    <n v="0"/>
    <n v="0"/>
    <s v="None"/>
    <m/>
    <b v="0"/>
    <m/>
    <b v="1"/>
    <s v="Com"/>
    <s v="Any"/>
    <x v="3"/>
    <s v="Heating"/>
    <s v="WaterHtg_eq"/>
    <x v="22"/>
    <m/>
    <m/>
    <s v="WtrHt-Com"/>
    <s v="WtrHt-Com"/>
    <s v="Small Storage 50 gallon Elec water heater, EF varies by vintage"/>
    <s v="Small storage Elec water heater: 50 gallon, EF = 0.95, RE = 0.98, Cap = 4.5 kW, UA = 1.48 BTU/hr-F"/>
    <x v="209"/>
    <m/>
    <s v="Stor_EF-Elec-050gal-0.945EF"/>
    <s v="Stor_EF-ElecHP-050gal-2.40EF"/>
    <s v="Standard"/>
    <m/>
    <m/>
    <s v="None"/>
    <s v="DEER2015"/>
  </r>
  <r>
    <n v="410"/>
    <s v="NE-WtrHt-SmlStrg-HP-lte12kW-60G-2p20EF"/>
    <x v="220"/>
    <s v="DEER2015"/>
    <s v="DEER-WaterHeater-Calculator"/>
    <d v="2014-09-06T00:00:00"/>
    <m/>
    <s v="ErRobNc"/>
    <s v="NE-WtrHt-SmlStrg-HP-lte12kW-60G-2p20EF"/>
    <s v="DEER"/>
    <s v="Standard"/>
    <s v="None"/>
    <n v="0"/>
    <n v="0"/>
    <s v="None"/>
    <m/>
    <b v="0"/>
    <m/>
    <b v="1"/>
    <s v="Com"/>
    <s v="Any"/>
    <x v="3"/>
    <s v="Heating"/>
    <s v="WaterHtg_eq"/>
    <x v="22"/>
    <m/>
    <m/>
    <s v="WtrHt-Com"/>
    <s v="WtrHt-Com"/>
    <s v="Small Storage 60 gallon Elec water heater, EF varies by vintage"/>
    <s v="Small storage HP water heater: 60 gallon, EF = 1.98, RE = 0.98, Cap = 5.5 kW, UA = 4.20 BTU/hr-F"/>
    <x v="210"/>
    <m/>
    <s v="Stor_EF-ElecHP-060gal-1.98EF"/>
    <s v="Stor_EF-ElecHP-060gal-2.20EF"/>
    <s v="Standard"/>
    <m/>
    <m/>
    <s v="None"/>
    <s v="DEER2015"/>
  </r>
  <r>
    <n v="411"/>
    <s v="NE-WtrHt-SmlStrg-HP-lte12kW-60G-2p40EF"/>
    <x v="221"/>
    <s v="DEER2015"/>
    <s v="DEER-WaterHeater-Calculator"/>
    <d v="2014-09-06T00:00:00"/>
    <m/>
    <s v="ErRobNc"/>
    <s v="NE-WtrHt-SmlStrg-HP-lte12kW-60G-2p40EF"/>
    <s v="DEER"/>
    <s v="Standard"/>
    <s v="None"/>
    <n v="0"/>
    <n v="0"/>
    <s v="None"/>
    <m/>
    <b v="0"/>
    <m/>
    <b v="1"/>
    <s v="Com"/>
    <s v="Any"/>
    <x v="3"/>
    <s v="Heating"/>
    <s v="WaterHtg_eq"/>
    <x v="22"/>
    <m/>
    <m/>
    <s v="WtrHt-Com"/>
    <s v="WtrHt-Com"/>
    <s v="Small Storage 60 gallon Elec water heater, EF varies by vintage"/>
    <s v="Small storage HP water heater: 60 gallon, EF = 1.98, RE = 0.98, Cap = 5.5 kW, UA = 4.20 BTU/hr-F"/>
    <x v="211"/>
    <m/>
    <s v="Stor_EF-ElecHP-060gal-1.98EF"/>
    <s v="Stor_EF-ElecHP-060gal-2.40EF"/>
    <s v="Standard"/>
    <m/>
    <m/>
    <s v="None"/>
    <s v="DEER2015"/>
  </r>
  <r>
    <n v="412"/>
    <s v="NE-WtrHt-SmlStrg-HP-lte12kW-75G-2p20EF"/>
    <x v="220"/>
    <s v="DEER2015"/>
    <s v="DEER-WaterHeater-Calculator"/>
    <d v="2014-09-06T00:00:00"/>
    <m/>
    <s v="ErRobNc"/>
    <s v="NE-WtrHt-SmlStrg-HP-lte12kW-75G-2p20EF"/>
    <s v="DEER"/>
    <s v="Standard"/>
    <s v="None"/>
    <n v="0"/>
    <n v="0"/>
    <s v="None"/>
    <m/>
    <b v="0"/>
    <m/>
    <b v="1"/>
    <s v="Com"/>
    <s v="Any"/>
    <x v="3"/>
    <s v="Heating"/>
    <s v="WaterHtg_eq"/>
    <x v="22"/>
    <m/>
    <m/>
    <s v="WtrHt-Com"/>
    <s v="WtrHt-Com"/>
    <s v="Small Storage 75 gallon Elec water heater, EF varies by vintage"/>
    <s v="Small storage HP water heater: 75 gallon, EF = 1.96, RE = 0.98, Cap = 5.5 kW, UA = 4.20 BTU/hr-F"/>
    <x v="212"/>
    <m/>
    <s v="Stor_EF-ElecHP-075gal-1.96EF"/>
    <s v="Stor_EF-ElecHP-075gal-2.20EF"/>
    <s v="Standard"/>
    <m/>
    <m/>
    <s v="None"/>
    <s v="DEER2015"/>
  </r>
  <r>
    <n v="413"/>
    <s v="NE-WtrHt-SmlStrg-HP-lte12kW-75G-2p40EF"/>
    <x v="221"/>
    <s v="DEER2015"/>
    <s v="DEER-WaterHeater-Calculator"/>
    <d v="2014-09-06T00:00:00"/>
    <m/>
    <s v="ErRobNc"/>
    <s v="NE-WtrHt-SmlStrg-HP-lte12kW-75G-2p40EF"/>
    <s v="DEER"/>
    <s v="Standard"/>
    <s v="None"/>
    <n v="0"/>
    <n v="0"/>
    <s v="None"/>
    <m/>
    <b v="0"/>
    <m/>
    <b v="1"/>
    <s v="Com"/>
    <s v="Any"/>
    <x v="3"/>
    <s v="Heating"/>
    <s v="WaterHtg_eq"/>
    <x v="22"/>
    <m/>
    <m/>
    <s v="WtrHt-Com"/>
    <s v="WtrHt-Com"/>
    <s v="Small Storage 75 gallon Elec water heater, EF varies by vintage"/>
    <s v="Small storage HP water heater: 75 gallon, EF = 1.96, RE = 0.98, Cap = 5.5 kW, UA = 4.20 BTU/hr-F"/>
    <x v="213"/>
    <m/>
    <s v="Stor_EF-ElecHP-075gal-1.96EF"/>
    <s v="Stor_EF-ElecHP-075gal-2.40EF"/>
    <s v="Standard"/>
    <m/>
    <m/>
    <s v="None"/>
    <s v="DEER2015"/>
  </r>
  <r>
    <n v="414"/>
    <s v="NG-WtrHt-SmlStrg-Gas-lte75kBtuh-30G-0p65EF"/>
    <x v="222"/>
    <s v="DEER2015"/>
    <s v="DEER-WaterHeater-Calculator"/>
    <d v="2014-09-06T00:00:00"/>
    <m/>
    <s v="ErRobNc"/>
    <s v="NG-WtrHt-SmlStrg-Gas-lte75kBtuh-30G-0p65EF"/>
    <s v="DEER"/>
    <s v="Standard"/>
    <s v="None"/>
    <n v="0"/>
    <n v="0"/>
    <s v="None"/>
    <m/>
    <b v="0"/>
    <m/>
    <b v="1"/>
    <s v="Com"/>
    <s v="Any"/>
    <x v="3"/>
    <s v="Heating"/>
    <s v="WaterHtg_eq"/>
    <x v="20"/>
    <m/>
    <m/>
    <s v="WtrHt-Com"/>
    <s v="WtrHt-Com"/>
    <s v="Small Storage 30 gallon Gas water heater, EF varies by vintage"/>
    <s v="Small storage Gas water heater: 30 gallon, EF = 0.63, RE = 0.81, Cap = 30kBTUh, UA = 7.97 BTU/hr-F, AuxBTUh: 350"/>
    <x v="169"/>
    <m/>
    <s v="Stor_EF-Gas-030gal-0.630EF"/>
    <s v="Stor_EF-Gas-030gal-0.65EF"/>
    <s v="Standard"/>
    <m/>
    <m/>
    <s v="None"/>
    <s v="DEER2015"/>
  </r>
  <r>
    <n v="415"/>
    <s v="NG-WtrHt-SmlStrg-Gas-lte75kBtuh-30G-0p70EF"/>
    <x v="223"/>
    <s v="DEER2015"/>
    <s v="DEER-WaterHeater-Calculator"/>
    <d v="2014-09-06T00:00:00"/>
    <m/>
    <s v="ErRobNc"/>
    <s v="NG-WtrHt-SmlStrg-Gas-lte75kBtuh-30G-0p70EF"/>
    <s v="DEER"/>
    <s v="Standard"/>
    <s v="None"/>
    <n v="0"/>
    <n v="0"/>
    <s v="None"/>
    <m/>
    <b v="0"/>
    <m/>
    <b v="1"/>
    <s v="Com"/>
    <s v="Any"/>
    <x v="3"/>
    <s v="Heating"/>
    <s v="WaterHtg_eq"/>
    <x v="20"/>
    <m/>
    <m/>
    <s v="WtrHt-Com"/>
    <s v="WtrHt-Com"/>
    <s v="Small Storage 30 gallon Gas water heater, EF varies by vintage"/>
    <s v="Small storage Gas water heater: 30 gallon, EF = 0.63, RE = 0.81, Cap = 30kBTUh, UA = 7.97 BTU/hr-F, AuxBTUh: 350"/>
    <x v="170"/>
    <m/>
    <s v="Stor_EF-Gas-030gal-0.630EF"/>
    <s v="Stor_EF-Gas-030gal-0.70EF"/>
    <s v="Standard"/>
    <m/>
    <m/>
    <s v="None"/>
    <s v="DEER2015"/>
  </r>
  <r>
    <n v="416"/>
    <s v="NG-WtrHt-SmlStrg-Gas-lte75kBtuh-30G-0p72EF"/>
    <x v="224"/>
    <s v="DEER2015"/>
    <s v="DEER-WaterHeater-Calculator"/>
    <d v="2014-09-06T00:00:00"/>
    <m/>
    <s v="ErRobNc"/>
    <s v="NG-WtrHt-SmlStrg-Gas-lte75kBtuh-30G-0p72EF"/>
    <s v="DEER"/>
    <s v="Standard"/>
    <s v="None"/>
    <n v="0"/>
    <n v="0"/>
    <s v="None"/>
    <m/>
    <b v="0"/>
    <m/>
    <b v="1"/>
    <s v="Com"/>
    <s v="Any"/>
    <x v="3"/>
    <s v="Heating"/>
    <s v="WaterHtg_eq"/>
    <x v="20"/>
    <m/>
    <m/>
    <s v="WtrHt-Com"/>
    <s v="WtrHt-Com"/>
    <s v="Small Storage 30 gallon Gas water heater, EF varies by vintage"/>
    <s v="Small storage Gas water heater: 30 gallon, EF = 0.63, RE = 0.81, Cap = 30kBTUh, UA = 7.97 BTU/hr-F, AuxBTUh: 350"/>
    <x v="214"/>
    <m/>
    <s v="Stor_EF-Gas-030gal-0.630EF"/>
    <s v="Stor_EF-Gas-030gal-0.72EF"/>
    <s v="Standard"/>
    <m/>
    <m/>
    <s v="None"/>
    <s v="DEER2015"/>
  </r>
  <r>
    <n v="417"/>
    <s v="NG-WtrHt-SmlStrg-Gas-lte75kBtuh-40G-0p65EF"/>
    <x v="222"/>
    <s v="DEER2015"/>
    <s v="DEER-WaterHeater-Calculator"/>
    <d v="2014-09-06T00:00:00"/>
    <m/>
    <s v="ErRobNc"/>
    <s v="NG-WtrHt-SmlStrg-Gas-lte75kBtuh-40G-0p65EF"/>
    <s v="DEER"/>
    <s v="Standard"/>
    <s v="None"/>
    <n v="0"/>
    <n v="0"/>
    <s v="None"/>
    <m/>
    <b v="0"/>
    <m/>
    <b v="1"/>
    <s v="Com"/>
    <s v="Any"/>
    <x v="3"/>
    <s v="Heating"/>
    <s v="WaterHtg_eq"/>
    <x v="20"/>
    <m/>
    <m/>
    <s v="WtrHt-Com"/>
    <s v="WtrHt-Com"/>
    <s v="Small Storage 40 gallon Gas water heater, EF varies by vintage"/>
    <s v="Small storage Gas water heater: 40 gallon, EF = 0.62, RE = 0.76, Cap = 40kBTUh, UA = 6.43 BTU/hr-F, AuxBTUh: 350"/>
    <x v="215"/>
    <m/>
    <s v="Stor_EF-Gas-040gal-0.615EF"/>
    <s v="Stor_EF-Gas-040gal-0.65EF"/>
    <s v="Standard"/>
    <m/>
    <m/>
    <s v="None"/>
    <s v="DEER2015"/>
  </r>
  <r>
    <n v="418"/>
    <s v="NG-WtrHt-SmlStrg-Gas-lte75kBtuh-40G-0p70EF"/>
    <x v="223"/>
    <s v="DEER2015"/>
    <s v="DEER-WaterHeater-Calculator"/>
    <d v="2014-09-06T00:00:00"/>
    <m/>
    <s v="ErRobNc"/>
    <s v="NG-WtrHt-SmlStrg-Gas-lte75kBtuh-40G-0p70EF"/>
    <s v="DEER"/>
    <s v="Standard"/>
    <s v="None"/>
    <n v="0"/>
    <n v="0"/>
    <s v="None"/>
    <m/>
    <b v="0"/>
    <m/>
    <b v="1"/>
    <s v="Com"/>
    <s v="Any"/>
    <x v="3"/>
    <s v="Heating"/>
    <s v="WaterHtg_eq"/>
    <x v="20"/>
    <m/>
    <m/>
    <s v="WtrHt-Com"/>
    <s v="WtrHt-Com"/>
    <s v="Small Storage 40 gallon Gas water heater, EF varies by vintage"/>
    <s v="Small storage Gas water heater: 40 gallon, EF = 0.62, RE = 0.76, Cap = 40kBTUh, UA = 6.43 BTU/hr-F, AuxBTUh: 350"/>
    <x v="173"/>
    <m/>
    <s v="Stor_EF-Gas-040gal-0.615EF"/>
    <s v="Stor_EF-Gas-040gal-0.70EF"/>
    <s v="Standard"/>
    <m/>
    <m/>
    <s v="None"/>
    <s v="DEER2015"/>
  </r>
  <r>
    <n v="419"/>
    <s v="NG-WtrHt-SmlStrg-Gas-lte75kBtuh-40G-0p82EF"/>
    <x v="225"/>
    <s v="DEER2015"/>
    <s v="DEER-WaterHeater-Calculator"/>
    <d v="2014-09-06T00:00:00"/>
    <m/>
    <s v="ErRobNc"/>
    <s v="NG-WtrHt-SmlStrg-Gas-lte75kBtuh-40G-0p82EF"/>
    <s v="DEER"/>
    <s v="Standard"/>
    <s v="None"/>
    <n v="0"/>
    <n v="0"/>
    <s v="None"/>
    <m/>
    <b v="0"/>
    <m/>
    <b v="1"/>
    <s v="Com"/>
    <s v="Any"/>
    <x v="3"/>
    <s v="Heating"/>
    <s v="WaterHtg_eq"/>
    <x v="20"/>
    <m/>
    <m/>
    <s v="WtrHt-Com"/>
    <s v="WtrHt-Com"/>
    <s v="Small Storage 40 gallon Gas water heater, EF varies by vintage"/>
    <s v="Small storage Gas water heater: 40 gallon, EF = 0.62, RE = 0.76, Cap = 40kBTUh, UA = 6.43 BTU/hr-F, AuxBTUh: 350"/>
    <x v="216"/>
    <m/>
    <s v="Stor_EF-Gas-040gal-0.615EF"/>
    <s v="Stor_EF-Gas-040gal-0.82EF"/>
    <s v="Standard"/>
    <m/>
    <m/>
    <s v="None"/>
    <s v="DEER2015"/>
  </r>
  <r>
    <n v="420"/>
    <s v="NG-WtrHt-SmlStrg-Gas-lte75kBtuh-50G-0p67EF"/>
    <x v="226"/>
    <s v="DEER2015"/>
    <s v="DEER-WaterHeater-Calculator"/>
    <d v="2014-09-06T00:00:00"/>
    <m/>
    <s v="ErRobNc"/>
    <s v="NG-WtrHt-SmlStrg-Gas-lte75kBtuh-50G-0p67EF"/>
    <s v="DEER"/>
    <s v="Standard"/>
    <s v="None"/>
    <n v="0"/>
    <n v="0"/>
    <s v="None"/>
    <m/>
    <b v="0"/>
    <m/>
    <b v="1"/>
    <s v="Com"/>
    <s v="Any"/>
    <x v="3"/>
    <s v="Heating"/>
    <s v="WaterHtg_eq"/>
    <x v="20"/>
    <m/>
    <m/>
    <s v="WtrHt-Com"/>
    <s v="WtrHt-Com"/>
    <s v="Small Storage 50 gallon Gas water heater, EF varies by vintage"/>
    <s v="Small storage Gas water heater: 50 gallon, EF = 0.60, RE = 0.763, Cap = 40kBTUh, UA = 7.42 BTU/hr-F, AuxBTUh: 350"/>
    <x v="175"/>
    <m/>
    <s v="Stor_EF-Gas-050gal-0.600EF"/>
    <s v="Stor_EF-Gas-050gal-0.67EF"/>
    <s v="Standard"/>
    <m/>
    <m/>
    <s v="None"/>
    <s v="DEER2015"/>
  </r>
  <r>
    <n v="421"/>
    <s v="NG-WtrHt-SmlStrg-Gas-lte75kBtuh-50G-0p70EF"/>
    <x v="223"/>
    <s v="DEER2015"/>
    <s v="DEER-WaterHeater-Calculator"/>
    <d v="2014-09-06T00:00:00"/>
    <m/>
    <s v="ErRobNc"/>
    <s v="NG-WtrHt-SmlStrg-Gas-lte75kBtuh-50G-0p70EF"/>
    <s v="DEER"/>
    <s v="Standard"/>
    <s v="None"/>
    <n v="0"/>
    <n v="0"/>
    <s v="None"/>
    <m/>
    <b v="0"/>
    <m/>
    <b v="1"/>
    <s v="Com"/>
    <s v="Any"/>
    <x v="3"/>
    <s v="Heating"/>
    <s v="WaterHtg_eq"/>
    <x v="20"/>
    <m/>
    <m/>
    <s v="WtrHt-Com"/>
    <s v="WtrHt-Com"/>
    <s v="Small Storage 50 gallon Gas water heater, EF varies by vintage"/>
    <s v="Small storage Gas water heater: 50 gallon, EF = 0.60, RE = 0.763, Cap = 40kBTUh, UA = 7.42 BTU/hr-F, AuxBTUh: 350"/>
    <x v="176"/>
    <m/>
    <s v="Stor_EF-Gas-050gal-0.600EF"/>
    <s v="Stor_EF-Gas-050gal-0.70EF"/>
    <s v="Standard"/>
    <m/>
    <m/>
    <s v="None"/>
    <s v="DEER2015"/>
  </r>
  <r>
    <n v="422"/>
    <s v="NG-WtrHt-SmlStrg-Gas-lte75kBtuh-50G-0p82EF"/>
    <x v="225"/>
    <s v="DEER2015"/>
    <s v="DEER-WaterHeater-Calculator"/>
    <d v="2014-09-06T00:00:00"/>
    <m/>
    <s v="ErRobNc"/>
    <s v="NG-WtrHt-SmlStrg-Gas-lte75kBtuh-50G-0p82EF"/>
    <s v="DEER"/>
    <s v="Standard"/>
    <s v="None"/>
    <n v="0"/>
    <n v="0"/>
    <s v="None"/>
    <m/>
    <b v="0"/>
    <m/>
    <b v="1"/>
    <s v="Com"/>
    <s v="Any"/>
    <x v="3"/>
    <s v="Heating"/>
    <s v="WaterHtg_eq"/>
    <x v="20"/>
    <m/>
    <m/>
    <s v="WtrHt-Com"/>
    <s v="WtrHt-Com"/>
    <s v="Small Storage 50 gallon Gas water heater, EF varies by vintage"/>
    <s v="Small storage Gas water heater: 50 gallon, EF = 0.60, RE = 0.763, Cap = 40kBTUh, UA = 7.42 BTU/hr-F, AuxBTUh: 350"/>
    <x v="217"/>
    <m/>
    <s v="Stor_EF-Gas-050gal-0.600EF"/>
    <s v="Stor_EF-Gas-050gal-0.82EF"/>
    <s v="Standard"/>
    <m/>
    <m/>
    <s v="None"/>
    <s v="DEER2015"/>
  </r>
  <r>
    <n v="423"/>
    <s v="NG-WtrHt-SmlStrg-Gas-lte75kBtuh-60G-0p78EF"/>
    <x v="227"/>
    <s v="DEER2015"/>
    <s v="DEER-WaterHeater-Calculator"/>
    <d v="2014-09-06T00:00:00"/>
    <m/>
    <s v="ErRobNc"/>
    <s v="NG-WtrHt-SmlStrg-Gas-lte75kBtuh-60G-0p78EF"/>
    <s v="DEER"/>
    <s v="Standard"/>
    <s v="None"/>
    <n v="0"/>
    <n v="0"/>
    <s v="None"/>
    <m/>
    <b v="0"/>
    <m/>
    <b v="1"/>
    <s v="Com"/>
    <s v="Any"/>
    <x v="3"/>
    <s v="Heating"/>
    <s v="WaterHtg_eq"/>
    <x v="20"/>
    <m/>
    <m/>
    <s v="WtrHt-Com"/>
    <s v="WtrHt-Com"/>
    <s v="Small Storage 60 gallon Gas water heater, EF varies by vintage"/>
    <s v="Small storage Gas water heater: 60 gallon, EF = 0.75, RE = 0.85, Cap = 40kBTUh, UA = 3.42 BTU/hr-F, VentW: 50, AuxBTUh: 350"/>
    <x v="218"/>
    <m/>
    <s v="Stor_EF-Gas-060gal-0.754EF"/>
    <s v="Stor_EF-Gas-060gal-0.78EF"/>
    <s v="Standard"/>
    <m/>
    <m/>
    <s v="None"/>
    <s v="DEER2015"/>
  </r>
  <r>
    <n v="424"/>
    <s v="NG-WtrHt-SmlStrg-Gas-lte75kBtuh-60G-0p80EF"/>
    <x v="228"/>
    <s v="DEER2015"/>
    <s v="DEER-WaterHeater-Calculator"/>
    <d v="2014-09-06T00:00:00"/>
    <m/>
    <s v="ErRobNc"/>
    <s v="NG-WtrHt-SmlStrg-Gas-lte75kBtuh-60G-0p80EF"/>
    <s v="DEER"/>
    <s v="Standard"/>
    <s v="None"/>
    <n v="0"/>
    <n v="0"/>
    <s v="None"/>
    <m/>
    <b v="0"/>
    <m/>
    <b v="1"/>
    <s v="Com"/>
    <s v="Any"/>
    <x v="3"/>
    <s v="Heating"/>
    <s v="WaterHtg_eq"/>
    <x v="20"/>
    <m/>
    <m/>
    <s v="WtrHt-Com"/>
    <s v="WtrHt-Com"/>
    <s v="Small Storage 60 gallon Gas water heater, EF varies by vintage"/>
    <s v="Small storage Gas water heater: 60 gallon, EF = 0.75, RE = 0.85, Cap = 40kBTUh, UA = 3.42 BTU/hr-F, VentW: 50, AuxBTUh: 350"/>
    <x v="219"/>
    <m/>
    <s v="Stor_EF-Gas-060gal-0.754EF"/>
    <s v="Stor_EF-Gas-060gal-0.80EF"/>
    <s v="Standard"/>
    <m/>
    <m/>
    <s v="None"/>
    <s v="DEER2015"/>
  </r>
  <r>
    <n v="425"/>
    <s v="NG-WtrHt-SmlStrg-Gas-lte75kBtuh-60G-0p82EF"/>
    <x v="225"/>
    <s v="DEER2015"/>
    <s v="DEER-WaterHeater-Calculator"/>
    <d v="2014-09-06T00:00:00"/>
    <m/>
    <s v="ErRobNc"/>
    <s v="NG-WtrHt-SmlStrg-Gas-lte75kBtuh-60G-0p82EF"/>
    <s v="DEER"/>
    <s v="Standard"/>
    <s v="None"/>
    <n v="0"/>
    <n v="0"/>
    <s v="None"/>
    <m/>
    <b v="0"/>
    <m/>
    <b v="1"/>
    <s v="Com"/>
    <s v="Any"/>
    <x v="3"/>
    <s v="Heating"/>
    <s v="WaterHtg_eq"/>
    <x v="20"/>
    <m/>
    <m/>
    <s v="WtrHt-Com"/>
    <s v="WtrHt-Com"/>
    <s v="Small Storage 60 gallon Gas water heater, EF varies by vintage"/>
    <s v="Small storage Gas water heater: 60 gallon, EF = 0.75, RE = 0.85, Cap = 40kBTUh, UA = 3.42 BTU/hr-F, VentW: 50, AuxBTUh: 350"/>
    <x v="220"/>
    <m/>
    <s v="Stor_EF-Gas-060gal-0.754EF"/>
    <s v="Stor_EF-Gas-060gal-0.82EF"/>
    <s v="Standard"/>
    <m/>
    <m/>
    <s v="None"/>
    <s v="DEER2015"/>
  </r>
  <r>
    <n v="426"/>
    <s v="NG-WtrHt-SmlStrg-Gas-lte75kBtuh-75G-0p78EF"/>
    <x v="227"/>
    <s v="DEER2015"/>
    <s v="DEER-WaterHeater-Calculator"/>
    <d v="2014-09-06T00:00:00"/>
    <m/>
    <s v="ErRobNc"/>
    <s v="NG-WtrHt-SmlStrg-Gas-lte75kBtuh-75G-0p78EF"/>
    <s v="DEER"/>
    <s v="Standard"/>
    <s v="None"/>
    <n v="0"/>
    <n v="0"/>
    <s v="None"/>
    <m/>
    <b v="0"/>
    <m/>
    <b v="1"/>
    <s v="Com"/>
    <s v="Any"/>
    <x v="3"/>
    <s v="Heating"/>
    <s v="WaterHtg_eq"/>
    <x v="20"/>
    <m/>
    <m/>
    <s v="WtrHt-Com"/>
    <s v="WtrHt-Com"/>
    <s v="Small Storage 75 gallon Gas water heater, EF varies by vintage"/>
    <s v="Small storage Gas water heater: 75 gallon, EF = 0.74, RE = 0.88, Cap = 70kBTUh, UA = 4.84 BTU/hr-F, VentW: 50, AuxBTUh: 350"/>
    <x v="221"/>
    <m/>
    <s v="Stor_EF-Gas-075gal-0.743EF"/>
    <s v="Stor_EF-Gas-075gal-0.78EF"/>
    <s v="Standard"/>
    <m/>
    <m/>
    <s v="None"/>
    <s v="DEER2015"/>
  </r>
  <r>
    <n v="427"/>
    <s v="NG-WtrHt-SmlStrg-Gas-lte75kBtuh-75G-0p80EF"/>
    <x v="228"/>
    <s v="DEER2015"/>
    <s v="DEER-WaterHeater-Calculator"/>
    <d v="2014-09-06T00:00:00"/>
    <m/>
    <s v="ErRobNc"/>
    <s v="NG-WtrHt-SmlStrg-Gas-lte75kBtuh-75G-0p80EF"/>
    <s v="DEER"/>
    <s v="Standard"/>
    <s v="None"/>
    <n v="0"/>
    <n v="0"/>
    <s v="None"/>
    <m/>
    <b v="0"/>
    <m/>
    <b v="1"/>
    <s v="Com"/>
    <s v="Any"/>
    <x v="3"/>
    <s v="Heating"/>
    <s v="WaterHtg_eq"/>
    <x v="20"/>
    <m/>
    <m/>
    <s v="WtrHt-Com"/>
    <s v="WtrHt-Com"/>
    <s v="Small Storage 75 gallon Gas water heater, EF varies by vintage"/>
    <s v="Small storage Gas water heater: 75 gallon, EF = 0.74, RE = 0.88, Cap = 70kBTUh, UA = 4.84 BTU/hr-F, VentW: 50, AuxBTUh: 350"/>
    <x v="222"/>
    <m/>
    <s v="Stor_EF-Gas-075gal-0.743EF"/>
    <s v="Stor_EF-Gas-075gal-0.80EF"/>
    <s v="Standard"/>
    <m/>
    <m/>
    <s v="None"/>
    <s v="DEER2015"/>
  </r>
  <r>
    <n v="428"/>
    <s v="NG-WtrHt-SmlStrg-Gas-lte75kBtuh-75G-0p82EF"/>
    <x v="225"/>
    <s v="DEER2015"/>
    <s v="DEER-WaterHeater-Calculator"/>
    <d v="2014-09-06T00:00:00"/>
    <m/>
    <s v="ErRobNc"/>
    <s v="NG-WtrHt-SmlStrg-Gas-lte75kBtuh-75G-0p82EF"/>
    <s v="DEER"/>
    <s v="Standard"/>
    <s v="None"/>
    <n v="0"/>
    <n v="0"/>
    <s v="None"/>
    <m/>
    <b v="0"/>
    <m/>
    <b v="1"/>
    <s v="Com"/>
    <s v="Any"/>
    <x v="3"/>
    <s v="Heating"/>
    <s v="WaterHtg_eq"/>
    <x v="20"/>
    <m/>
    <m/>
    <s v="WtrHt-Com"/>
    <s v="WtrHt-Com"/>
    <s v="Small Storage 75 gallon Gas water heater, EF varies by vintage"/>
    <s v="Small storage Gas water heater: 75 gallon, EF = 0.74, RE = 0.88, Cap = 70kBTUh, UA = 4.84 BTU/hr-F, VentW: 50, AuxBTUh: 350"/>
    <x v="223"/>
    <m/>
    <s v="Stor_EF-Gas-075gal-0.743EF"/>
    <s v="Stor_EF-Gas-075gal-0.82EF"/>
    <s v="Standard"/>
    <m/>
    <m/>
    <s v="None"/>
    <s v="DEER2015"/>
  </r>
  <r>
    <n v="429"/>
    <s v="NG-WtrHt-SmlInst-Gas-150kBtuh-lt2G-0p82EF"/>
    <x v="229"/>
    <s v="DEER2015"/>
    <s v="DEER-WaterHeater-Calculator"/>
    <d v="2014-09-06T00:00:00"/>
    <m/>
    <s v="ErRobNc"/>
    <s v="NG-WtrHt-SmlInst-Gas-150kBtuh-lt2G-0p82EF"/>
    <s v="DEER"/>
    <s v="Standard"/>
    <s v="None"/>
    <n v="0"/>
    <n v="0"/>
    <s v="None"/>
    <m/>
    <b v="0"/>
    <m/>
    <b v="1"/>
    <s v="Com"/>
    <s v="Any"/>
    <x v="3"/>
    <s v="Heating"/>
    <s v="WaterHtg_eq"/>
    <x v="18"/>
    <m/>
    <m/>
    <s v="WtrHt-Instant-Com"/>
    <s v="WtrHt-Instant-Com"/>
    <s v="Small Storage 75 gallon Gas water heater, EF varies by vintage"/>
    <s v="Small storage Gas water heater: 75 gallon, EF = 0.74, RE = 0.88, Cap = 70kBTUh, UA = 4.84 BTU/hr-F, VentW: 50, AuxBTUh: 350"/>
    <x v="224"/>
    <m/>
    <s v="Stor_EF-Gas-075gal-0.743EF"/>
    <s v="Inst_EF-Gas-150kBtuh-0p82EF"/>
    <s v="Standard"/>
    <m/>
    <m/>
    <s v="None"/>
    <s v="DEER2015"/>
  </r>
  <r>
    <n v="430"/>
    <s v="NG-WtrHt-SmlInst-Gas-150kBtuh-lt2G-0p92EF"/>
    <x v="230"/>
    <s v="DEER2015"/>
    <s v="DEER-WaterHeater-Calculator"/>
    <d v="2014-09-06T00:00:00"/>
    <m/>
    <s v="ErRobNc"/>
    <s v="NG-WtrHt-SmlInst-Gas-150kBtuh-lt2G-0p92EF"/>
    <s v="DEER"/>
    <s v="Standard"/>
    <s v="None"/>
    <n v="0"/>
    <n v="0"/>
    <s v="None"/>
    <m/>
    <b v="0"/>
    <m/>
    <b v="1"/>
    <s v="Com"/>
    <s v="Any"/>
    <x v="3"/>
    <s v="Heating"/>
    <s v="WaterHtg_eq"/>
    <x v="18"/>
    <m/>
    <m/>
    <s v="WtrHt-Instant-Com"/>
    <s v="WtrHt-Instant-Com"/>
    <s v="Small Storage 75 gallon Gas water heater, EF varies by vintage"/>
    <s v="Small storage Gas water heater: 75 gallon, EF = 0.74, RE = 0.88, Cap = 70kBTUh, UA = 4.84 BTU/hr-F, VentW: 50, AuxBTUh: 350"/>
    <x v="225"/>
    <m/>
    <s v="Stor_EF-Gas-075gal-0.743EF"/>
    <s v="Inst_EF-Gas-150kBtuh-0p92EF"/>
    <s v="Standard"/>
    <m/>
    <m/>
    <s v="None"/>
    <s v="DEER2015"/>
  </r>
  <r>
    <n v="431"/>
    <s v="RE-WtrHt-SmlStrg-HP-lte12kW-30G-2p00EF"/>
    <x v="219"/>
    <s v="DEER2015"/>
    <s v="DEER-WaterHeater-Calculator"/>
    <d v="2014-09-06T00:00:00"/>
    <m/>
    <s v="ErRobNc"/>
    <s v="RE-WtrHt-SmlStrg-HP-lte12kW-30G-2p00EF"/>
    <s v="DEER"/>
    <s v="Standard"/>
    <s v="None"/>
    <n v="0"/>
    <n v="0"/>
    <s v="None"/>
    <m/>
    <b v="0"/>
    <m/>
    <b v="1"/>
    <s v="Res"/>
    <s v="Any"/>
    <x v="3"/>
    <s v="Heating"/>
    <s v="WaterHtg_eq"/>
    <x v="22"/>
    <m/>
    <m/>
    <s v="WtrHt-Res-Elec"/>
    <s v="WtrHt-Res-Elec"/>
    <s v="Small Storage 30 gallon Elec water heater, EF varies by vintage"/>
    <s v="Small storage Elec water heater: 30 gallon, EF = 0.95, RE = 0.98, Cap = 4.5 kW, UA = 1.31 BTU/hr-F"/>
    <x v="201"/>
    <m/>
    <s v="Stor_EF-Elec-030gal-0.951EF"/>
    <s v="Stor_EF-ElecHP-030gal-2.00EF"/>
    <s v="Standard"/>
    <m/>
    <m/>
    <s v="None"/>
    <s v="DEER2015"/>
  </r>
  <r>
    <n v="432"/>
    <s v="RE-WtrHt-SmlStrg-HP-lte12kW-30G-2p20EF"/>
    <x v="220"/>
    <s v="DEER2015"/>
    <s v="DEER-WaterHeater-Calculator"/>
    <d v="2014-09-06T00:00:00"/>
    <m/>
    <s v="ErRobNc"/>
    <s v="RE-WtrHt-SmlStrg-HP-lte12kW-30G-2p20EF"/>
    <s v="DEER"/>
    <s v="Standard"/>
    <s v="None"/>
    <n v="0"/>
    <n v="0"/>
    <s v="None"/>
    <m/>
    <b v="0"/>
    <m/>
    <b v="1"/>
    <s v="Res"/>
    <s v="Any"/>
    <x v="3"/>
    <s v="Heating"/>
    <s v="WaterHtg_eq"/>
    <x v="22"/>
    <m/>
    <m/>
    <s v="WtrHt-Res-Elec"/>
    <s v="WtrHt-Res-Elec"/>
    <s v="Small Storage 30 gallon Elec water heater, EF varies by vintage"/>
    <s v="Small storage Elec water heater: 30 gallon, EF = 0.95, RE = 0.98, Cap = 4.5 kW, UA = 1.31 BTU/hr-F"/>
    <x v="202"/>
    <m/>
    <s v="Stor_EF-Elec-030gal-0.951EF"/>
    <s v="Stor_EF-ElecHP-030gal-2.20EF"/>
    <s v="Standard"/>
    <m/>
    <m/>
    <s v="None"/>
    <s v="DEER2015"/>
  </r>
  <r>
    <n v="433"/>
    <s v="RE-WtrHt-SmlStrg-HP-lte12kW-30G-2p40EF"/>
    <x v="221"/>
    <s v="DEER2015"/>
    <s v="DEER-WaterHeater-Calculator"/>
    <d v="2014-09-06T00:00:00"/>
    <m/>
    <s v="ErRobNc"/>
    <s v="RE-WtrHt-SmlStrg-HP-lte12kW-30G-2p40EF"/>
    <s v="DEER"/>
    <s v="Standard"/>
    <s v="None"/>
    <n v="0"/>
    <n v="0"/>
    <s v="None"/>
    <m/>
    <b v="0"/>
    <m/>
    <b v="1"/>
    <s v="Res"/>
    <s v="Any"/>
    <x v="3"/>
    <s v="Heating"/>
    <s v="WaterHtg_eq"/>
    <x v="22"/>
    <m/>
    <m/>
    <s v="WtrHt-Res-Elec"/>
    <s v="WtrHt-Res-Elec"/>
    <s v="Small Storage 30 gallon Elec water heater, EF varies by vintage"/>
    <s v="Small storage Elec water heater: 30 gallon, EF = 0.95, RE = 0.98, Cap = 4.5 kW, UA = 1.31 BTU/hr-F"/>
    <x v="203"/>
    <m/>
    <s v="Stor_EF-Elec-030gal-0.951EF"/>
    <s v="Stor_EF-ElecHP-030gal-2.40EF"/>
    <s v="Standard"/>
    <m/>
    <m/>
    <s v="None"/>
    <s v="DEER2015"/>
  </r>
  <r>
    <n v="434"/>
    <s v="RE-WtrHt-SmlStrg-HP-lte12kW-40G-2p00EF"/>
    <x v="219"/>
    <s v="DEER2015"/>
    <s v="DEER-WaterHeater-Calculator"/>
    <d v="2014-09-06T00:00:00"/>
    <m/>
    <s v="ErRobNc"/>
    <s v="RE-WtrHt-SmlStrg-HP-lte12kW-40G-2p00EF"/>
    <s v="DEER"/>
    <s v="Standard"/>
    <s v="None"/>
    <n v="0"/>
    <n v="0"/>
    <s v="None"/>
    <m/>
    <b v="0"/>
    <m/>
    <b v="1"/>
    <s v="Res"/>
    <s v="Any"/>
    <x v="3"/>
    <s v="Heating"/>
    <s v="WaterHtg_eq"/>
    <x v="22"/>
    <m/>
    <m/>
    <s v="WtrHt-Res-Elec"/>
    <s v="WtrHt-Res-Elec"/>
    <s v="Small Storage 40 gallon Elec water heater, EF varies by vintage"/>
    <s v="Small storage Elec water heater: 40 gallon, EF = 0.95, RE = 0.98, Cap = 4.5 kW, UA = 1.39 BTU/hr-F"/>
    <x v="204"/>
    <m/>
    <s v="Stor_EF-Elec-040gal-0.948EF"/>
    <s v="Stor_EF-ElecHP-040gal-2.00EF"/>
    <s v="Standard"/>
    <m/>
    <m/>
    <s v="None"/>
    <s v="DEER2015"/>
  </r>
  <r>
    <n v="435"/>
    <s v="RE-WtrHt-SmlStrg-HP-lte12kW-40G-2p20EF"/>
    <x v="220"/>
    <s v="DEER2015"/>
    <s v="DEER-WaterHeater-Calculator"/>
    <d v="2014-09-06T00:00:00"/>
    <m/>
    <s v="ErRobNc"/>
    <s v="RE-WtrHt-SmlStrg-HP-lte12kW-40G-2p20EF"/>
    <s v="DEER"/>
    <s v="Standard"/>
    <s v="None"/>
    <n v="0"/>
    <n v="0"/>
    <s v="None"/>
    <m/>
    <b v="0"/>
    <m/>
    <b v="1"/>
    <s v="Res"/>
    <s v="Any"/>
    <x v="3"/>
    <s v="Heating"/>
    <s v="WaterHtg_eq"/>
    <x v="22"/>
    <m/>
    <m/>
    <s v="WtrHt-Res-Elec"/>
    <s v="WtrHt-Res-Elec"/>
    <s v="Small Storage 40 gallon Elec water heater, EF varies by vintage"/>
    <s v="Small storage Elec water heater: 40 gallon, EF = 0.95, RE = 0.98, Cap = 4.5 kW, UA = 1.39 BTU/hr-F"/>
    <x v="205"/>
    <m/>
    <s v="Stor_EF-Elec-040gal-0.948EF"/>
    <s v="Stor_EF-ElecHP-040gal-2.20EF"/>
    <s v="Standard"/>
    <m/>
    <m/>
    <s v="None"/>
    <s v="DEER2015"/>
  </r>
  <r>
    <n v="436"/>
    <s v="RE-WtrHt-SmlStrg-HP-lte12kW-40G-2p40EF"/>
    <x v="221"/>
    <s v="DEER2015"/>
    <s v="DEER-WaterHeater-Calculator"/>
    <d v="2014-09-06T00:00:00"/>
    <m/>
    <s v="ErRobNc"/>
    <s v="RE-WtrHt-SmlStrg-HP-lte12kW-40G-2p40EF"/>
    <s v="DEER"/>
    <s v="Standard"/>
    <s v="None"/>
    <n v="0"/>
    <n v="0"/>
    <s v="None"/>
    <m/>
    <b v="0"/>
    <m/>
    <b v="1"/>
    <s v="Res"/>
    <s v="Any"/>
    <x v="3"/>
    <s v="Heating"/>
    <s v="WaterHtg_eq"/>
    <x v="22"/>
    <m/>
    <m/>
    <s v="WtrHt-Res-Elec"/>
    <s v="WtrHt-Res-Elec"/>
    <s v="Small Storage 40 gallon Elec water heater, EF varies by vintage"/>
    <s v="Small storage Elec water heater: 40 gallon, EF = 0.95, RE = 0.98, Cap = 4.5 kW, UA = 1.39 BTU/hr-F"/>
    <x v="206"/>
    <m/>
    <s v="Stor_EF-Elec-040gal-0.948EF"/>
    <s v="Stor_EF-ElecHP-040gal-2.40EF"/>
    <s v="Standard"/>
    <m/>
    <m/>
    <s v="None"/>
    <s v="DEER2015"/>
  </r>
  <r>
    <n v="437"/>
    <s v="RE-WtrHt-SmlStrg-HP-lte12kW-50G-2p00EF"/>
    <x v="219"/>
    <s v="DEER2015"/>
    <s v="DEER-WaterHeater-Calculator"/>
    <d v="2014-09-06T00:00:00"/>
    <m/>
    <s v="ErRobNc"/>
    <s v="RE-WtrHt-SmlStrg-HP-lte12kW-50G-2p00EF"/>
    <s v="DEER"/>
    <s v="Standard"/>
    <s v="None"/>
    <n v="0"/>
    <n v="0"/>
    <s v="None"/>
    <m/>
    <b v="0"/>
    <m/>
    <b v="1"/>
    <s v="Res"/>
    <s v="Any"/>
    <x v="3"/>
    <s v="Heating"/>
    <s v="WaterHtg_eq"/>
    <x v="22"/>
    <m/>
    <m/>
    <s v="WtrHt-Res-Elec"/>
    <s v="WtrHt-Res-Elec"/>
    <s v="Small Storage 50 gallon Elec water heater, EF varies by vintage"/>
    <s v="Small storage Elec water heater: 50 gallon, EF = 0.95, RE = 0.98, Cap = 4.5 kW, UA = 1.48 BTU/hr-F"/>
    <x v="207"/>
    <m/>
    <s v="Stor_EF-Elec-050gal-0.945EF"/>
    <s v="Stor_EF-ElecHP-050gal-2.00EF"/>
    <s v="Standard"/>
    <m/>
    <m/>
    <s v="None"/>
    <s v="DEER2015"/>
  </r>
  <r>
    <n v="438"/>
    <s v="RE-WtrHt-SmlStrg-HP-lte12kW-50G-2p20EF"/>
    <x v="220"/>
    <s v="DEER2015"/>
    <s v="DEER-WaterHeater-Calculator"/>
    <d v="2014-09-06T00:00:00"/>
    <m/>
    <s v="ErRobNc"/>
    <s v="RE-WtrHt-SmlStrg-HP-lte12kW-50G-2p20EF"/>
    <s v="DEER"/>
    <s v="Standard"/>
    <s v="None"/>
    <n v="0"/>
    <n v="0"/>
    <s v="None"/>
    <m/>
    <b v="0"/>
    <m/>
    <b v="1"/>
    <s v="Res"/>
    <s v="Any"/>
    <x v="3"/>
    <s v="Heating"/>
    <s v="WaterHtg_eq"/>
    <x v="22"/>
    <m/>
    <m/>
    <s v="WtrHt-Res-Elec"/>
    <s v="WtrHt-Res-Elec"/>
    <s v="Small Storage 50 gallon Elec water heater, EF varies by vintage"/>
    <s v="Small storage Elec water heater: 50 gallon, EF = 0.95, RE = 0.98, Cap = 4.5 kW, UA = 1.48 BTU/hr-F"/>
    <x v="208"/>
    <m/>
    <s v="Stor_EF-Elec-050gal-0.945EF"/>
    <s v="Stor_EF-ElecHP-050gal-2.20EF"/>
    <s v="Standard"/>
    <m/>
    <m/>
    <s v="None"/>
    <s v="DEER2015"/>
  </r>
  <r>
    <n v="439"/>
    <s v="RE-WtrHt-SmlStrg-HP-lte12kW-50G-2p40EF"/>
    <x v="220"/>
    <s v="DEER2015"/>
    <s v="DEER-WaterHeater-Calculator"/>
    <d v="2014-09-06T00:00:00"/>
    <m/>
    <s v="ErRobNc"/>
    <s v="RE-WtrHt-SmlStrg-HP-lte12kW-50G-2p40EF"/>
    <s v="DEER"/>
    <s v="Standard"/>
    <s v="None"/>
    <n v="0"/>
    <n v="0"/>
    <s v="None"/>
    <m/>
    <b v="0"/>
    <m/>
    <b v="1"/>
    <s v="Res"/>
    <s v="Any"/>
    <x v="3"/>
    <s v="Heating"/>
    <s v="WaterHtg_eq"/>
    <x v="22"/>
    <m/>
    <m/>
    <s v="WtrHt-Res-Elec"/>
    <s v="WtrHt-Res-Elec"/>
    <s v="Small Storage 50 gallon Elec water heater, EF varies by vintage"/>
    <s v="Small storage Elec water heater: 50 gallon, EF = 0.95, RE = 0.98, Cap = 4.5 kW, UA = 1.48 BTU/hr-F"/>
    <x v="208"/>
    <m/>
    <s v="Stor_EF-Elec-050gal-0.945EF"/>
    <s v="Stor_EF-ElecHP-050gal-2.20EF"/>
    <s v="Standard"/>
    <m/>
    <m/>
    <s v="None"/>
    <s v="DEER2015"/>
  </r>
  <r>
    <n v="440"/>
    <s v="RE-WtrHt-SmlStrg-HP-lte12kW-60G-2p20EF"/>
    <x v="220"/>
    <s v="DEER2015"/>
    <s v="DEER-WaterHeater-Calculator"/>
    <d v="2014-09-06T00:00:00"/>
    <m/>
    <s v="ErRobNc"/>
    <s v="RE-WtrHt-SmlStrg-HP-lte12kW-60G-2p20EF"/>
    <s v="DEER"/>
    <s v="Standard"/>
    <s v="None"/>
    <n v="0"/>
    <n v="0"/>
    <s v="None"/>
    <m/>
    <b v="0"/>
    <m/>
    <b v="1"/>
    <s v="Res"/>
    <s v="Any"/>
    <x v="3"/>
    <s v="Heating"/>
    <s v="WaterHtg_eq"/>
    <x v="22"/>
    <m/>
    <m/>
    <s v="WtrHt-Res-Elec"/>
    <s v="WtrHt-Res-Elec"/>
    <s v="Small Storage 60 gallon Elec water heater, EF varies by vintage"/>
    <s v="Small storage HP water heater: 60 gallon, EF = 1.98, RE = 0.98, Cap = 5.5 kW, UA = 4.20 BTU/hr-F"/>
    <x v="210"/>
    <m/>
    <s v="Stor_EF-ElecHP-060gal-1.98EF"/>
    <s v="Stor_EF-ElecHP-060gal-2.20EF"/>
    <s v="Standard"/>
    <m/>
    <m/>
    <s v="None"/>
    <s v="DEER2015"/>
  </r>
  <r>
    <n v="441"/>
    <s v="RE-WtrHt-SmlStrg-HP-lte12kW-60G-2p40EF"/>
    <x v="221"/>
    <s v="DEER2015"/>
    <s v="DEER-WaterHeater-Calculator"/>
    <d v="2014-09-06T00:00:00"/>
    <m/>
    <s v="ErRobNc"/>
    <s v="RE-WtrHt-SmlStrg-HP-lte12kW-60G-2p40EF"/>
    <s v="DEER"/>
    <s v="Standard"/>
    <s v="None"/>
    <n v="0"/>
    <n v="0"/>
    <s v="None"/>
    <m/>
    <b v="0"/>
    <m/>
    <b v="1"/>
    <s v="Res"/>
    <s v="Any"/>
    <x v="3"/>
    <s v="Heating"/>
    <s v="WaterHtg_eq"/>
    <x v="22"/>
    <m/>
    <m/>
    <s v="WtrHt-Res-Elec"/>
    <s v="WtrHt-Res-Elec"/>
    <s v="Small Storage 60 gallon Elec water heater, EF varies by vintage"/>
    <s v="Small storage HP water heater: 60 gallon, EF = 1.98, RE = 0.98, Cap = 5.5 kW, UA = 4.20 BTU/hr-F"/>
    <x v="211"/>
    <m/>
    <s v="Stor_EF-ElecHP-060gal-1.98EF"/>
    <s v="Stor_EF-ElecHP-060gal-2.40EF"/>
    <s v="Standard"/>
    <m/>
    <m/>
    <s v="None"/>
    <s v="DEER2015"/>
  </r>
  <r>
    <n v="442"/>
    <s v="RE-WtrHt-SmlStrg-HP-lte12kW-75G-2p20EF"/>
    <x v="220"/>
    <s v="DEER2015"/>
    <s v="DEER-WaterHeater-Calculator"/>
    <d v="2014-09-06T00:00:00"/>
    <m/>
    <s v="ErRobNc"/>
    <s v="RE-WtrHt-SmlStrg-HP-lte12kW-75G-2p20EF"/>
    <s v="DEER"/>
    <s v="Standard"/>
    <s v="None"/>
    <n v="0"/>
    <n v="0"/>
    <s v="None"/>
    <m/>
    <b v="0"/>
    <m/>
    <b v="1"/>
    <s v="Res"/>
    <s v="Any"/>
    <x v="3"/>
    <s v="Heating"/>
    <s v="WaterHtg_eq"/>
    <x v="22"/>
    <m/>
    <m/>
    <s v="WtrHt-Res-Elec"/>
    <s v="WtrHt-Res-Elec"/>
    <s v="Small Storage 75 gallon Elec water heater, EF varies by vintage"/>
    <s v="Small storage HP water heater: 75 gallon, EF = 1.96, RE = 0.98, Cap = 5.5 kW, UA = 4.20 BTU/hr-F"/>
    <x v="212"/>
    <m/>
    <s v="Stor_EF-ElecHP-075gal-1.96EF"/>
    <s v="Stor_EF-ElecHP-075gal-2.20EF"/>
    <s v="Standard"/>
    <m/>
    <m/>
    <s v="None"/>
    <s v="DEER2015"/>
  </r>
  <r>
    <n v="443"/>
    <s v="RE-WtrHt-SmlStrg-HP-lte12kW-75G-2p40EF"/>
    <x v="221"/>
    <s v="DEER2015"/>
    <s v="DEER-WaterHeater-Calculator"/>
    <d v="2014-09-06T00:00:00"/>
    <m/>
    <s v="ErRobNc"/>
    <s v="RE-WtrHt-SmlStrg-HP-lte12kW-75G-2p40EF"/>
    <s v="DEER"/>
    <s v="Standard"/>
    <s v="None"/>
    <n v="0"/>
    <n v="0"/>
    <s v="None"/>
    <m/>
    <b v="0"/>
    <m/>
    <b v="1"/>
    <s v="Res"/>
    <s v="Any"/>
    <x v="3"/>
    <s v="Heating"/>
    <s v="WaterHtg_eq"/>
    <x v="20"/>
    <m/>
    <m/>
    <s v="WtrHt-Res-Elec"/>
    <s v="WtrHt-Res-Elec"/>
    <s v="Small Storage 75 gallon Elec water heater, EF varies by vintage"/>
    <s v="Small storage HP water heater: 75 gallon, EF = 1.96, RE = 0.98, Cap = 5.5 kW, UA = 4.20 BTU/hr-F"/>
    <x v="213"/>
    <m/>
    <s v="Stor_EF-ElecHP-075gal-1.96EF"/>
    <s v="Stor_EF-ElecHP-075gal-2.40EF"/>
    <s v="Standard"/>
    <m/>
    <m/>
    <s v="None"/>
    <s v="DEER2015"/>
  </r>
  <r>
    <n v="444"/>
    <s v="RG-WtrHt-SmlStrg-Gas-lte75kBtuh-30G-0p65EF"/>
    <x v="222"/>
    <s v="DEER2015"/>
    <s v="DEER-WaterHeater-Calculator"/>
    <d v="2014-09-06T00:00:00"/>
    <m/>
    <s v="ErRobNc"/>
    <s v="RG-WtrHt-SmlStrg-Gas-lte75kBtuh-30G-0p65EF"/>
    <s v="DEER"/>
    <s v="Standard"/>
    <s v="None"/>
    <n v="0"/>
    <n v="0"/>
    <s v="None"/>
    <m/>
    <b v="0"/>
    <m/>
    <b v="1"/>
    <s v="Res"/>
    <s v="Any"/>
    <x v="3"/>
    <s v="Heating"/>
    <s v="WaterHtg_eq"/>
    <x v="20"/>
    <m/>
    <m/>
    <s v="WtrHt-Res-Gas"/>
    <s v="WtrHt-Res-Gas"/>
    <s v="Small Storage 30 gallon Gas water heater, EF varies by vintage"/>
    <s v="Small storage Gas water heater: 30 gallon, EF = 0.63, RE = 0.81, Cap = 30kBTUh, UA = 7.97 BTU/hr-F, AuxBTUh: 350"/>
    <x v="169"/>
    <m/>
    <s v="Stor_EF-Gas-030gal-0.630EF"/>
    <s v="Stor_EF-Gas-030gal-0.65EF"/>
    <s v="Standard"/>
    <m/>
    <m/>
    <s v="None"/>
    <s v="DEER2015"/>
  </r>
  <r>
    <n v="445"/>
    <s v="RG-WtrHt-SmlStrg-Gas-lte75kBtuh-30G-0p70EF"/>
    <x v="223"/>
    <s v="DEER2015"/>
    <s v="DEER-WaterHeater-Calculator"/>
    <d v="2014-09-06T00:00:00"/>
    <m/>
    <s v="ErRobNc"/>
    <s v="RG-WtrHt-SmlStrg-Gas-lte75kBtuh-30G-0p70EF"/>
    <s v="DEER"/>
    <s v="Standard"/>
    <s v="None"/>
    <n v="0"/>
    <n v="0"/>
    <s v="None"/>
    <m/>
    <b v="0"/>
    <m/>
    <b v="1"/>
    <s v="Res"/>
    <s v="Any"/>
    <x v="3"/>
    <s v="Heating"/>
    <s v="WaterHtg_eq"/>
    <x v="20"/>
    <m/>
    <m/>
    <s v="WtrHt-Res-Gas"/>
    <s v="WtrHt-Res-Gas"/>
    <s v="Small Storage 30 gallon Gas water heater, EF varies by vintage"/>
    <s v="Small storage Gas water heater: 30 gallon, EF = 0.63, RE = 0.81, Cap = 30kBTUh, UA = 7.97 BTU/hr-F, AuxBTUh: 350"/>
    <x v="170"/>
    <m/>
    <s v="Stor_EF-Gas-030gal-0.630EF"/>
    <s v="Stor_EF-Gas-030gal-0.70EF"/>
    <s v="Standard"/>
    <m/>
    <m/>
    <s v="None"/>
    <s v="DEER2015"/>
  </r>
  <r>
    <n v="446"/>
    <s v="RG-WtrHt-SmlStrg-Gas-lte75kBtuh-30G-0p72EF"/>
    <x v="224"/>
    <s v="DEER2015"/>
    <s v="DEER-WaterHeater-Calculator"/>
    <d v="2014-09-06T00:00:00"/>
    <m/>
    <s v="ErRobNc"/>
    <s v="RG-WtrHt-SmlStrg-Gas-lte75kBtuh-30G-0p72EF"/>
    <s v="DEER"/>
    <s v="Standard"/>
    <s v="None"/>
    <n v="0"/>
    <n v="0"/>
    <s v="None"/>
    <m/>
    <b v="0"/>
    <m/>
    <b v="1"/>
    <s v="Res"/>
    <s v="Any"/>
    <x v="3"/>
    <s v="Heating"/>
    <s v="WaterHtg_eq"/>
    <x v="20"/>
    <m/>
    <m/>
    <s v="WtrHt-Res-Gas"/>
    <s v="WtrHt-Res-Gas"/>
    <s v="Small Storage 30 gallon Gas water heater, EF varies by vintage"/>
    <s v="Small storage Gas water heater: 30 gallon, EF = 0.63, RE = 0.81, Cap = 30kBTUh, UA = 7.97 BTU/hr-F, AuxBTUh: 350"/>
    <x v="214"/>
    <m/>
    <s v="Stor_EF-Gas-030gal-0.630EF"/>
    <s v="Stor_EF-Gas-030gal-0.72EF"/>
    <s v="Standard"/>
    <m/>
    <m/>
    <s v="None"/>
    <s v="DEER2015"/>
  </r>
  <r>
    <n v="447"/>
    <s v="RG-WtrHt-SmlStrg-Gas-lte75kBtuh-40G-0p65EF"/>
    <x v="222"/>
    <s v="DEER2015"/>
    <s v="DEER-WaterHeater-Calculator"/>
    <d v="2014-09-06T00:00:00"/>
    <m/>
    <s v="ErRobNc"/>
    <s v="RG-WtrHt-SmlStrg-Gas-lte75kBtuh-40G-0p65EF"/>
    <s v="DEER"/>
    <s v="Standard"/>
    <s v="None"/>
    <n v="0"/>
    <n v="0"/>
    <s v="None"/>
    <m/>
    <b v="0"/>
    <m/>
    <b v="1"/>
    <s v="Res"/>
    <s v="Any"/>
    <x v="3"/>
    <s v="Heating"/>
    <s v="WaterHtg_eq"/>
    <x v="20"/>
    <m/>
    <m/>
    <s v="WtrHt-Res-Gas"/>
    <s v="WtrHt-Res-Gas"/>
    <s v="Small Storage 40 gallon Gas water heater, EF varies by vintage"/>
    <s v="Small storage Gas water heater: 40 gallon, EF = 0.62, RE = 0.76, Cap = 40kBTUh, UA = 6.43 BTU/hr-F, AuxBTUh: 350"/>
    <x v="215"/>
    <m/>
    <s v="Stor_EF-Gas-040gal-0.615EF"/>
    <s v="Stor_EF-Gas-040gal-0.65EF"/>
    <s v="Standard"/>
    <m/>
    <m/>
    <s v="None"/>
    <s v="DEER2015"/>
  </r>
  <r>
    <n v="448"/>
    <s v="RG-WtrHt-SmlStrg-Gas-lte75kBtuh-40G-0p70EF"/>
    <x v="223"/>
    <s v="DEER2015"/>
    <s v="DEER-WaterHeater-Calculator"/>
    <d v="2014-09-06T00:00:00"/>
    <m/>
    <s v="ErRobNc"/>
    <s v="RG-WtrHt-SmlStrg-Gas-lte75kBtuh-40G-0p70EF"/>
    <s v="DEER"/>
    <s v="Standard"/>
    <s v="None"/>
    <n v="0"/>
    <n v="0"/>
    <s v="None"/>
    <m/>
    <b v="0"/>
    <m/>
    <b v="1"/>
    <s v="Res"/>
    <s v="Any"/>
    <x v="3"/>
    <s v="Heating"/>
    <s v="WaterHtg_eq"/>
    <x v="20"/>
    <m/>
    <m/>
    <s v="WtrHt-Res-Gas"/>
    <s v="WtrHt-Res-Gas"/>
    <s v="Small Storage 40 gallon Gas water heater, EF varies by vintage"/>
    <s v="Small storage Gas water heater: 40 gallon, EF = 0.62, RE = 0.76, Cap = 40kBTUh, UA = 6.43 BTU/hr-F, AuxBTUh: 350"/>
    <x v="173"/>
    <m/>
    <s v="Stor_EF-Gas-040gal-0.615EF"/>
    <s v="Stor_EF-Gas-040gal-0.70EF"/>
    <s v="Standard"/>
    <m/>
    <m/>
    <s v="None"/>
    <s v="DEER2015"/>
  </r>
  <r>
    <n v="449"/>
    <s v="RG-WtrHt-SmlStrg-Gas-lte75kBtuh-40G-0p82EF"/>
    <x v="225"/>
    <s v="DEER2015"/>
    <s v="DEER-WaterHeater-Calculator"/>
    <d v="2014-09-06T00:00:00"/>
    <m/>
    <s v="ErRobNc"/>
    <s v="RG-WtrHt-SmlStrg-Gas-lte75kBtuh-40G-0p82EF"/>
    <s v="DEER"/>
    <s v="Standard"/>
    <s v="None"/>
    <n v="0"/>
    <n v="0"/>
    <s v="None"/>
    <m/>
    <b v="0"/>
    <m/>
    <b v="1"/>
    <s v="Res"/>
    <s v="Any"/>
    <x v="3"/>
    <s v="Heating"/>
    <s v="WaterHtg_eq"/>
    <x v="20"/>
    <m/>
    <m/>
    <s v="WtrHt-Res-Gas"/>
    <s v="WtrHt-Res-Gas"/>
    <s v="Small Storage 40 gallon Gas water heater, EF varies by vintage"/>
    <s v="Small storage Gas water heater: 40 gallon, EF = 0.62, RE = 0.76, Cap = 40kBTUh, UA = 6.43 BTU/hr-F, AuxBTUh: 350"/>
    <x v="216"/>
    <m/>
    <s v="Stor_EF-Gas-040gal-0.615EF"/>
    <s v="Stor_EF-Gas-040gal-0.82EF"/>
    <s v="Standard"/>
    <m/>
    <m/>
    <s v="None"/>
    <s v="DEER2015"/>
  </r>
  <r>
    <n v="450"/>
    <s v="RG-WtrHt-SmlStrg-Gas-lte75kBtuh-50G-0p67EF"/>
    <x v="226"/>
    <s v="DEER2015"/>
    <s v="DEER-WaterHeater-Calculator"/>
    <d v="2014-09-06T00:00:00"/>
    <m/>
    <s v="ErRobNc"/>
    <s v="RG-WtrHt-SmlStrg-Gas-lte75kBtuh-50G-0p67EF"/>
    <s v="DEER"/>
    <s v="Standard"/>
    <s v="None"/>
    <n v="0"/>
    <n v="0"/>
    <s v="None"/>
    <m/>
    <b v="0"/>
    <m/>
    <b v="1"/>
    <s v="Res"/>
    <s v="Any"/>
    <x v="3"/>
    <s v="Heating"/>
    <s v="WaterHtg_eq"/>
    <x v="20"/>
    <m/>
    <m/>
    <s v="WtrHt-Res-Gas"/>
    <s v="WtrHt-Res-Gas"/>
    <s v="Small Storage 50 gallon Gas water heater, EF varies by vintage"/>
    <s v="Small storage Gas water heater: 50 gallon, EF = 0.60, RE = 0.763, Cap = 40kBTUh, UA = 7.42 BTU/hr-F, AuxBTUh: 350"/>
    <x v="175"/>
    <m/>
    <s v="Stor_EF-Gas-050gal-0.600EF"/>
    <s v="Stor_EF-Gas-050gal-0.67EF"/>
    <s v="Standard"/>
    <m/>
    <m/>
    <s v="None"/>
    <s v="DEER2015"/>
  </r>
  <r>
    <n v="451"/>
    <s v="RG-WtrHt-SmlStrg-Gas-lte75kBtuh-50G-0p70EF"/>
    <x v="223"/>
    <s v="DEER2015"/>
    <s v="DEER-WaterHeater-Calculator"/>
    <d v="2014-09-06T00:00:00"/>
    <m/>
    <s v="ErRobNc"/>
    <s v="RG-WtrHt-SmlStrg-Gas-lte75kBtuh-50G-0p70EF"/>
    <s v="DEER"/>
    <s v="Standard"/>
    <s v="None"/>
    <n v="0"/>
    <n v="0"/>
    <s v="None"/>
    <m/>
    <b v="0"/>
    <m/>
    <b v="1"/>
    <s v="Res"/>
    <s v="Any"/>
    <x v="3"/>
    <s v="Heating"/>
    <s v="WaterHtg_eq"/>
    <x v="20"/>
    <m/>
    <m/>
    <s v="WtrHt-Res-Gas"/>
    <s v="WtrHt-Res-Gas"/>
    <s v="Small Storage 50 gallon Gas water heater, EF varies by vintage"/>
    <s v="Small storage Gas water heater: 50 gallon, EF = 0.60, RE = 0.763, Cap = 40kBTUh, UA = 7.42 BTU/hr-F, AuxBTUh: 350"/>
    <x v="176"/>
    <m/>
    <s v="Stor_EF-Gas-050gal-0.600EF"/>
    <s v="Stor_EF-Gas-050gal-0.70EF"/>
    <s v="Standard"/>
    <m/>
    <m/>
    <s v="None"/>
    <s v="DEER2015"/>
  </r>
  <r>
    <n v="452"/>
    <s v="RG-WtrHt-SmlStrg-Gas-lte75kBtuh-50G-0p82EF"/>
    <x v="225"/>
    <s v="DEER2015"/>
    <s v="DEER-WaterHeater-Calculator"/>
    <d v="2014-09-06T00:00:00"/>
    <m/>
    <s v="ErRobNc"/>
    <s v="RG-WtrHt-SmlStrg-Gas-lte75kBtuh-50G-0p82EF"/>
    <s v="DEER"/>
    <s v="Standard"/>
    <s v="None"/>
    <n v="0"/>
    <n v="0"/>
    <s v="None"/>
    <m/>
    <b v="0"/>
    <m/>
    <b v="1"/>
    <s v="Res"/>
    <s v="Any"/>
    <x v="3"/>
    <s v="Heating"/>
    <s v="WaterHtg_eq"/>
    <x v="20"/>
    <m/>
    <m/>
    <s v="WtrHt-Res-Gas"/>
    <s v="WtrHt-Res-Gas"/>
    <s v="Small Storage 50 gallon Gas water heater, EF varies by vintage"/>
    <s v="Small storage Gas water heater: 50 gallon, EF = 0.60, RE = 0.763, Cap = 40kBTUh, UA = 7.42 BTU/hr-F, AuxBTUh: 350"/>
    <x v="217"/>
    <m/>
    <s v="Stor_EF-Gas-050gal-0.600EF"/>
    <s v="Stor_EF-Gas-050gal-0.82EF"/>
    <s v="Standard"/>
    <m/>
    <m/>
    <s v="None"/>
    <s v="DEER2015"/>
  </r>
  <r>
    <n v="453"/>
    <s v="RG-WtrHt-SmlStrg-Gas-lte75kBtuh-60G-0p78EF"/>
    <x v="227"/>
    <s v="DEER2015"/>
    <s v="DEER-WaterHeater-Calculator"/>
    <d v="2014-09-06T00:00:00"/>
    <m/>
    <s v="ErRobNc"/>
    <s v="RG-WtrHt-SmlStrg-Gas-lte75kBtuh-60G-0p78EF"/>
    <s v="DEER"/>
    <s v="Standard"/>
    <s v="None"/>
    <n v="0"/>
    <n v="0"/>
    <s v="None"/>
    <m/>
    <b v="0"/>
    <m/>
    <b v="1"/>
    <s v="Res"/>
    <s v="Any"/>
    <x v="3"/>
    <s v="Heating"/>
    <s v="WaterHtg_eq"/>
    <x v="20"/>
    <m/>
    <m/>
    <s v="WtrHt-Res-Gas"/>
    <s v="WtrHt-Res-Gas"/>
    <s v="Small Storage 60 gallon Gas water heater, EF varies by vintage"/>
    <s v="Small storage Gas water heater: 60 gallon, EF = 0.75, RE = 0.85, Cap = 40kBTUh, UA = 3.42 BTU/hr-F, VentW: 50, AuxBTUh: 350"/>
    <x v="218"/>
    <m/>
    <s v="Stor_EF-Gas-060gal-0.754EF"/>
    <s v="Stor_EF-Gas-060gal-0.78EF"/>
    <s v="Standard"/>
    <m/>
    <m/>
    <s v="None"/>
    <s v="DEER2015"/>
  </r>
  <r>
    <n v="454"/>
    <s v="RG-WtrHt-SmlStrg-Gas-lte75kBtuh-60G-0p80EF"/>
    <x v="228"/>
    <s v="DEER2015"/>
    <s v="DEER-WaterHeater-Calculator"/>
    <d v="2014-09-06T00:00:00"/>
    <m/>
    <s v="ErRobNc"/>
    <s v="RG-WtrHt-SmlStrg-Gas-lte75kBtuh-60G-0p80EF"/>
    <s v="DEER"/>
    <s v="Standard"/>
    <s v="None"/>
    <n v="0"/>
    <n v="0"/>
    <s v="None"/>
    <m/>
    <b v="0"/>
    <m/>
    <b v="1"/>
    <s v="Res"/>
    <s v="Any"/>
    <x v="3"/>
    <s v="Heating"/>
    <s v="WaterHtg_eq"/>
    <x v="20"/>
    <m/>
    <m/>
    <s v="WtrHt-Res-Gas"/>
    <s v="WtrHt-Res-Gas"/>
    <s v="Small Storage 60 gallon Gas water heater, EF varies by vintage"/>
    <s v="Small storage Gas water heater: 60 gallon, EF = 0.75, RE = 0.85, Cap = 40kBTUh, UA = 3.42 BTU/hr-F, VentW: 50, AuxBTUh: 350"/>
    <x v="219"/>
    <m/>
    <s v="Stor_EF-Gas-060gal-0.754EF"/>
    <s v="Stor_EF-Gas-060gal-0.80EF"/>
    <s v="Standard"/>
    <m/>
    <m/>
    <s v="None"/>
    <s v="DEER2015"/>
  </r>
  <r>
    <n v="455"/>
    <s v="RG-WtrHt-SmlStrg-Gas-lte75kBtuh-60G-0p82EF"/>
    <x v="225"/>
    <s v="DEER2015"/>
    <s v="DEER-WaterHeater-Calculator"/>
    <d v="2014-09-06T00:00:00"/>
    <m/>
    <s v="ErRobNc"/>
    <s v="RG-WtrHt-SmlStrg-Gas-lte75kBtuh-60G-0p82EF"/>
    <s v="DEER"/>
    <s v="Standard"/>
    <s v="None"/>
    <n v="0"/>
    <n v="0"/>
    <s v="None"/>
    <m/>
    <b v="0"/>
    <m/>
    <b v="1"/>
    <s v="Res"/>
    <s v="Any"/>
    <x v="3"/>
    <s v="Heating"/>
    <s v="WaterHtg_eq"/>
    <x v="20"/>
    <m/>
    <m/>
    <s v="WtrHt-Res-Gas"/>
    <s v="WtrHt-Res-Gas"/>
    <s v="Small Storage 60 gallon Gas water heater, EF varies by vintage"/>
    <s v="Small storage Gas water heater: 60 gallon, EF = 0.75, RE = 0.85, Cap = 40kBTUh, UA = 3.42 BTU/hr-F, VentW: 50, AuxBTUh: 350"/>
    <x v="220"/>
    <m/>
    <s v="Stor_EF-Gas-060gal-0.754EF"/>
    <s v="Stor_EF-Gas-060gal-0.82EF"/>
    <s v="Standard"/>
    <m/>
    <m/>
    <s v="None"/>
    <s v="DEER2015"/>
  </r>
  <r>
    <n v="456"/>
    <s v="RG-WtrHt-SmlStrg-Gas-lte75kBtuh-75G-0p78EF"/>
    <x v="227"/>
    <s v="DEER2015"/>
    <s v="DEER-WaterHeater-Calculator"/>
    <d v="2014-09-06T00:00:00"/>
    <m/>
    <s v="ErRobNc"/>
    <s v="RG-WtrHt-SmlStrg-Gas-lte75kBtuh-75G-0p78EF"/>
    <s v="DEER"/>
    <s v="Standard"/>
    <s v="None"/>
    <n v="0"/>
    <n v="0"/>
    <s v="None"/>
    <m/>
    <b v="0"/>
    <m/>
    <b v="1"/>
    <s v="Res"/>
    <s v="Any"/>
    <x v="3"/>
    <s v="Heating"/>
    <s v="WaterHtg_eq"/>
    <x v="20"/>
    <m/>
    <m/>
    <s v="WtrHt-Res-Gas"/>
    <s v="WtrHt-Res-Gas"/>
    <s v="Small Storage 75 gallon Gas water heater, EF varies by vintage"/>
    <s v="Small storage Gas water heater: 75 gallon, EF = 0.74, RE = 0.88, Cap = 70kBTUh, UA = 4.84 BTU/hr-F, VentW: 50, AuxBTUh: 350"/>
    <x v="221"/>
    <m/>
    <s v="Stor_EF-Gas-075gal-0.743EF"/>
    <s v="Stor_EF-Gas-075gal-0.78EF"/>
    <s v="Standard"/>
    <m/>
    <m/>
    <s v="None"/>
    <s v="DEER2015"/>
  </r>
  <r>
    <n v="457"/>
    <s v="RG-WtrHt-SmlStrg-Gas-lte75kBtuh-75G-0p80EF"/>
    <x v="228"/>
    <s v="DEER2015"/>
    <s v="DEER-WaterHeater-Calculator"/>
    <d v="2014-09-06T00:00:00"/>
    <m/>
    <s v="ErRobNc"/>
    <s v="RG-WtrHt-SmlStrg-Gas-lte75kBtuh-75G-0p80EF"/>
    <s v="DEER"/>
    <s v="Standard"/>
    <s v="None"/>
    <n v="0"/>
    <n v="0"/>
    <s v="None"/>
    <m/>
    <b v="0"/>
    <m/>
    <b v="1"/>
    <s v="Res"/>
    <s v="Any"/>
    <x v="3"/>
    <s v="Heating"/>
    <s v="WaterHtg_eq"/>
    <x v="20"/>
    <m/>
    <m/>
    <s v="WtrHt-Res-Gas"/>
    <s v="WtrHt-Res-Gas"/>
    <s v="Small Storage 75 gallon Gas water heater, EF varies by vintage"/>
    <s v="Small storage Gas water heater: 75 gallon, EF = 0.74, RE = 0.88, Cap = 70kBTUh, UA = 4.84 BTU/hr-F, VentW: 50, AuxBTUh: 350"/>
    <x v="222"/>
    <m/>
    <s v="Stor_EF-Gas-075gal-0.743EF"/>
    <s v="Stor_EF-Gas-075gal-0.80EF"/>
    <s v="Standard"/>
    <m/>
    <m/>
    <s v="None"/>
    <s v="DEER2015"/>
  </r>
  <r>
    <n v="458"/>
    <s v="RG-WtrHt-SmlStrg-Gas-lte75kBtuh-75G-0p82EF"/>
    <x v="225"/>
    <s v="DEER2015"/>
    <s v="DEER-WaterHeater-Calculator"/>
    <d v="2014-09-06T00:00:00"/>
    <m/>
    <s v="ErRobNc"/>
    <s v="RG-WtrHt-SmlStrg-Gas-lte75kBtuh-75G-0p82EF"/>
    <s v="DEER"/>
    <s v="Standard"/>
    <s v="None"/>
    <n v="0"/>
    <n v="0"/>
    <s v="None"/>
    <m/>
    <b v="0"/>
    <m/>
    <b v="1"/>
    <s v="Res"/>
    <s v="Any"/>
    <x v="3"/>
    <s v="Heating"/>
    <s v="WaterHtg_eq"/>
    <x v="20"/>
    <m/>
    <m/>
    <s v="WtrHt-Res-Gas"/>
    <s v="WtrHt-Res-Gas"/>
    <s v="Small Storage 75 gallon Gas water heater, EF varies by vintage"/>
    <s v="Small storage Gas water heater: 75 gallon, EF = 0.74, RE = 0.88, Cap = 70kBTUh, UA = 4.84 BTU/hr-F, VentW: 50, AuxBTUh: 350"/>
    <x v="223"/>
    <m/>
    <s v="Stor_EF-Gas-075gal-0.743EF"/>
    <s v="Stor_EF-Gas-075gal-0.82EF"/>
    <s v="Standard"/>
    <m/>
    <m/>
    <s v="None"/>
    <s v="DEER2015"/>
  </r>
  <r>
    <n v="459"/>
    <s v="RG-WtrHt-SmlInst-Gas-150kBtuh-lt2G-0p82EF"/>
    <x v="229"/>
    <s v="DEER2015"/>
    <s v="DEER-WaterHeater-Calculator"/>
    <d v="2014-09-06T00:00:00"/>
    <m/>
    <s v="ErRobNc"/>
    <s v="RG-WtrHt-SmlInst-Gas-150kBtuh-lt2G-0p82EF"/>
    <s v="DEER"/>
    <s v="Standard"/>
    <s v="None"/>
    <n v="0"/>
    <n v="0"/>
    <s v="None"/>
    <m/>
    <b v="0"/>
    <m/>
    <b v="1"/>
    <s v="Res"/>
    <s v="Any"/>
    <x v="3"/>
    <s v="Heating"/>
    <s v="WaterHtg_eq"/>
    <x v="18"/>
    <m/>
    <m/>
    <s v="WtrHt-Instant-Res"/>
    <s v="WtrHt-Instan-Res"/>
    <s v="Small Storage 75 gallon Gas water heater, EF varies by vintage"/>
    <s v="Small storage Gas water heater: 75 gallon, EF = 0.74, RE = 0.88, Cap = 70kBTUh, UA = 4.84 BTU/hr-F, VentW: 50, AuxBTUh: 350"/>
    <x v="224"/>
    <m/>
    <s v="Stor_EF-Gas-075gal-0.743EF"/>
    <s v="Inst_EF-Gas-150kBtuh-0p82EF"/>
    <s v="Standard"/>
    <m/>
    <m/>
    <s v="None"/>
    <s v="DEER2015"/>
  </r>
  <r>
    <n v="460"/>
    <s v="RG-WtrHt-SmlInst-Gas-150kBtuh-lt2G-0p92EF"/>
    <x v="230"/>
    <s v="DEER2015"/>
    <s v="DEER-WaterHeater-Calculator"/>
    <d v="2014-09-06T00:00:00"/>
    <m/>
    <s v="ErRobNc"/>
    <s v="RG-WtrHt-SmlInst-Gas-150kBtuh-lt2G-0p92EF"/>
    <s v="DEER"/>
    <s v="Standard"/>
    <s v="None"/>
    <n v="0"/>
    <n v="0"/>
    <s v="None"/>
    <m/>
    <b v="0"/>
    <m/>
    <b v="1"/>
    <s v="Res"/>
    <s v="Any"/>
    <x v="3"/>
    <s v="Heating"/>
    <s v="WaterHtg_eq"/>
    <x v="18"/>
    <m/>
    <m/>
    <s v="WtrHt-Instant-Res"/>
    <s v="WtrHt-Instan-Res"/>
    <s v="Small Storage 75 gallon Gas water heater, EF varies by vintage"/>
    <s v="Small storage Gas water heater: 75 gallon, EF = 0.74, RE = 0.88, Cap = 70kBTUh, UA = 4.84 BTU/hr-F, VentW: 50, AuxBTUh: 350"/>
    <x v="225"/>
    <m/>
    <s v="Stor_EF-Gas-075gal-0.743EF"/>
    <s v="Inst_EF-Gas-150kBtuh-0p92EF"/>
    <s v="Standard"/>
    <m/>
    <m/>
    <s v="None"/>
    <s v="DEER2015"/>
  </r>
  <r>
    <n v="501"/>
    <s v="Furnace-Pkg-AFUE90"/>
    <x v="231"/>
    <s v="DEER2015"/>
    <s v="D15 v1"/>
    <d v="2014-09-24T00:00:00"/>
    <m/>
    <s v="ErRobNc"/>
    <s v="Com-Furnace-dHIR"/>
    <s v="DEER"/>
    <s v="Scaled"/>
    <s v="Delta"/>
    <n v="6.5199999999999994E-2"/>
    <n v="8.8599999999999998E-2"/>
    <s v="None"/>
    <m/>
    <b v="0"/>
    <m/>
    <b v="0"/>
    <s v="Com"/>
    <s v="Any"/>
    <x v="2"/>
    <s v="SpaceHeat"/>
    <s v="SpaceHtg_eq"/>
    <x v="13"/>
    <m/>
    <m/>
    <s v="HVAC-Frnc"/>
    <s v="HVAC-Frnc"/>
    <s v="Packaged Furnace (Weatherized) 78 AFUE, HIR = 1.24067"/>
    <s v="Packaged Furnace (Weatherized) 81 AFUE; HIR = 1.21728"/>
    <x v="226"/>
    <m/>
    <m/>
    <m/>
    <s v="Standard"/>
    <m/>
    <s v="based on D03-065"/>
    <s v="DEER2014"/>
    <s v="DEER2015"/>
  </r>
  <r>
    <n v="502"/>
    <s v="Furnace-Pkg-AFUE91"/>
    <x v="232"/>
    <s v="DEER2015"/>
    <s v="D15 v1"/>
    <d v="2014-09-24T00:00:00"/>
    <m/>
    <s v="ErRobNc"/>
    <s v="Com-Furnace-dHIR"/>
    <s v="DEER"/>
    <s v="Scaled"/>
    <s v="Delta"/>
    <n v="7.1999999999999995E-2"/>
    <n v="9.5399999999999999E-2"/>
    <s v="None"/>
    <m/>
    <b v="0"/>
    <m/>
    <b v="0"/>
    <s v="Com"/>
    <s v="Any"/>
    <x v="2"/>
    <s v="SpaceHeat"/>
    <s v="SpaceHtg_eq"/>
    <x v="13"/>
    <m/>
    <m/>
    <s v="HVAC-Frnc"/>
    <s v="HVAC-Frnc"/>
    <s v="Packaged Furnace (Weatherized) 78 AFUE, HIR = 1.24067"/>
    <s v="Packaged Furnace (Weatherized) 81 AFUE; HIR = 1.21728"/>
    <x v="227"/>
    <m/>
    <m/>
    <m/>
    <s v="Standard"/>
    <m/>
    <s v="based on D03-065"/>
    <s v="DEER2014"/>
    <s v="DEER2015"/>
  </r>
  <r>
    <n v="503"/>
    <s v="Furnace-Pkg-AFUE92"/>
    <x v="233"/>
    <s v="DEER2015"/>
    <s v="D15 v1"/>
    <d v="2014-09-24T00:00:00"/>
    <m/>
    <s v="ErRobNc"/>
    <s v="Com-Furnace-dHIR"/>
    <s v="DEER"/>
    <s v="Scaled"/>
    <s v="Delta"/>
    <n v="7.8700000000000006E-2"/>
    <n v="0.10199999999999999"/>
    <s v="None"/>
    <m/>
    <b v="0"/>
    <m/>
    <b v="0"/>
    <s v="Com"/>
    <s v="Any"/>
    <x v="2"/>
    <s v="SpaceHeat"/>
    <s v="SpaceHtg_eq"/>
    <x v="13"/>
    <m/>
    <m/>
    <s v="HVAC-Frnc"/>
    <s v="HVAC-Frnc"/>
    <s v="Packaged Furnace (Weatherized) 78 AFUE, HIR = 1.24067"/>
    <s v="Packaged Furnace (Weatherized) 81 AFUE; HIR = 1.21728"/>
    <x v="228"/>
    <m/>
    <m/>
    <m/>
    <s v="Standard"/>
    <m/>
    <s v="based on D03-065"/>
    <s v="DEER2014"/>
    <s v="DEER2015"/>
  </r>
  <r>
    <n v="504"/>
    <s v="Furnace-Pkg-AFUE93"/>
    <x v="234"/>
    <s v="DEER2015"/>
    <s v="D15 v1"/>
    <d v="2014-09-24T00:00:00"/>
    <m/>
    <s v="ErRobNc"/>
    <s v="Com-Furnace-dHIR"/>
    <s v="DEER"/>
    <s v="Scaled"/>
    <s v="Delta"/>
    <n v="8.5400000000000004E-2"/>
    <n v="0.109"/>
    <s v="None"/>
    <m/>
    <b v="0"/>
    <m/>
    <b v="0"/>
    <s v="Com"/>
    <s v="Any"/>
    <x v="2"/>
    <s v="SpaceHeat"/>
    <s v="SpaceHtg_eq"/>
    <x v="13"/>
    <m/>
    <m/>
    <s v="HVAC-Frnc"/>
    <s v="HVAC-Frnc"/>
    <s v="Packaged Furnace (Weatherized) 78 AFUE, HIR = 1.24067"/>
    <s v="Packaged Furnace (Weatherized) 81 AFUE; HIR = 1.21728"/>
    <x v="229"/>
    <m/>
    <m/>
    <m/>
    <s v="Standard"/>
    <m/>
    <s v="based on D03-065"/>
    <s v="DEER2014"/>
    <s v="DEER2015"/>
  </r>
  <r>
    <n v="505"/>
    <s v="Furnace-Pkg-AFUE94"/>
    <x v="235"/>
    <s v="DEER2015"/>
    <s v="D15 v1"/>
    <d v="2014-09-24T00:00:00"/>
    <m/>
    <s v="ErRobNc"/>
    <s v="Com-Furnace-dHIR"/>
    <s v="DEER"/>
    <s v="Scaled"/>
    <s v="Delta"/>
    <n v="9.1899999999999996E-2"/>
    <n v="0.115"/>
    <s v="None"/>
    <m/>
    <b v="0"/>
    <m/>
    <b v="0"/>
    <s v="Com"/>
    <s v="Any"/>
    <x v="2"/>
    <s v="SpaceHeat"/>
    <s v="SpaceHtg_eq"/>
    <x v="13"/>
    <m/>
    <m/>
    <s v="HVAC-Frnc"/>
    <s v="HVAC-Frnc"/>
    <s v="Packaged Furnace (Weatherized) 78 AFUE, HIR = 1.24067"/>
    <s v="Packaged Furnace (Weatherized) 81 AFUE; HIR = 1.21728"/>
    <x v="230"/>
    <m/>
    <m/>
    <m/>
    <s v="Standard"/>
    <m/>
    <s v="based on D03-065"/>
    <s v="DEER2014"/>
    <s v="DEER2015"/>
  </r>
  <r>
    <n v="506"/>
    <s v="Furnace-Pkg-AFUE95"/>
    <x v="236"/>
    <s v="DEER2015"/>
    <s v="D15 v1"/>
    <d v="2014-09-24T00:00:00"/>
    <m/>
    <s v="ErRobNc"/>
    <s v="Com-Furnace-dHIR"/>
    <s v="DEER"/>
    <s v="Scaled"/>
    <s v="Delta"/>
    <n v="9.8400000000000001E-2"/>
    <n v="0.122"/>
    <s v="None"/>
    <m/>
    <b v="0"/>
    <m/>
    <b v="0"/>
    <s v="Com"/>
    <s v="Any"/>
    <x v="2"/>
    <s v="SpaceHeat"/>
    <s v="SpaceHtg_eq"/>
    <x v="13"/>
    <m/>
    <m/>
    <s v="HVAC-Frnc"/>
    <s v="HVAC-Frnc"/>
    <s v="Packaged Furnace (Weatherized) 78 AFUE, HIR = 1.24067"/>
    <s v="Packaged Furnace (Weatherized) 81 AFUE; HIR = 1.21728"/>
    <x v="231"/>
    <m/>
    <m/>
    <m/>
    <s v="Standard"/>
    <m/>
    <s v="based on D03-065"/>
    <s v="DEER2014"/>
    <s v="DEER2015"/>
  </r>
  <r>
    <n v="507"/>
    <s v="Furnace-Pkg-AFUE96"/>
    <x v="237"/>
    <s v="DEER2015"/>
    <s v="D15 v1"/>
    <d v="2014-09-24T00:00:00"/>
    <m/>
    <s v="ErRobNc"/>
    <s v="Com-Furnace-dHIR"/>
    <s v="DEER"/>
    <s v="Scaled"/>
    <s v="Delta"/>
    <n v="0.105"/>
    <n v="0.128"/>
    <s v="None"/>
    <m/>
    <b v="0"/>
    <m/>
    <b v="0"/>
    <s v="Com"/>
    <s v="Any"/>
    <x v="2"/>
    <s v="SpaceHeat"/>
    <s v="SpaceHtg_eq"/>
    <x v="13"/>
    <m/>
    <m/>
    <s v="HVAC-Frnc"/>
    <s v="HVAC-Frnc"/>
    <s v="Packaged Furnace (Weatherized) 78 AFUE, HIR = 1.24067"/>
    <s v="Packaged Furnace (Weatherized) 81 AFUE; HIR = 1.21728"/>
    <x v="232"/>
    <m/>
    <m/>
    <m/>
    <s v="Standard"/>
    <m/>
    <s v="based on D03-065"/>
    <s v="DEER2014"/>
    <s v="DEER2015"/>
  </r>
  <r>
    <n v="508"/>
    <s v="Furnace-Pkg-AFUE97"/>
    <x v="238"/>
    <s v="DEER2015"/>
    <s v="D15 v1"/>
    <d v="2014-09-24T00:00:00"/>
    <m/>
    <s v="ErRobNc"/>
    <s v="Com-Furnace-dHIR"/>
    <s v="DEER"/>
    <s v="Scaled"/>
    <s v="Delta"/>
    <n v="0.111"/>
    <n v="0.13500000000000001"/>
    <s v="None"/>
    <m/>
    <b v="0"/>
    <m/>
    <b v="0"/>
    <s v="Com"/>
    <s v="Any"/>
    <x v="2"/>
    <s v="SpaceHeat"/>
    <s v="SpaceHtg_eq"/>
    <x v="13"/>
    <m/>
    <m/>
    <s v="HVAC-Frnc"/>
    <s v="HVAC-Frnc"/>
    <s v="Packaged Furnace (Weatherized) 78 AFUE, HIR = 1.24067"/>
    <s v="Packaged Furnace (Weatherized) 81 AFUE; HIR = 1.21728"/>
    <x v="233"/>
    <m/>
    <m/>
    <m/>
    <s v="Standard"/>
    <m/>
    <s v="based on D03-065"/>
    <s v="DEER2014"/>
    <s v="DEER2015"/>
  </r>
  <r>
    <n v="509"/>
    <s v="Furnace-Pkg-AFUE98"/>
    <x v="239"/>
    <s v="DEER2015"/>
    <s v="D15 v1"/>
    <d v="2014-09-24T00:00:00"/>
    <m/>
    <s v="ErRobNc"/>
    <s v="Com-Furnace-dHIR"/>
    <s v="DEER"/>
    <s v="Scaled"/>
    <s v="Delta"/>
    <n v="0.11799999999999999"/>
    <n v="0.14099999999999999"/>
    <s v="None"/>
    <m/>
    <b v="0"/>
    <m/>
    <b v="0"/>
    <s v="Com"/>
    <s v="Any"/>
    <x v="2"/>
    <s v="SpaceHeat"/>
    <s v="SpaceHtg_eq"/>
    <x v="13"/>
    <m/>
    <m/>
    <s v="HVAC-Frnc"/>
    <s v="HVAC-Frnc"/>
    <s v="Packaged Furnace (Weatherized) 78 AFUE, HIR = 1.24067"/>
    <s v="Packaged Furnace (Weatherized) 81 AFUE; HIR = 1.21728"/>
    <x v="234"/>
    <m/>
    <m/>
    <m/>
    <s v="Standard"/>
    <m/>
    <s v="based on D03-065"/>
    <s v="DEER2014"/>
    <s v="DEER2015"/>
  </r>
  <r>
    <n v="601"/>
    <s v="RE-RefgFrz-TM_Mini-Tier1"/>
    <x v="240"/>
    <s v="DEER2015"/>
    <s v="D15 v1"/>
    <d v="2014-11-22T00:00:00"/>
    <m/>
    <s v="RobNc"/>
    <s v="Res-Refg-dKWH-Cond"/>
    <s v="DEER"/>
    <s v="Scaled"/>
    <s v="Delta"/>
    <n v="34"/>
    <n v="0"/>
    <s v="None"/>
    <m/>
    <b v="0"/>
    <m/>
    <b v="1"/>
    <s v="Res"/>
    <s v="Any"/>
    <x v="0"/>
    <s v="Refrig"/>
    <s v="Ref_Storage"/>
    <x v="2"/>
    <m/>
    <m/>
    <s v="Appl-ESRefg"/>
    <s v="Appl-ESRefg"/>
    <m/>
    <s v="Refrigerator with Top mount freezer, Size range = Very Small (&lt;13 cu. ft.), AV = 13.1, Minimum code compiant, Rated kWh = 339"/>
    <x v="235"/>
    <m/>
    <s v="RefgFrz-TM_Mini-Code"/>
    <s v="RefgFrz-TM_Mini-Tier1"/>
    <s v="Standard"/>
    <m/>
    <m/>
    <s v="DEER2014"/>
    <s v="DEER2015"/>
  </r>
  <r>
    <n v="602"/>
    <s v="RE-RefgFrz-TM_Mini-Tier2"/>
    <x v="241"/>
    <s v="DEER2015"/>
    <s v="D15 v1"/>
    <d v="2014-11-22T00:00:00"/>
    <m/>
    <s v="RobNc"/>
    <s v="Res-Refg-dKWH-Cond"/>
    <s v="DEER"/>
    <s v="Scaled"/>
    <s v="Delta"/>
    <n v="102"/>
    <n v="0"/>
    <s v="None"/>
    <m/>
    <b v="0"/>
    <m/>
    <b v="1"/>
    <s v="Res"/>
    <s v="Any"/>
    <x v="0"/>
    <s v="Refrig"/>
    <s v="Ref_Storage"/>
    <x v="2"/>
    <m/>
    <m/>
    <s v="Appl-ESRefg"/>
    <s v="Appl-ESRefg"/>
    <m/>
    <s v="Refrigerator with Top mount freezer, Size range = Very Small (&lt;13 cu. ft.), AV = 13.1, Minimum code compiant, Rated kWh = 339"/>
    <x v="236"/>
    <m/>
    <s v="RefgFrz-TM_Mini-Code"/>
    <s v="RefgFrz-TM_Mini-Tier2"/>
    <s v="Standard"/>
    <m/>
    <m/>
    <s v="DEER2014"/>
    <s v="DEER2015"/>
  </r>
  <r>
    <n v="603"/>
    <s v="RE-RefgFrz-TM_Small-Tier1"/>
    <x v="242"/>
    <s v="DEER2015"/>
    <s v="D15 v1"/>
    <d v="2014-11-22T00:00:00"/>
    <m/>
    <s v="RobNc"/>
    <s v="Res-Refg-dKWH-Cond"/>
    <s v="DEER"/>
    <s v="Scaled"/>
    <s v="Delta"/>
    <n v="38"/>
    <n v="0"/>
    <s v="None"/>
    <m/>
    <b v="0"/>
    <m/>
    <b v="1"/>
    <s v="Res"/>
    <s v="Any"/>
    <x v="0"/>
    <s v="Refrig"/>
    <s v="Ref_Storage"/>
    <x v="2"/>
    <m/>
    <m/>
    <s v="Appl-ESRefg"/>
    <s v="Appl-ESRefg"/>
    <m/>
    <s v="Refrigerator with Top mount freezer, Size range = Small (13 – 16 cu. ft.), AV = 17.9, Minimum code compiant, Rated kWh = 378"/>
    <x v="237"/>
    <m/>
    <s v="RefgFrz-TM_Small-Code"/>
    <s v="RefgFrz-TM_Small-Tier1"/>
    <s v="Standard"/>
    <m/>
    <m/>
    <s v="DEER2014"/>
    <s v="DEER2015"/>
  </r>
  <r>
    <n v="604"/>
    <s v="RE-RefgFrz-TM_Small-Tier2"/>
    <x v="243"/>
    <s v="DEER2015"/>
    <s v="D15 v1"/>
    <d v="2014-11-22T00:00:00"/>
    <m/>
    <s v="RobNc"/>
    <s v="Res-Refg-dKWH-Cond"/>
    <s v="DEER"/>
    <s v="Scaled"/>
    <s v="Delta"/>
    <n v="113"/>
    <n v="0"/>
    <s v="None"/>
    <m/>
    <b v="0"/>
    <m/>
    <b v="1"/>
    <s v="Res"/>
    <s v="Any"/>
    <x v="0"/>
    <s v="Refrig"/>
    <s v="Ref_Storage"/>
    <x v="2"/>
    <m/>
    <m/>
    <s v="Appl-ESRefg"/>
    <s v="Appl-ESRefg"/>
    <m/>
    <s v="Refrigerator with Top mount freezer, Size range = Small (13 – 16 cu. ft.), AV = 17.9, Minimum code compiant, Rated kWh = 378"/>
    <x v="238"/>
    <m/>
    <s v="RefgFrz-TM_Small-Code"/>
    <s v="RefgFrz-TM_Small-Tier2"/>
    <s v="Standard"/>
    <m/>
    <m/>
    <s v="DEER2014"/>
    <s v="DEER2015"/>
  </r>
  <r>
    <n v="605"/>
    <s v="RE-RefgFrz-TM_Med-Tier1"/>
    <x v="244"/>
    <s v="DEER2015"/>
    <s v="D15 v1"/>
    <d v="2014-11-22T00:00:00"/>
    <m/>
    <s v="RobNc"/>
    <s v="Res-Refg-dKWH-Cond"/>
    <s v="DEER"/>
    <s v="Scaled"/>
    <s v="Delta"/>
    <n v="42"/>
    <n v="0"/>
    <s v="None"/>
    <m/>
    <b v="0"/>
    <m/>
    <b v="1"/>
    <s v="Res"/>
    <s v="Any"/>
    <x v="0"/>
    <s v="Refrig"/>
    <s v="Ref_Storage"/>
    <x v="2"/>
    <m/>
    <m/>
    <s v="Appl-ESRefg"/>
    <s v="Appl-ESRefg"/>
    <m/>
    <s v="Refrigerator with Top mount freezer, Size range = Medium (17 – 20 cu. ft.), AV = 22.6, Minimum code compiant, Rated kWh = 416"/>
    <x v="239"/>
    <m/>
    <s v="RefgFrz-TM_Med-Code"/>
    <s v="RefgFrz-TM_Med-Tier1"/>
    <s v="Standard"/>
    <m/>
    <m/>
    <s v="DEER2014"/>
    <s v="DEER2015"/>
  </r>
  <r>
    <n v="606"/>
    <s v="RE-RefgFrz-TM_Med-Tier2"/>
    <x v="245"/>
    <s v="DEER2015"/>
    <s v="D15 v1"/>
    <d v="2014-11-22T00:00:00"/>
    <m/>
    <s v="RobNc"/>
    <s v="Res-Refg-dKWH-Cond"/>
    <s v="DEER"/>
    <s v="Scaled"/>
    <s v="Delta"/>
    <n v="125"/>
    <n v="0"/>
    <s v="None"/>
    <m/>
    <b v="0"/>
    <m/>
    <b v="1"/>
    <s v="Res"/>
    <s v="Any"/>
    <x v="0"/>
    <s v="Refrig"/>
    <s v="Ref_Storage"/>
    <x v="2"/>
    <m/>
    <m/>
    <s v="Appl-ESRefg"/>
    <s v="Appl-ESRefg"/>
    <m/>
    <s v="Refrigerator with Top mount freezer, Size range = Medium (17 – 20 cu. ft.), AV = 22.6, Minimum code compiant, Rated kWh = 416"/>
    <x v="240"/>
    <m/>
    <s v="RefgFrz-TM_Med-Code"/>
    <s v="RefgFrz-TM_Med-Tier2"/>
    <s v="Standard"/>
    <m/>
    <m/>
    <s v="DEER2014"/>
    <s v="DEER2015"/>
  </r>
  <r>
    <n v="607"/>
    <s v="RE-RefgFrz-TM_Large-Tier1"/>
    <x v="246"/>
    <s v="DEER2015"/>
    <s v="D15 v1"/>
    <d v="2014-11-22T00:00:00"/>
    <m/>
    <s v="RobNc"/>
    <s v="Res-Refg-dKWH-Cond"/>
    <s v="DEER"/>
    <s v="Scaled"/>
    <s v="Delta"/>
    <n v="44"/>
    <n v="0"/>
    <s v="None"/>
    <m/>
    <b v="0"/>
    <m/>
    <b v="1"/>
    <s v="Res"/>
    <s v="Any"/>
    <x v="0"/>
    <s v="Refrig"/>
    <s v="Ref_Storage"/>
    <x v="2"/>
    <m/>
    <m/>
    <s v="Appl-ESRefg"/>
    <s v="Appl-ESRefg"/>
    <m/>
    <s v="Refrigerator with Top mount freezer, Size range = Large (21 – 23 cu. ft.), AV = 26.2, Minimum code compiant, Rated kWh = 445"/>
    <x v="241"/>
    <m/>
    <s v="RefgFrz-TM_Large-Code"/>
    <s v="RefgFrz-TM_Large-Tier1"/>
    <s v="Standard"/>
    <m/>
    <m/>
    <s v="DEER2014"/>
    <s v="DEER2015"/>
  </r>
  <r>
    <n v="608"/>
    <s v="RE-RefgFrz-TM_Large-Tier2"/>
    <x v="247"/>
    <s v="DEER2015"/>
    <s v="D15 v1"/>
    <d v="2014-11-22T00:00:00"/>
    <m/>
    <s v="RobNc"/>
    <s v="Res-Refg-dKWH-Cond"/>
    <s v="DEER"/>
    <s v="Scaled"/>
    <s v="Delta"/>
    <n v="133"/>
    <n v="0"/>
    <s v="None"/>
    <m/>
    <b v="0"/>
    <m/>
    <b v="1"/>
    <s v="Res"/>
    <s v="Any"/>
    <x v="0"/>
    <s v="Refrig"/>
    <s v="Ref_Storage"/>
    <x v="2"/>
    <m/>
    <m/>
    <s v="Appl-ESRefg"/>
    <s v="Appl-ESRefg"/>
    <m/>
    <s v="Refrigerator with Top mount freezer, Size range = Large (21 – 23 cu. ft.), AV = 26.2, Minimum code compiant, Rated kWh = 445"/>
    <x v="242"/>
    <m/>
    <s v="RefgFrz-TM_Large-Code"/>
    <s v="RefgFrz-TM_Large-Tier2"/>
    <s v="Standard"/>
    <m/>
    <m/>
    <s v="DEER2014"/>
    <s v="DEER2015"/>
  </r>
  <r>
    <n v="609"/>
    <s v="RE-RefgFrz-TM_VLarge-Tier1"/>
    <x v="248"/>
    <s v="DEER2015"/>
    <s v="D15 v1"/>
    <d v="2014-11-22T00:00:00"/>
    <m/>
    <s v="RobNc"/>
    <s v="Res-Refg-dKWH-Cond"/>
    <s v="DEER"/>
    <s v="Scaled"/>
    <s v="Delta"/>
    <n v="48"/>
    <n v="0"/>
    <s v="None"/>
    <m/>
    <b v="0"/>
    <m/>
    <b v="1"/>
    <s v="Res"/>
    <s v="Any"/>
    <x v="0"/>
    <s v="Refrig"/>
    <s v="Ref_Storage"/>
    <x v="2"/>
    <m/>
    <m/>
    <s v="Appl-ESRefg"/>
    <s v="Appl-ESRefg"/>
    <m/>
    <s v="Refrigerator with Top mount freezer, Size range = Very large (over 23 cu. ft.), AV = 30.9, Minimum code compiant, Rated kWh = 483"/>
    <x v="243"/>
    <m/>
    <s v="RefgFrz-TM_VLarge-Code"/>
    <s v="RefgFrz-TM_VLarge-Tier1"/>
    <s v="Standard"/>
    <m/>
    <m/>
    <s v="DEER2014"/>
    <s v="DEER2015"/>
  </r>
  <r>
    <n v="610"/>
    <s v="RE-RefgFrz-TM_VLarge-Tier2"/>
    <x v="249"/>
    <s v="DEER2015"/>
    <s v="D15 v1"/>
    <d v="2014-11-22T00:00:00"/>
    <m/>
    <s v="RobNc"/>
    <s v="Res-Refg-dKWH-Cond"/>
    <s v="DEER"/>
    <s v="Scaled"/>
    <s v="Delta"/>
    <n v="145"/>
    <n v="0"/>
    <s v="None"/>
    <m/>
    <b v="0"/>
    <m/>
    <b v="1"/>
    <s v="Res"/>
    <s v="Any"/>
    <x v="0"/>
    <s v="Refrig"/>
    <s v="Ref_Storage"/>
    <x v="2"/>
    <m/>
    <m/>
    <s v="Appl-ESRefg"/>
    <s v="Appl-ESRefg"/>
    <m/>
    <s v="Refrigerator with Top mount freezer, Size range = Very large (over 23 cu. ft.), AV = 30.9, Minimum code compiant, Rated kWh = 483"/>
    <x v="244"/>
    <m/>
    <s v="RefgFrz-TM_VLarge-Code"/>
    <s v="RefgFrz-TM_VLarge-Tier2"/>
    <s v="Standard"/>
    <m/>
    <m/>
    <s v="DEER2014"/>
    <s v="DEER2015"/>
  </r>
  <r>
    <n v="611"/>
    <s v="RE-RefgFrz-TM_WtdSize-Tier1"/>
    <x v="250"/>
    <s v="DEER2015"/>
    <s v="D15 v1"/>
    <d v="2014-11-22T00:00:00"/>
    <m/>
    <s v="RobNc"/>
    <s v="Res-Refg-dKWH-Cond"/>
    <s v="DEER"/>
    <s v="Scaled"/>
    <s v="Delta"/>
    <n v="42"/>
    <n v="0"/>
    <s v="None"/>
    <m/>
    <b v="0"/>
    <m/>
    <b v="1"/>
    <s v="Res"/>
    <s v="Any"/>
    <x v="0"/>
    <s v="Refrig"/>
    <s v="Ref_Storage"/>
    <x v="2"/>
    <m/>
    <m/>
    <s v="Appl-ESRefg"/>
    <s v="Appl-ESRefg"/>
    <m/>
    <s v="Refrigerator with Top mount freezer, Size range = Weighted Size, AV = 23.2, Minimum code compiant, Rated kWh = 421"/>
    <x v="245"/>
    <m/>
    <s v="RefgFrz-TM_WtdSize-Code"/>
    <s v="RefgFrz-TM_WtdSize-Tier1"/>
    <s v="Standard"/>
    <m/>
    <m/>
    <s v="DEER2014"/>
    <s v="DEER2015"/>
  </r>
  <r>
    <n v="612"/>
    <s v="RE-RefgFrz-TM_WtdSize-Tier2"/>
    <x v="251"/>
    <s v="DEER2015"/>
    <s v="D15 v1"/>
    <d v="2014-11-22T00:00:00"/>
    <m/>
    <s v="RobNc"/>
    <s v="Res-Refg-dKWH-Cond"/>
    <s v="DEER"/>
    <s v="Scaled"/>
    <s v="Delta"/>
    <n v="126"/>
    <n v="0"/>
    <s v="None"/>
    <m/>
    <b v="0"/>
    <m/>
    <b v="1"/>
    <s v="Res"/>
    <s v="Any"/>
    <x v="0"/>
    <s v="Refrig"/>
    <s v="Ref_Storage"/>
    <x v="2"/>
    <m/>
    <m/>
    <s v="Appl-ESRefg"/>
    <s v="Appl-ESRefg"/>
    <m/>
    <s v="Refrigerator with Top mount freezer, Size range = Weighted Size, AV = 23.2, Minimum code compiant, Rated kWh = 421"/>
    <x v="246"/>
    <m/>
    <s v="RefgFrz-TM_WtdSize-Code"/>
    <s v="RefgFrz-TM_WtdSize-Tier2"/>
    <s v="Standard"/>
    <m/>
    <m/>
    <s v="DEER2014"/>
    <s v="DEER2015"/>
  </r>
  <r>
    <n v="613"/>
    <s v="RE-Refg-All_Mini-Tier1"/>
    <x v="252"/>
    <s v="DEER2015"/>
    <s v="D15 v1"/>
    <d v="2014-11-22T00:00:00"/>
    <m/>
    <s v="RobNc"/>
    <s v="Res-Refg-dKWH-Cond"/>
    <s v="DEER"/>
    <s v="Scaled"/>
    <s v="Delta"/>
    <n v="28"/>
    <n v="0"/>
    <s v="None"/>
    <m/>
    <b v="0"/>
    <m/>
    <b v="1"/>
    <s v="Res"/>
    <s v="Any"/>
    <x v="0"/>
    <s v="Refrig"/>
    <s v="Ref_Storage"/>
    <x v="2"/>
    <m/>
    <m/>
    <s v="Appl-ESRefg"/>
    <s v="Appl-ESRefg"/>
    <m/>
    <s v="Refrigerator without Freezer, Size range = Very Small (&lt;13 cu. ft.), AV = 11, Minimum code compiant, Rated kWh = 279"/>
    <x v="247"/>
    <m/>
    <s v="Refg-All_Mini-Code"/>
    <s v="Refg-All_Mini-Tier1"/>
    <s v="Standard"/>
    <m/>
    <m/>
    <s v="DEER2014"/>
    <s v="DEER2015"/>
  </r>
  <r>
    <n v="614"/>
    <s v="RE-Refg-All_Mini-Tier2"/>
    <x v="253"/>
    <s v="DEER2015"/>
    <s v="D15 v1"/>
    <d v="2014-11-22T00:00:00"/>
    <m/>
    <s v="RobNc"/>
    <s v="Res-Refg-dKWH-Cond"/>
    <s v="DEER"/>
    <s v="Scaled"/>
    <s v="Delta"/>
    <n v="84"/>
    <n v="0"/>
    <s v="None"/>
    <m/>
    <b v="0"/>
    <m/>
    <b v="1"/>
    <s v="Res"/>
    <s v="Any"/>
    <x v="0"/>
    <s v="Refrig"/>
    <s v="Ref_Storage"/>
    <x v="2"/>
    <m/>
    <m/>
    <s v="Appl-ESRefg"/>
    <s v="Appl-ESRefg"/>
    <m/>
    <s v="Refrigerator without Freezer, Size range = Very Small (&lt;13 cu. ft.), AV = 11, Minimum code compiant, Rated kWh = 279"/>
    <x v="248"/>
    <m/>
    <s v="Refg-All_Mini-Code"/>
    <s v="Refg-All_Mini-Tier2"/>
    <s v="Standard"/>
    <m/>
    <m/>
    <s v="DEER2014"/>
    <s v="DEER2015"/>
  </r>
  <r>
    <n v="615"/>
    <s v="RE-Refg-All_Small-Tier1"/>
    <x v="254"/>
    <s v="DEER2015"/>
    <s v="D15 v1"/>
    <d v="2014-11-22T00:00:00"/>
    <m/>
    <s v="RobNc"/>
    <s v="Res-Refg-dKWH-Cond"/>
    <s v="DEER"/>
    <s v="Scaled"/>
    <s v="Delta"/>
    <n v="31"/>
    <n v="0"/>
    <s v="None"/>
    <m/>
    <b v="0"/>
    <m/>
    <b v="1"/>
    <s v="Res"/>
    <s v="Any"/>
    <x v="0"/>
    <s v="Refrig"/>
    <s v="Ref_Storage"/>
    <x v="2"/>
    <m/>
    <m/>
    <s v="Appl-ESRefg"/>
    <s v="Appl-ESRefg"/>
    <m/>
    <s v="Refrigerator without Freezer, Size range = Small (13 – 16 cu. ft.), AV = 15, Minimum code compiant, Rated kWh = 308"/>
    <x v="249"/>
    <m/>
    <s v="Refg-All_Small-Code"/>
    <s v="Refg-All_Small-Tier1"/>
    <s v="Standard"/>
    <m/>
    <m/>
    <s v="DEER2014"/>
    <s v="DEER2015"/>
  </r>
  <r>
    <n v="616"/>
    <s v="RE-Refg-All_Small-Tier2"/>
    <x v="255"/>
    <s v="DEER2015"/>
    <s v="D15 v1"/>
    <d v="2014-11-22T00:00:00"/>
    <m/>
    <s v="RobNc"/>
    <s v="Res-Refg-dKWH-Cond"/>
    <s v="DEER"/>
    <s v="Scaled"/>
    <s v="Delta"/>
    <n v="92"/>
    <n v="0"/>
    <s v="None"/>
    <m/>
    <b v="0"/>
    <m/>
    <b v="1"/>
    <s v="Res"/>
    <s v="Any"/>
    <x v="0"/>
    <s v="Refrig"/>
    <s v="Ref_Storage"/>
    <x v="2"/>
    <m/>
    <m/>
    <s v="Appl-ESRefg"/>
    <s v="Appl-ESRefg"/>
    <m/>
    <s v="Refrigerator without Freezer, Size range = Small (13 – 16 cu. ft.), AV = 15, Minimum code compiant, Rated kWh = 308"/>
    <x v="250"/>
    <m/>
    <s v="Refg-All_Small-Code"/>
    <s v="Refg-All_Small-Tier2"/>
    <s v="Standard"/>
    <m/>
    <m/>
    <s v="DEER2014"/>
    <s v="DEER2015"/>
  </r>
  <r>
    <n v="617"/>
    <s v="RE-Refg-All_Med-Tier1"/>
    <x v="256"/>
    <s v="DEER2015"/>
    <s v="D15 v1"/>
    <d v="2014-11-22T00:00:00"/>
    <m/>
    <s v="RobNc"/>
    <s v="Res-Refg-dKWH-Cond"/>
    <s v="DEER"/>
    <s v="Scaled"/>
    <s v="Delta"/>
    <n v="34"/>
    <n v="0"/>
    <s v="None"/>
    <m/>
    <b v="0"/>
    <m/>
    <b v="1"/>
    <s v="Res"/>
    <s v="Any"/>
    <x v="0"/>
    <s v="Refrig"/>
    <s v="Ref_Storage"/>
    <x v="2"/>
    <m/>
    <m/>
    <s v="Appl-ESRefg"/>
    <s v="Appl-ESRefg"/>
    <m/>
    <s v="Refrigerator without Freezer, Size range = Medium (17 – 20 cu. ft.), AV = 19, Minimum code compiant, Rated kWh = 336"/>
    <x v="251"/>
    <m/>
    <s v="Refg-All_Med-Code"/>
    <s v="Refg-All_Med-Tier1"/>
    <s v="Standard"/>
    <m/>
    <m/>
    <s v="DEER2014"/>
    <s v="DEER2015"/>
  </r>
  <r>
    <n v="618"/>
    <s v="RE-Refg-All_Med-Tier2"/>
    <x v="257"/>
    <s v="DEER2015"/>
    <s v="D15 v1"/>
    <d v="2014-11-22T00:00:00"/>
    <m/>
    <s v="RobNc"/>
    <s v="Res-Refg-dKWH-Cond"/>
    <s v="DEER"/>
    <s v="Scaled"/>
    <s v="Delta"/>
    <n v="101"/>
    <n v="0"/>
    <s v="None"/>
    <m/>
    <b v="0"/>
    <m/>
    <b v="1"/>
    <s v="Res"/>
    <s v="Any"/>
    <x v="0"/>
    <s v="Refrig"/>
    <s v="Ref_Storage"/>
    <x v="2"/>
    <m/>
    <m/>
    <s v="Appl-ESRefg"/>
    <s v="Appl-ESRefg"/>
    <m/>
    <s v="Refrigerator without Freezer, Size range = Medium (17 – 20 cu. ft.), AV = 19, Minimum code compiant, Rated kWh = 336"/>
    <x v="252"/>
    <m/>
    <s v="Refg-All_Med-Code"/>
    <s v="Refg-All_Med-Tier2"/>
    <s v="Standard"/>
    <m/>
    <m/>
    <s v="DEER2014"/>
    <s v="DEER2015"/>
  </r>
  <r>
    <n v="619"/>
    <s v="RE-Refg-All_Large-Tier1"/>
    <x v="258"/>
    <s v="DEER2015"/>
    <s v="D15 v1"/>
    <d v="2014-11-22T00:00:00"/>
    <m/>
    <s v="RobNc"/>
    <s v="Res-Refg-dKWH-Cond"/>
    <s v="DEER"/>
    <s v="Scaled"/>
    <s v="Delta"/>
    <n v="36"/>
    <n v="0"/>
    <s v="None"/>
    <m/>
    <b v="0"/>
    <m/>
    <b v="1"/>
    <s v="Res"/>
    <s v="Any"/>
    <x v="0"/>
    <s v="Refrig"/>
    <s v="Ref_Storage"/>
    <x v="2"/>
    <m/>
    <m/>
    <s v="Appl-ESRefg"/>
    <s v="Appl-ESRefg"/>
    <m/>
    <s v="Refrigerator without Freezer, Size range = Large (21 – 23 cu. ft.), AV = 22, Minimum code compiant, Rated kWh = 357"/>
    <x v="253"/>
    <m/>
    <s v="Refg-All_Large-Code"/>
    <s v="Refg-All_Large-Tier1"/>
    <s v="Standard"/>
    <m/>
    <m/>
    <s v="DEER2014"/>
    <s v="DEER2015"/>
  </r>
  <r>
    <n v="620"/>
    <s v="RE-Refg-All_Large-Tier2"/>
    <x v="259"/>
    <s v="DEER2015"/>
    <s v="D15 v1"/>
    <d v="2014-11-22T00:00:00"/>
    <m/>
    <s v="RobNc"/>
    <s v="Res-Refg-dKWH-Cond"/>
    <s v="DEER"/>
    <s v="Scaled"/>
    <s v="Delta"/>
    <n v="107"/>
    <n v="0"/>
    <s v="None"/>
    <m/>
    <b v="0"/>
    <m/>
    <b v="1"/>
    <s v="Res"/>
    <s v="Any"/>
    <x v="0"/>
    <s v="Refrig"/>
    <s v="Ref_Storage"/>
    <x v="2"/>
    <m/>
    <m/>
    <s v="Appl-ESRefg"/>
    <s v="Appl-ESRefg"/>
    <m/>
    <s v="Refrigerator without Freezer, Size range = Large (21 – 23 cu. ft.), AV = 22, Minimum code compiant, Rated kWh = 357"/>
    <x v="254"/>
    <m/>
    <s v="Refg-All_Large-Code"/>
    <s v="Refg-All_Large-Tier2"/>
    <s v="Standard"/>
    <m/>
    <m/>
    <s v="DEER2014"/>
    <s v="DEER2015"/>
  </r>
  <r>
    <n v="621"/>
    <s v="RE-Refg-All_VLarge-Tier1"/>
    <x v="260"/>
    <s v="DEER2015"/>
    <s v="D15 v1"/>
    <d v="2014-11-22T00:00:00"/>
    <m/>
    <s v="RobNc"/>
    <s v="Res-Refg-dKWH-Cond"/>
    <s v="DEER"/>
    <s v="Scaled"/>
    <s v="Delta"/>
    <n v="38"/>
    <n v="0"/>
    <s v="None"/>
    <m/>
    <b v="0"/>
    <m/>
    <b v="1"/>
    <s v="Res"/>
    <s v="Any"/>
    <x v="0"/>
    <s v="Refrig"/>
    <s v="Ref_Storage"/>
    <x v="2"/>
    <m/>
    <m/>
    <s v="Appl-ESRefg"/>
    <s v="Appl-ESRefg"/>
    <m/>
    <s v="Refrigerator without Freezer, Size range = Very large (over 23 cu. ft.), AV = 26, Minimum code compiant, Rated kWh = 385"/>
    <x v="255"/>
    <m/>
    <s v="Refg-All_VLarge-Code"/>
    <s v="Refg-All_VLarge-Tier1"/>
    <s v="Standard"/>
    <m/>
    <m/>
    <s v="DEER2014"/>
    <s v="DEER2015"/>
  </r>
  <r>
    <n v="622"/>
    <s v="RE-Refg-All_VLarge-Tier2"/>
    <x v="261"/>
    <s v="DEER2015"/>
    <s v="D15 v1"/>
    <d v="2014-11-22T00:00:00"/>
    <m/>
    <s v="RobNc"/>
    <s v="Res-Refg-dKWH-Cond"/>
    <s v="DEER"/>
    <s v="Scaled"/>
    <s v="Delta"/>
    <n v="115"/>
    <n v="0"/>
    <s v="None"/>
    <m/>
    <b v="0"/>
    <m/>
    <b v="1"/>
    <s v="Res"/>
    <s v="Any"/>
    <x v="0"/>
    <s v="Refrig"/>
    <s v="Ref_Storage"/>
    <x v="2"/>
    <m/>
    <m/>
    <s v="Appl-ESRefg"/>
    <s v="Appl-ESRefg"/>
    <m/>
    <s v="Refrigerator without Freezer, Size range = Very large (over 23 cu. ft.), AV = 26, Minimum code compiant, Rated kWh = 385"/>
    <x v="256"/>
    <m/>
    <s v="Refg-All_VLarge-Code"/>
    <s v="Refg-All_VLarge-Tier2"/>
    <s v="Standard"/>
    <m/>
    <m/>
    <s v="DEER2014"/>
    <s v="DEER2015"/>
  </r>
  <r>
    <n v="623"/>
    <s v="RE-Refg-All_WtdSize-Tier1"/>
    <x v="262"/>
    <s v="DEER2015"/>
    <s v="D15 v1"/>
    <d v="2014-11-22T00:00:00"/>
    <m/>
    <s v="RobNc"/>
    <s v="Res-Refg-dKWH-Cond"/>
    <s v="DEER"/>
    <s v="Scaled"/>
    <s v="Delta"/>
    <n v="30"/>
    <n v="0"/>
    <s v="None"/>
    <m/>
    <b v="0"/>
    <m/>
    <b v="1"/>
    <s v="Res"/>
    <s v="Any"/>
    <x v="0"/>
    <s v="Refrig"/>
    <s v="Ref_Storage"/>
    <x v="2"/>
    <m/>
    <m/>
    <s v="Appl-ESRefg"/>
    <s v="Appl-ESRefg"/>
    <m/>
    <s v="Refrigerator without Freezer, Size range = Weighted Size, AV = 14.2, Minimum code compiant, Rated kWh = 302"/>
    <x v="257"/>
    <m/>
    <s v="Refg-All_WtdSize-Code"/>
    <s v="Refg-All_WtdSize-Tier1"/>
    <s v="Standard"/>
    <m/>
    <m/>
    <s v="DEER2014"/>
    <s v="DEER2015"/>
  </r>
  <r>
    <n v="624"/>
    <s v="RE-Refg-All_WtdSize-Tier2"/>
    <x v="263"/>
    <s v="DEER2015"/>
    <s v="D15 v1"/>
    <d v="2014-11-22T00:00:00"/>
    <m/>
    <s v="RobNc"/>
    <s v="Res-Refg-dKWH-Cond"/>
    <s v="DEER"/>
    <s v="Scaled"/>
    <s v="Delta"/>
    <n v="91"/>
    <n v="0"/>
    <s v="None"/>
    <m/>
    <b v="0"/>
    <m/>
    <b v="1"/>
    <s v="Res"/>
    <s v="Any"/>
    <x v="0"/>
    <s v="Refrig"/>
    <s v="Ref_Storage"/>
    <x v="2"/>
    <m/>
    <m/>
    <s v="Appl-ESRefg"/>
    <s v="Appl-ESRefg"/>
    <m/>
    <s v="Refrigerator without Freezer, Size range = Weighted Size, AV = 14.2, Minimum code compiant, Rated kWh = 302"/>
    <x v="258"/>
    <m/>
    <s v="Refg-All_WtdSize-Code"/>
    <s v="Refg-All_WtdSize-Tier2"/>
    <s v="Standard"/>
    <m/>
    <m/>
    <s v="DEER2014"/>
    <s v="DEER2015"/>
  </r>
  <r>
    <n v="625"/>
    <s v="RE-RefgFrz-TM-Ice_Mini-Tier1"/>
    <x v="264"/>
    <s v="DEER2015"/>
    <s v="D15 v1"/>
    <d v="2014-11-22T00:00:00"/>
    <m/>
    <s v="RobNc"/>
    <s v="Res-Refg-dKWH-Cond"/>
    <s v="DEER"/>
    <s v="Scaled"/>
    <s v="Delta"/>
    <n v="42"/>
    <n v="0"/>
    <s v="None"/>
    <m/>
    <b v="0"/>
    <m/>
    <b v="1"/>
    <s v="Res"/>
    <s v="Any"/>
    <x v="0"/>
    <s v="Refrig"/>
    <s v="Ref_Storage"/>
    <x v="2"/>
    <m/>
    <m/>
    <s v="Appl-ESRefg"/>
    <s v="Appl-ESRefg"/>
    <m/>
    <s v="Refrigerator with Top mount freezer, with Icemaker,  Size range = Very Small (&lt;13 cu. ft.), AV = 13.1, Minimum code compiant, Rated kWh = 423"/>
    <x v="259"/>
    <m/>
    <s v="RefgFrz-TM-Ice_Mini-Code"/>
    <s v="RefgFrz-TM-Ice_Mini-Tier1"/>
    <s v="Standard"/>
    <m/>
    <m/>
    <s v="DEER2014"/>
    <s v="DEER2015"/>
  </r>
  <r>
    <n v="626"/>
    <s v="RE-RefgFrz-TM-Ice_Mini-Tier2"/>
    <x v="265"/>
    <s v="DEER2015"/>
    <s v="D15 v1"/>
    <d v="2014-11-22T00:00:00"/>
    <m/>
    <s v="RobNc"/>
    <s v="Res-Refg-dKWH-Cond"/>
    <s v="DEER"/>
    <s v="Scaled"/>
    <s v="Delta"/>
    <n v="127"/>
    <n v="0"/>
    <s v="None"/>
    <m/>
    <b v="0"/>
    <m/>
    <b v="1"/>
    <s v="Res"/>
    <s v="Any"/>
    <x v="0"/>
    <s v="Refrig"/>
    <s v="Ref_Storage"/>
    <x v="2"/>
    <m/>
    <m/>
    <s v="Appl-ESRefg"/>
    <s v="Appl-ESRefg"/>
    <m/>
    <s v="Refrigerator with Top mount freezer, with Icemaker,  Size range = Very Small (&lt;13 cu. ft.), AV = 13.1, Minimum code compiant, Rated kWh = 423"/>
    <x v="260"/>
    <m/>
    <s v="RefgFrz-TM-Ice_Mini-Code"/>
    <s v="RefgFrz-TM-Ice_Mini-Tier2"/>
    <s v="Standard"/>
    <m/>
    <m/>
    <s v="DEER2014"/>
    <s v="DEER2015"/>
  </r>
  <r>
    <n v="627"/>
    <s v="RE-RefgFrz-TM-Ice_Small-Tier1"/>
    <x v="266"/>
    <s v="DEER2015"/>
    <s v="D15 v1"/>
    <d v="2014-11-22T00:00:00"/>
    <m/>
    <s v="RobNc"/>
    <s v="Res-Refg-dKWH-Cond"/>
    <s v="DEER"/>
    <s v="Scaled"/>
    <s v="Delta"/>
    <n v="46"/>
    <n v="0"/>
    <s v="None"/>
    <m/>
    <b v="0"/>
    <m/>
    <b v="1"/>
    <s v="Res"/>
    <s v="Any"/>
    <x v="0"/>
    <s v="Refrig"/>
    <s v="Ref_Storage"/>
    <x v="2"/>
    <m/>
    <m/>
    <s v="Appl-ESRefg"/>
    <s v="Appl-ESRefg"/>
    <m/>
    <s v="Refrigerator with Top mount freezer, with Icemaker,  Size range = Small (13 – 16 cu. ft.), AV = 17.9, Minimum code compiant, Rated kWh = 462"/>
    <x v="261"/>
    <m/>
    <s v="RefgFrz-TM-Ice_Small-Code"/>
    <s v="RefgFrz-TM-Ice_Small-Tier1"/>
    <s v="Standard"/>
    <m/>
    <m/>
    <s v="DEER2014"/>
    <s v="DEER2015"/>
  </r>
  <r>
    <n v="628"/>
    <s v="RE-RefgFrz-TM-Ice_Small-Tier2"/>
    <x v="267"/>
    <s v="DEER2015"/>
    <s v="D15 v1"/>
    <d v="2014-11-22T00:00:00"/>
    <m/>
    <s v="RobNc"/>
    <s v="Res-Refg-dKWH-Cond"/>
    <s v="DEER"/>
    <s v="Scaled"/>
    <s v="Delta"/>
    <n v="139"/>
    <n v="0"/>
    <s v="None"/>
    <m/>
    <b v="0"/>
    <m/>
    <b v="1"/>
    <s v="Res"/>
    <s v="Any"/>
    <x v="0"/>
    <s v="Refrig"/>
    <s v="Ref_Storage"/>
    <x v="2"/>
    <m/>
    <m/>
    <s v="Appl-ESRefg"/>
    <s v="Appl-ESRefg"/>
    <m/>
    <s v="Refrigerator with Top mount freezer, with Icemaker,  Size range = Small (13 – 16 cu. ft.), AV = 17.9, Minimum code compiant, Rated kWh = 462"/>
    <x v="262"/>
    <m/>
    <s v="RefgFrz-TM-Ice_Small-Code"/>
    <s v="RefgFrz-TM-Ice_Small-Tier2"/>
    <s v="Standard"/>
    <m/>
    <m/>
    <s v="DEER2014"/>
    <s v="DEER2015"/>
  </r>
  <r>
    <n v="629"/>
    <s v="RE-RefgFrz-TM-Ice_Med-Tier1"/>
    <x v="268"/>
    <s v="DEER2015"/>
    <s v="D15 v1"/>
    <d v="2014-11-22T00:00:00"/>
    <m/>
    <s v="RobNc"/>
    <s v="Res-Refg-dKWH-Cond"/>
    <s v="DEER"/>
    <s v="Scaled"/>
    <s v="Delta"/>
    <n v="50"/>
    <n v="0"/>
    <s v="None"/>
    <m/>
    <b v="0"/>
    <m/>
    <b v="1"/>
    <s v="Res"/>
    <s v="Any"/>
    <x v="0"/>
    <s v="Refrig"/>
    <s v="Ref_Storage"/>
    <x v="2"/>
    <m/>
    <m/>
    <s v="Appl-ESRefg"/>
    <s v="Appl-ESRefg"/>
    <m/>
    <s v="Refrigerator with Top mount freezer, with Icemaker,  Size range = Medium (17 – 20 cu. ft.), AV = 22.6, Minimum code compiant, Rated kWh = 500"/>
    <x v="263"/>
    <m/>
    <s v="RefgFrz-TM-Ice_Med-Code"/>
    <s v="RefgFrz-TM-Ice_Med-Tier1"/>
    <s v="Standard"/>
    <m/>
    <m/>
    <s v="DEER2014"/>
    <s v="DEER2015"/>
  </r>
  <r>
    <n v="630"/>
    <s v="RE-RefgFrz-TM-Ice_Med-Tier2"/>
    <x v="269"/>
    <s v="DEER2015"/>
    <s v="D15 v1"/>
    <d v="2014-11-22T00:00:00"/>
    <m/>
    <s v="RobNc"/>
    <s v="Res-Refg-dKWH-Cond"/>
    <s v="DEER"/>
    <s v="Scaled"/>
    <s v="Delta"/>
    <n v="150"/>
    <n v="0"/>
    <s v="None"/>
    <m/>
    <b v="0"/>
    <m/>
    <b v="1"/>
    <s v="Res"/>
    <s v="Any"/>
    <x v="0"/>
    <s v="Refrig"/>
    <s v="Ref_Storage"/>
    <x v="2"/>
    <m/>
    <m/>
    <s v="Appl-ESRefg"/>
    <s v="Appl-ESRefg"/>
    <m/>
    <s v="Refrigerator with Top mount freezer, with Icemaker,  Size range = Medium (17 – 20 cu. ft.), AV = 22.6, Minimum code compiant, Rated kWh = 500"/>
    <x v="264"/>
    <m/>
    <s v="RefgFrz-TM-Ice_Med-Code"/>
    <s v="RefgFrz-TM-Ice_Med-Tier2"/>
    <s v="Standard"/>
    <m/>
    <m/>
    <s v="DEER2014"/>
    <s v="DEER2015"/>
  </r>
  <r>
    <n v="631"/>
    <s v="RE-RefgFrz-TM-Ice_Large-Tier1"/>
    <x v="270"/>
    <s v="DEER2015"/>
    <s v="D15 v1"/>
    <d v="2014-11-22T00:00:00"/>
    <m/>
    <s v="RobNc"/>
    <s v="Res-Refg-dKWH-Cond"/>
    <s v="DEER"/>
    <s v="Scaled"/>
    <s v="Delta"/>
    <n v="53"/>
    <n v="0"/>
    <s v="None"/>
    <m/>
    <b v="0"/>
    <m/>
    <b v="1"/>
    <s v="Res"/>
    <s v="Any"/>
    <x v="0"/>
    <s v="Refrig"/>
    <s v="Ref_Storage"/>
    <x v="2"/>
    <m/>
    <m/>
    <s v="Appl-ESRefg"/>
    <s v="Appl-ESRefg"/>
    <m/>
    <s v="Refrigerator with Top mount freezer, with Icemaker,  Size range = Large (21 – 23 cu. ft.), AV = 26.2, Minimum code compiant, Rated kWh = 529"/>
    <x v="265"/>
    <m/>
    <s v="RefgFrz-TM-Ice_Large-Code"/>
    <s v="RefgFrz-TM-Ice_Large-Tier1"/>
    <s v="Standard"/>
    <m/>
    <m/>
    <s v="DEER2014"/>
    <s v="DEER2015"/>
  </r>
  <r>
    <n v="632"/>
    <s v="RE-RefgFrz-TM-Ice_Large-Tier2"/>
    <x v="271"/>
    <s v="DEER2015"/>
    <s v="D15 v1"/>
    <d v="2014-11-22T00:00:00"/>
    <m/>
    <s v="RobNc"/>
    <s v="Res-Refg-dKWH-Cond"/>
    <s v="DEER"/>
    <s v="Scaled"/>
    <s v="Delta"/>
    <n v="159"/>
    <n v="0"/>
    <s v="None"/>
    <m/>
    <b v="0"/>
    <m/>
    <b v="1"/>
    <s v="Res"/>
    <s v="Any"/>
    <x v="0"/>
    <s v="Refrig"/>
    <s v="Ref_Storage"/>
    <x v="2"/>
    <m/>
    <m/>
    <s v="Appl-ESRefg"/>
    <s v="Appl-ESRefg"/>
    <m/>
    <s v="Refrigerator with Top mount freezer, with Icemaker,  Size range = Large (21 – 23 cu. ft.), AV = 26.2, Minimum code compiant, Rated kWh = 529"/>
    <x v="266"/>
    <m/>
    <s v="RefgFrz-TM-Ice_Large-Code"/>
    <s v="RefgFrz-TM-Ice_Large-Tier2"/>
    <s v="Standard"/>
    <m/>
    <m/>
    <s v="DEER2014"/>
    <s v="DEER2015"/>
  </r>
  <r>
    <n v="633"/>
    <s v="RE-RefgFrz-TM-Ice_VLarge-Tier1"/>
    <x v="272"/>
    <s v="DEER2015"/>
    <s v="D15 v1"/>
    <d v="2014-11-22T00:00:00"/>
    <m/>
    <s v="RobNc"/>
    <s v="Res-Refg-dKWH-Cond"/>
    <s v="DEER"/>
    <s v="Scaled"/>
    <s v="Delta"/>
    <n v="57"/>
    <n v="0"/>
    <s v="None"/>
    <m/>
    <b v="0"/>
    <m/>
    <b v="1"/>
    <s v="Res"/>
    <s v="Any"/>
    <x v="0"/>
    <s v="Refrig"/>
    <s v="Ref_Storage"/>
    <x v="2"/>
    <m/>
    <m/>
    <s v="Appl-ESRefg"/>
    <s v="Appl-ESRefg"/>
    <m/>
    <s v="Refrigerator with Top mount freezer, with Icemaker,  Size range = Very large (over 23 cu. ft.), AV = 30.9, Minimum code compiant, Rated kWh = 567"/>
    <x v="267"/>
    <m/>
    <s v="RefgFrz-TM-Ice_VLarge-Code"/>
    <s v="RefgFrz-TM-Ice_VLarge-Tier1"/>
    <s v="Standard"/>
    <m/>
    <m/>
    <s v="DEER2014"/>
    <s v="DEER2015"/>
  </r>
  <r>
    <n v="634"/>
    <s v="RE-RefgFrz-TM-Ice_VLarge-Tier2"/>
    <x v="273"/>
    <s v="DEER2015"/>
    <s v="D15 v1"/>
    <d v="2014-11-22T00:00:00"/>
    <m/>
    <s v="RobNc"/>
    <s v="Res-Refg-dKWH-Cond"/>
    <s v="DEER"/>
    <s v="Scaled"/>
    <s v="Delta"/>
    <n v="170"/>
    <n v="0"/>
    <s v="None"/>
    <m/>
    <b v="0"/>
    <m/>
    <b v="1"/>
    <s v="Res"/>
    <s v="Any"/>
    <x v="0"/>
    <s v="Refrig"/>
    <s v="Ref_Storage"/>
    <x v="2"/>
    <m/>
    <m/>
    <s v="Appl-ESRefg"/>
    <s v="Appl-ESRefg"/>
    <m/>
    <s v="Refrigerator with Top mount freezer, with Icemaker,  Size range = Very large (over 23 cu. ft.), AV = 30.9, Minimum code compiant, Rated kWh = 567"/>
    <x v="268"/>
    <m/>
    <s v="RefgFrz-TM-Ice_VLarge-Code"/>
    <s v="RefgFrz-TM-Ice_VLarge-Tier2"/>
    <s v="Standard"/>
    <m/>
    <m/>
    <s v="DEER2014"/>
    <s v="DEER2015"/>
  </r>
  <r>
    <n v="635"/>
    <s v="RE-RefgFrz-TM-Ice_WtdSize-Tier1"/>
    <x v="274"/>
    <s v="DEER2015"/>
    <s v="D15 v1"/>
    <d v="2014-11-22T00:00:00"/>
    <m/>
    <s v="RobNc"/>
    <s v="Res-Refg-dKWH-Cond"/>
    <s v="DEER"/>
    <s v="Scaled"/>
    <s v="Delta"/>
    <n v="52"/>
    <n v="0"/>
    <s v="None"/>
    <m/>
    <b v="0"/>
    <m/>
    <b v="1"/>
    <s v="Res"/>
    <s v="Any"/>
    <x v="0"/>
    <s v="Refrig"/>
    <s v="Ref_Storage"/>
    <x v="2"/>
    <m/>
    <m/>
    <s v="Appl-ESRefg"/>
    <s v="Appl-ESRefg"/>
    <m/>
    <s v="Refrigerator with Top mount freezer, with Icemaker,  Size range = Weighted Size, AV = 24.7, Minimum code compiant, Rated kWh = 518"/>
    <x v="269"/>
    <m/>
    <s v="RefgFrz-TM-Ice_WtdSize-Code"/>
    <s v="RefgFrz-TM-Ice_WtdSize-Tier1"/>
    <s v="Standard"/>
    <m/>
    <m/>
    <s v="DEER2014"/>
    <s v="DEER2015"/>
  </r>
  <r>
    <n v="636"/>
    <s v="RE-RefgFrz-TM-Ice_WtdSize-Tier2"/>
    <x v="275"/>
    <s v="DEER2015"/>
    <s v="D15 v1"/>
    <d v="2014-11-22T00:00:00"/>
    <m/>
    <s v="RobNc"/>
    <s v="Res-Refg-dKWH-Cond"/>
    <s v="DEER"/>
    <s v="Scaled"/>
    <s v="Delta"/>
    <n v="155"/>
    <n v="0"/>
    <s v="None"/>
    <m/>
    <b v="0"/>
    <m/>
    <b v="1"/>
    <s v="Res"/>
    <s v="Any"/>
    <x v="0"/>
    <s v="Refrig"/>
    <s v="Ref_Storage"/>
    <x v="2"/>
    <m/>
    <m/>
    <s v="Appl-ESRefg"/>
    <s v="Appl-ESRefg"/>
    <m/>
    <s v="Refrigerator with Top mount freezer, with Icemaker,  Size range = Weighted Size, AV = 24.7, Minimum code compiant, Rated kWh = 518"/>
    <x v="270"/>
    <m/>
    <s v="RefgFrz-TM-Ice_WtdSize-Code"/>
    <s v="RefgFrz-TM-Ice_WtdSize-Tier2"/>
    <s v="Standard"/>
    <m/>
    <m/>
    <s v="DEER2014"/>
    <s v="DEER2015"/>
  </r>
  <r>
    <n v="637"/>
    <s v="RE-RefgFrz-SM_Mini-Tier1"/>
    <x v="276"/>
    <s v="DEER2015"/>
    <s v="D15 v1"/>
    <d v="2014-11-22T00:00:00"/>
    <m/>
    <s v="RobNc"/>
    <s v="Res-Refg-dKWH-Cond"/>
    <s v="DEER"/>
    <s v="Scaled"/>
    <s v="Delta"/>
    <n v="42"/>
    <n v="0"/>
    <s v="None"/>
    <m/>
    <b v="0"/>
    <m/>
    <b v="1"/>
    <s v="Res"/>
    <s v="Any"/>
    <x v="0"/>
    <s v="Refrig"/>
    <s v="Ref_Storage"/>
    <x v="2"/>
    <m/>
    <m/>
    <s v="Appl-ESRefg"/>
    <s v="Appl-ESRefg"/>
    <m/>
    <s v="Refrigerator with Side mount freezer, Size range = Very Small (&lt;13 cu. ft.), AV = 14.1, Minimum code compiant, Rated kWh = 418"/>
    <x v="271"/>
    <m/>
    <s v="RefgFrz-SM_Mini-Code"/>
    <s v="RefgFrz-SM_Mini-Tier1"/>
    <s v="Standard"/>
    <m/>
    <m/>
    <s v="DEER2014"/>
    <s v="DEER2015"/>
  </r>
  <r>
    <n v="638"/>
    <s v="RE-RefgFrz-SM_Mini-Tier2"/>
    <x v="277"/>
    <s v="DEER2015"/>
    <s v="D15 v1"/>
    <d v="2014-11-22T00:00:00"/>
    <m/>
    <s v="RobNc"/>
    <s v="Res-Refg-dKWH-Cond"/>
    <s v="DEER"/>
    <s v="Scaled"/>
    <s v="Delta"/>
    <n v="125"/>
    <n v="0"/>
    <s v="None"/>
    <m/>
    <b v="0"/>
    <m/>
    <b v="1"/>
    <s v="Res"/>
    <s v="Any"/>
    <x v="0"/>
    <s v="Refrig"/>
    <s v="Ref_Storage"/>
    <x v="2"/>
    <m/>
    <m/>
    <s v="Appl-ESRefg"/>
    <s v="Appl-ESRefg"/>
    <m/>
    <s v="Refrigerator with Side mount freezer, Size range = Very Small (&lt;13 cu. ft.), AV = 14.1, Minimum code compiant, Rated kWh = 418"/>
    <x v="272"/>
    <m/>
    <s v="RefgFrz-SM_Mini-Code"/>
    <s v="RefgFrz-SM_Mini-Tier2"/>
    <s v="Standard"/>
    <m/>
    <m/>
    <s v="DEER2014"/>
    <s v="DEER2015"/>
  </r>
  <r>
    <n v="639"/>
    <s v="RE-RefgFrz-SM_Small-Tier1"/>
    <x v="278"/>
    <s v="DEER2015"/>
    <s v="D15 v1"/>
    <d v="2014-11-22T00:00:00"/>
    <m/>
    <s v="RobNc"/>
    <s v="Res-Refg-dKWH-Cond"/>
    <s v="DEER"/>
    <s v="Scaled"/>
    <s v="Delta"/>
    <n v="46"/>
    <n v="0"/>
    <s v="None"/>
    <m/>
    <b v="0"/>
    <m/>
    <b v="1"/>
    <s v="Res"/>
    <s v="Any"/>
    <x v="0"/>
    <s v="Refrig"/>
    <s v="Ref_Storage"/>
    <x v="2"/>
    <m/>
    <m/>
    <s v="Appl-ESRefg"/>
    <s v="Appl-ESRefg"/>
    <m/>
    <s v="Refrigerator with Side mount freezer, Size range = Small (13 – 16 cu. ft.), AV = 19.2, Minimum code compiant, Rated kWh = 461"/>
    <x v="273"/>
    <m/>
    <s v="RefgFrz-SM_Small-Code"/>
    <s v="RefgFrz-SM_Small-Tier1"/>
    <s v="Standard"/>
    <m/>
    <m/>
    <s v="DEER2014"/>
    <s v="DEER2015"/>
  </r>
  <r>
    <n v="640"/>
    <s v="RE-RefgFrz-SM_Small-Tier2"/>
    <x v="279"/>
    <s v="DEER2015"/>
    <s v="D15 v1"/>
    <d v="2014-11-22T00:00:00"/>
    <m/>
    <s v="RobNc"/>
    <s v="Res-Refg-dKWH-Cond"/>
    <s v="DEER"/>
    <s v="Scaled"/>
    <s v="Delta"/>
    <n v="138"/>
    <n v="0"/>
    <s v="None"/>
    <m/>
    <b v="0"/>
    <m/>
    <b v="1"/>
    <s v="Res"/>
    <s v="Any"/>
    <x v="0"/>
    <s v="Refrig"/>
    <s v="Ref_Storage"/>
    <x v="2"/>
    <m/>
    <m/>
    <s v="Appl-ESRefg"/>
    <s v="Appl-ESRefg"/>
    <m/>
    <s v="Refrigerator with Side mount freezer, Size range = Small (13 – 16 cu. ft.), AV = 19.2, Minimum code compiant, Rated kWh = 461"/>
    <x v="274"/>
    <m/>
    <s v="RefgFrz-SM_Small-Code"/>
    <s v="RefgFrz-SM_Small-Tier2"/>
    <s v="Standard"/>
    <m/>
    <m/>
    <s v="DEER2014"/>
    <s v="DEER2015"/>
  </r>
  <r>
    <n v="641"/>
    <s v="RE-RefgFrz-SM_Med-Tier1"/>
    <x v="280"/>
    <s v="DEER2015"/>
    <s v="D15 v1"/>
    <d v="2014-11-22T00:00:00"/>
    <m/>
    <s v="RobNc"/>
    <s v="Res-Refg-dKWH-Cond"/>
    <s v="DEER"/>
    <s v="Scaled"/>
    <s v="Delta"/>
    <n v="50"/>
    <n v="0"/>
    <s v="None"/>
    <m/>
    <b v="0"/>
    <m/>
    <b v="1"/>
    <s v="Res"/>
    <s v="Any"/>
    <x v="0"/>
    <s v="Refrig"/>
    <s v="Ref_Storage"/>
    <x v="2"/>
    <m/>
    <m/>
    <s v="Appl-ESRefg"/>
    <s v="Appl-ESRefg"/>
    <m/>
    <s v="Refrigerator with Side mount freezer, Size range = Medium (17 – 20 cu. ft.), AV = 24.3, Minimum code compiant, Rated kWh = 505"/>
    <x v="275"/>
    <m/>
    <s v="RefgFrz-SM_Med-Code"/>
    <s v="RefgFrz-SM_Med-Tier1"/>
    <s v="Standard"/>
    <m/>
    <m/>
    <s v="DEER2014"/>
    <s v="DEER2015"/>
  </r>
  <r>
    <n v="642"/>
    <s v="RE-RefgFrz-SM_Med-Tier2"/>
    <x v="281"/>
    <s v="DEER2015"/>
    <s v="D15 v1"/>
    <d v="2014-11-22T00:00:00"/>
    <m/>
    <s v="RobNc"/>
    <s v="Res-Refg-dKWH-Cond"/>
    <s v="DEER"/>
    <s v="Scaled"/>
    <s v="Delta"/>
    <n v="151"/>
    <n v="0"/>
    <s v="None"/>
    <m/>
    <b v="0"/>
    <m/>
    <b v="1"/>
    <s v="Res"/>
    <s v="Any"/>
    <x v="0"/>
    <s v="Refrig"/>
    <s v="Ref_Storage"/>
    <x v="2"/>
    <m/>
    <m/>
    <s v="Appl-ESRefg"/>
    <s v="Appl-ESRefg"/>
    <m/>
    <s v="Refrigerator with Side mount freezer, Size range = Medium (17 – 20 cu. ft.), AV = 24.3, Minimum code compiant, Rated kWh = 505"/>
    <x v="276"/>
    <m/>
    <s v="RefgFrz-SM_Med-Code"/>
    <s v="RefgFrz-SM_Med-Tier2"/>
    <s v="Standard"/>
    <m/>
    <m/>
    <s v="DEER2014"/>
    <s v="DEER2015"/>
  </r>
  <r>
    <n v="643"/>
    <s v="RE-RefgFrz-SM_Large-Tier1"/>
    <x v="282"/>
    <s v="DEER2015"/>
    <s v="D15 v1"/>
    <d v="2014-11-22T00:00:00"/>
    <m/>
    <s v="RobNc"/>
    <s v="Res-Refg-dKWH-Cond"/>
    <s v="DEER"/>
    <s v="Scaled"/>
    <s v="Delta"/>
    <n v="54"/>
    <n v="0"/>
    <s v="None"/>
    <m/>
    <b v="0"/>
    <m/>
    <b v="1"/>
    <s v="Res"/>
    <s v="Any"/>
    <x v="0"/>
    <s v="Refrig"/>
    <s v="Ref_Storage"/>
    <x v="2"/>
    <m/>
    <m/>
    <s v="Appl-ESRefg"/>
    <s v="Appl-ESRefg"/>
    <m/>
    <s v="Refrigerator with Side mount freezer, Size range = Large (21 – 23 cu. ft.), AV = 28.2, Minimum code compiant, Rated kWh = 538"/>
    <x v="277"/>
    <m/>
    <s v="RefgFrz-SM_Large-Code"/>
    <s v="RefgFrz-SM_Large-Tier1"/>
    <s v="Standard"/>
    <m/>
    <m/>
    <s v="DEER2014"/>
    <s v="DEER2015"/>
  </r>
  <r>
    <n v="644"/>
    <s v="RE-RefgFrz-SM_Large-Tier2"/>
    <x v="283"/>
    <s v="DEER2015"/>
    <s v="D15 v1"/>
    <d v="2014-11-22T00:00:00"/>
    <m/>
    <s v="RobNc"/>
    <s v="Res-Refg-dKWH-Cond"/>
    <s v="DEER"/>
    <s v="Scaled"/>
    <s v="Delta"/>
    <n v="161"/>
    <n v="0"/>
    <s v="None"/>
    <m/>
    <b v="0"/>
    <m/>
    <b v="1"/>
    <s v="Res"/>
    <s v="Any"/>
    <x v="0"/>
    <s v="Refrig"/>
    <s v="Ref_Storage"/>
    <x v="2"/>
    <m/>
    <m/>
    <s v="Appl-ESRefg"/>
    <s v="Appl-ESRefg"/>
    <m/>
    <s v="Refrigerator with Side mount freezer, Size range = Large (21 – 23 cu. ft.), AV = 28.2, Minimum code compiant, Rated kWh = 538"/>
    <x v="278"/>
    <m/>
    <s v="RefgFrz-SM_Large-Code"/>
    <s v="RefgFrz-SM_Large-Tier2"/>
    <s v="Standard"/>
    <m/>
    <m/>
    <s v="DEER2014"/>
    <s v="DEER2015"/>
  </r>
  <r>
    <n v="645"/>
    <s v="RE-RefgFrz-SM_VLarge-Tier1"/>
    <x v="284"/>
    <s v="DEER2015"/>
    <s v="D15 v1"/>
    <d v="2014-11-22T00:00:00"/>
    <m/>
    <s v="RobNc"/>
    <s v="Res-Refg-dKWH-Cond"/>
    <s v="DEER"/>
    <s v="Scaled"/>
    <s v="Delta"/>
    <n v="58"/>
    <n v="0"/>
    <s v="None"/>
    <m/>
    <b v="0"/>
    <m/>
    <b v="1"/>
    <s v="Res"/>
    <s v="Any"/>
    <x v="0"/>
    <s v="Refrig"/>
    <s v="Ref_Storage"/>
    <x v="2"/>
    <m/>
    <m/>
    <s v="Appl-ESRefg"/>
    <s v="Appl-ESRefg"/>
    <m/>
    <s v="Refrigerator with Side mount freezer, Size range = Very large (over 23 cu. Ft.), AV = 33.3, Minimum code compiant, Rated kWh = 581"/>
    <x v="279"/>
    <m/>
    <s v="RefgFrz-SM_VLarge-Code"/>
    <s v="RefgFrz-SM_VLarge-Tier1"/>
    <s v="Standard"/>
    <m/>
    <m/>
    <s v="DEER2014"/>
    <s v="DEER2015"/>
  </r>
  <r>
    <n v="646"/>
    <s v="RE-RefgFrz-SM_VLarge-Tier2"/>
    <x v="285"/>
    <s v="DEER2015"/>
    <s v="D15 v1"/>
    <d v="2014-11-22T00:00:00"/>
    <m/>
    <s v="RobNc"/>
    <s v="Res-Refg-dKWH-Cond"/>
    <s v="DEER"/>
    <s v="Scaled"/>
    <s v="Delta"/>
    <n v="174"/>
    <n v="0"/>
    <s v="None"/>
    <m/>
    <b v="0"/>
    <m/>
    <b v="1"/>
    <s v="Res"/>
    <s v="Any"/>
    <x v="0"/>
    <s v="Refrig"/>
    <s v="Ref_Storage"/>
    <x v="2"/>
    <m/>
    <m/>
    <s v="Appl-ESRefg"/>
    <s v="Appl-ESRefg"/>
    <m/>
    <s v="Refrigerator with Side mount freezer, Size range = Very large (over 23 cu. Ft.), AV = 33.3, Minimum code compiant, Rated kWh = 581"/>
    <x v="280"/>
    <m/>
    <s v="RefgFrz-SM_VLarge-Code"/>
    <s v="RefgFrz-SM_VLarge-Tier2"/>
    <s v="Standard"/>
    <m/>
    <m/>
    <s v="DEER2014"/>
    <s v="DEER2015"/>
  </r>
  <r>
    <n v="647"/>
    <s v="RE-RefgFrz-SM_WtdSize-Tier1"/>
    <x v="286"/>
    <s v="DEER2015"/>
    <s v="D15 v1"/>
    <d v="2014-11-22T00:00:00"/>
    <m/>
    <s v="RobNc"/>
    <s v="Res-Refg-dKWH-Cond"/>
    <s v="DEER"/>
    <s v="Scaled"/>
    <s v="Delta"/>
    <n v="54"/>
    <n v="0"/>
    <s v="None"/>
    <m/>
    <b v="0"/>
    <m/>
    <b v="1"/>
    <s v="Res"/>
    <s v="Any"/>
    <x v="0"/>
    <s v="Refrig"/>
    <s v="Ref_Storage"/>
    <x v="2"/>
    <m/>
    <m/>
    <s v="Appl-ESRefg"/>
    <s v="Appl-ESRefg"/>
    <m/>
    <s v="Refrigerator with Side mount freezer, Size range = Weighted Size, AV = 26.9, Minimum code compiant, Rated kWh = 536"/>
    <x v="281"/>
    <m/>
    <s v="RefgFrz-SM_WtdSize-Code"/>
    <s v="RefgFrz-SM_WtdSize-Tier1"/>
    <s v="Standard"/>
    <m/>
    <m/>
    <s v="DEER2014"/>
    <s v="DEER2015"/>
  </r>
  <r>
    <n v="648"/>
    <s v="RE-RefgFrz-SM_WtdSize-Tier2"/>
    <x v="287"/>
    <s v="DEER2015"/>
    <s v="D15 v1"/>
    <d v="2014-11-22T00:00:00"/>
    <m/>
    <s v="RobNc"/>
    <s v="Res-Refg-dKWH-Cond"/>
    <s v="DEER"/>
    <s v="Scaled"/>
    <s v="Delta"/>
    <n v="161"/>
    <n v="0"/>
    <s v="None"/>
    <m/>
    <b v="0"/>
    <m/>
    <b v="1"/>
    <s v="Res"/>
    <s v="Any"/>
    <x v="0"/>
    <s v="Refrig"/>
    <s v="Ref_Storage"/>
    <x v="2"/>
    <m/>
    <m/>
    <s v="Appl-ESRefg"/>
    <s v="Appl-ESRefg"/>
    <m/>
    <s v="Refrigerator with Side mount freezer, Size range = Weighted Size, AV = 26.9, Minimum code compiant, Rated kWh = 536"/>
    <x v="282"/>
    <m/>
    <s v="RefgFrz-SM_WtdSize-Code"/>
    <s v="RefgFrz-SM_WtdSize-Tier2"/>
    <s v="Standard"/>
    <m/>
    <m/>
    <s v="DEER2014"/>
    <s v="DEER2015"/>
  </r>
  <r>
    <n v="649"/>
    <s v="RE-RefgFrz-SM-Ice_Mini-Tier1"/>
    <x v="288"/>
    <s v="DEER2015"/>
    <s v="D15 v1"/>
    <d v="2014-11-22T00:00:00"/>
    <m/>
    <s v="RobNc"/>
    <s v="Res-Refg-dKWH-Cond"/>
    <s v="DEER"/>
    <s v="Scaled"/>
    <s v="Delta"/>
    <n v="50"/>
    <n v="0"/>
    <s v="None"/>
    <m/>
    <b v="0"/>
    <m/>
    <b v="1"/>
    <s v="Res"/>
    <s v="Any"/>
    <x v="0"/>
    <s v="Refrig"/>
    <s v="Ref_Storage"/>
    <x v="2"/>
    <m/>
    <m/>
    <s v="Appl-ESRefg"/>
    <s v="Appl-ESRefg"/>
    <m/>
    <s v="Refrigerator with Side mount freezer, with Icemaker,  Size range = Very Small (&lt;13 cu. ft.), AV = 14.1, Minimum code compiant, Rated kWh = 502"/>
    <x v="283"/>
    <m/>
    <s v="RefgFrz-SM-Ice_Mini-Code"/>
    <s v="RefgFrz-SM-Ice_Mini-Tier1"/>
    <s v="Standard"/>
    <m/>
    <m/>
    <s v="DEER2014"/>
    <s v="DEER2015"/>
  </r>
  <r>
    <n v="650"/>
    <s v="RE-RefgFrz-SM-Ice_Mini-Tier2"/>
    <x v="289"/>
    <s v="DEER2015"/>
    <s v="D15 v1"/>
    <d v="2014-11-22T00:00:00"/>
    <m/>
    <s v="RobNc"/>
    <s v="Res-Refg-dKWH-Cond"/>
    <s v="DEER"/>
    <s v="Scaled"/>
    <s v="Delta"/>
    <n v="151"/>
    <n v="0"/>
    <s v="None"/>
    <m/>
    <b v="0"/>
    <m/>
    <b v="1"/>
    <s v="Res"/>
    <s v="Any"/>
    <x v="0"/>
    <s v="Refrig"/>
    <s v="Ref_Storage"/>
    <x v="2"/>
    <m/>
    <m/>
    <s v="Appl-ESRefg"/>
    <s v="Appl-ESRefg"/>
    <m/>
    <s v="Refrigerator with Side mount freezer, with Icemaker,  Size range = Very Small (&lt;13 cu. ft.), AV = 14.1, Minimum code compiant, Rated kWh = 502"/>
    <x v="284"/>
    <m/>
    <s v="RefgFrz-SM-Ice_Mini-Code"/>
    <s v="RefgFrz-SM-Ice_Mini-Tier2"/>
    <s v="Standard"/>
    <m/>
    <m/>
    <s v="DEER2014"/>
    <s v="DEER2015"/>
  </r>
  <r>
    <n v="651"/>
    <s v="RE-RefgFrz-SM-Ice_Small-Tier1"/>
    <x v="290"/>
    <s v="DEER2015"/>
    <s v="D15 v1"/>
    <d v="2014-11-22T00:00:00"/>
    <m/>
    <s v="RobNc"/>
    <s v="Res-Refg-dKWH-Cond"/>
    <s v="DEER"/>
    <s v="Scaled"/>
    <s v="Delta"/>
    <n v="54"/>
    <n v="0"/>
    <s v="None"/>
    <m/>
    <b v="0"/>
    <m/>
    <b v="1"/>
    <s v="Res"/>
    <s v="Any"/>
    <x v="0"/>
    <s v="Refrig"/>
    <s v="Ref_Storage"/>
    <x v="2"/>
    <m/>
    <m/>
    <s v="Appl-ESRefg"/>
    <s v="Appl-ESRefg"/>
    <m/>
    <s v="Refrigerator with Side mount freezer, with Icemaker,  Size range = Small (13 – 16 cu. ft.), AV = 19.2, Minimum code compiant, Rated kWh = 545"/>
    <x v="285"/>
    <m/>
    <s v="RefgFrz-SM-Ice_Small-Code"/>
    <s v="RefgFrz-SM-Ice_Small-Tier1"/>
    <s v="Standard"/>
    <m/>
    <m/>
    <s v="DEER2014"/>
    <s v="DEER2015"/>
  </r>
  <r>
    <n v="652"/>
    <s v="RE-RefgFrz-SM-Ice_Small-Tier2"/>
    <x v="291"/>
    <s v="DEER2015"/>
    <s v="D15 v1"/>
    <d v="2014-11-22T00:00:00"/>
    <m/>
    <s v="RobNc"/>
    <s v="Res-Refg-dKWH-Cond"/>
    <s v="DEER"/>
    <s v="Scaled"/>
    <s v="Delta"/>
    <n v="163"/>
    <n v="0"/>
    <s v="None"/>
    <m/>
    <b v="0"/>
    <m/>
    <b v="1"/>
    <s v="Res"/>
    <s v="Any"/>
    <x v="0"/>
    <s v="Refrig"/>
    <s v="Ref_Storage"/>
    <x v="2"/>
    <m/>
    <m/>
    <s v="Appl-ESRefg"/>
    <s v="Appl-ESRefg"/>
    <m/>
    <s v="Refrigerator with Side mount freezer, with Icemaker,  Size range = Small (13 – 16 cu. ft.), AV = 19.2, Minimum code compiant, Rated kWh = 545"/>
    <x v="286"/>
    <m/>
    <s v="RefgFrz-SM-Ice_Small-Code"/>
    <s v="RefgFrz-SM-Ice_Small-Tier2"/>
    <s v="Standard"/>
    <m/>
    <m/>
    <s v="DEER2014"/>
    <s v="DEER2015"/>
  </r>
  <r>
    <n v="653"/>
    <s v="RE-RefgFrz-SM-Ice_Med-Tier1"/>
    <x v="292"/>
    <s v="DEER2015"/>
    <s v="D15 v1"/>
    <d v="2014-11-22T00:00:00"/>
    <m/>
    <s v="RobNc"/>
    <s v="Res-Refg-dKWH-Cond"/>
    <s v="DEER"/>
    <s v="Scaled"/>
    <s v="Delta"/>
    <n v="59"/>
    <n v="0"/>
    <s v="None"/>
    <m/>
    <b v="0"/>
    <m/>
    <b v="1"/>
    <s v="Res"/>
    <s v="Any"/>
    <x v="0"/>
    <s v="Refrig"/>
    <s v="Ref_Storage"/>
    <x v="2"/>
    <m/>
    <m/>
    <s v="Appl-ESRefg"/>
    <s v="Appl-ESRefg"/>
    <m/>
    <s v="Refrigerator with Side mount freezer, with Icemaker,  Size range = Medium (17 – 20 cu. ft.), AV = 24.3, Minimum code compiant, Rated kWh = 589"/>
    <x v="287"/>
    <m/>
    <s v="RefgFrz-SM-Ice_Med-Code"/>
    <s v="RefgFrz-SM-Ice_Med-Tier1"/>
    <s v="Standard"/>
    <m/>
    <m/>
    <s v="DEER2014"/>
    <s v="DEER2015"/>
  </r>
  <r>
    <n v="654"/>
    <s v="RE-RefgFrz-SM-Ice_Med-Tier2"/>
    <x v="293"/>
    <s v="DEER2015"/>
    <s v="D15 v1"/>
    <d v="2014-11-22T00:00:00"/>
    <m/>
    <s v="RobNc"/>
    <s v="Res-Refg-dKWH-Cond"/>
    <s v="DEER"/>
    <s v="Scaled"/>
    <s v="Delta"/>
    <n v="177"/>
    <n v="0"/>
    <s v="None"/>
    <m/>
    <b v="0"/>
    <m/>
    <b v="1"/>
    <s v="Res"/>
    <s v="Any"/>
    <x v="0"/>
    <s v="Refrig"/>
    <s v="Ref_Storage"/>
    <x v="2"/>
    <m/>
    <m/>
    <s v="Appl-ESRefg"/>
    <s v="Appl-ESRefg"/>
    <m/>
    <s v="Refrigerator with Side mount freezer, with Icemaker,  Size range = Medium (17 – 20 cu. ft.), AV = 24.3, Minimum code compiant, Rated kWh = 589"/>
    <x v="288"/>
    <m/>
    <s v="RefgFrz-SM-Ice_Med-Code"/>
    <s v="RefgFrz-SM-Ice_Med-Tier2"/>
    <s v="Standard"/>
    <m/>
    <m/>
    <s v="DEER2014"/>
    <s v="DEER2015"/>
  </r>
  <r>
    <n v="655"/>
    <s v="RE-RefgFrz-SM-Ice_Large-Tier1"/>
    <x v="294"/>
    <s v="DEER2015"/>
    <s v="D15 v1"/>
    <d v="2014-11-22T00:00:00"/>
    <m/>
    <s v="RobNc"/>
    <s v="Res-Refg-dKWH-Cond"/>
    <s v="DEER"/>
    <s v="Scaled"/>
    <s v="Delta"/>
    <n v="62"/>
    <n v="0"/>
    <s v="None"/>
    <m/>
    <b v="0"/>
    <m/>
    <b v="1"/>
    <s v="Res"/>
    <s v="Any"/>
    <x v="0"/>
    <s v="Refrig"/>
    <s v="Ref_Storage"/>
    <x v="2"/>
    <m/>
    <m/>
    <s v="Appl-ESRefg"/>
    <s v="Appl-ESRefg"/>
    <m/>
    <s v="Refrigerator with Side mount freezer, with Icemaker,  Size range = Large (21 – 23 cu. ft.), AV = 28.2, Minimum code compiant, Rated kWh = 622"/>
    <x v="289"/>
    <m/>
    <s v="RefgFrz-SM-Ice_Large-Code"/>
    <s v="RefgFrz-SM-Ice_Large-Tier1"/>
    <s v="Standard"/>
    <m/>
    <m/>
    <s v="DEER2014"/>
    <s v="DEER2015"/>
  </r>
  <r>
    <n v="656"/>
    <s v="RE-RefgFrz-SM-Ice_Large-Tier2"/>
    <x v="295"/>
    <s v="DEER2015"/>
    <s v="D15 v1"/>
    <d v="2014-11-22T00:00:00"/>
    <m/>
    <s v="RobNc"/>
    <s v="Res-Refg-dKWH-Cond"/>
    <s v="DEER"/>
    <s v="Scaled"/>
    <s v="Delta"/>
    <n v="187"/>
    <n v="0"/>
    <s v="None"/>
    <m/>
    <b v="0"/>
    <m/>
    <b v="1"/>
    <s v="Res"/>
    <s v="Any"/>
    <x v="0"/>
    <s v="Refrig"/>
    <s v="Ref_Storage"/>
    <x v="2"/>
    <m/>
    <m/>
    <s v="Appl-ESRefg"/>
    <s v="Appl-ESRefg"/>
    <m/>
    <s v="Refrigerator with Side mount freezer, with Icemaker,  Size range = Large (21 – 23 cu. ft.), AV = 28.2, Minimum code compiant, Rated kWh = 622"/>
    <x v="290"/>
    <m/>
    <s v="RefgFrz-SM-Ice_Large-Code"/>
    <s v="RefgFrz-SM-Ice_Large-Tier2"/>
    <s v="Standard"/>
    <m/>
    <m/>
    <s v="DEER2014"/>
    <s v="DEER2015"/>
  </r>
  <r>
    <n v="657"/>
    <s v="RE-RefgFrz-SM-Ice_VLarge-Tier1"/>
    <x v="296"/>
    <s v="DEER2015"/>
    <s v="D15 v1"/>
    <d v="2014-11-22T00:00:00"/>
    <m/>
    <s v="RobNc"/>
    <s v="Res-Refg-dKWH-Cond"/>
    <s v="DEER"/>
    <s v="Scaled"/>
    <s v="Delta"/>
    <n v="66"/>
    <n v="0"/>
    <s v="None"/>
    <m/>
    <b v="0"/>
    <m/>
    <b v="1"/>
    <s v="Res"/>
    <s v="Any"/>
    <x v="0"/>
    <s v="Refrig"/>
    <s v="Ref_Storage"/>
    <x v="2"/>
    <m/>
    <m/>
    <s v="Appl-ESRefg"/>
    <s v="Appl-ESRefg"/>
    <m/>
    <s v="Refrigerator with Side mount freezer, with Icemaker,  Size range = Very large (over 23 cu. Ft.), AV = 33.3, Minimum code compiant, Rated kWh = 665"/>
    <x v="291"/>
    <m/>
    <s v="RefgFrz-SM-Ice_VLarge-Code"/>
    <s v="RefgFrz-SM-Ice_VLarge-Tier1"/>
    <s v="Standard"/>
    <m/>
    <m/>
    <s v="DEER2014"/>
    <s v="DEER2015"/>
  </r>
  <r>
    <n v="658"/>
    <s v="RE-RefgFrz-SM-Ice_VLarge-Tier2"/>
    <x v="297"/>
    <s v="DEER2015"/>
    <s v="D15 v1"/>
    <d v="2014-11-22T00:00:00"/>
    <m/>
    <s v="RobNc"/>
    <s v="Res-Refg-dKWH-Cond"/>
    <s v="DEER"/>
    <s v="Scaled"/>
    <s v="Delta"/>
    <n v="199"/>
    <n v="0"/>
    <s v="None"/>
    <m/>
    <b v="0"/>
    <m/>
    <b v="1"/>
    <s v="Res"/>
    <s v="Any"/>
    <x v="0"/>
    <s v="Refrig"/>
    <s v="Ref_Storage"/>
    <x v="2"/>
    <m/>
    <m/>
    <s v="Appl-ESRefg"/>
    <s v="Appl-ESRefg"/>
    <m/>
    <s v="Refrigerator with Side mount freezer, with Icemaker,  Size range = Very large (over 23 cu. Ft.), AV = 33.3, Minimum code compiant, Rated kWh = 665"/>
    <x v="292"/>
    <m/>
    <s v="RefgFrz-SM-Ice_VLarge-Code"/>
    <s v="RefgFrz-SM-Ice_VLarge-Tier2"/>
    <s v="Standard"/>
    <m/>
    <m/>
    <s v="DEER2014"/>
    <s v="DEER2015"/>
  </r>
  <r>
    <n v="659"/>
    <s v="RE-RefgFrz-SM-Ice_WtdSize-Tier1"/>
    <x v="298"/>
    <s v="DEER2015"/>
    <s v="D15 v1"/>
    <d v="2014-11-22T00:00:00"/>
    <m/>
    <s v="RobNc"/>
    <s v="Res-Frzr-dKWH-Cond"/>
    <s v="DEER"/>
    <s v="Scaled"/>
    <s v="Delta"/>
    <n v="64"/>
    <n v="0"/>
    <s v="None"/>
    <m/>
    <b v="0"/>
    <m/>
    <b v="1"/>
    <s v="Res"/>
    <s v="Any"/>
    <x v="0"/>
    <s v="Refrig"/>
    <s v="Ref_Storage"/>
    <x v="2"/>
    <m/>
    <m/>
    <s v="Appl-ESRefg"/>
    <s v="Appl-ESRefg"/>
    <m/>
    <s v="Refrigerator with Side mount freezer, with Icemaker,  Size range = Weighted Size, AV = 29.9, Minimum code compiant, Rated kWh = 636"/>
    <x v="293"/>
    <m/>
    <s v="RefgFrz-SM-Ice_WtdSize-Code"/>
    <s v="RefgFrz-SM-Ice_WtdSize-Tier1"/>
    <s v="Standard"/>
    <m/>
    <m/>
    <s v="DEER2014"/>
    <s v="DEER2015"/>
  </r>
  <r>
    <n v="660"/>
    <s v="RE-RefgFrz-SM-Ice_WtdSize-Tier2"/>
    <x v="299"/>
    <s v="DEER2015"/>
    <s v="D15 v1"/>
    <d v="2014-11-22T00:00:00"/>
    <m/>
    <s v="RobNc"/>
    <s v="Res-Frzr-dKWH-Cond"/>
    <s v="DEER"/>
    <s v="Scaled"/>
    <s v="Delta"/>
    <n v="191"/>
    <n v="0"/>
    <s v="None"/>
    <m/>
    <b v="0"/>
    <m/>
    <b v="1"/>
    <s v="Res"/>
    <s v="Any"/>
    <x v="0"/>
    <s v="Refrig"/>
    <s v="Ref_Storage"/>
    <x v="2"/>
    <m/>
    <m/>
    <s v="Appl-ESRefg"/>
    <s v="Appl-ESRefg"/>
    <m/>
    <s v="Refrigerator with Side mount freezer, with Icemaker,  Size range = Weighted Size, AV = 29.9, Minimum code compiant, Rated kWh = 636"/>
    <x v="294"/>
    <m/>
    <s v="RefgFrz-SM-Ice_WtdSize-Code"/>
    <s v="RefgFrz-SM-Ice_WtdSize-Tier2"/>
    <s v="Standard"/>
    <m/>
    <m/>
    <s v="DEER2014"/>
    <s v="DEER2015"/>
  </r>
  <r>
    <n v="661"/>
    <s v="RE-RefgFrz-SM-TTD_Mini-Tier1"/>
    <x v="300"/>
    <s v="DEER2015"/>
    <s v="D15 v1"/>
    <d v="2014-11-22T00:00:00"/>
    <m/>
    <s v="RobNc"/>
    <s v="Res-Frzr-dKWH-Cond"/>
    <s v="DEER"/>
    <s v="Scaled"/>
    <s v="Delta"/>
    <n v="55"/>
    <n v="0"/>
    <s v="None"/>
    <m/>
    <b v="0"/>
    <m/>
    <b v="1"/>
    <s v="Res"/>
    <s v="Any"/>
    <x v="0"/>
    <s v="Refrig"/>
    <s v="Ref_Storage"/>
    <x v="2"/>
    <m/>
    <m/>
    <s v="Appl-ESRefg"/>
    <s v="Appl-ESRefg"/>
    <m/>
    <s v="Refrigerator with Side mount freezer, with Icemaker,  with thru-door ice service, Size range = Very Small (&lt;13 cu. ft.), AV = 14.1, Minimum code compiant, Rated kWh = 553"/>
    <x v="295"/>
    <m/>
    <s v="RefgFrz-SM-TTD_Mini-Code"/>
    <s v="RefgFrz-SM-TTD_Mini-Tier1"/>
    <s v="Standard"/>
    <m/>
    <m/>
    <s v="DEER2014"/>
    <s v="DEER2015"/>
  </r>
  <r>
    <n v="662"/>
    <s v="RE-RefgFrz-SM-TTD_Mini-Tier2"/>
    <x v="301"/>
    <s v="DEER2015"/>
    <s v="D15 v1"/>
    <d v="2014-11-22T00:00:00"/>
    <m/>
    <s v="RobNc"/>
    <s v="Res-Frzr-dKWH-Cond"/>
    <s v="DEER"/>
    <s v="Scaled"/>
    <s v="Delta"/>
    <n v="166"/>
    <n v="0"/>
    <s v="None"/>
    <m/>
    <b v="0"/>
    <m/>
    <b v="1"/>
    <s v="Res"/>
    <s v="Any"/>
    <x v="0"/>
    <s v="Refrig"/>
    <s v="Ref_Storage"/>
    <x v="2"/>
    <m/>
    <m/>
    <s v="Appl-ESRefg"/>
    <s v="Appl-ESRefg"/>
    <m/>
    <s v="Refrigerator with Side mount freezer, with Icemaker,  with thru-door ice service, Size range = Very Small (&lt;13 cu. ft.), AV = 14.1, Minimum code compiant, Rated kWh = 553"/>
    <x v="296"/>
    <m/>
    <s v="RefgFrz-SM-TTD_Mini-Code"/>
    <s v="RefgFrz-SM-TTD_Mini-Tier2"/>
    <s v="Standard"/>
    <m/>
    <m/>
    <s v="DEER2014"/>
    <s v="DEER2015"/>
  </r>
  <r>
    <n v="663"/>
    <s v="RE-RefgFrz-SM-TTD_Small-Tier1"/>
    <x v="302"/>
    <s v="DEER2015"/>
    <s v="D15 v1"/>
    <d v="2014-11-22T00:00:00"/>
    <m/>
    <s v="RobNc"/>
    <s v="Res-Frzr-dKWH-Cond"/>
    <s v="DEER"/>
    <s v="Scaled"/>
    <s v="Delta"/>
    <n v="60"/>
    <n v="0"/>
    <s v="None"/>
    <m/>
    <b v="0"/>
    <m/>
    <b v="1"/>
    <s v="Res"/>
    <s v="Any"/>
    <x v="0"/>
    <s v="Refrig"/>
    <s v="Ref_Storage"/>
    <x v="2"/>
    <m/>
    <m/>
    <s v="Appl-ESRefg"/>
    <s v="Appl-ESRefg"/>
    <m/>
    <s v="Refrigerator with Side mount freezer, with Icemaker,  with thru-door ice service, Size range = Small (13 – 16 cu. ft.), AV = 19.2, Minimum code compiant, Rated kWh = 597"/>
    <x v="297"/>
    <m/>
    <s v="RefgFrz-SM-TTD_Small-Code"/>
    <s v="RefgFrz-SM-TTD_Small-Tier1"/>
    <s v="Standard"/>
    <m/>
    <m/>
    <s v="DEER2014"/>
    <s v="DEER2015"/>
  </r>
  <r>
    <n v="664"/>
    <s v="RE-RefgFrz-SM-TTD_Small-Tier2"/>
    <x v="303"/>
    <s v="DEER2015"/>
    <s v="D15 v1"/>
    <d v="2014-11-22T00:00:00"/>
    <m/>
    <s v="RobNc"/>
    <s v="Res-Frzr-dKWH-Cond"/>
    <s v="DEER"/>
    <s v="Scaled"/>
    <s v="Delta"/>
    <n v="179"/>
    <n v="0"/>
    <s v="None"/>
    <m/>
    <b v="0"/>
    <m/>
    <b v="1"/>
    <s v="Res"/>
    <s v="Any"/>
    <x v="0"/>
    <s v="Refrig"/>
    <s v="Ref_Storage"/>
    <x v="2"/>
    <m/>
    <m/>
    <s v="Appl-ESRefg"/>
    <s v="Appl-ESRefg"/>
    <m/>
    <s v="Refrigerator with Side mount freezer, with Icemaker,  with thru-door ice service, Size range = Small (13 – 16 cu. ft.), AV = 19.2, Minimum code compiant, Rated kWh = 597"/>
    <x v="298"/>
    <m/>
    <s v="RefgFrz-SM-TTD_Small-Code"/>
    <s v="RefgFrz-SM-TTD_Small-Tier2"/>
    <s v="Standard"/>
    <m/>
    <m/>
    <s v="DEER2014"/>
    <s v="DEER2015"/>
  </r>
  <r>
    <n v="665"/>
    <s v="RE-RefgFrz-SM-TTD_Med-Tier1"/>
    <x v="304"/>
    <s v="DEER2015"/>
    <s v="D15 v1"/>
    <d v="2014-11-22T00:00:00"/>
    <m/>
    <s v="RobNc"/>
    <s v="Res-Frzr-dKWH-Cond"/>
    <s v="DEER"/>
    <s v="Scaled"/>
    <s v="Delta"/>
    <n v="64"/>
    <n v="0"/>
    <s v="None"/>
    <m/>
    <b v="0"/>
    <m/>
    <b v="1"/>
    <s v="Res"/>
    <s v="Any"/>
    <x v="0"/>
    <s v="Refrig"/>
    <s v="Ref_Storage"/>
    <x v="2"/>
    <m/>
    <m/>
    <s v="Appl-ESRefg"/>
    <s v="Appl-ESRefg"/>
    <m/>
    <s v="Refrigerator with Side mount freezer, with Icemaker,  with thru-door ice service, Size range = Medium (17 – 20 cu. ft.), AV = 24.3, Minimum code compiant, Rated kWh = 640"/>
    <x v="299"/>
    <m/>
    <s v="RefgFrz-SM-TTD_Med-Code"/>
    <s v="RefgFrz-SM-TTD_Med-Tier1"/>
    <s v="Standard"/>
    <m/>
    <m/>
    <s v="DEER2014"/>
    <s v="DEER2015"/>
  </r>
  <r>
    <n v="666"/>
    <s v="RE-RefgFrz-SM-TTD_Med-Tier2"/>
    <x v="305"/>
    <s v="DEER2015"/>
    <s v="D15 v1"/>
    <d v="2014-11-22T00:00:00"/>
    <m/>
    <s v="RobNc"/>
    <s v="Res-Frzr-dKWH-Cond"/>
    <s v="DEER"/>
    <s v="Scaled"/>
    <s v="Delta"/>
    <n v="192"/>
    <n v="0"/>
    <s v="None"/>
    <m/>
    <b v="0"/>
    <m/>
    <b v="1"/>
    <s v="Res"/>
    <s v="Any"/>
    <x v="0"/>
    <s v="Refrig"/>
    <s v="Ref_Storage"/>
    <x v="2"/>
    <m/>
    <m/>
    <s v="Appl-ESRefg"/>
    <s v="Appl-ESRefg"/>
    <m/>
    <s v="Refrigerator with Side mount freezer, with Icemaker,  with thru-door ice service, Size range = Medium (17 – 20 cu. ft.), AV = 24.3, Minimum code compiant, Rated kWh = 640"/>
    <x v="300"/>
    <m/>
    <s v="RefgFrz-SM-TTD_Med-Code"/>
    <s v="RefgFrz-SM-TTD_Med-Tier2"/>
    <s v="Standard"/>
    <m/>
    <m/>
    <s v="DEER2014"/>
    <s v="DEER2015"/>
  </r>
  <r>
    <n v="667"/>
    <s v="RE-RefgFrz-SM-TTD_Large-Tier1"/>
    <x v="306"/>
    <s v="DEER2015"/>
    <s v="D15 v1"/>
    <d v="2014-11-22T00:00:00"/>
    <m/>
    <s v="RobNc"/>
    <s v="Res-Frzr-dKWH-Cond"/>
    <s v="DEER"/>
    <s v="Scaled"/>
    <s v="Delta"/>
    <n v="67"/>
    <n v="0"/>
    <s v="None"/>
    <m/>
    <b v="0"/>
    <m/>
    <b v="1"/>
    <s v="Res"/>
    <s v="Any"/>
    <x v="0"/>
    <s v="Refrig"/>
    <s v="Ref_Storage"/>
    <x v="2"/>
    <m/>
    <m/>
    <s v="Appl-ESRefg"/>
    <s v="Appl-ESRefg"/>
    <m/>
    <s v="Refrigerator with Side mount freezer, with Icemaker,  with thru-door ice service, Size range = Large (21 – 23 cu. ft.), AV = 28.2, Minimum code compiant, Rated kWh = 674"/>
    <x v="301"/>
    <m/>
    <s v="RefgFrz-SM-TTD_Large-Code"/>
    <s v="RefgFrz-SM-TTD_Large-Tier1"/>
    <s v="Standard"/>
    <m/>
    <m/>
    <s v="DEER2014"/>
    <s v="DEER2015"/>
  </r>
  <r>
    <n v="668"/>
    <s v="RE-RefgFrz-SM-TTD_Large-Tier2"/>
    <x v="307"/>
    <s v="DEER2015"/>
    <s v="D15 v1"/>
    <d v="2014-11-22T00:00:00"/>
    <m/>
    <s v="RobNc"/>
    <s v="Res-Frzr-dKWH-Cond"/>
    <s v="DEER"/>
    <s v="Scaled"/>
    <s v="Delta"/>
    <n v="202"/>
    <n v="0"/>
    <s v="None"/>
    <m/>
    <b v="0"/>
    <m/>
    <b v="1"/>
    <s v="Res"/>
    <s v="Any"/>
    <x v="0"/>
    <s v="Refrig"/>
    <s v="Ref_Storage"/>
    <x v="2"/>
    <m/>
    <m/>
    <s v="Appl-ESRefg"/>
    <s v="Appl-ESRefg"/>
    <m/>
    <s v="Refrigerator with Side mount freezer, with Icemaker,  with thru-door ice service, Size range = Large (21 – 23 cu. ft.), AV = 28.2, Minimum code compiant, Rated kWh = 674"/>
    <x v="302"/>
    <m/>
    <s v="RefgFrz-SM-TTD_Large-Code"/>
    <s v="RefgFrz-SM-TTD_Large-Tier2"/>
    <s v="Standard"/>
    <m/>
    <m/>
    <s v="DEER2014"/>
    <s v="DEER2015"/>
  </r>
  <r>
    <n v="669"/>
    <s v="RE-RefgFrz-SM-TTD_VLarge-Tier1"/>
    <x v="308"/>
    <s v="DEER2015"/>
    <s v="D15 v1"/>
    <d v="2014-11-22T00:00:00"/>
    <m/>
    <s v="RobNc"/>
    <s v="Res-Frzr-dKWH-Cond"/>
    <s v="DEER"/>
    <s v="Scaled"/>
    <s v="Delta"/>
    <n v="72"/>
    <n v="0"/>
    <s v="None"/>
    <m/>
    <b v="0"/>
    <m/>
    <b v="1"/>
    <s v="Res"/>
    <s v="Any"/>
    <x v="0"/>
    <s v="Refrig"/>
    <s v="Ref_Storage"/>
    <x v="2"/>
    <m/>
    <m/>
    <s v="Appl-ESRefg"/>
    <s v="Appl-ESRefg"/>
    <m/>
    <s v="Refrigerator with Side mount freezer, with Icemaker,  with thru-door ice service, Size range = Very large (over 23 cu. Ft.), AV = 33.3, Minimum code compiant, Rated kWh = 717"/>
    <x v="303"/>
    <m/>
    <s v="RefgFrz-SM-TTD_VLarge-Code"/>
    <s v="RefgFrz-SM-TTD_VLarge-Tier1"/>
    <s v="Standard"/>
    <m/>
    <m/>
    <s v="DEER2014"/>
    <s v="DEER2015"/>
  </r>
  <r>
    <n v="670"/>
    <s v="RE-RefgFrz-SM-TTD_VLarge-Tier2"/>
    <x v="309"/>
    <s v="DEER2015"/>
    <s v="D15 v1"/>
    <d v="2014-11-22T00:00:00"/>
    <m/>
    <s v="RobNc"/>
    <s v="Res-Frzr-dKWH-Cond"/>
    <s v="DEER"/>
    <s v="Scaled"/>
    <s v="Delta"/>
    <n v="215"/>
    <n v="0"/>
    <s v="None"/>
    <m/>
    <b v="0"/>
    <m/>
    <b v="1"/>
    <s v="Res"/>
    <s v="Any"/>
    <x v="0"/>
    <s v="Refrig"/>
    <s v="Ref_Storage"/>
    <x v="2"/>
    <m/>
    <m/>
    <s v="Appl-ESRefg"/>
    <s v="Appl-ESRefg"/>
    <m/>
    <s v="Refrigerator with Side mount freezer, with Icemaker,  with thru-door ice service, Size range = Very large (over 23 cu. Ft.), AV = 33.3, Minimum code compiant, Rated kWh = 717"/>
    <x v="304"/>
    <m/>
    <s v="RefgFrz-SM-TTD_VLarge-Code"/>
    <s v="RefgFrz-SM-TTD_VLarge-Tier2"/>
    <s v="Standard"/>
    <m/>
    <m/>
    <s v="DEER2014"/>
    <s v="DEER2015"/>
  </r>
  <r>
    <n v="671"/>
    <s v="RE-RefgFrz-SM-TTD_WtdSize-Tier1"/>
    <x v="310"/>
    <s v="DEER2015"/>
    <s v="D15 v1"/>
    <d v="2014-11-22T00:00:00"/>
    <m/>
    <s v="RobNc"/>
    <s v="Res-Frzr-dKWH-Cond"/>
    <s v="DEER"/>
    <s v="Scaled"/>
    <s v="Delta"/>
    <n v="70"/>
    <n v="0"/>
    <s v="None"/>
    <m/>
    <b v="0"/>
    <m/>
    <b v="1"/>
    <s v="Res"/>
    <s v="Any"/>
    <x v="0"/>
    <s v="Refrig"/>
    <s v="Ref_Storage"/>
    <x v="2"/>
    <m/>
    <m/>
    <s v="Appl-ESRefg"/>
    <s v="Appl-ESRefg"/>
    <m/>
    <s v="Refrigerator with Side mount freezer, with Icemaker,  with thru-door ice service, Size range = Weighted Size, AV = 31.1, Minimum code compiant, Rated kWh = 699"/>
    <x v="305"/>
    <m/>
    <s v="RefgFrz-SM-TTD_WtdSize-Code"/>
    <s v="RefgFrz-SM-TTD_WtdSize-Tier1"/>
    <s v="Standard"/>
    <m/>
    <m/>
    <s v="DEER2014"/>
    <s v="DEER2015"/>
  </r>
  <r>
    <n v="672"/>
    <s v="RE-RefgFrz-SM-TTD_WtdSize-Tier2"/>
    <x v="311"/>
    <s v="DEER2015"/>
    <s v="D15 v1"/>
    <d v="2014-11-22T00:00:00"/>
    <m/>
    <s v="RobNc"/>
    <s v="Res-Frzr-dKWH-Cond"/>
    <s v="DEER"/>
    <s v="Scaled"/>
    <s v="Delta"/>
    <n v="210"/>
    <n v="0"/>
    <s v="None"/>
    <m/>
    <b v="0"/>
    <m/>
    <b v="1"/>
    <s v="Res"/>
    <s v="Any"/>
    <x v="0"/>
    <s v="Refrig"/>
    <s v="Ref_Storage"/>
    <x v="2"/>
    <m/>
    <m/>
    <s v="Appl-ESRefg"/>
    <s v="Appl-ESRefg"/>
    <m/>
    <s v="Refrigerator with Side mount freezer, with Icemaker,  with thru-door ice service, Size range = Weighted Size, AV = 31.1, Minimum code compiant, Rated kWh = 699"/>
    <x v="306"/>
    <m/>
    <s v="RefgFrz-SM-TTD_WtdSize-Code"/>
    <s v="RefgFrz-SM-TTD_WtdSize-Tier2"/>
    <s v="Standard"/>
    <m/>
    <m/>
    <s v="DEER2014"/>
    <s v="DEER2015"/>
  </r>
  <r>
    <n v="673"/>
    <s v="RE-RefgFrz-BM_Mini-Tier1"/>
    <x v="312"/>
    <s v="DEER2015"/>
    <s v="D15 v1"/>
    <d v="2014-11-22T00:00:00"/>
    <m/>
    <s v="RobNc"/>
    <s v="Res-Frzr-dKWH-Cond"/>
    <s v="DEER"/>
    <s v="Scaled"/>
    <s v="Delta"/>
    <n v="44"/>
    <n v="0"/>
    <s v="None"/>
    <m/>
    <b v="0"/>
    <m/>
    <b v="1"/>
    <s v="Res"/>
    <s v="Any"/>
    <x v="0"/>
    <s v="Refrig"/>
    <s v="Ref_Storage"/>
    <x v="2"/>
    <m/>
    <m/>
    <s v="Appl-ESRefg"/>
    <s v="Appl-ESRefg"/>
    <m/>
    <s v="Refrigerator with Bottom mount freezer, Size range = Very Small (&lt;13 cu. ft.), AV = 13.9, Minimum code compiant, Rated kWh = 440"/>
    <x v="307"/>
    <m/>
    <s v="RefgFrz-BM_Mini-Code"/>
    <s v="RefgFrz-BM_Mini-Tier1"/>
    <s v="Standard"/>
    <m/>
    <m/>
    <s v="DEER2014"/>
    <s v="DEER2015"/>
  </r>
  <r>
    <n v="674"/>
    <s v="RE-RefgFrz-BM_Mini-Tier2"/>
    <x v="313"/>
    <s v="DEER2015"/>
    <s v="D15 v1"/>
    <d v="2014-11-22T00:00:00"/>
    <m/>
    <s v="RobNc"/>
    <s v="Res-Frzr-dKWH-Cond"/>
    <s v="DEER"/>
    <s v="Scaled"/>
    <s v="Delta"/>
    <n v="132"/>
    <n v="0"/>
    <s v="None"/>
    <m/>
    <b v="0"/>
    <m/>
    <b v="1"/>
    <s v="Res"/>
    <s v="Any"/>
    <x v="0"/>
    <s v="Refrig"/>
    <s v="Ref_Storage"/>
    <x v="2"/>
    <m/>
    <m/>
    <s v="Appl-ESRefg"/>
    <s v="Appl-ESRefg"/>
    <m/>
    <s v="Refrigerator with Bottom mount freezer, Size range = Very Small (&lt;13 cu. ft.), AV = 13.9, Minimum code compiant, Rated kWh = 440"/>
    <x v="308"/>
    <m/>
    <s v="RefgFrz-BM_Mini-Code"/>
    <s v="RefgFrz-BM_Mini-Tier2"/>
    <s v="Standard"/>
    <m/>
    <m/>
    <s v="DEER2014"/>
    <s v="DEER2015"/>
  </r>
  <r>
    <n v="675"/>
    <s v="RE-RefgFrz-BM_Small-Tier1"/>
    <x v="314"/>
    <s v="DEER2015"/>
    <s v="D15 v1"/>
    <d v="2014-11-22T00:00:00"/>
    <m/>
    <s v="RobNc"/>
    <s v="Res-Frzr-dKWH-Cond"/>
    <s v="DEER"/>
    <s v="Scaled"/>
    <s v="Delta"/>
    <n v="48"/>
    <n v="0"/>
    <s v="None"/>
    <m/>
    <b v="0"/>
    <m/>
    <b v="1"/>
    <s v="Res"/>
    <s v="Any"/>
    <x v="0"/>
    <s v="Refrig"/>
    <s v="Ref_Storage"/>
    <x v="2"/>
    <m/>
    <m/>
    <s v="Appl-ESRefg"/>
    <s v="Appl-ESRefg"/>
    <m/>
    <s v="Refrigerator with Bottom mount freezer, Size range = Small (13 – 16 cu. ft.), AV = 19, Minimum code compiant, Rated kWh = 485"/>
    <x v="309"/>
    <m/>
    <s v="RefgFrz-BM_Small-Code"/>
    <s v="RefgFrz-BM_Small-Tier1"/>
    <s v="Standard"/>
    <m/>
    <m/>
    <s v="DEER2014"/>
    <s v="DEER2015"/>
  </r>
  <r>
    <n v="676"/>
    <s v="RE-RefgFrz-BM_Small-Tier2"/>
    <x v="315"/>
    <s v="DEER2015"/>
    <s v="D15 v1"/>
    <d v="2014-11-22T00:00:00"/>
    <m/>
    <s v="RobNc"/>
    <s v="Res-Frzr-dKWH-Cond"/>
    <s v="DEER"/>
    <s v="Scaled"/>
    <s v="Delta"/>
    <n v="145"/>
    <n v="0"/>
    <s v="None"/>
    <m/>
    <b v="0"/>
    <m/>
    <b v="1"/>
    <s v="Res"/>
    <s v="Any"/>
    <x v="0"/>
    <s v="Refrig"/>
    <s v="Ref_Storage"/>
    <x v="2"/>
    <m/>
    <m/>
    <s v="Appl-ESRefg"/>
    <s v="Appl-ESRefg"/>
    <m/>
    <s v="Refrigerator with Bottom mount freezer, Size range = Small (13 – 16 cu. ft.), AV = 19, Minimum code compiant, Rated kWh = 485"/>
    <x v="310"/>
    <m/>
    <s v="RefgFrz-BM_Small-Code"/>
    <s v="RefgFrz-BM_Small-Tier2"/>
    <s v="Standard"/>
    <m/>
    <m/>
    <s v="DEER2014"/>
    <s v="DEER2015"/>
  </r>
  <r>
    <n v="677"/>
    <s v="RE-RefgFrz-BM_Med-Tier1"/>
    <x v="316"/>
    <s v="DEER2015"/>
    <s v="D15 v1"/>
    <d v="2014-11-22T00:00:00"/>
    <m/>
    <s v="RobNc"/>
    <s v="Res-Frzr-dKWH-Cond"/>
    <s v="DEER"/>
    <s v="Scaled"/>
    <s v="Delta"/>
    <n v="53"/>
    <n v="0"/>
    <s v="None"/>
    <m/>
    <b v="0"/>
    <m/>
    <b v="1"/>
    <s v="Res"/>
    <s v="Any"/>
    <x v="0"/>
    <s v="Refrig"/>
    <s v="Ref_Storage"/>
    <x v="2"/>
    <m/>
    <m/>
    <s v="Appl-ESRefg"/>
    <s v="Appl-ESRefg"/>
    <m/>
    <s v="Refrigerator with Bottom mount freezer, Size range = Medium (17 – 20 cu. ft.), AV = 24.1, Minimum code compiant, Rated kWh = 530"/>
    <x v="311"/>
    <m/>
    <s v="RefgFrz-BM_Med-Code"/>
    <s v="RefgFrz-BM_Med-Tier1"/>
    <s v="Standard"/>
    <m/>
    <m/>
    <s v="DEER2014"/>
    <s v="DEER2015"/>
  </r>
  <r>
    <n v="678"/>
    <s v="RE-RefgFrz-BM_Med-Tier2"/>
    <x v="317"/>
    <s v="DEER2015"/>
    <s v="D15 v1"/>
    <d v="2014-11-22T00:00:00"/>
    <m/>
    <s v="RobNc"/>
    <s v="Res-Frzr-dKWH-Cond"/>
    <s v="DEER"/>
    <s v="Scaled"/>
    <s v="Delta"/>
    <n v="159"/>
    <n v="0"/>
    <s v="None"/>
    <m/>
    <b v="0"/>
    <m/>
    <b v="1"/>
    <s v="Res"/>
    <s v="Any"/>
    <x v="0"/>
    <s v="Refrig"/>
    <s v="Ref_Storage"/>
    <x v="2"/>
    <m/>
    <m/>
    <s v="Appl-ESRefg"/>
    <s v="Appl-ESRefg"/>
    <m/>
    <s v="Refrigerator with Bottom mount freezer, Size range = Medium (17 – 20 cu. ft.), AV = 24.1, Minimum code compiant, Rated kWh = 530"/>
    <x v="312"/>
    <m/>
    <s v="RefgFrz-BM_Med-Code"/>
    <s v="RefgFrz-BM_Med-Tier2"/>
    <s v="Standard"/>
    <m/>
    <m/>
    <s v="DEER2014"/>
    <s v="DEER2015"/>
  </r>
  <r>
    <n v="679"/>
    <s v="RE-RefgFrz-BM_Large-Tier1"/>
    <x v="318"/>
    <s v="DEER2015"/>
    <s v="D15 v1"/>
    <d v="2014-11-22T00:00:00"/>
    <m/>
    <s v="RobNc"/>
    <s v="Res-Frzr-dKWH-Cond"/>
    <s v="DEER"/>
    <s v="Scaled"/>
    <s v="Delta"/>
    <n v="56"/>
    <n v="0"/>
    <s v="None"/>
    <m/>
    <b v="0"/>
    <m/>
    <b v="1"/>
    <s v="Res"/>
    <s v="Any"/>
    <x v="0"/>
    <s v="Refrig"/>
    <s v="Ref_Storage"/>
    <x v="2"/>
    <m/>
    <m/>
    <s v="Appl-ESRefg"/>
    <s v="Appl-ESRefg"/>
    <m/>
    <s v="Refrigerator with Bottom mount freezer, Size range = Large (21 – 23 cu. ft.), AV = 27.9, Minimum code compiant, Rated kWh = 564"/>
    <x v="313"/>
    <m/>
    <s v="RefgFrz-BM_Large-Code"/>
    <s v="RefgFrz-BM_Large-Tier1"/>
    <s v="Standard"/>
    <m/>
    <m/>
    <s v="DEER2014"/>
    <s v="DEER2015"/>
  </r>
  <r>
    <n v="680"/>
    <s v="RE-RefgFrz-BM_Large-Tier2"/>
    <x v="319"/>
    <s v="DEER2015"/>
    <s v="D15 v1"/>
    <d v="2014-11-22T00:00:00"/>
    <m/>
    <s v="RobNc"/>
    <s v="Res-Frzr-dKWH-Cond"/>
    <s v="DEER"/>
    <s v="Scaled"/>
    <s v="Delta"/>
    <n v="169"/>
    <n v="0"/>
    <s v="None"/>
    <m/>
    <b v="0"/>
    <m/>
    <b v="1"/>
    <s v="Res"/>
    <s v="Any"/>
    <x v="0"/>
    <s v="Refrig"/>
    <s v="Ref_Storage"/>
    <x v="2"/>
    <m/>
    <m/>
    <s v="Appl-ESRefg"/>
    <s v="Appl-ESRefg"/>
    <m/>
    <s v="Refrigerator with Bottom mount freezer, Size range = Large (21 – 23 cu. ft.), AV = 27.9, Minimum code compiant, Rated kWh = 564"/>
    <x v="314"/>
    <m/>
    <s v="RefgFrz-BM_Large-Code"/>
    <s v="RefgFrz-BM_Large-Tier2"/>
    <s v="Standard"/>
    <m/>
    <m/>
    <s v="DEER2014"/>
    <s v="DEER2015"/>
  </r>
  <r>
    <n v="681"/>
    <s v="RE-RefgFrz-BM_VLarge-Tier1"/>
    <x v="320"/>
    <s v="DEER2015"/>
    <s v="D15 v1"/>
    <d v="2014-11-22T00:00:00"/>
    <m/>
    <s v="RobNc"/>
    <s v="Res-Frzr-dKWH-Cond"/>
    <s v="DEER"/>
    <s v="Scaled"/>
    <s v="Delta"/>
    <n v="61"/>
    <n v="0"/>
    <s v="None"/>
    <m/>
    <b v="0"/>
    <m/>
    <b v="1"/>
    <s v="Res"/>
    <s v="Any"/>
    <x v="0"/>
    <s v="Refrig"/>
    <s v="Ref_Storage"/>
    <x v="2"/>
    <m/>
    <m/>
    <s v="Appl-ESRefg"/>
    <s v="Appl-ESRefg"/>
    <m/>
    <s v="Refrigerator with Bottom mount freezer, Size range = Very large (over 23 cu. Ft.), AV = 32.9, Minimum code compiant, Rated kWh = 608"/>
    <x v="315"/>
    <m/>
    <s v="RefgFrz-BM_VLarge-Code"/>
    <s v="RefgFrz-BM_VLarge-Tier1"/>
    <s v="Standard"/>
    <m/>
    <m/>
    <s v="DEER2014"/>
    <s v="DEER2015"/>
  </r>
  <r>
    <n v="682"/>
    <s v="RE-RefgFrz-BM_VLarge-Tier2"/>
    <x v="321"/>
    <s v="DEER2015"/>
    <s v="D15 v1"/>
    <d v="2014-11-22T00:00:00"/>
    <m/>
    <s v="RobNc"/>
    <s v="Res-Frzr-dKWH-Cond"/>
    <s v="DEER"/>
    <s v="Scaled"/>
    <s v="Delta"/>
    <n v="182"/>
    <n v="0"/>
    <s v="None"/>
    <m/>
    <b v="0"/>
    <m/>
    <b v="1"/>
    <s v="Res"/>
    <s v="Any"/>
    <x v="0"/>
    <s v="Refrig"/>
    <s v="Ref_Storage"/>
    <x v="2"/>
    <m/>
    <m/>
    <s v="Appl-ESRefg"/>
    <s v="Appl-ESRefg"/>
    <m/>
    <s v="Refrigerator with Bottom mount freezer, Size range = Very large (over 23 cu. Ft.), AV = 32.9, Minimum code compiant, Rated kWh = 608"/>
    <x v="316"/>
    <m/>
    <s v="RefgFrz-BM_VLarge-Code"/>
    <s v="RefgFrz-BM_VLarge-Tier2"/>
    <s v="Standard"/>
    <m/>
    <m/>
    <s v="DEER2014"/>
    <s v="DEER2015"/>
  </r>
  <r>
    <n v="683"/>
    <s v="RE-RefgFrz-BM_WtdSize-Tier1"/>
    <x v="322"/>
    <s v="DEER2015"/>
    <s v="D15 v1"/>
    <d v="2014-11-22T00:00:00"/>
    <m/>
    <s v="RobNc"/>
    <s v="Res-Frzr-dKWH-Cond"/>
    <s v="DEER"/>
    <s v="Scaled"/>
    <s v="Delta"/>
    <n v="55"/>
    <n v="0"/>
    <s v="None"/>
    <m/>
    <b v="0"/>
    <m/>
    <b v="1"/>
    <s v="Res"/>
    <s v="Any"/>
    <x v="0"/>
    <s v="Refrig"/>
    <s v="Ref_Storage"/>
    <x v="2"/>
    <m/>
    <m/>
    <s v="Appl-ESRefg"/>
    <s v="Appl-ESRefg"/>
    <m/>
    <s v="Refrigerator with Bottom mount freezer, Size range = Weighted Size, AV = 25.9, Minimum code compiant, Rated kWh = 555"/>
    <x v="317"/>
    <m/>
    <s v="RefgFrz-BM_WtdSize-Code"/>
    <s v="RefgFrz-BM_WtdSize-Tier1"/>
    <s v="Standard"/>
    <m/>
    <m/>
    <s v="DEER2014"/>
    <s v="DEER2015"/>
  </r>
  <r>
    <n v="684"/>
    <s v="RE-RefgFrz-BM_WtdSize-Tier2"/>
    <x v="323"/>
    <s v="DEER2015"/>
    <s v="D15 v1"/>
    <d v="2014-11-22T00:00:00"/>
    <m/>
    <s v="RobNc"/>
    <s v="Res-Frzr-dKWH-Cond"/>
    <s v="DEER"/>
    <s v="Scaled"/>
    <s v="Delta"/>
    <n v="166"/>
    <n v="0"/>
    <s v="None"/>
    <m/>
    <b v="0"/>
    <m/>
    <b v="1"/>
    <s v="Res"/>
    <s v="Any"/>
    <x v="0"/>
    <s v="Refrig"/>
    <s v="Ref_Storage"/>
    <x v="2"/>
    <m/>
    <m/>
    <s v="Appl-ESRefg"/>
    <s v="Appl-ESRefg"/>
    <m/>
    <s v="Refrigerator with Bottom mount freezer, Size range = Weighted Size, AV = 25.9, Minimum code compiant, Rated kWh = 555"/>
    <x v="318"/>
    <m/>
    <s v="RefgFrz-BM_WtdSize-Code"/>
    <s v="RefgFrz-BM_WtdSize-Tier2"/>
    <s v="Standard"/>
    <m/>
    <m/>
    <s v="DEER2014"/>
    <s v="DEER2015"/>
  </r>
  <r>
    <n v="685"/>
    <s v="RE-RefgFrz-BM-TTD_Mini-Tier1"/>
    <x v="324"/>
    <s v="DEER2015"/>
    <s v="D15 v1"/>
    <d v="2014-11-22T00:00:00"/>
    <m/>
    <s v="RobNc"/>
    <s v="Res-Frzr-dKWH-Cond"/>
    <s v="DEER"/>
    <s v="Scaled"/>
    <s v="Delta"/>
    <n v="60"/>
    <n v="0"/>
    <s v="None"/>
    <m/>
    <b v="0"/>
    <m/>
    <b v="1"/>
    <s v="Res"/>
    <s v="Any"/>
    <x v="0"/>
    <s v="Refrig"/>
    <s v="Ref_Storage"/>
    <x v="2"/>
    <m/>
    <m/>
    <s v="Appl-ESRefg"/>
    <s v="Appl-ESRefg"/>
    <m/>
    <s v="Refrigerator with Bottom mount freezer, with Icemaker,  with thru-door ice service, Size range = Very Small (&lt;13 cu. ft.), AV = 13.9, Minimum code compiant, Rated kWh = 604"/>
    <x v="319"/>
    <m/>
    <s v="RefgFrz-BM-TTD_Mini-Code"/>
    <s v="RefgFrz-BM-TTD_Mini-Tier1"/>
    <s v="Standard"/>
    <m/>
    <m/>
    <s v="DEER2014"/>
    <s v="DEER2015"/>
  </r>
  <r>
    <n v="686"/>
    <s v="RE-RefgFrz-BM-TTD_Mini-Tier2"/>
    <x v="325"/>
    <s v="DEER2015"/>
    <s v="D15 v1"/>
    <d v="2014-11-22T00:00:00"/>
    <m/>
    <s v="RobNc"/>
    <s v="Res-Frzr-dKWH-Cond"/>
    <s v="DEER"/>
    <s v="Scaled"/>
    <s v="Delta"/>
    <n v="181"/>
    <n v="0"/>
    <s v="None"/>
    <m/>
    <b v="0"/>
    <m/>
    <b v="1"/>
    <s v="Res"/>
    <s v="Any"/>
    <x v="0"/>
    <s v="Refrig"/>
    <s v="Ref_Storage"/>
    <x v="2"/>
    <m/>
    <m/>
    <s v="Appl-ESRefg"/>
    <s v="Appl-ESRefg"/>
    <m/>
    <s v="Refrigerator with Bottom mount freezer, with Icemaker,  with thru-door ice service, Size range = Very Small (&lt;13 cu. ft.), AV = 13.9, Minimum code compiant, Rated kWh = 604"/>
    <x v="320"/>
    <m/>
    <s v="RefgFrz-BM-TTD_Mini-Code"/>
    <s v="RefgFrz-BM-TTD_Mini-Tier2"/>
    <s v="Standard"/>
    <m/>
    <m/>
    <s v="DEER2014"/>
    <s v="DEER2015"/>
  </r>
  <r>
    <n v="687"/>
    <s v="RE-RefgFrz-BM-TTD_Small-Tier1"/>
    <x v="326"/>
    <s v="DEER2015"/>
    <s v="D15 v1"/>
    <d v="2014-11-22T00:00:00"/>
    <m/>
    <s v="RobNc"/>
    <s v="Res-Frzr-dKWH-Cond"/>
    <s v="DEER"/>
    <s v="Scaled"/>
    <s v="Delta"/>
    <n v="65"/>
    <n v="0"/>
    <s v="None"/>
    <m/>
    <b v="0"/>
    <m/>
    <b v="1"/>
    <s v="Res"/>
    <s v="Any"/>
    <x v="0"/>
    <s v="Refrig"/>
    <s v="Ref_Storage"/>
    <x v="2"/>
    <m/>
    <m/>
    <s v="Appl-ESRefg"/>
    <s v="Appl-ESRefg"/>
    <m/>
    <s v="Refrigerator with Bottom mount freezer, with Icemaker,  with thru-door ice service, Size range = Small (13 – 16 cu. ft.), AV = 19, Minimum code compiant, Rated kWh = 651"/>
    <x v="321"/>
    <m/>
    <s v="RefgFrz-BM-TTD_Small-Code"/>
    <s v="RefgFrz-BM-TTD_Small-Tier1"/>
    <s v="Standard"/>
    <m/>
    <m/>
    <s v="DEER2014"/>
    <s v="DEER2015"/>
  </r>
  <r>
    <n v="688"/>
    <s v="RE-RefgFrz-BM-TTD_Small-Tier2"/>
    <x v="327"/>
    <s v="DEER2015"/>
    <s v="D15 v1"/>
    <d v="2014-11-22T00:00:00"/>
    <m/>
    <s v="RobNc"/>
    <s v="Res-Frzr-dKWH-Cond"/>
    <s v="DEER"/>
    <s v="Scaled"/>
    <s v="Delta"/>
    <n v="195"/>
    <n v="0"/>
    <s v="None"/>
    <m/>
    <b v="0"/>
    <m/>
    <b v="1"/>
    <s v="Res"/>
    <s v="Any"/>
    <x v="0"/>
    <s v="Refrig"/>
    <s v="Ref_Storage"/>
    <x v="2"/>
    <m/>
    <m/>
    <s v="Appl-ESRefg"/>
    <s v="Appl-ESRefg"/>
    <m/>
    <s v="Refrigerator with Bottom mount freezer, with Icemaker,  with thru-door ice service, Size range = Small (13 – 16 cu. ft.), AV = 19, Minimum code compiant, Rated kWh = 651"/>
    <x v="322"/>
    <m/>
    <s v="RefgFrz-BM-TTD_Small-Code"/>
    <s v="RefgFrz-BM-TTD_Small-Tier2"/>
    <s v="Standard"/>
    <m/>
    <m/>
    <s v="DEER2014"/>
    <s v="DEER2015"/>
  </r>
  <r>
    <n v="689"/>
    <s v="RE-RefgFrz-BM-TTD_Med-Tier1"/>
    <x v="328"/>
    <s v="DEER2015"/>
    <s v="D15 v1"/>
    <d v="2014-11-22T00:00:00"/>
    <m/>
    <s v="RobNc"/>
    <s v="Res-Frzr-dKWH-Cond"/>
    <s v="DEER"/>
    <s v="Scaled"/>
    <s v="Delta"/>
    <n v="70"/>
    <n v="0"/>
    <s v="None"/>
    <m/>
    <b v="0"/>
    <m/>
    <b v="1"/>
    <s v="Res"/>
    <s v="Any"/>
    <x v="0"/>
    <s v="Refrig"/>
    <s v="Ref_Storage"/>
    <x v="2"/>
    <m/>
    <m/>
    <s v="Appl-ESRefg"/>
    <s v="Appl-ESRefg"/>
    <m/>
    <s v="Refrigerator with Bottom mount freezer, with Icemaker,  with thru-door ice service, Size range = Medium (17 – 20 cu. ft.), AV = 24.1, Minimum code compiant, Rated kWh = 698"/>
    <x v="323"/>
    <m/>
    <s v="RefgFrz-BM-TTD_Med-Code"/>
    <s v="RefgFrz-BM-TTD_Med-Tier1"/>
    <s v="Standard"/>
    <m/>
    <m/>
    <s v="DEER2014"/>
    <s v="DEER2015"/>
  </r>
  <r>
    <n v="690"/>
    <s v="RE-RefgFrz-BM-TTD_Med-Tier2"/>
    <x v="329"/>
    <s v="DEER2015"/>
    <s v="D15 v1"/>
    <d v="2014-11-22T00:00:00"/>
    <m/>
    <s v="RobNc"/>
    <s v="Res-Frzr-dKWH-Cond"/>
    <s v="DEER"/>
    <s v="Scaled"/>
    <s v="Delta"/>
    <n v="209"/>
    <n v="0"/>
    <s v="None"/>
    <m/>
    <b v="0"/>
    <m/>
    <b v="1"/>
    <s v="Res"/>
    <s v="Any"/>
    <x v="0"/>
    <s v="Refrig"/>
    <s v="Ref_Storage"/>
    <x v="2"/>
    <m/>
    <m/>
    <s v="Appl-ESRefg"/>
    <s v="Appl-ESRefg"/>
    <m/>
    <s v="Refrigerator with Bottom mount freezer, with Icemaker,  with thru-door ice service, Size range = Medium (17 – 20 cu. ft.), AV = 24.1, Minimum code compiant, Rated kWh = 698"/>
    <x v="324"/>
    <m/>
    <s v="RefgFrz-BM-TTD_Med-Code"/>
    <s v="RefgFrz-BM-TTD_Med-Tier2"/>
    <s v="Standard"/>
    <m/>
    <m/>
    <s v="DEER2014"/>
    <s v="DEER2015"/>
  </r>
  <r>
    <n v="691"/>
    <s v="RE-RefgFrz-BM-TTD_Large-Tier1"/>
    <x v="330"/>
    <s v="DEER2015"/>
    <s v="D15 v1"/>
    <d v="2014-11-22T00:00:00"/>
    <m/>
    <s v="RobNc"/>
    <s v="Res-Frzr-dKWH-Cond"/>
    <s v="DEER"/>
    <s v="Scaled"/>
    <s v="Delta"/>
    <n v="73"/>
    <n v="0"/>
    <s v="None"/>
    <m/>
    <b v="0"/>
    <m/>
    <b v="1"/>
    <s v="Res"/>
    <s v="Any"/>
    <x v="0"/>
    <s v="Refrig"/>
    <s v="Ref_Storage"/>
    <x v="2"/>
    <m/>
    <m/>
    <s v="Appl-ESRefg"/>
    <s v="Appl-ESRefg"/>
    <m/>
    <s v="Refrigerator with Bottom mount freezer, with Icemaker,  with thru-door ice service, Size range = Large (21 – 23 cu. ft.), AV = 27.9, Minimum code compiant, Rated kWh = 733"/>
    <x v="325"/>
    <m/>
    <s v="RefgFrz-BM-TTD_Large-Code"/>
    <s v="RefgFrz-BM-TTD_Large-Tier1"/>
    <s v="Standard"/>
    <m/>
    <m/>
    <s v="DEER2014"/>
    <s v="DEER2015"/>
  </r>
  <r>
    <n v="692"/>
    <s v="RE-RefgFrz-BM-TTD_Large-Tier2"/>
    <x v="331"/>
    <s v="DEER2015"/>
    <s v="D15 v1"/>
    <d v="2014-11-22T00:00:00"/>
    <m/>
    <s v="RobNc"/>
    <s v="Res-Frzr-dKWH-Cond"/>
    <s v="DEER"/>
    <s v="Scaled"/>
    <s v="Delta"/>
    <n v="220"/>
    <n v="0"/>
    <s v="None"/>
    <m/>
    <b v="0"/>
    <m/>
    <b v="1"/>
    <s v="Res"/>
    <s v="Any"/>
    <x v="0"/>
    <s v="Refrig"/>
    <s v="Ref_Storage"/>
    <x v="2"/>
    <m/>
    <m/>
    <s v="Appl-ESRefg"/>
    <s v="Appl-ESRefg"/>
    <m/>
    <s v="Refrigerator with Bottom mount freezer, with Icemaker,  with thru-door ice service, Size range = Large (21 – 23 cu. ft.), AV = 27.9, Minimum code compiant, Rated kWh = 733"/>
    <x v="326"/>
    <m/>
    <s v="RefgFrz-BM-TTD_Large-Code"/>
    <s v="RefgFrz-BM-TTD_Large-Tier2"/>
    <s v="Standard"/>
    <m/>
    <m/>
    <s v="DEER2014"/>
    <s v="DEER2015"/>
  </r>
  <r>
    <n v="693"/>
    <s v="RE-RefgFrz-BM-TTD_VLarge-Tier1"/>
    <x v="332"/>
    <s v="DEER2015"/>
    <s v="D15 v1"/>
    <d v="2014-11-22T00:00:00"/>
    <m/>
    <s v="RobNc"/>
    <s v="Res-Frzr-dKWH-Cond"/>
    <s v="DEER"/>
    <s v="Scaled"/>
    <s v="Delta"/>
    <n v="78"/>
    <n v="0"/>
    <s v="None"/>
    <m/>
    <b v="0"/>
    <m/>
    <b v="1"/>
    <s v="Res"/>
    <s v="Any"/>
    <x v="0"/>
    <s v="Refrig"/>
    <s v="Ref_Storage"/>
    <x v="2"/>
    <m/>
    <m/>
    <s v="Appl-ESRefg"/>
    <s v="Appl-ESRefg"/>
    <m/>
    <s v="Refrigerator with Bottom mount freezer, with Icemaker,  with thru-door ice service, Size range = Very large (over 23 cu. Ft.), AV = 32.9, Minimum code compiant, Rated kWh = 780"/>
    <x v="327"/>
    <m/>
    <s v="RefgFrz-BM-TTD_VLarge-Code"/>
    <s v="RefgFrz-BM-TTD_VLarge-Tier1"/>
    <s v="Standard"/>
    <m/>
    <m/>
    <s v="DEER2014"/>
    <s v="DEER2015"/>
  </r>
  <r>
    <n v="694"/>
    <s v="RE-RefgFrz-BM-TTD_VLarge-Tier2"/>
    <x v="333"/>
    <s v="DEER2015"/>
    <s v="D15 v1"/>
    <d v="2014-11-22T00:00:00"/>
    <m/>
    <s v="RobNc"/>
    <s v="Res-Frzr-dKWH-Cond"/>
    <s v="DEER"/>
    <s v="Scaled"/>
    <s v="Delta"/>
    <n v="234"/>
    <n v="0"/>
    <s v="None"/>
    <m/>
    <b v="0"/>
    <m/>
    <b v="1"/>
    <s v="Res"/>
    <s v="Any"/>
    <x v="0"/>
    <s v="Refrig"/>
    <s v="Ref_Storage"/>
    <x v="2"/>
    <m/>
    <m/>
    <s v="Appl-ESRefg"/>
    <s v="Appl-ESRefg"/>
    <m/>
    <s v="Refrigerator with Bottom mount freezer, with Icemaker,  with thru-door ice service, Size range = Very large (over 23 cu. Ft.), AV = 32.9, Minimum code compiant, Rated kWh = 780"/>
    <x v="328"/>
    <m/>
    <s v="RefgFrz-BM-TTD_VLarge-Code"/>
    <s v="RefgFrz-BM-TTD_VLarge-Tier2"/>
    <s v="Standard"/>
    <m/>
    <m/>
    <s v="DEER2014"/>
    <s v="DEER2015"/>
  </r>
  <r>
    <n v="695"/>
    <s v="RE-RefgFrz-BM-TTD_WtdSize-Tier1"/>
    <x v="334"/>
    <s v="DEER2015"/>
    <s v="D15 v1"/>
    <d v="2014-11-22T00:00:00"/>
    <m/>
    <s v="RobNc"/>
    <s v="Res-Frzr-dKWH-Cond"/>
    <s v="DEER"/>
    <s v="Scaled"/>
    <s v="Delta"/>
    <n v="76"/>
    <n v="0"/>
    <s v="None"/>
    <m/>
    <b v="0"/>
    <m/>
    <b v="1"/>
    <s v="Res"/>
    <s v="Any"/>
    <x v="0"/>
    <s v="Refrig"/>
    <s v="Ref_Storage"/>
    <x v="2"/>
    <m/>
    <m/>
    <s v="Appl-ESRefg"/>
    <s v="Appl-ESRefg"/>
    <m/>
    <s v="Refrigerator with Bottom mount freezer, with Icemaker,  with thru-door ice service, Size range = Weighted Size, AV = 31.1, Minimum code compiant, Rated kWh = 763"/>
    <x v="329"/>
    <m/>
    <s v="RefgFrz-BM-TTD_WtdSize-Code"/>
    <s v="RefgFrz-BM-TTD_WtdSize-Tier1"/>
    <s v="Standard"/>
    <m/>
    <m/>
    <s v="DEER2014"/>
    <s v="DEER2015"/>
  </r>
  <r>
    <n v="696"/>
    <s v="RE-RefgFrz-BM-TTD_WtdSize-Tier2"/>
    <x v="335"/>
    <s v="DEER2015"/>
    <s v="D15 v1"/>
    <d v="2014-11-22T00:00:00"/>
    <m/>
    <s v="RobNc"/>
    <s v="Res-Frzr-dKWH-Cond"/>
    <s v="DEER"/>
    <s v="Scaled"/>
    <s v="Delta"/>
    <n v="229"/>
    <n v="0"/>
    <s v="None"/>
    <m/>
    <b v="0"/>
    <m/>
    <b v="1"/>
    <s v="Res"/>
    <s v="Any"/>
    <x v="0"/>
    <s v="Refrig"/>
    <s v="Ref_Storage"/>
    <x v="2"/>
    <m/>
    <m/>
    <s v="Appl-ESRefg"/>
    <s v="Appl-ESRefg"/>
    <m/>
    <s v="Refrigerator with Bottom mount freezer, with Icemaker,  with thru-door ice service, Size range = Weighted Size, AV = 31.1, Minimum code compiant, Rated kWh = 763"/>
    <x v="330"/>
    <m/>
    <s v="RefgFrz-BM-TTD_WtdSize-Code"/>
    <s v="RefgFrz-BM-TTD_WtdSize-Tier2"/>
    <s v="Standard"/>
    <m/>
    <m/>
    <s v="DEER2014"/>
    <s v="DEER2015"/>
  </r>
  <r>
    <n v="697"/>
    <s v="RE-RefgFrz-BM-Ice_Mini-Tier1"/>
    <x v="336"/>
    <s v="DEER2015"/>
    <s v="D15 v1"/>
    <d v="2014-11-22T00:00:00"/>
    <m/>
    <s v="RobNc"/>
    <s v="Res-Frzr-dKWH-Cond"/>
    <s v="DEER"/>
    <s v="Scaled"/>
    <s v="Delta"/>
    <n v="52"/>
    <n v="0"/>
    <s v="None"/>
    <m/>
    <b v="0"/>
    <m/>
    <b v="1"/>
    <s v="Res"/>
    <s v="Any"/>
    <x v="0"/>
    <s v="Refrig"/>
    <s v="Ref_Storage"/>
    <x v="2"/>
    <m/>
    <m/>
    <s v="Appl-ESRefg"/>
    <s v="Appl-ESRefg"/>
    <m/>
    <s v="Refrigerator with Bottom mount freezer, with Icemaker,  Size range = Very Small (&lt;13 cu. ft.), AV = 13.9, Minimum code compiant, Rated kWh = 524"/>
    <x v="331"/>
    <m/>
    <s v="RefgFrz-BM-Ice_Mini-Code"/>
    <s v="RefgFrz-BM-Ice_Mini-Tier1"/>
    <s v="Standard"/>
    <m/>
    <m/>
    <s v="DEER2014"/>
    <s v="DEER2015"/>
  </r>
  <r>
    <n v="698"/>
    <s v="RE-RefgFrz-BM-Ice_Mini-Tier2"/>
    <x v="337"/>
    <s v="DEER2015"/>
    <s v="D15 v1"/>
    <d v="2014-11-22T00:00:00"/>
    <m/>
    <s v="RobNc"/>
    <s v="Res-Frzr-dKWH-Cond"/>
    <s v="DEER"/>
    <s v="Scaled"/>
    <s v="Delta"/>
    <n v="157"/>
    <n v="0"/>
    <s v="None"/>
    <m/>
    <b v="0"/>
    <m/>
    <b v="1"/>
    <s v="Res"/>
    <s v="Any"/>
    <x v="0"/>
    <s v="Refrig"/>
    <s v="Ref_Storage"/>
    <x v="2"/>
    <m/>
    <m/>
    <s v="Appl-ESRefg"/>
    <s v="Appl-ESRefg"/>
    <m/>
    <s v="Refrigerator with Bottom mount freezer, with Icemaker,  Size range = Very Small (&lt;13 cu. ft.), AV = 13.9, Minimum code compiant, Rated kWh = 524"/>
    <x v="332"/>
    <m/>
    <s v="RefgFrz-BM-Ice_Mini-Code"/>
    <s v="RefgFrz-BM-Ice_Mini-Tier2"/>
    <s v="Standard"/>
    <m/>
    <m/>
    <s v="DEER2014"/>
    <s v="DEER2015"/>
  </r>
  <r>
    <n v="699"/>
    <s v="RE-RefgFrz-BM-Ice_Small-Tier1"/>
    <x v="338"/>
    <s v="DEER2015"/>
    <s v="D15 v1"/>
    <d v="2014-11-22T00:00:00"/>
    <m/>
    <s v="RobNc"/>
    <s v="Res-Frzr-dKWH-Cond"/>
    <s v="DEER"/>
    <s v="Scaled"/>
    <s v="Delta"/>
    <n v="57"/>
    <n v="0"/>
    <s v="None"/>
    <m/>
    <b v="0"/>
    <m/>
    <b v="1"/>
    <s v="Res"/>
    <s v="Any"/>
    <x v="0"/>
    <s v="Refrig"/>
    <s v="Ref_Storage"/>
    <x v="2"/>
    <m/>
    <m/>
    <s v="Appl-ESRefg"/>
    <s v="Appl-ESRefg"/>
    <m/>
    <s v="Refrigerator with Bottom mount freezer, with Icemaker,  Size range = Small (13 – 16 cu. ft.), AV = 19, Minimum code compiant, Rated kWh = 569"/>
    <x v="333"/>
    <m/>
    <s v="RefgFrz-BM-Ice_Small-Code"/>
    <s v="RefgFrz-BM-Ice_Small-Tier1"/>
    <s v="Standard"/>
    <m/>
    <m/>
    <s v="DEER2014"/>
    <s v="DEER2015"/>
  </r>
  <r>
    <n v="700"/>
    <s v="RE-RefgFrz-BM-Ice_Small-Tier2"/>
    <x v="339"/>
    <s v="DEER2015"/>
    <s v="D15 v1"/>
    <d v="2014-11-22T00:00:00"/>
    <m/>
    <s v="RobNc"/>
    <s v="Res-Frzr-dKWH-Cond"/>
    <s v="DEER"/>
    <s v="Scaled"/>
    <s v="Delta"/>
    <n v="171"/>
    <n v="0"/>
    <s v="None"/>
    <m/>
    <b v="0"/>
    <m/>
    <b v="1"/>
    <s v="Res"/>
    <s v="Any"/>
    <x v="0"/>
    <s v="Refrig"/>
    <s v="Ref_Storage"/>
    <x v="2"/>
    <m/>
    <m/>
    <s v="Appl-ESRefg"/>
    <s v="Appl-ESRefg"/>
    <m/>
    <s v="Refrigerator with Bottom mount freezer, with Icemaker,  Size range = Small (13 – 16 cu. ft.), AV = 19, Minimum code compiant, Rated kWh = 569"/>
    <x v="334"/>
    <m/>
    <s v="RefgFrz-BM-Ice_Small-Code"/>
    <s v="RefgFrz-BM-Ice_Small-Tier2"/>
    <s v="Standard"/>
    <m/>
    <m/>
    <s v="DEER2014"/>
    <s v="DEER2015"/>
  </r>
  <r>
    <n v="701"/>
    <s v="RE-RefgFrz-BM-Ice_Med-Tier1"/>
    <x v="340"/>
    <s v="DEER2015"/>
    <s v="D15 v1"/>
    <d v="2014-11-22T00:00:00"/>
    <m/>
    <s v="RobNc"/>
    <s v="Res-Frzr-dKWH-Cond"/>
    <s v="DEER"/>
    <s v="Scaled"/>
    <s v="Delta"/>
    <n v="61"/>
    <n v="0"/>
    <s v="None"/>
    <m/>
    <b v="0"/>
    <m/>
    <b v="1"/>
    <s v="Res"/>
    <s v="Any"/>
    <x v="0"/>
    <s v="Refrig"/>
    <s v="Ref_Storage"/>
    <x v="2"/>
    <m/>
    <m/>
    <s v="Appl-ESRefg"/>
    <s v="Appl-ESRefg"/>
    <m/>
    <s v="Refrigerator with Bottom mount freezer, with Icemaker,  Size range = Medium (17 – 20 cu. ft.), AV = 24.1, Minimum code compiant, Rated kWh = 614"/>
    <x v="335"/>
    <m/>
    <s v="RefgFrz-BM-Ice_Med-Code"/>
    <s v="RefgFrz-BM-Ice_Med-Tier1"/>
    <s v="Standard"/>
    <m/>
    <m/>
    <s v="DEER2014"/>
    <s v="DEER2015"/>
  </r>
  <r>
    <n v="702"/>
    <s v="RE-RefgFrz-BM-Ice_Med-Tier2"/>
    <x v="341"/>
    <s v="DEER2015"/>
    <s v="D15 v1"/>
    <d v="2014-11-22T00:00:00"/>
    <m/>
    <s v="RobNc"/>
    <s v="Res-Frzr-dKWH-Cond"/>
    <s v="DEER"/>
    <s v="Scaled"/>
    <s v="Delta"/>
    <n v="184"/>
    <n v="0"/>
    <s v="None"/>
    <m/>
    <b v="0"/>
    <m/>
    <b v="1"/>
    <s v="Res"/>
    <s v="Any"/>
    <x v="0"/>
    <s v="Refrig"/>
    <s v="Ref_Storage"/>
    <x v="2"/>
    <m/>
    <m/>
    <s v="Appl-ESRefg"/>
    <s v="Appl-ESRefg"/>
    <m/>
    <s v="Refrigerator with Bottom mount freezer, with Icemaker,  Size range = Medium (17 – 20 cu. ft.), AV = 24.1, Minimum code compiant, Rated kWh = 614"/>
    <x v="336"/>
    <m/>
    <s v="RefgFrz-BM-Ice_Med-Code"/>
    <s v="RefgFrz-BM-Ice_Med-Tier2"/>
    <s v="Standard"/>
    <m/>
    <m/>
    <s v="DEER2014"/>
    <s v="DEER2015"/>
  </r>
  <r>
    <n v="703"/>
    <s v="RE-RefgFrz-BM-Ice_Large-Tier1"/>
    <x v="342"/>
    <s v="DEER2015"/>
    <s v="D15 v1"/>
    <d v="2014-11-22T00:00:00"/>
    <m/>
    <s v="RobNc"/>
    <s v="Res-Frzr-dKWH-Cond"/>
    <s v="DEER"/>
    <s v="Scaled"/>
    <s v="Delta"/>
    <n v="65"/>
    <n v="0"/>
    <s v="None"/>
    <m/>
    <b v="0"/>
    <m/>
    <b v="1"/>
    <s v="Res"/>
    <s v="Any"/>
    <x v="0"/>
    <s v="Refrig"/>
    <s v="Ref_Storage"/>
    <x v="2"/>
    <m/>
    <m/>
    <s v="Appl-ESRefg"/>
    <s v="Appl-ESRefg"/>
    <m/>
    <s v="Refrigerator with Bottom mount freezer, with Icemaker,  Size range = Large (21 – 23 cu. ft.), AV = 27.9, Minimum code compiant, Rated kWh = 648"/>
    <x v="337"/>
    <m/>
    <s v="RefgFrz-BM-Ice_Large-Code"/>
    <s v="RefgFrz-BM-Ice_Large-Tier1"/>
    <s v="Standard"/>
    <m/>
    <m/>
    <s v="DEER2014"/>
    <s v="DEER2015"/>
  </r>
  <r>
    <n v="704"/>
    <s v="RE-RefgFrz-BM-Ice_Large-Tier2"/>
    <x v="343"/>
    <s v="DEER2015"/>
    <s v="D15 v1"/>
    <d v="2014-11-22T00:00:00"/>
    <m/>
    <s v="RobNc"/>
    <s v="Res-Frzr-dKWH-Cond"/>
    <s v="DEER"/>
    <s v="Scaled"/>
    <s v="Delta"/>
    <n v="194"/>
    <n v="0"/>
    <s v="None"/>
    <m/>
    <b v="0"/>
    <m/>
    <b v="1"/>
    <s v="Res"/>
    <s v="Any"/>
    <x v="0"/>
    <s v="Refrig"/>
    <s v="Ref_Storage"/>
    <x v="2"/>
    <m/>
    <m/>
    <s v="Appl-ESRefg"/>
    <s v="Appl-ESRefg"/>
    <m/>
    <s v="Refrigerator with Bottom mount freezer, with Icemaker,  Size range = Large (21 – 23 cu. ft.), AV = 27.9, Minimum code compiant, Rated kWh = 648"/>
    <x v="338"/>
    <m/>
    <s v="RefgFrz-BM-Ice_Large-Code"/>
    <s v="RefgFrz-BM-Ice_Large-Tier2"/>
    <s v="Standard"/>
    <m/>
    <m/>
    <s v="DEER2014"/>
    <s v="DEER2015"/>
  </r>
  <r>
    <n v="705"/>
    <s v="RE-RefgFrz-BM-Ice_VLarge-Tier1"/>
    <x v="344"/>
    <s v="DEER2015"/>
    <s v="D15 v1"/>
    <d v="2014-11-22T00:00:00"/>
    <m/>
    <s v="RobNc"/>
    <s v="Res-Frzr-dKWH-Cond"/>
    <s v="DEER"/>
    <s v="Scaled"/>
    <s v="Delta"/>
    <n v="69"/>
    <n v="0"/>
    <s v="None"/>
    <m/>
    <b v="0"/>
    <m/>
    <b v="1"/>
    <s v="Res"/>
    <s v="Any"/>
    <x v="0"/>
    <s v="Refrig"/>
    <s v="Ref_Storage"/>
    <x v="2"/>
    <m/>
    <m/>
    <s v="Appl-ESRefg"/>
    <s v="Appl-ESRefg"/>
    <m/>
    <s v="Refrigerator with Bottom mount freezer, with Icemaker,  Size range = Very large (over 23 cu. Ft.), AV = 32.9, Minimum code compiant, Rated kWh = 692"/>
    <x v="339"/>
    <m/>
    <s v="RefgFrz-BM-Ice_VLarge-Code"/>
    <s v="RefgFrz-BM-Ice_VLarge-Tier1"/>
    <s v="Standard"/>
    <m/>
    <m/>
    <s v="DEER2014"/>
    <s v="DEER2015"/>
  </r>
  <r>
    <n v="706"/>
    <s v="RE-RefgFrz-BM-Ice_VLarge-Tier2"/>
    <x v="345"/>
    <s v="DEER2015"/>
    <s v="D15 v1"/>
    <d v="2014-11-22T00:00:00"/>
    <m/>
    <s v="RobNc"/>
    <s v="Res-Frzr-dKWH-Cond"/>
    <s v="DEER"/>
    <s v="Scaled"/>
    <s v="Delta"/>
    <n v="208"/>
    <n v="0"/>
    <s v="None"/>
    <m/>
    <b v="0"/>
    <m/>
    <b v="1"/>
    <s v="Res"/>
    <s v="Any"/>
    <x v="0"/>
    <s v="Refrig"/>
    <s v="Ref_Storage"/>
    <x v="2"/>
    <m/>
    <m/>
    <s v="Appl-ESRefg"/>
    <s v="Appl-ESRefg"/>
    <m/>
    <s v="Refrigerator with Bottom mount freezer, with Icemaker,  Size range = Very large (over 23 cu. Ft.), AV = 32.9, Minimum code compiant, Rated kWh = 692"/>
    <x v="340"/>
    <m/>
    <s v="RefgFrz-BM-Ice_VLarge-Code"/>
    <s v="RefgFrz-BM-Ice_VLarge-Tier2"/>
    <s v="Standard"/>
    <m/>
    <m/>
    <s v="DEER2014"/>
    <s v="DEER2015"/>
  </r>
  <r>
    <n v="707"/>
    <s v="RE-RefgFrz-BM-Ice_WtdSize-Tier1"/>
    <x v="346"/>
    <s v="DEER2015"/>
    <s v="D15 v1"/>
    <d v="2014-11-22T00:00:00"/>
    <m/>
    <s v="RobNc"/>
    <s v="Res-Frzr-dKWH-Cond"/>
    <s v="DEER"/>
    <s v="Scaled"/>
    <s v="Delta"/>
    <n v="66"/>
    <n v="0"/>
    <s v="None"/>
    <m/>
    <b v="0"/>
    <m/>
    <b v="1"/>
    <s v="Res"/>
    <s v="Any"/>
    <x v="0"/>
    <s v="Refrig"/>
    <s v="Ref_Storage"/>
    <x v="2"/>
    <m/>
    <m/>
    <s v="Appl-ESRefg"/>
    <s v="Appl-ESRefg"/>
    <m/>
    <s v="Refrigerator with Bottom mount freezer, with Icemaker,  Size range = Weighted Size, AV = 29, Minimum code compiant, Rated kWh = 661"/>
    <x v="341"/>
    <m/>
    <s v="RefgFrz-BM-Ice_WtdSize-Code"/>
    <s v="RefgFrz-BM-Ice_WtdSize-Tier1"/>
    <s v="Standard"/>
    <m/>
    <m/>
    <s v="DEER2014"/>
    <s v="DEER2015"/>
  </r>
  <r>
    <n v="708"/>
    <s v="RE-RefgFrz-BM-Ice_WtdSize-Tier2"/>
    <x v="347"/>
    <s v="DEER2015"/>
    <s v="D15 v1"/>
    <d v="2014-11-22T00:00:00"/>
    <m/>
    <s v="RobNc"/>
    <s v="Res-Frzr-dKWH-Cond"/>
    <s v="DEER"/>
    <s v="Scaled"/>
    <s v="Delta"/>
    <n v="198"/>
    <n v="0"/>
    <s v="None"/>
    <m/>
    <b v="0"/>
    <m/>
    <b v="1"/>
    <s v="Res"/>
    <s v="Any"/>
    <x v="0"/>
    <s v="Refrig"/>
    <s v="Ref_Storage"/>
    <x v="2"/>
    <m/>
    <m/>
    <s v="Appl-ESRefg"/>
    <s v="Appl-ESRefg"/>
    <m/>
    <s v="Refrigerator with Bottom mount freezer, with Icemaker,  Size range = Weighted Size, AV = 29, Minimum code compiant, Rated kWh = 661"/>
    <x v="342"/>
    <m/>
    <s v="RefgFrz-BM-Ice_WtdSize-Code"/>
    <s v="RefgFrz-BM-Ice_WtdSize-Tier2"/>
    <s v="Standard"/>
    <m/>
    <m/>
    <s v="DEER2014"/>
    <s v="DEER2015"/>
  </r>
  <r>
    <n v="709"/>
    <s v="RE-RefgFrz-Wtd-Tier1"/>
    <x v="348"/>
    <s v="DEER2015"/>
    <s v="D15 v1"/>
    <d v="2014-11-22T00:00:00"/>
    <m/>
    <s v="RobNc"/>
    <s v="Res-Frzr-dKWH-Cond"/>
    <s v="DEER"/>
    <s v="Scaled"/>
    <s v="Delta"/>
    <n v="54"/>
    <n v="0"/>
    <s v="None"/>
    <m/>
    <b v="0"/>
    <m/>
    <b v="1"/>
    <s v="Res"/>
    <s v="Any"/>
    <x v="0"/>
    <s v="Refrig"/>
    <s v="Ref_Storage"/>
    <x v="2"/>
    <m/>
    <m/>
    <s v="Appl-ESRefg"/>
    <s v="Appl-ESRefg"/>
    <m/>
    <s v="Refrigerator-freezers, weighted configuration and size range, AV = 26, Minimum code compiant, Rated kWh = 545"/>
    <x v="343"/>
    <m/>
    <s v="RefgFrz-Wtd-Code"/>
    <s v="RefgFrz-Wtd-Tier1"/>
    <s v="Standard"/>
    <m/>
    <m/>
    <s v="DEER2014"/>
    <s v="DEER2015"/>
  </r>
  <r>
    <n v="710"/>
    <s v="RE-RefgFrz-Wtd-Tier2"/>
    <x v="349"/>
    <s v="DEER2015"/>
    <s v="D15 v1"/>
    <d v="2014-11-22T00:00:00"/>
    <m/>
    <s v="RobNc"/>
    <s v="Res-Frzr-dKWH-Cond"/>
    <s v="DEER"/>
    <s v="Scaled"/>
    <s v="Delta"/>
    <n v="163"/>
    <n v="0"/>
    <s v="None"/>
    <m/>
    <b v="0"/>
    <m/>
    <b v="1"/>
    <s v="Res"/>
    <s v="Any"/>
    <x v="0"/>
    <s v="Refrig"/>
    <s v="Ref_Storage"/>
    <x v="2"/>
    <m/>
    <m/>
    <s v="Appl-ESRefg"/>
    <s v="Appl-ESRefg"/>
    <m/>
    <s v="Refrigerator-freezers, weighted configuration and size range, AV = 26, Minimum code compiant, Rated kWh = 545"/>
    <x v="344"/>
    <m/>
    <s v="RefgFrz-Wtd-Code"/>
    <s v="RefgFrz-Wtd-Tier2"/>
    <s v="Standard"/>
    <m/>
    <m/>
    <s v="DEER2014"/>
    <s v="DEER2015"/>
  </r>
  <r>
    <n v="711"/>
    <s v="RE-Frzr-Up-ManDef_Small-Tier1"/>
    <x v="350"/>
    <s v="DEER2015"/>
    <s v="D15 v1"/>
    <d v="2014-11-22T00:00:00"/>
    <m/>
    <s v="RobNc"/>
    <s v="Res-Frzr-dKWH-Cond"/>
    <s v="DEER"/>
    <s v="Scaled"/>
    <s v="Delta"/>
    <n v="30"/>
    <n v="0"/>
    <s v="None"/>
    <m/>
    <b v="0"/>
    <m/>
    <b v="1"/>
    <s v="Res"/>
    <s v="Any"/>
    <x v="0"/>
    <s v="Refrig"/>
    <s v="Ref_Storage"/>
    <x v="1"/>
    <m/>
    <m/>
    <s v="Appl-ESFrzr"/>
    <s v="Appl-ESFrzr"/>
    <m/>
    <s v="Upright freezer, Size range = Small (&lt;13 cu ft.), AV = 19.4, Minimum code compiant, Rated kWh = 255"/>
    <x v="345"/>
    <m/>
    <s v="Frzr-Up-ManDef_Small-Code"/>
    <s v="Frzr-Up-ManDef_Small-Tier1"/>
    <s v="Standard"/>
    <m/>
    <m/>
    <s v="DEER2014"/>
    <s v="DEER2015"/>
  </r>
  <r>
    <n v="712"/>
    <s v="RE-Frzr-Up-ManDef_Small-Tier2"/>
    <x v="351"/>
    <s v="DEER2015"/>
    <s v="D15 v1"/>
    <d v="2014-11-22T00:00:00"/>
    <m/>
    <s v="RobNc"/>
    <s v="Res-Frzr-dKWH-Cond"/>
    <s v="DEER"/>
    <s v="Scaled"/>
    <s v="Delta"/>
    <n v="91"/>
    <n v="0"/>
    <s v="None"/>
    <m/>
    <b v="0"/>
    <m/>
    <b v="1"/>
    <s v="Res"/>
    <s v="Any"/>
    <x v="0"/>
    <s v="Refrig"/>
    <s v="Ref_Storage"/>
    <x v="1"/>
    <m/>
    <m/>
    <s v="Appl-ESFrzr"/>
    <s v="Appl-ESFrzr"/>
    <m/>
    <s v="Upright freezer, Size range = Small (&lt;13 cu ft.), AV = 19.4, Minimum code compiant, Rated kWh = 255"/>
    <x v="346"/>
    <m/>
    <s v="Frzr-Up-ManDef_Small-Code"/>
    <s v="Frzr-Up-ManDef_Small-Tier2"/>
    <s v="Standard"/>
    <m/>
    <m/>
    <s v="DEER2014"/>
    <s v="DEER2015"/>
  </r>
  <r>
    <n v="713"/>
    <s v="RE-Frzr-Up-ManDef_Med-Tier1"/>
    <x v="352"/>
    <s v="DEER2015"/>
    <s v="D15 v1"/>
    <d v="2014-11-22T00:00:00"/>
    <m/>
    <s v="RobNc"/>
    <s v="Res-Frzr-dKWH-Cond"/>
    <s v="DEER"/>
    <s v="Scaled"/>
    <s v="Delta"/>
    <n v="34"/>
    <n v="0"/>
    <s v="None"/>
    <m/>
    <b v="0"/>
    <m/>
    <b v="1"/>
    <s v="Res"/>
    <s v="Any"/>
    <x v="0"/>
    <s v="Refrig"/>
    <s v="Ref_Storage"/>
    <x v="1"/>
    <m/>
    <m/>
    <s v="Appl-ESFrzr"/>
    <s v="Appl-ESFrzr"/>
    <m/>
    <s v="Upright freezer, Size range = Medium (13-16 cu ft), AV = 25.5, Minimum code compiant, Rated kWh = 274"/>
    <x v="347"/>
    <m/>
    <s v="Frzr-Up-ManDef_Med-Code"/>
    <s v="Frzr-Up-ManDef_Med-Tier1"/>
    <s v="Standard"/>
    <m/>
    <m/>
    <s v="DEER2014"/>
    <s v="DEER2015"/>
  </r>
  <r>
    <n v="714"/>
    <s v="RE-Frzr-Up-ManDef_Med-Tier2"/>
    <x v="353"/>
    <s v="DEER2015"/>
    <s v="D15 v1"/>
    <d v="2014-11-22T00:00:00"/>
    <m/>
    <s v="RobNc"/>
    <s v="Res-Frzr-dKWH-Cond"/>
    <s v="DEER"/>
    <s v="Scaled"/>
    <s v="Delta"/>
    <n v="101"/>
    <n v="0"/>
    <s v="None"/>
    <m/>
    <b v="0"/>
    <m/>
    <b v="1"/>
    <s v="Res"/>
    <s v="Any"/>
    <x v="0"/>
    <s v="Refrig"/>
    <s v="Ref_Storage"/>
    <x v="1"/>
    <m/>
    <m/>
    <s v="Appl-ESFrzr"/>
    <s v="Appl-ESFrzr"/>
    <m/>
    <s v="Upright freezer, Size range = Medium (13-16 cu ft), AV = 25.5, Minimum code compiant, Rated kWh = 274"/>
    <x v="348"/>
    <m/>
    <s v="Frzr-Up-ManDef_Med-Code"/>
    <s v="Frzr-Up-ManDef_Med-Tier2"/>
    <s v="Standard"/>
    <m/>
    <m/>
    <s v="DEER2014"/>
    <s v="DEER2015"/>
  </r>
  <r>
    <n v="715"/>
    <s v="RE-Frzr-Up-ManDef_Large-Tier1"/>
    <x v="354"/>
    <s v="DEER2015"/>
    <s v="D15 v1"/>
    <d v="2014-11-22T00:00:00"/>
    <m/>
    <s v="RobNc"/>
    <s v="Res-Frzr-dKWH-Cond"/>
    <s v="DEER"/>
    <s v="Scaled"/>
    <s v="Delta"/>
    <n v="37"/>
    <n v="0"/>
    <s v="None"/>
    <m/>
    <b v="0"/>
    <m/>
    <b v="1"/>
    <s v="Res"/>
    <s v="Any"/>
    <x v="0"/>
    <s v="Refrig"/>
    <s v="Ref_Storage"/>
    <x v="1"/>
    <m/>
    <m/>
    <s v="Appl-ESFrzr"/>
    <s v="Appl-ESFrzr"/>
    <m/>
    <s v="Upright freezer, Size range = Large (&gt;16 cu ft), AV = 31.7, Minimum code compiant, Rated kWh = 294"/>
    <x v="349"/>
    <m/>
    <s v="Frzr-Up-ManDef_Large-Code"/>
    <s v="Frzr-Up-ManDef_Large-Tier1"/>
    <s v="Standard"/>
    <m/>
    <m/>
    <s v="DEER2014"/>
    <s v="DEER2015"/>
  </r>
  <r>
    <n v="716"/>
    <s v="RE-Frzr-Up-ManDef_Large-Tier2"/>
    <x v="355"/>
    <s v="DEER2015"/>
    <s v="D15 v1"/>
    <d v="2014-11-22T00:00:00"/>
    <m/>
    <s v="RobNc"/>
    <s v="Res-Frzr-dKWH-Cond"/>
    <s v="DEER"/>
    <s v="Scaled"/>
    <s v="Delta"/>
    <n v="111"/>
    <n v="0"/>
    <s v="None"/>
    <m/>
    <b v="0"/>
    <m/>
    <b v="1"/>
    <s v="Res"/>
    <s v="Any"/>
    <x v="0"/>
    <s v="Refrig"/>
    <s v="Ref_Storage"/>
    <x v="1"/>
    <m/>
    <m/>
    <s v="Appl-ESFrzr"/>
    <s v="Appl-ESFrzr"/>
    <m/>
    <s v="Upright freezer, Size range = Large (&gt;16 cu ft), AV = 31.7, Minimum code compiant, Rated kWh = 294"/>
    <x v="350"/>
    <m/>
    <s v="Frzr-Up-ManDef_Large-Code"/>
    <s v="Frzr-Up-ManDef_Large-Tier2"/>
    <s v="Standard"/>
    <m/>
    <m/>
    <s v="DEER2014"/>
    <s v="DEER2015"/>
  </r>
  <r>
    <n v="717"/>
    <s v="RE-Frzr-Up-ManDef_WtdSize-Tier1"/>
    <x v="356"/>
    <s v="DEER2015"/>
    <s v="D15 v1"/>
    <d v="2014-11-22T00:00:00"/>
    <m/>
    <s v="RobNc"/>
    <s v="Res-Frzr-dKWH-Cond"/>
    <s v="DEER"/>
    <s v="Scaled"/>
    <s v="Delta"/>
    <n v="34"/>
    <n v="0"/>
    <s v="None"/>
    <m/>
    <b v="0"/>
    <m/>
    <b v="1"/>
    <s v="Res"/>
    <s v="Any"/>
    <x v="0"/>
    <s v="Refrig"/>
    <s v="Ref_Storage"/>
    <x v="1"/>
    <m/>
    <m/>
    <s v="Appl-ESFrzr"/>
    <s v="Appl-ESFrzr"/>
    <m/>
    <s v="Upright freezer, Size range = Weighted Size, AV = 26.4, Minimum code compiant, Rated kWh = 277"/>
    <x v="351"/>
    <m/>
    <s v="Frzr-Up-ManDef_WtdSize-Code"/>
    <s v="Frzr-Up-ManDef_WtdSize-Tier1"/>
    <s v="Standard"/>
    <m/>
    <m/>
    <s v="DEER2014"/>
    <s v="DEER2015"/>
  </r>
  <r>
    <n v="718"/>
    <s v="RE-Frzr-Up-ManDef_WtdSize-Tier2"/>
    <x v="357"/>
    <s v="DEER2015"/>
    <s v="D15 v1"/>
    <d v="2014-11-22T00:00:00"/>
    <m/>
    <s v="RobNc"/>
    <s v="Res-Frzr-dKWH-Cond"/>
    <s v="DEER"/>
    <s v="Scaled"/>
    <s v="Delta"/>
    <n v="102"/>
    <n v="0"/>
    <s v="None"/>
    <m/>
    <b v="0"/>
    <m/>
    <b v="1"/>
    <s v="Res"/>
    <s v="Any"/>
    <x v="0"/>
    <s v="Refrig"/>
    <s v="Ref_Storage"/>
    <x v="1"/>
    <m/>
    <m/>
    <s v="Appl-ESFrzr"/>
    <s v="Appl-ESFrzr"/>
    <m/>
    <s v="Upright freezer, Size range = Weighted Size, AV = 26.4, Minimum code compiant, Rated kWh = 277"/>
    <x v="352"/>
    <m/>
    <s v="Frzr-Up-ManDef_WtdSize-Code"/>
    <s v="Frzr-Up-ManDef_WtdSize-Tier2"/>
    <s v="Standard"/>
    <m/>
    <m/>
    <s v="DEER2014"/>
    <s v="DEER2015"/>
  </r>
  <r>
    <n v="719"/>
    <s v="RE-Frzr-Up-AutoDef_Small-Tier1"/>
    <x v="358"/>
    <s v="DEER2015"/>
    <s v="D15 v1"/>
    <d v="2014-11-22T00:00:00"/>
    <m/>
    <s v="RobNc"/>
    <s v="Res-Frzr-dKWH-Cond"/>
    <s v="DEER"/>
    <s v="Scaled"/>
    <s v="Delta"/>
    <n v="40"/>
    <n v="0"/>
    <s v="None"/>
    <m/>
    <b v="0"/>
    <m/>
    <b v="1"/>
    <s v="Res"/>
    <s v="Any"/>
    <x v="0"/>
    <s v="Refrig"/>
    <s v="Ref_Storage"/>
    <x v="1"/>
    <m/>
    <m/>
    <s v="Appl-ESFrzr"/>
    <s v="Appl-ESFrzr"/>
    <m/>
    <s v="Upright freezer, with Icemaker,  Size range = Small (&lt;13 cu ft.), AV = 19.4, Minimum code compiant, Rated kWh = 323"/>
    <x v="353"/>
    <m/>
    <s v="Frzr-Up-AutoDef_Small-Code"/>
    <s v="Frzr-Up-AutoDef_Small-Tier1"/>
    <s v="Standard"/>
    <m/>
    <m/>
    <s v="DEER2014"/>
    <s v="DEER2015"/>
  </r>
  <r>
    <n v="720"/>
    <s v="RE-Frzr-Up-AutoDef_Small-Tier2"/>
    <x v="359"/>
    <s v="DEER2015"/>
    <s v="D15 v1"/>
    <d v="2014-11-22T00:00:00"/>
    <m/>
    <s v="RobNc"/>
    <s v="Res-Frzr-dKWH-Cond"/>
    <s v="DEER"/>
    <s v="Scaled"/>
    <s v="Delta"/>
    <n v="119"/>
    <n v="0"/>
    <s v="None"/>
    <m/>
    <b v="0"/>
    <m/>
    <b v="1"/>
    <s v="Res"/>
    <s v="Any"/>
    <x v="0"/>
    <s v="Refrig"/>
    <s v="Ref_Storage"/>
    <x v="1"/>
    <m/>
    <m/>
    <s v="Appl-ESFrzr"/>
    <s v="Appl-ESFrzr"/>
    <m/>
    <s v="Upright freezer, with Icemaker,  Size range = Small (&lt;13 cu ft.), AV = 19.4, Minimum code compiant, Rated kWh = 323"/>
    <x v="354"/>
    <m/>
    <s v="Frzr-Up-AutoDef_Small-Code"/>
    <s v="Frzr-Up-AutoDef_Small-Tier2"/>
    <s v="Standard"/>
    <m/>
    <m/>
    <s v="DEER2014"/>
    <s v="DEER2015"/>
  </r>
  <r>
    <n v="721"/>
    <s v="RE-Frzr-Up-AutoDef_Med-Tier1"/>
    <x v="360"/>
    <s v="DEER2015"/>
    <s v="D15 v1"/>
    <d v="2014-11-22T00:00:00"/>
    <m/>
    <s v="RobNc"/>
    <s v="Res-Frzr-dKWH-Cond"/>
    <s v="DEER"/>
    <s v="Scaled"/>
    <s v="Delta"/>
    <n v="45"/>
    <n v="0"/>
    <s v="None"/>
    <m/>
    <b v="0"/>
    <m/>
    <b v="1"/>
    <s v="Res"/>
    <s v="Any"/>
    <x v="0"/>
    <s v="Refrig"/>
    <s v="Ref_Storage"/>
    <x v="1"/>
    <m/>
    <m/>
    <s v="Appl-ESFrzr"/>
    <s v="Appl-ESFrzr"/>
    <m/>
    <s v="Upright freezer, with Icemaker,  Size range = Medium (13-16 cu ft), AV = 25.5, Minimum code compiant, Rated kWh = 353"/>
    <x v="355"/>
    <m/>
    <s v="Frzr-Up-AutoDef_Med-Code"/>
    <s v="Frzr-Up-AutoDef_Med-Tier1"/>
    <s v="Standard"/>
    <m/>
    <m/>
    <s v="DEER2014"/>
    <s v="DEER2015"/>
  </r>
  <r>
    <n v="722"/>
    <s v="RE-Frzr-Up-AutoDef_Med-Tier2"/>
    <x v="361"/>
    <s v="DEER2015"/>
    <s v="D15 v1"/>
    <d v="2014-11-22T00:00:00"/>
    <m/>
    <s v="RobNc"/>
    <s v="Res-Frzr-dKWH-Cond"/>
    <s v="DEER"/>
    <s v="Scaled"/>
    <s v="Delta"/>
    <n v="134"/>
    <n v="0"/>
    <s v="None"/>
    <m/>
    <b v="0"/>
    <m/>
    <b v="1"/>
    <s v="Res"/>
    <s v="Any"/>
    <x v="0"/>
    <s v="Refrig"/>
    <s v="Ref_Storage"/>
    <x v="1"/>
    <m/>
    <m/>
    <s v="Appl-ESFrzr"/>
    <s v="Appl-ESFrzr"/>
    <m/>
    <s v="Upright freezer, with Icemaker,  Size range = Medium (13-16 cu ft), AV = 25.5, Minimum code compiant, Rated kWh = 353"/>
    <x v="356"/>
    <m/>
    <s v="Frzr-Up-AutoDef_Med-Code"/>
    <s v="Frzr-Up-AutoDef_Med-Tier2"/>
    <s v="Standard"/>
    <m/>
    <m/>
    <s v="DEER2014"/>
    <s v="DEER2015"/>
  </r>
  <r>
    <n v="723"/>
    <s v="RE-Frzr-Up-AutoDef_Large-Tier1"/>
    <x v="362"/>
    <s v="DEER2015"/>
    <s v="D15 v1"/>
    <d v="2014-11-22T00:00:00"/>
    <m/>
    <s v="RobNc"/>
    <s v="Res-Frzr-dKWH-Cond"/>
    <s v="DEER"/>
    <s v="Scaled"/>
    <s v="Delta"/>
    <n v="50"/>
    <n v="0"/>
    <s v="None"/>
    <m/>
    <b v="0"/>
    <m/>
    <b v="1"/>
    <s v="Res"/>
    <s v="Any"/>
    <x v="0"/>
    <s v="Refrig"/>
    <s v="Ref_Storage"/>
    <x v="1"/>
    <m/>
    <m/>
    <s v="Appl-ESFrzr"/>
    <s v="Appl-ESFrzr"/>
    <m/>
    <s v="Upright freezer, with Icemaker,  Size range = Large (&gt;16 cu ft), AV = 31.7, Minimum code compiant, Rated kWh = 383"/>
    <x v="357"/>
    <m/>
    <s v="Frzr-Up-AutoDef_Large-Code"/>
    <s v="Frzr-Up-AutoDef_Large-Tier1"/>
    <s v="Standard"/>
    <m/>
    <m/>
    <s v="DEER2014"/>
    <s v="DEER2015"/>
  </r>
  <r>
    <n v="724"/>
    <s v="RE-Frzr-Up-AutoDef_Large-Tier2"/>
    <x v="363"/>
    <s v="DEER2015"/>
    <s v="D15 v1"/>
    <d v="2014-11-22T00:00:00"/>
    <m/>
    <s v="RobNc"/>
    <s v="Res-Frzr-dKWH-Cond"/>
    <s v="DEER"/>
    <s v="Scaled"/>
    <s v="Delta"/>
    <n v="151"/>
    <n v="0"/>
    <s v="None"/>
    <m/>
    <b v="0"/>
    <m/>
    <b v="1"/>
    <s v="Res"/>
    <s v="Any"/>
    <x v="0"/>
    <s v="Refrig"/>
    <s v="Ref_Storage"/>
    <x v="1"/>
    <m/>
    <m/>
    <s v="Appl-ESFrzr"/>
    <s v="Appl-ESFrzr"/>
    <m/>
    <s v="Upright freezer, with Icemaker,  Size range = Large (&gt;16 cu ft), AV = 31.7, Minimum code compiant, Rated kWh = 383"/>
    <x v="358"/>
    <m/>
    <s v="Frzr-Up-AutoDef_Large-Code"/>
    <s v="Frzr-Up-AutoDef_Large-Tier2"/>
    <s v="Standard"/>
    <m/>
    <m/>
    <s v="DEER2014"/>
    <s v="DEER2015"/>
  </r>
  <r>
    <n v="725"/>
    <s v="RE-Frzr-Up-AutoDef_WtdSize-Tier1"/>
    <x v="364"/>
    <s v="DEER2015"/>
    <s v="D15 v1"/>
    <d v="2014-11-22T00:00:00"/>
    <m/>
    <s v="RobNc"/>
    <s v="Res-Frzr-dKWH-Cond"/>
    <s v="DEER"/>
    <s v="Scaled"/>
    <s v="Delta"/>
    <n v="47"/>
    <n v="0"/>
    <s v="None"/>
    <m/>
    <b v="0"/>
    <m/>
    <b v="1"/>
    <s v="Res"/>
    <s v="Any"/>
    <x v="0"/>
    <s v="Refrig"/>
    <s v="Ref_Storage"/>
    <x v="1"/>
    <m/>
    <m/>
    <s v="Appl-ESFrzr"/>
    <s v="Appl-ESFrzr"/>
    <m/>
    <s v="Upright freezer, with Icemaker,  Size range = Weighted Size, AV = 28.4, Minimum code compiant, Rated kWh = 367"/>
    <x v="359"/>
    <m/>
    <s v="Frzr-Up-AutoDef_WtdSize-Code"/>
    <s v="Frzr-Up-AutoDef_WtdSize-Tier1"/>
    <s v="Standard"/>
    <m/>
    <m/>
    <s v="DEER2014"/>
    <s v="DEER2015"/>
  </r>
  <r>
    <n v="726"/>
    <s v="RE-Frzr-Up-AutoDef_WtdSize-Tier2"/>
    <x v="365"/>
    <s v="DEER2015"/>
    <s v="D15 v1"/>
    <d v="2014-11-22T00:00:00"/>
    <m/>
    <s v="RobNc"/>
    <s v="Res-Frzr-dKWH-Cond"/>
    <s v="DEER"/>
    <s v="Scaled"/>
    <s v="Delta"/>
    <n v="142"/>
    <n v="0"/>
    <s v="None"/>
    <m/>
    <b v="0"/>
    <m/>
    <b v="1"/>
    <s v="Res"/>
    <s v="Any"/>
    <x v="0"/>
    <s v="Refrig"/>
    <s v="Ref_Storage"/>
    <x v="1"/>
    <m/>
    <m/>
    <s v="Appl-ESFrzr"/>
    <s v="Appl-ESFrzr"/>
    <m/>
    <s v="Upright freezer, with Icemaker,  Size range = Weighted Size, AV = 28.4, Minimum code compiant, Rated kWh = 367"/>
    <x v="360"/>
    <m/>
    <s v="Frzr-Up-AutoDef_WtdSize-Code"/>
    <s v="Frzr-Up-AutoDef_WtdSize-Tier2"/>
    <s v="Standard"/>
    <m/>
    <m/>
    <s v="DEER2014"/>
    <s v="DEER2015"/>
  </r>
  <r>
    <n v="727"/>
    <s v="RE-Frzr-Chest-ManDef_Small-Tier1"/>
    <x v="366"/>
    <s v="DEER2015"/>
    <s v="D15 v1"/>
    <d v="2014-11-22T00:00:00"/>
    <m/>
    <s v="RobNc"/>
    <s v="Res-Frzr-dKWH-Cond"/>
    <s v="DEER"/>
    <s v="Scaled"/>
    <s v="Delta"/>
    <n v="25"/>
    <n v="0"/>
    <s v="None"/>
    <m/>
    <b v="0"/>
    <m/>
    <b v="1"/>
    <s v="Res"/>
    <s v="Any"/>
    <x v="0"/>
    <s v="Refrig"/>
    <s v="Ref_Storage"/>
    <x v="1"/>
    <m/>
    <m/>
    <s v="Appl-ESFrzr"/>
    <s v="Appl-ESFrzr"/>
    <m/>
    <s v="Chest freezer, Size range = Small (&lt;13 cu ft.), AV = 19.4, Minimum code compiant, Rated kWh = 188"/>
    <x v="361"/>
    <m/>
    <s v="Frzr-Chest-ManDef_Small-Code"/>
    <s v="Frzr-Chest-ManDef_Small-Tier1"/>
    <s v="Standard"/>
    <m/>
    <m/>
    <s v="DEER2014"/>
    <s v="DEER2015"/>
  </r>
  <r>
    <n v="728"/>
    <s v="RE-Frzr-Chest-ManDef_Small-Tier2"/>
    <x v="367"/>
    <s v="DEER2015"/>
    <s v="D15 v1"/>
    <d v="2014-11-22T00:00:00"/>
    <m/>
    <s v="RobNc"/>
    <s v="Res-Frzr-dKWH-Cond"/>
    <s v="DEER"/>
    <s v="Scaled"/>
    <s v="Delta"/>
    <n v="75"/>
    <n v="0"/>
    <s v="None"/>
    <m/>
    <b v="0"/>
    <m/>
    <b v="1"/>
    <s v="Res"/>
    <s v="Any"/>
    <x v="0"/>
    <s v="Refrig"/>
    <s v="Ref_Storage"/>
    <x v="1"/>
    <m/>
    <m/>
    <s v="Appl-ESFrzr"/>
    <s v="Appl-ESFrzr"/>
    <m/>
    <s v="Chest freezer, Size range = Small (&lt;13 cu ft.), AV = 19.4, Minimum code compiant, Rated kWh = 188"/>
    <x v="362"/>
    <m/>
    <s v="Frzr-Chest-ManDef_Small-Code"/>
    <s v="Frzr-Chest-ManDef_Small-Tier2"/>
    <s v="Standard"/>
    <m/>
    <m/>
    <s v="DEER2014"/>
    <s v="DEER2015"/>
  </r>
  <r>
    <n v="729"/>
    <s v="RE-Frzr-Chest-ManDef_Med-Tier1"/>
    <x v="368"/>
    <s v="DEER2015"/>
    <s v="D15 v1"/>
    <d v="2014-11-22T00:00:00"/>
    <m/>
    <s v="RobNc"/>
    <s v="Res-Frzr-dKWH-Cond"/>
    <s v="DEER"/>
    <s v="Scaled"/>
    <s v="Delta"/>
    <n v="29"/>
    <n v="0"/>
    <s v="None"/>
    <m/>
    <b v="0"/>
    <m/>
    <b v="1"/>
    <s v="Res"/>
    <s v="Any"/>
    <x v="0"/>
    <s v="Refrig"/>
    <s v="Ref_Storage"/>
    <x v="1"/>
    <m/>
    <m/>
    <s v="Appl-ESFrzr"/>
    <s v="Appl-ESFrzr"/>
    <m/>
    <s v="Chest freezer, Size range = Medium (13-16 cu ft), AV = 25.5, Minimum code compiant, Rated kWh = 214"/>
    <x v="363"/>
    <m/>
    <s v="Frzr-Chest-ManDef_Med-Code"/>
    <s v="Frzr-Chest-ManDef_Med-Tier1"/>
    <s v="Standard"/>
    <m/>
    <m/>
    <s v="DEER2014"/>
    <s v="DEER2015"/>
  </r>
  <r>
    <n v="730"/>
    <s v="RE-Frzr-Chest-ManDef_Med-Tier2"/>
    <x v="369"/>
    <s v="DEER2015"/>
    <s v="D15 v1"/>
    <d v="2014-11-22T00:00:00"/>
    <m/>
    <s v="RobNc"/>
    <s v="Res-Frzr-dKWH-Cond"/>
    <s v="DEER"/>
    <s v="Scaled"/>
    <s v="Delta"/>
    <n v="88"/>
    <n v="0"/>
    <s v="None"/>
    <m/>
    <b v="0"/>
    <m/>
    <b v="1"/>
    <s v="Res"/>
    <s v="Any"/>
    <x v="0"/>
    <s v="Refrig"/>
    <s v="Ref_Storage"/>
    <x v="1"/>
    <m/>
    <m/>
    <s v="Appl-ESFrzr"/>
    <s v="Appl-ESFrzr"/>
    <m/>
    <s v="Chest freezer, Size range = Medium (13-16 cu ft), AV = 25.5, Minimum code compiant, Rated kWh = 214"/>
    <x v="364"/>
    <m/>
    <s v="Frzr-Chest-ManDef_Med-Code"/>
    <s v="Frzr-Chest-ManDef_Med-Tier2"/>
    <s v="Standard"/>
    <m/>
    <m/>
    <s v="DEER2014"/>
    <s v="DEER2015"/>
  </r>
  <r>
    <n v="731"/>
    <s v="RE-Frzr-Chest-ManDef_Large-Tier1"/>
    <x v="370"/>
    <s v="DEER2015"/>
    <s v="D15 v1"/>
    <d v="2014-11-22T00:00:00"/>
    <m/>
    <s v="RobNc"/>
    <s v="Res-Frzr-dKWH-Cond"/>
    <s v="DEER"/>
    <s v="Scaled"/>
    <s v="Delta"/>
    <n v="34"/>
    <n v="0"/>
    <s v="None"/>
    <m/>
    <b v="0"/>
    <m/>
    <b v="1"/>
    <s v="Res"/>
    <s v="Any"/>
    <x v="0"/>
    <s v="Refrig"/>
    <s v="Ref_Storage"/>
    <x v="1"/>
    <m/>
    <m/>
    <s v="Appl-ESFrzr"/>
    <s v="Appl-ESFrzr"/>
    <m/>
    <s v="Chest freezer, Size range = Large (&gt;16 cu ft), AV = 31.7, Minimum code compiant, Rated kWh = 239"/>
    <x v="365"/>
    <m/>
    <s v="Frzr-Chest-ManDef_Large-Code"/>
    <s v="Frzr-Chest-ManDef_Large-Tier1"/>
    <s v="Standard"/>
    <m/>
    <m/>
    <s v="DEER2014"/>
    <s v="DEER2015"/>
  </r>
  <r>
    <n v="732"/>
    <s v="RE-Frzr-Chest-ManDef_Large-Tier2"/>
    <x v="371"/>
    <s v="DEER2015"/>
    <s v="D15 v1"/>
    <d v="2014-11-22T00:00:00"/>
    <m/>
    <s v="RobNc"/>
    <s v="Res-Frzr-dKWH-Cond"/>
    <s v="DEER"/>
    <s v="Scaled"/>
    <s v="Delta"/>
    <n v="102"/>
    <n v="0"/>
    <s v="None"/>
    <m/>
    <b v="0"/>
    <m/>
    <b v="1"/>
    <s v="Res"/>
    <s v="Any"/>
    <x v="0"/>
    <s v="Refrig"/>
    <s v="Ref_Storage"/>
    <x v="1"/>
    <m/>
    <m/>
    <s v="Appl-ESFrzr"/>
    <s v="Appl-ESFrzr"/>
    <m/>
    <s v="Chest freezer, Size range = Large (&gt;16 cu ft), AV = 31.7, Minimum code compiant, Rated kWh = 239"/>
    <x v="366"/>
    <m/>
    <s v="Frzr-Chest-ManDef_Large-Code"/>
    <s v="Frzr-Chest-ManDef_Large-Tier2"/>
    <s v="Standard"/>
    <m/>
    <m/>
    <s v="DEER2014"/>
    <s v="DEER2015"/>
  </r>
  <r>
    <n v="733"/>
    <s v="RE-Frzr-Chest-ManDef_WtdSize-Tier1"/>
    <x v="372"/>
    <s v="DEER2015"/>
    <s v="D15 v1"/>
    <d v="2014-11-22T00:00:00"/>
    <m/>
    <s v="RobNc"/>
    <s v="Res-Frzr-dKWH-Cond"/>
    <s v="DEER"/>
    <s v="Scaled"/>
    <s v="Delta"/>
    <n v="27"/>
    <n v="0"/>
    <s v="None"/>
    <m/>
    <b v="0"/>
    <m/>
    <b v="1"/>
    <s v="Res"/>
    <s v="Any"/>
    <x v="0"/>
    <s v="Refrig"/>
    <s v="Ref_Storage"/>
    <x v="1"/>
    <m/>
    <m/>
    <s v="Appl-ESFrzr"/>
    <s v="Appl-ESFrzr"/>
    <m/>
    <s v="Chest freezer, Size range = Weighted Size, AV = 21.9, Minimum code compiant, Rated kWh = 199"/>
    <x v="367"/>
    <m/>
    <s v="Frzr-Chest-ManDef_WtdSize-Code"/>
    <s v="Frzr-Chest-ManDef_WtdSize-Tier1"/>
    <s v="Standard"/>
    <m/>
    <m/>
    <s v="DEER2014"/>
    <s v="DEER2015"/>
  </r>
  <r>
    <n v="734"/>
    <s v="RE-Frzr-Chest-ManDef_WtdSize-Tier2"/>
    <x v="373"/>
    <s v="DEER2015"/>
    <s v="D15 v1"/>
    <d v="2014-11-22T00:00:00"/>
    <m/>
    <s v="RobNc"/>
    <s v="Res-Frzr-dKWH-Cond"/>
    <s v="DEER"/>
    <s v="Scaled"/>
    <s v="Delta"/>
    <n v="80"/>
    <n v="0"/>
    <s v="None"/>
    <m/>
    <b v="0"/>
    <m/>
    <b v="1"/>
    <s v="Res"/>
    <s v="Any"/>
    <x v="0"/>
    <s v="Refrig"/>
    <s v="Ref_Storage"/>
    <x v="1"/>
    <m/>
    <m/>
    <s v="Appl-ESFrzr"/>
    <s v="Appl-ESFrzr"/>
    <m/>
    <s v="Chest freezer, Size range = Weighted Size, AV = 21.9, Minimum code compiant, Rated kWh = 199"/>
    <x v="368"/>
    <m/>
    <s v="Frzr-Chest-ManDef_WtdSize-Code"/>
    <s v="Frzr-Chest-ManDef_WtdSize-Tier2"/>
    <s v="Standard"/>
    <m/>
    <m/>
    <s v="DEER2014"/>
    <s v="DEER2015"/>
  </r>
  <r>
    <n v="735"/>
    <s v="RE-Frzr-Chest-AutoDef_Small-Tier1"/>
    <x v="374"/>
    <s v="DEER2015"/>
    <s v="D15 v1"/>
    <d v="2014-11-22T00:00:00"/>
    <m/>
    <s v="RobNc"/>
    <s v="Res-Frzr-dKWH-Cond"/>
    <s v="DEER"/>
    <s v="Scaled"/>
    <s v="Delta"/>
    <n v="35"/>
    <n v="0"/>
    <s v="None"/>
    <m/>
    <b v="0"/>
    <m/>
    <b v="1"/>
    <s v="Res"/>
    <s v="Any"/>
    <x v="0"/>
    <s v="Refrig"/>
    <s v="Ref_Storage"/>
    <x v="1"/>
    <m/>
    <m/>
    <s v="Appl-ESFrzr"/>
    <s v="Appl-ESFrzr"/>
    <m/>
    <s v="Chest freezer, Size range = Small (&lt;13 cu ft.), AV = 19.4, Minimum code compiant, Rated kWh = 261"/>
    <x v="369"/>
    <m/>
    <s v="Frzr-Chest-AutoDef_Small-Code"/>
    <s v="Frzr-Chest-AutoDef_Small-Tier1"/>
    <s v="Standard"/>
    <m/>
    <m/>
    <s v="DEER2014"/>
    <s v="DEER2015"/>
  </r>
  <r>
    <n v="736"/>
    <s v="RE-Frzr-Chest-AutoDef_Small-Tier2"/>
    <x v="375"/>
    <s v="DEER2015"/>
    <s v="D15 v1"/>
    <d v="2014-11-22T00:00:00"/>
    <m/>
    <s v="RobNc"/>
    <s v="Res-Frzr-dKWH-Cond"/>
    <s v="DEER"/>
    <s v="Scaled"/>
    <s v="Delta"/>
    <n v="104"/>
    <n v="0"/>
    <s v="None"/>
    <m/>
    <b v="0"/>
    <m/>
    <b v="1"/>
    <s v="Res"/>
    <s v="Any"/>
    <x v="0"/>
    <s v="Refrig"/>
    <s v="Ref_Storage"/>
    <x v="1"/>
    <m/>
    <m/>
    <s v="Appl-ESFrzr"/>
    <s v="Appl-ESFrzr"/>
    <m/>
    <s v="Chest freezer, Size range = Small (&lt;13 cu ft.), AV = 19.4, Minimum code compiant, Rated kWh = 261"/>
    <x v="370"/>
    <m/>
    <s v="Frzr-Chest-AutoDef_Small-Code"/>
    <s v="Frzr-Chest-AutoDef_Small-Tier2"/>
    <s v="Standard"/>
    <m/>
    <m/>
    <s v="DEER2014"/>
    <s v="DEER2015"/>
  </r>
  <r>
    <n v="737"/>
    <s v="RE-Frzr-Chest-AutoDef_Med-Tier1"/>
    <x v="376"/>
    <s v="DEER2015"/>
    <s v="D15 v1"/>
    <d v="2014-11-22T00:00:00"/>
    <m/>
    <s v="RobNc"/>
    <s v="Res-Frzr-dKWH-Cond"/>
    <s v="DEER"/>
    <s v="Scaled"/>
    <s v="Delta"/>
    <n v="41"/>
    <n v="0"/>
    <s v="None"/>
    <m/>
    <b v="0"/>
    <m/>
    <b v="1"/>
    <s v="Res"/>
    <s v="Any"/>
    <x v="0"/>
    <s v="Refrig"/>
    <s v="Ref_Storage"/>
    <x v="1"/>
    <m/>
    <m/>
    <s v="Appl-ESFrzr"/>
    <s v="Appl-ESFrzr"/>
    <m/>
    <s v="Chest freezer, Size range = Medium (13-16 cu ft), AV = 25.5, Minimum code compiant, Rated kWh = 297"/>
    <x v="371"/>
    <m/>
    <s v="Frzr-Chest-AutoDef_Med-Code"/>
    <s v="Frzr-Chest-AutoDef_Med-Tier1"/>
    <s v="Standard"/>
    <m/>
    <m/>
    <s v="DEER2014"/>
    <s v="DEER2015"/>
  </r>
  <r>
    <n v="738"/>
    <s v="RE-Frzr-Chest-AutoDef_Med-Tier2"/>
    <x v="377"/>
    <s v="DEER2015"/>
    <s v="D15 v1"/>
    <d v="2014-11-22T00:00:00"/>
    <m/>
    <s v="RobNc"/>
    <s v="Res-Frzr-dKWH-Cond"/>
    <s v="DEER"/>
    <s v="Scaled"/>
    <s v="Delta"/>
    <n v="123"/>
    <n v="0"/>
    <s v="None"/>
    <m/>
    <b v="0"/>
    <m/>
    <b v="1"/>
    <s v="Res"/>
    <s v="Any"/>
    <x v="0"/>
    <s v="Refrig"/>
    <s v="Ref_Storage"/>
    <x v="1"/>
    <m/>
    <m/>
    <s v="Appl-ESFrzr"/>
    <s v="Appl-ESFrzr"/>
    <m/>
    <s v="Chest freezer, Size range = Medium (13-16 cu ft), AV = 25.5, Minimum code compiant, Rated kWh = 297"/>
    <x v="372"/>
    <m/>
    <s v="Frzr-Chest-AutoDef_Med-Code"/>
    <s v="Frzr-Chest-AutoDef_Med-Tier2"/>
    <s v="Standard"/>
    <m/>
    <m/>
    <s v="DEER2014"/>
    <s v="DEER2015"/>
  </r>
  <r>
    <n v="739"/>
    <s v="RE-Frzr-Chest-AutoDef_Large-Tier1"/>
    <x v="378"/>
    <s v="DEER2015"/>
    <s v="D15 v1"/>
    <d v="2014-11-22T00:00:00"/>
    <m/>
    <s v="RobNc"/>
    <s v="Res-Frzr-dKWH-Cond"/>
    <s v="DEER"/>
    <s v="Scaled"/>
    <s v="Delta"/>
    <n v="47"/>
    <n v="0"/>
    <s v="None"/>
    <m/>
    <b v="0"/>
    <m/>
    <b v="1"/>
    <s v="Res"/>
    <s v="Any"/>
    <x v="0"/>
    <s v="Refrig"/>
    <s v="Ref_Storage"/>
    <x v="1"/>
    <m/>
    <m/>
    <s v="Appl-ESFrzr"/>
    <s v="Appl-ESFrzr"/>
    <m/>
    <s v="Chest freezer, Size range = Large (&gt;16 cu ft), AV = 31.7, Minimum code compiant, Rated kWh = 332"/>
    <x v="373"/>
    <m/>
    <s v="Frzr-Chest-AutoDef_Large-Code"/>
    <s v="Frzr-Chest-AutoDef_Large-Tier1"/>
    <s v="Standard"/>
    <m/>
    <m/>
    <s v="DEER2014"/>
    <s v="DEER2015"/>
  </r>
  <r>
    <n v="740"/>
    <s v="RE-Frzr-Chest-AutoDef_Large-Tier2"/>
    <x v="379"/>
    <s v="DEER2015"/>
    <s v="D15 v1"/>
    <d v="2014-11-22T00:00:00"/>
    <m/>
    <s v="RobNc"/>
    <s v="Res-Frzr-dKWH-Cond"/>
    <s v="DEER"/>
    <s v="Scaled"/>
    <s v="Delta"/>
    <n v="142"/>
    <n v="0"/>
    <s v="None"/>
    <m/>
    <b v="0"/>
    <m/>
    <b v="1"/>
    <s v="Res"/>
    <s v="Any"/>
    <x v="0"/>
    <s v="Refrig"/>
    <s v="Ref_Storage"/>
    <x v="1"/>
    <m/>
    <m/>
    <s v="Appl-ESFrzr"/>
    <s v="Appl-ESFrzr"/>
    <m/>
    <s v="Chest freezer, Size range = Large (&gt;16 cu ft), AV = 31.7, Minimum code compiant, Rated kWh = 332"/>
    <x v="374"/>
    <m/>
    <s v="Frzr-Chest-AutoDef_Large-Code"/>
    <s v="Frzr-Chest-AutoDef_Large-Tier2"/>
    <s v="Standard"/>
    <m/>
    <m/>
    <s v="DEER2014"/>
    <s v="DEER2015"/>
  </r>
  <r>
    <n v="741"/>
    <s v="RE-Frzr-Chest-AutoDef_WtdSize-Tier1"/>
    <x v="380"/>
    <s v="DEER2015"/>
    <s v="D15 v1"/>
    <d v="2014-11-22T00:00:00"/>
    <m/>
    <s v="RobNc"/>
    <s v="Res-Frzr-dKWH-Cond"/>
    <s v="DEER"/>
    <s v="Scaled"/>
    <s v="Delta"/>
    <n v="38"/>
    <n v="0"/>
    <s v="None"/>
    <m/>
    <b v="0"/>
    <m/>
    <b v="1"/>
    <s v="Res"/>
    <s v="Any"/>
    <x v="0"/>
    <s v="Refrig"/>
    <s v="Ref_Storage"/>
    <x v="1"/>
    <m/>
    <m/>
    <s v="Appl-ESFrzr"/>
    <s v="Appl-ESFrzr"/>
    <m/>
    <s v="Chest freezer, Size range = Weighted, AV = 22.9, Minimum code compiant, Rated kWh = 282"/>
    <x v="375"/>
    <m/>
    <s v="Frzr-Chest-AutoDef_WtdSize-Code"/>
    <s v="Frzr-Chest-AutoDef_WtdSize-Tier1"/>
    <s v="Standard"/>
    <m/>
    <m/>
    <s v="DEER2014"/>
    <s v="DEER2015"/>
  </r>
  <r>
    <n v="742"/>
    <s v="RE-Frzr-Chest-AutoDef_WtdSize-Tier2"/>
    <x v="381"/>
    <s v="DEER2015"/>
    <s v="D15 v1"/>
    <d v="2014-11-22T00:00:00"/>
    <m/>
    <s v="RobNc"/>
    <s v="Res-Frzr-dKWH-Cond"/>
    <s v="DEER"/>
    <s v="Scaled"/>
    <s v="Delta"/>
    <n v="115"/>
    <n v="0"/>
    <s v="None"/>
    <m/>
    <b v="0"/>
    <m/>
    <b v="1"/>
    <s v="Res"/>
    <s v="Any"/>
    <x v="0"/>
    <s v="Refrig"/>
    <s v="Ref_Storage"/>
    <x v="1"/>
    <m/>
    <m/>
    <s v="Appl-ESFrzr"/>
    <s v="Appl-ESFrzr"/>
    <m/>
    <s v="Chest freezer, Size range = Weighted, AV = 22.9, Minimum code compiant, Rated kWh = 282"/>
    <x v="376"/>
    <m/>
    <s v="Frzr-Chest-AutoDef_WtdSize-Code"/>
    <s v="Frzr-Chest-AutoDef_WtdSize-Tier2"/>
    <s v="Standard"/>
    <m/>
    <m/>
    <s v="DEER2014"/>
    <s v="DEER2015"/>
  </r>
  <r>
    <n v="743"/>
    <s v="RE-Frzr-Wtd-Tier1"/>
    <x v="382"/>
    <s v="DEER2015"/>
    <s v="D15 v1"/>
    <d v="2014-11-22T00:00:00"/>
    <m/>
    <s v="RobNc"/>
    <s v="Res-Frzr-dKWH-Cond"/>
    <s v="DEER"/>
    <s v="Scaled"/>
    <s v="Delta"/>
    <n v="37"/>
    <n v="0"/>
    <s v="None"/>
    <m/>
    <b v="0"/>
    <m/>
    <b v="1"/>
    <s v="Res"/>
    <s v="Any"/>
    <x v="0"/>
    <s v="Refrig"/>
    <s v="Ref_Storage"/>
    <x v="1"/>
    <m/>
    <m/>
    <s v="Appl-ESFrzr"/>
    <s v="Appl-ESFrzr"/>
    <m/>
    <s v="Freezers, weighted configuration and size range, AV = 25, Minimum code compiant, Rated kWh = 282"/>
    <x v="377"/>
    <m/>
    <s v="Frzr-Wtd-Code"/>
    <s v="Frzr-Wtd-Tier1"/>
    <s v="Standard"/>
    <m/>
    <m/>
    <s v="DEER2014"/>
    <s v="DEER2015"/>
  </r>
  <r>
    <n v="744"/>
    <s v="RE-Frzr-Wtd-Tier2"/>
    <x v="383"/>
    <s v="DEER2015"/>
    <s v="D15 v1"/>
    <d v="2014-11-22T00:00:00"/>
    <m/>
    <s v="RobNc"/>
    <s v="Res-Frzr-dKWH-Cond"/>
    <s v="DEER"/>
    <s v="Scaled"/>
    <s v="Delta"/>
    <n v="110"/>
    <n v="0"/>
    <s v="None"/>
    <m/>
    <b v="0"/>
    <m/>
    <b v="1"/>
    <s v="Res"/>
    <s v="Any"/>
    <x v="0"/>
    <s v="Refrig"/>
    <s v="Ref_Storage"/>
    <x v="1"/>
    <m/>
    <m/>
    <s v="Appl-ESFrzr"/>
    <s v="Appl-ESFrzr"/>
    <m/>
    <s v="Freezers, weighted configuration and size range, AV = 25, Minimum code compiant, Rated kWh = 282"/>
    <x v="378"/>
    <m/>
    <s v="Frzr-Wtd-Code"/>
    <s v="Frzr-Wtd-Tier2"/>
    <s v="Standard"/>
    <m/>
    <m/>
    <s v="DEER2014"/>
    <s v="DEER2015"/>
  </r>
  <r>
    <n v="745"/>
    <s v="RE-RefgFrz_CmpMini-Tier1"/>
    <x v="384"/>
    <s v="DEER2015"/>
    <s v="D15 v1"/>
    <d v="2014-11-22T00:00:00"/>
    <m/>
    <s v="RobNc"/>
    <s v="Res-Frzr-dKWH-Cond"/>
    <s v="DEER"/>
    <s v="Scaled"/>
    <s v="Delta"/>
    <n v="31"/>
    <n v="0"/>
    <s v="None"/>
    <m/>
    <b v="0"/>
    <m/>
    <b v="1"/>
    <s v="Res"/>
    <s v="Any"/>
    <x v="0"/>
    <s v="Refrig"/>
    <s v="Ref_Storage"/>
    <x v="2"/>
    <m/>
    <m/>
    <s v="Appl-ESRefg"/>
    <s v="Appl-ESRefg"/>
    <m/>
    <s v="Refrigerator with interior freezer, Size range = compact (5-7 cu. ft.), AV = 6.3, Minimum code compiant, Rated kWh = 309"/>
    <x v="379"/>
    <m/>
    <s v="RefgFrz_CmpMini-Code"/>
    <s v="RefgFrz_CmpMini-Tier1"/>
    <s v="Standard"/>
    <m/>
    <m/>
    <s v="DEER2014"/>
    <s v="DEER2015"/>
  </r>
  <r>
    <n v="746"/>
    <s v="RE-RefgFrz_CmpMini-Tier2"/>
    <x v="385"/>
    <s v="DEER2015"/>
    <s v="D15 v1"/>
    <d v="2014-11-22T00:00:00"/>
    <m/>
    <s v="RobNc"/>
    <s v="Res-Frzr-dKWH-Cond"/>
    <s v="DEER"/>
    <s v="Scaled"/>
    <s v="Delta"/>
    <n v="93"/>
    <n v="0"/>
    <s v="None"/>
    <m/>
    <b v="0"/>
    <m/>
    <b v="1"/>
    <s v="Res"/>
    <s v="Any"/>
    <x v="0"/>
    <s v="Refrig"/>
    <s v="Ref_Storage"/>
    <x v="2"/>
    <m/>
    <m/>
    <s v="Appl-ESRefg"/>
    <s v="Appl-ESRefg"/>
    <m/>
    <s v="Refrigerator with interior freezer, Size range = compact (5-7 cu. ft.), AV = 6.3, Minimum code compiant, Rated kWh = 309"/>
    <x v="380"/>
    <m/>
    <s v="RefgFrz_CmpMini-Code"/>
    <s v="RefgFrz_CmpMini-Tier2"/>
    <s v="Standard"/>
    <m/>
    <m/>
    <s v="DEER2014"/>
    <s v="DEER2015"/>
  </r>
  <r>
    <n v="747"/>
    <s v="RE-RefgFrz_CmpSml-Tier1"/>
    <x v="386"/>
    <s v="DEER2015"/>
    <s v="D15 v1"/>
    <d v="2014-11-22T00:00:00"/>
    <m/>
    <s v="RobNc"/>
    <s v="Res-Frzr-dKWH-Cond"/>
    <s v="DEER"/>
    <s v="Scaled"/>
    <s v="Delta"/>
    <n v="28"/>
    <n v="0"/>
    <s v="None"/>
    <m/>
    <b v="0"/>
    <m/>
    <b v="1"/>
    <s v="Res"/>
    <s v="Any"/>
    <x v="0"/>
    <s v="Refrig"/>
    <s v="Ref_Storage"/>
    <x v="2"/>
    <m/>
    <m/>
    <s v="Appl-ESRefg"/>
    <s v="Appl-ESRefg"/>
    <m/>
    <s v="Refrigerator with interior freezer, Size range = compact mini (&lt;5 cu. ft.), AV = 3.1, Minimum code compiant, Rated kWh = 280"/>
    <x v="381"/>
    <m/>
    <s v="RefgFrz_CmpSml-Code"/>
    <s v="RefgFrz_CmpSml-Tier1"/>
    <s v="Standard"/>
    <m/>
    <m/>
    <s v="DEER2014"/>
    <s v="DEER2015"/>
  </r>
  <r>
    <n v="748"/>
    <s v="RE-RefgFrz_CmpSml-Tier2"/>
    <x v="387"/>
    <s v="DEER2015"/>
    <s v="D15 v1"/>
    <d v="2014-11-22T00:00:00"/>
    <m/>
    <s v="RobNc"/>
    <s v="Res-Frzr-dKWH-Cond"/>
    <s v="DEER"/>
    <s v="Scaled"/>
    <s v="Delta"/>
    <n v="84"/>
    <n v="0"/>
    <s v="None"/>
    <m/>
    <b v="0"/>
    <m/>
    <b v="1"/>
    <s v="Res"/>
    <s v="Any"/>
    <x v="0"/>
    <s v="Refrig"/>
    <s v="Ref_Storage"/>
    <x v="2"/>
    <m/>
    <m/>
    <s v="Appl-ESRefg"/>
    <s v="Appl-ESRefg"/>
    <m/>
    <s v="Refrigerator with interior freezer, Size range = compact mini (&lt;5 cu. ft.), AV = 3.1, Minimum code compiant, Rated kWh = 280"/>
    <x v="382"/>
    <m/>
    <s v="RefgFrz_CmpSml-Code"/>
    <s v="RefgFrz_CmpSml-Tier2"/>
    <s v="Standard"/>
    <m/>
    <m/>
    <s v="DEER2014"/>
    <s v="DEER2015"/>
  </r>
  <r>
    <n v="749"/>
    <s v="RE-Refg-All_CmpMini-Tier1"/>
    <x v="388"/>
    <s v="DEER2015"/>
    <s v="D15 v1"/>
    <d v="2014-11-22T00:00:00"/>
    <m/>
    <s v="RobNc"/>
    <s v="Res-Frzr-dKWH-Cond"/>
    <s v="DEER"/>
    <s v="Scaled"/>
    <s v="Delta"/>
    <n v="27"/>
    <n v="0"/>
    <s v="None"/>
    <m/>
    <b v="0"/>
    <m/>
    <b v="1"/>
    <s v="Res"/>
    <s v="Any"/>
    <x v="0"/>
    <s v="Refrig"/>
    <s v="Ref_Storage"/>
    <x v="2"/>
    <m/>
    <m/>
    <s v="Appl-ESRefg"/>
    <s v="Appl-ESRefg"/>
    <m/>
    <s v="Refrigerator without Freezer, Size range = compact (5-7 cu. ft.), AV = 6, Minimum code compiant, Rated kWh = 266"/>
    <x v="383"/>
    <m/>
    <s v="Refg-All_CmpMini-Code"/>
    <s v="Refg-All_CmpMini-Tier1"/>
    <s v="Standard"/>
    <m/>
    <m/>
    <s v="DEER2014"/>
    <s v="DEER2015"/>
  </r>
  <r>
    <n v="750"/>
    <s v="RE-Refg-All_CmpMini-Tier2"/>
    <x v="389"/>
    <s v="DEER2015"/>
    <s v="D15 v1"/>
    <d v="2014-11-22T00:00:00"/>
    <m/>
    <s v="RobNc"/>
    <s v="Res-Frzr-dKWH-Cond"/>
    <s v="DEER"/>
    <s v="Scaled"/>
    <s v="Delta"/>
    <n v="80"/>
    <n v="0"/>
    <s v="None"/>
    <m/>
    <b v="0"/>
    <m/>
    <b v="1"/>
    <s v="Res"/>
    <s v="Any"/>
    <x v="0"/>
    <s v="Refrig"/>
    <s v="Ref_Storage"/>
    <x v="2"/>
    <m/>
    <m/>
    <s v="Appl-ESRefg"/>
    <s v="Appl-ESRefg"/>
    <m/>
    <s v="Refrigerator without Freezer, Size range = compact (5-7 cu. ft.), AV = 6, Minimum code compiant, Rated kWh = 266"/>
    <x v="384"/>
    <m/>
    <s v="Refg-All_CmpMini-Code"/>
    <s v="Refg-All_CmpMini-Tier2"/>
    <s v="Standard"/>
    <m/>
    <m/>
    <s v="DEER2014"/>
    <s v="DEER2015"/>
  </r>
  <r>
    <n v="751"/>
    <s v="RE-Refg-All_CmpSml-Tier1"/>
    <x v="390"/>
    <s v="DEER2015"/>
    <s v="D15 v1"/>
    <d v="2014-11-22T00:00:00"/>
    <m/>
    <s v="RobNc"/>
    <s v="Res-Frzr-dKWH-Cond"/>
    <s v="DEER"/>
    <s v="Scaled"/>
    <s v="Delta"/>
    <n v="24"/>
    <n v="0"/>
    <s v="None"/>
    <m/>
    <b v="0"/>
    <m/>
    <b v="1"/>
    <s v="Res"/>
    <s v="Any"/>
    <x v="0"/>
    <s v="Refrig"/>
    <s v="Ref_Storage"/>
    <x v="2"/>
    <m/>
    <m/>
    <s v="Appl-ESRefg"/>
    <s v="Appl-ESRefg"/>
    <m/>
    <s v="Refrigerator without Freezer, Size range = compact mini (&lt;5 cu. ft.), AV = 3, Minimum code compiant, Rated kWh = 243"/>
    <x v="385"/>
    <m/>
    <s v="Refg-All_CmpSml-Code"/>
    <s v="Refg-All_CmpSml-Tier1"/>
    <s v="Standard"/>
    <m/>
    <m/>
    <s v="DEER2014"/>
    <s v="DEER2015"/>
  </r>
  <r>
    <n v="752"/>
    <s v="RE-Refg-All_CmpSml-Tier2"/>
    <x v="391"/>
    <s v="DEER2015"/>
    <s v="D15 v1"/>
    <d v="2014-11-22T00:00:00"/>
    <m/>
    <s v="RobNc"/>
    <s v="Res-Frzr-dKWH-Cond"/>
    <s v="DEER"/>
    <s v="Scaled"/>
    <s v="Delta"/>
    <n v="73"/>
    <n v="0"/>
    <s v="None"/>
    <m/>
    <b v="0"/>
    <m/>
    <b v="1"/>
    <s v="Res"/>
    <s v="Any"/>
    <x v="0"/>
    <s v="Refrig"/>
    <s v="Ref_Storage"/>
    <x v="2"/>
    <m/>
    <m/>
    <s v="Appl-ESRefg"/>
    <s v="Appl-ESRefg"/>
    <m/>
    <s v="Refrigerator without Freezer, Size range = compact mini (&lt;5 cu. ft.), AV = 3, Minimum code compiant, Rated kWh = 243"/>
    <x v="386"/>
    <m/>
    <s v="Refg-All_CmpSml-Code"/>
    <s v="Refg-All_CmpSml-Tier2"/>
    <s v="Standard"/>
    <m/>
    <m/>
    <s v="DEER2014"/>
    <s v="DEER2015"/>
  </r>
  <r>
    <n v="753"/>
    <s v="RE-RefgFrz-TM_CmpMini-Tier1"/>
    <x v="392"/>
    <s v="DEER2015"/>
    <s v="D15 v1"/>
    <d v="2014-11-22T00:00:00"/>
    <m/>
    <s v="RobNc"/>
    <s v="Res-Frzr-dKWH-Cond"/>
    <s v="DEER"/>
    <s v="Scaled"/>
    <s v="Delta"/>
    <n v="43"/>
    <n v="0"/>
    <s v="None"/>
    <m/>
    <b v="0"/>
    <m/>
    <b v="1"/>
    <s v="Res"/>
    <s v="Any"/>
    <x v="0"/>
    <s v="Refrig"/>
    <s v="Ref_Storage"/>
    <x v="2"/>
    <m/>
    <m/>
    <s v="Appl-ESRefg"/>
    <s v="Appl-ESRefg"/>
    <m/>
    <s v="Refrigerator with Top mount freezer, Size range = compact (5-7 cu. ft.), AV = 7.4, Minimum code compiant, Rated kWh = 427"/>
    <x v="387"/>
    <m/>
    <s v="RefgFrz-TM_CmpMini-Code"/>
    <s v="RefgFrz-TM_CmpMini-Tier1"/>
    <s v="Standard"/>
    <m/>
    <m/>
    <s v="DEER2014"/>
    <s v="DEER2015"/>
  </r>
  <r>
    <n v="754"/>
    <s v="RE-RefgFrz-TM_CmpMini-Tier2"/>
    <x v="393"/>
    <s v="DEER2015"/>
    <s v="D15 v1"/>
    <d v="2014-11-22T00:00:00"/>
    <m/>
    <s v="RobNc"/>
    <s v="Res-Frzr-dKWH-Cond"/>
    <s v="DEER"/>
    <s v="Scaled"/>
    <s v="Delta"/>
    <n v="128"/>
    <n v="0"/>
    <s v="None"/>
    <m/>
    <b v="0"/>
    <m/>
    <b v="1"/>
    <s v="Res"/>
    <s v="Any"/>
    <x v="0"/>
    <s v="Refrig"/>
    <s v="Ref_Storage"/>
    <x v="2"/>
    <m/>
    <m/>
    <s v="Appl-ESRefg"/>
    <s v="Appl-ESRefg"/>
    <m/>
    <s v="Refrigerator with Top mount freezer, Size range = compact (5-7 cu. ft.), AV = 7.4, Minimum code compiant, Rated kWh = 427"/>
    <x v="388"/>
    <m/>
    <s v="RefgFrz-TM_CmpMini-Code"/>
    <s v="RefgFrz-TM_CmpMini-Tier2"/>
    <s v="Standard"/>
    <m/>
    <m/>
    <s v="DEER2014"/>
    <s v="DEER2015"/>
  </r>
  <r>
    <n v="755"/>
    <s v="RE-RefgFrz-TM_CmpSml-Tier1"/>
    <x v="394"/>
    <s v="DEER2015"/>
    <s v="D15 v1"/>
    <d v="2014-11-22T00:00:00"/>
    <m/>
    <s v="RobNc"/>
    <s v="Res-Frzr-dKWH-Cond"/>
    <s v="DEER"/>
    <s v="Scaled"/>
    <s v="Delta"/>
    <n v="38"/>
    <n v="0"/>
    <s v="None"/>
    <m/>
    <b v="0"/>
    <m/>
    <b v="1"/>
    <s v="Res"/>
    <s v="Any"/>
    <x v="0"/>
    <s v="Refrig"/>
    <s v="Ref_Storage"/>
    <x v="2"/>
    <m/>
    <m/>
    <s v="Appl-ESRefg"/>
    <s v="Appl-ESRefg"/>
    <m/>
    <s v="Refrigerator with Top mount freezer, Size range = compact mini (&lt;5 cu. ft.), AV = 3.7, Minimum code compiant, Rated kWh = 383"/>
    <x v="389"/>
    <m/>
    <s v="RefgFrz-TM_CmpSml-Code"/>
    <s v="RefgFrz-TM_CmpSml-Tier1"/>
    <s v="Standard"/>
    <m/>
    <m/>
    <s v="DEER2014"/>
    <s v="DEER2015"/>
  </r>
  <r>
    <n v="756"/>
    <s v="RE-RefgFrz-TM_CmpSml-Tier2"/>
    <x v="395"/>
    <s v="DEER2015"/>
    <s v="D15 v1"/>
    <d v="2014-11-22T00:00:00"/>
    <m/>
    <s v="RobNc"/>
    <s v="Res-Frzr-dKWH-Cond"/>
    <s v="DEER"/>
    <s v="Scaled"/>
    <s v="Delta"/>
    <n v="115"/>
    <n v="0"/>
    <s v="None"/>
    <m/>
    <b v="0"/>
    <m/>
    <b v="1"/>
    <s v="Res"/>
    <s v="Any"/>
    <x v="0"/>
    <s v="Refrig"/>
    <s v="Ref_Storage"/>
    <x v="2"/>
    <m/>
    <m/>
    <s v="Appl-ESRefg"/>
    <s v="Appl-ESRefg"/>
    <m/>
    <s v="Refrigerator with Top mount freezer, Size range = compact mini (&lt;5 cu. ft.), AV = 3.7, Minimum code compiant, Rated kWh = 383"/>
    <x v="390"/>
    <m/>
    <s v="RefgFrz-TM_CmpSml-Code"/>
    <s v="RefgFrz-TM_CmpSml-Tier2"/>
    <s v="Standard"/>
    <m/>
    <m/>
    <s v="DEER2014"/>
    <s v="DEER2015"/>
  </r>
  <r>
    <n v="757"/>
    <s v="RE-RefgFrz-BM_CmpMini-Tier1"/>
    <x v="396"/>
    <s v="DEER2015"/>
    <s v="D15 v1"/>
    <d v="2014-11-22T00:00:00"/>
    <m/>
    <s v="RobNc"/>
    <s v="Res-Frzr-dKWH-Cond"/>
    <s v="DEER"/>
    <s v="Scaled"/>
    <s v="Delta"/>
    <n v="43"/>
    <n v="0"/>
    <s v="None"/>
    <m/>
    <b v="0"/>
    <m/>
    <b v="1"/>
    <s v="Res"/>
    <s v="Any"/>
    <x v="0"/>
    <s v="Refrig"/>
    <s v="Ref_Storage"/>
    <x v="2"/>
    <m/>
    <m/>
    <s v="Appl-ESRefg"/>
    <s v="Appl-ESRefg"/>
    <m/>
    <s v="Refrigerator with Bottom mount freezer, Size range = compact (5-7 cu. ft.), AV = 7.4, Minimum code compiant, Rated kWh = 427"/>
    <x v="391"/>
    <m/>
    <s v="RefgFrz-BM_CmpMini-Code"/>
    <s v="RefgFrz-BM_CmpMini-Tier1"/>
    <s v="Standard"/>
    <m/>
    <m/>
    <s v="DEER2014"/>
    <s v="DEER2015"/>
  </r>
  <r>
    <n v="758"/>
    <s v="RE-RefgFrz-BM_CmpMini-Tier2"/>
    <x v="397"/>
    <s v="DEER2015"/>
    <s v="D15 v1"/>
    <d v="2014-11-22T00:00:00"/>
    <m/>
    <s v="RobNc"/>
    <s v="Res-Frzr-dKWH-Cond"/>
    <s v="DEER"/>
    <s v="Scaled"/>
    <s v="Delta"/>
    <n v="128"/>
    <n v="0"/>
    <s v="None"/>
    <m/>
    <b v="0"/>
    <m/>
    <b v="1"/>
    <s v="Res"/>
    <s v="Any"/>
    <x v="0"/>
    <s v="Refrig"/>
    <s v="Ref_Storage"/>
    <x v="2"/>
    <m/>
    <m/>
    <s v="Appl-ESRefg"/>
    <s v="Appl-ESRefg"/>
    <m/>
    <s v="Refrigerator with Bottom mount freezer, Size range = compact (5-7 cu. ft.), AV = 7.4, Minimum code compiant, Rated kWh = 427"/>
    <x v="392"/>
    <m/>
    <s v="RefgFrz-BM_CmpMini-Code"/>
    <s v="RefgFrz-BM_CmpMini-Tier2"/>
    <s v="Standard"/>
    <m/>
    <m/>
    <s v="DEER2014"/>
    <s v="DEER2015"/>
  </r>
  <r>
    <n v="759"/>
    <s v="RE-RefgFrz-BM_CmpSml-Tier1"/>
    <x v="398"/>
    <s v="DEER2015"/>
    <s v="D15 v1"/>
    <d v="2014-11-22T00:00:00"/>
    <m/>
    <s v="RobNc"/>
    <s v="Res-Frzr-dKWH-Cond"/>
    <s v="DEER"/>
    <s v="Scaled"/>
    <s v="Delta"/>
    <n v="38"/>
    <n v="0"/>
    <s v="None"/>
    <m/>
    <b v="0"/>
    <m/>
    <b v="1"/>
    <s v="Res"/>
    <s v="Any"/>
    <x v="0"/>
    <s v="Refrig"/>
    <s v="Ref_Storage"/>
    <x v="2"/>
    <m/>
    <m/>
    <s v="Appl-ESRefg"/>
    <s v="Appl-ESRefg"/>
    <m/>
    <s v="Refrigerator with Bottom mount freezer, Size range = compact mini (&lt;5 cu. ft.), AV = 3.7, Minimum code compiant, Rated kWh = 383"/>
    <x v="393"/>
    <m/>
    <s v="RefgFrz-BM_CmpSml-Code"/>
    <s v="RefgFrz-BM_CmpSml-Tier1"/>
    <s v="Standard"/>
    <m/>
    <m/>
    <s v="DEER2014"/>
    <s v="DEER2015"/>
  </r>
  <r>
    <n v="760"/>
    <s v="RE-RefgFrz-BM_CmpSml-Tier2"/>
    <x v="399"/>
    <s v="DEER2015"/>
    <s v="D15 v1"/>
    <d v="2014-11-22T00:00:00"/>
    <m/>
    <s v="RobNc"/>
    <s v="Res-Frzr-dKWH-Cond"/>
    <s v="DEER"/>
    <s v="Scaled"/>
    <s v="Delta"/>
    <n v="115"/>
    <n v="0"/>
    <s v="None"/>
    <m/>
    <b v="0"/>
    <m/>
    <b v="1"/>
    <s v="Res"/>
    <s v="Any"/>
    <x v="0"/>
    <s v="Refrig"/>
    <s v="Ref_Storage"/>
    <x v="2"/>
    <m/>
    <m/>
    <s v="Appl-ESRefg"/>
    <s v="Appl-ESRefg"/>
    <m/>
    <s v="Refrigerator with Bottom mount freezer, Size range = compact mini (&lt;5 cu. ft.), AV = 3.7, Minimum code compiant, Rated kWh = 383"/>
    <x v="394"/>
    <m/>
    <s v="RefgFrz-BM_CmpSml-Code"/>
    <s v="RefgFrz-BM_CmpSml-Tier2"/>
    <s v="Standard"/>
    <m/>
    <m/>
    <s v="DEER2014"/>
    <s v="DEER2015"/>
  </r>
  <r>
    <n v="761"/>
    <s v="RE-RefgFrz-BM_XLarge-Tier1"/>
    <x v="400"/>
    <s v="DEER2015"/>
    <s v="D15 v1"/>
    <d v="2014-11-22T00:00:00"/>
    <m/>
    <s v="RobNc"/>
    <s v="Res-Frzr-dKWH-Cond"/>
    <s v="DEER"/>
    <s v="Scaled"/>
    <s v="Delta"/>
    <n v="65"/>
    <n v="0"/>
    <s v="None"/>
    <m/>
    <b v="0"/>
    <m/>
    <b v="1"/>
    <s v="Res"/>
    <s v="Any"/>
    <x v="0"/>
    <s v="Refrig"/>
    <s v="Ref_Storage"/>
    <x v="2"/>
    <m/>
    <m/>
    <s v="Appl-ESRefg"/>
    <s v="Appl-ESRefg"/>
    <m/>
    <s v="Refrigerator with Bottom mount freezer, Size range = extra large (&gt; 28 cu. ft.), AV = 38, Minimum code compiant, Rated kWh = 653"/>
    <x v="395"/>
    <m/>
    <s v="RefgFrz-BM_XLarge-Code"/>
    <s v="RefgFrz-BM_XLarge-Tier1"/>
    <s v="Standard"/>
    <m/>
    <m/>
    <s v="DEER2014"/>
    <s v="DEER2015"/>
  </r>
  <r>
    <n v="762"/>
    <s v="RE-RefgFrz-BM_XLarge-Tier2"/>
    <x v="401"/>
    <s v="DEER2015"/>
    <s v="D15 v1"/>
    <d v="2014-11-22T00:00:00"/>
    <m/>
    <s v="RobNc"/>
    <s v="Res-Frzr-dKWH-Cond"/>
    <s v="DEER"/>
    <s v="Scaled"/>
    <s v="Delta"/>
    <n v="196"/>
    <n v="0"/>
    <s v="None"/>
    <m/>
    <b v="0"/>
    <m/>
    <b v="1"/>
    <s v="Res"/>
    <s v="Any"/>
    <x v="0"/>
    <s v="Refrig"/>
    <s v="Ref_Storage"/>
    <x v="2"/>
    <m/>
    <m/>
    <s v="Appl-ESRefg"/>
    <s v="Appl-ESRefg"/>
    <m/>
    <s v="Refrigerator with Bottom mount freezer, Size range = extra large (&gt; 28 cu. ft.), AV = 38, Minimum code compiant, Rated kWh = 653"/>
    <x v="396"/>
    <m/>
    <s v="RefgFrz-BM_XLarge-Code"/>
    <s v="RefgFrz-BM_XLarge-Tier2"/>
    <s v="Standard"/>
    <m/>
    <m/>
    <s v="DEER2014"/>
    <s v="DEER2015"/>
  </r>
  <r>
    <n v="763"/>
    <s v="RE-RefgFrz-BM-Ice_XLarge-Tier1"/>
    <x v="402"/>
    <s v="DEER2015"/>
    <s v="D15 v1"/>
    <d v="2014-11-22T00:00:00"/>
    <m/>
    <s v="RobNc"/>
    <s v="Res-Frzr-dKWH-Cond"/>
    <s v="DEER"/>
    <s v="Scaled"/>
    <s v="Delta"/>
    <n v="74"/>
    <n v="0"/>
    <s v="None"/>
    <m/>
    <b v="0"/>
    <m/>
    <b v="1"/>
    <s v="Res"/>
    <s v="Any"/>
    <x v="0"/>
    <s v="Refrig"/>
    <s v="Ref_Storage"/>
    <x v="2"/>
    <m/>
    <m/>
    <s v="Appl-ESRefg"/>
    <s v="Appl-ESRefg"/>
    <m/>
    <s v="Refrigerator with Bottom mount freezer, with Icemaker,  Size range = extra large (&gt; 28 cu. ft.), AV = 38, Minimum code compiant, Rated kWh = 737"/>
    <x v="397"/>
    <m/>
    <s v="RefgFrz-BM-Ice_XLarge-Code"/>
    <s v="RefgFrz-BM-Ice_XLarge-Tier1"/>
    <s v="Standard"/>
    <m/>
    <m/>
    <s v="DEER2014"/>
    <s v="DEER2015"/>
  </r>
  <r>
    <n v="764"/>
    <s v="RE-RefgFrz-BM-Ice_XLarge-Tier2"/>
    <x v="403"/>
    <s v="DEER2015"/>
    <s v="D15 v1"/>
    <d v="2014-11-22T00:00:00"/>
    <m/>
    <s v="RobNc"/>
    <s v="Res-Frzr-dKWH-Cond"/>
    <s v="DEER"/>
    <s v="Scaled"/>
    <s v="Delta"/>
    <n v="221"/>
    <n v="0"/>
    <s v="None"/>
    <m/>
    <b v="0"/>
    <m/>
    <b v="1"/>
    <s v="Res"/>
    <s v="Any"/>
    <x v="0"/>
    <s v="Refrig"/>
    <s v="Ref_Storage"/>
    <x v="2"/>
    <m/>
    <m/>
    <s v="Appl-ESRefg"/>
    <s v="Appl-ESRefg"/>
    <m/>
    <s v="Refrigerator with Bottom mount freezer, with Icemaker,  Size range = extra large (&gt; 28 cu. ft.), AV = 38, Minimum code compiant, Rated kWh = 737"/>
    <x v="398"/>
    <m/>
    <s v="RefgFrz-BM-Ice_XLarge-Code"/>
    <s v="RefgFrz-BM-Ice_XLarge-Tier2"/>
    <s v="Standard"/>
    <m/>
    <m/>
    <s v="DEER2014"/>
    <s v="DEER2015"/>
  </r>
  <r>
    <n v="801"/>
    <s v="NE-HVAC-airAC-SpltPkg-65to109kBtuh-11p5eer"/>
    <x v="404"/>
    <s v="DEER2015"/>
    <s v="D15 v1.0"/>
    <d v="2014-10-02T00:00:00"/>
    <m/>
    <s v="ErRobNc"/>
    <s v="NE-HVAC-airAC-SpltPkg-65to109kBtuh-11p5eer"/>
    <s v="DEER"/>
    <s v="Standard"/>
    <s v="None"/>
    <n v="0"/>
    <n v="0"/>
    <s v="None"/>
    <m/>
    <b v="0"/>
    <m/>
    <b v="0"/>
    <s v="Com"/>
    <s v="Any"/>
    <x v="2"/>
    <s v="SpaceCool"/>
    <s v="dxAC_equip"/>
    <x v="7"/>
    <m/>
    <m/>
    <s v="HVAC-airAC"/>
    <s v="HVAC-airAC"/>
    <s v="EER-Rated Pkg AC, 65-110 kBTU/h; _x000a_Pre-2005: EER = 10.1,  one-speed fan, no Econo;_x000a_2006 - 2009: EER = 10.1,  one-speed fan, no Econo;_x000a_2010 - 2013: EER = 11,  one-speed fan, no Econo;_x000a_2014 - 2015: EER = 11 (IEER = 13.4), two-speed fan, w/Econo"/>
    <s v="EER-rated packaged Air Conditioner, Size Range: 65 - 110 kBTU/h, EER = 11 (IEER = 13.4), EIR = 0.273, Fan W/CFM = 0.4, two-speed fan, with Econo"/>
    <x v="399"/>
    <m/>
    <s v="dxAC-Com-Pkg-65to110kBTUh-EER11.0"/>
    <s v="dxAC-Com-Pkg-65to110kBTUh-EER11.5"/>
    <s v="Standard"/>
    <m/>
    <m/>
    <s v="None"/>
    <s v="DEER2015"/>
  </r>
  <r>
    <n v="802"/>
    <s v="NE-HVAC-airAC-SpltPkg-65to109kBtuh-12p0eer"/>
    <x v="405"/>
    <s v="DEER2015"/>
    <s v="D15 v1.0"/>
    <d v="2014-10-02T00:00:00"/>
    <m/>
    <s v="ErRobNc"/>
    <s v="NE-HVAC-airAC-SpltPkg-65to109kBtuh-12p0eer"/>
    <s v="DEER"/>
    <s v="Standard"/>
    <s v="None"/>
    <n v="0"/>
    <n v="0"/>
    <s v="None"/>
    <m/>
    <b v="0"/>
    <m/>
    <b v="0"/>
    <s v="Com"/>
    <s v="Any"/>
    <x v="2"/>
    <s v="SpaceCool"/>
    <s v="dxAC_equip"/>
    <x v="7"/>
    <m/>
    <m/>
    <s v="HVAC-airAC"/>
    <s v="HVAC-airAC"/>
    <s v="EER-Rated Pkg AC, 65-110 kBTU/h; _x000a_Pre-2005: EER = 10.1,  one-speed fan, no Econo;_x000a_2006 - 2009: EER = 10.1,  one-speed fan, no Econo;_x000a_2010 - 2013: EER = 11,  one-speed fan, no Econo;_x000a_2014 - 2015: EER = 11 (IEER = 13.4), two-speed fan, w/Econo"/>
    <s v="EER-rated packaged Air Conditioner, Size Range: 65 - 110 kBTU/h, EER = 11 (IEER = 13.4), EIR = 0.273, Fan W/CFM = 0.4, two-speed fan, with Econo"/>
    <x v="400"/>
    <m/>
    <s v="dxAC-Com-Pkg-65to110kBTUh-EER11.0"/>
    <s v="dxAC-Com-Pkg-65to110kBTUh-EER12.0"/>
    <s v="Standard"/>
    <m/>
    <m/>
    <s v="None"/>
    <s v="DEER2015"/>
  </r>
  <r>
    <n v="803"/>
    <s v="NE-HVAC-airAC-SpltPkg-65to109kBtuh-13p0eer"/>
    <x v="406"/>
    <s v="DEER2015"/>
    <s v="D15 v1.0"/>
    <d v="2014-10-02T00:00:00"/>
    <m/>
    <s v="ErRobNc"/>
    <s v="NE-HVAC-airAC-SpltPkg-65to109kBtuh-13p0eer"/>
    <s v="DEER"/>
    <s v="Standard"/>
    <s v="None"/>
    <n v="0"/>
    <n v="0"/>
    <s v="None"/>
    <m/>
    <b v="0"/>
    <m/>
    <b v="0"/>
    <s v="Com"/>
    <s v="Any"/>
    <x v="2"/>
    <s v="SpaceCool"/>
    <s v="dxAC_equip"/>
    <x v="7"/>
    <m/>
    <m/>
    <s v="HVAC-airAC"/>
    <s v="HVAC-airAC"/>
    <s v="EER-Rated Pkg AC, 65-110 kBTU/h; _x000a_Pre-2005: EER = 10.1,  one-speed fan, no Econo;_x000a_2006 - 2009: EER = 10.1,  one-speed fan, no Econo;_x000a_2010 - 2013: EER = 11,  one-speed fan, no Econo;_x000a_2014 - 2015: EER = 11 (IEER = 13.4), two-speed fan, w/Econo"/>
    <s v="EER-rated packaged Air Conditioner, Size Range: 65 - 110 kBTU/h, EER = 11 (IEER = 13.4), EIR = 0.273, Fan W/CFM = 0.4, two-speed fan, with Econo"/>
    <x v="401"/>
    <m/>
    <s v="dxAC-Com-Pkg-65to110kBTUh-EER11.0"/>
    <s v="dxAC-Com-Pkg-65to110kBTUh-EER13.0"/>
    <s v="Standard"/>
    <m/>
    <m/>
    <s v="None"/>
    <s v="DEER2015"/>
  </r>
  <r>
    <n v="804"/>
    <s v="NE-HVAC-airAC-SpltPkg-65to109kBtuh-11p5eer-wPreEcono"/>
    <x v="407"/>
    <s v="DEER2015"/>
    <s v="D15 v1.0"/>
    <d v="2014-10-15T00:00:00"/>
    <m/>
    <s v="ErRobNc"/>
    <s v="NE-HVAC-airAC-SpltPkg-65to109kBtuh-11p5eer-wPreEcono"/>
    <s v="DEER"/>
    <s v="Standard"/>
    <s v="None"/>
    <n v="0"/>
    <n v="0"/>
    <s v="None"/>
    <m/>
    <b v="0"/>
    <m/>
    <b v="0"/>
    <s v="Com"/>
    <s v="Any"/>
    <x v="2"/>
    <s v="SpaceCool"/>
    <s v="dxAC_equip"/>
    <x v="7"/>
    <m/>
    <m/>
    <s v="HVAC-airAC"/>
    <s v="HVAC-airAC"/>
    <s v="EER-Rated Pkg AC, 65-110 kBTU/h; _x000a_Pre-2005: EER = 10.1,  one-speed fan, w/Econo;_x000a_2006 - 2009: EER = 10.1,  one-speed fan, w/Econo;_x000a_2010 - 2013: EER = 11,  one-speed fan, w/Econo;_x000a_2014 - 2015: EER = 11 (IEER = 13.4), two-speed fan, w/Econo"/>
    <s v="EER-rated packaged Air Conditioner, Size Range: 65 - 110 kBTU/h, EER = 11 (IEER = 13.4), EIR = 0.273, Fan W/CFM = 0.4, two-speed fan, with Econo"/>
    <x v="399"/>
    <m/>
    <s v="dxAC-Com-Pkg-65to110kBTUh-EER11.0"/>
    <s v="dxAC-Com-Pkg-65to110kBTUh-EER11.5"/>
    <s v="Standard"/>
    <m/>
    <m/>
    <s v="None"/>
    <s v="DEER2015"/>
  </r>
  <r>
    <n v="805"/>
    <s v="NE-HVAC-airAC-SpltPkg-65to109kBtuh-12p0eer-wPreEcono"/>
    <x v="408"/>
    <s v="DEER2015"/>
    <s v="D15 v1.0"/>
    <d v="2014-10-15T00:00:00"/>
    <m/>
    <s v="ErRobNc"/>
    <s v="NE-HVAC-airAC-SpltPkg-65to109kBtuh-12p0eer-wPreEcono"/>
    <s v="DEER"/>
    <s v="Standard"/>
    <s v="None"/>
    <n v="0"/>
    <n v="0"/>
    <s v="None"/>
    <m/>
    <b v="0"/>
    <m/>
    <b v="0"/>
    <s v="Com"/>
    <s v="Any"/>
    <x v="2"/>
    <s v="SpaceCool"/>
    <s v="dxAC_equip"/>
    <x v="7"/>
    <m/>
    <m/>
    <s v="HVAC-airAC"/>
    <s v="HVAC-airAC"/>
    <s v="EER-Rated Pkg AC, 65-110 kBTU/h; _x000a_Pre-2005: EER = 10.1,  one-speed fan, w/Econo;_x000a_2006 - 2009: EER = 10.1,  one-speed fan, w/Econo;_x000a_2010 - 2013: EER = 11,  one-speed fan, w/Econo;_x000a_2014 - 2015: EER = 11 (IEER = 13.4), two-speed fan, w/Econo"/>
    <s v="EER-rated packaged Air Conditioner, Size Range: 65 - 110 kBTU/h, EER = 11 (IEER = 13.4), EIR = 0.273, Fan W/CFM = 0.4, two-speed fan, with Econo"/>
    <x v="400"/>
    <m/>
    <s v="dxAC-Com-Pkg-65to110kBTUh-EER11.0"/>
    <s v="dxAC-Com-Pkg-65to110kBTUh-EER12.0"/>
    <s v="Standard"/>
    <m/>
    <m/>
    <s v="None"/>
    <s v="DEER2015"/>
  </r>
  <r>
    <n v="806"/>
    <s v="NE-HVAC-airAC-SpltPkg-65to109kBtuh-13p0eer-wPreEcono"/>
    <x v="409"/>
    <s v="DEER2015"/>
    <s v="D15 v1.0"/>
    <d v="2014-10-15T00:00:00"/>
    <m/>
    <s v="ErRobNc"/>
    <s v="NE-HVAC-airAC-SpltPkg-65to109kBtuh-13p0eer-wPreEcono"/>
    <s v="DEER"/>
    <s v="Standard"/>
    <s v="None"/>
    <n v="0"/>
    <n v="0"/>
    <s v="None"/>
    <m/>
    <b v="0"/>
    <m/>
    <b v="0"/>
    <s v="Com"/>
    <s v="Any"/>
    <x v="2"/>
    <s v="SpaceCool"/>
    <s v="dxAC_equip"/>
    <x v="7"/>
    <m/>
    <m/>
    <s v="HVAC-airAC"/>
    <s v="HVAC-airAC"/>
    <s v="EER-Rated Pkg AC, 65-110 kBTU/h; _x000a_Pre-2005: EER = 10.1,  one-speed fan, w/Econo;_x000a_2006 - 2009: EER = 10.1,  one-speed fan, w/Econo;_x000a_2010 - 2013: EER = 11,  one-speed fan, w/Econo;_x000a_2014 - 2015: EER = 11 (IEER = 13.4), two-speed fan, w/Econo"/>
    <s v="EER-rated packaged Air Conditioner, Size Range: 65 - 110 kBTU/h, EER = 11 (IEER = 13.4), EIR = 0.273, Fan W/CFM = 0.4, two-speed fan, with Econo"/>
    <x v="401"/>
    <m/>
    <s v="dxAC-Com-Pkg-65to110kBTUh-EER11.0"/>
    <s v="dxAC-Com-Pkg-65to110kBTUh-EER13.0"/>
    <s v="Standard"/>
    <m/>
    <m/>
    <s v="None"/>
    <s v="DEER2015"/>
  </r>
  <r>
    <n v="807"/>
    <s v="NE-HVAC-airAC-SpltPkg-110to134kBtuh-11p5eer"/>
    <x v="410"/>
    <s v="DEER2015"/>
    <s v="D15 v1.0"/>
    <d v="2014-10-02T00:00:00"/>
    <m/>
    <s v="ErRobNc"/>
    <s v="NE-HVAC-airAC-SpltPkg-110to134kBtuh-11p5eer"/>
    <s v="DEER"/>
    <s v="Standard"/>
    <s v="None"/>
    <n v="0"/>
    <n v="0"/>
    <s v="None"/>
    <m/>
    <b v="0"/>
    <m/>
    <b v="0"/>
    <s v="Com"/>
    <s v="Any"/>
    <x v="2"/>
    <s v="SpaceCool"/>
    <s v="dxAC_equip"/>
    <x v="7"/>
    <m/>
    <m/>
    <s v="HVAC-airAC"/>
    <s v="HVAC-airAC"/>
    <s v="EER-Rated Pkg AC, 110-135 kBTU/h; _x000a_Pre-2005: EER = 10.1,  one-speed fan, w/Econo;_x000a_2006 - 2009: EER = 10.1,  one-speed fan, w/Econo;_x000a_2010 - 2013: EER = 11,  one-speed fan, w/Econo;_x000a_2014 - 2015: EER = 11 (IEER = 13.3), two-speed fan, w/Econo"/>
    <s v="EER-rated packaged Air Conditioner, Size Range: 110 - 135 kBTU/h, EER = 11 (IEER = 13.3), EIR = 0.273, Fan W/CFM = 0.4, two-speed fan, with Econo"/>
    <x v="402"/>
    <m/>
    <s v="dxAC-Com-Pkg-110to135kBTUh-EER11.0"/>
    <s v="dxAC-Com-Pkg-110to135kBTUh-EER11.5"/>
    <s v="Standard"/>
    <m/>
    <m/>
    <s v="None"/>
    <s v="DEER2015"/>
  </r>
  <r>
    <n v="808"/>
    <s v="NE-HVAC-airAC-SpltPkg-110to134kBtuh-12p0eer"/>
    <x v="411"/>
    <s v="DEER2015"/>
    <s v="D15 v1.0"/>
    <d v="2014-10-02T00:00:00"/>
    <m/>
    <s v="ErRobNc"/>
    <s v="NE-HVAC-airAC-SpltPkg-110to134kBtuh-12p0eer"/>
    <s v="DEER"/>
    <s v="Standard"/>
    <s v="None"/>
    <n v="0"/>
    <n v="0"/>
    <s v="None"/>
    <m/>
    <b v="0"/>
    <m/>
    <b v="0"/>
    <s v="Com"/>
    <s v="Any"/>
    <x v="2"/>
    <s v="SpaceCool"/>
    <s v="dxAC_equip"/>
    <x v="7"/>
    <m/>
    <m/>
    <s v="HVAC-airAC"/>
    <s v="HVAC-airAC"/>
    <s v="EER-Rated Pkg AC, 110-135 kBTU/h; _x000a_Pre-2005: EER = 10.1,  one-speed fan, w/Econo;_x000a_2006 - 2009: EER = 10.1,  one-speed fan, w/Econo;_x000a_2010 - 2013: EER = 11,  one-speed fan, w/Econo;_x000a_2014 - 2015: EER = 11 (IEER = 13.3), two-speed fan, w/Econo"/>
    <s v="EER-rated packaged Air Conditioner, Size Range: 110 - 135 kBTU/h, EER = 11 (IEER = 13.3), EIR = 0.273, Fan W/CFM = 0.4, two-speed fan, with Econo"/>
    <x v="403"/>
    <m/>
    <s v="dxAC-Com-Pkg-110to135kBTUh-EER11.0"/>
    <s v="dxAC-Com-Pkg-110to135kBTUh-EER12.0"/>
    <s v="Standard"/>
    <m/>
    <m/>
    <s v="None"/>
    <s v="DEER2015"/>
  </r>
  <r>
    <n v="809"/>
    <s v="NE-HVAC-airAC-SpltPkg-110to134kBtuh-12p5eer"/>
    <x v="412"/>
    <s v="DEER2015"/>
    <s v="D15 v1.0"/>
    <d v="2014-10-02T00:00:00"/>
    <m/>
    <s v="ErRobNc"/>
    <s v="NE-HVAC-airAC-SpltPkg-110to134kBtuh-12p5eer"/>
    <s v="DEER"/>
    <s v="Standard"/>
    <s v="None"/>
    <n v="0"/>
    <n v="0"/>
    <s v="None"/>
    <m/>
    <b v="0"/>
    <m/>
    <b v="0"/>
    <s v="Com"/>
    <s v="Any"/>
    <x v="2"/>
    <s v="SpaceCool"/>
    <s v="dxAC_equip"/>
    <x v="7"/>
    <m/>
    <m/>
    <s v="HVAC-airAC"/>
    <s v="HVAC-airAC"/>
    <s v="EER-Rated Pkg AC, 110-135 kBTU/h; _x000a_Pre-2005: EER = 10.1,  one-speed fan, w/Econo;_x000a_2006 - 2009: EER = 10.1,  one-speed fan, w/Econo;_x000a_2010 - 2013: EER = 11,  one-speed fan, w/Econo;_x000a_2014 - 2015: EER = 11 (IEER = 13.3), two-speed fan, w/Econo"/>
    <s v="EER-rated packaged Air Conditioner, Size Range: 110 - 135 kBTU/h, EER = 11 (IEER = 13.3), EIR = 0.273, Fan W/CFM = 0.4, two-speed fan, with Econo"/>
    <x v="404"/>
    <m/>
    <s v="dxAC-Com-Pkg-110to135kBTUh-EER11.0"/>
    <s v="dxAC-Com-Pkg-110to135kBTUh-EER12.5"/>
    <s v="Standard"/>
    <m/>
    <m/>
    <s v="None"/>
    <s v="DEER2015"/>
  </r>
  <r>
    <n v="810"/>
    <s v="NE-HVAC-airAC-SpltPkg-135to239kBtuh-11p5eer"/>
    <x v="413"/>
    <s v="DEER2015"/>
    <s v="D15 v1.0"/>
    <d v="2014-10-02T00:00:00"/>
    <m/>
    <s v="ErRobNc"/>
    <s v="NE-HVAC-airAC-SpltPkg-135to239kBtuh-11p5eer"/>
    <s v="DEER"/>
    <s v="Standard"/>
    <s v="None"/>
    <n v="0"/>
    <n v="0"/>
    <s v="None"/>
    <m/>
    <b v="0"/>
    <m/>
    <b v="0"/>
    <s v="Com"/>
    <s v="Any"/>
    <x v="2"/>
    <s v="SpaceCool"/>
    <s v="dxAC_equip"/>
    <x v="7"/>
    <m/>
    <m/>
    <s v="HVAC-airAC"/>
    <s v="HVAC-airAC"/>
    <s v="EER-Rated Pkg AC, 135-240 kBTU/h; _x000a_Pre-2005: EER = 9.5,  one-speed fan, w/Econo;_x000a_2006 - 2009: EER = 9.5,  one-speed fan, w/Econo;_x000a_2010 - 2013: EER = 10.8,  one-speed fan, w/Econo;_x000a_2014 - 2015: EER = 10.8 (IEER = 12.8), two-speed fan, w/Econo"/>
    <s v="EER-rated packaged Air Conditioner, Size Range: 135 - 240 kBTU/h, EER = 10.8 (IEER = 12.8), EIR = 0.274, Fan W/CFM = 0.41, two-speed fan, with Econo"/>
    <x v="405"/>
    <m/>
    <s v="dxAC-Com-Pkg-135to240kBTUh-EER10.8"/>
    <s v="dxAC-Com-Pkg-135to240kBTUh-EER11.5"/>
    <s v="Standard"/>
    <m/>
    <m/>
    <s v="None"/>
    <s v="DEER2015"/>
  </r>
  <r>
    <n v="811"/>
    <s v="NE-HVAC-airAC-SpltPkg-135to239kBtuh-12p0eer"/>
    <x v="414"/>
    <s v="DEER2015"/>
    <s v="D15 v1.0"/>
    <d v="2014-10-02T00:00:00"/>
    <m/>
    <s v="ErRobNc"/>
    <s v="NE-HVAC-airAC-SpltPkg-135to239kBtuh-12p0eer"/>
    <s v="DEER"/>
    <s v="Standard"/>
    <s v="None"/>
    <n v="0"/>
    <n v="0"/>
    <s v="None"/>
    <m/>
    <b v="0"/>
    <m/>
    <b v="0"/>
    <s v="Com"/>
    <s v="Any"/>
    <x v="2"/>
    <s v="SpaceCool"/>
    <s v="dxAC_equip"/>
    <x v="7"/>
    <m/>
    <m/>
    <s v="HVAC-airAC"/>
    <s v="HVAC-airAC"/>
    <s v="EER-Rated Pkg AC, 135-240 kBTU/h; _x000a_Pre-2005: EER = 9.5,  one-speed fan, w/Econo;_x000a_2006 - 2009: EER = 9.5,  one-speed fan, w/Econo;_x000a_2010 - 2013: EER = 10.8,  one-speed fan, w/Econo;_x000a_2014 - 2015: EER = 10.8 (IEER = 12.8), two-speed fan, w/Econo"/>
    <s v="EER-rated packaged Air Conditioner, Size Range: 135 - 240 kBTU/h, EER = 10.8 (IEER = 12.8), EIR = 0.274, Fan W/CFM = 0.41, two-speed fan, with Econo"/>
    <x v="406"/>
    <m/>
    <s v="dxAC-Com-Pkg-135to240kBTUh-EER10.8"/>
    <s v="dxAC-Com-Pkg-135to240kBTUh-EER12.0"/>
    <s v="Standard"/>
    <m/>
    <m/>
    <s v="None"/>
    <s v="DEER2015"/>
  </r>
  <r>
    <n v="812"/>
    <s v="NE-HVAC-airAC-SpltPkg-135to239kBtuh-12p5eer"/>
    <x v="415"/>
    <s v="DEER2015"/>
    <s v="D15 v1.0"/>
    <d v="2014-10-02T00:00:00"/>
    <m/>
    <s v="ErRobNc"/>
    <s v="NE-HVAC-airAC-SpltPkg-135to239kBtuh-12p5eer"/>
    <s v="DEER"/>
    <s v="Standard"/>
    <s v="None"/>
    <n v="0"/>
    <n v="0"/>
    <s v="None"/>
    <m/>
    <b v="0"/>
    <m/>
    <b v="0"/>
    <s v="Com"/>
    <s v="Any"/>
    <x v="2"/>
    <s v="SpaceCool"/>
    <s v="dxAC_equip"/>
    <x v="7"/>
    <m/>
    <m/>
    <s v="HVAC-airAC"/>
    <s v="HVAC-airAC"/>
    <s v="EER-Rated Pkg AC, 135-240 kBTU/h; _x000a_Pre-2005: EER = 9.5,  one-speed fan, w/Econo;_x000a_2006 - 2009: EER = 9.5,  one-speed fan, w/Econo;_x000a_2010 - 2013: EER = 10.8,  one-speed fan, w/Econo;_x000a_2014 - 2015: EER = 10.8 (IEER = 12.8), two-speed fan, w/Econo"/>
    <s v="EER-rated packaged Air Conditioner, Size Range: 135 - 240 kBTU/h, EER = 10.8 (IEER = 12.8), EIR = 0.274, Fan W/CFM = 0.41, two-speed fan, with Econo"/>
    <x v="407"/>
    <m/>
    <s v="dxAC-Com-Pkg-135to240kBTUh-EER10.8"/>
    <s v="dxAC-Com-Pkg-135to240kBTUh-EER12.5"/>
    <s v="Standard"/>
    <m/>
    <m/>
    <s v="None"/>
    <s v="DEER2015"/>
  </r>
  <r>
    <n v="813"/>
    <s v="NE-HVAC-airAC-SpltPkg-240to759kBtuh-10p8eer"/>
    <x v="416"/>
    <s v="DEER2015"/>
    <s v="D15 v1.0"/>
    <d v="2014-10-02T00:00:00"/>
    <m/>
    <s v="ErRobNc"/>
    <s v="NE-HVAC-airAC-SpltPkg-240to759kBtuh-10p8eer"/>
    <s v="DEER"/>
    <s v="Standard"/>
    <s v="None"/>
    <n v="0"/>
    <n v="0"/>
    <s v="None"/>
    <m/>
    <b v="0"/>
    <m/>
    <b v="0"/>
    <s v="Com"/>
    <s v="Any"/>
    <x v="2"/>
    <s v="SpaceCool"/>
    <s v="dxAC_equip"/>
    <x v="7"/>
    <m/>
    <m/>
    <s v="HVAC-airAC"/>
    <s v="HVAC-airAC"/>
    <s v="EER-Rated Pkg AC, 240-760 kBTU/h; _x000a_Pre-2005: EER = 9.3,  one-speed fan, w/Econo;_x000a_2006 - 2009: EER = 9.3,  one-speed fan, w/Econo;_x000a_2010 - 2013: EER = 9.8,  one-speed fan, w/Econo;_x000a_2014 - 2015: EER = 9.8 (IEER = 11.2), two-speed fan, w/Econo"/>
    <s v="EER-rated packaged Air Conditioner, Size Range: 240 - 760 kBTU/h, EER = 9.8 (IEER = 11.2), EIR = 0.286, Fan W/CFM = 0.61, two-speed fan, with Econo"/>
    <x v="408"/>
    <m/>
    <s v="dxAC-Com-Pkg-240to760kBTUh-EER9.8"/>
    <s v="dxAC-Com-Pkg-240to760kBTUh-EER10.8"/>
    <s v="Standard"/>
    <m/>
    <s v="Std and Meas Technologies vary by system configuration"/>
    <s v="None"/>
    <s v="DEER2015"/>
  </r>
  <r>
    <n v="814"/>
    <s v="NE-HVAC-airAC-SpltPkg-240to759kBtuh-11p5eer"/>
    <x v="417"/>
    <s v="DEER2015"/>
    <s v="D15 v1.0"/>
    <d v="2014-10-02T00:00:00"/>
    <m/>
    <s v="ErRobNc"/>
    <s v="NE-HVAC-airAC-SpltPkg-240to759kBtuh-11p5eer"/>
    <s v="DEER"/>
    <s v="Standard"/>
    <s v="None"/>
    <n v="0"/>
    <n v="0"/>
    <s v="None"/>
    <m/>
    <b v="0"/>
    <m/>
    <b v="0"/>
    <s v="Com"/>
    <s v="Any"/>
    <x v="2"/>
    <s v="SpaceCool"/>
    <s v="dxAC_equip"/>
    <x v="7"/>
    <m/>
    <m/>
    <s v="HVAC-airAC"/>
    <s v="HVAC-airAC"/>
    <s v="EER-Rated Pkg AC, 240-760 kBTU/h; _x000a_Pre-2005: EER = 9.3,  one-speed fan, w/Econo;_x000a_2006 - 2009: EER = 9.3,  one-speed fan, w/Econo;_x000a_2010 - 2013: EER = 9.8,  one-speed fan, w/Econo;_x000a_2014 - 2015: EER = 9.8 (IEER = 11.2), two-speed fan, w/Econo"/>
    <s v="EER-rated packaged Air Conditioner, Size Range: 240 - 760 kBTU/h, EER = 9.8 (IEER = 11.2), EIR = 0.286, Fan W/CFM = 0.61, two-speed fan, with Econo"/>
    <x v="409"/>
    <m/>
    <s v="dxAC-Com-Pkg-240to760kBTUh-EER9.8"/>
    <s v="dxAC-Com-Pkg-240to760kBTUh-EER11.5"/>
    <s v="Standard"/>
    <m/>
    <s v="Std and Meas Technologies vary by system configuration"/>
    <s v="None"/>
    <s v="DEER2015"/>
  </r>
  <r>
    <n v="815"/>
    <s v="NE-HVAC-airAC-SpltPkg-240to759kBtuh-12p5eer"/>
    <x v="418"/>
    <s v="DEER2015"/>
    <s v="D15 v1.0"/>
    <d v="2014-10-02T00:00:00"/>
    <m/>
    <s v="ErRobNc"/>
    <s v="NE-HVAC-airAC-SpltPkg-240to759kBtuh-12p5eer"/>
    <s v="DEER"/>
    <s v="Standard"/>
    <s v="None"/>
    <n v="0"/>
    <n v="0"/>
    <s v="None"/>
    <m/>
    <b v="0"/>
    <m/>
    <b v="0"/>
    <s v="Com"/>
    <s v="Any"/>
    <x v="2"/>
    <s v="SpaceCool"/>
    <s v="dxAC_equip"/>
    <x v="7"/>
    <m/>
    <m/>
    <s v="HVAC-airAC"/>
    <s v="HVAC-airAC"/>
    <s v="EER-Rated Pkg AC, 240-760 kBTU/h; _x000a_Pre-2005: EER = 9.3,  one-speed fan, w/Econo;_x000a_2006 - 2009: EER = 9.3,  one-speed fan, w/Econo;_x000a_2010 - 2013: EER = 9.8,  one-speed fan, w/Econo;_x000a_2014 - 2015: EER = 9.8 (IEER = 11.2), two-speed fan, w/Econo"/>
    <s v="EER-rated packaged Air Conditioner, Size Range: 240 - 760 kBTU/h, EER = 9.8 (IEER = 11.2), EIR = 0.286, Fan W/CFM = 0.61, two-speed fan, with Econo"/>
    <x v="410"/>
    <m/>
    <s v="dxAC-Com-Pkg-240to760kBTUh-EER9.8"/>
    <s v="dxAC-Com-Pkg-240to760kBTUh-EER12.5"/>
    <s v="Standard"/>
    <m/>
    <s v="Std and Meas Technologies vary by system configuration"/>
    <s v="None"/>
    <s v="DEER2015"/>
  </r>
  <r>
    <n v="816"/>
    <s v="NE-HVAC-airAC-SpltPkg-gte760kBtuh-10p2eer"/>
    <x v="419"/>
    <s v="DEER2015"/>
    <s v="D15 v1.0"/>
    <d v="2014-10-02T00:00:00"/>
    <m/>
    <s v="ErRobNc"/>
    <s v="NE-HVAC-airAC-SpltPkg-gte760kBtuh-10p2eer"/>
    <s v="DEER"/>
    <s v="Standard"/>
    <s v="None"/>
    <n v="0"/>
    <n v="0"/>
    <s v="None"/>
    <m/>
    <b v="0"/>
    <m/>
    <b v="0"/>
    <s v="Com"/>
    <s v="Any"/>
    <x v="2"/>
    <s v="SpaceCool"/>
    <s v="dxAC_equip"/>
    <x v="7"/>
    <m/>
    <m/>
    <s v="HVAC-airAC"/>
    <s v="HVAC-airAC"/>
    <s v="EER-Rated Pkg AC, 760+ kBTU/h; _x000a_Pre-2005: EER = 9,  one-speed fan, w/Econo;_x000a_2006 - 2009: EER = 9,  one-speed fan, w/Econo;_x000a_2010 - 2013: EER = 9.5,  one-speed fan, w/Econo;_x000a_2014 - 2015: EER = 9.5 (IEER = 10.7), two-speed fan, w/Econo"/>
    <s v="EER-rated packaged Air Conditioner, Size Range: 760 -  kBTU/h, EER = 9.5 (IEER = 10.7), EIR = 0.297, Fan W/CFM = 0.61, two-speed fan, with Econo"/>
    <x v="411"/>
    <m/>
    <s v="dxAC-Com-Pkg-760tokBTUh-EER9.5"/>
    <s v="dxAC-Com-Pkg-760tokBTUh-EER10.2"/>
    <s v="Standard"/>
    <m/>
    <s v="Std and Meas Technologies vary by system configuration"/>
    <s v="None"/>
    <s v="DEER2015"/>
  </r>
  <r>
    <n v="817"/>
    <s v="NE-HVAC-airAC-SpltPkg-gte760kBtuh-11p0eer"/>
    <x v="420"/>
    <s v="DEER2015"/>
    <s v="D15 v1.0"/>
    <d v="2014-10-02T00:00:00"/>
    <m/>
    <s v="ErRobNc"/>
    <s v="NE-HVAC-airAC-SpltPkg-gte760kBtuh-11p0eer"/>
    <s v="DEER"/>
    <s v="Standard"/>
    <s v="None"/>
    <n v="0"/>
    <n v="0"/>
    <s v="None"/>
    <m/>
    <b v="0"/>
    <m/>
    <b v="0"/>
    <s v="Com"/>
    <s v="Any"/>
    <x v="2"/>
    <s v="SpaceCool"/>
    <s v="dxAC_equip"/>
    <x v="7"/>
    <m/>
    <m/>
    <s v="HVAC-airAC"/>
    <s v="HVAC-airAC"/>
    <s v="EER-Rated Pkg AC, 760+ kBTU/h; _x000a_Pre-2005: EER = 9,  one-speed fan, w/Econo;_x000a_2006 - 2009: EER = 9,  one-speed fan, w/Econo;_x000a_2010 - 2013: EER = 9.5,  one-speed fan, w/Econo;_x000a_2014 - 2015: EER = 9.5 (IEER = 10.7), two-speed fan, w/Econo"/>
    <s v="EER-rated packaged Air Conditioner, Size Range: 760 -  kBTU/h, EER = 9.5 (IEER = 10.7), EIR = 0.297, Fan W/CFM = 0.61, two-speed fan, with Econo"/>
    <x v="412"/>
    <m/>
    <s v="dxAC-Com-Pkg-760tokBTUh-EER9.5"/>
    <s v="dxAC-Com-Pkg-760tokBTUh-EER11.0"/>
    <s v="Standard"/>
    <m/>
    <s v="Std and Meas Technologies vary by system configuration"/>
    <s v="None"/>
    <s v="DEER2015"/>
  </r>
  <r>
    <n v="818"/>
    <s v="NE-HVAC-airAC-SpltPkg-gte760kBtuh-12p0eer"/>
    <x v="421"/>
    <s v="DEER2015"/>
    <s v="D15 v1.0"/>
    <d v="2014-10-02T00:00:00"/>
    <m/>
    <s v="ErRobNc"/>
    <s v="NE-HVAC-airAC-SpltPkg-gte760kBtuh-12p0eer"/>
    <s v="DEER"/>
    <s v="Standard"/>
    <s v="None"/>
    <n v="0"/>
    <n v="0"/>
    <s v="None"/>
    <m/>
    <b v="0"/>
    <m/>
    <b v="0"/>
    <s v="Com"/>
    <s v="Any"/>
    <x v="2"/>
    <s v="SpaceCool"/>
    <s v="dxAC_equip"/>
    <x v="7"/>
    <m/>
    <m/>
    <s v="HVAC-airAC"/>
    <s v="HVAC-airAC"/>
    <s v="EER-Rated Pkg AC, 760+ kBTU/h; _x000a_Pre-2005: EER = 9,  one-speed fan, w/Econo;_x000a_2006 - 2009: EER = 9,  one-speed fan, w/Econo;_x000a_2010 - 2013: EER = 9.5,  one-speed fan, w/Econo;_x000a_2014 - 2015: EER = 9.5 (IEER = 10.7), two-speed fan, w/Econo"/>
    <s v="EER-rated packaged Air Conditioner, Size Range: 760 -  kBTU/h, EER = 9.5 (IEER = 10.7), EIR = 0.297, Fan W/CFM = 0.61, two-speed fan, with Econo"/>
    <x v="413"/>
    <m/>
    <s v="dxAC-Com-Pkg-760tokBTUh-EER9.5"/>
    <s v="dxAC-Com-Pkg-760tokBTUh-EER12.0"/>
    <s v="Standard"/>
    <m/>
    <s v="Std and Meas Technologies vary by system configuration"/>
    <s v="None"/>
    <s v="DEER2015"/>
  </r>
  <r>
    <n v="819"/>
    <s v="NE-HVAC-airAC-Pkg-lt55kBtuh-15p0seer"/>
    <x v="422"/>
    <s v="DEER2015"/>
    <s v="D15 v1.0"/>
    <d v="2014-10-08T00:00:00"/>
    <m/>
    <s v="ErRobNc"/>
    <s v="NE-HVAC-airAC-Pkg-lt55kBtuh-15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2.04), one-speed fan, no Econo"/>
    <s v="Commercial SEER-rated Packaged Air Conditioners, Size Range: 18 - 55 kBTU/h, SEER = 14 (EER = 12), EIR = 0.246, Fan W/CFM = 0.29, one-speed fan, without Econo"/>
    <x v="414"/>
    <m/>
    <s v="dxAC-Com-Pkg-lt55kBTUh-SEER-14.0"/>
    <s v="dxAC-Com-Pkg-lt55kBTUh-SEER-15.0"/>
    <s v="Standard"/>
    <m/>
    <m/>
    <s v="None"/>
    <s v="DEER2015"/>
  </r>
  <r>
    <n v="820"/>
    <s v="NE-HVAC-airAC-Pkg-lt55kBtuh-16p0seer"/>
    <x v="423"/>
    <s v="DEER2015"/>
    <s v="D15 v1.0"/>
    <d v="2014-10-08T00:00:00"/>
    <m/>
    <s v="ErRobNc"/>
    <s v="NE-HVAC-airAC-Pkg-lt55kBtuh-16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2.04), one-speed fan, no Econo"/>
    <s v="Commercial SEER-rated Packaged Air Conditioners, Size Range: 18 - 55 kBTU/h, SEER = 14 (EER = 12), EIR = 0.246, Fan W/CFM = 0.29, one-speed fan, without Econo"/>
    <x v="415"/>
    <m/>
    <s v="dxAC-Com-Pkg-lt55kBTUh-SEER-14.0"/>
    <s v="dxAC-Com-Pkg-lt55kBTUh-SEER-16.0"/>
    <s v="Standard"/>
    <m/>
    <m/>
    <s v="None"/>
    <s v="DEER2015"/>
  </r>
  <r>
    <n v="821"/>
    <s v="NE-HVAC-airAC-Pkg-lt55kBtuh-17p0seer"/>
    <x v="424"/>
    <s v="DEER2015"/>
    <s v="D15 v1.0"/>
    <d v="2014-10-08T00:00:00"/>
    <m/>
    <s v="ErRobNc"/>
    <s v="NE-HVAC-airAC-Pkg-lt55kBtuh-17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2.04), one-speed fan, no Econo"/>
    <s v="Commercial SEER-rated Packaged Air Conditioners, Size Range: 18 - 55 kBTU/h, SEER = 14 (EER = 12), EIR = 0.246, Fan W/CFM = 0.29, one-speed fan, without Econo"/>
    <x v="416"/>
    <m/>
    <s v="dxAC-Com-Pkg-lt55kBTUh-SEER-14.0"/>
    <s v="dxAC-Com-Pkg-lt55kBTUh-SEER-17.0"/>
    <s v="Standard"/>
    <m/>
    <m/>
    <s v="None"/>
    <s v="DEER2015"/>
  </r>
  <r>
    <n v="822"/>
    <s v="NE-HVAC-airAC-Pkg-lt55kBtuh-18p0seer"/>
    <x v="425"/>
    <s v="DEER2015"/>
    <s v="D15 v1.0"/>
    <d v="2014-10-08T00:00:00"/>
    <m/>
    <s v="ErRobNc"/>
    <s v="NE-HVAC-airAC-Pkg-lt55kBtuh-18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2.04), one-speed fan, no Econo"/>
    <s v="Commercial SEER-rated Packaged Air Conditioners, Size Range: 18 - 55 kBTU/h, SEER = 14 (EER = 12), EIR = 0.246, Fan W/CFM = 0.29, one-speed fan, without Econo"/>
    <x v="417"/>
    <m/>
    <s v="dxAC-Com-Pkg-lt55kBTUh-SEER-14.0"/>
    <s v="dxAC-Com-Pkg-lt55kBTUh-SEER-18.0"/>
    <s v="Standard"/>
    <m/>
    <m/>
    <s v="None"/>
    <s v="DEER2015"/>
  </r>
  <r>
    <n v="823"/>
    <s v="NE-HVAC-airAC-Pkg-55to65kBtuh-15p0seer"/>
    <x v="426"/>
    <s v="DEER2015"/>
    <s v="D15 v1.0"/>
    <d v="2014-10-08T00:00:00"/>
    <m/>
    <s v="ErRobNc"/>
    <s v="NE-HVAC-airAC-Pkg-55to65kBtuh-15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1.75), two-speed fan, w/Econo"/>
    <s v="Commercial SEER-rated Packaged Air Conditioners, Size Range: 55 - 65 kBTU/h, SEER = 14 (EER = 11.7), EIR = 0.249, Fan W/CFM = 0.29, two-speed fan, with Econo"/>
    <x v="418"/>
    <m/>
    <s v="dxAC-Com-Pkg-55to65kBTUh-SEER-14.0"/>
    <s v="dxAC-Com-Pkg-55to65kBTUh-SEER-15.0"/>
    <s v="Standard"/>
    <m/>
    <m/>
    <s v="None"/>
    <s v="DEER2015"/>
  </r>
  <r>
    <n v="824"/>
    <s v="NE-HVAC-airAC-Pkg-55to65kBtuh-16p0seer"/>
    <x v="427"/>
    <s v="DEER2015"/>
    <s v="D15 v1.0"/>
    <d v="2014-10-08T00:00:00"/>
    <m/>
    <s v="ErRobNc"/>
    <s v="NE-HVAC-airAC-Pkg-55to65kBtuh-16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1.75), two-speed fan, w/Econo"/>
    <s v="Commercial SEER-rated Packaged Air Conditioners, Size Range: 55 - 65 kBTU/h, SEER = 14 (EER = 11.7), EIR = 0.249, Fan W/CFM = 0.29, two-speed fan, with Econo"/>
    <x v="419"/>
    <m/>
    <s v="dxAC-Com-Pkg-55to65kBTUh-SEER-14.0"/>
    <s v="dxAC-Com-Pkg-55to65kBTUh-SEER-16.0"/>
    <s v="Standard"/>
    <m/>
    <m/>
    <s v="None"/>
    <s v="DEER2015"/>
  </r>
  <r>
    <n v="825"/>
    <s v="NE-HVAC-airAC-Pkg-55to65kBtuh-17p0seer"/>
    <x v="428"/>
    <s v="DEER2015"/>
    <s v="D15 v1.0"/>
    <d v="2014-10-08T00:00:00"/>
    <m/>
    <s v="ErRobNc"/>
    <s v="NE-HVAC-airAC-Pkg-55to65kBtuh-17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1.75), two-speed fan, w/Econo"/>
    <s v="Commercial SEER-rated Packaged Air Conditioners, Size Range: 55 - 65 kBTU/h, SEER = 14 (EER = 11.7), EIR = 0.249, Fan W/CFM = 0.29, two-speed fan, with Econo"/>
    <x v="420"/>
    <m/>
    <s v="dxAC-Com-Pkg-55to65kBTUh-SEER-14.0"/>
    <s v="dxAC-Com-Pkg-55to65kBTUh-SEER-17.0"/>
    <s v="Standard"/>
    <m/>
    <m/>
    <s v="None"/>
    <s v="DEER2015"/>
  </r>
  <r>
    <n v="826"/>
    <s v="NE-HVAC-airAC-Pkg-55to65kBtuh-18p0seer"/>
    <x v="429"/>
    <s v="DEER2015"/>
    <s v="D15 v1.0"/>
    <d v="2014-10-08T00:00:00"/>
    <m/>
    <s v="ErRobNc"/>
    <s v="NE-HVAC-airAC-Pkg-55to65kBtuh-18p0seer"/>
    <s v="DEER"/>
    <s v="Standard"/>
    <s v="None"/>
    <n v="0"/>
    <n v="0"/>
    <s v="None"/>
    <m/>
    <b v="0"/>
    <m/>
    <b v="0"/>
    <s v="Com"/>
    <s v="Any"/>
    <x v="2"/>
    <s v="SpaceCool"/>
    <s v="dxAC_equip"/>
    <x v="8"/>
    <m/>
    <m/>
    <s v="HVAC-airAC"/>
    <s v="HVAC-airAC"/>
    <s v="Com SEER-Rated Pkg AC, 18-65 kBTU/h; _x000a_pre-2001: SEER = 9.7 (EER = 9.21), one-speed fan, no Econo;_x000a_post-2001: SEER = 13 (EER = 11.06), one-speed fan, no Econo;_x000a_2014: SEER = 14 (EER = 11.75), two-speed fan, w/Econo"/>
    <s v="Commercial SEER-rated Packaged Air Conditioners, Size Range: 55 - 65 kBTU/h, SEER = 14 (EER = 11.7), EIR = 0.249, Fan W/CFM = 0.29, two-speed fan, with Econo"/>
    <x v="421"/>
    <m/>
    <s v="dxAC-Com-Pkg-55to65kBTUh-SEER-14.0"/>
    <s v="dxAC-Com-Pkg-55to65kBTUh-SEER-18.0"/>
    <s v="Standard"/>
    <m/>
    <m/>
    <s v="None"/>
    <s v="DEER2015"/>
  </r>
  <r>
    <n v="827"/>
    <s v="NE-HVAC-airAC-Pkg-55to65kBtuh-15p0seer-wPreEcono"/>
    <x v="430"/>
    <s v="DEER2015"/>
    <s v="D15 v1.0"/>
    <d v="2014-10-15T00:00:00"/>
    <m/>
    <s v="ErRobNc"/>
    <s v="NE-HVAC-airAC-Pkg-55to65kBtuh-15p0seer-wPreEcono"/>
    <s v="DEER"/>
    <s v="Standard"/>
    <s v="None"/>
    <n v="0"/>
    <n v="0"/>
    <s v="None"/>
    <m/>
    <b v="0"/>
    <m/>
    <b v="0"/>
    <s v="Com"/>
    <s v="Any"/>
    <x v="2"/>
    <s v="SpaceCool"/>
    <s v="dxAC_equip"/>
    <x v="8"/>
    <m/>
    <m/>
    <s v="HVAC-airAC"/>
    <s v="HVAC-airAC"/>
    <s v="Com SEER-Rated Pkg AC, 18-65 kBTU/h; _x000a_pre-2001: SEER = 9.7 (EER = 9.21), one-speed fan, w/Econo;_x000a_post-2001: SEER = 13 (EER = 11.06), one-speed fan, w/Econo;_x000a_2014: SEER = 14 (EER = 11.75), two-speed fan, w/Econo"/>
    <s v="Commercial SEER-rated Packaged Air Conditioners, Size Range: 55 - 65 kBTU/h, SEER = 14 (EER = 11.7), EIR = 0.249, Fan W/CFM = 0.29, two-speed fan, with Econo"/>
    <x v="418"/>
    <m/>
    <s v="dxAC-Com-Pkg-55to65kBTUh-SEER-14.0"/>
    <s v="dxAC-Com-Pkg-55to65kBTUh-SEER-15.0"/>
    <s v="Standard"/>
    <m/>
    <m/>
    <s v="None"/>
    <s v="DEER2015"/>
  </r>
  <r>
    <n v="828"/>
    <s v="NE-HVAC-airAC-Pkg-55to65kBtuh-16p0seer-wPreEcono"/>
    <x v="431"/>
    <s v="DEER2015"/>
    <s v="D15 v1.0"/>
    <d v="2014-10-15T00:00:00"/>
    <m/>
    <s v="ErRobNc"/>
    <s v="NE-HVAC-airAC-Pkg-55to65kBtuh-16p0seer-wPreEcono"/>
    <s v="DEER"/>
    <s v="Standard"/>
    <s v="None"/>
    <n v="0"/>
    <n v="0"/>
    <s v="None"/>
    <m/>
    <b v="0"/>
    <m/>
    <b v="0"/>
    <s v="Com"/>
    <s v="Any"/>
    <x v="2"/>
    <s v="SpaceCool"/>
    <s v="dxAC_equip"/>
    <x v="8"/>
    <m/>
    <m/>
    <s v="HVAC-airAC"/>
    <s v="HVAC-airAC"/>
    <s v="Com SEER-Rated Pkg AC, 18-65 kBTU/h; _x000a_pre-2001: SEER = 9.7 (EER = 9.21), one-speed fan, w/Econo;_x000a_post-2001: SEER = 13 (EER = 11.06), one-speed fan, w/Econo;_x000a_2014: SEER = 14 (EER = 11.75), two-speed fan, w/Econo"/>
    <s v="Commercial SEER-rated Packaged Air Conditioners, Size Range: 55 - 65 kBTU/h, SEER = 14 (EER = 11.7), EIR = 0.249, Fan W/CFM = 0.29, two-speed fan, with Econo"/>
    <x v="419"/>
    <m/>
    <s v="dxAC-Com-Pkg-55to65kBTUh-SEER-14.0"/>
    <s v="dxAC-Com-Pkg-55to65kBTUh-SEER-16.0"/>
    <s v="Standard"/>
    <m/>
    <m/>
    <s v="None"/>
    <s v="DEER2015"/>
  </r>
  <r>
    <n v="829"/>
    <s v="NE-HVAC-airAC-Pkg-55to65kBtuh-17p0seer-wPreEcono"/>
    <x v="432"/>
    <s v="DEER2015"/>
    <s v="D15 v1.0"/>
    <d v="2014-10-15T00:00:00"/>
    <m/>
    <s v="ErRobNc"/>
    <s v="NE-HVAC-airAC-Pkg-55to65kBtuh-17p0seer-wPreEcono"/>
    <s v="DEER"/>
    <s v="Standard"/>
    <s v="None"/>
    <n v="0"/>
    <n v="0"/>
    <s v="None"/>
    <m/>
    <b v="0"/>
    <m/>
    <b v="0"/>
    <s v="Com"/>
    <s v="Any"/>
    <x v="2"/>
    <s v="SpaceCool"/>
    <s v="dxAC_equip"/>
    <x v="8"/>
    <m/>
    <m/>
    <s v="HVAC-airAC"/>
    <s v="HVAC-airAC"/>
    <s v="Com SEER-Rated Pkg AC, 18-65 kBTU/h; _x000a_pre-2001: SEER = 9.7 (EER = 9.21), one-speed fan, w/Econo;_x000a_post-2001: SEER = 13 (EER = 11.06), one-speed fan, w/Econo;_x000a_2014: SEER = 14 (EER = 11.75), two-speed fan, w/Econo"/>
    <s v="Commercial SEER-rated Packaged Air Conditioners, Size Range: 55 - 65 kBTU/h, SEER = 14 (EER = 11.7), EIR = 0.249, Fan W/CFM = 0.29, two-speed fan, with Econo"/>
    <x v="420"/>
    <m/>
    <s v="dxAC-Com-Pkg-55to65kBTUh-SEER-14.0"/>
    <s v="dxAC-Com-Pkg-55to65kBTUh-SEER-17.0"/>
    <s v="Standard"/>
    <m/>
    <m/>
    <s v="None"/>
    <s v="DEER2015"/>
  </r>
  <r>
    <n v="830"/>
    <s v="NE-HVAC-airAC-Pkg-55to65kBtuh-18p0seer-wPreEcono"/>
    <x v="433"/>
    <s v="DEER2015"/>
    <s v="D15 v1.0"/>
    <d v="2014-10-15T00:00:00"/>
    <m/>
    <s v="ErRobNc"/>
    <s v="NE-HVAC-airAC-Pkg-55to65kBtuh-18p0seer-wPreEcono"/>
    <s v="DEER"/>
    <s v="Standard"/>
    <s v="None"/>
    <n v="0"/>
    <n v="0"/>
    <s v="None"/>
    <m/>
    <b v="0"/>
    <m/>
    <b v="0"/>
    <s v="Com"/>
    <s v="Any"/>
    <x v="2"/>
    <s v="SpaceCool"/>
    <s v="dxAC_equip"/>
    <x v="8"/>
    <m/>
    <m/>
    <s v="HVAC-airAC"/>
    <s v="HVAC-airAC"/>
    <s v="Com SEER-Rated Pkg AC, 18-65 kBTU/h; _x000a_pre-2001: SEER = 9.7 (EER = 9.21), one-speed fan, w/Econo;_x000a_post-2001: SEER = 13 (EER = 11.06), one-speed fan, w/Econo;_x000a_2014: SEER = 14 (EER = 11.75), two-speed fan, w/Econo"/>
    <s v="Commercial SEER-rated Packaged Air Conditioners, Size Range: 55 - 65 kBTU/h, SEER = 14 (EER = 11.7), EIR = 0.249, Fan W/CFM = 0.29, two-speed fan, with Econo"/>
    <x v="421"/>
    <m/>
    <s v="dxAC-Com-Pkg-55to65kBTUh-SEER-14.0"/>
    <s v="dxAC-Com-Pkg-55to65kBTUh-SEER-18.0"/>
    <s v="Standard"/>
    <m/>
    <m/>
    <s v="None"/>
    <s v="DEER2015"/>
  </r>
  <r>
    <n v="831"/>
    <s v="NE-HVAC-airAC-Split-lt45kBtuh-15p0seer"/>
    <x v="434"/>
    <s v="DEER2015"/>
    <s v="D15 v1.0"/>
    <d v="2014-10-08T00:00:00"/>
    <m/>
    <s v="ErRobNc"/>
    <s v="NE-HVAC-airAC-Split-lt45kBtuh-15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2.17), one-speed fan, no Econo"/>
    <s v="Commercial SEER-rated split Air Conditioners, Size Range: 18 - 45 kBTU/h, SEER = 14 (EER = 12.2), EIR = 0.239, Fan W/CFM = 0.29, one-speed fan, without Econo"/>
    <x v="422"/>
    <m/>
    <s v="dxAC-Com-Split-lt45kBTUh-SEER-14.0"/>
    <s v="dxAC-Com-Split-lt45kBTUh-SEER-15.0"/>
    <s v="Standard"/>
    <m/>
    <m/>
    <s v="None"/>
    <s v="DEER2015"/>
  </r>
  <r>
    <n v="832"/>
    <s v="NE-HVAC-airAC-Split-lt45kBtuh-16p0seer"/>
    <x v="435"/>
    <s v="DEER2015"/>
    <s v="D15 v1.0"/>
    <d v="2014-10-08T00:00:00"/>
    <m/>
    <s v="ErRobNc"/>
    <s v="NE-HVAC-airAC-Split-lt45kBtuh-16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2.17), one-speed fan, no Econo"/>
    <s v="Commercial SEER-rated split Air Conditioners, Size Range: 18 - 45 kBTU/h, SEER = 14 (EER = 12.2), EIR = 0.239, Fan W/CFM = 0.29, one-speed fan, without Econo"/>
    <x v="423"/>
    <m/>
    <s v="dxAC-Com-Split-lt45kBTUh-SEER-14.0"/>
    <s v="dxAC-Com-Split-lt45kBTUh-SEER-16.0"/>
    <s v="Standard"/>
    <m/>
    <m/>
    <s v="None"/>
    <s v="DEER2015"/>
  </r>
  <r>
    <n v="833"/>
    <s v="NE-HVAC-airAC-Split-lt45kBtuh-17p0seer"/>
    <x v="436"/>
    <s v="DEER2015"/>
    <s v="D15 v1.0"/>
    <d v="2014-10-08T00:00:00"/>
    <m/>
    <s v="ErRobNc"/>
    <s v="NE-HVAC-airAC-Split-lt45kBtuh-17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2.17), one-speed fan, no Econo"/>
    <s v="Commercial SEER-rated split Air Conditioners, Size Range: 18 - 45 kBTU/h, SEER = 14 (EER = 12.2), EIR = 0.239, Fan W/CFM = 0.29, one-speed fan, without Econo"/>
    <x v="424"/>
    <m/>
    <s v="dxAC-Com-Split-lt45kBTUh-SEER-14.0"/>
    <s v="dxAC-Com-Split-lt45kBTUh-SEER-17.0"/>
    <s v="Standard"/>
    <m/>
    <m/>
    <s v="None"/>
    <s v="DEER2015"/>
  </r>
  <r>
    <n v="834"/>
    <s v="NE-HVAC-airAC-Split-lt45kBtuh-18p0seer"/>
    <x v="437"/>
    <s v="DEER2015"/>
    <s v="D15 v1.0"/>
    <d v="2014-10-08T00:00:00"/>
    <m/>
    <s v="ErRobNc"/>
    <s v="NE-HVAC-airAC-Split-lt45kBtuh-18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2.17), one-speed fan, no Econo"/>
    <s v="Commercial SEER-rated split Air Conditioners, Size Range: 18 - 45 kBTU/h, SEER = 14 (EER = 12.2), EIR = 0.239, Fan W/CFM = 0.29, one-speed fan, without Econo"/>
    <x v="425"/>
    <m/>
    <s v="dxAC-Com-Split-lt45kBTUh-SEER-14.0"/>
    <s v="dxAC-Com-Split-lt45kBTUh-SEER-18.0"/>
    <s v="Standard"/>
    <m/>
    <m/>
    <s v="None"/>
    <s v="DEER2015"/>
  </r>
  <r>
    <n v="835"/>
    <s v="NE-HVAC-airAC-Split-45to55kBtuh-15p0seer"/>
    <x v="438"/>
    <s v="DEER2015"/>
    <s v="D15 v1.0"/>
    <d v="2014-10-08T00:00:00"/>
    <m/>
    <s v="ErRobNc"/>
    <s v="NE-HVAC-airAC-Split-45to55kBtuh-15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82), one-speed fan, no Econo"/>
    <s v="Commercial SEER-rated split Air Conditioners, Size Range: 45 - 55 kBTU/h, SEER = 14 (EER = 11.8), EIR = 0.247, Fan W/CFM = 0.29, one-speed fan, without Econo"/>
    <x v="426"/>
    <m/>
    <s v="dxAC-Com-Split-45to55kBTUh-SEER-14.0"/>
    <s v="dxAC-Com-Split-45to55kBTUh-SEER-15.0"/>
    <s v="Standard"/>
    <m/>
    <m/>
    <s v="None"/>
    <s v="DEER2015"/>
  </r>
  <r>
    <n v="836"/>
    <s v="NE-HVAC-airAC-Split-45to55kBtuh-16p0seer"/>
    <x v="439"/>
    <s v="DEER2015"/>
    <s v="D15 v1.0"/>
    <d v="2014-10-08T00:00:00"/>
    <m/>
    <s v="ErRobNc"/>
    <s v="NE-HVAC-airAC-Split-45to55kBtuh-16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82), one-speed fan, no Econo"/>
    <s v="Commercial SEER-rated split Air Conditioners, Size Range: 45 - 55 kBTU/h, SEER = 14 (EER = 11.8), EIR = 0.247, Fan W/CFM = 0.29, one-speed fan, without Econo"/>
    <x v="427"/>
    <m/>
    <s v="dxAC-Com-Split-45to55kBTUh-SEER-14.0"/>
    <s v="dxAC-Com-Split-45to55kBTUh-SEER-16.0"/>
    <s v="Standard"/>
    <m/>
    <m/>
    <s v="None"/>
    <s v="DEER2015"/>
  </r>
  <r>
    <n v="837"/>
    <s v="NE-HVAC-airAC-Split-45to55kBtuh-17p0seer"/>
    <x v="440"/>
    <s v="DEER2015"/>
    <s v="D15 v1.0"/>
    <d v="2014-10-08T00:00:00"/>
    <m/>
    <s v="ErRobNc"/>
    <s v="NE-HVAC-airAC-Split-45to55kBtuh-17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82), one-speed fan, no Econo"/>
    <s v="Commercial SEER-rated split Air Conditioners, Size Range: 45 - 55 kBTU/h, SEER = 14 (EER = 11.8), EIR = 0.247, Fan W/CFM = 0.29, one-speed fan, without Econo"/>
    <x v="428"/>
    <m/>
    <s v="dxAC-Com-Split-45to55kBTUh-SEER-14.0"/>
    <s v="dxAC-Com-Split-45to55kBTUh-SEER-17.0"/>
    <s v="Standard"/>
    <m/>
    <m/>
    <s v="None"/>
    <s v="DEER2015"/>
  </r>
  <r>
    <n v="838"/>
    <s v="NE-HVAC-airAC-Split-45to55kBtuh-18p0seer"/>
    <x v="441"/>
    <s v="DEER2015"/>
    <s v="D15 v1.0"/>
    <d v="2014-10-08T00:00:00"/>
    <m/>
    <s v="ErRobNc"/>
    <s v="NE-HVAC-airAC-Split-45to55kBtuh-18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82), one-speed fan, no Econo"/>
    <s v="Commercial SEER-rated split Air Conditioners, Size Range: 45 - 55 kBTU/h, SEER = 14 (EER = 11.8), EIR = 0.247, Fan W/CFM = 0.29, one-speed fan, without Econo"/>
    <x v="429"/>
    <m/>
    <s v="dxAC-Com-Split-45to55kBTUh-SEER-14.0"/>
    <s v="dxAC-Com-Split-45to55kBTUh-SEER-18.0"/>
    <s v="Standard"/>
    <m/>
    <m/>
    <s v="None"/>
    <s v="DEER2015"/>
  </r>
  <r>
    <n v="839"/>
    <s v="NE-HVAC-airAC-Split-55to65kBtuh-15p0seer"/>
    <x v="442"/>
    <s v="DEER2015"/>
    <s v="D15 v1.0"/>
    <d v="2014-10-08T00:00:00"/>
    <m/>
    <s v="ErRobNc"/>
    <s v="NE-HVAC-airAC-Split-55to65kBtuh-15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75), two-speed fan, w/Econo"/>
    <s v="Commercial SEER-rated split Air Conditioners, Size Range: 55 - 65 kBTU/h, SEER = 14 (EER = 11.7), EIR = 0.249, Fan W/CFM = 0.29, two-speed fan, with Econo"/>
    <x v="430"/>
    <m/>
    <s v="dxAC-Com-Split-55to65kBTUh-SEER-14.0"/>
    <s v="dxAC-Com-Split-55to65kBTUh-SEER-15.0"/>
    <s v="Standard"/>
    <m/>
    <m/>
    <s v="None"/>
    <s v="DEER2015"/>
  </r>
  <r>
    <n v="840"/>
    <s v="NE-HVAC-airAC-Split-55to65kBtuh-16p0seer"/>
    <x v="443"/>
    <s v="DEER2015"/>
    <s v="D15 v1.0"/>
    <d v="2014-10-08T00:00:00"/>
    <m/>
    <s v="ErRobNc"/>
    <s v="NE-HVAC-airAC-Split-55to65kBtuh-16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75), two-speed fan, w/Econo"/>
    <s v="Commercial SEER-rated split Air Conditioners, Size Range: 55 - 65 kBTU/h, SEER = 14 (EER = 11.7), EIR = 0.249, Fan W/CFM = 0.29, two-speed fan, with Econo"/>
    <x v="431"/>
    <m/>
    <s v="dxAC-Com-Split-55to65kBTUh-SEER-14.0"/>
    <s v="dxAC-Com-Split-55to65kBTUh-SEER-16.0"/>
    <s v="Standard"/>
    <m/>
    <m/>
    <s v="None"/>
    <s v="DEER2015"/>
  </r>
  <r>
    <n v="841"/>
    <s v="NE-HVAC-airAC-Split-55to65kBtuh-17p0seer"/>
    <x v="444"/>
    <s v="DEER2015"/>
    <s v="D15 v1.0"/>
    <d v="2014-10-08T00:00:00"/>
    <m/>
    <s v="ErRobNc"/>
    <s v="NE-HVAC-airAC-Split-55to65kBtuh-17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75), two-speed fan, w/Econo"/>
    <s v="Commercial SEER-rated split Air Conditioners, Size Range: 55 - 65 kBTU/h, SEER = 14 (EER = 11.7), EIR = 0.249, Fan W/CFM = 0.29, two-speed fan, with Econo"/>
    <x v="432"/>
    <m/>
    <s v="dxAC-Com-Split-55to65kBTUh-SEER-14.0"/>
    <s v="dxAC-Com-Split-55to65kBTUh-SEER-17.0"/>
    <s v="Standard"/>
    <m/>
    <m/>
    <s v="None"/>
    <s v="DEER2015"/>
  </r>
  <r>
    <n v="842"/>
    <s v="NE-HVAC-airAC-Split-55to65kBtuh-18p0seer"/>
    <x v="445"/>
    <s v="DEER2015"/>
    <s v="D15 v1.0"/>
    <d v="2014-10-08T00:00:00"/>
    <m/>
    <s v="ErRobNc"/>
    <s v="NE-HVAC-airAC-Split-55to65kBtuh-18p0seer"/>
    <s v="DEER"/>
    <s v="Standard"/>
    <s v="None"/>
    <n v="0"/>
    <n v="0"/>
    <s v="None"/>
    <m/>
    <b v="0"/>
    <m/>
    <b v="0"/>
    <s v="Com"/>
    <s v="Any"/>
    <x v="2"/>
    <s v="SpaceCool"/>
    <s v="dxAC_equip"/>
    <x v="9"/>
    <m/>
    <m/>
    <s v="HVAC-airAC"/>
    <s v="HVAC-airAC"/>
    <s v="Commercial SEER-rated split Air Conditioners, 18-65 kBTU/h; _x000a_pre-2001: SEER = 10 (EER = 8.52), one-speed fan, no Econo;_x000a_post-2001: SEER = 13 (EER = 11.08), one-speed fan, no Econo;_x000a_2014: SEER = 14 (EER = 11.75), two-speed fan, w/Econo"/>
    <s v="Commercial SEER-rated split Air Conditioners, Size Range: 55 - 65 kBTU/h, SEER = 14 (EER = 11.7), EIR = 0.249, Fan W/CFM = 0.29, two-speed fan, with Econo"/>
    <x v="433"/>
    <m/>
    <s v="dxAC-Com-Split-55to65kBTUh-SEER-14.0"/>
    <s v="dxAC-Com-Split-55to65kBTUh-SEER-18.0"/>
    <s v="Standard"/>
    <m/>
    <m/>
    <s v="None"/>
    <s v="DEER2015"/>
  </r>
  <r>
    <n v="843"/>
    <s v="NE-HVAC-airAC-Split-55to65kBtuh-15p0seer-wPreEcono"/>
    <x v="446"/>
    <s v="DEER2015"/>
    <s v="D15 v1.0"/>
    <d v="2014-10-15T00:00:00"/>
    <m/>
    <s v="ErRobNc"/>
    <s v="NE-HVAC-airAC-Split-55to65kBtuh-15p0seer-wPreEcono"/>
    <s v="DEER"/>
    <s v="Standard"/>
    <s v="None"/>
    <n v="0"/>
    <n v="0"/>
    <s v="None"/>
    <m/>
    <b v="0"/>
    <m/>
    <b v="0"/>
    <s v="Com"/>
    <s v="Any"/>
    <x v="2"/>
    <s v="SpaceCool"/>
    <s v="dxAC_equip"/>
    <x v="9"/>
    <m/>
    <m/>
    <s v="HVAC-airAC"/>
    <s v="HVAC-airAC"/>
    <s v="Commercial SEER-rated split Air Conditioners, 18-65 kBTU/h; _x000a_pre-2001: SEER = 10 (EER = 8.52), one-speed fan, w/Econo;_x000a_post-2001: SEER = 13 (EER = 11.08), one-speed fan, w/Econo;_x000a_2014: SEER = 14 (EER = 11.75), two-speed fan, w/Econo"/>
    <s v="Commercial SEER-rated split Air Conditioners, Size Range: 55 - 65 kBTU/h, SEER = 14 (EER = 11.7), EIR = 0.249, Fan W/CFM = 0.29, two-speed fan, with Econo"/>
    <x v="430"/>
    <m/>
    <s v="dxAC-Com-Split-55to65kBTUh-SEER-14.0"/>
    <s v="dxAC-Com-Split-55to65kBTUh-SEER-15.0"/>
    <s v="Standard"/>
    <m/>
    <m/>
    <s v="None"/>
    <s v="DEER2015"/>
  </r>
  <r>
    <n v="844"/>
    <s v="NE-HVAC-airAC-Split-55to65kBtuh-16p0seer-wPreEcono"/>
    <x v="447"/>
    <s v="DEER2015"/>
    <s v="D15 v1.0"/>
    <d v="2014-10-15T00:00:00"/>
    <m/>
    <s v="ErRobNc"/>
    <s v="NE-HVAC-airAC-Split-55to65kBtuh-16p0seer-wPreEcono"/>
    <s v="DEER"/>
    <s v="Standard"/>
    <s v="None"/>
    <n v="0"/>
    <n v="0"/>
    <s v="None"/>
    <m/>
    <b v="0"/>
    <m/>
    <b v="0"/>
    <s v="Com"/>
    <s v="Any"/>
    <x v="2"/>
    <s v="SpaceCool"/>
    <s v="dxAC_equip"/>
    <x v="9"/>
    <m/>
    <m/>
    <s v="HVAC-airAC"/>
    <s v="HVAC-airAC"/>
    <s v="Commercial SEER-rated split Air Conditioners, 18-65 kBTU/h; _x000a_pre-2001: SEER = 10 (EER = 8.52), one-speed fan, w/Econo;_x000a_post-2001: SEER = 13 (EER = 11.08), one-speed fan, w/Econo;_x000a_2014: SEER = 14 (EER = 11.75), two-speed fan, w/Econo"/>
    <s v="Commercial SEER-rated split Air Conditioners, Size Range: 55 - 65 kBTU/h, SEER = 14 (EER = 11.7), EIR = 0.249, Fan W/CFM = 0.29, two-speed fan, with Econo"/>
    <x v="431"/>
    <m/>
    <s v="dxAC-Com-Split-55to65kBTUh-SEER-14.0"/>
    <s v="dxAC-Com-Split-55to65kBTUh-SEER-16.0"/>
    <s v="Standard"/>
    <m/>
    <m/>
    <s v="None"/>
    <s v="DEER2015"/>
  </r>
  <r>
    <n v="845"/>
    <s v="NE-HVAC-airAC-Split-55to65kBtuh-17p0seer-wPreEcono"/>
    <x v="448"/>
    <s v="DEER2015"/>
    <s v="D15 v1.0"/>
    <d v="2014-10-15T00:00:00"/>
    <m/>
    <s v="ErRobNc"/>
    <s v="NE-HVAC-airAC-Split-55to65kBtuh-17p0seer-wPreEcono"/>
    <s v="DEER"/>
    <s v="Standard"/>
    <s v="None"/>
    <n v="0"/>
    <n v="0"/>
    <s v="None"/>
    <m/>
    <b v="0"/>
    <m/>
    <b v="0"/>
    <s v="Com"/>
    <s v="Any"/>
    <x v="2"/>
    <s v="SpaceCool"/>
    <s v="dxAC_equip"/>
    <x v="9"/>
    <m/>
    <m/>
    <s v="HVAC-airAC"/>
    <s v="HVAC-airAC"/>
    <s v="Commercial SEER-rated split Air Conditioners, 18-65 kBTU/h; _x000a_pre-2001: SEER = 10 (EER = 8.52), one-speed fan, w/Econo;_x000a_post-2001: SEER = 13 (EER = 11.08), one-speed fan, w/Econo;_x000a_2014: SEER = 14 (EER = 11.75), two-speed fan, w/Econo"/>
    <s v="Commercial SEER-rated split Air Conditioners, Size Range: 55 - 65 kBTU/h, SEER = 14 (EER = 11.7), EIR = 0.249, Fan W/CFM = 0.29, two-speed fan, with Econo"/>
    <x v="432"/>
    <m/>
    <s v="dxAC-Com-Split-55to65kBTUh-SEER-14.0"/>
    <s v="dxAC-Com-Split-55to65kBTUh-SEER-17.0"/>
    <s v="Standard"/>
    <m/>
    <m/>
    <s v="None"/>
    <s v="DEER2015"/>
  </r>
  <r>
    <n v="846"/>
    <s v="NE-HVAC-airAC-Split-55to65kBtuh-18p0seer-wPreEcono"/>
    <x v="449"/>
    <s v="DEER2015"/>
    <s v="D15 v1.0"/>
    <d v="2014-10-15T00:00:00"/>
    <m/>
    <s v="ErRobNc"/>
    <s v="NE-HVAC-airAC-Split-55to65kBtuh-18p0seer-wPreEcono"/>
    <s v="DEER"/>
    <s v="Standard"/>
    <s v="None"/>
    <n v="0"/>
    <n v="0"/>
    <s v="None"/>
    <m/>
    <b v="0"/>
    <m/>
    <b v="0"/>
    <s v="Com"/>
    <s v="Any"/>
    <x v="2"/>
    <s v="SpaceCool"/>
    <s v="dxAC_equip"/>
    <x v="9"/>
    <m/>
    <m/>
    <s v="HVAC-airAC"/>
    <s v="HVAC-airAC"/>
    <s v="Commercial SEER-rated split Air Conditioners, 18-65 kBTU/h; _x000a_pre-2001: SEER = 10 (EER = 8.52), one-speed fan, w/Econo;_x000a_post-2001: SEER = 13 (EER = 11.08), one-speed fan, w/Econo;_x000a_2014: SEER = 14 (EER = 11.75), two-speed fan, w/Econo"/>
    <s v="Commercial SEER-rated split Air Conditioners, Size Range: 55 - 65 kBTU/h, SEER = 14 (EER = 11.7), EIR = 0.249, Fan W/CFM = 0.29, two-speed fan, with Econo"/>
    <x v="433"/>
    <m/>
    <s v="dxAC-Com-Split-55to65kBTUh-SEER-14.0"/>
    <s v="dxAC-Com-Split-55to65kBTUh-SEER-18.0"/>
    <s v="Standard"/>
    <m/>
    <m/>
    <s v="None"/>
    <s v="DEER2015"/>
  </r>
  <r>
    <n v="847"/>
    <s v="RE-HV-ResAC-lt45kBtuh-15S"/>
    <x v="450"/>
    <s v="DEER2015"/>
    <s v="D15 v1.0"/>
    <d v="2014-10-08T00:00:00"/>
    <m/>
    <s v="ErRobNc"/>
    <s v="RE-HV-ResAC-lt45kBtuh-15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4"/>
    <m/>
    <s v="dxAC-Res-Split-lt45kBTUh-SEER-14.0"/>
    <s v="dxAC-Res-Split-SEER-15.0"/>
    <s v="Standard"/>
    <m/>
    <m/>
    <s v="None"/>
    <s v="DEER2015"/>
  </r>
  <r>
    <n v="848"/>
    <s v="RE-HV-ResAC-lt45kBtuh-16S"/>
    <x v="451"/>
    <s v="DEER2015"/>
    <s v="D15 v1.0"/>
    <d v="2014-10-08T00:00:00"/>
    <m/>
    <s v="ErRobNc"/>
    <s v="RE-HV-ResAC-lt45kBtuh-16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5"/>
    <m/>
    <s v="dxAC-Res-Split-lt45kBTUh-SEER-14.0"/>
    <s v="dxAC-Res-Split-SEER-16.0"/>
    <s v="Standard"/>
    <m/>
    <m/>
    <s v="None"/>
    <s v="DEER2015"/>
  </r>
  <r>
    <n v="849"/>
    <s v="RE-HV-ResAC-lt45kBtuh-17S"/>
    <x v="452"/>
    <s v="DEER2015"/>
    <s v="D15 v1.0"/>
    <d v="2014-10-08T00:00:00"/>
    <m/>
    <s v="ErRobNc"/>
    <s v="RE-HV-ResAC-lt45kBtuh-17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6"/>
    <m/>
    <s v="dxAC-Res-Split-lt45kBTUh-SEER-14.0"/>
    <s v="dxAC-Res-Split-SEER-17.0"/>
    <s v="Standard"/>
    <m/>
    <m/>
    <s v="None"/>
    <s v="DEER2015"/>
  </r>
  <r>
    <n v="850"/>
    <s v="RE-HV-ResAC-lt45kBtuh-18S"/>
    <x v="453"/>
    <s v="DEER2015"/>
    <s v="D15 v1.0"/>
    <d v="2014-10-08T00:00:00"/>
    <m/>
    <s v="ErRobNc"/>
    <s v="RE-HV-ResAC-lt45kBtuh-18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7"/>
    <m/>
    <s v="dxAC-Res-Split-lt45kBTUh-SEER-14.0"/>
    <s v="dxAC-Res-Split-SEER-18.0"/>
    <s v="Standard"/>
    <m/>
    <m/>
    <s v="None"/>
    <s v="DEER2015"/>
  </r>
  <r>
    <n v="851"/>
    <s v="RE-HV-ResAC-lt45kBtuh-19S"/>
    <x v="454"/>
    <s v="DEER2015"/>
    <s v="D15 v1.0"/>
    <d v="2014-10-08T00:00:00"/>
    <m/>
    <s v="ErRobNc"/>
    <s v="RE-HV-ResAC-lt45kBtuh-19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8"/>
    <m/>
    <s v="dxAC-Res-Split-lt45kBTUh-SEER-14.0"/>
    <s v="dxAC-Res-Split-SEER-19.0"/>
    <s v="Standard"/>
    <m/>
    <m/>
    <s v="None"/>
    <s v="DEER2015"/>
  </r>
  <r>
    <n v="852"/>
    <s v="RE-HV-ResAC-lt45kBtuh-20S"/>
    <x v="455"/>
    <s v="DEER2015"/>
    <s v="D15 v1.0"/>
    <d v="2014-10-08T00:00:00"/>
    <m/>
    <s v="ErRobNc"/>
    <s v="RE-HV-ResAC-lt45kBtuh-20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39"/>
    <m/>
    <s v="dxAC-Res-Split-lt45kBTUh-SEER-14.0"/>
    <s v="dxAC-Res-Split-SEER-20.0"/>
    <s v="Standard"/>
    <m/>
    <m/>
    <s v="None"/>
    <s v="DEER2015"/>
  </r>
  <r>
    <n v="853"/>
    <s v="RE-HV-ResAC-lt45kBtuh-21S"/>
    <x v="456"/>
    <s v="DEER2015"/>
    <s v="D15 v1.0"/>
    <d v="2014-10-08T00:00:00"/>
    <m/>
    <s v="ErRobNc"/>
    <s v="RE-HV-ResAC-lt45kBtuh-21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40"/>
    <m/>
    <s v="dxAC-Res-Split-lt45kBTUh-SEER-14.0"/>
    <s v="dxAC-Res-Split-SEER-21.0"/>
    <s v="Standard"/>
    <m/>
    <m/>
    <s v="None"/>
    <s v="DEER2015"/>
  </r>
  <r>
    <n v="854"/>
    <s v="RE-HV-ResEvapAC-lt45kBtuh-17p4S"/>
    <x v="457"/>
    <s v="DEER2015"/>
    <s v="D15 v1.0"/>
    <d v="2014-10-08T00:00:00"/>
    <m/>
    <s v="ErRobNc"/>
    <s v="RE-HV-ResEvapAC-lt45kBtuh-17p4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2.17), one-speed fan"/>
    <s v="Residential SEER-rated split Air Conditioners, Size Range: 18 - 45 kBTU/h, SEER = 14 (EER = 12.2), EIR = 0.239, Fan W/CFM = 0.29, one-speed fan"/>
    <x v="441"/>
    <m/>
    <s v="dxAC-Res-Split-lt45kBTUh-SEER-14.0"/>
    <s v="dxAC-Res-EvapAC-SEER-17.4"/>
    <s v="Standard"/>
    <m/>
    <m/>
    <s v="None"/>
    <s v="DEER2015"/>
  </r>
  <r>
    <n v="855"/>
    <s v="RE-HV-ResAC-45to65kBtuh-15S"/>
    <x v="450"/>
    <s v="DEER2015"/>
    <s v="D15 v1.0"/>
    <d v="2014-10-08T00:00:00"/>
    <m/>
    <s v="ErRobNc"/>
    <s v="RE-HV-ResAC-45to65kBtuh-15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4"/>
    <m/>
    <s v="dxAC-Res-Split-45to65kBTUh-SEER-14.0"/>
    <s v="dxAC-Res-Split-SEER-15.0"/>
    <s v="Standard"/>
    <m/>
    <m/>
    <s v="None"/>
    <s v="DEER2015"/>
  </r>
  <r>
    <n v="856"/>
    <s v="RE-HV-ResAC-45to65kBtuh-16S"/>
    <x v="451"/>
    <s v="DEER2015"/>
    <s v="D15 v1.0"/>
    <d v="2014-10-08T00:00:00"/>
    <m/>
    <s v="ErRobNc"/>
    <s v="RE-HV-ResAC-45to65kBtuh-16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5"/>
    <m/>
    <s v="dxAC-Res-Split-45to65kBTUh-SEER-14.0"/>
    <s v="dxAC-Res-Split-SEER-16.0"/>
    <s v="Standard"/>
    <m/>
    <m/>
    <s v="None"/>
    <s v="DEER2015"/>
  </r>
  <r>
    <n v="857"/>
    <s v="RE-HV-ResAC-45to65kBtuh-17S"/>
    <x v="452"/>
    <s v="DEER2015"/>
    <s v="D15 v1.0"/>
    <d v="2014-10-08T00:00:00"/>
    <m/>
    <s v="ErRobNc"/>
    <s v="RE-HV-ResAC-45to65kBtuh-17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6"/>
    <m/>
    <s v="dxAC-Res-Split-45to65kBTUh-SEER-14.0"/>
    <s v="dxAC-Res-Split-SEER-17.0"/>
    <s v="Standard"/>
    <m/>
    <m/>
    <s v="None"/>
    <s v="DEER2015"/>
  </r>
  <r>
    <n v="858"/>
    <s v="RE-HV-ResAC-45to65kBtuh-18S"/>
    <x v="453"/>
    <s v="DEER2015"/>
    <s v="D15 v1.0"/>
    <d v="2014-10-08T00:00:00"/>
    <m/>
    <s v="ErRobNc"/>
    <s v="RE-HV-ResAC-45to65kBtuh-18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7"/>
    <m/>
    <s v="dxAC-Res-Split-45to65kBTUh-SEER-14.0"/>
    <s v="dxAC-Res-Split-SEER-18.0"/>
    <s v="Standard"/>
    <m/>
    <m/>
    <s v="None"/>
    <s v="DEER2015"/>
  </r>
  <r>
    <n v="859"/>
    <s v="RE-HV-ResAC-45to65kBtuh-19S"/>
    <x v="454"/>
    <s v="DEER2015"/>
    <s v="D15 v1.0"/>
    <d v="2014-10-08T00:00:00"/>
    <m/>
    <s v="ErRobNc"/>
    <s v="RE-HV-ResAC-45to65kBtuh-19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8"/>
    <m/>
    <s v="dxAC-Res-Split-45to65kBTUh-SEER-14.0"/>
    <s v="dxAC-Res-Split-SEER-19.0"/>
    <s v="Standard"/>
    <m/>
    <m/>
    <s v="None"/>
    <s v="DEER2015"/>
  </r>
  <r>
    <n v="860"/>
    <s v="RE-HV-ResAC-45to65kBtuh-20S"/>
    <x v="455"/>
    <s v="DEER2015"/>
    <s v="D15 v1.0"/>
    <d v="2014-10-08T00:00:00"/>
    <m/>
    <s v="ErRobNc"/>
    <s v="RE-HV-ResAC-45to65kBtuh-20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39"/>
    <m/>
    <s v="dxAC-Res-Split-45to65kBTUh-SEER-14.0"/>
    <s v="dxAC-Res-Split-SEER-20.0"/>
    <s v="Standard"/>
    <m/>
    <m/>
    <s v="None"/>
    <s v="DEER2015"/>
  </r>
  <r>
    <n v="861"/>
    <s v="RE-HV-ResAC-45to65kBtuh-21S"/>
    <x v="456"/>
    <s v="DEER2015"/>
    <s v="D15 v1.0"/>
    <d v="2014-10-08T00:00:00"/>
    <m/>
    <s v="ErRobNc"/>
    <s v="RE-HV-ResAC-45to65kBtuh-21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40"/>
    <m/>
    <s v="dxAC-Res-Split-45to65kBTUh-SEER-14.0"/>
    <s v="dxAC-Res-Split-SEER-21.0"/>
    <s v="Standard"/>
    <m/>
    <m/>
    <s v="None"/>
    <s v="DEER2015"/>
  </r>
  <r>
    <n v="862"/>
    <s v="RE-HV-ResEvapAC-45to65kBtuh-17p4S"/>
    <x v="458"/>
    <s v="DEER2015"/>
    <s v="D15 v1.0"/>
    <d v="2014-10-08T00:00:00"/>
    <m/>
    <s v="ErRobNc"/>
    <s v="RE-HV-ResEvapAC-45to65kBtuh-17p4S"/>
    <s v="DEER"/>
    <s v="Standard"/>
    <s v="None"/>
    <n v="0"/>
    <n v="0"/>
    <s v="None"/>
    <m/>
    <b v="0"/>
    <m/>
    <b v="0"/>
    <s v="Res"/>
    <s v="Any"/>
    <x v="2"/>
    <s v="SpaceCool"/>
    <s v="dxAC_equip"/>
    <x v="9"/>
    <m/>
    <m/>
    <s v="HV-ResAC"/>
    <s v="HV-ResAC"/>
    <s v="Residential SEER-rated split Air Conditioners, 18-65 kBTU/h; _x000a_pre-2001: SEER = 10 (EER = 8.52), one-speed fan;_x000a_post-2001: SEER = 13 (EER = 11.08), one-speed fan;_x000a_2014: SEER = 14 (EER = 11.82), one-speed fan"/>
    <s v="Residential SEER-rated split Air Conditioners, Size Range: 45 - 65 kBTU/h, SEER = 14 (EER = 11.8), EIR = 0.247, Fan W/CFM = 0.29, one-speed fan"/>
    <x v="442"/>
    <m/>
    <s v="dxAC-Res-Split-45to65kBTUh-SEER-14.0"/>
    <s v="dxHP-Res-Split-SEER-17.0"/>
    <s v="Standard"/>
    <m/>
    <m/>
    <s v="None"/>
    <s v="DEER2015"/>
  </r>
  <r>
    <n v="863"/>
    <s v="RE-HV-ResHP-15p0S-8p7H"/>
    <x v="459"/>
    <s v="DEER2015"/>
    <s v="D15 v1.0"/>
    <d v="2014-10-08T00:00:00"/>
    <m/>
    <s v="ErRobNc"/>
    <s v="RE-HV-ResHP-15p0S-8p7H"/>
    <s v="DEER"/>
    <s v="Standard"/>
    <s v="None"/>
    <n v="0"/>
    <n v="0"/>
    <s v="None"/>
    <m/>
    <b v="0"/>
    <m/>
    <b v="0"/>
    <s v="Res"/>
    <s v="Any"/>
    <x v="2"/>
    <s v="HeatCool"/>
    <s v="dxHP_equip"/>
    <x v="9"/>
    <m/>
    <m/>
    <s v="HVAC-airHP"/>
    <s v="HVAC-airHP"/>
    <s v="Res SEER-Rated Splt HP, 7.1-3.01 kBTU/h; _x000a_pre-2001: SEER = 10 (HSPF = 7.1), one-speed fan;_x000a_post-2001: SEER = 13 (HSPF = 8.2), one-speed fan;_x000a_2014: SEER = 14 (HSPF = 8.2), one-speed fan"/>
    <s v="Residential SEER-rated split Heat Pumps, SEER = 14 (EER = 11.9), HSPF = 8.2 (COP = 3.48), EIR = 0.245, Fan W/CFM = 0.29, one-speed fan"/>
    <x v="443"/>
    <m/>
    <s v="dxHP-Res-Split-SEER-14.0"/>
    <s v="dxHP-Res-Split-SEER-15.0"/>
    <s v="Standard"/>
    <m/>
    <m/>
    <s v="None"/>
    <s v="DEER2015"/>
  </r>
  <r>
    <n v="864"/>
    <s v="RE-HV-ResHP-16p0S-9p0H"/>
    <x v="460"/>
    <s v="DEER2015"/>
    <s v="D15 v1.0"/>
    <d v="2014-10-08T00:00:00"/>
    <m/>
    <s v="ErRobNc"/>
    <s v="RE-HV-ResHP-16p0S-9p0H"/>
    <s v="DEER"/>
    <s v="Standard"/>
    <s v="None"/>
    <n v="0"/>
    <n v="0"/>
    <s v="None"/>
    <m/>
    <b v="0"/>
    <m/>
    <b v="0"/>
    <s v="Res"/>
    <s v="Any"/>
    <x v="2"/>
    <s v="HeatCool"/>
    <s v="dxHP_equip"/>
    <x v="9"/>
    <m/>
    <m/>
    <s v="HVAC-airHP"/>
    <s v="HVAC-airHP"/>
    <s v="Res SEER-Rated Splt HP, 7.1-3.01 kBTU/h; _x000a_pre-2001: SEER = 10 (HSPF = 7.1), one-speed fan;_x000a_post-2001: SEER = 13 (HSPF = 8.2), one-speed fan;_x000a_2014: SEER = 14 (HSPF = 8.2), one-speed fan"/>
    <s v="Residential SEER-rated split Heat Pumps, SEER = 14 (EER = 11.9), HSPF = 8.2 (COP = 3.48), EIR = 0.245, Fan W/CFM = 0.29, one-speed fan"/>
    <x v="444"/>
    <m/>
    <s v="dxHP-Res-Split-SEER-14.0"/>
    <s v="dxHP-Res-Split-SEER-16.0"/>
    <s v="Standard"/>
    <m/>
    <m/>
    <s v="None"/>
    <s v="DEER2015"/>
  </r>
  <r>
    <n v="865"/>
    <s v="RE-HV-ResHP-17p0S-9p4H"/>
    <x v="458"/>
    <s v="DEER2015"/>
    <s v="D15 v1.0"/>
    <d v="2014-10-08T00:00:00"/>
    <m/>
    <s v="ErRobNc"/>
    <s v="RE-HV-ResHP-17p0S-9p4H"/>
    <s v="DEER"/>
    <s v="Standard"/>
    <s v="None"/>
    <n v="0"/>
    <n v="0"/>
    <s v="None"/>
    <m/>
    <b v="0"/>
    <m/>
    <b v="0"/>
    <s v="Res"/>
    <s v="Any"/>
    <x v="2"/>
    <s v="HeatCool"/>
    <s v="dxHP_equip"/>
    <x v="9"/>
    <m/>
    <m/>
    <s v="HVAC-airHP"/>
    <s v="HVAC-airHP"/>
    <s v="Res SEER-Rated Splt HP, 7.1-3.01 kBTU/h; _x000a_pre-2001: SEER = 10 (HSPF = 7.1), one-speed fan;_x000a_post-2001: SEER = 13 (HSPF = 8.2), one-speed fan;_x000a_2014: SEER = 14 (HSPF = 8.2), one-speed fan"/>
    <s v="Residential SEER-rated split Heat Pumps, SEER = 14 (EER = 11.9), HSPF = 8.2 (COP = 3.48), EIR = 0.245, Fan W/CFM = 0.29, one-speed fan"/>
    <x v="442"/>
    <m/>
    <s v="dxHP-Res-Split-SEER-14.0"/>
    <s v="dxHP-Res-Split-SEER-17.0"/>
    <s v="Standard"/>
    <m/>
    <m/>
    <s v="None"/>
    <s v="DEER2015"/>
  </r>
  <r>
    <n v="866"/>
    <s v="RE-HV-ResHP-18p0S-9p7H"/>
    <x v="461"/>
    <s v="DEER2015"/>
    <s v="D15 v1.0"/>
    <d v="2014-10-08T00:00:00"/>
    <m/>
    <s v="ErRobNc"/>
    <s v="RE-HV-ResHP-18p0S-9p7H"/>
    <s v="DEER"/>
    <s v="Standard"/>
    <s v="None"/>
    <n v="0"/>
    <n v="0"/>
    <s v="None"/>
    <m/>
    <b v="0"/>
    <m/>
    <b v="0"/>
    <s v="Res"/>
    <s v="Any"/>
    <x v="2"/>
    <s v="HeatCool"/>
    <s v="dxHP_equip"/>
    <x v="9"/>
    <m/>
    <m/>
    <s v="HVAC-airHP"/>
    <s v="HVAC-airHP"/>
    <s v="Res SEER-Rated Splt HP, 7.1-3.01 kBTU/h; _x000a_pre-2001: SEER = 10 (HSPF = 7.1), one-speed fan;_x000a_post-2001: SEER = 13 (HSPF = 8.2), one-speed fan;_x000a_2014: SEER = 14 (HSPF = 8.2), one-speed fan"/>
    <s v="Residential SEER-rated split Heat Pumps, SEER = 14 (EER = 11.9), HSPF = 8.2 (COP = 3.48), EIR = 0.245, Fan W/CFM = 0.29, one-speed fan"/>
    <x v="445"/>
    <m/>
    <s v="dxHP-Res-Split-SEER-14.0"/>
    <s v="dxHP-Res-Split-SEER-18.0"/>
    <s v="Standard"/>
    <m/>
    <m/>
    <s v="None"/>
    <s v="DEER2015"/>
  </r>
  <r>
    <n v="867"/>
    <s v="NE-HVAC-airHP-Pkg-lt55kBtuh-15p0seer-8p2hspf"/>
    <x v="462"/>
    <s v="DEER2015"/>
    <s v="D15 v1.0"/>
    <d v="2014-10-28T00:00:00"/>
    <m/>
    <s v="ErRobNc"/>
    <s v="NE-HVAC-airHP-Pkg-lt55kBtuh-15p0seer-8p2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one-speed fan, no Econo"/>
    <s v="Commercial SEER-rated Packaged Heat Pumps, Size Range: 18 - 55 kBTU/h, SEER = 14 (HSPF = 8.0), EIR = 0.245, Fan W/CFM = 0.29, one-speed fan, without Econo"/>
    <x v="446"/>
    <m/>
    <s v="dxHP-Com-Pkg-lt55kBTUh-SEER-14.0"/>
    <s v="dxHP-Com-Pkg-lt55kBTUh-SEER-15.0"/>
    <s v="Standard"/>
    <m/>
    <m/>
    <s v="None"/>
    <s v="DEER2015"/>
  </r>
  <r>
    <n v="868"/>
    <s v="NE-HVAC-airHP-Pkg-lt55kBtuh-16p0seer-8p5hspf"/>
    <x v="463"/>
    <s v="DEER2015"/>
    <s v="D15 v1.0"/>
    <d v="2014-10-28T00:00:00"/>
    <m/>
    <s v="ErRobNc"/>
    <s v="NE-HVAC-airHP-Pkg-lt55kBtuh-16p0seer-8p5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one-speed fan, no Econo"/>
    <s v="Commercial SEER-rated Packaged Heat Pumps, Size Range: 18 - 55 kBTU/h, SEER = 14 (HSPF = 8.0), EIR = 0.245, Fan W/CFM = 0.29, one-speed fan, without Econo"/>
    <x v="447"/>
    <m/>
    <s v="dxHP-Com-Pkg-lt55kBTUh-SEER-14.0"/>
    <s v="dxHP-Com-Pkg-lt55kBTUh-SEER-16.0"/>
    <s v="Standard"/>
    <m/>
    <m/>
    <s v="None"/>
    <s v="DEER2015"/>
  </r>
  <r>
    <n v="869"/>
    <s v="NE-HVAC-airHP-Pkg-lt55kBtuh-17p0seer-9p0hspf"/>
    <x v="464"/>
    <s v="DEER2015"/>
    <s v="D15 v1.0"/>
    <d v="2014-10-28T00:00:00"/>
    <m/>
    <s v="ErRobNc"/>
    <s v="NE-HVAC-airHP-Pkg-lt55kBtuh-17p0seer-9p0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one-speed fan, no Econo"/>
    <s v="Commercial SEER-rated Packaged Heat Pumps, Size Range: 18 - 55 kBTU/h, SEER = 14 (HSPF = 8.0), EIR = 0.245, Fan W/CFM = 0.29, one-speed fan, without Econo"/>
    <x v="448"/>
    <m/>
    <s v="dxHP-Com-Pkg-lt55kBTUh-SEER-14.0"/>
    <s v="dxHP-Com-Pkg-lt55kBTUh-SEER-17.0"/>
    <s v="Standard"/>
    <m/>
    <m/>
    <s v="None"/>
    <s v="DEER2015"/>
  </r>
  <r>
    <n v="870"/>
    <s v="NE-HVAC-airHP-Pkg-55to65kBtuh-15p0seer-8p2hspf"/>
    <x v="465"/>
    <s v="DEER2015"/>
    <s v="D15 v1.0"/>
    <d v="2014-10-28T00:00:00"/>
    <m/>
    <s v="ErRobNc"/>
    <s v="NE-HVAC-airHP-Pkg-55to65kBtuh-15p0seer-8p2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two-speed fan, w/Econo"/>
    <s v="Commercial SEER-rated Packaged Heat Pumps, Size Range: 55 - 65 kBTU/h, SEER = 14 (HSPF = 8.0), EIR = 0.27, Fan W/CFM = 0.29, two-speed fan, with Econo"/>
    <x v="449"/>
    <m/>
    <s v="dxHP-Com-Pkg-55to65kBTUh-SEER-14.0"/>
    <s v="dxHP-Com-Pkg-55to65kBTUh-SEER-15.0"/>
    <s v="Standard"/>
    <m/>
    <m/>
    <s v="None"/>
    <s v="DEER2015"/>
  </r>
  <r>
    <n v="871"/>
    <s v="NE-HVAC-airHP-Pkg-55to65kBtuh-16p0seer-8p5hspf"/>
    <x v="466"/>
    <s v="DEER2015"/>
    <s v="D15 v1.0"/>
    <d v="2014-10-28T00:00:00"/>
    <m/>
    <s v="ErRobNc"/>
    <s v="NE-HVAC-airHP-Pkg-55to65kBtuh-16p0seer-8p5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two-speed fan, w/Econo"/>
    <s v="Commercial SEER-rated Packaged Heat Pumps, Size Range: 55 - 65 kBTU/h, SEER = 14 (HSPF = 8.0), EIR = 0.27, Fan W/CFM = 0.29, two-speed fan, with Econo"/>
    <x v="450"/>
    <m/>
    <s v="dxHP-Com-Pkg-55to65kBTUh-SEER-14.0"/>
    <s v="dxHP-Com-Pkg-55to65kBTUh-SEER-16.0"/>
    <s v="Standard"/>
    <m/>
    <m/>
    <s v="None"/>
    <s v="DEER2015"/>
  </r>
  <r>
    <n v="872"/>
    <s v="NE-HVAC-airHP-Pkg-55to65kBtuh-17p0seer-9p0hspf"/>
    <x v="467"/>
    <s v="DEER2015"/>
    <s v="D15 v1.0"/>
    <d v="2014-10-28T00:00:00"/>
    <m/>
    <s v="ErRobNc"/>
    <s v="NE-HVAC-airHP-Pkg-55to65kBtuh-17p0seer-9p0hspf"/>
    <s v="DEER"/>
    <s v="Standard"/>
    <s v="None"/>
    <n v="0"/>
    <n v="0"/>
    <s v="None"/>
    <m/>
    <b v="0"/>
    <m/>
    <b v="0"/>
    <s v="Com"/>
    <s v="Any"/>
    <x v="2"/>
    <s v="HeatCool"/>
    <s v="dxHP_equip"/>
    <x v="8"/>
    <m/>
    <m/>
    <s v="HVAC-airHP"/>
    <s v="HVAC-airHP"/>
    <s v="Com SEER-Rated Pkg HP, 18-65 kBTU/h; _x000a_pre-2001: SEER = 10 (HSPF = 7.1), one-speed fan, no Econo;_x000a_post-2001: SEER = 13 (HSPF = 8.2), one-speed fan, no Econo;_x000a_2014: SEER = 14 (HSPF = 8), two-speed fan, w/Econo"/>
    <s v="Commercial SEER-rated Packaged Heat Pumps, Size Range: 55 - 65 kBTU/h, SEER = 14 (HSPF = 8.0), EIR = 0.27, Fan W/CFM = 0.29, two-speed fan, with Econo"/>
    <x v="451"/>
    <m/>
    <s v="dxHP-Com-Pkg-55to65kBTUh-SEER-14.0"/>
    <s v="dxHP-Com-Pkg-55to65kBTUh-SEER-17.0"/>
    <s v="Standard"/>
    <m/>
    <m/>
    <s v="None"/>
    <s v="DEER2015"/>
  </r>
  <r>
    <n v="873"/>
    <s v="NE-HVAC-airHP-Pkg-55to65kBtuh-15p0seer-8p2hspf-wPreEcono"/>
    <x v="465"/>
    <s v="DEER2015"/>
    <s v="D15 v1.0"/>
    <d v="2014-10-28T00:00:00"/>
    <m/>
    <s v="ErRobNc"/>
    <s v="NE-HVAC-airHP-Pkg-55to65kBtuh-15p0seer-8p2hspf-wPreEcono"/>
    <s v="DEER"/>
    <s v="Standard"/>
    <s v="None"/>
    <n v="0"/>
    <n v="0"/>
    <s v="None"/>
    <m/>
    <b v="0"/>
    <m/>
    <b v="0"/>
    <s v="Com"/>
    <s v="Any"/>
    <x v="2"/>
    <s v="HeatCool"/>
    <s v="dxHP_equip"/>
    <x v="8"/>
    <m/>
    <m/>
    <s v="HVAC-airHP"/>
    <s v="HVAC-airHP"/>
    <s v="Com SEER-Rated Pkg HP, 18-65 kBTU/h; _x000a_pre-2001: SEER = 10 (HSPF = 7.1), one-speed fan, w/Econo;_x000a_post-2001: SEER = 13 (HSPF = 8.2), one-speed fan, w/Econo;_x000a_2014: SEER = 14 (HSPF = 8), two-speed fan, w/Econo"/>
    <s v="Commercial SEER-rated Packaged Heat Pumps, Size Range: 55 - 65 kBTU/h, SEER = 14 (HSPF = 8.0), EIR = 0.27, Fan W/CFM = 0.29, two-speed fan, with Econo"/>
    <x v="449"/>
    <m/>
    <s v="dxHP-Com-Pkg-55to65kBTUh-SEER-14.0"/>
    <s v="dxHP-Com-Pkg-55to65kBTUh-SEER-15.0"/>
    <s v="Standard"/>
    <m/>
    <m/>
    <s v="None"/>
    <s v="DEER2015"/>
  </r>
  <r>
    <n v="874"/>
    <s v="NE-HVAC-airHP-Pkg-55to65kBtuh-16p0seer-8p5hspf-wPreEcono"/>
    <x v="466"/>
    <s v="DEER2015"/>
    <s v="D15 v1.0"/>
    <d v="2014-10-28T00:00:00"/>
    <m/>
    <s v="ErRobNc"/>
    <s v="NE-HVAC-airHP-Pkg-55to65kBtuh-16p0seer-8p5hspf-wPreEcono"/>
    <s v="DEER"/>
    <s v="Standard"/>
    <s v="None"/>
    <n v="0"/>
    <n v="0"/>
    <s v="None"/>
    <m/>
    <b v="0"/>
    <m/>
    <b v="0"/>
    <s v="Com"/>
    <s v="Any"/>
    <x v="2"/>
    <s v="HeatCool"/>
    <s v="dxHP_equip"/>
    <x v="8"/>
    <m/>
    <m/>
    <s v="HVAC-airHP"/>
    <s v="HVAC-airHP"/>
    <s v="Com SEER-Rated Pkg HP, 18-65 kBTU/h; _x000a_pre-2001: SEER = 10 (HSPF = 7.1), one-speed fan, w/Econo;_x000a_post-2001: SEER = 13 (HSPF = 8.2), one-speed fan, w/Econo;_x000a_2014: SEER = 14 (HSPF = 8), two-speed fan, w/Econo"/>
    <s v="Commercial SEER-rated Packaged Heat Pumps, Size Range: 55 - 65 kBTU/h, SEER = 14 (HSPF = 8.0), EIR = 0.27, Fan W/CFM = 0.29, two-speed fan, with Econo"/>
    <x v="450"/>
    <m/>
    <s v="dxHP-Com-Pkg-55to65kBTUh-SEER-14.0"/>
    <s v="dxHP-Com-Pkg-55to65kBTUh-SEER-16.0"/>
    <s v="Standard"/>
    <m/>
    <m/>
    <s v="None"/>
    <s v="DEER2015"/>
  </r>
  <r>
    <n v="875"/>
    <s v="NE-HVAC-airHP-Pkg-55to65kBtuh-17p0seer-9p0hspf-wPreEcono"/>
    <x v="467"/>
    <s v="DEER2015"/>
    <s v="D15 v1.0"/>
    <d v="2014-10-28T00:00:00"/>
    <m/>
    <s v="ErRobNc"/>
    <s v="NE-HVAC-airHP-Pkg-55to65kBtuh-17p0seer-9p0hspf-wPreEcono"/>
    <s v="DEER"/>
    <s v="Standard"/>
    <s v="None"/>
    <n v="0"/>
    <n v="0"/>
    <s v="None"/>
    <m/>
    <b v="0"/>
    <m/>
    <b v="0"/>
    <s v="Com"/>
    <s v="Any"/>
    <x v="2"/>
    <s v="HeatCool"/>
    <s v="dxHP_equip"/>
    <x v="8"/>
    <m/>
    <m/>
    <s v="HVAC-airHP"/>
    <s v="HVAC-airHP"/>
    <s v="Com SEER-Rated Pkg HP, 18-65 kBTU/h; _x000a_pre-2001: SEER = 10 (HSPF = 7.1), one-speed fan, w/Econo;_x000a_post-2001: SEER = 13 (HSPF = 8.2), one-speed fan, w/Econo;_x000a_2014: SEER = 14 (HSPF = 8), two-speed fan, w/Econo"/>
    <s v="Commercial SEER-rated Packaged Heat Pumps, Size Range: 55 - 65 kBTU/h, SEER = 14 (HSPF = 8.0), EIR = 0.27, Fan W/CFM = 0.29, two-speed fan, with Econo"/>
    <x v="451"/>
    <m/>
    <s v="dxHP-Com-Pkg-55to65kBTUh-SEER-14.0"/>
    <s v="dxHP-Com-Pkg-55to65kBTUh-SEER-17.0"/>
    <s v="Standard"/>
    <m/>
    <m/>
    <s v="None"/>
    <s v="DEER2015"/>
  </r>
  <r>
    <n v="876"/>
    <s v="NE-HVAC-airHP-Split-lt55kBtuh-15p0seer-8p7hspf"/>
    <x v="468"/>
    <s v="DEER2015"/>
    <s v="D15 v1.0"/>
    <d v="2014-10-28T00:00:00"/>
    <m/>
    <s v="ErRobNc"/>
    <s v="NE-HVAC-airHP-Split-lt55kBtuh-15p0seer-8p7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one-speed fan, no Econo"/>
    <s v="Commercial SEER-rated Split Heat Pumps, Size Range: 18 - 55 kBTU/h, SEER = 14 (HSPF = 8.2), EIR = 0.245, Fan W/CFM = 0.29, one-speed fan, without Econo"/>
    <x v="452"/>
    <m/>
    <s v="dxHP-Com-Split-lt55kBTUh-SEER-14.0"/>
    <s v="dxHP-Com-Split-lt55kBTUh-SEER-15.0"/>
    <s v="Standard"/>
    <m/>
    <m/>
    <s v="None"/>
    <s v="DEER2015"/>
  </r>
  <r>
    <n v="877"/>
    <s v="NE-HVAC-airHP-Split-lt55kBtuh-16p0seer-9p0hspf"/>
    <x v="469"/>
    <s v="DEER2015"/>
    <s v="D15 v1.0"/>
    <d v="2014-10-28T00:00:00"/>
    <m/>
    <s v="ErRobNc"/>
    <s v="NE-HVAC-airHP-Split-lt55kBtuh-16p0seer-9p0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one-speed fan, no Econo"/>
    <s v="Commercial SEER-rated Split Heat Pumps, Size Range: 18 - 55 kBTU/h, SEER = 14 (HSPF = 8.2), EIR = 0.245, Fan W/CFM = 0.29, one-speed fan, without Econo"/>
    <x v="453"/>
    <m/>
    <s v="dxHP-Com-Split-lt55kBTUh-SEER-14.0"/>
    <s v="dxHP-Com-Split-lt55kBTUh-SEER-16.0"/>
    <s v="Standard"/>
    <m/>
    <m/>
    <s v="None"/>
    <s v="DEER2015"/>
  </r>
  <r>
    <n v="878"/>
    <s v="NE-HVAC-airHP-Split-lt55kBtuh-17p0seer-9p4hspf"/>
    <x v="470"/>
    <s v="DEER2015"/>
    <s v="D15 v1.0"/>
    <d v="2014-10-28T00:00:00"/>
    <m/>
    <s v="ErRobNc"/>
    <s v="NE-HVAC-airHP-Split-lt55kBtuh-17p0seer-9p4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one-speed fan, no Econo"/>
    <s v="Commercial SEER-rated Split Heat Pumps, Size Range: 18 - 55 kBTU/h, SEER = 14 (HSPF = 8.2), EIR = 0.245, Fan W/CFM = 0.29, one-speed fan, without Econo"/>
    <x v="454"/>
    <m/>
    <s v="dxHP-Com-Split-lt55kBTUh-SEER-14.0"/>
    <s v="dxHP-Com-Split-lt55kBTUh-SEER-17.0"/>
    <s v="Standard"/>
    <m/>
    <m/>
    <s v="None"/>
    <s v="DEER2015"/>
  </r>
  <r>
    <n v="879"/>
    <s v="NE-HVAC-airHP-Split-lt55kBtuh-18p0seer-9p7hspf"/>
    <x v="471"/>
    <s v="DEER2015"/>
    <s v="D15 v1.0"/>
    <d v="2014-10-28T00:00:00"/>
    <m/>
    <s v="ErRobNc"/>
    <s v="NE-HVAC-airHP-Split-lt55kBtuh-18p0seer-9p7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one-speed fan, no Econo"/>
    <s v="Commercial SEER-rated Split Heat Pumps, Size Range: 18 - 55 kBTU/h, SEER = 14 (HSPF = 8.2), EIR = 0.245, Fan W/CFM = 0.29, one-speed fan, without Econo"/>
    <x v="455"/>
    <m/>
    <s v="dxHP-Com-Split-lt55kBTUh-SEER-14.0"/>
    <s v="dxHP-Com-Split-lt55kBTUh-SEER-18.0"/>
    <s v="Standard"/>
    <m/>
    <m/>
    <s v="None"/>
    <s v="DEER2015"/>
  </r>
  <r>
    <n v="880"/>
    <s v="NE-HVAC-airHP-Split-55to65kBtuh-15p0seer-8p7hspf"/>
    <x v="472"/>
    <s v="DEER2015"/>
    <s v="D15 v1.0"/>
    <d v="2014-10-28T00:00:00"/>
    <m/>
    <s v="ErRobNc"/>
    <s v="NE-HVAC-airHP-Split-55to65kBtuh-15p0seer-8p7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two-speed fan, w/Econo"/>
    <s v="Commercial SEER-rated Split Heat Pumps, Size Range: 55 - 65 kBTU/h, SEER = 14 (HSPF = 8.2), EIR = 0.27, Fan W/CFM = 0.29, two-speed fan, with Econo"/>
    <x v="456"/>
    <m/>
    <s v="dxHP-Com-Split-55to65kBTUh-SEER-14.0"/>
    <s v="dxHP-Com-Split-55to65kBTUh-SEER-15.0"/>
    <s v="Standard"/>
    <m/>
    <m/>
    <s v="None"/>
    <s v="DEER2015"/>
  </r>
  <r>
    <n v="881"/>
    <s v="NE-HVAC-airHP-Split-55to65kBtuh-16p0seer-9p0hspf"/>
    <x v="473"/>
    <s v="DEER2015"/>
    <s v="D15 v1.0"/>
    <d v="2014-10-28T00:00:00"/>
    <m/>
    <s v="ErRobNc"/>
    <s v="NE-HVAC-airHP-Split-55to65kBtuh-16p0seer-9p0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two-speed fan, w/Econo"/>
    <s v="Commercial SEER-rated Split Heat Pumps, Size Range: 55 - 65 kBTU/h, SEER = 14 (HSPF = 8.2), EIR = 0.27, Fan W/CFM = 0.29, two-speed fan, with Econo"/>
    <x v="457"/>
    <m/>
    <s v="dxHP-Com-Split-55to65kBTUh-SEER-14.0"/>
    <s v="dxHP-Com-Split-55to65kBTUh-SEER-16.0"/>
    <s v="Standard"/>
    <m/>
    <m/>
    <s v="None"/>
    <s v="DEER2015"/>
  </r>
  <r>
    <n v="882"/>
    <s v="NE-HVAC-airHP-Split-55to65kBtuh-17p0seer-9p4hspf"/>
    <x v="474"/>
    <s v="DEER2015"/>
    <s v="D15 v1.0"/>
    <d v="2014-10-28T00:00:00"/>
    <m/>
    <s v="ErRobNc"/>
    <s v="NE-HVAC-airHP-Split-55to65kBtuh-17p0seer-9p4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two-speed fan, w/Econo"/>
    <s v="Commercial SEER-rated Split Heat Pumps, Size Range: 55 - 65 kBTU/h, SEER = 14 (HSPF = 8.2), EIR = 0.27, Fan W/CFM = 0.29, two-speed fan, with Econo"/>
    <x v="458"/>
    <m/>
    <s v="dxHP-Com-Split-55to65kBTUh-SEER-14.0"/>
    <s v="dxHP-Com-Split-55to65kBTUh-SEER-17.0"/>
    <s v="Standard"/>
    <m/>
    <m/>
    <s v="None"/>
    <s v="DEER2015"/>
  </r>
  <r>
    <n v="883"/>
    <s v="NE-HVAC-airHP-Split-55to65kBtuh-18p0seer-9p7hspf"/>
    <x v="475"/>
    <s v="DEER2015"/>
    <s v="D15 v1.0"/>
    <d v="2014-10-28T00:00:00"/>
    <m/>
    <s v="ErRobNc"/>
    <s v="NE-HVAC-airHP-Split-55to65kBtuh-18p0seer-9p7hspf"/>
    <s v="DEER"/>
    <s v="Standard"/>
    <s v="None"/>
    <n v="0"/>
    <n v="0"/>
    <s v="None"/>
    <m/>
    <b v="0"/>
    <m/>
    <b v="0"/>
    <s v="Com"/>
    <s v="Any"/>
    <x v="2"/>
    <s v="HeatCool"/>
    <s v="dxHP_equip"/>
    <x v="9"/>
    <m/>
    <m/>
    <s v="HVAC-airHP"/>
    <s v="HVAC-airHP"/>
    <s v="Com SEER-Rated Split HP, 18-65 kBTU/h; _x000a_pre-2001: SEER = 10 (HSPF = 7.1), one-speed fan, no Econo;_x000a_post-2001: SEER = 13 (HSPF = 8.2), one-speed fan, no Econo;_x000a_2014: SEER = 14 (HSPF = 8.2), two-speed fan, w/Econo"/>
    <s v="Commercial SEER-rated Split Heat Pumps, Size Range: 55 - 65 kBTU/h, SEER = 14 (HSPF = 8.2), EIR = 0.27, Fan W/CFM = 0.29, two-speed fan, with Econo"/>
    <x v="459"/>
    <m/>
    <s v="dxHP-Com-Split-55to65kBTUh-SEER-14.0"/>
    <s v="dxHP-Com-Split-55to65kBTUh-SEER-18.0"/>
    <s v="Standard"/>
    <m/>
    <m/>
    <s v="None"/>
    <s v="DEER2015"/>
  </r>
  <r>
    <n v="884"/>
    <s v="NE-HVAC-airHP-Split-55to65kBtuh-15p0seer-8p7hspf-wPreEcono"/>
    <x v="472"/>
    <s v="DEER2015"/>
    <s v="D15 v1.0"/>
    <d v="2014-10-28T00:00:00"/>
    <m/>
    <s v="ErRobNc"/>
    <s v="NE-HVAC-airHP-Split-55to65kBtuh-15p0seer-8p7hspf-wPreEcono"/>
    <s v="DEER"/>
    <s v="Standard"/>
    <s v="None"/>
    <n v="0"/>
    <n v="0"/>
    <s v="None"/>
    <m/>
    <b v="0"/>
    <m/>
    <b v="0"/>
    <s v="Com"/>
    <s v="Any"/>
    <x v="2"/>
    <s v="HeatCool"/>
    <s v="dxHP_equip"/>
    <x v="9"/>
    <m/>
    <m/>
    <s v="HVAC-airHP"/>
    <s v="HVAC-airHP"/>
    <s v="Com SEER-Rated Split HP, 18-65 kBTU/h; _x000a_pre-2001: SEER = 10 (HSPF = 7.1), one-speed fan, w/Econo;_x000a_post-2001: SEER = 13 (HSPF = 8.2), one-speed fan, w/Econo;_x000a_2014: SEER = 14 (HSPF = 8.2), two-speed fan, w/Econo"/>
    <s v="Commercial SEER-rated Split Heat Pumps, Size Range: 55 - 65 kBTU/h, SEER = 14 (HSPF = 8.2), EIR = 0.27, Fan W/CFM = 0.29, two-speed fan, with Econo"/>
    <x v="456"/>
    <m/>
    <s v="dxHP-Com-Split-55to65kBTUh-SEER-14.0"/>
    <s v="dxHP-Com-Split-55to65kBTUh-SEER-15.0"/>
    <s v="Standard"/>
    <m/>
    <m/>
    <s v="None"/>
    <s v="DEER2015"/>
  </r>
  <r>
    <n v="885"/>
    <s v="NE-HVAC-airHP-Split-55to65kBtuh-16p0seer-9p0hspf-wPreEcono"/>
    <x v="473"/>
    <s v="DEER2015"/>
    <s v="D15 v1.0"/>
    <d v="2014-10-28T00:00:00"/>
    <m/>
    <s v="ErRobNc"/>
    <s v="NE-HVAC-airHP-Split-55to65kBtuh-16p0seer-9p0hspf-wPreEcono"/>
    <s v="DEER"/>
    <s v="Standard"/>
    <s v="None"/>
    <n v="0"/>
    <n v="0"/>
    <s v="None"/>
    <m/>
    <b v="0"/>
    <m/>
    <b v="0"/>
    <s v="Com"/>
    <s v="Any"/>
    <x v="2"/>
    <s v="HeatCool"/>
    <s v="dxHP_equip"/>
    <x v="9"/>
    <m/>
    <m/>
    <s v="HVAC-airHP"/>
    <s v="HVAC-airHP"/>
    <s v="Com SEER-Rated Split HP, 18-65 kBTU/h; _x000a_pre-2001: SEER = 10 (HSPF = 7.1), one-speed fan, w/Econo;_x000a_post-2001: SEER = 13 (HSPF = 8.2), one-speed fan, w/Econo;_x000a_2014: SEER = 14 (HSPF = 8.2), two-speed fan, w/Econo"/>
    <s v="Commercial SEER-rated Split Heat Pumps, Size Range: 55 - 65 kBTU/h, SEER = 14 (HSPF = 8.2), EIR = 0.27, Fan W/CFM = 0.29, two-speed fan, with Econo"/>
    <x v="457"/>
    <m/>
    <s v="dxHP-Com-Split-55to65kBTUh-SEER-14.0"/>
    <s v="dxHP-Com-Split-55to65kBTUh-SEER-16.0"/>
    <s v="Standard"/>
    <m/>
    <m/>
    <s v="None"/>
    <s v="DEER2015"/>
  </r>
  <r>
    <n v="886"/>
    <s v="NE-HVAC-airHP-Split-55to65kBtuh-17p0seer-9p4hspf-wPreEcono"/>
    <x v="474"/>
    <s v="DEER2015"/>
    <s v="D15 v1.0"/>
    <d v="2014-10-28T00:00:00"/>
    <m/>
    <s v="ErRobNc"/>
    <s v="NE-HVAC-airHP-Split-55to65kBtuh-17p0seer-9p4hspf-wPreEcono"/>
    <s v="DEER"/>
    <s v="Standard"/>
    <s v="None"/>
    <n v="0"/>
    <n v="0"/>
    <s v="None"/>
    <m/>
    <b v="0"/>
    <m/>
    <b v="0"/>
    <s v="Com"/>
    <s v="Any"/>
    <x v="2"/>
    <s v="HeatCool"/>
    <s v="dxHP_equip"/>
    <x v="9"/>
    <m/>
    <m/>
    <s v="HVAC-airHP"/>
    <s v="HVAC-airHP"/>
    <s v="Com SEER-Rated Split HP, 18-65 kBTU/h; _x000a_pre-2001: SEER = 10 (HSPF = 7.1), one-speed fan, w/Econo;_x000a_post-2001: SEER = 13 (HSPF = 8.2), one-speed fan, w/Econo;_x000a_2014: SEER = 14 (HSPF = 8.2), two-speed fan, w/Econo"/>
    <s v="Commercial SEER-rated Split Heat Pumps, Size Range: 55 - 65 kBTU/h, SEER = 14 (HSPF = 8.2), EIR = 0.27, Fan W/CFM = 0.29, two-speed fan, with Econo"/>
    <x v="458"/>
    <m/>
    <s v="dxHP-Com-Split-55to65kBTUh-SEER-14.0"/>
    <s v="dxHP-Com-Split-55to65kBTUh-SEER-17.0"/>
    <s v="Standard"/>
    <m/>
    <m/>
    <s v="None"/>
    <s v="DEER2015"/>
  </r>
  <r>
    <n v="887"/>
    <s v="NE-HVAC-airHP-Split-55to65kBtuh-18p0seer-9p7hspf-wPreEcono"/>
    <x v="475"/>
    <s v="DEER2015"/>
    <s v="D15 v1.0"/>
    <d v="2014-10-28T00:00:00"/>
    <m/>
    <s v="ErRobNc"/>
    <s v="NE-HVAC-airHP-Split-55to65kBtuh-18p0seer-9p7hspf-wPreEcono"/>
    <s v="DEER"/>
    <s v="Standard"/>
    <s v="None"/>
    <n v="0"/>
    <n v="0"/>
    <s v="None"/>
    <m/>
    <b v="0"/>
    <m/>
    <b v="0"/>
    <s v="Com"/>
    <s v="Any"/>
    <x v="2"/>
    <s v="HeatCool"/>
    <s v="dxHP_equip"/>
    <x v="9"/>
    <m/>
    <m/>
    <s v="HVAC-airHP"/>
    <s v="HVAC-airHP"/>
    <s v="Com SEER-Rated Split HP, 18-65 kBTU/h; _x000a_pre-2001: SEER = 10 (HSPF = 7.1), one-speed fan, w/Econo;_x000a_post-2001: SEER = 13 (HSPF = 8.2), one-speed fan, w/Econo;_x000a_2014: SEER = 14 (HSPF = 8.2), two-speed fan, w/Econo"/>
    <s v="Commercial SEER-rated Split Heat Pumps, Size Range: 55 - 65 kBTU/h, SEER = 14 (HSPF = 8.2), EIR = 0.27, Fan W/CFM = 0.29, two-speed fan, with Econo"/>
    <x v="459"/>
    <m/>
    <s v="dxHP-Com-Split-55to65kBTUh-SEER-14.0"/>
    <s v="dxHP-Com-Split-55to65kBTUh-SEER-18.0"/>
    <s v="Standard"/>
    <m/>
    <m/>
    <s v="None"/>
    <s v="DEER2015"/>
  </r>
  <r>
    <n v="1001"/>
    <s v="Appl-Dishwash-StdSize-180-EAEU"/>
    <x v="476"/>
    <s v="DEER2014"/>
    <s v="D13 v1.00"/>
    <d v="2014-03-20T12:00:00"/>
    <m/>
    <s v="RobNc"/>
    <s v="Appl-Dishwash-StdSize-180-EAEU"/>
    <s v="DEER"/>
    <s v="CrossMeasWtd"/>
    <s v="None"/>
    <n v="0"/>
    <n v="0"/>
    <s v="None"/>
    <s v="Dishwasher-Tier2"/>
    <b v="0"/>
    <m/>
    <b v="0"/>
    <s v="Res"/>
    <s v="Any"/>
    <x v="0"/>
    <s v="KitchenApp"/>
    <s v="Clean_equip"/>
    <x v="0"/>
    <m/>
    <m/>
    <s v="Appl-EffDW"/>
    <s v="Appl-EffDW"/>
    <s v="Energy Star(R) Dish Washer - Standard Size - EAEU = 355, EF = 0.62, or Code Level for New Vintage"/>
    <s v="Energy Star(R) Dish Washer - Standard Size - EAEU = 307, EF = 0.72"/>
    <x v="460"/>
    <m/>
    <m/>
    <m/>
    <s v="Standard"/>
    <m/>
    <s v="New Efficiency levels for DEER2013"/>
    <s v="None"/>
    <s v="DEER2014"/>
  </r>
  <r>
    <n v="1002"/>
    <s v="Appl-Dishwash-StdSize-260-EAEU"/>
    <x v="477"/>
    <s v="DEER2014"/>
    <s v="D13 v1.00"/>
    <d v="2014-03-20T12:00:00"/>
    <m/>
    <s v="RobNc"/>
    <s v="Appl-Dishwash-StdSize-260-EAEU"/>
    <s v="DEER"/>
    <s v="CrossMeasWtd"/>
    <s v="None"/>
    <n v="0"/>
    <n v="0"/>
    <s v="None"/>
    <s v="Dishwasher-Tier1"/>
    <b v="0"/>
    <m/>
    <b v="0"/>
    <s v="Res"/>
    <s v="Any"/>
    <x v="0"/>
    <s v="KitchenApp"/>
    <s v="Clean_equip"/>
    <x v="0"/>
    <m/>
    <m/>
    <s v="Appl-EffDW"/>
    <s v="Appl-EffDW"/>
    <s v="Energy Star(R) Dish Washer - Standard Size - EAEU = 355, EF = 0.62, or Code Level for New Vintage"/>
    <s v="Energy Star(R) Dish Washer - Standard Size - EAEU = 307, EF = 0.72"/>
    <x v="461"/>
    <m/>
    <m/>
    <m/>
    <s v="Standard"/>
    <m/>
    <s v="New Efficiency levels for DEER2013"/>
    <s v="None"/>
    <s v="DEER2014"/>
  </r>
  <r>
    <n v="1175"/>
    <s v="airAC-SpltPkg-gte760kBtuh-10p0eer-wtd"/>
    <x v="478"/>
    <s v="DEER2014"/>
    <s v="D11 v4.00"/>
    <d v="2014-03-20T12:00:00"/>
    <m/>
    <s v="ErRobNc"/>
    <s v="airAC-SpltPkg-gte760kBtuh-10p0eer"/>
    <s v="DEER"/>
    <s v="CrossMeasWtd"/>
    <s v="None"/>
    <n v="0"/>
    <n v="0"/>
    <s v="None"/>
    <s v="airAC-SpltPkg-gte760kBtuh-10p0eer"/>
    <b v="0"/>
    <m/>
    <b v="0"/>
    <s v="Com"/>
    <s v="Any"/>
    <x v="2"/>
    <s v="SpaceCool"/>
    <s v="dxAC_equip"/>
    <x v="7"/>
    <m/>
    <m/>
    <s v="HVAC-airAC"/>
    <s v="HVAC-airAC"/>
    <s v="multiple base efficiency levels used, example: Pkg AC EER = 9.00; w/ furnace; w/ econo"/>
    <s v="Pkg AC EER = 9.50; w/ furnace; w/ econo"/>
    <x v="462"/>
    <m/>
    <m/>
    <m/>
    <s v="Standard"/>
    <m/>
    <s v="added per request from SCE"/>
    <s v="DEER1314"/>
    <s v="DEER2014"/>
  </r>
  <r>
    <n v="1179"/>
    <s v="Com-RefrigCharge-wtd"/>
    <x v="479"/>
    <s v="DEER2014"/>
    <s v="D11 v4.00"/>
    <d v="2014-03-20T12:00:00"/>
    <m/>
    <s v="Retro"/>
    <s v="Com-RefrigCharge-wtd"/>
    <s v="DEER"/>
    <s v="CrossMeasWtd"/>
    <m/>
    <n v="0"/>
    <n v="0"/>
    <s v="None"/>
    <s v="Com-RefrigCharge"/>
    <b v="0"/>
    <m/>
    <b v="0"/>
    <s v="Com"/>
    <s v="Any"/>
    <x v="2"/>
    <s v="SpaceCool"/>
    <s v="dxAC_equip"/>
    <x v="8"/>
    <m/>
    <m/>
    <s v="HVAC-RefChg"/>
    <s v="HVAC-RefChg"/>
    <s v="Small Pkg AC w/ High and Typical Undercharge and Overcharge"/>
    <s v="NULL"/>
    <x v="463"/>
    <m/>
    <m/>
    <m/>
    <s v="Standard"/>
    <m/>
    <m/>
    <s v="DEER1314"/>
    <s v="DEER2014"/>
  </r>
  <r>
    <n v="2001"/>
    <s v="Res-Lighting-InGen_CFLratio0353_CFLfixt-110w"/>
    <x v="480"/>
    <s v="DEER2014"/>
    <s v="D13 v1.0"/>
    <d v="2014-05-23T15:34:31"/>
    <s v="DEER Lighting measure"/>
    <s v="ErRobNc"/>
    <s v="Res-Iltg-dWatt-CFL"/>
    <s v="DEER"/>
    <s v="Scaled"/>
    <s v="BaseRatio"/>
    <n v="278"/>
    <n v="278"/>
    <s v="None"/>
    <m/>
    <b v="0"/>
    <m/>
    <b v="1"/>
    <s v="Res"/>
    <s v="Any"/>
    <x v="4"/>
    <s v="InGen"/>
    <s v="Ltg_Fixture"/>
    <x v="23"/>
    <m/>
    <m/>
    <s v="ILtg-CFL-Res"/>
    <s v="ILtg-Incand-Res"/>
    <s v="CFL fixture based on:  Ballast; Total Watts = 3.53"/>
    <s v="CFL fixture based on:  Ballast; Total Watts = 3.53"/>
    <x v="464"/>
    <s v="CFLratio0353"/>
    <s v="CFLratio0353"/>
    <s v="CFLfixt-110w(110w)"/>
    <s v="Standard"/>
    <m/>
    <m/>
    <s v="DEER1314"/>
    <s v="DEER2014"/>
  </r>
  <r>
    <n v="2002"/>
    <s v="Res-Lighting-InGen_CFLratio0353_CFLfixt-120w"/>
    <x v="480"/>
    <s v="DEER2014"/>
    <s v="D13 v1.0"/>
    <d v="2014-05-23T15:34:31"/>
    <s v="DEER Lighting measure"/>
    <s v="ErRobNc"/>
    <s v="Res-Iltg-dWatt-CFL"/>
    <s v="DEER"/>
    <s v="Scaled"/>
    <s v="BaseRatio"/>
    <n v="304"/>
    <n v="304"/>
    <s v="None"/>
    <m/>
    <b v="0"/>
    <m/>
    <b v="1"/>
    <s v="Res"/>
    <s v="Any"/>
    <x v="4"/>
    <s v="InGen"/>
    <s v="Ltg_Fixture"/>
    <x v="23"/>
    <m/>
    <m/>
    <s v="ILtg-CFL-Res"/>
    <s v="ILtg-Incand-Res"/>
    <s v="CFL fixture based on:  Ballast; Total Watts = 3.53"/>
    <s v="CFL fixture based on:  Ballast; Total Watts = 3.53"/>
    <x v="465"/>
    <s v="CFLratio0353"/>
    <s v="CFLratio0353"/>
    <s v="CFLfixt-120w(120w)"/>
    <s v="Standard"/>
    <m/>
    <m/>
    <s v="DEER1314"/>
    <s v="DEER2014"/>
  </r>
  <r>
    <n v="2003"/>
    <s v="Res-Lighting-InGen_CFLratio0353_CFLfixt-13w"/>
    <x v="480"/>
    <s v="DEER2014"/>
    <s v="D13 v1.0"/>
    <d v="2014-05-23T15:34:31"/>
    <s v="DEER Lighting measure"/>
    <s v="ErRobNc"/>
    <s v="Res-Iltg-dWatt-CFL"/>
    <s v="DEER"/>
    <s v="Scaled"/>
    <s v="BaseRatio"/>
    <n v="33"/>
    <n v="33"/>
    <s v="None"/>
    <m/>
    <b v="0"/>
    <m/>
    <b v="1"/>
    <s v="Res"/>
    <s v="Any"/>
    <x v="4"/>
    <s v="InGen"/>
    <s v="Ltg_Fixture"/>
    <x v="23"/>
    <m/>
    <m/>
    <s v="ILtg-CFL-Res"/>
    <s v="ILtg-Incand-Res"/>
    <s v="CFL fixture based on:  Ballast; Total Watts = 3.53"/>
    <s v="CFL fixture based on:  Ballast; Total Watts = 3.53"/>
    <x v="466"/>
    <s v="CFLratio0353"/>
    <s v="CFLratio0353"/>
    <s v="CFLfixt-13w(13w)"/>
    <s v="Standard"/>
    <m/>
    <m/>
    <s v="DEER1314"/>
    <s v="DEER2014"/>
  </r>
  <r>
    <n v="2004"/>
    <s v="Res-Lighting-InGen_CFLratio0353_CFLfixt-15w"/>
    <x v="480"/>
    <s v="DEER2014"/>
    <s v="D13 v1.0"/>
    <d v="2014-05-23T15:34:31"/>
    <s v="DEER Lighting measure"/>
    <s v="ErRobNc"/>
    <s v="Res-Iltg-dWatt-CFL"/>
    <s v="DEER"/>
    <s v="Scaled"/>
    <s v="BaseRatio"/>
    <n v="38"/>
    <n v="38"/>
    <s v="None"/>
    <m/>
    <b v="0"/>
    <m/>
    <b v="1"/>
    <s v="Res"/>
    <s v="Any"/>
    <x v="4"/>
    <s v="InGen"/>
    <s v="Ltg_Fixture"/>
    <x v="23"/>
    <m/>
    <m/>
    <s v="ILtg-CFL-Res"/>
    <s v="ILtg-Incand-Res"/>
    <s v="CFL fixture based on:  Ballast; Total Watts = 3.53"/>
    <s v="CFL fixture based on:  Ballast; Total Watts = 3.53"/>
    <x v="467"/>
    <s v="CFLratio0353"/>
    <s v="CFLratio0353"/>
    <s v="CFLfixt-15w(15w)"/>
    <s v="Standard"/>
    <m/>
    <m/>
    <s v="DEER1314"/>
    <s v="DEER2014"/>
  </r>
  <r>
    <n v="2005"/>
    <s v="Res-Lighting-InGen_CFLratio0353_CFLfixt-18w"/>
    <x v="480"/>
    <s v="DEER2014"/>
    <s v="D13 v1.0"/>
    <d v="2014-05-23T15:34:31"/>
    <s v="DEER Lighting measure"/>
    <s v="ErRobNc"/>
    <s v="Res-Iltg-dWatt-CFL"/>
    <s v="DEER"/>
    <s v="Scaled"/>
    <s v="BaseRatio"/>
    <n v="46"/>
    <n v="46"/>
    <s v="None"/>
    <m/>
    <b v="0"/>
    <m/>
    <b v="1"/>
    <s v="Res"/>
    <s v="Any"/>
    <x v="4"/>
    <s v="InGen"/>
    <s v="Ltg_Fixture"/>
    <x v="23"/>
    <m/>
    <m/>
    <s v="ILtg-CFL-Res"/>
    <s v="ILtg-Incand-Res"/>
    <s v="CFL fixture based on:  Ballast; Total Watts = 3.53"/>
    <s v="CFL fixture based on:  Ballast; Total Watts = 3.53"/>
    <x v="468"/>
    <s v="CFLratio0353"/>
    <s v="CFLratio0353"/>
    <s v="CFLfixt-18w(18w)"/>
    <s v="Standard"/>
    <m/>
    <m/>
    <s v="DEER1314"/>
    <s v="DEER2014"/>
  </r>
  <r>
    <n v="2006"/>
    <s v="Res-Lighting-InGen_CFLratio0353_CFLfixt-20w"/>
    <x v="480"/>
    <s v="DEER2014"/>
    <s v="D13 v1.0"/>
    <d v="2014-05-23T15:34:31"/>
    <s v="DEER Lighting measure"/>
    <s v="ErRobNc"/>
    <s v="Res-Iltg-dWatt-CFL"/>
    <s v="DEER"/>
    <s v="Scaled"/>
    <s v="BaseRatio"/>
    <n v="51"/>
    <n v="51"/>
    <s v="None"/>
    <m/>
    <b v="0"/>
    <m/>
    <b v="1"/>
    <s v="Res"/>
    <s v="Any"/>
    <x v="4"/>
    <s v="InGen"/>
    <s v="Ltg_Fixture"/>
    <x v="23"/>
    <m/>
    <m/>
    <s v="ILtg-CFL-Res"/>
    <s v="ILtg-Incand-Res"/>
    <s v="CFL fixture based on:  Ballast; Total Watts = 3.53"/>
    <s v="CFL fixture based on:  Ballast; Total Watts = 3.53"/>
    <x v="469"/>
    <s v="CFLratio0353"/>
    <s v="CFLratio0353"/>
    <s v="CFLfixt-20w(20w)"/>
    <s v="Standard"/>
    <m/>
    <m/>
    <s v="DEER1314"/>
    <s v="DEER2014"/>
  </r>
  <r>
    <n v="2007"/>
    <s v="Res-Lighting-InGen_CFLratio0353_CFLfixt-24w"/>
    <x v="480"/>
    <s v="DEER2014"/>
    <s v="D13 v1.0"/>
    <d v="2014-05-23T15:34:31"/>
    <s v="DEER Lighting measure"/>
    <s v="ErRobNc"/>
    <s v="Res-Iltg-dWatt-CFL"/>
    <s v="DEER"/>
    <s v="Scaled"/>
    <s v="BaseRatio"/>
    <n v="61"/>
    <n v="61"/>
    <s v="None"/>
    <m/>
    <b v="0"/>
    <m/>
    <b v="1"/>
    <s v="Res"/>
    <s v="Any"/>
    <x v="4"/>
    <s v="InGen"/>
    <s v="Ltg_Fixture"/>
    <x v="23"/>
    <m/>
    <m/>
    <s v="ILtg-CFL-Res"/>
    <s v="ILtg-Incand-Res"/>
    <s v="CFL fixture based on:  Ballast; Total Watts = 3.53"/>
    <s v="CFL fixture based on:  Ballast; Total Watts = 3.53"/>
    <x v="470"/>
    <s v="CFLratio0353"/>
    <s v="CFLratio0353"/>
    <s v="CFLfixt-24w(24w)"/>
    <s v="Standard"/>
    <m/>
    <m/>
    <s v="DEER1314"/>
    <s v="DEER2014"/>
  </r>
  <r>
    <n v="2008"/>
    <s v="Res-Lighting-InGen_CFLratio0353_CFLfixt-25w"/>
    <x v="480"/>
    <s v="DEER2014"/>
    <s v="D13 v1.0"/>
    <d v="2014-05-23T15:34:31"/>
    <s v="DEER Lighting measure"/>
    <s v="ErRobNc"/>
    <s v="Res-Iltg-dWatt-CFL"/>
    <s v="DEER"/>
    <s v="Scaled"/>
    <s v="BaseRatio"/>
    <n v="63"/>
    <n v="63"/>
    <s v="None"/>
    <m/>
    <b v="0"/>
    <m/>
    <b v="1"/>
    <s v="Res"/>
    <s v="Any"/>
    <x v="4"/>
    <s v="InGen"/>
    <s v="Ltg_Fixture"/>
    <x v="23"/>
    <m/>
    <m/>
    <s v="ILtg-CFL-Res"/>
    <s v="ILtg-Incand-Res"/>
    <s v="CFL fixture based on:  Ballast; Total Watts = 3.53"/>
    <s v="CFL fixture based on:  Ballast; Total Watts = 3.53"/>
    <x v="471"/>
    <s v="CFLratio0353"/>
    <s v="CFLratio0353"/>
    <s v="CFLfixt-25w(25w)"/>
    <s v="Standard"/>
    <m/>
    <m/>
    <s v="DEER1314"/>
    <s v="DEER2014"/>
  </r>
  <r>
    <n v="2009"/>
    <s v="Res-Lighting-InGen_CFLratio0353_CFLfixt-26w"/>
    <x v="480"/>
    <s v="DEER2014"/>
    <s v="D13 v1.0"/>
    <d v="2014-05-23T15:34:31"/>
    <s v="DEER Lighting measure"/>
    <s v="ErRobNc"/>
    <s v="Res-Iltg-dWatt-CFL"/>
    <s v="DEER"/>
    <s v="Scaled"/>
    <s v="BaseRatio"/>
    <n v="66"/>
    <n v="66"/>
    <s v="None"/>
    <m/>
    <b v="0"/>
    <m/>
    <b v="1"/>
    <s v="Res"/>
    <s v="Any"/>
    <x v="4"/>
    <s v="InGen"/>
    <s v="Ltg_Fixture"/>
    <x v="23"/>
    <m/>
    <m/>
    <s v="ILtg-CFL-Res"/>
    <s v="ILtg-Incand-Res"/>
    <s v="CFL fixture based on:  Ballast; Total Watts = 3.53"/>
    <s v="CFL fixture based on:  Ballast; Total Watts = 3.53"/>
    <x v="472"/>
    <s v="CFLratio0353"/>
    <s v="CFLratio0353"/>
    <s v="CFLfixt-26w(26w)"/>
    <s v="Standard"/>
    <m/>
    <m/>
    <s v="DEER1314"/>
    <s v="DEER2014"/>
  </r>
  <r>
    <n v="2010"/>
    <s v="Res-Lighting-InGen_CFLratio0353_CFLfixt-27w"/>
    <x v="480"/>
    <s v="DEER2014"/>
    <s v="D13 v1.0"/>
    <d v="2014-05-23T15:34:31"/>
    <s v="DEER Lighting measure"/>
    <s v="ErRobNc"/>
    <s v="Res-Iltg-dWatt-CFL"/>
    <s v="DEER"/>
    <s v="Scaled"/>
    <s v="BaseRatio"/>
    <n v="68"/>
    <n v="68"/>
    <s v="None"/>
    <m/>
    <b v="0"/>
    <m/>
    <b v="1"/>
    <s v="Res"/>
    <s v="Any"/>
    <x v="4"/>
    <s v="InGen"/>
    <s v="Ltg_Fixture"/>
    <x v="23"/>
    <m/>
    <m/>
    <s v="ILtg-CFL-Res"/>
    <s v="ILtg-Incand-Res"/>
    <s v="CFL fixture based on:  Ballast; Total Watts = 3.53"/>
    <s v="CFL fixture based on:  Ballast; Total Watts = 3.53"/>
    <x v="473"/>
    <s v="CFLratio0353"/>
    <s v="CFLratio0353"/>
    <s v="CFLfixt-27w(27w)"/>
    <s v="Standard"/>
    <m/>
    <m/>
    <s v="DEER1314"/>
    <s v="DEER2014"/>
  </r>
  <r>
    <n v="2011"/>
    <s v="Res-Lighting-InGen_CFLratio0353_CFLfixt-28w"/>
    <x v="480"/>
    <s v="DEER2014"/>
    <s v="D13 v1.0"/>
    <d v="2014-05-23T15:34:31"/>
    <s v="DEER Lighting measure"/>
    <s v="ErRobNc"/>
    <s v="Res-Iltg-dWatt-CFL"/>
    <s v="DEER"/>
    <s v="Scaled"/>
    <s v="BaseRatio"/>
    <n v="71"/>
    <n v="71"/>
    <s v="None"/>
    <m/>
    <b v="0"/>
    <m/>
    <b v="1"/>
    <s v="Res"/>
    <s v="Any"/>
    <x v="4"/>
    <s v="InGen"/>
    <s v="Ltg_Fixture"/>
    <x v="23"/>
    <m/>
    <m/>
    <s v="ILtg-CFL-Res"/>
    <s v="ILtg-Incand-Res"/>
    <s v="CFL fixture based on:  Ballast; Total Watts = 3.53"/>
    <s v="CFL fixture based on:  Ballast; Total Watts = 3.53"/>
    <x v="474"/>
    <s v="CFLratio0353"/>
    <s v="CFLratio0353"/>
    <s v="CFLfixt-28w(28w)"/>
    <s v="Standard"/>
    <m/>
    <m/>
    <s v="DEER1314"/>
    <s v="DEER2014"/>
  </r>
  <r>
    <n v="2012"/>
    <s v="Res-Lighting-InGen_CFLratio0353_CFLfixt-32w"/>
    <x v="480"/>
    <s v="DEER2014"/>
    <s v="D13 v1.0"/>
    <d v="2014-05-23T15:34:31"/>
    <s v="DEER Lighting measure"/>
    <s v="ErRobNc"/>
    <s v="Res-Iltg-dWatt-CFL"/>
    <s v="DEER"/>
    <s v="Scaled"/>
    <s v="BaseRatio"/>
    <n v="81"/>
    <n v="81"/>
    <s v="None"/>
    <m/>
    <b v="0"/>
    <m/>
    <b v="1"/>
    <s v="Res"/>
    <s v="Any"/>
    <x v="4"/>
    <s v="InGen"/>
    <s v="Ltg_Fixture"/>
    <x v="23"/>
    <m/>
    <m/>
    <s v="ILtg-CFL-Res"/>
    <s v="ILtg-Incand-Res"/>
    <s v="CFL fixture based on:  Ballast; Total Watts = 3.53"/>
    <s v="CFL fixture based on:  Ballast; Total Watts = 3.53"/>
    <x v="475"/>
    <s v="CFLratio0353"/>
    <s v="CFLratio0353"/>
    <s v="CFLfixt-32w(32w)"/>
    <s v="Standard"/>
    <s v="D08-RE-ILtg-CFL-Tbl-32W-Rpl-Prim"/>
    <m/>
    <s v="DEER1314"/>
    <s v="DEER2014"/>
  </r>
  <r>
    <n v="2013"/>
    <s v="Res-Lighting-InGen_CFLratio0353_CFLfixt-34w"/>
    <x v="480"/>
    <s v="DEER2014"/>
    <s v="D13 v1.0"/>
    <d v="2014-05-23T15:34:31"/>
    <s v="DEER Lighting measure"/>
    <s v="ErRobNc"/>
    <s v="Res-Iltg-dWatt-CFL"/>
    <s v="DEER"/>
    <s v="Scaled"/>
    <s v="BaseRatio"/>
    <n v="86"/>
    <n v="86"/>
    <s v="None"/>
    <m/>
    <b v="0"/>
    <m/>
    <b v="1"/>
    <s v="Res"/>
    <s v="Any"/>
    <x v="4"/>
    <s v="InGen"/>
    <s v="Ltg_Fixture"/>
    <x v="23"/>
    <m/>
    <m/>
    <s v="ILtg-CFL-Res"/>
    <s v="ILtg-Incand-Res"/>
    <s v="CFL fixture based on:  Ballast; Total Watts = 3.53"/>
    <s v="CFL fixture based on:  Ballast; Total Watts = 3.53"/>
    <x v="476"/>
    <s v="CFLratio0353"/>
    <s v="CFLratio0353"/>
    <s v="CFLfixt-34w(34w)"/>
    <s v="Standard"/>
    <m/>
    <m/>
    <s v="DEER1314"/>
    <s v="DEER2014"/>
  </r>
  <r>
    <n v="2014"/>
    <s v="Res-Lighting-InGen_CFLratio0353_CFLfixt-35w"/>
    <x v="480"/>
    <s v="DEER2014"/>
    <s v="D13 v1.0"/>
    <d v="2014-05-23T15:34:31"/>
    <s v="DEER Lighting measure"/>
    <s v="ErRobNc"/>
    <s v="Res-Iltg-dWatt-CFL"/>
    <s v="DEER"/>
    <s v="Scaled"/>
    <s v="BaseRatio"/>
    <n v="89"/>
    <n v="89"/>
    <s v="None"/>
    <m/>
    <b v="0"/>
    <m/>
    <b v="1"/>
    <s v="Res"/>
    <s v="Any"/>
    <x v="4"/>
    <s v="InGen"/>
    <s v="Ltg_Fixture"/>
    <x v="23"/>
    <m/>
    <m/>
    <s v="ILtg-CFL-Res"/>
    <s v="ILtg-Incand-Res"/>
    <s v="CFL fixture based on:  Ballast; Total Watts = 3.53"/>
    <s v="CFL fixture based on:  Ballast; Total Watts = 3.53"/>
    <x v="477"/>
    <s v="CFLratio0353"/>
    <s v="CFLratio0353"/>
    <s v="CFLfixt-35w(35w)"/>
    <s v="Standard"/>
    <m/>
    <m/>
    <s v="DEER1314"/>
    <s v="DEER2014"/>
  </r>
  <r>
    <n v="2015"/>
    <s v="Res-Lighting-InGen_CFLratio0353_CFLfixt-36w"/>
    <x v="480"/>
    <s v="DEER2014"/>
    <s v="D13 v1.0"/>
    <d v="2014-05-23T15:34:31"/>
    <s v="DEER Lighting measure"/>
    <s v="ErRobNc"/>
    <s v="Res-Iltg-dWatt-CFL"/>
    <s v="DEER"/>
    <s v="Scaled"/>
    <s v="BaseRatio"/>
    <n v="91"/>
    <n v="91"/>
    <s v="None"/>
    <m/>
    <b v="0"/>
    <m/>
    <b v="1"/>
    <s v="Res"/>
    <s v="Any"/>
    <x v="4"/>
    <s v="InGen"/>
    <s v="Ltg_Fixture"/>
    <x v="23"/>
    <m/>
    <m/>
    <s v="ILtg-CFL-Res"/>
    <s v="ILtg-Incand-Res"/>
    <s v="CFL fixture based on:  Ballast; Total Watts = 3.53"/>
    <s v="CFL fixture based on:  Ballast; Total Watts = 3.53"/>
    <x v="478"/>
    <s v="CFLratio0353"/>
    <s v="CFLratio0353"/>
    <s v="CFLfixt-36w(36w)"/>
    <s v="Standard"/>
    <m/>
    <m/>
    <s v="DEER1314"/>
    <s v="DEER2014"/>
  </r>
  <r>
    <n v="2016"/>
    <s v="Res-Lighting-InGen_CFLratio0353_CFLfixt-40w"/>
    <x v="480"/>
    <s v="DEER2014"/>
    <s v="D13 v1.0"/>
    <d v="2014-05-23T15:34:31"/>
    <s v="DEER Lighting measure"/>
    <s v="ErRobNc"/>
    <s v="Res-Iltg-dWatt-CFL"/>
    <s v="DEER"/>
    <s v="Scaled"/>
    <s v="BaseRatio"/>
    <n v="101"/>
    <n v="101"/>
    <s v="None"/>
    <m/>
    <b v="0"/>
    <m/>
    <b v="1"/>
    <s v="Res"/>
    <s v="Any"/>
    <x v="4"/>
    <s v="InGen"/>
    <s v="Ltg_Fixture"/>
    <x v="23"/>
    <m/>
    <m/>
    <s v="ILtg-CFL-Res"/>
    <s v="ILtg-Incand-Res"/>
    <s v="CFL fixture based on:  Ballast; Total Watts = 3.53"/>
    <s v="CFL fixture based on:  Ballast; Total Watts = 3.53"/>
    <x v="479"/>
    <s v="CFLratio0353"/>
    <s v="CFLratio0353"/>
    <s v="CFLfixt-40w(40w)"/>
    <s v="Standard"/>
    <m/>
    <m/>
    <s v="DEER1314"/>
    <s v="DEER2014"/>
  </r>
  <r>
    <n v="2017"/>
    <s v="Res-Lighting-InGen_CFLratio0353_CFLfixt-42w"/>
    <x v="480"/>
    <s v="DEER2014"/>
    <s v="D13 v1.0"/>
    <d v="2014-05-23T15:34:31"/>
    <s v="DEER Lighting measure"/>
    <s v="ErRobNc"/>
    <s v="Res-Iltg-dWatt-CFL"/>
    <s v="DEER"/>
    <s v="Scaled"/>
    <s v="BaseRatio"/>
    <n v="106"/>
    <n v="106"/>
    <s v="None"/>
    <m/>
    <b v="0"/>
    <m/>
    <b v="1"/>
    <s v="Res"/>
    <s v="Any"/>
    <x v="4"/>
    <s v="InGen"/>
    <s v="Ltg_Fixture"/>
    <x v="23"/>
    <m/>
    <m/>
    <s v="ILtg-CFL-Res"/>
    <s v="ILtg-Incand-Res"/>
    <s v="CFL fixture based on:  Ballast; Total Watts = 3.53"/>
    <s v="CFL fixture based on:  Ballast; Total Watts = 3.53"/>
    <x v="480"/>
    <s v="CFLratio0353"/>
    <s v="CFLratio0353"/>
    <s v="CFLfixt-42w(42w)"/>
    <s v="Standard"/>
    <m/>
    <m/>
    <s v="DEER1314"/>
    <s v="DEER2014"/>
  </r>
  <r>
    <n v="2018"/>
    <s v="Res-Lighting-InGen_CFLratio0353_CFLfixt-50w"/>
    <x v="480"/>
    <s v="DEER2014"/>
    <s v="D13 v1.0"/>
    <d v="2014-05-23T15:34:31"/>
    <s v="DEER Lighting measure"/>
    <s v="ErRobNc"/>
    <s v="Res-Iltg-dWatt-CFL"/>
    <s v="DEER"/>
    <s v="Scaled"/>
    <s v="BaseRatio"/>
    <n v="127"/>
    <n v="127"/>
    <s v="None"/>
    <m/>
    <b v="0"/>
    <m/>
    <b v="1"/>
    <s v="Res"/>
    <s v="Any"/>
    <x v="4"/>
    <s v="InGen"/>
    <s v="Ltg_Fixture"/>
    <x v="23"/>
    <m/>
    <m/>
    <s v="ILtg-CFL-Res"/>
    <s v="ILtg-Incand-Res"/>
    <s v="CFL fixture based on:  Ballast; Total Watts = 3.53"/>
    <s v="CFL fixture based on:  Ballast; Total Watts = 3.53"/>
    <x v="481"/>
    <s v="CFLratio0353"/>
    <s v="CFLratio0353"/>
    <s v="CFLfixt-50w(50w)"/>
    <s v="Standard"/>
    <s v="D08-RE-ILtg-CFL-Tbl-50W-Rpl-Prim"/>
    <m/>
    <s v="DEER1314"/>
    <s v="DEER2014"/>
  </r>
  <r>
    <n v="2019"/>
    <s v="Res-Lighting-InGen_CFLratio0353_CFLfixt-55w"/>
    <x v="480"/>
    <s v="DEER2014"/>
    <s v="D13 v1.0"/>
    <d v="2014-05-23T15:34:31"/>
    <s v="DEER Lighting measure"/>
    <s v="ErRobNc"/>
    <s v="Res-Iltg-dWatt-CFL"/>
    <s v="DEER"/>
    <s v="Scaled"/>
    <s v="BaseRatio"/>
    <n v="139"/>
    <n v="139"/>
    <s v="None"/>
    <m/>
    <b v="0"/>
    <m/>
    <b v="1"/>
    <s v="Res"/>
    <s v="Any"/>
    <x v="4"/>
    <s v="InGen"/>
    <s v="Ltg_Fixture"/>
    <x v="23"/>
    <m/>
    <m/>
    <s v="ILtg-CFL-Res"/>
    <s v="ILtg-Incand-Res"/>
    <s v="CFL fixture based on:  Ballast; Total Watts = 3.53"/>
    <s v="CFL fixture based on:  Ballast; Total Watts = 3.53"/>
    <x v="482"/>
    <s v="CFLratio0353"/>
    <s v="CFLratio0353"/>
    <s v="CFLfixt-55w(55w)"/>
    <s v="Standard"/>
    <s v="D08-RE-ILtg-CFL-Mod-55W-Rpl-Prim"/>
    <m/>
    <s v="DEER1314"/>
    <s v="DEER2014"/>
  </r>
  <r>
    <n v="2020"/>
    <s v="Res-Lighting-InGen_CFLratio0353_CFLfixt-57w"/>
    <x v="480"/>
    <s v="DEER2014"/>
    <s v="D13 v1.0"/>
    <d v="2014-05-23T15:34:31"/>
    <s v="DEER Lighting measure"/>
    <s v="ErRobNc"/>
    <s v="Res-Iltg-dWatt-CFL"/>
    <s v="DEER"/>
    <s v="Scaled"/>
    <s v="BaseRatio"/>
    <n v="144"/>
    <n v="144"/>
    <s v="None"/>
    <m/>
    <b v="0"/>
    <m/>
    <b v="1"/>
    <s v="Res"/>
    <s v="Any"/>
    <x v="4"/>
    <s v="InGen"/>
    <s v="Ltg_Fixture"/>
    <x v="23"/>
    <m/>
    <m/>
    <s v="ILtg-CFL-Res"/>
    <s v="ILtg-Incand-Res"/>
    <s v="CFL fixture based on:  Ballast; Total Watts = 3.53"/>
    <s v="CFL fixture based on:  Ballast; Total Watts = 3.53"/>
    <x v="483"/>
    <s v="CFLratio0353"/>
    <s v="CFLratio0353"/>
    <s v="CFLfixt-57w(57w)"/>
    <s v="Standard"/>
    <m/>
    <m/>
    <s v="DEER1314"/>
    <s v="DEER2014"/>
  </r>
  <r>
    <n v="2021"/>
    <s v="Res-Lighting-InGen_CFLratio0353_CFLfixt-5w"/>
    <x v="480"/>
    <s v="DEER2014"/>
    <s v="D13 v1.0"/>
    <d v="2014-05-23T15:34:31"/>
    <s v="DEER Lighting measure"/>
    <s v="ErRobNc"/>
    <s v="Res-Iltg-dWatt-CFL"/>
    <s v="DEER"/>
    <s v="Scaled"/>
    <s v="BaseRatio"/>
    <n v="13"/>
    <n v="13"/>
    <s v="None"/>
    <m/>
    <b v="0"/>
    <m/>
    <b v="1"/>
    <s v="Res"/>
    <s v="Any"/>
    <x v="4"/>
    <s v="InGen"/>
    <s v="Ltg_Fixture"/>
    <x v="23"/>
    <m/>
    <m/>
    <s v="ILtg-CFL-Res"/>
    <s v="ILtg-Incand-Res"/>
    <s v="CFL fixture based on:  Ballast; Total Watts = 3.53"/>
    <s v="CFL fixture based on:  Ballast; Total Watts = 3.53"/>
    <x v="484"/>
    <s v="CFLratio0353"/>
    <s v="CFLratio0353"/>
    <s v="CFLfixt-5w(5w)"/>
    <s v="Standard"/>
    <m/>
    <m/>
    <s v="DEER1314"/>
    <s v="DEER2014"/>
  </r>
  <r>
    <n v="2022"/>
    <s v="Res-Lighting-InGen_CFLratio0353_CFLfixt-60w"/>
    <x v="480"/>
    <s v="DEER2014"/>
    <s v="D13 v1.0"/>
    <d v="2014-05-23T15:34:31"/>
    <s v="DEER Lighting measure"/>
    <s v="ErRobNc"/>
    <s v="Res-Iltg-dWatt-CFL"/>
    <s v="DEER"/>
    <s v="Scaled"/>
    <s v="BaseRatio"/>
    <n v="152"/>
    <n v="152"/>
    <s v="None"/>
    <m/>
    <b v="0"/>
    <m/>
    <b v="1"/>
    <s v="Res"/>
    <s v="Any"/>
    <x v="4"/>
    <s v="InGen"/>
    <s v="Ltg_Fixture"/>
    <x v="23"/>
    <m/>
    <m/>
    <s v="ILtg-CFL-Res"/>
    <s v="ILtg-Incand-Res"/>
    <s v="CFL fixture based on:  Ballast; Total Watts = 3.53"/>
    <s v="CFL fixture based on:  Ballast; Total Watts = 3.53"/>
    <x v="485"/>
    <s v="CFLratio0353"/>
    <s v="CFLratio0353"/>
    <s v="CFLfixt-60w(60w)"/>
    <s v="Standard"/>
    <m/>
    <m/>
    <s v="DEER1314"/>
    <s v="DEER2014"/>
  </r>
  <r>
    <n v="2023"/>
    <s v="Res-Lighting-InGen_CFLratio0353_CFLfixt-75w"/>
    <x v="480"/>
    <s v="DEER2014"/>
    <s v="D13 v1.0"/>
    <d v="2014-05-23T15:34:31"/>
    <s v="DEER Lighting measure"/>
    <s v="ErRobNc"/>
    <s v="Res-Iltg-dWatt-CFL"/>
    <s v="DEER"/>
    <s v="Scaled"/>
    <s v="BaseRatio"/>
    <n v="190"/>
    <n v="190"/>
    <s v="None"/>
    <m/>
    <b v="0"/>
    <m/>
    <b v="1"/>
    <s v="Res"/>
    <s v="Any"/>
    <x v="4"/>
    <s v="InGen"/>
    <s v="Ltg_Fixture"/>
    <x v="23"/>
    <m/>
    <m/>
    <s v="ILtg-CFL-Res"/>
    <s v="ILtg-Incand-Res"/>
    <s v="CFL fixture based on:  Ballast; Total Watts = 3.53"/>
    <s v="CFL fixture based on:  Ballast; Total Watts = 3.53"/>
    <x v="486"/>
    <s v="CFLratio0353"/>
    <s v="CFLratio0353"/>
    <s v="CFLfixt-75w(75w)"/>
    <s v="Standard"/>
    <m/>
    <m/>
    <s v="DEER1314"/>
    <s v="DEER2014"/>
  </r>
  <r>
    <n v="2024"/>
    <s v="Res-Lighting-InGen_CFLratio0353_CFLfixt-7w"/>
    <x v="480"/>
    <s v="DEER2014"/>
    <s v="D13 v1.0"/>
    <d v="2014-05-23T15:34:31"/>
    <s v="DEER Lighting measure"/>
    <s v="ErRobNc"/>
    <s v="Res-Iltg-dWatt-CFL"/>
    <s v="DEER"/>
    <s v="Scaled"/>
    <s v="BaseRatio"/>
    <n v="18"/>
    <n v="18"/>
    <s v="None"/>
    <m/>
    <b v="0"/>
    <m/>
    <b v="1"/>
    <s v="Res"/>
    <s v="Any"/>
    <x v="4"/>
    <s v="InGen"/>
    <s v="Ltg_Fixture"/>
    <x v="23"/>
    <m/>
    <m/>
    <s v="ILtg-CFL-Res"/>
    <s v="ILtg-Incand-Res"/>
    <s v="CFL fixture based on:  Ballast; Total Watts = 3.53"/>
    <s v="CFL fixture based on:  Ballast; Total Watts = 3.53"/>
    <x v="487"/>
    <s v="CFLratio0353"/>
    <s v="CFLratio0353"/>
    <s v="CFLfixt-7w(7w)"/>
    <s v="Standard"/>
    <m/>
    <m/>
    <s v="DEER1314"/>
    <s v="DEER2014"/>
  </r>
  <r>
    <n v="2025"/>
    <s v="Res-Lighting-InGen_CFLratio0353_CFLfixt-80w"/>
    <x v="480"/>
    <s v="DEER2014"/>
    <s v="D13 v1.0"/>
    <d v="2014-05-23T15:34:31"/>
    <s v="DEER Lighting measure"/>
    <s v="ErRobNc"/>
    <s v="Res-Iltg-dWatt-CFL"/>
    <s v="DEER"/>
    <s v="Scaled"/>
    <s v="BaseRatio"/>
    <n v="202"/>
    <n v="202"/>
    <s v="None"/>
    <m/>
    <b v="0"/>
    <m/>
    <b v="1"/>
    <s v="Res"/>
    <s v="Any"/>
    <x v="4"/>
    <s v="InGen"/>
    <s v="Ltg_Fixture"/>
    <x v="23"/>
    <m/>
    <m/>
    <s v="ILtg-CFL-Res"/>
    <s v="ILtg-Incand-Res"/>
    <s v="CFL fixture based on:  Ballast; Total Watts = 3.53"/>
    <s v="CFL fixture based on:  Ballast; Total Watts = 3.53"/>
    <x v="488"/>
    <s v="CFLratio0353"/>
    <s v="CFLratio0353"/>
    <s v="CFLfixt-80w(80w)"/>
    <s v="Standard"/>
    <m/>
    <m/>
    <s v="DEER1314"/>
    <s v="DEER2014"/>
  </r>
  <r>
    <n v="2026"/>
    <s v="Res-Lighting-InGen_CFLratio0353_CFLfixt-85w"/>
    <x v="480"/>
    <s v="DEER2014"/>
    <s v="D13 v1.0"/>
    <d v="2014-05-23T15:34:31"/>
    <s v="DEER Lighting measure"/>
    <s v="ErRobNc"/>
    <s v="Res-Iltg-dWatt-CFL"/>
    <s v="DEER"/>
    <s v="Scaled"/>
    <s v="BaseRatio"/>
    <n v="215"/>
    <n v="215"/>
    <s v="None"/>
    <m/>
    <b v="0"/>
    <m/>
    <b v="1"/>
    <s v="Res"/>
    <s v="Any"/>
    <x v="4"/>
    <s v="InGen"/>
    <s v="Ltg_Fixture"/>
    <x v="23"/>
    <m/>
    <m/>
    <s v="ILtg-CFL-Res"/>
    <s v="ILtg-Incand-Res"/>
    <s v="CFL fixture based on:  Ballast; Total Watts = 3.53"/>
    <s v="CFL fixture based on:  Ballast; Total Watts = 3.53"/>
    <x v="489"/>
    <s v="CFLratio0353"/>
    <s v="CFLratio0353"/>
    <s v="CFLfixt-85w(85w)"/>
    <s v="Standard"/>
    <m/>
    <m/>
    <s v="DEER1314"/>
    <s v="DEER2014"/>
  </r>
  <r>
    <n v="2027"/>
    <s v="Res-Lighting-InGen_CFLratio0353_CFLfixt-95w"/>
    <x v="480"/>
    <s v="DEER2014"/>
    <s v="D13 v1.0"/>
    <d v="2014-05-23T15:34:31"/>
    <s v="DEER Lighting measure"/>
    <s v="ErRobNc"/>
    <s v="Res-Iltg-dWatt-CFL"/>
    <s v="DEER"/>
    <s v="Scaled"/>
    <s v="BaseRatio"/>
    <n v="240"/>
    <n v="240"/>
    <s v="None"/>
    <m/>
    <b v="0"/>
    <m/>
    <b v="1"/>
    <s v="Res"/>
    <s v="Any"/>
    <x v="4"/>
    <s v="InGen"/>
    <s v="Ltg_Fixture"/>
    <x v="23"/>
    <m/>
    <m/>
    <s v="ILtg-CFL-Res"/>
    <s v="ILtg-Incand-Res"/>
    <s v="CFL fixture based on:  Ballast; Total Watts = 3.53"/>
    <s v="CFL fixture based on:  Ballast; Total Watts = 3.53"/>
    <x v="490"/>
    <s v="CFLratio0353"/>
    <s v="CFLratio0353"/>
    <s v="CFLfixt-95w(95w)"/>
    <s v="Standard"/>
    <m/>
    <m/>
    <s v="DEER1314"/>
    <s v="DEER2014"/>
  </r>
  <r>
    <n v="2028"/>
    <s v="Res-Lighting-InGen_CFLratio0353_CFLfixt-9w"/>
    <x v="480"/>
    <s v="DEER2014"/>
    <s v="D13 v1.0"/>
    <d v="2014-05-23T15:34:31"/>
    <s v="DEER Lighting measure"/>
    <s v="ErRobNc"/>
    <s v="Res-Iltg-dWatt-CFL"/>
    <s v="DEER"/>
    <s v="Scaled"/>
    <s v="BaseRatio"/>
    <n v="23"/>
    <n v="23"/>
    <s v="None"/>
    <m/>
    <b v="0"/>
    <m/>
    <b v="1"/>
    <s v="Res"/>
    <s v="Any"/>
    <x v="4"/>
    <s v="InGen"/>
    <s v="Ltg_Fixture"/>
    <x v="23"/>
    <m/>
    <m/>
    <s v="ILtg-CFL-Res"/>
    <s v="ILtg-Incand-Res"/>
    <s v="CFL fixture based on:  Ballast; Total Watts = 3.53"/>
    <s v="CFL fixture based on:  Ballast; Total Watts = 3.53"/>
    <x v="491"/>
    <s v="CFLratio0353"/>
    <s v="CFLratio0353"/>
    <s v="CFLfixt-9w(9w)"/>
    <s v="Standard"/>
    <m/>
    <m/>
    <s v="DEER1314"/>
    <s v="DEER2014"/>
  </r>
  <r>
    <n v="2029"/>
    <s v="Res-Lighting-InGen_CFLratio0347_CFLscw-100w"/>
    <x v="481"/>
    <s v="DEER2014"/>
    <s v="D13 v1.0"/>
    <d v="2014-05-23T15:34:31"/>
    <s v="DEER Lighting measure"/>
    <s v="ErRobNc"/>
    <s v="Res-Iltg-dWatt-CFL"/>
    <s v="DEER"/>
    <s v="Scaled"/>
    <s v="BaseRatio"/>
    <n v="247"/>
    <n v="247"/>
    <s v="None"/>
    <m/>
    <b v="0"/>
    <m/>
    <b v="1"/>
    <s v="Res"/>
    <s v="Any"/>
    <x v="4"/>
    <s v="InGen"/>
    <s v="Ltg_Lamp"/>
    <x v="24"/>
    <m/>
    <m/>
    <s v="ILtg-CFL-Res"/>
    <s v="ILtg-Incand-Res"/>
    <s v="Res indoor non-refl CFL base case, Total Watts = 3.47 x Msr Watts"/>
    <s v="Res indoor non-refl CFL base case, Total Watts = 3.47 x Msr Watts"/>
    <x v="492"/>
    <s v="CFLratio0347"/>
    <s v="CFLratio0347"/>
    <s v="CFLscw(100w)"/>
    <s v="Standard"/>
    <m/>
    <m/>
    <s v="DEER1314"/>
    <s v="DEER2014"/>
  </r>
  <r>
    <n v="2030"/>
    <s v="Res-Lighting-InGen_CFLratio0347_CFLscw-10w"/>
    <x v="481"/>
    <s v="DEER2014"/>
    <s v="D13 v1.0"/>
    <d v="2014-05-23T15:34:31"/>
    <s v="DEER Lighting measure"/>
    <s v="ErRobNc"/>
    <s v="Res-Iltg-dWatt-CFL"/>
    <s v="DEER"/>
    <s v="Scaled"/>
    <s v="BaseRatio"/>
    <n v="25"/>
    <n v="25"/>
    <s v="None"/>
    <m/>
    <b v="0"/>
    <m/>
    <b v="1"/>
    <s v="Res"/>
    <s v="Any"/>
    <x v="4"/>
    <s v="InGen"/>
    <s v="Ltg_Lamp"/>
    <x v="24"/>
    <m/>
    <m/>
    <s v="ILtg-CFL-Res"/>
    <s v="ILtg-Incand-Res"/>
    <s v="Res indoor non-refl CFL base case, Total Watts = 3.47 x Msr Watts"/>
    <s v="Res indoor non-refl CFL base case, Total Watts = 3.47 x Msr Watts"/>
    <x v="493"/>
    <s v="CFLratio0347"/>
    <s v="CFLratio0347"/>
    <s v="CFLscw(10w)"/>
    <s v="Standard"/>
    <m/>
    <m/>
    <s v="DEER1314"/>
    <s v="DEER2014"/>
  </r>
  <r>
    <n v="2031"/>
    <s v="Res-Lighting-InGen_CFLratio0347_CFLscw-11w"/>
    <x v="481"/>
    <s v="DEER2014"/>
    <s v="D13 v1.0"/>
    <d v="2014-05-23T15:34:31"/>
    <s v="DEER Lighting measure"/>
    <s v="ErRobNc"/>
    <s v="Res-Iltg-dWatt-CFL"/>
    <s v="DEER"/>
    <s v="Scaled"/>
    <s v="BaseRatio"/>
    <n v="27"/>
    <n v="27"/>
    <s v="None"/>
    <m/>
    <b v="0"/>
    <m/>
    <b v="1"/>
    <s v="Res"/>
    <s v="Any"/>
    <x v="4"/>
    <s v="InGen"/>
    <s v="Ltg_Lamp"/>
    <x v="24"/>
    <m/>
    <m/>
    <s v="ILtg-CFL-Res"/>
    <s v="ILtg-Incand-Res"/>
    <s v="Res indoor non-refl CFL base case, Total Watts = 3.47 x Msr Watts"/>
    <s v="Res indoor non-refl CFL base case, Total Watts = 3.47 x Msr Watts"/>
    <x v="494"/>
    <s v="CFLratio0347"/>
    <s v="CFLratio0347"/>
    <s v="CFLscw(11w)"/>
    <s v="Standard"/>
    <s v="D08-RE-ILtg-CFL-Int-11W-Rpl-Prim"/>
    <m/>
    <s v="DEER1314"/>
    <s v="DEER2014"/>
  </r>
  <r>
    <n v="2032"/>
    <s v="Res-Lighting-InGen_CFLratio0347_CFLscw-12w"/>
    <x v="481"/>
    <s v="DEER2014"/>
    <s v="D13 v1.0"/>
    <d v="2014-05-23T15:34:31"/>
    <s v="DEER Lighting measure"/>
    <s v="ErRobNc"/>
    <s v="Res-Iltg-dWatt-CFL"/>
    <s v="DEER"/>
    <s v="Scaled"/>
    <s v="BaseRatio"/>
    <n v="30"/>
    <n v="30"/>
    <s v="None"/>
    <m/>
    <b v="0"/>
    <m/>
    <b v="1"/>
    <s v="Res"/>
    <s v="Any"/>
    <x v="4"/>
    <s v="InGen"/>
    <s v="Ltg_Lamp"/>
    <x v="24"/>
    <m/>
    <m/>
    <s v="ILtg-CFL-Res"/>
    <s v="ILtg-Incand-Res"/>
    <s v="Res indoor non-refl CFL base case, Total Watts = 3.47 x Msr Watts"/>
    <s v="Res indoor non-refl CFL base case, Total Watts = 3.47 x Msr Watts"/>
    <x v="495"/>
    <s v="CFLratio0347"/>
    <s v="CFLratio0347"/>
    <s v="CFLscw(12w)"/>
    <s v="Standard"/>
    <m/>
    <m/>
    <s v="DEER1314"/>
    <s v="DEER2014"/>
  </r>
  <r>
    <n v="2033"/>
    <s v="Res-Lighting-InGen_CFLratio0347_CFLscw-13w"/>
    <x v="481"/>
    <s v="DEER2014"/>
    <s v="D13 v1.0"/>
    <d v="2014-05-23T15:34:31"/>
    <s v="DEER Lighting measure"/>
    <s v="ErRobNc"/>
    <s v="Res-Iltg-dWatt-CFL"/>
    <s v="DEER"/>
    <s v="Scaled"/>
    <s v="BaseRatio"/>
    <n v="32"/>
    <n v="32"/>
    <s v="None"/>
    <m/>
    <b v="0"/>
    <m/>
    <b v="1"/>
    <s v="Res"/>
    <s v="Any"/>
    <x v="4"/>
    <s v="InGen"/>
    <s v="Ltg_Lamp"/>
    <x v="24"/>
    <m/>
    <m/>
    <s v="ILtg-CFL-Res"/>
    <s v="ILtg-Incand-Res"/>
    <s v="Res indoor non-refl CFL base case, Total Watts = 3.47 x Msr Watts"/>
    <s v="Res indoor non-refl CFL base case, Total Watts = 3.47 x Msr Watts"/>
    <x v="496"/>
    <s v="CFLratio0347"/>
    <s v="CFLratio0347"/>
    <s v="CFLscw(13w)"/>
    <s v="Standard"/>
    <s v="D08-RE-ILtg-CFL-Int-13W-Rpl-Prim"/>
    <m/>
    <s v="DEER1314"/>
    <s v="DEER2014"/>
  </r>
  <r>
    <n v="2034"/>
    <s v="Res-Lighting-InGen_CFLratio0347_CFLscw-14w"/>
    <x v="481"/>
    <s v="DEER2014"/>
    <s v="D13 v1.0"/>
    <d v="2014-05-23T15:34:31"/>
    <s v="DEER Lighting measure"/>
    <s v="ErRobNc"/>
    <s v="Res-Iltg-dWatt-CFL"/>
    <s v="DEER"/>
    <s v="Scaled"/>
    <s v="BaseRatio"/>
    <n v="35"/>
    <n v="35"/>
    <s v="None"/>
    <m/>
    <b v="0"/>
    <m/>
    <b v="1"/>
    <s v="Res"/>
    <s v="Any"/>
    <x v="4"/>
    <s v="InGen"/>
    <s v="Ltg_Lamp"/>
    <x v="24"/>
    <m/>
    <m/>
    <s v="ILtg-CFL-Res"/>
    <s v="ILtg-Incand-Res"/>
    <s v="Res indoor non-refl CFL base case, Total Watts = 3.47 x Msr Watts"/>
    <s v="Res indoor non-refl CFL base case, Total Watts = 3.47 x Msr Watts"/>
    <x v="497"/>
    <s v="CFLratio0347"/>
    <s v="CFLratio0347"/>
    <s v="CFLscw(14w)"/>
    <s v="Standard"/>
    <s v="D08-RE-ILtg-CFL-Int-14W-Rpl-Prim"/>
    <m/>
    <s v="DEER1314"/>
    <s v="DEER2014"/>
  </r>
  <r>
    <n v="2035"/>
    <s v="Res-Lighting-InGen_CFLratio0347_CFLscw-150w"/>
    <x v="481"/>
    <s v="DEER2014"/>
    <s v="D13 v1.0"/>
    <d v="2014-05-23T15:34:31"/>
    <s v="DEER Lighting measure"/>
    <s v="ErRobNc"/>
    <s v="Res-Iltg-dWatt-CFL"/>
    <s v="DEER"/>
    <s v="Scaled"/>
    <s v="BaseRatio"/>
    <n v="371"/>
    <n v="371"/>
    <s v="None"/>
    <m/>
    <b v="0"/>
    <m/>
    <b v="1"/>
    <s v="Res"/>
    <s v="Any"/>
    <x v="4"/>
    <s v="InGen"/>
    <s v="Ltg_Lamp"/>
    <x v="24"/>
    <m/>
    <m/>
    <s v="ILtg-CFL-Res"/>
    <s v="ILtg-Incand-Res"/>
    <s v="Res indoor non-refl CFL base case, Total Watts = 3.47 x Msr Watts"/>
    <s v="Res indoor non-refl CFL base case, Total Watts = 3.47 x Msr Watts"/>
    <x v="498"/>
    <s v="CFLratio0347"/>
    <s v="CFLratio0347"/>
    <s v="CFLscw(150w)"/>
    <s v="Standard"/>
    <m/>
    <m/>
    <s v="DEER1314"/>
    <s v="DEER2014"/>
  </r>
  <r>
    <n v="2036"/>
    <s v="Res-Lighting-InGen_CFLratio0347_CFLscw-15w"/>
    <x v="481"/>
    <s v="DEER2014"/>
    <s v="D13 v1.0"/>
    <d v="2014-05-23T15:34:31"/>
    <s v="DEER Lighting measure"/>
    <s v="ErRobNc"/>
    <s v="Res-Iltg-dWatt-CFL"/>
    <s v="DEER"/>
    <s v="Scaled"/>
    <s v="BaseRatio"/>
    <n v="37"/>
    <n v="37"/>
    <s v="None"/>
    <m/>
    <b v="0"/>
    <m/>
    <b v="1"/>
    <s v="Res"/>
    <s v="Any"/>
    <x v="4"/>
    <s v="InGen"/>
    <s v="Ltg_Lamp"/>
    <x v="24"/>
    <m/>
    <m/>
    <s v="ILtg-CFL-Res"/>
    <s v="ILtg-Incand-Res"/>
    <s v="Res indoor non-refl CFL base case, Total Watts = 3.47 x Msr Watts"/>
    <s v="Res indoor non-refl CFL base case, Total Watts = 3.47 x Msr Watts"/>
    <x v="499"/>
    <s v="CFLratio0347"/>
    <s v="CFLratio0347"/>
    <s v="CFLscw(15w)"/>
    <s v="Standard"/>
    <s v="D08-RE-ILtg-CFL-Int-15W-Rpl-Prim"/>
    <m/>
    <s v="DEER1314"/>
    <s v="DEER2014"/>
  </r>
  <r>
    <n v="2037"/>
    <s v="Res-Lighting-InGen_CFLratio0347_CFLscw-16w"/>
    <x v="481"/>
    <s v="DEER2014"/>
    <s v="D13 v1.0"/>
    <d v="2014-05-23T15:34:31"/>
    <s v="DEER Lighting measure"/>
    <s v="ErRobNc"/>
    <s v="Res-Iltg-dWatt-CFL"/>
    <s v="DEER"/>
    <s v="Scaled"/>
    <s v="BaseRatio"/>
    <n v="40"/>
    <n v="40"/>
    <s v="None"/>
    <m/>
    <b v="0"/>
    <m/>
    <b v="1"/>
    <s v="Res"/>
    <s v="Any"/>
    <x v="4"/>
    <s v="InGen"/>
    <s v="Ltg_Lamp"/>
    <x v="24"/>
    <m/>
    <m/>
    <s v="ILtg-CFL-Res"/>
    <s v="ILtg-Incand-Res"/>
    <s v="Res indoor non-refl CFL base case, Total Watts = 3.47 x Msr Watts"/>
    <s v="Res indoor non-refl CFL base case, Total Watts = 3.47 x Msr Watts"/>
    <x v="500"/>
    <s v="CFLratio0347"/>
    <s v="CFLratio0347"/>
    <s v="CFLscw(16w)"/>
    <s v="Standard"/>
    <s v="D08-RE-ILtg-CFL-Int-16W-Rpl-Prim"/>
    <m/>
    <s v="DEER1314"/>
    <s v="DEER2014"/>
  </r>
  <r>
    <n v="2038"/>
    <s v="Res-Lighting-InGen_CFLratio0347_CFLscw-17w"/>
    <x v="481"/>
    <s v="DEER2014"/>
    <s v="D13 v1.0"/>
    <d v="2014-05-23T15:34:31"/>
    <s v="DEER Lighting measure"/>
    <s v="ErRobNc"/>
    <s v="Res-Iltg-dWatt-CFL"/>
    <s v="DEER"/>
    <s v="Scaled"/>
    <s v="BaseRatio"/>
    <n v="42"/>
    <n v="42"/>
    <s v="None"/>
    <m/>
    <b v="0"/>
    <m/>
    <b v="1"/>
    <s v="Res"/>
    <s v="Any"/>
    <x v="4"/>
    <s v="InGen"/>
    <s v="Ltg_Lamp"/>
    <x v="24"/>
    <m/>
    <m/>
    <s v="ILtg-CFL-Res"/>
    <s v="ILtg-Incand-Res"/>
    <s v="Res indoor non-refl CFL base case, Total Watts = 3.47 x Msr Watts"/>
    <s v="Res indoor non-refl CFL base case, Total Watts = 3.47 x Msr Watts"/>
    <x v="501"/>
    <s v="CFLratio0347"/>
    <s v="CFLratio0347"/>
    <s v="CFLscw(17w)"/>
    <s v="Standard"/>
    <m/>
    <m/>
    <s v="DEER1314"/>
    <s v="DEER2014"/>
  </r>
  <r>
    <n v="2039"/>
    <s v="Res-Lighting-InGen_CFLratio0347_CFLscw-18w"/>
    <x v="481"/>
    <s v="DEER2014"/>
    <s v="D13 v1.0"/>
    <d v="2014-05-23T15:34:31"/>
    <s v="DEER Lighting measure"/>
    <s v="ErRobNc"/>
    <s v="Res-Iltg-dWatt-CFL"/>
    <s v="DEER"/>
    <s v="Scaled"/>
    <s v="BaseRatio"/>
    <n v="44"/>
    <n v="44"/>
    <s v="None"/>
    <m/>
    <b v="0"/>
    <m/>
    <b v="1"/>
    <s v="Res"/>
    <s v="Any"/>
    <x v="4"/>
    <s v="InGen"/>
    <s v="Ltg_Lamp"/>
    <x v="24"/>
    <m/>
    <m/>
    <s v="ILtg-CFL-Res"/>
    <s v="ILtg-Incand-Res"/>
    <s v="Res indoor non-refl CFL base case, Total Watts = 3.47 x Msr Watts"/>
    <s v="Res indoor non-refl CFL base case, Total Watts = 3.47 x Msr Watts"/>
    <x v="502"/>
    <s v="CFLratio0347"/>
    <s v="CFLratio0347"/>
    <s v="CFLscw(18w)"/>
    <s v="Standard"/>
    <s v="D08-RE-ILtg-CFL-Int-18W-Rpl-Prim"/>
    <m/>
    <s v="DEER1314"/>
    <s v="DEER2014"/>
  </r>
  <r>
    <n v="2040"/>
    <s v="Res-Lighting-InGen_CFLratio0347_CFLscw-19w"/>
    <x v="481"/>
    <s v="DEER2014"/>
    <s v="D13 v1.0"/>
    <d v="2014-05-23T15:34:31"/>
    <s v="DEER Lighting measure"/>
    <s v="ErRobNc"/>
    <s v="Res-Iltg-dWatt-CFL"/>
    <s v="DEER"/>
    <s v="Scaled"/>
    <s v="BaseRatio"/>
    <n v="47"/>
    <n v="47"/>
    <s v="None"/>
    <m/>
    <b v="0"/>
    <m/>
    <b v="1"/>
    <s v="Res"/>
    <s v="Any"/>
    <x v="4"/>
    <s v="InGen"/>
    <s v="Ltg_Lamp"/>
    <x v="24"/>
    <m/>
    <m/>
    <s v="ILtg-CFL-Res"/>
    <s v="ILtg-Incand-Res"/>
    <s v="Res indoor non-refl CFL base case, Total Watts = 3.47 x Msr Watts"/>
    <s v="Res indoor non-refl CFL base case, Total Watts = 3.47 x Msr Watts"/>
    <x v="503"/>
    <s v="CFLratio0347"/>
    <s v="CFLratio0347"/>
    <s v="CFLscw(19w)"/>
    <s v="Standard"/>
    <s v="D08-RE-ILtg-CFL-Int-19W-Rpl-Prim"/>
    <m/>
    <s v="DEER1314"/>
    <s v="DEER2014"/>
  </r>
  <r>
    <n v="2041"/>
    <s v="Res-Lighting-InGen_CFLratio0347_CFLscw-200w"/>
    <x v="481"/>
    <s v="DEER2014"/>
    <s v="D13 v1.0"/>
    <d v="2014-05-23T15:34:31"/>
    <s v="DEER Lighting measure"/>
    <s v="ErRobNc"/>
    <s v="Res-Iltg-dWatt-CFL"/>
    <s v="DEER"/>
    <s v="Scaled"/>
    <s v="BaseRatio"/>
    <n v="494"/>
    <n v="494"/>
    <s v="None"/>
    <m/>
    <b v="0"/>
    <m/>
    <b v="1"/>
    <s v="Res"/>
    <s v="Any"/>
    <x v="4"/>
    <s v="InGen"/>
    <s v="Ltg_Lamp"/>
    <x v="24"/>
    <m/>
    <m/>
    <s v="ILtg-CFL-Res"/>
    <s v="ILtg-Incand-Res"/>
    <s v="Res indoor non-refl CFL base case, Total Watts = 3.47 x Msr Watts"/>
    <s v="Res indoor non-refl CFL base case, Total Watts = 3.47 x Msr Watts"/>
    <x v="504"/>
    <s v="CFLratio0347"/>
    <s v="CFLratio0347"/>
    <s v="CFLscw(200w)"/>
    <s v="Standard"/>
    <m/>
    <m/>
    <s v="DEER1314"/>
    <s v="DEER2014"/>
  </r>
  <r>
    <n v="2042"/>
    <s v="Res-Lighting-InGen_CFLratio0347_CFLscw-20w"/>
    <x v="481"/>
    <s v="DEER2014"/>
    <s v="D13 v1.0"/>
    <d v="2014-05-23T15:34:31"/>
    <s v="DEER Lighting measure"/>
    <s v="ErRobNc"/>
    <s v="Res-Iltg-dWatt-CFL"/>
    <s v="DEER"/>
    <s v="Scaled"/>
    <s v="BaseRatio"/>
    <n v="49"/>
    <n v="49"/>
    <s v="None"/>
    <m/>
    <b v="0"/>
    <m/>
    <b v="1"/>
    <s v="Res"/>
    <s v="Any"/>
    <x v="4"/>
    <s v="InGen"/>
    <s v="Ltg_Lamp"/>
    <x v="24"/>
    <m/>
    <m/>
    <s v="ILtg-CFL-Res"/>
    <s v="ILtg-Incand-Res"/>
    <s v="Res indoor non-refl CFL base case, Total Watts = 3.47 x Msr Watts"/>
    <s v="Res indoor non-refl CFL base case, Total Watts = 3.47 x Msr Watts"/>
    <x v="505"/>
    <s v="CFLratio0347"/>
    <s v="CFLratio0347"/>
    <s v="CFLscw(20w)"/>
    <s v="Standard"/>
    <s v="D08-RE-ILtg-CFL-Int-20W-Rpl-Prim"/>
    <m/>
    <s v="DEER1314"/>
    <s v="DEER2014"/>
  </r>
  <r>
    <n v="2043"/>
    <s v="Res-Lighting-InGen_CFLratio0347_CFLscw-21w"/>
    <x v="481"/>
    <s v="DEER2014"/>
    <s v="D13 v1.0"/>
    <d v="2014-05-23T15:34:31"/>
    <s v="DEER Lighting measure"/>
    <s v="ErRobNc"/>
    <s v="Res-Iltg-dWatt-CFL"/>
    <s v="DEER"/>
    <s v="Scaled"/>
    <s v="BaseRatio"/>
    <n v="52"/>
    <n v="52"/>
    <s v="None"/>
    <m/>
    <b v="0"/>
    <m/>
    <b v="1"/>
    <s v="Res"/>
    <s v="Any"/>
    <x v="4"/>
    <s v="InGen"/>
    <s v="Ltg_Lamp"/>
    <x v="24"/>
    <m/>
    <m/>
    <s v="ILtg-CFL-Res"/>
    <s v="ILtg-Incand-Res"/>
    <s v="Res indoor non-refl CFL base case, Total Watts = 3.47 x Msr Watts"/>
    <s v="Res indoor non-refl CFL base case, Total Watts = 3.47 x Msr Watts"/>
    <x v="506"/>
    <s v="CFLratio0347"/>
    <s v="CFLratio0347"/>
    <s v="CFLscw(21w)"/>
    <s v="Standard"/>
    <m/>
    <m/>
    <s v="DEER1314"/>
    <s v="DEER2014"/>
  </r>
  <r>
    <n v="2044"/>
    <s v="Res-Lighting-InGen_CFLratio0347_CFLscw-22w"/>
    <x v="481"/>
    <s v="DEER2014"/>
    <s v="D13 v1.0"/>
    <d v="2014-05-23T15:34:31"/>
    <s v="DEER Lighting measure"/>
    <s v="ErRobNc"/>
    <s v="Res-Iltg-dWatt-CFL"/>
    <s v="DEER"/>
    <s v="Scaled"/>
    <s v="BaseRatio"/>
    <n v="54"/>
    <n v="54"/>
    <s v="None"/>
    <m/>
    <b v="0"/>
    <m/>
    <b v="1"/>
    <s v="Res"/>
    <s v="Any"/>
    <x v="4"/>
    <s v="InGen"/>
    <s v="Ltg_Lamp"/>
    <x v="24"/>
    <m/>
    <m/>
    <s v="ILtg-CFL-Res"/>
    <s v="ILtg-Incand-Res"/>
    <s v="Res indoor non-refl CFL base case, Total Watts = 3.47 x Msr Watts"/>
    <s v="Res indoor non-refl CFL base case, Total Watts = 3.47 x Msr Watts"/>
    <x v="507"/>
    <s v="CFLratio0347"/>
    <s v="CFLratio0347"/>
    <s v="CFLscw(22w)"/>
    <s v="Standard"/>
    <m/>
    <m/>
    <s v="DEER1314"/>
    <s v="DEER2014"/>
  </r>
  <r>
    <n v="2045"/>
    <s v="Res-Lighting-InGen_CFLratio0347_CFLscw-23w"/>
    <x v="481"/>
    <s v="DEER2014"/>
    <s v="D13 v1.0"/>
    <d v="2014-05-23T15:34:31"/>
    <s v="DEER Lighting measure"/>
    <s v="ErRobNc"/>
    <s v="Res-Iltg-dWatt-CFL"/>
    <s v="DEER"/>
    <s v="Scaled"/>
    <s v="BaseRatio"/>
    <n v="57"/>
    <n v="57"/>
    <s v="None"/>
    <m/>
    <b v="0"/>
    <m/>
    <b v="1"/>
    <s v="Res"/>
    <s v="Any"/>
    <x v="4"/>
    <s v="InGen"/>
    <s v="Ltg_Lamp"/>
    <x v="24"/>
    <m/>
    <m/>
    <s v="ILtg-CFL-Res"/>
    <s v="ILtg-Incand-Res"/>
    <s v="Res indoor non-refl CFL base case, Total Watts = 3.47 x Msr Watts"/>
    <s v="Res indoor non-refl CFL base case, Total Watts = 3.47 x Msr Watts"/>
    <x v="508"/>
    <s v="CFLratio0347"/>
    <s v="CFLratio0347"/>
    <s v="CFLscw(23w)"/>
    <s v="Standard"/>
    <s v="D08-RE-ILtg-CFL-Int-23W-Rpl-Prim"/>
    <m/>
    <s v="DEER1314"/>
    <s v="DEER2014"/>
  </r>
  <r>
    <n v="2046"/>
    <s v="Res-Lighting-InGen_CFLratio0347_CFLscw-24w"/>
    <x v="481"/>
    <s v="DEER2014"/>
    <s v="D13 v1.0"/>
    <d v="2014-05-23T15:34:31"/>
    <s v="DEER Lighting measure"/>
    <s v="ErRobNc"/>
    <s v="Res-Iltg-dWatt-CFL"/>
    <s v="DEER"/>
    <s v="Scaled"/>
    <s v="BaseRatio"/>
    <n v="59"/>
    <n v="59"/>
    <s v="None"/>
    <m/>
    <b v="0"/>
    <m/>
    <b v="1"/>
    <s v="Res"/>
    <s v="Any"/>
    <x v="4"/>
    <s v="InGen"/>
    <s v="Ltg_Lamp"/>
    <x v="24"/>
    <m/>
    <m/>
    <s v="ILtg-CFL-Res"/>
    <s v="ILtg-Incand-Res"/>
    <s v="Res indoor non-refl CFL base case, Total Watts = 3.47 x Msr Watts"/>
    <s v="Res indoor non-refl CFL base case, Total Watts = 3.47 x Msr Watts"/>
    <x v="509"/>
    <s v="CFLratio0347"/>
    <s v="CFLratio0347"/>
    <s v="CFLscw(24w)"/>
    <s v="Standard"/>
    <s v="D08-RE-ILtg-CFL-Int-24W-Rpl-Prim"/>
    <m/>
    <s v="DEER1314"/>
    <s v="DEER2014"/>
  </r>
  <r>
    <n v="2047"/>
    <s v="Res-Lighting-InGen_CFLratio0347_CFLscw-25w"/>
    <x v="481"/>
    <s v="DEER2014"/>
    <s v="D13 v1.0"/>
    <d v="2014-05-23T15:34:31"/>
    <s v="DEER Lighting measure"/>
    <s v="ErRobNc"/>
    <s v="Res-Iltg-dWatt-CFL"/>
    <s v="DEER"/>
    <s v="Scaled"/>
    <s v="BaseRatio"/>
    <n v="62"/>
    <n v="62"/>
    <s v="None"/>
    <m/>
    <b v="0"/>
    <m/>
    <b v="1"/>
    <s v="Res"/>
    <s v="Any"/>
    <x v="4"/>
    <s v="InGen"/>
    <s v="Ltg_Lamp"/>
    <x v="24"/>
    <m/>
    <m/>
    <s v="ILtg-CFL-Res"/>
    <s v="ILtg-Incand-Res"/>
    <s v="Res indoor non-refl CFL base case, Total Watts = 3.47 x Msr Watts"/>
    <s v="Res indoor non-refl CFL base case, Total Watts = 3.47 x Msr Watts"/>
    <x v="510"/>
    <s v="CFLratio0347"/>
    <s v="CFLratio0347"/>
    <s v="CFLscw(25w)"/>
    <s v="Standard"/>
    <s v="D08-RE-ILtg-CFL-Int-25W-Rpl-Prim"/>
    <m/>
    <s v="DEER1314"/>
    <s v="DEER2014"/>
  </r>
  <r>
    <n v="2048"/>
    <s v="Res-Lighting-InGen_CFLratio0347_CFLscw-26w"/>
    <x v="481"/>
    <s v="DEER2014"/>
    <s v="D13 v1.0"/>
    <d v="2014-05-23T15:34:31"/>
    <s v="DEER Lighting measure"/>
    <s v="ErRobNc"/>
    <s v="Res-Iltg-dWatt-CFL"/>
    <s v="DEER"/>
    <s v="Scaled"/>
    <s v="BaseRatio"/>
    <n v="64"/>
    <n v="64"/>
    <s v="None"/>
    <m/>
    <b v="0"/>
    <m/>
    <b v="1"/>
    <s v="Res"/>
    <s v="Any"/>
    <x v="4"/>
    <s v="InGen"/>
    <s v="Ltg_Lamp"/>
    <x v="24"/>
    <m/>
    <m/>
    <s v="ILtg-CFL-Res"/>
    <s v="ILtg-Incand-Res"/>
    <s v="Res indoor non-refl CFL base case, Total Watts = 3.47 x Msr Watts"/>
    <s v="Res indoor non-refl CFL base case, Total Watts = 3.47 x Msr Watts"/>
    <x v="511"/>
    <s v="CFLratio0347"/>
    <s v="CFLratio0347"/>
    <s v="CFLscw(26w)"/>
    <s v="Standard"/>
    <s v="D08-RE-ILtg-CFL-Int-26W-Rpl-Prim"/>
    <m/>
    <s v="DEER1314"/>
    <s v="DEER2014"/>
  </r>
  <r>
    <n v="2049"/>
    <s v="Res-Lighting-InGen_CFLratio0347_CFLscw-27w"/>
    <x v="481"/>
    <s v="DEER2014"/>
    <s v="D13 v1.0"/>
    <d v="2014-05-23T15:34:31"/>
    <s v="DEER Lighting measure"/>
    <s v="ErRobNc"/>
    <s v="Res-Iltg-dWatt-CFL"/>
    <s v="DEER"/>
    <s v="Scaled"/>
    <s v="BaseRatio"/>
    <n v="67"/>
    <n v="67"/>
    <s v="None"/>
    <m/>
    <b v="0"/>
    <m/>
    <b v="1"/>
    <s v="Res"/>
    <s v="Any"/>
    <x v="4"/>
    <s v="InGen"/>
    <s v="Ltg_Lamp"/>
    <x v="24"/>
    <m/>
    <m/>
    <s v="ILtg-CFL-Res"/>
    <s v="ILtg-Incand-Res"/>
    <s v="Res indoor non-refl CFL base case, Total Watts = 3.47 x Msr Watts"/>
    <s v="Res indoor non-refl CFL base case, Total Watts = 3.47 x Msr Watts"/>
    <x v="512"/>
    <s v="CFLratio0347"/>
    <s v="CFLratio0347"/>
    <s v="CFLscw(27w)"/>
    <s v="Standard"/>
    <s v="D08-RE-ILtg-CFL-Int-27W-Rpl-Prim"/>
    <m/>
    <s v="DEER1314"/>
    <s v="DEER2014"/>
  </r>
  <r>
    <n v="2050"/>
    <s v="Res-Lighting-InGen_CFLratio0347_CFLscw-28w"/>
    <x v="481"/>
    <s v="DEER2014"/>
    <s v="D13 v1.0"/>
    <d v="2014-05-23T15:34:31"/>
    <s v="DEER Lighting measure"/>
    <s v="ErRobNc"/>
    <s v="Res-Iltg-dWatt-CFL"/>
    <s v="DEER"/>
    <s v="Scaled"/>
    <s v="BaseRatio"/>
    <n v="69"/>
    <n v="69"/>
    <s v="None"/>
    <m/>
    <b v="0"/>
    <m/>
    <b v="1"/>
    <s v="Res"/>
    <s v="Any"/>
    <x v="4"/>
    <s v="InGen"/>
    <s v="Ltg_Lamp"/>
    <x v="24"/>
    <m/>
    <m/>
    <s v="ILtg-CFL-Res"/>
    <s v="ILtg-Incand-Res"/>
    <s v="Res indoor non-refl CFL base case, Total Watts = 3.47 x Msr Watts"/>
    <s v="Res indoor non-refl CFL base case, Total Watts = 3.47 x Msr Watts"/>
    <x v="513"/>
    <s v="CFLratio0347"/>
    <s v="CFLratio0347"/>
    <s v="CFLscw(28w)"/>
    <s v="Standard"/>
    <s v="D08-RE-ILtg-CFL-Int-28W-Rpl-Prim"/>
    <m/>
    <s v="DEER1314"/>
    <s v="DEER2014"/>
  </r>
  <r>
    <n v="2051"/>
    <s v="Res-Lighting-InGen_CFLratio0347_CFLscw-29w"/>
    <x v="481"/>
    <s v="DEER2014"/>
    <s v="D13 v1.0"/>
    <d v="2014-05-23T15:34:31"/>
    <s v="DEER Lighting measure"/>
    <s v="ErRobNc"/>
    <s v="Res-Iltg-dWatt-CFL"/>
    <s v="DEER"/>
    <s v="Scaled"/>
    <s v="BaseRatio"/>
    <n v="72"/>
    <n v="72"/>
    <s v="None"/>
    <m/>
    <b v="0"/>
    <m/>
    <b v="1"/>
    <s v="Res"/>
    <s v="Any"/>
    <x v="4"/>
    <s v="InGen"/>
    <s v="Ltg_Lamp"/>
    <x v="24"/>
    <m/>
    <m/>
    <s v="ILtg-CFL-Res"/>
    <s v="ILtg-Incand-Res"/>
    <s v="Res indoor non-refl CFL base case, Total Watts = 3.47 x Msr Watts"/>
    <s v="Res indoor non-refl CFL base case, Total Watts = 3.47 x Msr Watts"/>
    <x v="514"/>
    <s v="CFLratio0347"/>
    <s v="CFLratio0347"/>
    <s v="CFLscw(29w)"/>
    <s v="Standard"/>
    <m/>
    <m/>
    <s v="DEER1314"/>
    <s v="DEER2014"/>
  </r>
  <r>
    <n v="2052"/>
    <s v="Res-Lighting-InGen_CFLratio0347_CFLscw-30w"/>
    <x v="481"/>
    <s v="DEER2014"/>
    <s v="D13 v1.0"/>
    <d v="2014-05-23T15:34:31"/>
    <s v="DEER Lighting measure"/>
    <s v="ErRobNc"/>
    <s v="Res-Iltg-dWatt-CFL"/>
    <s v="DEER"/>
    <s v="Scaled"/>
    <s v="BaseRatio"/>
    <n v="74"/>
    <n v="74"/>
    <s v="None"/>
    <m/>
    <b v="0"/>
    <m/>
    <b v="1"/>
    <s v="Res"/>
    <s v="Any"/>
    <x v="4"/>
    <s v="InGen"/>
    <s v="Ltg_Lamp"/>
    <x v="24"/>
    <m/>
    <m/>
    <s v="ILtg-CFL-Res"/>
    <s v="ILtg-Incand-Res"/>
    <s v="Res indoor non-refl CFL base case, Total Watts = 3.47 x Msr Watts"/>
    <s v="Res indoor non-refl CFL base case, Total Watts = 3.47 x Msr Watts"/>
    <x v="515"/>
    <s v="CFLratio0347"/>
    <s v="CFLratio0347"/>
    <s v="CFLscw(30w)"/>
    <s v="Standard"/>
    <s v="D08-RE-ILtg-CFL-Int-30W-Rpl-Prim"/>
    <m/>
    <s v="DEER1314"/>
    <s v="DEER2014"/>
  </r>
  <r>
    <n v="2053"/>
    <s v="Res-Lighting-InGen_CFLratio0347_CFLscw-31w"/>
    <x v="481"/>
    <s v="DEER2014"/>
    <s v="D13 v1.0"/>
    <d v="2014-05-23T15:34:31"/>
    <s v="DEER Lighting measure"/>
    <s v="ErRobNc"/>
    <s v="Res-Iltg-dWatt-CFL"/>
    <s v="DEER"/>
    <s v="Scaled"/>
    <s v="BaseRatio"/>
    <n v="77"/>
    <n v="77"/>
    <s v="None"/>
    <m/>
    <b v="0"/>
    <m/>
    <b v="1"/>
    <s v="Res"/>
    <s v="Any"/>
    <x v="4"/>
    <s v="InGen"/>
    <s v="Ltg_Lamp"/>
    <x v="24"/>
    <m/>
    <m/>
    <s v="ILtg-CFL-Res"/>
    <s v="ILtg-Incand-Res"/>
    <s v="Res indoor non-refl CFL base case, Total Watts = 3.47 x Msr Watts"/>
    <s v="Res indoor non-refl CFL base case, Total Watts = 3.47 x Msr Watts"/>
    <x v="516"/>
    <s v="CFLratio0347"/>
    <s v="CFLratio0347"/>
    <s v="CFLscw(31w)"/>
    <s v="Standard"/>
    <s v="D08-RE-ILtg-CFL-Int-36W-Rpl-Prim"/>
    <m/>
    <s v="DEER1314"/>
    <s v="DEER2014"/>
  </r>
  <r>
    <n v="2054"/>
    <s v="Res-Lighting-InGen_CFLratio0347_CFLscw-32w"/>
    <x v="481"/>
    <s v="DEER2014"/>
    <s v="D13 v1.0"/>
    <d v="2014-05-23T15:34:31"/>
    <s v="DEER Lighting measure"/>
    <s v="ErRobNc"/>
    <s v="Res-Iltg-dWatt-CFL"/>
    <s v="DEER"/>
    <s v="Scaled"/>
    <s v="BaseRatio"/>
    <n v="79"/>
    <n v="79"/>
    <s v="None"/>
    <m/>
    <b v="0"/>
    <m/>
    <b v="1"/>
    <s v="Res"/>
    <s v="Any"/>
    <x v="4"/>
    <s v="InGen"/>
    <s v="Ltg_Lamp"/>
    <x v="24"/>
    <m/>
    <m/>
    <s v="ILtg-CFL-Res"/>
    <s v="ILtg-Incand-Res"/>
    <s v="Res indoor non-refl CFL base case, Total Watts = 3.47 x Msr Watts"/>
    <s v="Res indoor non-refl CFL base case, Total Watts = 3.47 x Msr Watts"/>
    <x v="517"/>
    <s v="CFLratio0347"/>
    <s v="CFLratio0347"/>
    <s v="CFLscw(32w)"/>
    <s v="Standard"/>
    <s v="D08-RE-ILtg-CFL-Int-40W-Rpl-Prim"/>
    <m/>
    <s v="DEER1314"/>
    <s v="DEER2014"/>
  </r>
  <r>
    <n v="2055"/>
    <s v="Res-Lighting-InGen_CFLratio0347_CFLscw-3w"/>
    <x v="481"/>
    <s v="DEER2014"/>
    <s v="D13 v1.0"/>
    <d v="2014-05-23T15:34:31"/>
    <s v="DEER Lighting measure"/>
    <s v="ErRobNc"/>
    <s v="Res-Iltg-dWatt-CFL"/>
    <s v="DEER"/>
    <s v="Scaled"/>
    <s v="BaseRatio"/>
    <n v="7"/>
    <n v="7"/>
    <s v="None"/>
    <m/>
    <b v="0"/>
    <m/>
    <b v="1"/>
    <s v="Res"/>
    <s v="Any"/>
    <x v="4"/>
    <s v="InGen"/>
    <s v="Ltg_Lamp"/>
    <x v="24"/>
    <m/>
    <m/>
    <s v="ILtg-CFL-Res"/>
    <s v="ILtg-Incand-Res"/>
    <s v="Res indoor non-refl CFL base case, Total Watts = 3.47 x Msr Watts"/>
    <s v="Res indoor non-refl CFL base case, Total Watts = 3.47 x Msr Watts"/>
    <x v="518"/>
    <s v="CFLratio0347"/>
    <s v="CFLratio0347"/>
    <s v="CFLscw(3w)"/>
    <s v="Standard"/>
    <m/>
    <m/>
    <s v="DEER1314"/>
    <s v="DEER2014"/>
  </r>
  <r>
    <n v="2056"/>
    <s v="Res-Lighting-InGen_CFLratio0347_CFLscw-42w"/>
    <x v="481"/>
    <s v="DEER2014"/>
    <s v="D13 v1.0"/>
    <d v="2014-05-23T15:34:31"/>
    <s v="DEER Lighting measure"/>
    <s v="ErRobNc"/>
    <s v="Res-Iltg-dWatt-CFL"/>
    <s v="DEER"/>
    <s v="Scaled"/>
    <s v="BaseRatio"/>
    <n v="104"/>
    <n v="104"/>
    <s v="None"/>
    <m/>
    <b v="0"/>
    <m/>
    <b v="1"/>
    <s v="Res"/>
    <s v="Any"/>
    <x v="4"/>
    <s v="InGen"/>
    <s v="Ltg_Lamp"/>
    <x v="24"/>
    <m/>
    <m/>
    <s v="ILtg-CFL-Res"/>
    <s v="ILtg-Incand-Res"/>
    <s v="Res indoor non-refl CFL base case, Total Watts = 3.47 x Msr Watts"/>
    <s v="Res indoor non-refl CFL base case, Total Watts = 3.47 x Msr Watts"/>
    <x v="519"/>
    <s v="CFLratio0347"/>
    <s v="CFLratio0347"/>
    <s v="CFLscw(42w)"/>
    <s v="Standard"/>
    <m/>
    <m/>
    <s v="DEER1314"/>
    <s v="DEER2014"/>
  </r>
  <r>
    <n v="2057"/>
    <s v="Res-Lighting-InGen_CFLratio0347_CFLscw-4w"/>
    <x v="481"/>
    <s v="DEER2014"/>
    <s v="D13 v1.0"/>
    <d v="2014-05-23T15:34:31"/>
    <s v="DEER Lighting measure"/>
    <s v="ErRobNc"/>
    <s v="Res-Iltg-dWatt-CFL"/>
    <s v="DEER"/>
    <s v="Scaled"/>
    <s v="BaseRatio"/>
    <n v="10"/>
    <n v="10"/>
    <s v="None"/>
    <m/>
    <b v="0"/>
    <m/>
    <b v="1"/>
    <s v="Res"/>
    <s v="Any"/>
    <x v="4"/>
    <s v="InGen"/>
    <s v="Ltg_Lamp"/>
    <x v="24"/>
    <m/>
    <m/>
    <s v="ILtg-CFL-Res"/>
    <s v="ILtg-Incand-Res"/>
    <s v="Res indoor non-refl CFL base case, Total Watts = 3.47 x Msr Watts"/>
    <s v="Res indoor non-refl CFL base case, Total Watts = 3.47 x Msr Watts"/>
    <x v="520"/>
    <s v="CFLratio0347"/>
    <s v="CFLratio0347"/>
    <s v="CFLscw(4w)"/>
    <s v="Standard"/>
    <m/>
    <m/>
    <s v="DEER1314"/>
    <s v="DEER2014"/>
  </r>
  <r>
    <n v="2058"/>
    <s v="Res-Lighting-InGen_CFLratio0347_CFLscw-55w"/>
    <x v="481"/>
    <s v="DEER2014"/>
    <s v="D13 v1.0"/>
    <d v="2014-05-23T15:34:31"/>
    <s v="DEER Lighting measure"/>
    <s v="ErRobNc"/>
    <s v="Res-Iltg-dWatt-CFL"/>
    <s v="DEER"/>
    <s v="Scaled"/>
    <s v="BaseRatio"/>
    <n v="136"/>
    <n v="136"/>
    <s v="None"/>
    <m/>
    <b v="0"/>
    <m/>
    <b v="1"/>
    <s v="Res"/>
    <s v="Any"/>
    <x v="4"/>
    <s v="InGen"/>
    <s v="Ltg_Lamp"/>
    <x v="24"/>
    <m/>
    <m/>
    <s v="ILtg-CFL-Res"/>
    <s v="ILtg-Incand-Res"/>
    <s v="Res indoor non-refl CFL base case, Total Watts = 3.47 x Msr Watts"/>
    <s v="Res indoor non-refl CFL base case, Total Watts = 3.47 x Msr Watts"/>
    <x v="521"/>
    <s v="CFLratio0347"/>
    <s v="CFLratio0347"/>
    <s v="CFLscw(55w)"/>
    <s v="Standard"/>
    <m/>
    <m/>
    <s v="DEER1314"/>
    <s v="DEER2014"/>
  </r>
  <r>
    <n v="2059"/>
    <s v="Res-Lighting-InGen_CFLratio0347_CFLscw-5w"/>
    <x v="481"/>
    <s v="DEER2014"/>
    <s v="D13 v1.0"/>
    <d v="2014-05-23T15:34:31"/>
    <s v="DEER Lighting measure"/>
    <s v="ErRobNc"/>
    <s v="Res-Iltg-dWatt-CFL"/>
    <s v="DEER"/>
    <s v="Scaled"/>
    <s v="BaseRatio"/>
    <n v="12"/>
    <n v="12"/>
    <s v="None"/>
    <m/>
    <b v="0"/>
    <m/>
    <b v="1"/>
    <s v="Res"/>
    <s v="Any"/>
    <x v="4"/>
    <s v="InGen"/>
    <s v="Ltg_Lamp"/>
    <x v="24"/>
    <m/>
    <m/>
    <s v="ILtg-CFL-Res"/>
    <s v="ILtg-Incand-Res"/>
    <s v="Res indoor non-refl CFL base case, Total Watts = 3.47 x Msr Watts"/>
    <s v="Res indoor non-refl CFL base case, Total Watts = 3.47 x Msr Watts"/>
    <x v="522"/>
    <s v="CFLratio0347"/>
    <s v="CFLratio0347"/>
    <s v="CFLscw(5w)"/>
    <s v="Standard"/>
    <m/>
    <m/>
    <s v="DEER1314"/>
    <s v="DEER2014"/>
  </r>
  <r>
    <n v="2060"/>
    <s v="Res-Lighting-InGen_CFLratio0347_CFLscw-60w"/>
    <x v="481"/>
    <s v="DEER2014"/>
    <s v="D13 v1.0"/>
    <d v="2014-05-23T15:34:31"/>
    <s v="DEER Lighting measure"/>
    <s v="ErRobNc"/>
    <s v="Res-Iltg-dWatt-CFL"/>
    <s v="DEER"/>
    <s v="Scaled"/>
    <s v="BaseRatio"/>
    <n v="148"/>
    <n v="148"/>
    <s v="None"/>
    <m/>
    <b v="0"/>
    <m/>
    <b v="1"/>
    <s v="Res"/>
    <s v="Any"/>
    <x v="4"/>
    <s v="InGen"/>
    <s v="Ltg_Lamp"/>
    <x v="24"/>
    <m/>
    <m/>
    <s v="ILtg-CFL-Res"/>
    <s v="ILtg-Incand-Res"/>
    <s v="Res indoor non-refl CFL base case, Total Watts = 3.47 x Msr Watts"/>
    <s v="Res indoor non-refl CFL base case, Total Watts = 3.47 x Msr Watts"/>
    <x v="523"/>
    <s v="CFLratio0347"/>
    <s v="CFLratio0347"/>
    <s v="CFLscw(60w)"/>
    <s v="Standard"/>
    <m/>
    <m/>
    <s v="DEER1314"/>
    <s v="DEER2014"/>
  </r>
  <r>
    <n v="2061"/>
    <s v="Res-Lighting-InGen_CFLratio0347_CFLscw-6w"/>
    <x v="481"/>
    <s v="DEER2014"/>
    <s v="D13 v1.0"/>
    <d v="2014-05-23T15:34:31"/>
    <s v="DEER Lighting measure"/>
    <s v="ErRobNc"/>
    <s v="Res-Iltg-dWatt-CFL"/>
    <s v="DEER"/>
    <s v="Scaled"/>
    <s v="BaseRatio"/>
    <n v="15"/>
    <n v="15"/>
    <s v="None"/>
    <m/>
    <b v="0"/>
    <m/>
    <b v="1"/>
    <s v="Res"/>
    <s v="Any"/>
    <x v="4"/>
    <s v="InGen"/>
    <s v="Ltg_Lamp"/>
    <x v="24"/>
    <m/>
    <m/>
    <s v="ILtg-CFL-Res"/>
    <s v="ILtg-Incand-Res"/>
    <s v="Res indoor non-refl CFL base case, Total Watts = 3.47 x Msr Watts"/>
    <s v="Res indoor non-refl CFL base case, Total Watts = 3.47 x Msr Watts"/>
    <x v="524"/>
    <s v="CFLratio0347"/>
    <s v="CFLratio0347"/>
    <s v="CFLscw(6w)"/>
    <s v="Standard"/>
    <m/>
    <m/>
    <s v="DEER1314"/>
    <s v="DEER2014"/>
  </r>
  <r>
    <n v="2062"/>
    <s v="Res-Lighting-InGen_CFLratio0347_CFLscw-7w"/>
    <x v="481"/>
    <s v="DEER2014"/>
    <s v="D13 v1.0"/>
    <d v="2014-05-23T15:34:31"/>
    <s v="DEER Lighting measure"/>
    <s v="ErRobNc"/>
    <s v="Res-Iltg-dWatt-CFL"/>
    <s v="DEER"/>
    <s v="Scaled"/>
    <s v="BaseRatio"/>
    <n v="17"/>
    <n v="17"/>
    <s v="None"/>
    <m/>
    <b v="0"/>
    <m/>
    <b v="1"/>
    <s v="Res"/>
    <s v="Any"/>
    <x v="4"/>
    <s v="InGen"/>
    <s v="Ltg_Lamp"/>
    <x v="24"/>
    <m/>
    <m/>
    <s v="ILtg-CFL-Res"/>
    <s v="ILtg-Incand-Res"/>
    <s v="Res indoor non-refl CFL base case, Total Watts = 3.47 x Msr Watts"/>
    <s v="Res indoor non-refl CFL base case, Total Watts = 3.47 x Msr Watts"/>
    <x v="525"/>
    <s v="CFLratio0347"/>
    <s v="CFLratio0347"/>
    <s v="CFLscw(7w)"/>
    <s v="Standard"/>
    <m/>
    <m/>
    <s v="DEER1314"/>
    <s v="DEER2014"/>
  </r>
  <r>
    <n v="2063"/>
    <s v="Res-Lighting-InGen_CFLratio0347_CFLscw-80w"/>
    <x v="481"/>
    <s v="DEER2014"/>
    <s v="D13 v1.0"/>
    <d v="2014-05-23T15:34:31"/>
    <s v="DEER Lighting measure"/>
    <s v="ErRobNc"/>
    <s v="Res-Iltg-dWatt-CFL"/>
    <s v="DEER"/>
    <s v="Scaled"/>
    <s v="BaseRatio"/>
    <n v="198"/>
    <n v="198"/>
    <s v="None"/>
    <m/>
    <b v="0"/>
    <m/>
    <b v="1"/>
    <s v="Res"/>
    <s v="Any"/>
    <x v="4"/>
    <s v="InGen"/>
    <s v="Ltg_Lamp"/>
    <x v="24"/>
    <m/>
    <m/>
    <s v="ILtg-CFL-Res"/>
    <s v="ILtg-Incand-Res"/>
    <s v="Res indoor non-refl CFL base case, Total Watts = 3.47 x Msr Watts"/>
    <s v="Res indoor non-refl CFL base case, Total Watts = 3.47 x Msr Watts"/>
    <x v="526"/>
    <s v="CFLratio0347"/>
    <s v="CFLratio0347"/>
    <s v="CFLscw(80w)"/>
    <s v="Standard"/>
    <m/>
    <m/>
    <s v="DEER1314"/>
    <s v="DEER2014"/>
  </r>
  <r>
    <n v="2064"/>
    <s v="Res-Lighting-InGen_CFLratio0347_CFLscw-8w"/>
    <x v="481"/>
    <s v="DEER2014"/>
    <s v="D13 v1.0"/>
    <d v="2014-05-23T15:34:31"/>
    <s v="DEER Lighting measure"/>
    <s v="ErRobNc"/>
    <s v="Res-Iltg-dWatt-CFL"/>
    <s v="DEER"/>
    <s v="Scaled"/>
    <s v="BaseRatio"/>
    <n v="20"/>
    <n v="20"/>
    <s v="None"/>
    <m/>
    <b v="0"/>
    <m/>
    <b v="1"/>
    <s v="Res"/>
    <s v="Any"/>
    <x v="4"/>
    <s v="InGen"/>
    <s v="Ltg_Lamp"/>
    <x v="24"/>
    <m/>
    <m/>
    <s v="ILtg-CFL-Res"/>
    <s v="ILtg-Incand-Res"/>
    <s v="Res indoor non-refl CFL base case, Total Watts = 3.47 x Msr Watts"/>
    <s v="Res indoor non-refl CFL base case, Total Watts = 3.47 x Msr Watts"/>
    <x v="527"/>
    <s v="CFLratio0347"/>
    <s v="CFLratio0347"/>
    <s v="CFLscw(8w)"/>
    <s v="Standard"/>
    <m/>
    <m/>
    <s v="DEER1314"/>
    <s v="DEER2014"/>
  </r>
  <r>
    <n v="2065"/>
    <s v="Res-Lighting-InGen_CFLratio0347_CFLscw-9w"/>
    <x v="481"/>
    <s v="DEER2014"/>
    <s v="D13 v1.0"/>
    <d v="2014-05-23T15:34:31"/>
    <s v="DEER Lighting measure"/>
    <s v="ErRobNc"/>
    <s v="Res-Iltg-dWatt-CFL"/>
    <s v="DEER"/>
    <s v="Scaled"/>
    <s v="BaseRatio"/>
    <n v="22"/>
    <n v="22"/>
    <s v="None"/>
    <m/>
    <b v="0"/>
    <m/>
    <b v="1"/>
    <s v="Res"/>
    <s v="Any"/>
    <x v="4"/>
    <s v="InGen"/>
    <s v="Ltg_Lamp"/>
    <x v="24"/>
    <m/>
    <m/>
    <s v="ILtg-CFL-Res"/>
    <s v="ILtg-Incand-Res"/>
    <s v="Res indoor non-refl CFL base case, Total Watts = 3.47 x Msr Watts"/>
    <s v="Res indoor non-refl CFL base case, Total Watts = 3.47 x Msr Watts"/>
    <x v="528"/>
    <s v="CFLratio0347"/>
    <s v="CFLratio0347"/>
    <s v="CFLscw(9w)"/>
    <s v="Standard"/>
    <m/>
    <m/>
    <s v="DEER1314"/>
    <s v="DEER2014"/>
  </r>
  <r>
    <n v="2066"/>
    <s v="Res-Lighting-InGen_CFLratio0409_CFLscw-Refl-100w"/>
    <x v="481"/>
    <s v="DEER2014"/>
    <s v="D13 v1.0"/>
    <d v="2014-05-23T15:34:31"/>
    <s v="DEER Lighting measure"/>
    <s v="ErRobNc"/>
    <s v="Res-Iltg-dWatt-CFL"/>
    <s v="DEER"/>
    <s v="Scaled"/>
    <s v="BaseRatio"/>
    <n v="309"/>
    <n v="309"/>
    <s v="None"/>
    <m/>
    <b v="0"/>
    <m/>
    <b v="1"/>
    <s v="Res"/>
    <s v="Any"/>
    <x v="4"/>
    <s v="InGen"/>
    <s v="Ltg_Lamp"/>
    <x v="24"/>
    <m/>
    <m/>
    <s v="ILtg-CFL-Res"/>
    <s v="ILtg-Incand-Res"/>
    <s v="Res indoor Reflector CFL base case, Total Watts = 4.09 x Msr Watts"/>
    <s v="Res indoor Reflector CFL base case, Total Watts = 4.09 x Msr Watts"/>
    <x v="529"/>
    <s v="CFLratio0409"/>
    <s v="CFLratio0409"/>
    <s v="CFLscw-Refl(100w)"/>
    <s v="Standard"/>
    <m/>
    <m/>
    <s v="DEER1314"/>
    <s v="DEER2014"/>
  </r>
  <r>
    <n v="2067"/>
    <s v="Res-Lighting-InGen_CFLratio0409_CFLscw-Refl-10w"/>
    <x v="481"/>
    <s v="DEER2014"/>
    <s v="D13 v1.0"/>
    <d v="2014-05-23T15:34:31"/>
    <s v="DEER Lighting measure"/>
    <s v="ErRobNc"/>
    <s v="Res-Iltg-dWatt-CFL"/>
    <s v="DEER"/>
    <s v="Scaled"/>
    <s v="BaseRatio"/>
    <n v="31"/>
    <n v="31"/>
    <s v="None"/>
    <m/>
    <b v="0"/>
    <m/>
    <b v="1"/>
    <s v="Res"/>
    <s v="Any"/>
    <x v="4"/>
    <s v="InGen"/>
    <s v="Ltg_Lamp"/>
    <x v="24"/>
    <m/>
    <m/>
    <s v="ILtg-CFL-Res"/>
    <s v="ILtg-Incand-Res"/>
    <s v="Res indoor Reflector CFL base case, Total Watts = 4.09 x Msr Watts"/>
    <s v="Res indoor Reflector CFL base case, Total Watts = 4.09 x Msr Watts"/>
    <x v="530"/>
    <s v="CFLratio0409"/>
    <s v="CFLratio0409"/>
    <s v="CFLscw-Refl(10w)"/>
    <s v="Standard"/>
    <m/>
    <m/>
    <s v="DEER1314"/>
    <s v="DEER2014"/>
  </r>
  <r>
    <n v="2068"/>
    <s v="Res-Lighting-InGen_CFLratio0409_CFLscw-Refl-11w"/>
    <x v="481"/>
    <s v="DEER2014"/>
    <s v="D13 v1.0"/>
    <d v="2014-05-23T15:34:31"/>
    <s v="DEER Lighting measure"/>
    <s v="ErRobNc"/>
    <s v="Res-Iltg-dWatt-CFL"/>
    <s v="DEER"/>
    <s v="Scaled"/>
    <s v="BaseRatio"/>
    <n v="34"/>
    <n v="34"/>
    <s v="None"/>
    <m/>
    <b v="0"/>
    <m/>
    <b v="1"/>
    <s v="Res"/>
    <s v="Any"/>
    <x v="4"/>
    <s v="InGen"/>
    <s v="Ltg_Lamp"/>
    <x v="24"/>
    <m/>
    <m/>
    <s v="ILtg-CFL-Res"/>
    <s v="ILtg-Incand-Res"/>
    <s v="Res indoor Reflector CFL base case, Total Watts = 4.09 x Msr Watts"/>
    <s v="Res indoor Reflector CFL base case, Total Watts = 4.09 x Msr Watts"/>
    <x v="531"/>
    <s v="CFLratio0409"/>
    <s v="CFLratio0409"/>
    <s v="CFLscw-Refl(11w)"/>
    <s v="Standard"/>
    <m/>
    <m/>
    <s v="DEER1314"/>
    <s v="DEER2014"/>
  </r>
  <r>
    <n v="2069"/>
    <s v="Res-Lighting-InGen_CFLratio0409_CFLscw-Refl-12w"/>
    <x v="481"/>
    <s v="DEER2014"/>
    <s v="D13 v1.0"/>
    <d v="2014-05-23T15:34:31"/>
    <s v="DEER Lighting measure"/>
    <s v="ErRobNc"/>
    <s v="Res-Iltg-dWatt-CFL"/>
    <s v="DEER"/>
    <s v="Scaled"/>
    <s v="BaseRatio"/>
    <n v="37"/>
    <n v="37"/>
    <s v="None"/>
    <m/>
    <b v="0"/>
    <m/>
    <b v="1"/>
    <s v="Res"/>
    <s v="Any"/>
    <x v="4"/>
    <s v="InGen"/>
    <s v="Ltg_Lamp"/>
    <x v="24"/>
    <m/>
    <m/>
    <s v="ILtg-CFL-Res"/>
    <s v="ILtg-Incand-Res"/>
    <s v="Res indoor Reflector CFL base case, Total Watts = 4.09 x Msr Watts"/>
    <s v="Res indoor Reflector CFL base case, Total Watts = 4.09 x Msr Watts"/>
    <x v="532"/>
    <s v="CFLratio0409"/>
    <s v="CFLratio0409"/>
    <s v="CFLscw-Refl(12w)"/>
    <s v="Standard"/>
    <m/>
    <m/>
    <s v="DEER1314"/>
    <s v="DEER2014"/>
  </r>
  <r>
    <n v="2070"/>
    <s v="Res-Lighting-InGen_CFLratio0409_CFLscw-Refl-13w"/>
    <x v="481"/>
    <s v="DEER2014"/>
    <s v="D13 v1.0"/>
    <d v="2014-05-23T15:34:31"/>
    <s v="DEER Lighting measure"/>
    <s v="ErRobNc"/>
    <s v="Res-Iltg-dWatt-CFL"/>
    <s v="DEER"/>
    <s v="Scaled"/>
    <s v="BaseRatio"/>
    <n v="40"/>
    <n v="40"/>
    <s v="None"/>
    <m/>
    <b v="0"/>
    <m/>
    <b v="1"/>
    <s v="Res"/>
    <s v="Any"/>
    <x v="4"/>
    <s v="InGen"/>
    <s v="Ltg_Lamp"/>
    <x v="24"/>
    <m/>
    <m/>
    <s v="ILtg-CFL-Res"/>
    <s v="ILtg-Incand-Res"/>
    <s v="Res indoor Reflector CFL base case, Total Watts = 4.09 x Msr Watts"/>
    <s v="Res indoor Reflector CFL base case, Total Watts = 4.09 x Msr Watts"/>
    <x v="533"/>
    <s v="CFLratio0409"/>
    <s v="CFLratio0409"/>
    <s v="CFLscw-Refl(13w)"/>
    <s v="Standard"/>
    <m/>
    <m/>
    <s v="DEER1314"/>
    <s v="DEER2014"/>
  </r>
  <r>
    <n v="2071"/>
    <s v="Res-Lighting-InGen_CFLratio0409_CFLscw-Refl-14w"/>
    <x v="481"/>
    <s v="DEER2014"/>
    <s v="D13 v1.0"/>
    <d v="2014-05-23T15:34:31"/>
    <s v="DEER Lighting measure"/>
    <s v="ErRobNc"/>
    <s v="Res-Iltg-dWatt-CFL"/>
    <s v="DEER"/>
    <s v="Scaled"/>
    <s v="BaseRatio"/>
    <n v="43"/>
    <n v="43"/>
    <s v="None"/>
    <m/>
    <b v="0"/>
    <m/>
    <b v="1"/>
    <s v="Res"/>
    <s v="Any"/>
    <x v="4"/>
    <s v="InGen"/>
    <s v="Ltg_Lamp"/>
    <x v="24"/>
    <m/>
    <m/>
    <s v="ILtg-CFL-Res"/>
    <s v="ILtg-Incand-Res"/>
    <s v="Res indoor Reflector CFL base case, Total Watts = 4.09 x Msr Watts"/>
    <s v="Res indoor Reflector CFL base case, Total Watts = 4.09 x Msr Watts"/>
    <x v="534"/>
    <s v="CFLratio0409"/>
    <s v="CFLratio0409"/>
    <s v="CFLscw-Refl(14w)"/>
    <s v="Standard"/>
    <m/>
    <m/>
    <s v="DEER1314"/>
    <s v="DEER2014"/>
  </r>
  <r>
    <n v="2072"/>
    <s v="Res-Lighting-InGen_CFLratio0409_CFLscw-Refl-150w"/>
    <x v="481"/>
    <s v="DEER2014"/>
    <s v="D13 v1.0"/>
    <d v="2014-05-23T15:34:31"/>
    <s v="DEER Lighting measure"/>
    <s v="ErRobNc"/>
    <s v="Res-Iltg-dWatt-CFL"/>
    <s v="DEER"/>
    <s v="Scaled"/>
    <s v="BaseRatio"/>
    <n v="464"/>
    <n v="464"/>
    <s v="None"/>
    <m/>
    <b v="0"/>
    <m/>
    <b v="1"/>
    <s v="Res"/>
    <s v="Any"/>
    <x v="4"/>
    <s v="InGen"/>
    <s v="Ltg_Lamp"/>
    <x v="24"/>
    <m/>
    <m/>
    <s v="ILtg-CFL-Res"/>
    <s v="ILtg-Incand-Res"/>
    <s v="Res indoor Reflector CFL base case, Total Watts = 4.09 x Msr Watts"/>
    <s v="Res indoor Reflector CFL base case, Total Watts = 4.09 x Msr Watts"/>
    <x v="535"/>
    <s v="CFLratio0409"/>
    <s v="CFLratio0409"/>
    <s v="CFLscw-Refl(150w)"/>
    <s v="Standard"/>
    <m/>
    <m/>
    <s v="DEER1314"/>
    <s v="DEER2014"/>
  </r>
  <r>
    <n v="2073"/>
    <s v="Res-Lighting-InGen_CFLratio0409_CFLscw-Refl-15w"/>
    <x v="481"/>
    <s v="DEER2014"/>
    <s v="D13 v1.0"/>
    <d v="2014-05-23T15:34:31"/>
    <s v="DEER Lighting measure"/>
    <s v="ErRobNc"/>
    <s v="Res-Iltg-dWatt-CFL"/>
    <s v="DEER"/>
    <s v="Scaled"/>
    <s v="BaseRatio"/>
    <n v="46"/>
    <n v="46"/>
    <s v="None"/>
    <m/>
    <b v="0"/>
    <m/>
    <b v="1"/>
    <s v="Res"/>
    <s v="Any"/>
    <x v="4"/>
    <s v="InGen"/>
    <s v="Ltg_Lamp"/>
    <x v="24"/>
    <m/>
    <m/>
    <s v="ILtg-CFL-Res"/>
    <s v="ILtg-Incand-Res"/>
    <s v="Res indoor Reflector CFL base case, Total Watts = 4.09 x Msr Watts"/>
    <s v="Res indoor Reflector CFL base case, Total Watts = 4.09 x Msr Watts"/>
    <x v="536"/>
    <s v="CFLratio0409"/>
    <s v="CFLratio0409"/>
    <s v="CFLscw-Refl-1(15w)"/>
    <s v="Standard"/>
    <m/>
    <m/>
    <s v="DEER1314"/>
    <s v="DEER2014"/>
  </r>
  <r>
    <n v="2074"/>
    <s v="Res-Lighting-InGen_CFLratio0409_CFLscw-Refl-16w"/>
    <x v="481"/>
    <s v="DEER2014"/>
    <s v="D13 v1.0"/>
    <d v="2014-05-23T15:34:31"/>
    <s v="DEER Lighting measure"/>
    <s v="ErRobNc"/>
    <s v="Res-Iltg-dWatt-CFL"/>
    <s v="DEER"/>
    <s v="Scaled"/>
    <s v="BaseRatio"/>
    <n v="49"/>
    <n v="49"/>
    <s v="None"/>
    <m/>
    <b v="0"/>
    <m/>
    <b v="1"/>
    <s v="Res"/>
    <s v="Any"/>
    <x v="4"/>
    <s v="InGen"/>
    <s v="Ltg_Lamp"/>
    <x v="24"/>
    <m/>
    <m/>
    <s v="ILtg-CFL-Res"/>
    <s v="ILtg-Incand-Res"/>
    <s v="Res indoor Reflector CFL base case, Total Watts = 4.09 x Msr Watts"/>
    <s v="Res indoor Reflector CFL base case, Total Watts = 4.09 x Msr Watts"/>
    <x v="537"/>
    <s v="CFLratio0409"/>
    <s v="CFLratio0409"/>
    <s v="CFLscw-Refl(16w)"/>
    <s v="Standard"/>
    <m/>
    <m/>
    <s v="DEER1314"/>
    <s v="DEER2014"/>
  </r>
  <r>
    <n v="2075"/>
    <s v="Res-Lighting-InGen_CFLratio0409_CFLscw-Refl-17w"/>
    <x v="481"/>
    <s v="DEER2014"/>
    <s v="D13 v1.0"/>
    <d v="2014-05-23T15:34:31"/>
    <s v="DEER Lighting measure"/>
    <s v="ErRobNc"/>
    <s v="Res-Iltg-dWatt-CFL"/>
    <s v="DEER"/>
    <s v="Scaled"/>
    <s v="BaseRatio"/>
    <n v="53"/>
    <n v="53"/>
    <s v="None"/>
    <m/>
    <b v="0"/>
    <m/>
    <b v="1"/>
    <s v="Res"/>
    <s v="Any"/>
    <x v="4"/>
    <s v="InGen"/>
    <s v="Ltg_Lamp"/>
    <x v="24"/>
    <m/>
    <m/>
    <s v="ILtg-CFL-Res"/>
    <s v="ILtg-Incand-Res"/>
    <s v="Res indoor Reflector CFL base case, Total Watts = 4.09 x Msr Watts"/>
    <s v="Res indoor Reflector CFL base case, Total Watts = 4.09 x Msr Watts"/>
    <x v="538"/>
    <s v="CFLratio0409"/>
    <s v="CFLratio0409"/>
    <s v="CFLscw-Refl(17w)"/>
    <s v="Standard"/>
    <m/>
    <m/>
    <s v="DEER1314"/>
    <s v="DEER2014"/>
  </r>
  <r>
    <n v="2076"/>
    <s v="Res-Lighting-InGen_CFLratio0409_CFLscw-Refl-18w"/>
    <x v="481"/>
    <s v="DEER2014"/>
    <s v="D13 v1.0"/>
    <d v="2014-05-23T15:34:31"/>
    <s v="DEER Lighting measure"/>
    <s v="ErRobNc"/>
    <s v="Res-Iltg-dWatt-CFL"/>
    <s v="DEER"/>
    <s v="Scaled"/>
    <s v="BaseRatio"/>
    <n v="56"/>
    <n v="56"/>
    <s v="None"/>
    <m/>
    <b v="0"/>
    <m/>
    <b v="1"/>
    <s v="Res"/>
    <s v="Any"/>
    <x v="4"/>
    <s v="InGen"/>
    <s v="Ltg_Lamp"/>
    <x v="24"/>
    <m/>
    <m/>
    <s v="ILtg-CFL-Res"/>
    <s v="ILtg-Incand-Res"/>
    <s v="Res indoor Reflector CFL base case, Total Watts = 4.09 x Msr Watts"/>
    <s v="Res indoor Reflector CFL base case, Total Watts = 4.09 x Msr Watts"/>
    <x v="539"/>
    <s v="CFLratio0409"/>
    <s v="CFLratio0409"/>
    <s v="CFLscw-Refl(18w)"/>
    <s v="Standard"/>
    <m/>
    <m/>
    <s v="DEER1314"/>
    <s v="DEER2014"/>
  </r>
  <r>
    <n v="2077"/>
    <s v="Res-Lighting-InGen_CFLratio0409_CFLscw-Refl-19w"/>
    <x v="481"/>
    <s v="DEER2014"/>
    <s v="D13 v1.0"/>
    <d v="2014-05-23T15:34:31"/>
    <s v="DEER Lighting measure"/>
    <s v="ErRobNc"/>
    <s v="Res-Iltg-dWatt-CFL"/>
    <s v="DEER"/>
    <s v="Scaled"/>
    <s v="BaseRatio"/>
    <n v="59"/>
    <n v="59"/>
    <s v="None"/>
    <m/>
    <b v="0"/>
    <m/>
    <b v="1"/>
    <s v="Res"/>
    <s v="Any"/>
    <x v="4"/>
    <s v="InGen"/>
    <s v="Ltg_Lamp"/>
    <x v="24"/>
    <m/>
    <m/>
    <s v="ILtg-CFL-Res"/>
    <s v="ILtg-Incand-Res"/>
    <s v="Res indoor Reflector CFL base case, Total Watts = 4.09 x Msr Watts"/>
    <s v="Res indoor Reflector CFL base case, Total Watts = 4.09 x Msr Watts"/>
    <x v="540"/>
    <s v="CFLratio0409"/>
    <s v="CFLratio0409"/>
    <s v="CFLscw-Refl(19w)"/>
    <s v="Standard"/>
    <m/>
    <m/>
    <s v="DEER1314"/>
    <s v="DEER2014"/>
  </r>
  <r>
    <n v="2078"/>
    <s v="Res-Lighting-InGen_CFLratio0409_CFLscw-Refl-200w"/>
    <x v="481"/>
    <s v="DEER2014"/>
    <s v="D13 v1.0"/>
    <d v="2014-05-23T15:34:31"/>
    <s v="DEER Lighting measure"/>
    <s v="ErRobNc"/>
    <s v="Res-Iltg-dWatt-CFL"/>
    <s v="DEER"/>
    <s v="Scaled"/>
    <s v="BaseRatio"/>
    <n v="618"/>
    <n v="618"/>
    <s v="None"/>
    <m/>
    <b v="0"/>
    <m/>
    <b v="1"/>
    <s v="Res"/>
    <s v="Any"/>
    <x v="4"/>
    <s v="InGen"/>
    <s v="Ltg_Lamp"/>
    <x v="24"/>
    <m/>
    <m/>
    <s v="ILtg-CFL-Res"/>
    <s v="ILtg-Incand-Res"/>
    <s v="Res indoor Reflector CFL base case, Total Watts = 4.09 x Msr Watts"/>
    <s v="Res indoor Reflector CFL base case, Total Watts = 4.09 x Msr Watts"/>
    <x v="541"/>
    <s v="CFLratio0409"/>
    <s v="CFLratio0409"/>
    <s v="CFLscw-Refl(200w)"/>
    <s v="Standard"/>
    <m/>
    <m/>
    <s v="DEER1314"/>
    <s v="DEER2014"/>
  </r>
  <r>
    <n v="2079"/>
    <s v="Res-Lighting-InGen_CFLratio0409_CFLscw-Refl-20w"/>
    <x v="481"/>
    <s v="DEER2014"/>
    <s v="D13 v1.0"/>
    <d v="2014-05-23T15:34:31"/>
    <s v="DEER Lighting measure"/>
    <s v="ErRobNc"/>
    <s v="Res-Iltg-dWatt-CFL"/>
    <s v="DEER"/>
    <s v="Scaled"/>
    <s v="BaseRatio"/>
    <n v="62"/>
    <n v="62"/>
    <s v="None"/>
    <m/>
    <b v="0"/>
    <m/>
    <b v="1"/>
    <s v="Res"/>
    <s v="Any"/>
    <x v="4"/>
    <s v="InGen"/>
    <s v="Ltg_Lamp"/>
    <x v="24"/>
    <m/>
    <m/>
    <s v="ILtg-CFL-Res"/>
    <s v="ILtg-Incand-Res"/>
    <s v="Res indoor Reflector CFL base case, Total Watts = 4.09 x Msr Watts"/>
    <s v="Res indoor Reflector CFL base case, Total Watts = 4.09 x Msr Watts"/>
    <x v="542"/>
    <s v="CFLratio0409"/>
    <s v="CFLratio0409"/>
    <s v="CFLscw-Refl(20w)"/>
    <s v="Standard"/>
    <m/>
    <m/>
    <s v="DEER1314"/>
    <s v="DEER2014"/>
  </r>
  <r>
    <n v="2080"/>
    <s v="Res-Lighting-InGen_CFLratio0409_CFLscw-Refl-21w"/>
    <x v="481"/>
    <s v="DEER2014"/>
    <s v="D13 v1.0"/>
    <d v="2014-05-23T15:34:31"/>
    <s v="DEER Lighting measure"/>
    <s v="ErRobNc"/>
    <s v="Res-Iltg-dWatt-CFL"/>
    <s v="DEER"/>
    <s v="Scaled"/>
    <s v="BaseRatio"/>
    <n v="65"/>
    <n v="65"/>
    <s v="None"/>
    <m/>
    <b v="0"/>
    <m/>
    <b v="1"/>
    <s v="Res"/>
    <s v="Any"/>
    <x v="4"/>
    <s v="InGen"/>
    <s v="Ltg_Lamp"/>
    <x v="24"/>
    <m/>
    <m/>
    <s v="ILtg-CFL-Res"/>
    <s v="ILtg-Incand-Res"/>
    <s v="Res indoor Reflector CFL base case, Total Watts = 4.09 x Msr Watts"/>
    <s v="Res indoor Reflector CFL base case, Total Watts = 4.09 x Msr Watts"/>
    <x v="543"/>
    <s v="CFLratio0409"/>
    <s v="CFLratio0409"/>
    <s v="CFLscw-Refl(21w)"/>
    <s v="Standard"/>
    <m/>
    <m/>
    <s v="DEER1314"/>
    <s v="DEER2014"/>
  </r>
  <r>
    <n v="2081"/>
    <s v="Res-Lighting-InGen_CFLratio0409_CFLscw-Refl-22w"/>
    <x v="481"/>
    <s v="DEER2014"/>
    <s v="D13 v1.0"/>
    <d v="2014-05-23T15:34:31"/>
    <s v="DEER Lighting measure"/>
    <s v="ErRobNc"/>
    <s v="Res-Iltg-dWatt-CFL"/>
    <s v="DEER"/>
    <s v="Scaled"/>
    <s v="BaseRatio"/>
    <n v="68"/>
    <n v="68"/>
    <s v="None"/>
    <m/>
    <b v="0"/>
    <m/>
    <b v="1"/>
    <s v="Res"/>
    <s v="Any"/>
    <x v="4"/>
    <s v="InGen"/>
    <s v="Ltg_Lamp"/>
    <x v="24"/>
    <m/>
    <m/>
    <s v="ILtg-CFL-Res"/>
    <s v="ILtg-Incand-Res"/>
    <s v="Res indoor Reflector CFL base case, Total Watts = 4.09 x Msr Watts"/>
    <s v="Res indoor Reflector CFL base case, Total Watts = 4.09 x Msr Watts"/>
    <x v="544"/>
    <s v="CFLratio0409"/>
    <s v="CFLratio0409"/>
    <s v="CFLscw-Refl(22w)"/>
    <s v="Standard"/>
    <m/>
    <m/>
    <s v="DEER1314"/>
    <s v="DEER2014"/>
  </r>
  <r>
    <n v="2082"/>
    <s v="Res-Lighting-InGen_CFLratio0409_CFLscw-Refl-23w"/>
    <x v="481"/>
    <s v="DEER2014"/>
    <s v="D13 v1.0"/>
    <d v="2014-05-23T15:34:31"/>
    <s v="DEER Lighting measure"/>
    <s v="ErRobNc"/>
    <s v="Res-Iltg-dWatt-CFL"/>
    <s v="DEER"/>
    <s v="Scaled"/>
    <s v="BaseRatio"/>
    <n v="71"/>
    <n v="71"/>
    <s v="None"/>
    <m/>
    <b v="0"/>
    <m/>
    <b v="1"/>
    <s v="Res"/>
    <s v="Any"/>
    <x v="4"/>
    <s v="InGen"/>
    <s v="Ltg_Lamp"/>
    <x v="24"/>
    <m/>
    <m/>
    <s v="ILtg-CFL-Res"/>
    <s v="ILtg-Incand-Res"/>
    <s v="Res indoor Reflector CFL base case, Total Watts = 4.09 x Msr Watts"/>
    <s v="Res indoor Reflector CFL base case, Total Watts = 4.09 x Msr Watts"/>
    <x v="545"/>
    <s v="CFLratio0409"/>
    <s v="CFLratio0409"/>
    <s v="CFLscw-Refl-1(23w)"/>
    <s v="Standard"/>
    <m/>
    <m/>
    <s v="DEER1314"/>
    <s v="DEER2014"/>
  </r>
  <r>
    <n v="2083"/>
    <s v="Res-Lighting-InGen_CFLratio0409_CFLscw-Refl-24w"/>
    <x v="481"/>
    <s v="DEER2014"/>
    <s v="D13 v1.0"/>
    <d v="2014-05-23T15:34:31"/>
    <s v="DEER Lighting measure"/>
    <s v="ErRobNc"/>
    <s v="Res-Iltg-dWatt-CFL"/>
    <s v="DEER"/>
    <s v="Scaled"/>
    <s v="BaseRatio"/>
    <n v="74"/>
    <n v="74"/>
    <s v="None"/>
    <m/>
    <b v="0"/>
    <m/>
    <b v="1"/>
    <s v="Res"/>
    <s v="Any"/>
    <x v="4"/>
    <s v="InGen"/>
    <s v="Ltg_Lamp"/>
    <x v="24"/>
    <m/>
    <m/>
    <s v="ILtg-CFL-Res"/>
    <s v="ILtg-Incand-Res"/>
    <s v="Res indoor Reflector CFL base case, Total Watts = 4.09 x Msr Watts"/>
    <s v="Res indoor Reflector CFL base case, Total Watts = 4.09 x Msr Watts"/>
    <x v="546"/>
    <s v="CFLratio0409"/>
    <s v="CFLratio0409"/>
    <s v="CFLscw-Refl(24w)"/>
    <s v="Standard"/>
    <m/>
    <m/>
    <s v="DEER1314"/>
    <s v="DEER2014"/>
  </r>
  <r>
    <n v="2084"/>
    <s v="Res-Lighting-InGen_CFLratio0409_CFLscw-Refl-25w"/>
    <x v="481"/>
    <s v="DEER2014"/>
    <s v="D13 v1.0"/>
    <d v="2014-05-23T15:34:31"/>
    <s v="DEER Lighting measure"/>
    <s v="ErRobNc"/>
    <s v="Res-Iltg-dWatt-CFL"/>
    <s v="DEER"/>
    <s v="Scaled"/>
    <s v="BaseRatio"/>
    <n v="77"/>
    <n v="77"/>
    <s v="None"/>
    <m/>
    <b v="0"/>
    <m/>
    <b v="1"/>
    <s v="Res"/>
    <s v="Any"/>
    <x v="4"/>
    <s v="InGen"/>
    <s v="Ltg_Lamp"/>
    <x v="24"/>
    <m/>
    <m/>
    <s v="ILtg-CFL-Res"/>
    <s v="ILtg-Incand-Res"/>
    <s v="Res indoor Reflector CFL base case, Total Watts = 4.09 x Msr Watts"/>
    <s v="Res indoor Reflector CFL base case, Total Watts = 4.09 x Msr Watts"/>
    <x v="547"/>
    <s v="CFLratio0409"/>
    <s v="CFLratio0409"/>
    <s v="CFLscw-Refl(25w)"/>
    <s v="Standard"/>
    <m/>
    <m/>
    <s v="DEER1314"/>
    <s v="DEER2014"/>
  </r>
  <r>
    <n v="2085"/>
    <s v="Res-Lighting-InGen_CFLratio0409_CFLscw-Refl-26w"/>
    <x v="481"/>
    <s v="DEER2014"/>
    <s v="D13 v1.0"/>
    <d v="2014-05-23T15:34:31"/>
    <s v="DEER Lighting measure"/>
    <s v="ErRobNc"/>
    <s v="Res-Iltg-dWatt-CFL"/>
    <s v="DEER"/>
    <s v="Scaled"/>
    <s v="BaseRatio"/>
    <n v="80"/>
    <n v="80"/>
    <s v="None"/>
    <m/>
    <b v="0"/>
    <m/>
    <b v="1"/>
    <s v="Res"/>
    <s v="Any"/>
    <x v="4"/>
    <s v="InGen"/>
    <s v="Ltg_Lamp"/>
    <x v="24"/>
    <m/>
    <m/>
    <s v="ILtg-CFL-Res"/>
    <s v="ILtg-Incand-Res"/>
    <s v="Res indoor Reflector CFL base case, Total Watts = 4.09 x Msr Watts"/>
    <s v="Res indoor Reflector CFL base case, Total Watts = 4.09 x Msr Watts"/>
    <x v="548"/>
    <s v="CFLratio0409"/>
    <s v="CFLratio0409"/>
    <s v="CFLscw-Refl(26w)"/>
    <s v="Standard"/>
    <m/>
    <m/>
    <s v="DEER1314"/>
    <s v="DEER2014"/>
  </r>
  <r>
    <n v="2086"/>
    <s v="Res-Lighting-InGen_CFLratio0409_CFLscw-Refl-27w"/>
    <x v="481"/>
    <s v="DEER2014"/>
    <s v="D13 v1.0"/>
    <d v="2014-05-23T15:34:31"/>
    <s v="DEER Lighting measure"/>
    <s v="ErRobNc"/>
    <s v="Res-Iltg-dWatt-CFL"/>
    <s v="DEER"/>
    <s v="Scaled"/>
    <s v="BaseRatio"/>
    <n v="83"/>
    <n v="83"/>
    <s v="None"/>
    <m/>
    <b v="0"/>
    <m/>
    <b v="1"/>
    <s v="Res"/>
    <s v="Any"/>
    <x v="4"/>
    <s v="InGen"/>
    <s v="Ltg_Lamp"/>
    <x v="24"/>
    <m/>
    <m/>
    <s v="ILtg-CFL-Res"/>
    <s v="ILtg-Incand-Res"/>
    <s v="Res indoor Reflector CFL base case, Total Watts = 4.09 x Msr Watts"/>
    <s v="Res indoor Reflector CFL base case, Total Watts = 4.09 x Msr Watts"/>
    <x v="549"/>
    <s v="CFLratio0409"/>
    <s v="CFLratio0409"/>
    <s v="CFLscw-Refl(27w)"/>
    <s v="Standard"/>
    <m/>
    <m/>
    <s v="DEER1314"/>
    <s v="DEER2014"/>
  </r>
  <r>
    <n v="2087"/>
    <s v="Res-Lighting-InGen_CFLratio0409_CFLscw-Refl-28w"/>
    <x v="481"/>
    <s v="DEER2014"/>
    <s v="D13 v1.0"/>
    <d v="2014-05-23T15:34:31"/>
    <s v="DEER Lighting measure"/>
    <s v="ErRobNc"/>
    <s v="Res-Iltg-dWatt-CFL"/>
    <s v="DEER"/>
    <s v="Scaled"/>
    <s v="BaseRatio"/>
    <n v="87"/>
    <n v="87"/>
    <s v="None"/>
    <m/>
    <b v="0"/>
    <m/>
    <b v="1"/>
    <s v="Res"/>
    <s v="Any"/>
    <x v="4"/>
    <s v="InGen"/>
    <s v="Ltg_Lamp"/>
    <x v="24"/>
    <m/>
    <m/>
    <s v="ILtg-CFL-Res"/>
    <s v="ILtg-Incand-Res"/>
    <s v="Res indoor Reflector CFL base case, Total Watts = 4.09 x Msr Watts"/>
    <s v="Res indoor Reflector CFL base case, Total Watts = 4.09 x Msr Watts"/>
    <x v="550"/>
    <s v="CFLratio0409"/>
    <s v="CFLratio0409"/>
    <s v="CFLscw-Refl(28w)"/>
    <s v="Standard"/>
    <m/>
    <m/>
    <s v="DEER1314"/>
    <s v="DEER2014"/>
  </r>
  <r>
    <n v="2088"/>
    <s v="Res-Lighting-InGen_CFLratio0409_CFLscw-Refl-29w"/>
    <x v="481"/>
    <s v="DEER2014"/>
    <s v="D13 v1.0"/>
    <d v="2014-05-23T15:34:31"/>
    <s v="DEER Lighting measure"/>
    <s v="ErRobNc"/>
    <s v="Res-Iltg-dWatt-CFL"/>
    <s v="DEER"/>
    <s v="Scaled"/>
    <s v="BaseRatio"/>
    <n v="90"/>
    <n v="90"/>
    <s v="None"/>
    <m/>
    <b v="0"/>
    <m/>
    <b v="1"/>
    <s v="Res"/>
    <s v="Any"/>
    <x v="4"/>
    <s v="InGen"/>
    <s v="Ltg_Lamp"/>
    <x v="24"/>
    <m/>
    <m/>
    <s v="ILtg-CFL-Res"/>
    <s v="ILtg-Incand-Res"/>
    <s v="Res indoor Reflector CFL base case, Total Watts = 4.09 x Msr Watts"/>
    <s v="Res indoor Reflector CFL base case, Total Watts = 4.09 x Msr Watts"/>
    <x v="551"/>
    <s v="CFLratio0409"/>
    <s v="CFLratio0409"/>
    <s v="CFLscw-Refl(29w)"/>
    <s v="Standard"/>
    <m/>
    <m/>
    <s v="DEER1314"/>
    <s v="DEER2014"/>
  </r>
  <r>
    <n v="2089"/>
    <s v="Res-Lighting-InGen_CFLratio0409_CFLscw-Refl-30w"/>
    <x v="481"/>
    <s v="DEER2014"/>
    <s v="D13 v1.0"/>
    <d v="2014-05-23T15:34:31"/>
    <s v="DEER Lighting measure"/>
    <s v="ErRobNc"/>
    <s v="Res-Iltg-dWatt-CFL"/>
    <s v="DEER"/>
    <s v="Scaled"/>
    <s v="BaseRatio"/>
    <n v="93"/>
    <n v="93"/>
    <s v="None"/>
    <m/>
    <b v="0"/>
    <m/>
    <b v="1"/>
    <s v="Res"/>
    <s v="Any"/>
    <x v="4"/>
    <s v="InGen"/>
    <s v="Ltg_Lamp"/>
    <x v="24"/>
    <m/>
    <m/>
    <s v="ILtg-CFL-Res"/>
    <s v="ILtg-Incand-Res"/>
    <s v="Res indoor Reflector CFL base case, Total Watts = 4.09 x Msr Watts"/>
    <s v="Res indoor Reflector CFL base case, Total Watts = 4.09 x Msr Watts"/>
    <x v="552"/>
    <s v="CFLratio0409"/>
    <s v="CFLratio0409"/>
    <s v="CFLscw-Refl(30w)"/>
    <s v="Standard"/>
    <m/>
    <m/>
    <s v="DEER1314"/>
    <s v="DEER2014"/>
  </r>
  <r>
    <n v="2090"/>
    <s v="Res-Lighting-InGen_CFLratio0409_CFLscw-Refl-31w"/>
    <x v="481"/>
    <s v="DEER2014"/>
    <s v="D13 v1.0"/>
    <d v="2014-05-23T15:34:31"/>
    <s v="DEER Lighting measure"/>
    <s v="ErRobNc"/>
    <s v="Res-Iltg-dWatt-CFL"/>
    <s v="DEER"/>
    <s v="Scaled"/>
    <s v="BaseRatio"/>
    <n v="96"/>
    <n v="96"/>
    <s v="None"/>
    <m/>
    <b v="0"/>
    <m/>
    <b v="1"/>
    <s v="Res"/>
    <s v="Any"/>
    <x v="4"/>
    <s v="InGen"/>
    <s v="Ltg_Lamp"/>
    <x v="24"/>
    <m/>
    <m/>
    <s v="ILtg-CFL-Res"/>
    <s v="ILtg-Incand-Res"/>
    <s v="Res indoor Reflector CFL base case, Total Watts = 4.09 x Msr Watts"/>
    <s v="Res indoor Reflector CFL base case, Total Watts = 4.09 x Msr Watts"/>
    <x v="553"/>
    <s v="CFLratio0409"/>
    <s v="CFLratio0409"/>
    <s v="CFLscw-Refl(31w)"/>
    <s v="Standard"/>
    <m/>
    <m/>
    <s v="DEER1314"/>
    <s v="DEER2014"/>
  </r>
  <r>
    <n v="2091"/>
    <s v="Res-Lighting-InGen_CFLratio0409_CFLscw-Refl-32w"/>
    <x v="481"/>
    <s v="DEER2014"/>
    <s v="D13 v1.0"/>
    <d v="2014-05-23T15:34:31"/>
    <s v="DEER Lighting measure"/>
    <s v="ErRobNc"/>
    <s v="Res-Iltg-dWatt-CFL"/>
    <s v="DEER"/>
    <s v="Scaled"/>
    <s v="BaseRatio"/>
    <n v="99"/>
    <n v="99"/>
    <s v="None"/>
    <m/>
    <b v="0"/>
    <m/>
    <b v="1"/>
    <s v="Res"/>
    <s v="Any"/>
    <x v="4"/>
    <s v="InGen"/>
    <s v="Ltg_Lamp"/>
    <x v="24"/>
    <m/>
    <m/>
    <s v="ILtg-CFL-Res"/>
    <s v="ILtg-Incand-Res"/>
    <s v="Res indoor Reflector CFL base case, Total Watts = 4.09 x Msr Watts"/>
    <s v="Res indoor Reflector CFL base case, Total Watts = 4.09 x Msr Watts"/>
    <x v="554"/>
    <s v="CFLratio0409"/>
    <s v="CFLratio0409"/>
    <s v="CFLscw-Refl(32w)"/>
    <s v="Standard"/>
    <m/>
    <m/>
    <s v="DEER1314"/>
    <s v="DEER2014"/>
  </r>
  <r>
    <n v="2092"/>
    <s v="Res-Lighting-InGen_CFLratio0409_CFLscw-Refl-3w"/>
    <x v="481"/>
    <s v="DEER2014"/>
    <s v="D13 v1.0"/>
    <d v="2014-05-23T15:34:31"/>
    <s v="DEER Lighting measure"/>
    <s v="ErRobNc"/>
    <s v="Res-Iltg-dWatt-CFL"/>
    <s v="DEER"/>
    <s v="Scaled"/>
    <s v="BaseRatio"/>
    <n v="9"/>
    <n v="9"/>
    <s v="None"/>
    <m/>
    <b v="0"/>
    <m/>
    <b v="1"/>
    <s v="Res"/>
    <s v="Any"/>
    <x v="4"/>
    <s v="InGen"/>
    <s v="Ltg_Lamp"/>
    <x v="24"/>
    <m/>
    <m/>
    <s v="ILtg-CFL-Res"/>
    <s v="ILtg-Incand-Res"/>
    <s v="Res indoor Reflector CFL base case, Total Watts = 4.09 x Msr Watts"/>
    <s v="Res indoor Reflector CFL base case, Total Watts = 4.09 x Msr Watts"/>
    <x v="555"/>
    <s v="CFLratio0409"/>
    <s v="CFLratio0409"/>
    <s v="CFLscw-Refl(3w)"/>
    <s v="Standard"/>
    <m/>
    <m/>
    <s v="DEER1314"/>
    <s v="DEER2014"/>
  </r>
  <r>
    <n v="2093"/>
    <s v="Res-Lighting-InGen_CFLratio0409_CFLscw-Refl-42w"/>
    <x v="481"/>
    <s v="DEER2014"/>
    <s v="D13 v1.0"/>
    <d v="2014-05-23T15:34:31"/>
    <s v="DEER Lighting measure"/>
    <s v="ErRobNc"/>
    <s v="Res-Iltg-dWatt-CFL"/>
    <s v="DEER"/>
    <s v="Scaled"/>
    <s v="BaseRatio"/>
    <n v="130"/>
    <n v="130"/>
    <s v="None"/>
    <m/>
    <b v="0"/>
    <m/>
    <b v="1"/>
    <s v="Res"/>
    <s v="Any"/>
    <x v="4"/>
    <s v="InGen"/>
    <s v="Ltg_Lamp"/>
    <x v="24"/>
    <m/>
    <m/>
    <s v="ILtg-CFL-Res"/>
    <s v="ILtg-Incand-Res"/>
    <s v="Res indoor Reflector CFL base case, Total Watts = 4.09 x Msr Watts"/>
    <s v="Res indoor Reflector CFL base case, Total Watts = 4.09 x Msr Watts"/>
    <x v="556"/>
    <s v="CFLratio0409"/>
    <s v="CFLratio0409"/>
    <s v="CFLscw-Refl(42w)"/>
    <s v="Standard"/>
    <m/>
    <m/>
    <s v="DEER1314"/>
    <s v="DEER2014"/>
  </r>
  <r>
    <n v="2094"/>
    <s v="Res-Lighting-InGen_CFLratio0409_CFLscw-Refl-4w"/>
    <x v="481"/>
    <s v="DEER2014"/>
    <s v="D13 v1.0"/>
    <d v="2014-05-23T15:34:31"/>
    <s v="DEER Lighting measure"/>
    <s v="ErRobNc"/>
    <s v="Res-Iltg-dWatt-CFL"/>
    <s v="DEER"/>
    <s v="Scaled"/>
    <s v="BaseRatio"/>
    <n v="12"/>
    <n v="12"/>
    <s v="None"/>
    <m/>
    <b v="0"/>
    <m/>
    <b v="1"/>
    <s v="Res"/>
    <s v="Any"/>
    <x v="4"/>
    <s v="InGen"/>
    <s v="Ltg_Lamp"/>
    <x v="24"/>
    <m/>
    <m/>
    <s v="ILtg-CFL-Res"/>
    <s v="ILtg-Incand-Res"/>
    <s v="Res indoor Reflector CFL base case, Total Watts = 4.09 x Msr Watts"/>
    <s v="Res indoor Reflector CFL base case, Total Watts = 4.09 x Msr Watts"/>
    <x v="557"/>
    <s v="CFLratio0409"/>
    <s v="CFLratio0409"/>
    <s v="CFLscw-Refl(4w)"/>
    <s v="Standard"/>
    <m/>
    <m/>
    <s v="DEER1314"/>
    <s v="DEER2014"/>
  </r>
  <r>
    <n v="2095"/>
    <s v="Res-Lighting-InGen_CFLratio0409_CFLscw-Refl-55w"/>
    <x v="481"/>
    <s v="DEER2014"/>
    <s v="D13 v1.0"/>
    <d v="2014-05-23T15:34:31"/>
    <s v="DEER Lighting measure"/>
    <s v="ErRobNc"/>
    <s v="Res-Iltg-dWatt-CFL"/>
    <s v="DEER"/>
    <s v="Scaled"/>
    <s v="BaseRatio"/>
    <n v="170"/>
    <n v="170"/>
    <s v="None"/>
    <m/>
    <b v="0"/>
    <m/>
    <b v="1"/>
    <s v="Res"/>
    <s v="Any"/>
    <x v="4"/>
    <s v="InGen"/>
    <s v="Ltg_Lamp"/>
    <x v="24"/>
    <m/>
    <m/>
    <s v="ILtg-CFL-Res"/>
    <s v="ILtg-Incand-Res"/>
    <s v="Res indoor Reflector CFL base case, Total Watts = 4.09 x Msr Watts"/>
    <s v="Res indoor Reflector CFL base case, Total Watts = 4.09 x Msr Watts"/>
    <x v="558"/>
    <s v="CFLratio0409"/>
    <s v="CFLratio0409"/>
    <s v="CFLscw-Refl(55w)"/>
    <s v="Standard"/>
    <m/>
    <m/>
    <s v="DEER1314"/>
    <s v="DEER2014"/>
  </r>
  <r>
    <n v="2096"/>
    <s v="Res-Lighting-InGen_CFLratio0409_CFLscw-Refl-5w"/>
    <x v="481"/>
    <s v="DEER2014"/>
    <s v="D13 v1.0"/>
    <d v="2014-05-23T15:34:31"/>
    <s v="DEER Lighting measure"/>
    <s v="ErRobNc"/>
    <s v="Res-Iltg-dWatt-CFL"/>
    <s v="DEER"/>
    <s v="Scaled"/>
    <s v="BaseRatio"/>
    <n v="15"/>
    <n v="15"/>
    <s v="None"/>
    <m/>
    <b v="0"/>
    <m/>
    <b v="1"/>
    <s v="Res"/>
    <s v="Any"/>
    <x v="4"/>
    <s v="InGen"/>
    <s v="Ltg_Lamp"/>
    <x v="24"/>
    <m/>
    <m/>
    <s v="ILtg-CFL-Res"/>
    <s v="ILtg-Incand-Res"/>
    <s v="Res indoor Reflector CFL base case, Total Watts = 4.09 x Msr Watts"/>
    <s v="Res indoor Reflector CFL base case, Total Watts = 4.09 x Msr Watts"/>
    <x v="559"/>
    <s v="CFLratio0409"/>
    <s v="CFLratio0409"/>
    <s v="CFLscw-Refl(5w)"/>
    <s v="Standard"/>
    <m/>
    <m/>
    <s v="DEER1314"/>
    <s v="DEER2014"/>
  </r>
  <r>
    <n v="2097"/>
    <s v="Res-Lighting-InGen_CFLratio0409_CFLscw-Refl-60w"/>
    <x v="481"/>
    <s v="DEER2014"/>
    <s v="D13 v1.0"/>
    <d v="2014-05-23T15:34:31"/>
    <s v="DEER Lighting measure"/>
    <s v="ErRobNc"/>
    <s v="Res-Iltg-dWatt-CFL"/>
    <s v="DEER"/>
    <s v="Scaled"/>
    <s v="BaseRatio"/>
    <n v="185"/>
    <n v="185"/>
    <s v="None"/>
    <m/>
    <b v="0"/>
    <m/>
    <b v="1"/>
    <s v="Res"/>
    <s v="Any"/>
    <x v="4"/>
    <s v="InGen"/>
    <s v="Ltg_Lamp"/>
    <x v="24"/>
    <m/>
    <m/>
    <s v="ILtg-CFL-Res"/>
    <s v="ILtg-Incand-Res"/>
    <s v="Res indoor Reflector CFL base case, Total Watts = 4.09 x Msr Watts"/>
    <s v="Res indoor Reflector CFL base case, Total Watts = 4.09 x Msr Watts"/>
    <x v="560"/>
    <s v="CFLratio0409"/>
    <s v="CFLratio0409"/>
    <s v="CFLscw-Refl(60w)"/>
    <s v="Standard"/>
    <m/>
    <m/>
    <s v="DEER1314"/>
    <s v="DEER2014"/>
  </r>
  <r>
    <n v="2098"/>
    <s v="Res-Lighting-InGen_CFLratio0409_CFLscw-Refl-6w"/>
    <x v="481"/>
    <s v="DEER2014"/>
    <s v="D13 v1.0"/>
    <d v="2014-05-23T15:34:31"/>
    <s v="DEER Lighting measure"/>
    <s v="ErRobNc"/>
    <s v="Res-Iltg-dWatt-CFL"/>
    <s v="DEER"/>
    <s v="Scaled"/>
    <s v="BaseRatio"/>
    <n v="19"/>
    <n v="19"/>
    <s v="None"/>
    <m/>
    <b v="0"/>
    <m/>
    <b v="1"/>
    <s v="Res"/>
    <s v="Any"/>
    <x v="4"/>
    <s v="InGen"/>
    <s v="Ltg_Lamp"/>
    <x v="24"/>
    <m/>
    <m/>
    <s v="ILtg-CFL-Res"/>
    <s v="ILtg-Incand-Res"/>
    <s v="Res indoor Reflector CFL base case, Total Watts = 4.09 x Msr Watts"/>
    <s v="Res indoor Reflector CFL base case, Total Watts = 4.09 x Msr Watts"/>
    <x v="561"/>
    <s v="CFLratio0409"/>
    <s v="CFLratio0409"/>
    <s v="CFLscw-Refl(6w)"/>
    <s v="Standard"/>
    <m/>
    <m/>
    <s v="DEER1314"/>
    <s v="DEER2014"/>
  </r>
  <r>
    <n v="2099"/>
    <s v="Res-Lighting-InGen_CFLratio0409_CFLscw-Refl-7w"/>
    <x v="481"/>
    <s v="DEER2014"/>
    <s v="D13 v1.0"/>
    <d v="2014-05-23T15:34:31"/>
    <s v="DEER Lighting measure"/>
    <s v="ErRobNc"/>
    <s v="Res-Iltg-dWatt-CFL"/>
    <s v="DEER"/>
    <s v="Scaled"/>
    <s v="BaseRatio"/>
    <n v="22"/>
    <n v="22"/>
    <s v="None"/>
    <m/>
    <b v="0"/>
    <m/>
    <b v="1"/>
    <s v="Res"/>
    <s v="Any"/>
    <x v="4"/>
    <s v="InGen"/>
    <s v="Ltg_Lamp"/>
    <x v="24"/>
    <m/>
    <m/>
    <s v="ILtg-CFL-Res"/>
    <s v="ILtg-Incand-Res"/>
    <s v="Res indoor Reflector CFL base case, Total Watts = 4.09 x Msr Watts"/>
    <s v="Res indoor Reflector CFL base case, Total Watts = 4.09 x Msr Watts"/>
    <x v="562"/>
    <s v="CFLratio0409"/>
    <s v="CFLratio0409"/>
    <s v="CFLscw-Refl(7w)"/>
    <s v="Standard"/>
    <m/>
    <m/>
    <s v="DEER1314"/>
    <s v="DEER2014"/>
  </r>
  <r>
    <n v="2100"/>
    <s v="Res-Lighting-InGen_CFLratio0409_CFLscw-Refl-80w"/>
    <x v="481"/>
    <s v="DEER2014"/>
    <s v="D13 v1.0"/>
    <d v="2014-05-23T15:34:31"/>
    <s v="DEER Lighting measure"/>
    <s v="ErRobNc"/>
    <s v="Res-Iltg-dWatt-CFL"/>
    <s v="DEER"/>
    <s v="Scaled"/>
    <s v="BaseRatio"/>
    <n v="247"/>
    <n v="247"/>
    <s v="None"/>
    <m/>
    <b v="0"/>
    <m/>
    <b v="1"/>
    <s v="Res"/>
    <s v="Any"/>
    <x v="4"/>
    <s v="InGen"/>
    <s v="Ltg_Lamp"/>
    <x v="24"/>
    <m/>
    <m/>
    <s v="ILtg-CFL-Res"/>
    <s v="ILtg-Incand-Res"/>
    <s v="Res indoor Reflector CFL base case, Total Watts = 4.09 x Msr Watts"/>
    <s v="Res indoor Reflector CFL base case, Total Watts = 4.09 x Msr Watts"/>
    <x v="563"/>
    <s v="CFLratio0409"/>
    <s v="CFLratio0409"/>
    <s v="CFLscw-Refl(80w)"/>
    <s v="Standard"/>
    <m/>
    <m/>
    <s v="DEER1314"/>
    <s v="DEER2014"/>
  </r>
  <r>
    <n v="2101"/>
    <s v="Res-Lighting-InGen_CFLratio0409_CFLscw-Refl-8w"/>
    <x v="481"/>
    <s v="DEER2014"/>
    <s v="D13 v1.0"/>
    <d v="2014-05-23T15:34:31"/>
    <s v="DEER Lighting measure"/>
    <s v="ErRobNc"/>
    <s v="Res-Iltg-dWatt-CFL"/>
    <s v="DEER"/>
    <s v="Scaled"/>
    <s v="BaseRatio"/>
    <n v="25"/>
    <n v="25"/>
    <s v="None"/>
    <m/>
    <b v="0"/>
    <m/>
    <b v="1"/>
    <s v="Res"/>
    <s v="Any"/>
    <x v="4"/>
    <s v="InGen"/>
    <s v="Ltg_Lamp"/>
    <x v="24"/>
    <m/>
    <m/>
    <s v="ILtg-CFL-Res"/>
    <s v="ILtg-Incand-Res"/>
    <s v="Res indoor Reflector CFL base case, Total Watts = 4.09 x Msr Watts"/>
    <s v="Res indoor Reflector CFL base case, Total Watts = 4.09 x Msr Watts"/>
    <x v="564"/>
    <s v="CFLratio0409"/>
    <s v="CFLratio0409"/>
    <s v="CFLscw-Refl(8w)"/>
    <s v="Standard"/>
    <m/>
    <m/>
    <s v="DEER1314"/>
    <s v="DEER2014"/>
  </r>
  <r>
    <n v="2102"/>
    <s v="Res-Lighting-InGen_CFLratio0409_CFLscw-Refl-9w"/>
    <x v="481"/>
    <s v="DEER2014"/>
    <s v="D13 v1.0"/>
    <d v="2014-05-23T15:34:31"/>
    <s v="DEER Lighting measure"/>
    <s v="ErRobNc"/>
    <s v="Res-Iltg-dWatt-CFL"/>
    <s v="DEER"/>
    <s v="Scaled"/>
    <s v="BaseRatio"/>
    <n v="28"/>
    <n v="28"/>
    <s v="None"/>
    <m/>
    <b v="0"/>
    <m/>
    <b v="1"/>
    <s v="Res"/>
    <s v="Any"/>
    <x v="4"/>
    <s v="InGen"/>
    <s v="Ltg_Lamp"/>
    <x v="24"/>
    <m/>
    <m/>
    <s v="ILtg-CFL-Res"/>
    <s v="ILtg-Incand-Res"/>
    <s v="Res indoor Reflector CFL base case, Total Watts = 4.09 x Msr Watts"/>
    <s v="Res indoor Reflector CFL base case, Total Watts = 4.09 x Msr Watts"/>
    <x v="565"/>
    <s v="CFLratio0409"/>
    <s v="CFLratio0409"/>
    <s v="CFLscw-Refl(9w)"/>
    <s v="Standard"/>
    <m/>
    <m/>
    <s v="DEER1314"/>
    <s v="DEER2014"/>
  </r>
  <r>
    <n v="2103"/>
    <s v="Res-Lighting-OutGen_CFLratio0407_CFLfixt-110w"/>
    <x v="482"/>
    <s v="DEER1314"/>
    <s v="D13 v1.0"/>
    <d v="2014-05-23T15:34:31"/>
    <s v="DEER Lighting measure"/>
    <s v="ErRobNc"/>
    <s v="Res-Oltg-dWatt-CFL"/>
    <s v="DEER"/>
    <s v="Scaled"/>
    <s v="BaseRatio"/>
    <n v="338"/>
    <n v="338"/>
    <s v="None"/>
    <m/>
    <b v="0"/>
    <m/>
    <b v="1"/>
    <s v="Res"/>
    <s v="Any"/>
    <x v="4"/>
    <s v="OutGen"/>
    <s v="Ltg_Fixture"/>
    <x v="23"/>
    <m/>
    <m/>
    <s v="ILtg-CFL-Res"/>
    <s v="ILtg-Incand-Res"/>
    <s v="Res outdoor CFL base case, Total Watts = 4.07 x Msr Watts"/>
    <s v="Res outdoor CFL base case, Total Watts = 4.07 x Msr Watts"/>
    <x v="464"/>
    <s v="CFLratio0407"/>
    <s v="CFLratio0407"/>
    <s v="CFLfixt-110w(110w)"/>
    <s v="Standard"/>
    <m/>
    <m/>
    <s v="None"/>
    <s v="DEER1314"/>
  </r>
  <r>
    <n v="2104"/>
    <s v="Res-Lighting-OutGen_CFLratio0407_CFLfixt-120w"/>
    <x v="482"/>
    <s v="DEER1314"/>
    <s v="D13 v1.0"/>
    <d v="2014-05-23T15:34:31"/>
    <s v="DEER Lighting measure"/>
    <s v="ErRobNc"/>
    <s v="Res-Oltg-dWatt-CFL"/>
    <s v="DEER"/>
    <s v="Scaled"/>
    <s v="BaseRatio"/>
    <n v="368"/>
    <n v="368"/>
    <s v="None"/>
    <m/>
    <b v="0"/>
    <m/>
    <b v="1"/>
    <s v="Res"/>
    <s v="Any"/>
    <x v="4"/>
    <s v="OutGen"/>
    <s v="Ltg_Fixture"/>
    <x v="23"/>
    <m/>
    <m/>
    <s v="ILtg-CFL-Res"/>
    <s v="ILtg-Incand-Res"/>
    <s v="Res outdoor CFL base case, Total Watts = 4.07 x Msr Watts"/>
    <s v="Res outdoor CFL base case, Total Watts = 4.07 x Msr Watts"/>
    <x v="465"/>
    <s v="CFLratio0407"/>
    <s v="CFLratio0407"/>
    <s v="CFLfixt-120w(120w)"/>
    <s v="Standard"/>
    <m/>
    <m/>
    <s v="None"/>
    <s v="DEER1314"/>
  </r>
  <r>
    <n v="2105"/>
    <s v="Res-Lighting-OutGen_CFLratio0407_CFLfixt-13w"/>
    <x v="482"/>
    <s v="DEER1314"/>
    <s v="D13 v1.0"/>
    <d v="2014-05-23T15:34:31"/>
    <s v="DEER Lighting measure"/>
    <s v="ErRobNc"/>
    <s v="Res-Oltg-dWatt-CFL"/>
    <s v="DEER"/>
    <s v="Scaled"/>
    <s v="BaseRatio"/>
    <n v="40"/>
    <n v="40"/>
    <s v="None"/>
    <m/>
    <b v="0"/>
    <m/>
    <b v="1"/>
    <s v="Res"/>
    <s v="Any"/>
    <x v="4"/>
    <s v="OutGen"/>
    <s v="Ltg_Fixture"/>
    <x v="23"/>
    <m/>
    <m/>
    <s v="ILtg-CFL-Res"/>
    <s v="ILtg-Incand-Res"/>
    <s v="Res outdoor CFL base case, Total Watts = 4.07 x Msr Watts"/>
    <s v="Res outdoor CFL base case, Total Watts = 4.07 x Msr Watts"/>
    <x v="466"/>
    <s v="CFLratio0407"/>
    <s v="CFLratio0407"/>
    <s v="CFLfixt-13w(13w)"/>
    <s v="Standard"/>
    <m/>
    <m/>
    <s v="None"/>
    <s v="DEER1314"/>
  </r>
  <r>
    <n v="2106"/>
    <s v="Res-Lighting-OutGen_CFLratio0407_CFLfixt-15w"/>
    <x v="482"/>
    <s v="DEER1314"/>
    <s v="D13 v1.0"/>
    <d v="2014-05-23T15:34:31"/>
    <s v="DEER Lighting measure"/>
    <s v="ErRobNc"/>
    <s v="Res-Oltg-dWatt-CFL"/>
    <s v="DEER"/>
    <s v="Scaled"/>
    <s v="BaseRatio"/>
    <n v="46"/>
    <n v="46"/>
    <s v="None"/>
    <m/>
    <b v="0"/>
    <m/>
    <b v="1"/>
    <s v="Res"/>
    <s v="Any"/>
    <x v="4"/>
    <s v="OutGen"/>
    <s v="Ltg_Fixture"/>
    <x v="23"/>
    <m/>
    <m/>
    <s v="ILtg-CFL-Res"/>
    <s v="ILtg-Incand-Res"/>
    <s v="Res outdoor CFL base case, Total Watts = 4.07 x Msr Watts"/>
    <s v="Res outdoor CFL base case, Total Watts = 4.07 x Msr Watts"/>
    <x v="467"/>
    <s v="CFLratio0407"/>
    <s v="CFLratio0407"/>
    <s v="CFLfixt-15w(15w)"/>
    <s v="Standard"/>
    <m/>
    <m/>
    <s v="None"/>
    <s v="DEER1314"/>
  </r>
  <r>
    <n v="2107"/>
    <s v="Res-Lighting-OutGen_CFLratio0407_CFLfixt-18w"/>
    <x v="482"/>
    <s v="DEER1314"/>
    <s v="D13 v1.0"/>
    <d v="2014-05-23T15:34:31"/>
    <s v="DEER Lighting measure"/>
    <s v="ErRobNc"/>
    <s v="Res-Oltg-dWatt-CFL"/>
    <s v="DEER"/>
    <s v="Scaled"/>
    <s v="BaseRatio"/>
    <n v="55"/>
    <n v="55"/>
    <s v="None"/>
    <m/>
    <b v="0"/>
    <m/>
    <b v="1"/>
    <s v="Res"/>
    <s v="Any"/>
    <x v="4"/>
    <s v="OutGen"/>
    <s v="Ltg_Fixture"/>
    <x v="23"/>
    <m/>
    <m/>
    <s v="ILtg-CFL-Res"/>
    <s v="ILtg-Incand-Res"/>
    <s v="Res outdoor CFL base case, Total Watts = 4.07 x Msr Watts"/>
    <s v="Res outdoor CFL base case, Total Watts = 4.07 x Msr Watts"/>
    <x v="468"/>
    <s v="CFLratio0407"/>
    <s v="CFLratio0407"/>
    <s v="CFLfixt-18w(18w)"/>
    <s v="Standard"/>
    <m/>
    <m/>
    <s v="None"/>
    <s v="DEER1314"/>
  </r>
  <r>
    <n v="2108"/>
    <s v="Res-Lighting-OutGen_CFLratio0407_CFLfixt-20w"/>
    <x v="482"/>
    <s v="DEER1314"/>
    <s v="D13 v1.0"/>
    <d v="2014-05-23T15:34:31"/>
    <s v="DEER Lighting measure"/>
    <s v="ErRobNc"/>
    <s v="Res-Oltg-dWatt-CFL"/>
    <s v="DEER"/>
    <s v="Scaled"/>
    <s v="BaseRatio"/>
    <n v="61"/>
    <n v="61"/>
    <s v="None"/>
    <m/>
    <b v="0"/>
    <m/>
    <b v="1"/>
    <s v="Res"/>
    <s v="Any"/>
    <x v="4"/>
    <s v="OutGen"/>
    <s v="Ltg_Fixture"/>
    <x v="23"/>
    <m/>
    <m/>
    <s v="ILtg-CFL-Res"/>
    <s v="ILtg-Incand-Res"/>
    <s v="Res outdoor CFL base case, Total Watts = 4.07 x Msr Watts"/>
    <s v="Res outdoor CFL base case, Total Watts = 4.07 x Msr Watts"/>
    <x v="469"/>
    <s v="CFLratio0407"/>
    <s v="CFLratio0407"/>
    <s v="CFLfixt-20w(20w)"/>
    <s v="Standard"/>
    <m/>
    <m/>
    <s v="None"/>
    <s v="DEER1314"/>
  </r>
  <r>
    <n v="2109"/>
    <s v="Res-Lighting-OutGen_CFLratio0407_CFLfixt-24w"/>
    <x v="482"/>
    <s v="DEER1314"/>
    <s v="D13 v1.0"/>
    <d v="2014-05-23T15:34:31"/>
    <s v="DEER Lighting measure"/>
    <s v="ErRobNc"/>
    <s v="Res-Oltg-dWatt-CFL"/>
    <s v="DEER"/>
    <s v="Scaled"/>
    <s v="BaseRatio"/>
    <n v="74"/>
    <n v="74"/>
    <s v="None"/>
    <m/>
    <b v="0"/>
    <m/>
    <b v="1"/>
    <s v="Res"/>
    <s v="Any"/>
    <x v="4"/>
    <s v="OutGen"/>
    <s v="Ltg_Fixture"/>
    <x v="23"/>
    <m/>
    <m/>
    <s v="ILtg-CFL-Res"/>
    <s v="ILtg-Incand-Res"/>
    <s v="Res outdoor CFL base case, Total Watts = 4.07 x Msr Watts"/>
    <s v="Res outdoor CFL base case, Total Watts = 4.07 x Msr Watts"/>
    <x v="470"/>
    <s v="CFLratio0407"/>
    <s v="CFLratio0407"/>
    <s v="CFLfixt-24w(24w)"/>
    <s v="Standard"/>
    <m/>
    <m/>
    <s v="None"/>
    <s v="DEER1314"/>
  </r>
  <r>
    <n v="2110"/>
    <s v="Res-Lighting-OutGen_CFLratio0407_CFLfixt-25w"/>
    <x v="482"/>
    <s v="DEER1314"/>
    <s v="D13 v1.0"/>
    <d v="2014-05-23T15:34:31"/>
    <s v="DEER Lighting measure"/>
    <s v="ErRobNc"/>
    <s v="Res-Oltg-dWatt-CFL"/>
    <s v="DEER"/>
    <s v="Scaled"/>
    <s v="BaseRatio"/>
    <n v="77"/>
    <n v="77"/>
    <s v="None"/>
    <m/>
    <b v="0"/>
    <m/>
    <b v="1"/>
    <s v="Res"/>
    <s v="Any"/>
    <x v="4"/>
    <s v="OutGen"/>
    <s v="Ltg_Fixture"/>
    <x v="23"/>
    <m/>
    <m/>
    <s v="ILtg-CFL-Res"/>
    <s v="ILtg-Incand-Res"/>
    <s v="Res outdoor CFL base case, Total Watts = 4.07 x Msr Watts"/>
    <s v="Res outdoor CFL base case, Total Watts = 4.07 x Msr Watts"/>
    <x v="471"/>
    <s v="CFLratio0407"/>
    <s v="CFLratio0407"/>
    <s v="CFLfixt-25w(25w)"/>
    <s v="Standard"/>
    <m/>
    <m/>
    <s v="None"/>
    <s v="DEER1314"/>
  </r>
  <r>
    <n v="2111"/>
    <s v="Res-Lighting-OutGen_CFLratio0407_CFLfixt-26w"/>
    <x v="482"/>
    <s v="DEER1314"/>
    <s v="D13 v1.0"/>
    <d v="2014-05-23T15:34:31"/>
    <s v="DEER Lighting measure"/>
    <s v="ErRobNc"/>
    <s v="Res-Oltg-dWatt-CFL"/>
    <s v="DEER"/>
    <s v="Scaled"/>
    <s v="BaseRatio"/>
    <n v="80"/>
    <n v="80"/>
    <s v="None"/>
    <m/>
    <b v="0"/>
    <m/>
    <b v="1"/>
    <s v="Res"/>
    <s v="Any"/>
    <x v="4"/>
    <s v="OutGen"/>
    <s v="Ltg_Fixture"/>
    <x v="23"/>
    <m/>
    <m/>
    <s v="ILtg-CFL-Res"/>
    <s v="ILtg-Incand-Res"/>
    <s v="Res outdoor CFL base case, Total Watts = 4.07 x Msr Watts"/>
    <s v="Res outdoor CFL base case, Total Watts = 4.07 x Msr Watts"/>
    <x v="472"/>
    <s v="CFLratio0407"/>
    <s v="CFLratio0407"/>
    <s v="CFLfixt-26w(26w)"/>
    <s v="Standard"/>
    <m/>
    <m/>
    <s v="None"/>
    <s v="DEER1314"/>
  </r>
  <r>
    <n v="2112"/>
    <s v="Res-Lighting-OutGen_CFLratio0407_CFLfixt-27w"/>
    <x v="482"/>
    <s v="DEER1314"/>
    <s v="D13 v1.0"/>
    <d v="2014-05-23T15:34:31"/>
    <s v="DEER Lighting measure"/>
    <s v="ErRobNc"/>
    <s v="Res-Oltg-dWatt-CFL"/>
    <s v="DEER"/>
    <s v="Scaled"/>
    <s v="BaseRatio"/>
    <n v="83"/>
    <n v="83"/>
    <s v="None"/>
    <m/>
    <b v="0"/>
    <m/>
    <b v="1"/>
    <s v="Res"/>
    <s v="Any"/>
    <x v="4"/>
    <s v="OutGen"/>
    <s v="Ltg_Fixture"/>
    <x v="23"/>
    <m/>
    <m/>
    <s v="ILtg-CFL-Res"/>
    <s v="ILtg-Incand-Res"/>
    <s v="Res outdoor CFL base case, Total Watts = 4.07 x Msr Watts"/>
    <s v="Res outdoor CFL base case, Total Watts = 4.07 x Msr Watts"/>
    <x v="473"/>
    <s v="CFLratio0407"/>
    <s v="CFLratio0407"/>
    <s v="CFLfixt-27w(27w)"/>
    <s v="Standard"/>
    <m/>
    <m/>
    <s v="None"/>
    <s v="DEER1314"/>
  </r>
  <r>
    <n v="2113"/>
    <s v="Res-Lighting-OutGen_CFLratio0407_CFLfixt-28w"/>
    <x v="482"/>
    <s v="DEER1314"/>
    <s v="D13 v1.0"/>
    <d v="2014-05-23T15:34:31"/>
    <s v="DEER Lighting measure"/>
    <s v="ErRobNc"/>
    <s v="Res-Oltg-dWatt-CFL"/>
    <s v="DEER"/>
    <s v="Scaled"/>
    <s v="BaseRatio"/>
    <n v="86"/>
    <n v="86"/>
    <s v="None"/>
    <m/>
    <b v="0"/>
    <m/>
    <b v="1"/>
    <s v="Res"/>
    <s v="Any"/>
    <x v="4"/>
    <s v="OutGen"/>
    <s v="Ltg_Fixture"/>
    <x v="23"/>
    <m/>
    <m/>
    <s v="ILtg-CFL-Res"/>
    <s v="ILtg-Incand-Res"/>
    <s v="Res outdoor CFL base case, Total Watts = 4.07 x Msr Watts"/>
    <s v="Res outdoor CFL base case, Total Watts = 4.07 x Msr Watts"/>
    <x v="474"/>
    <s v="CFLratio0407"/>
    <s v="CFLratio0407"/>
    <s v="CFLfixt-28w(28w)"/>
    <s v="Standard"/>
    <m/>
    <m/>
    <s v="None"/>
    <s v="DEER1314"/>
  </r>
  <r>
    <n v="2114"/>
    <s v="Res-Lighting-OutGen_CFLratio0407_CFLfixt-32w"/>
    <x v="482"/>
    <s v="DEER1314"/>
    <s v="D13 v1.0"/>
    <d v="2014-05-23T15:34:31"/>
    <s v="DEER Lighting measure"/>
    <s v="ErRobNc"/>
    <s v="Res-Oltg-dWatt-CFL"/>
    <s v="DEER"/>
    <s v="Scaled"/>
    <s v="BaseRatio"/>
    <n v="98"/>
    <n v="98"/>
    <s v="None"/>
    <m/>
    <b v="0"/>
    <m/>
    <b v="1"/>
    <s v="Res"/>
    <s v="Any"/>
    <x v="4"/>
    <s v="OutGen"/>
    <s v="Ltg_Fixture"/>
    <x v="23"/>
    <m/>
    <m/>
    <s v="ILtg-CFL-Res"/>
    <s v="ILtg-Incand-Res"/>
    <s v="Res outdoor CFL base case, Total Watts = 4.07 x Msr Watts"/>
    <s v="Res outdoor CFL base case, Total Watts = 4.07 x Msr Watts"/>
    <x v="475"/>
    <s v="CFLratio0407"/>
    <s v="CFLratio0407"/>
    <s v="CFLfixt-32w(32w)"/>
    <s v="Standard"/>
    <m/>
    <m/>
    <s v="None"/>
    <s v="DEER1314"/>
  </r>
  <r>
    <n v="2115"/>
    <s v="Res-Lighting-OutGen_CFLratio0407_CFLfixt-34w"/>
    <x v="482"/>
    <s v="DEER1314"/>
    <s v="D13 v1.0"/>
    <d v="2014-05-23T15:34:31"/>
    <s v="DEER Lighting measure"/>
    <s v="ErRobNc"/>
    <s v="Res-Oltg-dWatt-CFL"/>
    <s v="DEER"/>
    <s v="Scaled"/>
    <s v="BaseRatio"/>
    <n v="104"/>
    <n v="104"/>
    <s v="None"/>
    <m/>
    <b v="0"/>
    <m/>
    <b v="1"/>
    <s v="Res"/>
    <s v="Any"/>
    <x v="4"/>
    <s v="OutGen"/>
    <s v="Ltg_Fixture"/>
    <x v="23"/>
    <m/>
    <m/>
    <s v="ILtg-CFL-Res"/>
    <s v="ILtg-Incand-Res"/>
    <s v="Res outdoor CFL base case, Total Watts = 4.07 x Msr Watts"/>
    <s v="Res outdoor CFL base case, Total Watts = 4.07 x Msr Watts"/>
    <x v="476"/>
    <s v="CFLratio0407"/>
    <s v="CFLratio0407"/>
    <s v="CFLfixt-34w(34w)"/>
    <s v="Standard"/>
    <m/>
    <m/>
    <s v="None"/>
    <s v="DEER1314"/>
  </r>
  <r>
    <n v="2116"/>
    <s v="Res-Lighting-OutGen_CFLratio0407_CFLfixt-35w"/>
    <x v="482"/>
    <s v="DEER1314"/>
    <s v="D13 v1.0"/>
    <d v="2014-05-23T15:34:31"/>
    <s v="DEER Lighting measure"/>
    <s v="ErRobNc"/>
    <s v="Res-Oltg-dWatt-CFL"/>
    <s v="DEER"/>
    <s v="Scaled"/>
    <s v="BaseRatio"/>
    <n v="107"/>
    <n v="107"/>
    <s v="None"/>
    <m/>
    <b v="0"/>
    <m/>
    <b v="1"/>
    <s v="Res"/>
    <s v="Any"/>
    <x v="4"/>
    <s v="OutGen"/>
    <s v="Ltg_Fixture"/>
    <x v="23"/>
    <m/>
    <m/>
    <s v="ILtg-CFL-Res"/>
    <s v="ILtg-Incand-Res"/>
    <s v="Res outdoor CFL base case, Total Watts = 4.07 x Msr Watts"/>
    <s v="Res outdoor CFL base case, Total Watts = 4.07 x Msr Watts"/>
    <x v="477"/>
    <s v="CFLratio0407"/>
    <s v="CFLratio0407"/>
    <s v="CFLfixt-35w(35w)"/>
    <s v="Standard"/>
    <m/>
    <m/>
    <s v="None"/>
    <s v="DEER1314"/>
  </r>
  <r>
    <n v="2117"/>
    <s v="Res-Lighting-OutGen_CFLratio0407_CFLfixt-36w"/>
    <x v="482"/>
    <s v="DEER1314"/>
    <s v="D13 v1.0"/>
    <d v="2014-05-23T15:34:31"/>
    <s v="DEER Lighting measure"/>
    <s v="ErRobNc"/>
    <s v="Res-Oltg-dWatt-CFL"/>
    <s v="DEER"/>
    <s v="Scaled"/>
    <s v="BaseRatio"/>
    <n v="111"/>
    <n v="111"/>
    <s v="None"/>
    <m/>
    <b v="0"/>
    <m/>
    <b v="1"/>
    <s v="Res"/>
    <s v="Any"/>
    <x v="4"/>
    <s v="OutGen"/>
    <s v="Ltg_Fixture"/>
    <x v="23"/>
    <m/>
    <m/>
    <s v="ILtg-CFL-Res"/>
    <s v="ILtg-Incand-Res"/>
    <s v="Res outdoor CFL base case, Total Watts = 4.07 x Msr Watts"/>
    <s v="Res outdoor CFL base case, Total Watts = 4.07 x Msr Watts"/>
    <x v="478"/>
    <s v="CFLratio0407"/>
    <s v="CFLratio0407"/>
    <s v="CFLfixt-36w(36w)"/>
    <s v="Standard"/>
    <m/>
    <m/>
    <s v="None"/>
    <s v="DEER1314"/>
  </r>
  <r>
    <n v="2118"/>
    <s v="Res-Lighting-OutGen_CFLratio0407_CFLfixt-40w"/>
    <x v="482"/>
    <s v="DEER1314"/>
    <s v="D13 v1.0"/>
    <d v="2014-05-23T15:34:31"/>
    <s v="DEER Lighting measure"/>
    <s v="ErRobNc"/>
    <s v="Res-Oltg-dWatt-CFL"/>
    <s v="DEER"/>
    <s v="Scaled"/>
    <s v="BaseRatio"/>
    <n v="123"/>
    <n v="123"/>
    <s v="None"/>
    <m/>
    <b v="0"/>
    <m/>
    <b v="1"/>
    <s v="Res"/>
    <s v="Any"/>
    <x v="4"/>
    <s v="OutGen"/>
    <s v="Ltg_Fixture"/>
    <x v="23"/>
    <m/>
    <m/>
    <s v="ILtg-CFL-Res"/>
    <s v="ILtg-Incand-Res"/>
    <s v="Res outdoor CFL base case, Total Watts = 4.07 x Msr Watts"/>
    <s v="Res outdoor CFL base case, Total Watts = 4.07 x Msr Watts"/>
    <x v="479"/>
    <s v="CFLratio0407"/>
    <s v="CFLratio0407"/>
    <s v="CFLfixt-40w(40w)"/>
    <s v="Standard"/>
    <m/>
    <m/>
    <s v="None"/>
    <s v="DEER1314"/>
  </r>
  <r>
    <n v="2119"/>
    <s v="Res-Lighting-OutGen_CFLratio0407_CFLfixt-42w"/>
    <x v="482"/>
    <s v="DEER1314"/>
    <s v="D13 v1.0"/>
    <d v="2014-05-23T15:34:31"/>
    <s v="DEER Lighting measure"/>
    <s v="ErRobNc"/>
    <s v="Res-Oltg-dWatt-CFL"/>
    <s v="DEER"/>
    <s v="Scaled"/>
    <s v="BaseRatio"/>
    <n v="129"/>
    <n v="129"/>
    <s v="None"/>
    <m/>
    <b v="0"/>
    <m/>
    <b v="1"/>
    <s v="Res"/>
    <s v="Any"/>
    <x v="4"/>
    <s v="OutGen"/>
    <s v="Ltg_Fixture"/>
    <x v="23"/>
    <m/>
    <m/>
    <s v="ILtg-CFL-Res"/>
    <s v="ILtg-Incand-Res"/>
    <s v="Res outdoor CFL base case, Total Watts = 4.07 x Msr Watts"/>
    <s v="Res outdoor CFL base case, Total Watts = 4.07 x Msr Watts"/>
    <x v="480"/>
    <s v="CFLratio0407"/>
    <s v="CFLratio0407"/>
    <s v="CFLfixt-42w(42w)"/>
    <s v="Standard"/>
    <m/>
    <m/>
    <s v="None"/>
    <s v="DEER1314"/>
  </r>
  <r>
    <n v="2120"/>
    <s v="Res-Lighting-OutGen_CFLratio0407_CFLfixt-50w"/>
    <x v="482"/>
    <s v="DEER1314"/>
    <s v="D13 v1.0"/>
    <d v="2014-05-23T15:34:31"/>
    <s v="DEER Lighting measure"/>
    <s v="ErRobNc"/>
    <s v="Res-Oltg-dWatt-CFL"/>
    <s v="DEER"/>
    <s v="Scaled"/>
    <s v="BaseRatio"/>
    <n v="154"/>
    <n v="154"/>
    <s v="None"/>
    <m/>
    <b v="0"/>
    <m/>
    <b v="1"/>
    <s v="Res"/>
    <s v="Any"/>
    <x v="4"/>
    <s v="OutGen"/>
    <s v="Ltg_Fixture"/>
    <x v="23"/>
    <m/>
    <m/>
    <s v="ILtg-CFL-Res"/>
    <s v="ILtg-Incand-Res"/>
    <s v="Res outdoor CFL base case, Total Watts = 4.07 x Msr Watts"/>
    <s v="Res outdoor CFL base case, Total Watts = 4.07 x Msr Watts"/>
    <x v="481"/>
    <s v="CFLratio0407"/>
    <s v="CFLratio0407"/>
    <s v="CFLfixt-50w(50w)"/>
    <s v="Standard"/>
    <m/>
    <m/>
    <s v="None"/>
    <s v="DEER1314"/>
  </r>
  <r>
    <n v="2121"/>
    <s v="Res-Lighting-OutGen_CFLratio0407_CFLfixt-55w"/>
    <x v="482"/>
    <s v="DEER1314"/>
    <s v="D13 v1.0"/>
    <d v="2014-05-23T15:34:31"/>
    <s v="DEER Lighting measure"/>
    <s v="ErRobNc"/>
    <s v="Res-Oltg-dWatt-CFL"/>
    <s v="DEER"/>
    <s v="Scaled"/>
    <s v="BaseRatio"/>
    <n v="169"/>
    <n v="169"/>
    <s v="None"/>
    <m/>
    <b v="0"/>
    <m/>
    <b v="1"/>
    <s v="Res"/>
    <s v="Any"/>
    <x v="4"/>
    <s v="OutGen"/>
    <s v="Ltg_Fixture"/>
    <x v="23"/>
    <m/>
    <m/>
    <s v="ILtg-CFL-Res"/>
    <s v="ILtg-Incand-Res"/>
    <s v="Res outdoor CFL base case, Total Watts = 4.07 x Msr Watts"/>
    <s v="Res outdoor CFL base case, Total Watts = 4.07 x Msr Watts"/>
    <x v="482"/>
    <s v="CFLratio0407"/>
    <s v="CFLratio0407"/>
    <s v="CFLfixt-55w(55w)"/>
    <s v="Standard"/>
    <m/>
    <m/>
    <s v="None"/>
    <s v="DEER1314"/>
  </r>
  <r>
    <n v="2122"/>
    <s v="Res-Lighting-OutGen_CFLratio0407_CFLfixt-57w"/>
    <x v="482"/>
    <s v="DEER1314"/>
    <s v="D13 v1.0"/>
    <d v="2014-05-23T15:34:31"/>
    <s v="DEER Lighting measure"/>
    <s v="ErRobNc"/>
    <s v="Res-Oltg-dWatt-CFL"/>
    <s v="DEER"/>
    <s v="Scaled"/>
    <s v="BaseRatio"/>
    <n v="175"/>
    <n v="175"/>
    <s v="None"/>
    <m/>
    <b v="0"/>
    <m/>
    <b v="1"/>
    <s v="Res"/>
    <s v="Any"/>
    <x v="4"/>
    <s v="OutGen"/>
    <s v="Ltg_Fixture"/>
    <x v="23"/>
    <m/>
    <m/>
    <s v="ILtg-CFL-Res"/>
    <s v="ILtg-Incand-Res"/>
    <s v="Res outdoor CFL base case, Total Watts = 4.07 x Msr Watts"/>
    <s v="Res outdoor CFL base case, Total Watts = 4.07 x Msr Watts"/>
    <x v="483"/>
    <s v="CFLratio0407"/>
    <s v="CFLratio0407"/>
    <s v="CFLfixt-57w(57w)"/>
    <s v="Standard"/>
    <m/>
    <m/>
    <s v="None"/>
    <s v="DEER1314"/>
  </r>
  <r>
    <n v="2123"/>
    <s v="Res-Lighting-OutGen_CFLratio0407_CFLfixt-5w"/>
    <x v="482"/>
    <s v="DEER1314"/>
    <s v="D13 v1.0"/>
    <d v="2014-05-23T15:34:31"/>
    <s v="DEER Lighting measure"/>
    <s v="ErRobNc"/>
    <s v="Res-Oltg-dWatt-CFL"/>
    <s v="DEER"/>
    <s v="Scaled"/>
    <s v="BaseRatio"/>
    <n v="15"/>
    <n v="15"/>
    <s v="None"/>
    <m/>
    <b v="0"/>
    <m/>
    <b v="1"/>
    <s v="Res"/>
    <s v="Any"/>
    <x v="4"/>
    <s v="OutGen"/>
    <s v="Ltg_Fixture"/>
    <x v="23"/>
    <m/>
    <m/>
    <s v="ILtg-CFL-Res"/>
    <s v="ILtg-Incand-Res"/>
    <s v="Res outdoor CFL base case, Total Watts = 4.07 x Msr Watts"/>
    <s v="Res outdoor CFL base case, Total Watts = 4.07 x Msr Watts"/>
    <x v="484"/>
    <s v="CFLratio0407"/>
    <s v="CFLratio0407"/>
    <s v="CFLfixt-5w(5w)"/>
    <s v="Standard"/>
    <m/>
    <m/>
    <s v="None"/>
    <s v="DEER1314"/>
  </r>
  <r>
    <n v="2124"/>
    <s v="Res-Lighting-OutGen_CFLratio0407_CFLfixt-60w"/>
    <x v="482"/>
    <s v="DEER1314"/>
    <s v="D13 v1.0"/>
    <d v="2014-05-23T15:34:31"/>
    <s v="DEER Lighting measure"/>
    <s v="ErRobNc"/>
    <s v="Res-Oltg-dWatt-CFL"/>
    <s v="DEER"/>
    <s v="Scaled"/>
    <s v="BaseRatio"/>
    <n v="184"/>
    <n v="184"/>
    <s v="None"/>
    <m/>
    <b v="0"/>
    <m/>
    <b v="1"/>
    <s v="Res"/>
    <s v="Any"/>
    <x v="4"/>
    <s v="OutGen"/>
    <s v="Ltg_Fixture"/>
    <x v="23"/>
    <m/>
    <m/>
    <s v="ILtg-CFL-Res"/>
    <s v="ILtg-Incand-Res"/>
    <s v="Res outdoor CFL base case, Total Watts = 4.07 x Msr Watts"/>
    <s v="Res outdoor CFL base case, Total Watts = 4.07 x Msr Watts"/>
    <x v="485"/>
    <s v="CFLratio0407"/>
    <s v="CFLratio0407"/>
    <s v="CFLfixt-60w(60w)"/>
    <s v="Standard"/>
    <m/>
    <m/>
    <s v="None"/>
    <s v="DEER1314"/>
  </r>
  <r>
    <n v="2125"/>
    <s v="Res-Lighting-OutGen_CFLratio0407_CFLfixt-75w"/>
    <x v="482"/>
    <s v="DEER1314"/>
    <s v="D13 v1.0"/>
    <d v="2014-05-23T15:34:31"/>
    <s v="DEER Lighting measure"/>
    <s v="ErRobNc"/>
    <s v="Res-Oltg-dWatt-CFL"/>
    <s v="DEER"/>
    <s v="Scaled"/>
    <s v="BaseRatio"/>
    <n v="230"/>
    <n v="230"/>
    <s v="None"/>
    <m/>
    <b v="0"/>
    <m/>
    <b v="1"/>
    <s v="Res"/>
    <s v="Any"/>
    <x v="4"/>
    <s v="OutGen"/>
    <s v="Ltg_Fixture"/>
    <x v="23"/>
    <m/>
    <m/>
    <s v="ILtg-CFL-Res"/>
    <s v="ILtg-Incand-Res"/>
    <s v="Res outdoor CFL base case, Total Watts = 4.07 x Msr Watts"/>
    <s v="Res outdoor CFL base case, Total Watts = 4.07 x Msr Watts"/>
    <x v="486"/>
    <s v="CFLratio0407"/>
    <s v="CFLratio0407"/>
    <s v="CFLfixt-75w(75w)"/>
    <s v="Standard"/>
    <m/>
    <m/>
    <s v="None"/>
    <s v="DEER1314"/>
  </r>
  <r>
    <n v="2126"/>
    <s v="Res-Lighting-OutGen_CFLratio0407_CFLfixt-7w"/>
    <x v="482"/>
    <s v="DEER1314"/>
    <s v="D13 v1.0"/>
    <d v="2014-05-23T15:34:31"/>
    <s v="DEER Lighting measure"/>
    <s v="ErRobNc"/>
    <s v="Res-Oltg-dWatt-CFL"/>
    <s v="DEER"/>
    <s v="Scaled"/>
    <s v="BaseRatio"/>
    <n v="21"/>
    <n v="21"/>
    <s v="None"/>
    <m/>
    <b v="0"/>
    <m/>
    <b v="1"/>
    <s v="Res"/>
    <s v="Any"/>
    <x v="4"/>
    <s v="OutGen"/>
    <s v="Ltg_Fixture"/>
    <x v="23"/>
    <m/>
    <m/>
    <s v="ILtg-CFL-Res"/>
    <s v="ILtg-Incand-Res"/>
    <s v="Res outdoor CFL base case, Total Watts = 4.07 x Msr Watts"/>
    <s v="Res outdoor CFL base case, Total Watts = 4.07 x Msr Watts"/>
    <x v="487"/>
    <s v="CFLratio0407"/>
    <s v="CFLratio0407"/>
    <s v="CFLfixt-7w(7w)"/>
    <s v="Standard"/>
    <m/>
    <m/>
    <s v="None"/>
    <s v="DEER1314"/>
  </r>
  <r>
    <n v="2127"/>
    <s v="Res-Lighting-OutGen_CFLratio0407_CFLfixt-80w"/>
    <x v="482"/>
    <s v="DEER1314"/>
    <s v="D13 v1.0"/>
    <d v="2014-05-23T15:34:31"/>
    <s v="DEER Lighting measure"/>
    <s v="ErRobNc"/>
    <s v="Res-Oltg-dWatt-CFL"/>
    <s v="DEER"/>
    <s v="Scaled"/>
    <s v="BaseRatio"/>
    <n v="246"/>
    <n v="246"/>
    <s v="None"/>
    <m/>
    <b v="0"/>
    <m/>
    <b v="1"/>
    <s v="Res"/>
    <s v="Any"/>
    <x v="4"/>
    <s v="OutGen"/>
    <s v="Ltg_Fixture"/>
    <x v="23"/>
    <m/>
    <m/>
    <s v="ILtg-CFL-Res"/>
    <s v="ILtg-Incand-Res"/>
    <s v="Res outdoor CFL base case, Total Watts = 4.07 x Msr Watts"/>
    <s v="Res outdoor CFL base case, Total Watts = 4.07 x Msr Watts"/>
    <x v="488"/>
    <s v="CFLratio0407"/>
    <s v="CFLratio0407"/>
    <s v="CFLfixt-80w(80w)"/>
    <s v="Standard"/>
    <m/>
    <m/>
    <s v="None"/>
    <s v="DEER1314"/>
  </r>
  <r>
    <n v="2128"/>
    <s v="Res-Lighting-OutGen_CFLratio0407_CFLfixt-85w"/>
    <x v="482"/>
    <s v="DEER1314"/>
    <s v="D13 v1.0"/>
    <d v="2014-05-23T15:34:31"/>
    <s v="DEER Lighting measure"/>
    <s v="ErRobNc"/>
    <s v="Res-Oltg-dWatt-CFL"/>
    <s v="DEER"/>
    <s v="Scaled"/>
    <s v="BaseRatio"/>
    <n v="261"/>
    <n v="261"/>
    <s v="None"/>
    <m/>
    <b v="0"/>
    <m/>
    <b v="1"/>
    <s v="Res"/>
    <s v="Any"/>
    <x v="4"/>
    <s v="OutGen"/>
    <s v="Ltg_Fixture"/>
    <x v="23"/>
    <m/>
    <m/>
    <s v="ILtg-CFL-Res"/>
    <s v="ILtg-Incand-Res"/>
    <s v="Res outdoor CFL base case, Total Watts = 4.07 x Msr Watts"/>
    <s v="Res outdoor CFL base case, Total Watts = 4.07 x Msr Watts"/>
    <x v="489"/>
    <s v="CFLratio0407"/>
    <s v="CFLratio0407"/>
    <s v="CFLfixt-85w(85w)"/>
    <s v="Standard"/>
    <m/>
    <m/>
    <s v="None"/>
    <s v="DEER1314"/>
  </r>
  <r>
    <n v="2129"/>
    <s v="Res-Lighting-OutGen_CFLratio0407_CFLfixt-95w"/>
    <x v="482"/>
    <s v="DEER1314"/>
    <s v="D13 v1.0"/>
    <d v="2014-05-23T15:34:31"/>
    <s v="DEER Lighting measure"/>
    <s v="ErRobNc"/>
    <s v="Res-Oltg-dWatt-CFL"/>
    <s v="DEER"/>
    <s v="Scaled"/>
    <s v="BaseRatio"/>
    <n v="292"/>
    <n v="292"/>
    <s v="None"/>
    <m/>
    <b v="0"/>
    <m/>
    <b v="1"/>
    <s v="Res"/>
    <s v="Any"/>
    <x v="4"/>
    <s v="OutGen"/>
    <s v="Ltg_Fixture"/>
    <x v="23"/>
    <m/>
    <m/>
    <s v="ILtg-CFL-Res"/>
    <s v="ILtg-Incand-Res"/>
    <s v="Res outdoor CFL base case, Total Watts = 4.07 x Msr Watts"/>
    <s v="Res outdoor CFL base case, Total Watts = 4.07 x Msr Watts"/>
    <x v="490"/>
    <s v="CFLratio0407"/>
    <s v="CFLratio0407"/>
    <s v="CFLfixt-95w(95w)"/>
    <s v="Standard"/>
    <m/>
    <m/>
    <s v="None"/>
    <s v="DEER1314"/>
  </r>
  <r>
    <n v="2130"/>
    <s v="Res-Lighting-OutGen_CFLratio0407_CFLfixt-9w"/>
    <x v="482"/>
    <s v="DEER1314"/>
    <s v="D13 v1.0"/>
    <d v="2014-05-23T15:34:31"/>
    <s v="DEER Lighting measure"/>
    <s v="ErRobNc"/>
    <s v="Res-Oltg-dWatt-CFL"/>
    <s v="DEER"/>
    <s v="Scaled"/>
    <s v="BaseRatio"/>
    <n v="28"/>
    <n v="28"/>
    <s v="None"/>
    <m/>
    <b v="0"/>
    <m/>
    <b v="1"/>
    <s v="Res"/>
    <s v="Any"/>
    <x v="4"/>
    <s v="OutGen"/>
    <s v="Ltg_Fixture"/>
    <x v="23"/>
    <m/>
    <m/>
    <s v="ILtg-CFL-Res"/>
    <s v="ILtg-Incand-Res"/>
    <s v="Res outdoor CFL base case, Total Watts = 4.07 x Msr Watts"/>
    <s v="Res outdoor CFL base case, Total Watts = 4.07 x Msr Watts"/>
    <x v="491"/>
    <s v="CFLratio0407"/>
    <s v="CFLratio0407"/>
    <s v="CFLfixt-9w(9w)"/>
    <s v="Standard"/>
    <m/>
    <m/>
    <s v="None"/>
    <s v="DEER1314"/>
  </r>
  <r>
    <n v="2131"/>
    <s v="Res-Lighting-OutGen_CFLratio0407_CFLscw-100w"/>
    <x v="483"/>
    <s v="DEER1314"/>
    <s v="D13 v1.0"/>
    <d v="2014-05-23T15:34:31"/>
    <s v="DEER Lighting measure"/>
    <s v="ErRobNc"/>
    <s v="Res-Oltg-dWatt-CFL"/>
    <s v="DEER"/>
    <s v="Scaled"/>
    <s v="BaseRatio"/>
    <n v="307"/>
    <n v="307"/>
    <s v="None"/>
    <m/>
    <b v="0"/>
    <m/>
    <b v="1"/>
    <s v="Res"/>
    <s v="Any"/>
    <x v="4"/>
    <s v="OutGen"/>
    <s v="Ltg_Lamp"/>
    <x v="24"/>
    <m/>
    <m/>
    <s v="ILtg-CFL-Res"/>
    <s v="ILtg-Incand-Res"/>
    <s v="Res outdoor CFL base case, Total Watts = 4.07 x Msr Watts"/>
    <s v="Res outdoor CFL base case, Total Watts = 4.07 x Msr Watts"/>
    <x v="492"/>
    <s v="CFLratio0407"/>
    <s v="CFLratio0407"/>
    <s v="CFLscw(100w)"/>
    <s v="Standard"/>
    <m/>
    <m/>
    <s v="None"/>
    <s v="DEER1314"/>
  </r>
  <r>
    <n v="2132"/>
    <s v="Res-Lighting-OutGen_CFLratio0407_CFLscw-10w"/>
    <x v="483"/>
    <s v="DEER1314"/>
    <s v="D13 v1.0"/>
    <d v="2014-05-23T15:34:31"/>
    <s v="DEER Lighting measure"/>
    <s v="ErRobNc"/>
    <s v="Res-Oltg-dWatt-CFL"/>
    <s v="DEER"/>
    <s v="Scaled"/>
    <s v="BaseRatio"/>
    <n v="31"/>
    <n v="31"/>
    <s v="None"/>
    <m/>
    <b v="0"/>
    <m/>
    <b v="1"/>
    <s v="Res"/>
    <s v="Any"/>
    <x v="4"/>
    <s v="OutGen"/>
    <s v="Ltg_Lamp"/>
    <x v="24"/>
    <m/>
    <m/>
    <s v="ILtg-CFL-Res"/>
    <s v="ILtg-Incand-Res"/>
    <s v="Res outdoor CFL base case, Total Watts = 4.07 x Msr Watts"/>
    <s v="Res outdoor CFL base case, Total Watts = 4.07 x Msr Watts"/>
    <x v="493"/>
    <s v="CFLratio0407"/>
    <s v="CFLratio0407"/>
    <s v="CFLscw(10w)"/>
    <s v="Standard"/>
    <m/>
    <m/>
    <s v="None"/>
    <s v="DEER1314"/>
  </r>
  <r>
    <n v="2133"/>
    <s v="Res-Lighting-OutGen_CFLratio0407_CFLscw-11w"/>
    <x v="483"/>
    <s v="DEER1314"/>
    <s v="D13 v1.0"/>
    <d v="2014-05-23T15:34:31"/>
    <s v="DEER Lighting measure"/>
    <s v="ErRobNc"/>
    <s v="Res-Oltg-dWatt-CFL"/>
    <s v="DEER"/>
    <s v="Scaled"/>
    <s v="BaseRatio"/>
    <n v="34"/>
    <n v="34"/>
    <s v="None"/>
    <m/>
    <b v="0"/>
    <m/>
    <b v="1"/>
    <s v="Res"/>
    <s v="Any"/>
    <x v="4"/>
    <s v="OutGen"/>
    <s v="Ltg_Lamp"/>
    <x v="24"/>
    <m/>
    <m/>
    <s v="ILtg-CFL-Res"/>
    <s v="ILtg-Incand-Res"/>
    <s v="Res outdoor CFL base case, Total Watts = 4.07 x Msr Watts"/>
    <s v="Res outdoor CFL base case, Total Watts = 4.07 x Msr Watts"/>
    <x v="494"/>
    <s v="CFLratio0407"/>
    <s v="CFLratio0407"/>
    <s v="CFLscw(11w)"/>
    <s v="Standard"/>
    <m/>
    <m/>
    <s v="None"/>
    <s v="DEER1314"/>
  </r>
  <r>
    <n v="2134"/>
    <s v="Res-Lighting-OutGen_CFLratio0407_CFLscw-12w"/>
    <x v="483"/>
    <s v="DEER1314"/>
    <s v="D13 v1.0"/>
    <d v="2014-05-23T15:34:31"/>
    <s v="DEER Lighting measure"/>
    <s v="ErRobNc"/>
    <s v="Res-Oltg-dWatt-CFL"/>
    <s v="DEER"/>
    <s v="Scaled"/>
    <s v="BaseRatio"/>
    <n v="37"/>
    <n v="37"/>
    <s v="None"/>
    <m/>
    <b v="0"/>
    <m/>
    <b v="1"/>
    <s v="Res"/>
    <s v="Any"/>
    <x v="4"/>
    <s v="OutGen"/>
    <s v="Ltg_Lamp"/>
    <x v="24"/>
    <m/>
    <m/>
    <s v="ILtg-CFL-Res"/>
    <s v="ILtg-Incand-Res"/>
    <s v="Res outdoor CFL base case, Total Watts = 4.07 x Msr Watts"/>
    <s v="Res outdoor CFL base case, Total Watts = 4.07 x Msr Watts"/>
    <x v="495"/>
    <s v="CFLratio0407"/>
    <s v="CFLratio0407"/>
    <s v="CFLscw(12w)"/>
    <s v="Standard"/>
    <m/>
    <m/>
    <s v="None"/>
    <s v="DEER1314"/>
  </r>
  <r>
    <n v="2135"/>
    <s v="Res-Lighting-OutGen_CFLratio0407_CFLscw-13w"/>
    <x v="483"/>
    <s v="DEER1314"/>
    <s v="D13 v1.0"/>
    <d v="2014-05-23T15:34:31"/>
    <s v="DEER Lighting measure"/>
    <s v="ErRobNc"/>
    <s v="Res-Oltg-dWatt-CFL"/>
    <s v="DEER"/>
    <s v="Scaled"/>
    <s v="BaseRatio"/>
    <n v="40"/>
    <n v="40"/>
    <s v="None"/>
    <m/>
    <b v="0"/>
    <m/>
    <b v="1"/>
    <s v="Res"/>
    <s v="Any"/>
    <x v="4"/>
    <s v="OutGen"/>
    <s v="Ltg_Lamp"/>
    <x v="24"/>
    <m/>
    <m/>
    <s v="ILtg-CFL-Res"/>
    <s v="ILtg-Incand-Res"/>
    <s v="Res outdoor CFL base case, Total Watts = 4.07 x Msr Watts"/>
    <s v="Res outdoor CFL base case, Total Watts = 4.07 x Msr Watts"/>
    <x v="496"/>
    <s v="CFLratio0407"/>
    <s v="CFLratio0407"/>
    <s v="CFLscw(13w)"/>
    <s v="Standard"/>
    <m/>
    <m/>
    <s v="None"/>
    <s v="DEER1314"/>
  </r>
  <r>
    <n v="2136"/>
    <s v="Res-Lighting-OutGen_CFLratio0407_CFLscw-14w"/>
    <x v="483"/>
    <s v="DEER1314"/>
    <s v="D13 v1.0"/>
    <d v="2014-05-23T15:34:31"/>
    <s v="DEER Lighting measure"/>
    <s v="ErRobNc"/>
    <s v="Res-Oltg-dWatt-CFL"/>
    <s v="DEER"/>
    <s v="Scaled"/>
    <s v="BaseRatio"/>
    <n v="43"/>
    <n v="43"/>
    <s v="None"/>
    <m/>
    <b v="0"/>
    <m/>
    <b v="1"/>
    <s v="Res"/>
    <s v="Any"/>
    <x v="4"/>
    <s v="OutGen"/>
    <s v="Ltg_Lamp"/>
    <x v="24"/>
    <m/>
    <m/>
    <s v="ILtg-CFL-Res"/>
    <s v="ILtg-Incand-Res"/>
    <s v="Res outdoor CFL base case, Total Watts = 4.07 x Msr Watts"/>
    <s v="Res outdoor CFL base case, Total Watts = 4.07 x Msr Watts"/>
    <x v="497"/>
    <s v="CFLratio0407"/>
    <s v="CFLratio0407"/>
    <s v="CFLscw(14w)"/>
    <s v="Standard"/>
    <m/>
    <m/>
    <s v="None"/>
    <s v="DEER1314"/>
  </r>
  <r>
    <n v="2137"/>
    <s v="Res-Lighting-OutGen_CFLratio0407_CFLscw-150w"/>
    <x v="483"/>
    <s v="DEER1314"/>
    <s v="D13 v1.0"/>
    <d v="2014-05-23T15:34:31"/>
    <s v="DEER Lighting measure"/>
    <s v="ErRobNc"/>
    <s v="Res-Oltg-dWatt-CFL"/>
    <s v="DEER"/>
    <s v="Scaled"/>
    <s v="BaseRatio"/>
    <n v="461"/>
    <n v="461"/>
    <s v="None"/>
    <m/>
    <b v="0"/>
    <m/>
    <b v="1"/>
    <s v="Res"/>
    <s v="Any"/>
    <x v="4"/>
    <s v="OutGen"/>
    <s v="Ltg_Lamp"/>
    <x v="24"/>
    <m/>
    <m/>
    <s v="ILtg-CFL-Res"/>
    <s v="ILtg-Incand-Res"/>
    <s v="Res outdoor CFL base case, Total Watts = 4.07 x Msr Watts"/>
    <s v="Res outdoor CFL base case, Total Watts = 4.07 x Msr Watts"/>
    <x v="498"/>
    <s v="CFLratio0407"/>
    <s v="CFLratio0407"/>
    <s v="CFLscw(150w)"/>
    <s v="Standard"/>
    <m/>
    <m/>
    <s v="None"/>
    <s v="DEER1314"/>
  </r>
  <r>
    <n v="2138"/>
    <s v="Res-Lighting-OutGen_CFLratio0407_CFLscw-15w"/>
    <x v="483"/>
    <s v="DEER1314"/>
    <s v="D13 v1.0"/>
    <d v="2014-05-23T15:34:31"/>
    <s v="DEER Lighting measure"/>
    <s v="ErRobNc"/>
    <s v="Res-Oltg-dWatt-CFL"/>
    <s v="DEER"/>
    <s v="Scaled"/>
    <s v="BaseRatio"/>
    <n v="46"/>
    <n v="46"/>
    <s v="None"/>
    <m/>
    <b v="0"/>
    <m/>
    <b v="1"/>
    <s v="Res"/>
    <s v="Any"/>
    <x v="4"/>
    <s v="OutGen"/>
    <s v="Ltg_Lamp"/>
    <x v="24"/>
    <m/>
    <m/>
    <s v="ILtg-CFL-Res"/>
    <s v="ILtg-Incand-Res"/>
    <s v="Res outdoor CFL base case, Total Watts = 4.07 x Msr Watts"/>
    <s v="Res outdoor CFL base case, Total Watts = 4.07 x Msr Watts"/>
    <x v="499"/>
    <s v="CFLratio0407"/>
    <s v="CFLratio0407"/>
    <s v="CFLscw(15w)"/>
    <s v="Standard"/>
    <m/>
    <m/>
    <s v="None"/>
    <s v="DEER1314"/>
  </r>
  <r>
    <n v="2139"/>
    <s v="Res-Lighting-OutGen_CFLratio0407_CFLscw-16w"/>
    <x v="483"/>
    <s v="DEER1314"/>
    <s v="D13 v1.0"/>
    <d v="2014-05-23T15:34:31"/>
    <s v="DEER Lighting measure"/>
    <s v="ErRobNc"/>
    <s v="Res-Oltg-dWatt-CFL"/>
    <s v="DEER"/>
    <s v="Scaled"/>
    <s v="BaseRatio"/>
    <n v="49"/>
    <n v="49"/>
    <s v="None"/>
    <m/>
    <b v="0"/>
    <m/>
    <b v="1"/>
    <s v="Res"/>
    <s v="Any"/>
    <x v="4"/>
    <s v="OutGen"/>
    <s v="Ltg_Lamp"/>
    <x v="24"/>
    <m/>
    <m/>
    <s v="ILtg-CFL-Res"/>
    <s v="ILtg-Incand-Res"/>
    <s v="Res outdoor CFL base case, Total Watts = 4.07 x Msr Watts"/>
    <s v="Res outdoor CFL base case, Total Watts = 4.07 x Msr Watts"/>
    <x v="500"/>
    <s v="CFLratio0407"/>
    <s v="CFLratio0407"/>
    <s v="CFLscw(16w)"/>
    <s v="Standard"/>
    <m/>
    <m/>
    <s v="None"/>
    <s v="DEER1314"/>
  </r>
  <r>
    <n v="2140"/>
    <s v="Res-Lighting-OutGen_CFLratio0407_CFLscw-17w"/>
    <x v="483"/>
    <s v="DEER1314"/>
    <s v="D13 v1.0"/>
    <d v="2014-05-23T15:34:31"/>
    <s v="DEER Lighting measure"/>
    <s v="ErRobNc"/>
    <s v="Res-Oltg-dWatt-CFL"/>
    <s v="DEER"/>
    <s v="Scaled"/>
    <s v="BaseRatio"/>
    <n v="52"/>
    <n v="52"/>
    <s v="None"/>
    <m/>
    <b v="0"/>
    <m/>
    <b v="1"/>
    <s v="Res"/>
    <s v="Any"/>
    <x v="4"/>
    <s v="OutGen"/>
    <s v="Ltg_Lamp"/>
    <x v="24"/>
    <m/>
    <m/>
    <s v="ILtg-CFL-Res"/>
    <s v="ILtg-Incand-Res"/>
    <s v="Res outdoor CFL base case, Total Watts = 4.07 x Msr Watts"/>
    <s v="Res outdoor CFL base case, Total Watts = 4.07 x Msr Watts"/>
    <x v="501"/>
    <s v="CFLratio0407"/>
    <s v="CFLratio0407"/>
    <s v="CFLscw(17w)"/>
    <s v="Standard"/>
    <m/>
    <m/>
    <s v="None"/>
    <s v="DEER1314"/>
  </r>
  <r>
    <n v="2141"/>
    <s v="Res-Lighting-OutGen_CFLratio0407_CFLscw-18w"/>
    <x v="483"/>
    <s v="DEER1314"/>
    <s v="D13 v1.0"/>
    <d v="2014-05-23T15:34:31"/>
    <s v="DEER Lighting measure"/>
    <s v="ErRobNc"/>
    <s v="Res-Oltg-dWatt-CFL"/>
    <s v="DEER"/>
    <s v="Scaled"/>
    <s v="BaseRatio"/>
    <n v="55"/>
    <n v="55"/>
    <s v="None"/>
    <m/>
    <b v="0"/>
    <m/>
    <b v="1"/>
    <s v="Res"/>
    <s v="Any"/>
    <x v="4"/>
    <s v="OutGen"/>
    <s v="Ltg_Lamp"/>
    <x v="24"/>
    <m/>
    <m/>
    <s v="ILtg-CFL-Res"/>
    <s v="ILtg-Incand-Res"/>
    <s v="Res outdoor CFL base case, Total Watts = 4.07 x Msr Watts"/>
    <s v="Res outdoor CFL base case, Total Watts = 4.07 x Msr Watts"/>
    <x v="502"/>
    <s v="CFLratio0407"/>
    <s v="CFLratio0407"/>
    <s v="CFLscw(18w)"/>
    <s v="Standard"/>
    <m/>
    <m/>
    <s v="None"/>
    <s v="DEER1314"/>
  </r>
  <r>
    <n v="2142"/>
    <s v="Res-Lighting-OutGen_CFLratio0407_CFLscw-19w"/>
    <x v="483"/>
    <s v="DEER1314"/>
    <s v="D13 v1.0"/>
    <d v="2014-05-23T15:34:31"/>
    <s v="DEER Lighting measure"/>
    <s v="ErRobNc"/>
    <s v="Res-Oltg-dWatt-CFL"/>
    <s v="DEER"/>
    <s v="Scaled"/>
    <s v="BaseRatio"/>
    <n v="58"/>
    <n v="58"/>
    <s v="None"/>
    <m/>
    <b v="0"/>
    <m/>
    <b v="1"/>
    <s v="Res"/>
    <s v="Any"/>
    <x v="4"/>
    <s v="OutGen"/>
    <s v="Ltg_Lamp"/>
    <x v="24"/>
    <m/>
    <m/>
    <s v="ILtg-CFL-Res"/>
    <s v="ILtg-Incand-Res"/>
    <s v="Res outdoor CFL base case, Total Watts = 4.07 x Msr Watts"/>
    <s v="Res outdoor CFL base case, Total Watts = 4.07 x Msr Watts"/>
    <x v="503"/>
    <s v="CFLratio0407"/>
    <s v="CFLratio0407"/>
    <s v="CFLscw(19w)"/>
    <s v="Standard"/>
    <m/>
    <m/>
    <s v="None"/>
    <s v="DEER1314"/>
  </r>
  <r>
    <n v="2143"/>
    <s v="Res-Lighting-OutGen_CFLratio0407_CFLscw-200w"/>
    <x v="483"/>
    <s v="DEER1314"/>
    <s v="D13 v1.0"/>
    <d v="2014-05-23T15:34:31"/>
    <s v="DEER Lighting measure"/>
    <s v="ErRobNc"/>
    <s v="Res-Oltg-dWatt-CFL"/>
    <s v="DEER"/>
    <s v="Scaled"/>
    <s v="BaseRatio"/>
    <n v="614"/>
    <n v="614"/>
    <s v="None"/>
    <m/>
    <b v="0"/>
    <m/>
    <b v="1"/>
    <s v="Res"/>
    <s v="Any"/>
    <x v="4"/>
    <s v="OutGen"/>
    <s v="Ltg_Lamp"/>
    <x v="24"/>
    <m/>
    <m/>
    <s v="ILtg-CFL-Res"/>
    <s v="ILtg-Incand-Res"/>
    <s v="Res outdoor CFL base case, Total Watts = 4.07 x Msr Watts"/>
    <s v="Res outdoor CFL base case, Total Watts = 4.07 x Msr Watts"/>
    <x v="504"/>
    <s v="CFLratio0407"/>
    <s v="CFLratio0407"/>
    <s v="CFLscw(200w)"/>
    <s v="Standard"/>
    <m/>
    <m/>
    <s v="None"/>
    <s v="DEER1314"/>
  </r>
  <r>
    <n v="2144"/>
    <s v="Res-Lighting-OutGen_CFLratio0407_CFLscw-20w"/>
    <x v="483"/>
    <s v="DEER1314"/>
    <s v="D13 v1.0"/>
    <d v="2014-05-23T15:34:31"/>
    <s v="DEER Lighting measure"/>
    <s v="ErRobNc"/>
    <s v="Res-Oltg-dWatt-CFL"/>
    <s v="DEER"/>
    <s v="Scaled"/>
    <s v="BaseRatio"/>
    <n v="61"/>
    <n v="61"/>
    <s v="None"/>
    <m/>
    <b v="0"/>
    <m/>
    <b v="1"/>
    <s v="Res"/>
    <s v="Any"/>
    <x v="4"/>
    <s v="OutGen"/>
    <s v="Ltg_Lamp"/>
    <x v="24"/>
    <m/>
    <m/>
    <s v="ILtg-CFL-Res"/>
    <s v="ILtg-Incand-Res"/>
    <s v="Res outdoor CFL base case, Total Watts = 4.07 x Msr Watts"/>
    <s v="Res outdoor CFL base case, Total Watts = 4.07 x Msr Watts"/>
    <x v="505"/>
    <s v="CFLratio0407"/>
    <s v="CFLratio0407"/>
    <s v="CFLscw(20w)"/>
    <s v="Standard"/>
    <m/>
    <m/>
    <s v="None"/>
    <s v="DEER1314"/>
  </r>
  <r>
    <n v="2145"/>
    <s v="Res-Lighting-OutGen_CFLratio0407_CFLscw-21w"/>
    <x v="483"/>
    <s v="DEER1314"/>
    <s v="D13 v1.0"/>
    <d v="2014-05-23T15:34:31"/>
    <s v="DEER Lighting measure"/>
    <s v="ErRobNc"/>
    <s v="Res-Oltg-dWatt-CFL"/>
    <s v="DEER"/>
    <s v="Scaled"/>
    <s v="BaseRatio"/>
    <n v="64"/>
    <n v="64"/>
    <s v="None"/>
    <m/>
    <b v="0"/>
    <m/>
    <b v="1"/>
    <s v="Res"/>
    <s v="Any"/>
    <x v="4"/>
    <s v="OutGen"/>
    <s v="Ltg_Lamp"/>
    <x v="24"/>
    <m/>
    <m/>
    <s v="ILtg-CFL-Res"/>
    <s v="ILtg-Incand-Res"/>
    <s v="Res outdoor CFL base case, Total Watts = 4.07 x Msr Watts"/>
    <s v="Res outdoor CFL base case, Total Watts = 4.07 x Msr Watts"/>
    <x v="506"/>
    <s v="CFLratio0407"/>
    <s v="CFLratio0407"/>
    <s v="CFLscw(21w)"/>
    <s v="Standard"/>
    <m/>
    <m/>
    <s v="None"/>
    <s v="DEER1314"/>
  </r>
  <r>
    <n v="2146"/>
    <s v="Res-Lighting-OutGen_CFLratio0407_CFLscw-22w"/>
    <x v="483"/>
    <s v="DEER1314"/>
    <s v="D13 v1.0"/>
    <d v="2014-05-23T15:34:31"/>
    <s v="DEER Lighting measure"/>
    <s v="ErRobNc"/>
    <s v="Res-Oltg-dWatt-CFL"/>
    <s v="DEER"/>
    <s v="Scaled"/>
    <s v="BaseRatio"/>
    <n v="68"/>
    <n v="68"/>
    <s v="None"/>
    <m/>
    <b v="0"/>
    <m/>
    <b v="1"/>
    <s v="Res"/>
    <s v="Any"/>
    <x v="4"/>
    <s v="OutGen"/>
    <s v="Ltg_Lamp"/>
    <x v="24"/>
    <m/>
    <m/>
    <s v="ILtg-CFL-Res"/>
    <s v="ILtg-Incand-Res"/>
    <s v="Res outdoor CFL base case, Total Watts = 4.07 x Msr Watts"/>
    <s v="Res outdoor CFL base case, Total Watts = 4.07 x Msr Watts"/>
    <x v="507"/>
    <s v="CFLratio0407"/>
    <s v="CFLratio0407"/>
    <s v="CFLscw(22w)"/>
    <s v="Standard"/>
    <m/>
    <m/>
    <s v="None"/>
    <s v="DEER1314"/>
  </r>
  <r>
    <n v="2147"/>
    <s v="Res-Lighting-OutGen_CFLratio0407_CFLscw-23w"/>
    <x v="483"/>
    <s v="DEER1314"/>
    <s v="D13 v1.0"/>
    <d v="2014-05-23T15:34:31"/>
    <s v="DEER Lighting measure"/>
    <s v="ErRobNc"/>
    <s v="Res-Oltg-dWatt-CFL"/>
    <s v="DEER"/>
    <s v="Scaled"/>
    <s v="BaseRatio"/>
    <n v="71"/>
    <n v="71"/>
    <s v="None"/>
    <m/>
    <b v="0"/>
    <m/>
    <b v="1"/>
    <s v="Res"/>
    <s v="Any"/>
    <x v="4"/>
    <s v="OutGen"/>
    <s v="Ltg_Lamp"/>
    <x v="24"/>
    <m/>
    <m/>
    <s v="ILtg-CFL-Res"/>
    <s v="ILtg-Incand-Res"/>
    <s v="Res outdoor CFL base case, Total Watts = 4.07 x Msr Watts"/>
    <s v="Res outdoor CFL base case, Total Watts = 4.07 x Msr Watts"/>
    <x v="508"/>
    <s v="CFLratio0407"/>
    <s v="CFLratio0407"/>
    <s v="CFLscw(23w)"/>
    <s v="Standard"/>
    <m/>
    <m/>
    <s v="None"/>
    <s v="DEER1314"/>
  </r>
  <r>
    <n v="2148"/>
    <s v="Res-Lighting-OutGen_CFLratio0407_CFLscw-24w"/>
    <x v="483"/>
    <s v="DEER1314"/>
    <s v="D13 v1.0"/>
    <d v="2014-05-23T15:34:31"/>
    <s v="DEER Lighting measure"/>
    <s v="ErRobNc"/>
    <s v="Res-Oltg-dWatt-CFL"/>
    <s v="DEER"/>
    <s v="Scaled"/>
    <s v="BaseRatio"/>
    <n v="74"/>
    <n v="74"/>
    <s v="None"/>
    <m/>
    <b v="0"/>
    <m/>
    <b v="1"/>
    <s v="Res"/>
    <s v="Any"/>
    <x v="4"/>
    <s v="OutGen"/>
    <s v="Ltg_Lamp"/>
    <x v="24"/>
    <m/>
    <m/>
    <s v="ILtg-CFL-Res"/>
    <s v="ILtg-Incand-Res"/>
    <s v="Res outdoor CFL base case, Total Watts = 4.07 x Msr Watts"/>
    <s v="Res outdoor CFL base case, Total Watts = 4.07 x Msr Watts"/>
    <x v="509"/>
    <s v="CFLratio0407"/>
    <s v="CFLratio0407"/>
    <s v="CFLscw(24w)"/>
    <s v="Standard"/>
    <m/>
    <m/>
    <s v="None"/>
    <s v="DEER1314"/>
  </r>
  <r>
    <n v="2149"/>
    <s v="Res-Lighting-OutGen_CFLratio0407_CFLscw-25w"/>
    <x v="483"/>
    <s v="DEER1314"/>
    <s v="D13 v1.0"/>
    <d v="2014-05-23T15:34:31"/>
    <s v="DEER Lighting measure"/>
    <s v="ErRobNc"/>
    <s v="Res-Oltg-dWatt-CFL"/>
    <s v="DEER"/>
    <s v="Scaled"/>
    <s v="BaseRatio"/>
    <n v="77"/>
    <n v="77"/>
    <s v="None"/>
    <m/>
    <b v="0"/>
    <m/>
    <b v="1"/>
    <s v="Res"/>
    <s v="Any"/>
    <x v="4"/>
    <s v="OutGen"/>
    <s v="Ltg_Lamp"/>
    <x v="24"/>
    <m/>
    <m/>
    <s v="ILtg-CFL-Res"/>
    <s v="ILtg-Incand-Res"/>
    <s v="Res outdoor CFL base case, Total Watts = 4.07 x Msr Watts"/>
    <s v="Res outdoor CFL base case, Total Watts = 4.07 x Msr Watts"/>
    <x v="510"/>
    <s v="CFLratio0407"/>
    <s v="CFLratio0407"/>
    <s v="CFLscw(25w)"/>
    <s v="Standard"/>
    <m/>
    <m/>
    <s v="None"/>
    <s v="DEER1314"/>
  </r>
  <r>
    <n v="2150"/>
    <s v="Res-Lighting-OutGen_CFLratio0407_CFLscw-26w"/>
    <x v="483"/>
    <s v="DEER1314"/>
    <s v="D13 v1.0"/>
    <d v="2014-05-23T15:34:31"/>
    <s v="DEER Lighting measure"/>
    <s v="ErRobNc"/>
    <s v="Res-Oltg-dWatt-CFL"/>
    <s v="DEER"/>
    <s v="Scaled"/>
    <s v="BaseRatio"/>
    <n v="80"/>
    <n v="80"/>
    <s v="None"/>
    <m/>
    <b v="0"/>
    <m/>
    <b v="1"/>
    <s v="Res"/>
    <s v="Any"/>
    <x v="4"/>
    <s v="OutGen"/>
    <s v="Ltg_Lamp"/>
    <x v="24"/>
    <m/>
    <m/>
    <s v="ILtg-CFL-Res"/>
    <s v="ILtg-Incand-Res"/>
    <s v="Res outdoor CFL base case, Total Watts = 4.07 x Msr Watts"/>
    <s v="Res outdoor CFL base case, Total Watts = 4.07 x Msr Watts"/>
    <x v="511"/>
    <s v="CFLratio0407"/>
    <s v="CFLratio0407"/>
    <s v="CFLscw(26w)"/>
    <s v="Standard"/>
    <m/>
    <m/>
    <s v="None"/>
    <s v="DEER1314"/>
  </r>
  <r>
    <n v="2151"/>
    <s v="Res-Lighting-OutGen_CFLratio0407_CFLscw-27w"/>
    <x v="483"/>
    <s v="DEER1314"/>
    <s v="D13 v1.0"/>
    <d v="2014-05-23T15:34:31"/>
    <s v="DEER Lighting measure"/>
    <s v="ErRobNc"/>
    <s v="Res-Oltg-dWatt-CFL"/>
    <s v="DEER"/>
    <s v="Scaled"/>
    <s v="BaseRatio"/>
    <n v="83"/>
    <n v="83"/>
    <s v="None"/>
    <m/>
    <b v="0"/>
    <m/>
    <b v="1"/>
    <s v="Res"/>
    <s v="Any"/>
    <x v="4"/>
    <s v="OutGen"/>
    <s v="Ltg_Lamp"/>
    <x v="24"/>
    <m/>
    <m/>
    <s v="ILtg-CFL-Res"/>
    <s v="ILtg-Incand-Res"/>
    <s v="Res outdoor CFL base case, Total Watts = 4.07 x Msr Watts"/>
    <s v="Res outdoor CFL base case, Total Watts = 4.07 x Msr Watts"/>
    <x v="512"/>
    <s v="CFLratio0407"/>
    <s v="CFLratio0407"/>
    <s v="CFLscw(27w)"/>
    <s v="Standard"/>
    <m/>
    <m/>
    <s v="None"/>
    <s v="DEER1314"/>
  </r>
  <r>
    <n v="2152"/>
    <s v="Res-Lighting-OutGen_CFLratio0407_CFLscw-28w"/>
    <x v="483"/>
    <s v="DEER1314"/>
    <s v="D13 v1.0"/>
    <d v="2014-05-23T15:34:31"/>
    <s v="DEER Lighting measure"/>
    <s v="ErRobNc"/>
    <s v="Res-Oltg-dWatt-CFL"/>
    <s v="DEER"/>
    <s v="Scaled"/>
    <s v="BaseRatio"/>
    <n v="86"/>
    <n v="86"/>
    <s v="None"/>
    <m/>
    <b v="0"/>
    <m/>
    <b v="1"/>
    <s v="Res"/>
    <s v="Any"/>
    <x v="4"/>
    <s v="OutGen"/>
    <s v="Ltg_Lamp"/>
    <x v="24"/>
    <m/>
    <m/>
    <s v="ILtg-CFL-Res"/>
    <s v="ILtg-Incand-Res"/>
    <s v="Res outdoor CFL base case, Total Watts = 4.07 x Msr Watts"/>
    <s v="Res outdoor CFL base case, Total Watts = 4.07 x Msr Watts"/>
    <x v="513"/>
    <s v="CFLratio0407"/>
    <s v="CFLratio0407"/>
    <s v="CFLscw(28w)"/>
    <s v="Standard"/>
    <m/>
    <m/>
    <s v="None"/>
    <s v="DEER1314"/>
  </r>
  <r>
    <n v="2153"/>
    <s v="Res-Lighting-OutGen_CFLratio0407_CFLscw-29w"/>
    <x v="483"/>
    <s v="DEER1314"/>
    <s v="D13 v1.0"/>
    <d v="2014-05-23T15:34:31"/>
    <s v="DEER Lighting measure"/>
    <s v="ErRobNc"/>
    <s v="Res-Oltg-dWatt-CFL"/>
    <s v="DEER"/>
    <s v="Scaled"/>
    <s v="BaseRatio"/>
    <n v="89"/>
    <n v="89"/>
    <s v="None"/>
    <m/>
    <b v="0"/>
    <m/>
    <b v="1"/>
    <s v="Res"/>
    <s v="Any"/>
    <x v="4"/>
    <s v="OutGen"/>
    <s v="Ltg_Lamp"/>
    <x v="24"/>
    <m/>
    <m/>
    <s v="ILtg-CFL-Res"/>
    <s v="ILtg-Incand-Res"/>
    <s v="Res outdoor CFL base case, Total Watts = 4.07 x Msr Watts"/>
    <s v="Res outdoor CFL base case, Total Watts = 4.07 x Msr Watts"/>
    <x v="514"/>
    <s v="CFLratio0407"/>
    <s v="CFLratio0407"/>
    <s v="CFLscw(29w)"/>
    <s v="Standard"/>
    <m/>
    <m/>
    <s v="None"/>
    <s v="DEER1314"/>
  </r>
  <r>
    <n v="2154"/>
    <s v="Res-Lighting-OutGen_CFLratio0407_CFLscw-30w"/>
    <x v="483"/>
    <s v="DEER1314"/>
    <s v="D13 v1.0"/>
    <d v="2014-05-23T15:34:31"/>
    <s v="DEER Lighting measure"/>
    <s v="ErRobNc"/>
    <s v="Res-Oltg-dWatt-CFL"/>
    <s v="DEER"/>
    <s v="Scaled"/>
    <s v="BaseRatio"/>
    <n v="92"/>
    <n v="92"/>
    <s v="None"/>
    <m/>
    <b v="0"/>
    <m/>
    <b v="1"/>
    <s v="Res"/>
    <s v="Any"/>
    <x v="4"/>
    <s v="OutGen"/>
    <s v="Ltg_Lamp"/>
    <x v="24"/>
    <m/>
    <m/>
    <s v="ILtg-CFL-Res"/>
    <s v="ILtg-Incand-Res"/>
    <s v="Res outdoor CFL base case, Total Watts = 4.07 x Msr Watts"/>
    <s v="Res outdoor CFL base case, Total Watts = 4.07 x Msr Watts"/>
    <x v="515"/>
    <s v="CFLratio0407"/>
    <s v="CFLratio0407"/>
    <s v="CFLscw(30w)"/>
    <s v="Standard"/>
    <m/>
    <m/>
    <s v="None"/>
    <s v="DEER1314"/>
  </r>
  <r>
    <n v="2155"/>
    <s v="Res-Lighting-OutGen_CFLratio0407_CFLscw-31w"/>
    <x v="483"/>
    <s v="DEER1314"/>
    <s v="D13 v1.0"/>
    <d v="2014-05-23T15:34:31"/>
    <s v="DEER Lighting measure"/>
    <s v="ErRobNc"/>
    <s v="Res-Oltg-dWatt-CFL"/>
    <s v="DEER"/>
    <s v="Scaled"/>
    <s v="BaseRatio"/>
    <n v="95"/>
    <n v="95"/>
    <s v="None"/>
    <m/>
    <b v="0"/>
    <m/>
    <b v="1"/>
    <s v="Res"/>
    <s v="Any"/>
    <x v="4"/>
    <s v="OutGen"/>
    <s v="Ltg_Lamp"/>
    <x v="24"/>
    <m/>
    <m/>
    <s v="ILtg-CFL-Res"/>
    <s v="ILtg-Incand-Res"/>
    <s v="Res outdoor CFL base case, Total Watts = 4.07 x Msr Watts"/>
    <s v="Res outdoor CFL base case, Total Watts = 4.07 x Msr Watts"/>
    <x v="516"/>
    <s v="CFLratio0407"/>
    <s v="CFLratio0407"/>
    <s v="CFLscw(31w)"/>
    <s v="Standard"/>
    <m/>
    <m/>
    <s v="None"/>
    <s v="DEER1314"/>
  </r>
  <r>
    <n v="2156"/>
    <s v="Res-Lighting-OutGen_CFLratio0407_CFLscw-32w"/>
    <x v="483"/>
    <s v="DEER1314"/>
    <s v="D13 v1.0"/>
    <d v="2014-05-23T15:34:31"/>
    <s v="DEER Lighting measure"/>
    <s v="ErRobNc"/>
    <s v="Res-Oltg-dWatt-CFL"/>
    <s v="DEER"/>
    <s v="Scaled"/>
    <s v="BaseRatio"/>
    <n v="98"/>
    <n v="98"/>
    <s v="None"/>
    <m/>
    <b v="0"/>
    <m/>
    <b v="1"/>
    <s v="Res"/>
    <s v="Any"/>
    <x v="4"/>
    <s v="OutGen"/>
    <s v="Ltg_Lamp"/>
    <x v="24"/>
    <m/>
    <m/>
    <s v="ILtg-CFL-Res"/>
    <s v="ILtg-Incand-Res"/>
    <s v="Res outdoor CFL base case, Total Watts = 4.07 x Msr Watts"/>
    <s v="Res outdoor CFL base case, Total Watts = 4.07 x Msr Watts"/>
    <x v="517"/>
    <s v="CFLratio0407"/>
    <s v="CFLratio0407"/>
    <s v="CFLscw(32w)"/>
    <s v="Standard"/>
    <m/>
    <m/>
    <s v="None"/>
    <s v="DEER1314"/>
  </r>
  <r>
    <n v="2157"/>
    <s v="Res-Lighting-OutGen_CFLratio0407_CFLscw-3w"/>
    <x v="483"/>
    <s v="DEER1314"/>
    <s v="D13 v1.0"/>
    <d v="2014-05-23T15:34:31"/>
    <s v="DEER Lighting measure"/>
    <s v="ErRobNc"/>
    <s v="Res-Oltg-dWatt-CFL"/>
    <s v="DEER"/>
    <s v="Scaled"/>
    <s v="BaseRatio"/>
    <n v="9"/>
    <n v="9"/>
    <s v="None"/>
    <m/>
    <b v="0"/>
    <m/>
    <b v="1"/>
    <s v="Res"/>
    <s v="Any"/>
    <x v="4"/>
    <s v="OutGen"/>
    <s v="Ltg_Lamp"/>
    <x v="24"/>
    <m/>
    <m/>
    <s v="ILtg-CFL-Res"/>
    <s v="ILtg-Incand-Res"/>
    <s v="Res outdoor CFL base case, Total Watts = 4.07 x Msr Watts"/>
    <s v="Res outdoor CFL base case, Total Watts = 4.07 x Msr Watts"/>
    <x v="518"/>
    <s v="CFLratio0407"/>
    <s v="CFLratio0407"/>
    <s v="CFLscw(3w)"/>
    <s v="Standard"/>
    <m/>
    <m/>
    <s v="None"/>
    <s v="DEER1314"/>
  </r>
  <r>
    <n v="2158"/>
    <s v="Res-Lighting-OutGen_CFLratio0407_CFLscw-42w"/>
    <x v="483"/>
    <s v="DEER1314"/>
    <s v="D13 v1.0"/>
    <d v="2014-05-23T15:34:31"/>
    <s v="DEER Lighting measure"/>
    <s v="ErRobNc"/>
    <s v="Res-Oltg-dWatt-CFL"/>
    <s v="DEER"/>
    <s v="Scaled"/>
    <s v="BaseRatio"/>
    <n v="129"/>
    <n v="129"/>
    <s v="None"/>
    <m/>
    <b v="0"/>
    <m/>
    <b v="1"/>
    <s v="Res"/>
    <s v="Any"/>
    <x v="4"/>
    <s v="OutGen"/>
    <s v="Ltg_Lamp"/>
    <x v="24"/>
    <m/>
    <m/>
    <s v="ILtg-CFL-Res"/>
    <s v="ILtg-Incand-Res"/>
    <s v="Res outdoor CFL base case, Total Watts = 4.07 x Msr Watts"/>
    <s v="Res outdoor CFL base case, Total Watts = 4.07 x Msr Watts"/>
    <x v="519"/>
    <s v="CFLratio0407"/>
    <s v="CFLratio0407"/>
    <s v="CFLscw(42w)"/>
    <s v="Standard"/>
    <m/>
    <m/>
    <s v="None"/>
    <s v="DEER1314"/>
  </r>
  <r>
    <n v="2159"/>
    <s v="Res-Lighting-OutGen_CFLratio0407_CFLscw-4w"/>
    <x v="483"/>
    <s v="DEER1314"/>
    <s v="D13 v1.0"/>
    <d v="2014-05-23T15:34:31"/>
    <s v="DEER Lighting measure"/>
    <s v="ErRobNc"/>
    <s v="Res-Oltg-dWatt-CFL"/>
    <s v="DEER"/>
    <s v="Scaled"/>
    <s v="BaseRatio"/>
    <n v="12"/>
    <n v="12"/>
    <s v="None"/>
    <m/>
    <b v="0"/>
    <m/>
    <b v="1"/>
    <s v="Res"/>
    <s v="Any"/>
    <x v="4"/>
    <s v="OutGen"/>
    <s v="Ltg_Lamp"/>
    <x v="24"/>
    <m/>
    <m/>
    <s v="ILtg-CFL-Res"/>
    <s v="ILtg-Incand-Res"/>
    <s v="Res outdoor CFL base case, Total Watts = 4.07 x Msr Watts"/>
    <s v="Res outdoor CFL base case, Total Watts = 4.07 x Msr Watts"/>
    <x v="520"/>
    <s v="CFLratio0407"/>
    <s v="CFLratio0407"/>
    <s v="CFLscw(4w)"/>
    <s v="Standard"/>
    <m/>
    <m/>
    <s v="None"/>
    <s v="DEER1314"/>
  </r>
  <r>
    <n v="2160"/>
    <s v="Res-Lighting-OutGen_CFLratio0407_CFLscw-55w"/>
    <x v="483"/>
    <s v="DEER1314"/>
    <s v="D13 v1.0"/>
    <d v="2014-05-23T15:34:31"/>
    <s v="DEER Lighting measure"/>
    <s v="ErRobNc"/>
    <s v="Res-Oltg-dWatt-CFL"/>
    <s v="DEER"/>
    <s v="Scaled"/>
    <s v="BaseRatio"/>
    <n v="169"/>
    <n v="169"/>
    <s v="None"/>
    <m/>
    <b v="0"/>
    <m/>
    <b v="1"/>
    <s v="Res"/>
    <s v="Any"/>
    <x v="4"/>
    <s v="OutGen"/>
    <s v="Ltg_Lamp"/>
    <x v="24"/>
    <m/>
    <m/>
    <s v="ILtg-CFL-Res"/>
    <s v="ILtg-Incand-Res"/>
    <s v="Res outdoor CFL base case, Total Watts = 4.07 x Msr Watts"/>
    <s v="Res outdoor CFL base case, Total Watts = 4.07 x Msr Watts"/>
    <x v="521"/>
    <s v="CFLratio0407"/>
    <s v="CFLratio0407"/>
    <s v="CFLscw(55w)"/>
    <s v="Standard"/>
    <m/>
    <m/>
    <s v="None"/>
    <s v="DEER1314"/>
  </r>
  <r>
    <n v="2161"/>
    <s v="Res-Lighting-OutGen_CFLratio0407_CFLscw-5w"/>
    <x v="483"/>
    <s v="DEER1314"/>
    <s v="D13 v1.0"/>
    <d v="2014-05-23T15:34:31"/>
    <s v="DEER Lighting measure"/>
    <s v="ErRobNc"/>
    <s v="Res-Oltg-dWatt-CFL"/>
    <s v="DEER"/>
    <s v="Scaled"/>
    <s v="BaseRatio"/>
    <n v="15"/>
    <n v="15"/>
    <s v="None"/>
    <m/>
    <b v="0"/>
    <m/>
    <b v="1"/>
    <s v="Res"/>
    <s v="Any"/>
    <x v="4"/>
    <s v="OutGen"/>
    <s v="Ltg_Lamp"/>
    <x v="24"/>
    <m/>
    <m/>
    <s v="ILtg-CFL-Res"/>
    <s v="ILtg-Incand-Res"/>
    <s v="Res outdoor CFL base case, Total Watts = 4.07 x Msr Watts"/>
    <s v="Res outdoor CFL base case, Total Watts = 4.07 x Msr Watts"/>
    <x v="522"/>
    <s v="CFLratio0407"/>
    <s v="CFLratio0407"/>
    <s v="CFLscw(5w)"/>
    <s v="Standard"/>
    <m/>
    <m/>
    <s v="None"/>
    <s v="DEER1314"/>
  </r>
  <r>
    <n v="2162"/>
    <s v="Res-Lighting-OutGen_CFLratio0407_CFLscw-60w"/>
    <x v="483"/>
    <s v="DEER1314"/>
    <s v="D13 v1.0"/>
    <d v="2014-05-23T15:34:31"/>
    <s v="DEER Lighting measure"/>
    <s v="ErRobNc"/>
    <s v="Res-Oltg-dWatt-CFL"/>
    <s v="DEER"/>
    <s v="Scaled"/>
    <s v="BaseRatio"/>
    <n v="184"/>
    <n v="184"/>
    <s v="None"/>
    <m/>
    <b v="0"/>
    <m/>
    <b v="1"/>
    <s v="Res"/>
    <s v="Any"/>
    <x v="4"/>
    <s v="OutGen"/>
    <s v="Ltg_Lamp"/>
    <x v="24"/>
    <m/>
    <m/>
    <s v="ILtg-CFL-Res"/>
    <s v="ILtg-Incand-Res"/>
    <s v="Res outdoor CFL base case, Total Watts = 4.07 x Msr Watts"/>
    <s v="Res outdoor CFL base case, Total Watts = 4.07 x Msr Watts"/>
    <x v="523"/>
    <s v="CFLratio0407"/>
    <s v="CFLratio0407"/>
    <s v="CFLscw(60w)"/>
    <s v="Standard"/>
    <m/>
    <m/>
    <s v="None"/>
    <s v="DEER1314"/>
  </r>
  <r>
    <n v="2163"/>
    <s v="Res-Lighting-OutGen_CFLratio0407_CFLscw-6w"/>
    <x v="483"/>
    <s v="DEER1314"/>
    <s v="D13 v1.0"/>
    <d v="2014-05-23T15:34:31"/>
    <s v="DEER Lighting measure"/>
    <s v="ErRobNc"/>
    <s v="Res-Oltg-dWatt-CFL"/>
    <s v="DEER"/>
    <s v="Scaled"/>
    <s v="BaseRatio"/>
    <n v="18"/>
    <n v="18"/>
    <s v="None"/>
    <m/>
    <b v="0"/>
    <m/>
    <b v="1"/>
    <s v="Res"/>
    <s v="Any"/>
    <x v="4"/>
    <s v="OutGen"/>
    <s v="Ltg_Lamp"/>
    <x v="24"/>
    <m/>
    <m/>
    <s v="ILtg-CFL-Res"/>
    <s v="ILtg-Incand-Res"/>
    <s v="Res outdoor CFL base case, Total Watts = 4.07 x Msr Watts"/>
    <s v="Res outdoor CFL base case, Total Watts = 4.07 x Msr Watts"/>
    <x v="524"/>
    <s v="CFLratio0407"/>
    <s v="CFLratio0407"/>
    <s v="CFLscw(6w)"/>
    <s v="Standard"/>
    <m/>
    <m/>
    <s v="None"/>
    <s v="DEER1314"/>
  </r>
  <r>
    <n v="2164"/>
    <s v="Res-Lighting-OutGen_CFLratio0407_CFLscw-7w"/>
    <x v="483"/>
    <s v="DEER1314"/>
    <s v="D13 v1.0"/>
    <d v="2014-05-23T15:34:31"/>
    <s v="DEER Lighting measure"/>
    <s v="ErRobNc"/>
    <s v="Res-Oltg-dWatt-CFL"/>
    <s v="DEER"/>
    <s v="Scaled"/>
    <s v="BaseRatio"/>
    <n v="21"/>
    <n v="21"/>
    <s v="None"/>
    <m/>
    <b v="0"/>
    <m/>
    <b v="1"/>
    <s v="Res"/>
    <s v="Any"/>
    <x v="4"/>
    <s v="OutGen"/>
    <s v="Ltg_Lamp"/>
    <x v="24"/>
    <m/>
    <m/>
    <s v="ILtg-CFL-Res"/>
    <s v="ILtg-Incand-Res"/>
    <s v="Res outdoor CFL base case, Total Watts = 4.07 x Msr Watts"/>
    <s v="Res outdoor CFL base case, Total Watts = 4.07 x Msr Watts"/>
    <x v="525"/>
    <s v="CFLratio0407"/>
    <s v="CFLratio0407"/>
    <s v="CFLscw(7w)"/>
    <s v="Standard"/>
    <m/>
    <m/>
    <s v="None"/>
    <s v="DEER1314"/>
  </r>
  <r>
    <n v="2165"/>
    <s v="Res-Lighting-OutGen_CFLratio0407_CFLscw-80w"/>
    <x v="483"/>
    <s v="DEER1314"/>
    <s v="D13 v1.0"/>
    <d v="2014-05-23T15:34:31"/>
    <s v="DEER Lighting measure"/>
    <s v="ErRobNc"/>
    <s v="Res-Oltg-dWatt-CFL"/>
    <s v="DEER"/>
    <s v="Scaled"/>
    <s v="BaseRatio"/>
    <n v="246"/>
    <n v="246"/>
    <s v="None"/>
    <m/>
    <b v="0"/>
    <m/>
    <b v="1"/>
    <s v="Res"/>
    <s v="Any"/>
    <x v="4"/>
    <s v="OutGen"/>
    <s v="Ltg_Lamp"/>
    <x v="24"/>
    <m/>
    <m/>
    <s v="ILtg-CFL-Res"/>
    <s v="ILtg-Incand-Res"/>
    <s v="Res outdoor CFL base case, Total Watts = 4.07 x Msr Watts"/>
    <s v="Res outdoor CFL base case, Total Watts = 4.07 x Msr Watts"/>
    <x v="526"/>
    <s v="CFLratio0407"/>
    <s v="CFLratio0407"/>
    <s v="CFLscw(80w)"/>
    <s v="Standard"/>
    <m/>
    <m/>
    <s v="None"/>
    <s v="DEER1314"/>
  </r>
  <r>
    <n v="2166"/>
    <s v="Res-Lighting-OutGen_CFLratio0407_CFLscw-8w"/>
    <x v="483"/>
    <s v="DEER1314"/>
    <s v="D13 v1.0"/>
    <d v="2014-05-23T15:34:31"/>
    <s v="DEER Lighting measure"/>
    <s v="ErRobNc"/>
    <s v="Res-Oltg-dWatt-CFL"/>
    <s v="DEER"/>
    <s v="Scaled"/>
    <s v="BaseRatio"/>
    <n v="25"/>
    <n v="25"/>
    <s v="None"/>
    <m/>
    <b v="0"/>
    <m/>
    <b v="1"/>
    <s v="Res"/>
    <s v="Any"/>
    <x v="4"/>
    <s v="OutGen"/>
    <s v="Ltg_Lamp"/>
    <x v="24"/>
    <m/>
    <m/>
    <s v="ILtg-CFL-Res"/>
    <s v="ILtg-Incand-Res"/>
    <s v="Res outdoor CFL base case, Total Watts = 4.07 x Msr Watts"/>
    <s v="Res outdoor CFL base case, Total Watts = 4.07 x Msr Watts"/>
    <x v="527"/>
    <s v="CFLratio0407"/>
    <s v="CFLratio0407"/>
    <s v="CFLscw(8w)"/>
    <s v="Standard"/>
    <m/>
    <m/>
    <s v="None"/>
    <s v="DEER1314"/>
  </r>
  <r>
    <n v="2167"/>
    <s v="Res-Lighting-OutGen_CFLratio0407_CFLscw-9w"/>
    <x v="483"/>
    <s v="DEER1314"/>
    <s v="D13 v1.0"/>
    <d v="2014-05-23T15:34:31"/>
    <s v="DEER Lighting measure"/>
    <s v="ErRobNc"/>
    <s v="Res-Oltg-dWatt-CFL"/>
    <s v="DEER"/>
    <s v="Scaled"/>
    <s v="BaseRatio"/>
    <n v="28"/>
    <n v="28"/>
    <s v="None"/>
    <m/>
    <b v="0"/>
    <m/>
    <b v="1"/>
    <s v="Res"/>
    <s v="Any"/>
    <x v="4"/>
    <s v="OutGen"/>
    <s v="Ltg_Lamp"/>
    <x v="24"/>
    <m/>
    <m/>
    <s v="ILtg-CFL-Res"/>
    <s v="ILtg-Incand-Res"/>
    <s v="Res outdoor CFL base case, Total Watts = 4.07 x Msr Watts"/>
    <s v="Res outdoor CFL base case, Total Watts = 4.07 x Msr Watts"/>
    <x v="528"/>
    <s v="CFLratio0407"/>
    <s v="CFLratio0407"/>
    <s v="CFLscw(9w)"/>
    <s v="Standard"/>
    <m/>
    <m/>
    <s v="None"/>
    <s v="DEER1314"/>
  </r>
  <r>
    <n v="2168"/>
    <s v="Com-Lighting-InGen_T12-48in-144w-A_T12-48in-144w-A_T12-48in-76w"/>
    <x v="484"/>
    <s v="DEER2014"/>
    <s v="D13 v1.2"/>
    <d v="2014-05-23T15:34:31"/>
    <s v="DEER Lighting measure"/>
    <s v="RobNc"/>
    <s v="Com-Iltg-dWatt-LF_OSbldg"/>
    <s v="DEER"/>
    <s v="Scaled"/>
    <s v="Delta"/>
    <n v="68"/>
    <n v="68"/>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12, 48 inch, 34W, 2475 lm, CRI = 60, rated life = 20000 hours (4): LF Ballast: Energy Saver Magnetic (EPACT compliant), Rapid Start, Normal LO (2); Total Watts = 144"/>
    <x v="566"/>
    <s v="LFLmpBlst-T12-48in-34w+MagES-RS-NLO(144w)"/>
    <s v="LFLmpBlst-T12-48in-34w+MagES-RS-NLO(144w)"/>
    <s v="LFLmpBlst-T12-48in-34w+MagES-RS-NLO-Del(76w)"/>
    <s v="Standard"/>
    <s v="D08-NE-ILtg-LFluor-Prim-Rtr-48in34wT12ESMg144w-48in34wT122ESMg76w"/>
    <s v="Delamping"/>
    <s v="DEER1314-Ltg-Com-LF"/>
    <s v="DEER2014"/>
  </r>
  <r>
    <n v="2169"/>
    <s v="Com-Lighting-InGen_T12-48in-216w_T12-48in-216w_T12-48in-152w"/>
    <x v="484"/>
    <s v="DEER2014"/>
    <s v="D13 v1.2"/>
    <d v="2014-05-23T15:34:31"/>
    <s v="DEER Lighting measure"/>
    <s v="RobNc"/>
    <s v="Com-Iltg-dWatt-LF_OSbldg"/>
    <s v="DEER"/>
    <s v="Scaled"/>
    <s v="Delta"/>
    <n v="64"/>
    <n v="64"/>
    <s v="None"/>
    <m/>
    <b v="0"/>
    <m/>
    <b v="1"/>
    <s v="Com"/>
    <s v="Any"/>
    <x v="4"/>
    <s v="InGen"/>
    <s v="Ltg_Lmp+Blst"/>
    <x v="25"/>
    <m/>
    <m/>
    <s v="ILtg-Lfluor-fix"/>
    <s v="ILtg-Lfluor-fix"/>
    <s v="LF lamp and ballast: LF lamp: T12, 48 inch, 34W, 2475 lm, CRI = 60, rated life = 20000 hours (6): LF Ballast: Energy Saver Magnetic (EPACT compliant), Rapid Start, Normal LO (2); Total Watts = 216"/>
    <s v="LF lamp and ballast: LF lamp: T12, 48 inch, 34W, 2475 lm, CRI = 60, rated life = 20000 hours (6): LF Ballast: Energy Saver Magnetic (EPACT compliant), Rapid Start, Normal LO (2); Total Watts = 216"/>
    <x v="567"/>
    <s v="LFLmpBlst-T12-48in-34w+MagES-RS-NLO(216w)"/>
    <s v="LFLmpBlst-T12-48in-34w+MagES-RS-NLO(216w)"/>
    <s v="LFLmpBlst-T12-48in-34w+MagES-RS-NLO-Del(152w)"/>
    <s v="Standard"/>
    <s v="D08-NE-ILtg-LFluor-Prim-Rtr-48in34wT12ESMg216w-48in34wT12ESMg152w"/>
    <s v="Delamping"/>
    <s v="DEER1314-Ltg-Com-LF"/>
    <s v="DEER2014"/>
  </r>
  <r>
    <n v="2170"/>
    <s v="Com-Lighting-InGen_T12-48in-43w-A_T5-46in-33w_T5-46in-33w"/>
    <x v="485"/>
    <s v="DEER2014"/>
    <s v="D13 v1.2"/>
    <d v="2014-05-23T15:34:31"/>
    <s v="DEER Lighting measure"/>
    <s v="ErRul"/>
    <s v="Com-Iltg-dWatt-LF_OSbldg"/>
    <s v="DEER"/>
    <s v="Scaled"/>
    <s v="Delta"/>
    <n v="0"/>
    <n v="10"/>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5, 46 inch, 28W, 2750 lm, CRI = 85, rated life = 25000 hours (1): LF Ballast: Electronic, Programmed Start, High LO (1); Total Watts = 33"/>
    <x v="568"/>
    <s v="LFLmpBlst-T12-48in-34w+MagES-RS-NLO(43w)"/>
    <s v="LFLmpBlst-T5-46in-28w+El-PS-HLO(33w)"/>
    <s v="LFLmpBlst-T5-46in-28w+El-PS-HLO(33w)"/>
    <s v="Standard"/>
    <s v="D08-NE-ILtg-LFluor-Prim-RplLPD-48in34wT12ESMg43w-46in28wT5PSEl33w"/>
    <m/>
    <s v="DEER1314-Ltg-Com-LF"/>
    <s v="DEER2014"/>
  </r>
  <r>
    <n v="2171"/>
    <s v="Com-Lighting-InGen_T12-48in-72w-A_T5-46in-64w_T5-46in-64w"/>
    <x v="485"/>
    <s v="DEER2014"/>
    <s v="D13 v1.2"/>
    <d v="2014-05-23T15:34:31"/>
    <s v="DEER Lighting measure"/>
    <s v="ErRul"/>
    <s v="Com-Iltg-dWatt-LF_OSbldg"/>
    <s v="DEER"/>
    <s v="Scaled"/>
    <s v="Delta"/>
    <n v="0"/>
    <n v="8"/>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5, 46 inch, 28W, 2750 lm, CRI = 85, rated life = 25000 hours (2): LF Ballast: Electronic, Programmed Start, High LO (1); Total Watts = 64"/>
    <x v="569"/>
    <s v="LFLmpBlst-T12-48in-34w+MagES-RS-NLO(72w)"/>
    <s v="LFLmpBlst-T5-46in-28w+El-PS-HLO(64w)"/>
    <s v="LFLmpBlst-T5-46in-28w+El-PS-HLO(64w)"/>
    <s v="Standard"/>
    <s v="D08-NE-ILtg-LFluor-Prim-RplLPD-48in34wT12ESMg72w-46in28wT5PSEl64w"/>
    <m/>
    <s v="DEER1314-Ltg-Com-LF"/>
    <s v="DEER2014"/>
  </r>
  <r>
    <n v="2172"/>
    <s v="Com-Lighting-InGen_T12-48in-115w_T5-46in-64w_T5-46in-64w"/>
    <x v="485"/>
    <s v="DEER2014"/>
    <s v="D13 v1.2"/>
    <d v="2014-05-23T15:34:31"/>
    <s v="DEER Lighting measure"/>
    <s v="ErRul"/>
    <s v="Com-Iltg-dWatt-LF_OSbldg"/>
    <s v="DEER"/>
    <s v="Scaled"/>
    <s v="Delta"/>
    <n v="0"/>
    <n v="51"/>
    <s v="None"/>
    <m/>
    <b v="0"/>
    <m/>
    <b v="1"/>
    <s v="Com"/>
    <s v="Any"/>
    <x v="4"/>
    <s v="InGen"/>
    <s v="Ltg_Lmp+Blst"/>
    <x v="25"/>
    <m/>
    <m/>
    <s v="ILtg-Lfluor-fix"/>
    <s v="ILtg-Lfluor-fix"/>
    <s v="LF lamp and ballast: LF lamp: T12, 48 inch, 34W, 2475 lm, CRI = 60, rated life = 20000 hours (3): LF Ballast: Energy Saver Magnetic (EPACT compliant), Rapid Start, Normal LO (1); Total Watts = 115"/>
    <s v="LF lamp and ballast: LF lamp: T5, 46 inch, 28W, 2750 lm, CRI = 85, rated life = 25000 hours (2): LF Ballast: Electronic, Programmed Start, High LO (1); Total Watts = 64"/>
    <x v="569"/>
    <s v="LFLmpBlst-T12-48in-34w+MagES-RS-NLO(115w)"/>
    <s v="LFLmpBlst-T5-46in-28w+El-PS-HLO(64w)"/>
    <s v="LFLmpBlst-T5-46in-28w+El-PS-HLO(64w)"/>
    <s v="Standard"/>
    <s v="D08-NE-ILtg-LFluor-Prim-RplLPD-48in34wT12ESMg115w-46in28wT5PSEl64w"/>
    <m/>
    <s v="DEER1314-Ltg-Com-LF"/>
    <s v="DEER2014"/>
  </r>
  <r>
    <n v="2173"/>
    <s v="Com-Lighting-InGen_T12-48in-144w-A_T5-46in-97w_T5-46in-97w"/>
    <x v="485"/>
    <s v="DEER2014"/>
    <s v="D13 v1.2"/>
    <d v="2014-05-23T15:34:31"/>
    <s v="DEER Lighting measure"/>
    <s v="ErRul"/>
    <s v="Com-Iltg-dWatt-LF_OSbldg"/>
    <s v="DEER"/>
    <s v="Scaled"/>
    <s v="Delta"/>
    <n v="0"/>
    <n v="47"/>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5, 46 inch, 28W, 2750 lm, CRI = 85, rated life = 25000 hours (3): LF Ballast: Electronic, Programmed Start, High LO (2); Total Watts = 97"/>
    <x v="570"/>
    <s v="LFLmpBlst-T12-48in-34w+MagES-RS-NLO(144w)"/>
    <s v="LFLmpBlst-T5-46in-28w+El-PS-HLO(97w)"/>
    <s v="LFLmpBlst-T5-46in-28w+El-PS-HLO(97w)"/>
    <s v="Standard"/>
    <s v="D08-NE-ILtg-LFluor-Prim-RplLPD-48in34wT12ESMg144w-46in28wT52PSEl97w"/>
    <m/>
    <s v="DEER1314-Ltg-Com-LF"/>
    <s v="DEER2014"/>
  </r>
  <r>
    <n v="2174"/>
    <s v="Com-Lighting-InGen_T8-48in-102w-B_T5-46in-97w_T5-46in-97w"/>
    <x v="485"/>
    <s v="DEER2014"/>
    <s v="D13 v1.2"/>
    <d v="2014-05-23T15:34:31"/>
    <s v="DEER Lighting measure"/>
    <s v="ErRul"/>
    <s v="Com-Iltg-dWatt-LF_OSbldg"/>
    <s v="DEER"/>
    <s v="Scaled"/>
    <s v="Delta"/>
    <n v="0"/>
    <n v="5"/>
    <s v="None"/>
    <m/>
    <b v="0"/>
    <m/>
    <b v="1"/>
    <s v="Com"/>
    <s v="Any"/>
    <x v="4"/>
    <s v="InGen"/>
    <s v="Ltg_Lmp+Blst"/>
    <x v="25"/>
    <m/>
    <m/>
    <s v="ILtg-Lfluor-fix"/>
    <s v="ILtg-Lfluor-fix"/>
    <s v="LF lamp and ballast: LF lamp: T8, 48 inch, 32W, 2970 lm, CRI = 82, rated life = 20000 hours (4): LF Ballast: Electronic, Instant Start, Reduced LO (1); Total Watts = 102"/>
    <s v="LF lamp and ballast: LF lamp: T5, 46 inch, 28W, 2750 lm, CRI = 85, rated life = 25000 hours (3): LF Ballast: Electronic, Programmed Start, High LO (2); Total Watts = 97"/>
    <x v="570"/>
    <s v="LFLmpBlst-T8-48in-32w-2g+El-IS-RLO(102w)"/>
    <s v="LFLmpBlst-T5-46in-28w+El-PS-HLO(97w)"/>
    <s v="LFLmpBlst-T5-46in-28w+El-PS-HLO(97w)"/>
    <s v="Standard"/>
    <m/>
    <m/>
    <s v="DEER1314-Ltg-Com-LF"/>
    <s v="DEER2014"/>
  </r>
  <r>
    <n v="2175"/>
    <s v="Com-Lighting-InGen_T12-48in-72w-A_T5-46in-59w_T5-46in-59w"/>
    <x v="485"/>
    <s v="DEER2014"/>
    <s v="D13 v1.2"/>
    <d v="2014-05-23T15:34:31"/>
    <s v="DEER Lighting measure"/>
    <s v="ErRul"/>
    <s v="Com-Iltg-dWatt-LF_OSbldg"/>
    <s v="DEER"/>
    <s v="Scaled"/>
    <s v="Delta"/>
    <n v="0"/>
    <n v="13"/>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5, 46 inch, 54W, 4750 lm, CRI = 85, rated life = 25000 hours (1): LF Ballast: Electronic, Programmed Start, High LO (0.5); Total Watts = 59"/>
    <x v="571"/>
    <s v="LFLmpBlst-T12-48in-34w+MagES-RS-NLO(72w)"/>
    <s v="LFLmpBlst-T5-46in-54w+El-PS-HLO(59w)"/>
    <s v="LFLmpBlst-T5-46in-54w+El-PS-HLO(59w)"/>
    <s v="Standard"/>
    <s v="D08-NE-ILtg-LFluor-Prim-RplLPD-48in34wT12ESMg72w-46in54wT5HOT2PSEl59w"/>
    <m/>
    <s v="DEER1314-Ltg-Com-LF"/>
    <s v="DEER2014"/>
  </r>
  <r>
    <n v="2176"/>
    <s v="Com-Lighting-InGen_T12-48in-72w-A_T5-46in-62w_T5-46in-62w"/>
    <x v="485"/>
    <s v="DEER2014"/>
    <s v="D13 v1.2"/>
    <d v="2014-05-23T15:34:31"/>
    <s v="DEER Lighting measure"/>
    <s v="ErRul"/>
    <s v="Com-Iltg-dWatt-LF_OSbldg"/>
    <s v="DEER"/>
    <s v="Scaled"/>
    <s v="Delta"/>
    <n v="0"/>
    <n v="10"/>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5, 46 inch, 54W, 4750 lm, CRI = 85, rated life = 25000 hours (1): LF Ballast: Electronic, Programmed Start, High LO (1); Total Watts = 62"/>
    <x v="572"/>
    <s v="LFLmpBlst-T12-48in-34w+MagES-RS-NLO(72w)"/>
    <s v="LFLmpBlst-T5-46in-54w+El-PS-HLO(62w)"/>
    <s v="LFLmpBlst-T5-46in-54w+El-PS-HLO(62w)"/>
    <s v="Standard"/>
    <s v="D08-NE-ILtg-LFluor-Prim-RplLPD-48in34wT12ESMg72w-46in54wT5HOPSEl62w"/>
    <m/>
    <s v="DEER1314-Ltg-Com-LF"/>
    <s v="DEER2014"/>
  </r>
  <r>
    <n v="2177"/>
    <s v="Com-Lighting-InGen_T12-48in-144w-A_T5-46in-117w_T5-46in-117w"/>
    <x v="485"/>
    <s v="DEER2014"/>
    <s v="D13 v1.2"/>
    <d v="2014-05-23T15:34:31"/>
    <s v="DEER Lighting measure"/>
    <s v="ErRul"/>
    <s v="Com-Iltg-dWatt-LF_OSbldg"/>
    <s v="DEER"/>
    <s v="Scaled"/>
    <s v="Delta"/>
    <n v="0"/>
    <n v="27"/>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5, 46 inch, 54W, 4750 lm, CRI = 85, rated life = 25000 hours (2): LF Ballast: Electronic, Programmed Start, High LO (1); Total Watts = 117"/>
    <x v="573"/>
    <s v="LFLmpBlst-T12-48in-34w+MagES-RS-NLO(144w)"/>
    <s v="LFLmpBlst-T5-46in-54w+El-PS-HLO(117w)"/>
    <s v="LFLmpBlst-T5-46in-54w+El-PS-HLO(117w)"/>
    <s v="Standard"/>
    <s v="D08-NE-ILtg-LFluor-Prim-RplLPD-48in34wT12ESMg144w-46in54wT5HOPSEl117w"/>
    <m/>
    <s v="DEER1314-Ltg-Com-LF"/>
    <s v="DEER2014"/>
  </r>
  <r>
    <n v="2178"/>
    <s v="Com-Lighting-InGen_PSMH-365w_PSMH-365w_T5-46in-234w"/>
    <x v="486"/>
    <s v="DEER2014"/>
    <s v="D13 v1.2"/>
    <d v="2014-05-23T15:34:31"/>
    <s v="DEER Lighting measure"/>
    <s v="RobNc"/>
    <s v="Com-Iltg-dWatt-LF_OSbldg"/>
    <s v="DEER"/>
    <s v="Scaled"/>
    <s v="Delta"/>
    <n v="131"/>
    <n v="131"/>
    <s v="None"/>
    <m/>
    <b v="0"/>
    <m/>
    <b v="1"/>
    <s v="Com"/>
    <s v="Any"/>
    <x v="4"/>
    <s v="InGen"/>
    <s v="Ltg_Lmp+Blst"/>
    <x v="25"/>
    <m/>
    <m/>
    <s v="ILtg-Lfluor-fix"/>
    <s v="ILtg-Lfluor-fix"/>
    <s v="HID Lamp and Ballast: HID Lamp: Pulse Start Metal Halide , Any shape, 320w, Universal position, 30000 lm, CRI = 62, rated hours = 20000 (1); HID Ballast: Constant Wattage Autotransformer, No dimming capability (1); Total Watts = 365"/>
    <s v="HID Lamp and Ballast: HID Lamp: Pulse Start Metal Halide , Any shape, 320w, Universal position, 30000 lm, CRI = 62, rated hours = 20000 (1); HID Ballast: Constant Wattage Autotransformer, No dimming capability (1); Total Watts = 365"/>
    <x v="574"/>
    <s v="PSMH-320w(365w)"/>
    <s v="PSMH-320w(365w)"/>
    <s v="LFLmpBlst-T5-46in-54w+El-PS-HLO-1(234w)"/>
    <s v="Standard"/>
    <m/>
    <m/>
    <s v="DEER1314-Ltg-Com-LF"/>
    <s v="DEER2014"/>
  </r>
  <r>
    <n v="2179"/>
    <s v="Com-Lighting-InGen_PSMH-456w_PSMH-456w_T5-46in-351w"/>
    <x v="486"/>
    <s v="DEER2014"/>
    <s v="D13 v1.2"/>
    <d v="2014-05-23T15:34:31"/>
    <s v="DEER Lighting measure"/>
    <s v="RobNc"/>
    <s v="Com-Iltg-dWatt-LF_OSbldg"/>
    <s v="DEER"/>
    <s v="Scaled"/>
    <s v="Delta"/>
    <n v="105"/>
    <n v="105"/>
    <s v="None"/>
    <m/>
    <b v="0"/>
    <m/>
    <b v="1"/>
    <s v="Com"/>
    <s v="Any"/>
    <x v="4"/>
    <s v="InGen"/>
    <s v="Ltg_Lmp+Blst"/>
    <x v="25"/>
    <m/>
    <m/>
    <s v="ILtg-Lfluor-fix"/>
    <s v="ILtg-Lfluor-fix"/>
    <s v="HID Lamp and Ballast: HID Lamp: Pulse Start Metal Halide , Any shape, 400w, Universal position, 42855 lm, CRI = 62, rated hours = 20000 (1); HID Ballast: Constant Wattage Autotransformer, No dimming capability (1); Total Watts = 456"/>
    <s v="HID Lamp and Ballast: HID Lamp: Pulse Start Metal Halide , Any shape, 400w, Universal position, 42855 lm, CRI = 62, rated hours = 20000 (1); HID Ballast: Constant Wattage Autotransformer, No dimming capability (1); Total Watts = 456"/>
    <x v="575"/>
    <s v="PSMH-400w(456w)"/>
    <s v="PSMH-400w(456w)"/>
    <s v="LFLmpBlst-T5-46in-54w+El-PS-HLO-1(351w)"/>
    <s v="Standard"/>
    <s v="D08-NE-ILtg-Othr-Prim-RplLPD-400wPSMHMgC456w-46in54wT5HO3PSEl351w"/>
    <m/>
    <s v="DEER1314-Ltg-Com-LF"/>
    <s v="DEER2014"/>
  </r>
  <r>
    <n v="2180"/>
    <s v="Com-Lighting-InGen_PSMH-456w_T5-46in-351w_T5-46in-351w"/>
    <x v="486"/>
    <s v="DEER2014"/>
    <s v="D13 v1.2"/>
    <d v="2014-05-23T15:34:31"/>
    <s v="DEER Lighting measure"/>
    <s v="ErRul"/>
    <s v="Com-Iltg-dWatt-LF_OSbldg"/>
    <s v="DEER"/>
    <s v="Scaled"/>
    <s v="Delta"/>
    <n v="0"/>
    <n v="105"/>
    <s v="None"/>
    <m/>
    <b v="0"/>
    <m/>
    <b v="1"/>
    <s v="Com"/>
    <s v="Any"/>
    <x v="4"/>
    <s v="InGen"/>
    <s v="Ltg_Lmp+Blst"/>
    <x v="25"/>
    <m/>
    <m/>
    <s v="ILtg-Lfluor-fix"/>
    <s v="ILtg-Lfluor-fix"/>
    <s v="HID Lamp and Ballast: HID Lamp: Pulse Start Metal Halide , Any shape, 400w, Universal position, 42855 lm, CRI = 62, rated hours = 20000 (1); HID Ballast: Constant Wattage Autotransformer, No dimming capability (1); Total Watts = 456"/>
    <s v="LF lamp and ballast: LF lamp: T5, 46 inch, 54W, 4750 lm, CRI = 85, rated life = 25000 hours (6): LF Ballast: Electronic, Programmed Start, High LO (2); Total Watts = 351"/>
    <x v="575"/>
    <s v="PSMH-400w(456w)"/>
    <s v="LFLmpBlst-T5-46in-54w+El-PS-HLO-1(351w)"/>
    <s v="LFLmpBlst-T5-46in-54w+El-PS-HLO-1(351w)"/>
    <s v="Standard"/>
    <m/>
    <m/>
    <s v="DEER1314-Ltg-Com-LF"/>
    <s v="DEER2014"/>
  </r>
  <r>
    <n v="2181"/>
    <s v="Com-Lighting-InGen_MV-455w_T5-46in-234w_T5-46in-234w"/>
    <x v="486"/>
    <s v="DEER2014"/>
    <s v="D13 v1.2"/>
    <d v="2014-05-23T15:34:31"/>
    <s v="DEER Lighting measure"/>
    <s v="ErRul"/>
    <s v="Com-Iltg-dWatt-LF_OSbldg"/>
    <s v="DEER"/>
    <s v="Scaled"/>
    <s v="Delta"/>
    <n v="0"/>
    <n v="221"/>
    <s v="None"/>
    <m/>
    <b v="0"/>
    <m/>
    <b v="1"/>
    <s v="Com"/>
    <s v="Any"/>
    <x v="4"/>
    <s v="InGen"/>
    <s v="Ltg_Lmp+Blst"/>
    <x v="25"/>
    <m/>
    <m/>
    <s v="ILtg-Lfluor-fix"/>
    <s v="ILtg-Lfluor-fix"/>
    <s v="HID Lamp and Ballast: HID Lamp: Mercury Vapor, Any shape, 400w, Universal position, 22805 lm, CRI = 45, rated hours = 24000 (1); HID Ballast: Constant Wattage Autotransformer, No dimming capability (1); Total Watts = 455"/>
    <s v="LF lamp and ballast: LF lamp: T5, 46 inch, 54W, 4750 lm, CRI = 85, rated life = 25000 hours (4): LF Ballast: Electronic, Programmed Start, High LO (1); Total Watts = 234"/>
    <x v="574"/>
    <s v="MV-400w(455w)"/>
    <s v="LFLmpBlst-T5-46in-54w+El-PS-HLO-1(234w)"/>
    <s v="LFLmpBlst-T5-46in-54w+El-PS-HLO-1(234w)"/>
    <s v="Standard"/>
    <s v="D08-NE-ILtg-Othr-Prim-RplLPD-400wMVMgC455w-46in54wT5HO2PSEl234w"/>
    <m/>
    <s v="DEER1314-Ltg-Com-LF"/>
    <s v="DEER2014"/>
  </r>
  <r>
    <n v="2182"/>
    <s v="Com-Lighting-InGen_MV-455w_PSMH-365w_T5-46in-234w"/>
    <x v="486"/>
    <s v="DEER2014"/>
    <s v="D13 v1.2"/>
    <d v="2014-05-23T15:34:31"/>
    <s v="DEER Lighting measure"/>
    <s v="ErRobNc"/>
    <s v="Com-Iltg-dWatt-LF_OSbldg"/>
    <s v="DEER"/>
    <s v="Scaled"/>
    <s v="Delta"/>
    <n v="131"/>
    <n v="221"/>
    <s v="None"/>
    <m/>
    <b v="0"/>
    <m/>
    <b v="1"/>
    <s v="Com"/>
    <s v="Any"/>
    <x v="4"/>
    <s v="InGen"/>
    <s v="Ltg_Lmp+Blst"/>
    <x v="25"/>
    <m/>
    <m/>
    <s v="ILtg-Lfluor-fix"/>
    <s v="ILtg-Lfluor-fix"/>
    <s v="HID Lamp and Ballast: HID Lamp: Mercury Vapor, Any shape, 400w, Universal position, 22805 lm, CRI = 45, rated hours = 24000 (1); HID Ballast: Constant Wattage Autotransformer, No dimming capability (1); Total Watts = 455"/>
    <s v="HID Lamp and Ballast: HID Lamp: Pulse Start Metal Halide , Any shape, 320w, Universal position, 30000 lm, CRI = 62, rated hours = 20000 (1); HID Ballast: Constant Wattage Autotransformer, No dimming capability (1); Total Watts = 365"/>
    <x v="574"/>
    <s v="MV-400w(455w)"/>
    <s v="PSMH-320w(365w)"/>
    <s v="LFLmpBlst-T5-46in-54w+El-PS-HLO-1(234w)"/>
    <s v="Standard"/>
    <m/>
    <m/>
    <s v="DEER1314-Ltg-Com-LF"/>
    <s v="DEER2014"/>
  </r>
  <r>
    <n v="2183"/>
    <s v="Com-Lighting-InGen_MV-780w_T5-46in-351w_T5-46in-351w"/>
    <x v="486"/>
    <s v="DEER2014"/>
    <s v="D13 v1.2"/>
    <d v="2014-05-23T15:34:31"/>
    <s v="DEER Lighting measure"/>
    <s v="ErRul"/>
    <s v="Com-Iltg-dWatt-LF_OSbldg"/>
    <s v="DEER"/>
    <s v="Scaled"/>
    <s v="Delta"/>
    <n v="0"/>
    <n v="429"/>
    <s v="None"/>
    <m/>
    <b v="0"/>
    <m/>
    <b v="1"/>
    <s v="Com"/>
    <s v="Any"/>
    <x v="4"/>
    <s v="InGen"/>
    <s v="Ltg_Lmp+Blst"/>
    <x v="25"/>
    <m/>
    <m/>
    <s v="ILtg-Lfluor-fix"/>
    <s v="ILtg-Lfluor-fix"/>
    <s v="HID Lamp and Ballast: HID Lamp: Mercury Vapor, Any shape, 700w, Universal position, 40245 lm, CRI = 45, rated hours = 24000 (1); HID Ballast: Constant Wattage Autotransformer, No dimming capability (1); Total Watts = 780"/>
    <s v="LF lamp and ballast: LF lamp: T5, 46 inch, 54W, 4750 lm, CRI = 85, rated life = 25000 hours (6): LF Ballast: Electronic, Programmed Start, High LO (2); Total Watts = 351"/>
    <x v="575"/>
    <s v="MV-700w(780w)"/>
    <s v="LFLmpBlst-T5-46in-54w+El-PS-HLO-1(351w)"/>
    <s v="LFLmpBlst-T5-46in-54w+El-PS-HLO-1(351w)"/>
    <s v="Standard"/>
    <s v="D08-NE-ILtg-Othr-Prim-RplLPD-700wMVMgC780w-46in54wT5HO3PSEl351w"/>
    <m/>
    <s v="DEER1314-Ltg-Com-LF"/>
    <s v="DEER2014"/>
  </r>
  <r>
    <n v="2184"/>
    <s v="Com-Lighting-InGen_MV-780w_PSMH-456w_T5-46in-351w"/>
    <x v="486"/>
    <s v="DEER2014"/>
    <s v="D13 v1.2"/>
    <d v="2014-05-23T15:34:31"/>
    <s v="DEER Lighting measure"/>
    <s v="ErRobNc"/>
    <s v="Com-Iltg-dWatt-LF_OSbldg"/>
    <s v="DEER"/>
    <s v="Scaled"/>
    <s v="Delta"/>
    <n v="105"/>
    <n v="429"/>
    <s v="None"/>
    <m/>
    <b v="0"/>
    <m/>
    <b v="1"/>
    <s v="Com"/>
    <s v="Any"/>
    <x v="4"/>
    <s v="InGen"/>
    <s v="Ltg_Lmp+Blst"/>
    <x v="25"/>
    <m/>
    <m/>
    <s v="ILtg-Lfluor-fix"/>
    <s v="ILtg-Lfluor-fix"/>
    <s v="HID Lamp and Ballast: HID Lamp: Mercury Vapor, Any shape, 700w, Universal position, 40245 lm, CRI = 45, rated hours = 24000 (1); HID Ballast: Constant Wattage Autotransformer, No dimming capability (1); Total Watts = 780"/>
    <s v="HID Lamp and Ballast: HID Lamp: Pulse Start Metal Halide , Any shape, 400w, Universal position, 42855 lm, CRI = 62, rated hours = 20000 (1); HID Ballast: Constant Wattage Autotransformer, No dimming capability (1); Total Watts = 456"/>
    <x v="575"/>
    <s v="MV-700w(780w)"/>
    <s v="PSMH-400w(456w)"/>
    <s v="LFLmpBlst-T5-46in-54w+El-PS-HLO-1(351w)"/>
    <s v="Standard"/>
    <m/>
    <m/>
    <s v="DEER1314-Ltg-Com-LF"/>
    <s v="DEER2014"/>
  </r>
  <r>
    <n v="2185"/>
    <s v="Com-Lighting-InGen_T12-48in-36w-B_T8-48in-31w-D_T8-48in-31w-D"/>
    <x v="485"/>
    <s v="DEER2014"/>
    <s v="D13 v1.2"/>
    <d v="2014-05-23T15:34:31"/>
    <s v="DEER Lighting measure"/>
    <s v="ErRul"/>
    <s v="Com-Iltg-dWatt-LF_OSbldg"/>
    <s v="DEER"/>
    <s v="Scaled"/>
    <s v="Delta"/>
    <n v="0"/>
    <n v="5"/>
    <s v="None"/>
    <m/>
    <b v="0"/>
    <m/>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970 lm, CRI = 82, rated life = 20000 hours (1): LF Ballast: Electronic, Instant Start, Normal LO (1); Total Watts = 31"/>
    <x v="576"/>
    <s v="LFLmpBlst-T12-48in-34w+Hyb-RS-NLO(36w)"/>
    <s v="LFLmpBlst-T8-48in-32w-2g+El-IS-NLO(31w)"/>
    <s v="LFLmpBlst-T8-48in-32w-2g+El-IS-NLO(31w)"/>
    <s v="Standard"/>
    <m/>
    <m/>
    <s v="DEER1314-Ltg-Com-LF"/>
    <s v="DEER2014"/>
  </r>
  <r>
    <n v="2186"/>
    <s v="Com-Lighting-InGen_T12-48in-41w_T8-48in-31w-D_T8-48in-31w-D"/>
    <x v="485"/>
    <s v="DEER2014"/>
    <s v="D13 v1.2"/>
    <d v="2014-05-23T15:34:31"/>
    <s v="DEER Lighting measure"/>
    <s v="ErRul"/>
    <s v="Com-Iltg-dWatt-LF_OSbldg"/>
    <s v="DEER"/>
    <s v="Scaled"/>
    <s v="Delta"/>
    <n v="0"/>
    <n v="10"/>
    <s v="None"/>
    <m/>
    <b v="0"/>
    <m/>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76"/>
    <s v="LFLmpBlst-T12-48in-39w+Hyb-IS-NLO(41w)"/>
    <s v="LFLmpBlst-T8-48in-32w-2g+El-IS-NLO(31w)"/>
    <s v="LFLmpBlst-T8-48in-32w-2g+El-IS-NLO(31w)"/>
    <s v="Standard"/>
    <m/>
    <m/>
    <s v="DEER1314-Ltg-Com-LF"/>
    <s v="DEER2014"/>
  </r>
  <r>
    <n v="2187"/>
    <s v="Com-Lighting-InGen_T12-48in-43w-A_T8-48in-31w-D_T8-48in-31w-D"/>
    <x v="485"/>
    <s v="DEER2014"/>
    <s v="D13 v1.2"/>
    <d v="2014-05-23T15:34:31"/>
    <s v="DEER Lighting measure"/>
    <s v="ErRul"/>
    <s v="Com-Iltg-dWatt-LF_OSbldg"/>
    <s v="DEER"/>
    <s v="Scaled"/>
    <s v="Delta"/>
    <n v="0"/>
    <n v="12"/>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76"/>
    <s v="LFLmpBlst-T12-48in-34w+MagES-RS-NLO(43w)"/>
    <s v="LFLmpBlst-T8-48in-32w-2g+El-IS-NLO(31w)"/>
    <s v="LFLmpBlst-T8-48in-32w-2g+El-IS-NLO(31w)"/>
    <s v="Standard"/>
    <s v="D08-NE-ILtg-LFluor-Prim-RplLPD-48in34wT12ESMg43w-48in2g32wT8ISNEl31w"/>
    <m/>
    <s v="DEER1314-Ltg-Com-LF"/>
    <s v="DEER2014"/>
  </r>
  <r>
    <n v="2188"/>
    <s v="Com-Lighting-InGen_T12-48in-36w-B_T8-48in-32w-A_T8-48in-31w-D"/>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710 lm, CRI = 75, rated life = 15000 hours (1): LF Ballast: Electronic, Rapid Start, Normal LO (1); Total Watts = 32"/>
    <x v="576"/>
    <s v="LFLmpBlst-T12-48in-34w+Hyb-RS-NLO(36w)"/>
    <s v="LFLmpBlst-T8-48in-32w-1g+El-RS-NLO(32w)"/>
    <s v="LFLmpBlst-T8-48in-32w-2g+El-IS-NLO(31w)"/>
    <s v="Standard"/>
    <m/>
    <s v="Code Technology base on: Minor Retrofit Only"/>
    <s v="None"/>
    <s v="DEER2011"/>
  </r>
  <r>
    <n v="2189"/>
    <s v="Com-Lighting-InGen_T12-48in-43w-C_T8-48in-31w-D_T8-48in-31w-D"/>
    <x v="485"/>
    <s v="DEER2014"/>
    <s v="D13 v1.2"/>
    <d v="2014-05-23T15:34:31"/>
    <s v="DEER Lighting measure"/>
    <s v="ErRul"/>
    <s v="Com-Iltg-dWatt-LF_OSbldg"/>
    <s v="DEER"/>
    <s v="Scaled"/>
    <s v="Delta"/>
    <n v="0"/>
    <n v="12"/>
    <s v="None"/>
    <m/>
    <b v="0"/>
    <m/>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970 lm, CRI = 82, rated life = 20000 hours (1): LF Ballast: Electronic, Instant Start, Normal LO (1); Total Watts = 31"/>
    <x v="576"/>
    <s v="LFLmpBlst-T12-48in-30w+MagStd-IS-NLO(43w)"/>
    <s v="LFLmpBlst-T8-48in-32w-2g+El-IS-NLO(31w)"/>
    <s v="LFLmpBlst-T8-48in-32w-2g+El-IS-NLO(31w)"/>
    <s v="Standard"/>
    <m/>
    <m/>
    <s v="DEER1314-Ltg-Com-LF"/>
    <s v="DEER2014"/>
  </r>
  <r>
    <n v="2190"/>
    <s v="Com-Lighting-InGen_T12-48in-41w_T8-48in-32w-A_T8-48in-31w-D"/>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710 lm, CRI = 75, rated life = 15000 hours (1): LF Ballast: Electronic, Rapid Start, Normal LO (1); Total Watts = 32"/>
    <x v="576"/>
    <s v="LFLmpBlst-T12-48in-39w+Hyb-IS-NLO(41w)"/>
    <s v="LFLmpBlst-T8-48in-32w-1g+El-RS-NLO(32w)"/>
    <s v="LFLmpBlst-T8-48in-32w-2g+El-IS-NLO(31w)"/>
    <s v="Standard"/>
    <m/>
    <s v="Code Technology base on: Minor Retrofit Only"/>
    <s v="None"/>
    <s v="DEER2011"/>
  </r>
  <r>
    <n v="2191"/>
    <s v="Com-Lighting-InGen_T12-48in-48w_T8-48in-31w-D_T8-48in-31w-D"/>
    <x v="485"/>
    <s v="DEER2014"/>
    <s v="D13 v1.2"/>
    <d v="2014-05-23T15:34:31"/>
    <s v="DEER Lighting measure"/>
    <s v="ErRul"/>
    <s v="Com-Iltg-dWatt-LF_OSbldg"/>
    <s v="DEER"/>
    <s v="Scaled"/>
    <s v="Delta"/>
    <n v="0"/>
    <n v="17"/>
    <s v="None"/>
    <m/>
    <b v="0"/>
    <m/>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970 lm, CRI = 82, rated life = 20000 hours (1): LF Ballast: Electronic, Instant Start, Normal LO (1); Total Watts = 31"/>
    <x v="576"/>
    <s v="LFLmpBlst-T12-48in-39w+MagStd-IS-NLO(48w)"/>
    <s v="LFLmpBlst-T8-48in-32w-2g+El-IS-NLO(31w)"/>
    <s v="LFLmpBlst-T8-48in-32w-2g+El-IS-NLO(31w)"/>
    <s v="Standard"/>
    <m/>
    <m/>
    <s v="DEER1314-Ltg-Com-LF"/>
    <s v="DEER2014"/>
  </r>
  <r>
    <n v="2192"/>
    <s v="Com-Lighting-InGen_T12-48in-43w-A_T8-48in-32w-A_T8-48in-31w-D"/>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710 lm, CRI = 75, rated life = 15000 hours (1): LF Ballast: Electronic, Rapid Start, Normal LO (1); Total Watts = 32"/>
    <x v="576"/>
    <s v="LFLmpBlst-T12-48in-34w+MagES-RS-NLO(43w)"/>
    <s v="LFLmpBlst-T8-48in-32w-1g+El-RS-NLO(32w)"/>
    <s v="LFLmpBlst-T8-48in-32w-2g+El-IS-NLO(31w)"/>
    <s v="Standard"/>
    <s v="D08-NE-ILtg-LFluor-Prim-Rtr-48in34wT12ESMg43w-48in2g32wT8ISNEl31w"/>
    <s v="Code Technology base on: Minor Retrofit Only"/>
    <s v="None"/>
    <s v="DEER2011"/>
  </r>
  <r>
    <n v="2193"/>
    <s v="Com-Lighting-InGen_T12-48in-68w_T8-48in-60w-B_T8-48in-54w-B"/>
    <x v="485"/>
    <s v="DEER2014"/>
    <s v="D13 v1.2"/>
    <d v="2014-05-23T15:34:31"/>
    <s v="DEER Lighting measure"/>
    <s v="ErRobNc"/>
    <s v="Com-Iltg-dWatt-LF_OSbldg"/>
    <s v="DEER"/>
    <s v="Scaled"/>
    <s v="Delta"/>
    <n v="6"/>
    <n v="14"/>
    <s v="None"/>
    <m/>
    <b v="0"/>
    <m/>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970 lm, CRI = 82, rated life = 20000 hours (2): LF Ballast: Electronic, Rapid Start, Normal LO (1); Total Watts = 60"/>
    <x v="577"/>
    <s v="LFLmpBlst-T12-48in-34w+Hyb-RS-NLO(68w)"/>
    <s v="LFLmpBlst-T8-48in-32w-2g+El-RS-NLO(60w)"/>
    <s v="LFLmpBlst-T8-48in-32w-2g+El-RS-RLO(54w)"/>
    <s v="Standard"/>
    <m/>
    <m/>
    <s v="DEER1314-Ltg-Com-LF"/>
    <s v="DEER2014"/>
  </r>
  <r>
    <n v="2194"/>
    <s v="Com-Lighting-InGen_T12-48in-43w-C_T8-48in-32w-A_T8-48in-31w-D"/>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710 lm, CRI = 75, rated life = 15000 hours (1): LF Ballast: Electronic, Rapid Start, Normal LO (1); Total Watts = 32"/>
    <x v="576"/>
    <s v="LFLmpBlst-T12-48in-30w+MagStd-IS-NLO(43w)"/>
    <s v="LFLmpBlst-T8-48in-32w-1g+El-RS-NLO(32w)"/>
    <s v="LFLmpBlst-T8-48in-32w-2g+El-IS-NLO(31w)"/>
    <s v="Standard"/>
    <s v="D08-NE-ILtg-LFluor-Prim-Rpl-48in34wT12ESMg43w-48in2g32wT8ISNEl31w"/>
    <s v="Code Technology base on: Minor Retrofit Only"/>
    <s v="None"/>
    <s v="DEER2011"/>
  </r>
  <r>
    <n v="2195"/>
    <s v="Com-Lighting-InGen_T12-48in-72w-A_T8-48in-41w-B_T8-48in-41w-B"/>
    <x v="485"/>
    <s v="DEER2014"/>
    <s v="D13 v1.2"/>
    <d v="2014-05-23T15:34:31"/>
    <s v="DEER Lighting measure"/>
    <s v="ErRul"/>
    <s v="Com-Iltg-dWatt-LF_OSbldg"/>
    <s v="DEER"/>
    <s v="Scaled"/>
    <s v="Delta"/>
    <n v="0"/>
    <n v="31"/>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1): LF Ballast: Electronic, Instant Start, Very High LO (1); Total Watts = 41"/>
    <x v="578"/>
    <s v="LFLmpBlst-T12-48in-34w+MagES-RS-NLO(72w)"/>
    <s v="LFLmpBlst-T8-48in-32w-2g+El-IS-VHLO(41w)"/>
    <s v="LFLmpBlst-T8-48in-32w-2g+El-IS-VHLO(41w)"/>
    <s v="Standard"/>
    <s v="D08-NE-ILtg-LFluor-Prim-RplLPD-48in34wT12ESMg72w-48in2g32wT8ISVEl41w"/>
    <m/>
    <s v="DEER1314-Ltg-Com-LF"/>
    <s v="DEER2014"/>
  </r>
  <r>
    <n v="2196"/>
    <s v="Com-Lighting-InGen_T12-48in-48w_T8-48in-32w-A_T8-48in-31w-D"/>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710 lm, CRI = 75, rated life = 15000 hours (1): LF Ballast: Electronic, Rapid Start, Normal LO (1); Total Watts = 32"/>
    <x v="576"/>
    <s v="LFLmpBlst-T12-48in-39w+MagStd-IS-NLO(48w)"/>
    <s v="LFLmpBlst-T8-48in-32w-1g+El-RS-NLO(32w)"/>
    <s v="LFLmpBlst-T8-48in-32w-2g+El-IS-NLO(31w)"/>
    <s v="Standard"/>
    <m/>
    <s v="Code Technology base on: Minor Retrofit Only"/>
    <s v="None"/>
    <s v="DEER2011"/>
  </r>
  <r>
    <n v="2197"/>
    <s v="Com-Lighting-InGen_T12-48in-72w-A_T8-48in-60w-B_T8-48in-54w-B"/>
    <x v="485"/>
    <s v="DEER2014"/>
    <s v="D13 v1.2"/>
    <d v="2014-05-23T15:34:31"/>
    <s v="DEER Lighting measure"/>
    <s v="ErRobNc"/>
    <s v="Com-Iltg-dWatt-LF_OSbldg"/>
    <s v="DEER"/>
    <s v="Scaled"/>
    <s v="Delta"/>
    <n v="6"/>
    <n v="18"/>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Rapid Start, Normal LO (1); Total Watts = 60"/>
    <x v="577"/>
    <s v="LFLmpBlst-T12-48in-34w+MagES-RS-NLO(72w)"/>
    <s v="LFLmpBlst-T8-48in-32w-2g+El-RS-NLO(60w)"/>
    <s v="LFLmpBlst-T8-48in-32w-2g+El-RS-RLO(54w)"/>
    <s v="Standard"/>
    <m/>
    <m/>
    <s v="DEER1314-Ltg-Com-LF"/>
    <s v="DEER2014"/>
  </r>
  <r>
    <n v="2198"/>
    <s v="Com-Lighting-InGen_T12-48in-68w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710 lm, CRI = 75, rated life = 15000 hours (2): LF Ballast: Electronic, Rapid Start, Normal LO (1); Total Watts = 60"/>
    <x v="577"/>
    <s v="LFLmpBlst-T12-48in-34w+Hyb-RS-NLO(68w)"/>
    <s v="LFLmpBlst-T8-48in-32w-1g+El-RS-NLO(60w)"/>
    <s v="LFLmpBlst-T8-48in-32w-2g+El-RS-RLO(54w)"/>
    <s v="Standard"/>
    <m/>
    <s v="Code Technology base on: Minor Retrofit Only"/>
    <s v="None"/>
    <s v="DEER2011"/>
  </r>
  <r>
    <n v="2199"/>
    <s v="Com-Lighting-InGen_T12-48in-74w-B_T8-48in-60w-B_T8-48in-54w-B"/>
    <x v="485"/>
    <s v="DEER2014"/>
    <s v="D13 v1.2"/>
    <d v="2014-05-23T15:34:31"/>
    <s v="DEER Lighting measure"/>
    <s v="ErRobNc"/>
    <s v="Com-Iltg-dWatt-LF_OSbldg"/>
    <s v="DEER"/>
    <s v="Scaled"/>
    <s v="Delta"/>
    <n v="6"/>
    <n v="20"/>
    <s v="None"/>
    <m/>
    <b v="0"/>
    <m/>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Rapid Start, Normal LO (1); Total Watts = 60"/>
    <x v="577"/>
    <s v="LFLmpBlst-T12-48in-39w+MagES-IS-NLO(74w)"/>
    <s v="LFLmpBlst-T8-48in-32w-2g+El-RS-NLO(60w)"/>
    <s v="LFLmpBlst-T8-48in-32w-2g+El-RS-RLO(54w)"/>
    <s v="Standard"/>
    <m/>
    <m/>
    <s v="DEER1314-Ltg-Com-LF"/>
    <s v="DEER2014"/>
  </r>
  <r>
    <n v="2200"/>
    <s v="Com-Lighting-InGen_T12-48in-72w-A_T8-48in-60w-A_T8-48in-41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Normal LO (1); Total Watts = 60"/>
    <x v="578"/>
    <s v="LFLmpBlst-T12-48in-34w+MagES-RS-NLO(72w)"/>
    <s v="LFLmpBlst-T8-48in-32w-1g+El-RS-NLO(60w)"/>
    <s v="LFLmpBlst-T8-48in-32w-2g+El-IS-VHLO(41w)"/>
    <s v="Standard"/>
    <s v="D08-NE-ILtg-LFluor-Prim-Rpl-48in34wT12ESMg72w-48in2g32wT8ISVEl41w"/>
    <s v="Code Technology base on: Minor Retrofit Only"/>
    <s v="None"/>
    <s v="DEER2011"/>
  </r>
  <r>
    <n v="2201"/>
    <s v="Com-Lighting-InGen_T12-48in-80w-C_T8-48in-60w-B_T8-48in-54w-B"/>
    <x v="485"/>
    <s v="DEER2014"/>
    <s v="D13 v1.2"/>
    <d v="2014-05-23T15:34:31"/>
    <s v="DEER Lighting measure"/>
    <s v="ErRobNc"/>
    <s v="Com-Iltg-dWatt-LF_OSbldg"/>
    <s v="DEER"/>
    <s v="Scaled"/>
    <s v="Delta"/>
    <n v="6"/>
    <n v="26"/>
    <s v="None"/>
    <m/>
    <b v="0"/>
    <m/>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970 lm, CRI = 82, rated life = 20000 hours (2): LF Ballast: Electronic, Rapid Start, Normal LO (1); Total Watts = 60"/>
    <x v="577"/>
    <s v="LFLmpBlst-T12-48in-39w+Hyb-IS-NLO(80w)"/>
    <s v="LFLmpBlst-T8-48in-32w-2g+El-RS-NLO(60w)"/>
    <s v="LFLmpBlst-T8-48in-32w-2g+El-RS-RLO(54w)"/>
    <s v="Standard"/>
    <m/>
    <m/>
    <s v="DEER1314-Ltg-Com-LF"/>
    <s v="DEER2014"/>
  </r>
  <r>
    <n v="2202"/>
    <s v="Com-Lighting-InGen_T12-48in-72w-A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Normal LO (1); Total Watts = 60"/>
    <x v="577"/>
    <s v="LFLmpBlst-T12-48in-34w+MagES-RS-NLO(72w)"/>
    <s v="LFLmpBlst-T8-48in-32w-1g+El-RS-NLO(60w)"/>
    <s v="LFLmpBlst-T8-48in-32w-2g+El-RS-RLO(54w)"/>
    <s v="Standard"/>
    <m/>
    <s v="Code Technology base on: Minor Retrofit Only"/>
    <s v="None"/>
    <s v="DEER2011"/>
  </r>
  <r>
    <n v="2203"/>
    <s v="Com-Lighting-InGen_T12-48in-72w-B_T8-48in-60w-B_T8-48in-54w-B"/>
    <x v="485"/>
    <s v="DEER2014"/>
    <s v="D13 v1.2"/>
    <d v="2014-05-23T15:34:31"/>
    <s v="DEER Lighting measure"/>
    <s v="ErRobNc"/>
    <s v="Com-Iltg-dWatt-LF_OSbldg"/>
    <s v="DEER"/>
    <s v="Scaled"/>
    <s v="Delta"/>
    <n v="6"/>
    <n v="18"/>
    <s v="None"/>
    <m/>
    <b v="0"/>
    <m/>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970 lm, CRI = 82, rated life = 20000 hours (2): LF Ballast: Electronic, Rapid Start, Normal LO (1); Total Watts = 60"/>
    <x v="577"/>
    <s v="LFLmpBlst-T12-48in-30w+MagStd-IS-NLO(72w)"/>
    <s v="LFLmpBlst-T8-48in-32w-2g+El-RS-NLO(60w)"/>
    <s v="LFLmpBlst-T8-48in-32w-2g+El-RS-RLO(54w)"/>
    <s v="Standard"/>
    <m/>
    <m/>
    <s v="DEER1314-Ltg-Com-LF"/>
    <s v="DEER2014"/>
  </r>
  <r>
    <n v="2204"/>
    <s v="Com-Lighting-InGen_T12-48in-74w-B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710 lm, CRI = 75, rated life = 15000 hours (2): LF Ballast: Electronic, Rapid Start, Normal LO (1); Total Watts = 60"/>
    <x v="577"/>
    <s v="LFLmpBlst-T12-48in-39w+MagES-IS-NLO(74w)"/>
    <s v="LFLmpBlst-T8-48in-32w-1g+El-RS-NLO(60w)"/>
    <s v="LFLmpBlst-T8-48in-32w-2g+El-RS-RLO(54w)"/>
    <s v="Standard"/>
    <m/>
    <s v="Code Technology base on: Minor Retrofit Only"/>
    <s v="None"/>
    <s v="DEER2011"/>
  </r>
  <r>
    <n v="2205"/>
    <s v="Com-Lighting-InGen_T12-48in-74w-C_T8-48in-60w-B_T8-48in-54w-B"/>
    <x v="485"/>
    <s v="DEER2014"/>
    <s v="D13 v1.2"/>
    <d v="2014-05-23T15:34:31"/>
    <s v="DEER Lighting measure"/>
    <s v="ErRobNc"/>
    <s v="Com-Iltg-dWatt-LF_OSbldg"/>
    <s v="DEER"/>
    <s v="Scaled"/>
    <s v="Delta"/>
    <n v="6"/>
    <n v="20"/>
    <s v="None"/>
    <m/>
    <b v="0"/>
    <m/>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970 lm, CRI = 82, rated life = 20000 hours (2): LF Ballast: Electronic, Rapid Start, Normal LO (1); Total Watts = 60"/>
    <x v="577"/>
    <s v="LFLmpBlst-T12-48in-39w+MagStd-IS-NLO(74w)"/>
    <s v="LFLmpBlst-T8-48in-32w-2g+El-RS-NLO(60w)"/>
    <s v="LFLmpBlst-T8-48in-32w-2g+El-RS-RLO(54w)"/>
    <s v="Standard"/>
    <m/>
    <m/>
    <s v="DEER1314-Ltg-Com-LF"/>
    <s v="DEER2014"/>
  </r>
  <r>
    <n v="2206"/>
    <s v="Com-Lighting-InGen_T12-48in-80w-C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710 lm, CRI = 75, rated life = 15000 hours (2): LF Ballast: Electronic, Rapid Start, Normal LO (1); Total Watts = 60"/>
    <x v="577"/>
    <s v="LFLmpBlst-T12-48in-39w+Hyb-IS-NLO(80w)"/>
    <s v="LFLmpBlst-T8-48in-32w-1g+El-RS-NLO(60w)"/>
    <s v="LFLmpBlst-T8-48in-32w-2g+El-RS-RLO(54w)"/>
    <s v="Standard"/>
    <m/>
    <s v="Code Technology base on: Minor Retrofit Only"/>
    <s v="None"/>
    <s v="DEER2011"/>
  </r>
  <r>
    <n v="2207"/>
    <s v="Com-Lighting-InGen_T12-48in-102w_T8-48in-89w-B_T8-48in-78w-B"/>
    <x v="485"/>
    <s v="DEER2014"/>
    <s v="D13 v1.2"/>
    <d v="2014-05-23T15:34:31"/>
    <s v="DEER Lighting measure"/>
    <s v="ErRobNc"/>
    <s v="Com-Iltg-dWatt-LF_OSbldg"/>
    <s v="DEER"/>
    <s v="Scaled"/>
    <s v="Delta"/>
    <n v="11"/>
    <n v="24"/>
    <s v="None"/>
    <m/>
    <b v="0"/>
    <m/>
    <b v="1"/>
    <s v="Com"/>
    <s v="Any"/>
    <x v="4"/>
    <s v="InGen"/>
    <s v="Ltg_Lmp+Blst"/>
    <x v="25"/>
    <m/>
    <m/>
    <s v="ILtg-Lfluor-fix"/>
    <s v="ILtg-Lfluor-fix"/>
    <s v="LF lamp and ballast: LF lamp: T12, 48 inch, 34W, 2475 lm, CRI = 60, rated life = 20000 hours (3): LF Ballast: Hybrid, Rapid Start, Normal LO (1.5); Total Watts = 102"/>
    <s v="LF lamp and ballast: LF lamp: T8, 48 inch, 32W, 2970 lm, CRI = 82, rated life = 20000 hours (3): LF Ballast: Electronic, Instant Start, Normal LO (1); Total Watts = 89"/>
    <x v="579"/>
    <s v="LFLmpBlst-T12-48in-34w+Hyb-RS-NLO(102w)"/>
    <s v="LFLmpBlst-T8-48in-32w-2g+El-IS-NLO(89w)"/>
    <s v="LFLmpBlst-T8-48in-32w-2g+El-IS-RLO(78w)"/>
    <s v="Standard"/>
    <m/>
    <m/>
    <s v="DEER1314-Ltg-Com-LF"/>
    <s v="DEER2014"/>
  </r>
  <r>
    <n v="2208"/>
    <s v="Com-Lighting-InGen_T12-48in-72w-B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710 lm, CRI = 75, rated life = 15000 hours (2): LF Ballast: Electronic, Rapid Start, Normal LO (1); Total Watts = 60"/>
    <x v="577"/>
    <s v="LFLmpBlst-T12-48in-30w+MagStd-IS-NLO(72w)"/>
    <s v="LFLmpBlst-T8-48in-32w-1g+El-RS-NLO(60w)"/>
    <s v="LFLmpBlst-T8-48in-32w-2g+El-RS-RLO(54w)"/>
    <s v="Standard"/>
    <m/>
    <s v="Code Technology base on: Minor Retrofit Only"/>
    <s v="None"/>
    <s v="DEER2011"/>
  </r>
  <r>
    <n v="2209"/>
    <s v="Com-Lighting-InGen_T12-48in-115w_T8-48in-89w-B_T8-48in-78w-B"/>
    <x v="485"/>
    <s v="DEER2014"/>
    <s v="D13 v1.2"/>
    <d v="2014-05-23T15:34:31"/>
    <s v="DEER Lighting measure"/>
    <s v="ErRobNc"/>
    <s v="Com-Iltg-dWatt-LF_OSbldg"/>
    <s v="DEER"/>
    <s v="Scaled"/>
    <s v="Delta"/>
    <n v="11"/>
    <n v="37"/>
    <s v="None"/>
    <m/>
    <b v="0"/>
    <m/>
    <b v="1"/>
    <s v="Com"/>
    <s v="Any"/>
    <x v="4"/>
    <s v="InGen"/>
    <s v="Ltg_Lmp+Blst"/>
    <x v="25"/>
    <m/>
    <m/>
    <s v="ILtg-Lfluor-fix"/>
    <s v="ILtg-Lfluor-fix"/>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579"/>
    <s v="LFLmpBlst-T12-48in-34w+MagES-RS-NLO(115w)"/>
    <s v="LFLmpBlst-T8-48in-32w-2g+El-IS-NLO(89w)"/>
    <s v="LFLmpBlst-T8-48in-32w-2g+El-IS-RLO(78w)"/>
    <s v="Standard"/>
    <s v="D08-NE-ILtg-LFluor-Prim-RplLPD-48in34wT12ESMg115w-48in2g32wT8ISREl78w"/>
    <m/>
    <s v="DEER1314-Ltg-Com-LF"/>
    <s v="DEER2014"/>
  </r>
  <r>
    <n v="2210"/>
    <s v="Com-Lighting-InGen_T12-48in-74w-C_T8-48in-60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710 lm, CRI = 75, rated life = 15000 hours (2): LF Ballast: Electronic, Rapid Start, Normal LO (1); Total Watts = 60"/>
    <x v="577"/>
    <s v="LFLmpBlst-T12-48in-39w+MagStd-IS-NLO(74w)"/>
    <s v="LFLmpBlst-T8-48in-32w-1g+El-RS-NLO(60w)"/>
    <s v="LFLmpBlst-T8-48in-32w-2g+El-RS-RLO(54w)"/>
    <s v="Standard"/>
    <m/>
    <s v="Code Technology base on: Minor Retrofit Only"/>
    <s v="None"/>
    <s v="DEER2011"/>
  </r>
  <r>
    <n v="2211"/>
    <s v="Com-Lighting-InGen_T12-48in-120w-C_T8-48in-89w-B_T8-48in-78w-B"/>
    <x v="485"/>
    <s v="DEER2014"/>
    <s v="D13 v1.2"/>
    <d v="2014-05-23T15:34:31"/>
    <s v="DEER Lighting measure"/>
    <s v="ErRobNc"/>
    <s v="Com-Iltg-dWatt-LF_OSbldg"/>
    <s v="DEER"/>
    <s v="Scaled"/>
    <s v="Delta"/>
    <n v="11"/>
    <n v="42"/>
    <s v="None"/>
    <m/>
    <b v="0"/>
    <m/>
    <b v="1"/>
    <s v="Com"/>
    <s v="Any"/>
    <x v="4"/>
    <s v="InGen"/>
    <s v="Ltg_Lmp+Blst"/>
    <x v="25"/>
    <m/>
    <m/>
    <s v="ILtg-Lfluor-fix"/>
    <s v="ILtg-Lfluor-fix"/>
    <s v="LF lamp and ballast: LF lamp: T12, 48 inch, 39W, 2750 lm, CRI = 60, rated life = 20000 hours (3): LF Ballast: Hybrid, Instant Start, Normal LO (1.5); Total Watts = 120"/>
    <s v="LF lamp and ballast: LF lamp: T8, 48 inch, 32W, 2970 lm, CRI = 82, rated life = 20000 hours (3): LF Ballast: Electronic, Instant Start, Normal LO (1); Total Watts = 89"/>
    <x v="579"/>
    <s v="LFLmpBlst-T12-48in-39w+Hyb-IS-NLO(120w)"/>
    <s v="LFLmpBlst-T8-48in-32w-2g+El-IS-NLO(89w)"/>
    <s v="LFLmpBlst-T8-48in-32w-2g+El-IS-RLO(78w)"/>
    <s v="Standard"/>
    <m/>
    <m/>
    <s v="DEER1314-Ltg-Com-LF"/>
    <s v="DEER2014"/>
  </r>
  <r>
    <n v="2212"/>
    <s v="Com-Lighting-InGen_T12-48in-102w_T8-48in-93w-B_T8-48in-78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3): LF Ballast: Hybrid, Rapid Start, Normal LO (1.5); Total Watts = 102"/>
    <s v="LF lamp and ballast: LF lamp: T8, 48 inch, 32W, 2710 lm, CRI = 75, rated life = 15000 hours (3): LF Ballast: Electronic, Rapid Start, Normal LO (1); Total Watts = 93"/>
    <x v="579"/>
    <s v="LFLmpBlst-T12-48in-34w+Hyb-RS-NLO(102w)"/>
    <s v="LFLmpBlst-T8-48in-32w-1g+El-RS-NLO(93w)"/>
    <s v="LFLmpBlst-T8-48in-32w-2g+El-IS-RLO(78w)"/>
    <s v="Standard"/>
    <m/>
    <s v="Code Technology base on: Minor Retrofit Only"/>
    <s v="None"/>
    <s v="DEER2011"/>
  </r>
  <r>
    <n v="2213"/>
    <s v="Com-Lighting-InGen_T12-48in-109w_T8-48in-89w-B_T8-48in-78w-B"/>
    <x v="485"/>
    <s v="DEER2014"/>
    <s v="D13 v1.2"/>
    <d v="2014-05-23T15:34:31"/>
    <s v="DEER Lighting measure"/>
    <s v="ErRobNc"/>
    <s v="Com-Iltg-dWatt-LF_OSbldg"/>
    <s v="DEER"/>
    <s v="Scaled"/>
    <s v="Delta"/>
    <n v="11"/>
    <n v="31"/>
    <s v="None"/>
    <m/>
    <b v="0"/>
    <m/>
    <b v="1"/>
    <s v="Com"/>
    <s v="Any"/>
    <x v="4"/>
    <s v="InGen"/>
    <s v="Ltg_Lmp+Blst"/>
    <x v="25"/>
    <m/>
    <m/>
    <s v="ILtg-Lfluor-fix"/>
    <s v="ILtg-Lfluor-fix"/>
    <s v="LF lamp and ballast: LF lamp: T12, 48 inch, 30W, 2600 lm, CRI = 60, rated life = 20000 hours (3): LF Ballast: Standard Magnetic (pre-EPACT), Instant Start, Normal LO (1); Total Watts = 109"/>
    <s v="LF lamp and ballast: LF lamp: T8, 48 inch, 32W, 2970 lm, CRI = 82, rated life = 20000 hours (3): LF Ballast: Electronic, Instant Start, Normal LO (1); Total Watts = 89"/>
    <x v="579"/>
    <s v="LFLmpBlst-T12-48in-30w+MagStd-IS-NLO(109w)"/>
    <s v="LFLmpBlst-T8-48in-32w-2g+El-IS-NLO(89w)"/>
    <s v="LFLmpBlst-T8-48in-32w-2g+El-IS-RLO(78w)"/>
    <s v="Standard"/>
    <m/>
    <m/>
    <s v="DEER1314-Ltg-Com-LF"/>
    <s v="DEER2014"/>
  </r>
  <r>
    <n v="2214"/>
    <s v="Com-Lighting-InGen_T12-48in-115w_T8-48in-93w-B_T8-48in-78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3): LF Ballast: Energy Saver Magnetic (EPACT compliant), Rapid Start, Normal LO (1); Total Watts = 115"/>
    <s v="LF lamp and ballast: LF lamp: T8, 48 inch, 32W, 2710 lm, CRI = 75, rated life = 15000 hours (3): LF Ballast: Electronic, Rapid Start, Normal LO (1); Total Watts = 93"/>
    <x v="579"/>
    <s v="LFLmpBlst-T12-48in-34w+MagES-RS-NLO(115w)"/>
    <s v="LFLmpBlst-T8-48in-32w-1g+El-RS-NLO(93w)"/>
    <s v="LFLmpBlst-T8-48in-32w-2g+El-IS-RLO(78w)"/>
    <s v="Standard"/>
    <m/>
    <s v="Code Technology base on: Minor Retrofit Only"/>
    <s v="None"/>
    <s v="DEER2011"/>
  </r>
  <r>
    <n v="2215"/>
    <s v="Com-Lighting-InGen_T12-48in-112w_T8-48in-89w-B_T8-48in-78w-B"/>
    <x v="485"/>
    <s v="DEER2014"/>
    <s v="D13 v1.2"/>
    <d v="2014-05-23T15:34:31"/>
    <s v="DEER Lighting measure"/>
    <s v="ErRobNc"/>
    <s v="Com-Iltg-dWatt-LF_OSbldg"/>
    <s v="DEER"/>
    <s v="Scaled"/>
    <s v="Delta"/>
    <n v="11"/>
    <n v="34"/>
    <s v="None"/>
    <m/>
    <b v="0"/>
    <m/>
    <b v="1"/>
    <s v="Com"/>
    <s v="Any"/>
    <x v="4"/>
    <s v="InGen"/>
    <s v="Ltg_Lmp+Blst"/>
    <x v="25"/>
    <m/>
    <m/>
    <s v="ILtg-Lfluor-fix"/>
    <s v="ILtg-Lfluor-fix"/>
    <s v="LF lamp and ballast: LF lamp: T12, 48 inch, 39W, 2750 lm, CRI = 60, rated life = 20000 hours (3): LF Ballast: Standard Magnetic (pre-EPACT), Instant Start, Normal LO (1); Total Watts = 112"/>
    <s v="LF lamp and ballast: LF lamp: T8, 48 inch, 32W, 2970 lm, CRI = 82, rated life = 20000 hours (3): LF Ballast: Electronic, Instant Start, Normal LO (1); Total Watts = 89"/>
    <x v="579"/>
    <s v="LFLmpBlst-T12-48in-39w+MagStd-IS-NLO(112w)"/>
    <s v="LFLmpBlst-T8-48in-32w-2g+El-IS-NLO(89w)"/>
    <s v="LFLmpBlst-T8-48in-32w-2g+El-IS-RLO(78w)"/>
    <s v="Standard"/>
    <m/>
    <m/>
    <s v="DEER1314-Ltg-Com-LF"/>
    <s v="DEER2014"/>
  </r>
  <r>
    <n v="2216"/>
    <s v="Com-Lighting-InGen_T12-48in-120w-C_T8-48in-93w-B_T8-48in-78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3): LF Ballast: Hybrid, Instant Start, Normal LO (1.5); Total Watts = 120"/>
    <s v="LF lamp and ballast: LF lamp: T8, 48 inch, 32W, 2710 lm, CRI = 75, rated life = 15000 hours (3): LF Ballast: Electronic, Rapid Start, Normal LO (1); Total Watts = 93"/>
    <x v="579"/>
    <s v="LFLmpBlst-T12-48in-39w+Hyb-IS-NLO(120w)"/>
    <s v="LFLmpBlst-T8-48in-32w-1g+El-RS-NLO(93w)"/>
    <s v="LFLmpBlst-T8-48in-32w-2g+El-IS-RLO(78w)"/>
    <s v="Standard"/>
    <m/>
    <s v="Code Technology base on: Minor Retrofit Only"/>
    <s v="None"/>
    <s v="DEER2011"/>
  </r>
  <r>
    <n v="2217"/>
    <s v="Com-Lighting-InGen_T12-48in-136w_T8-48in-112w-D_T8-48in-102w-B"/>
    <x v="485"/>
    <s v="DEER2014"/>
    <s v="D13 v1.2"/>
    <d v="2014-05-23T15:34:31"/>
    <s v="DEER Lighting measure"/>
    <s v="ErRobNc"/>
    <s v="Com-Iltg-dWatt-LF_OSbldg"/>
    <s v="DEER"/>
    <s v="Scaled"/>
    <s v="Delta"/>
    <n v="10"/>
    <n v="34"/>
    <s v="None"/>
    <m/>
    <b v="0"/>
    <m/>
    <b v="1"/>
    <s v="Com"/>
    <s v="Any"/>
    <x v="4"/>
    <s v="InGen"/>
    <s v="Ltg_Lmp+Blst"/>
    <x v="25"/>
    <m/>
    <m/>
    <s v="ILtg-Lfluor-fix"/>
    <s v="ILtg-Lfluor-fix"/>
    <s v="LF lamp and ballast: LF lamp: T12, 48 inch, 34W, 2475 lm, CRI = 60, rated life = 20000 hours (4): LF Ballast: Hybrid, Rapid Start, Normal LO (2); Total Watts = 136"/>
    <s v="LF lamp and ballast: LF lamp: T8, 48 inch, 32W, 2970 lm, CRI = 82, rated life = 20000 hours (4): LF Ballast: Electronic, Instant Start, Normal LO (1); Total Watts = 112"/>
    <x v="580"/>
    <s v="LFLmpBlst-T12-48in-34w+Hyb-RS-NLO(136w)"/>
    <s v="LFLmpBlst-T8-48in-32w-2g+El-IS-NLO(112w)"/>
    <s v="LFLmpBlst-T8-48in-32w-2g+El-IS-RLO(102w)"/>
    <s v="Standard"/>
    <m/>
    <m/>
    <s v="DEER1314-Ltg-Com-LF"/>
    <s v="DEER2014"/>
  </r>
  <r>
    <n v="2218"/>
    <s v="Com-Lighting-InGen_T12-48in-109w_T8-48in-93w-B_T8-48in-78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3): LF Ballast: Standard Magnetic (pre-EPACT), Instant Start, Normal LO (1); Total Watts = 109"/>
    <s v="LF lamp and ballast: LF lamp: T8, 48 inch, 32W, 2710 lm, CRI = 75, rated life = 15000 hours (3): LF Ballast: Electronic, Rapid Start, Normal LO (1); Total Watts = 93"/>
    <x v="579"/>
    <s v="LFLmpBlst-T12-48in-30w+MagStd-IS-NLO(109w)"/>
    <s v="LFLmpBlst-T8-48in-32w-1g+El-RS-NLO(93w)"/>
    <s v="LFLmpBlst-T8-48in-32w-2g+El-IS-RLO(78w)"/>
    <s v="Standard"/>
    <m/>
    <s v="Code Technology base on: Minor Retrofit Only"/>
    <s v="None"/>
    <s v="DEER2011"/>
  </r>
  <r>
    <n v="2219"/>
    <s v="Com-Lighting-InGen_T12-48in-112w_T8-48in-93w-B_T8-48in-78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3): LF Ballast: Standard Magnetic (pre-EPACT), Instant Start, Normal LO (1); Total Watts = 112"/>
    <s v="LF lamp and ballast: LF lamp: T8, 48 inch, 32W, 2710 lm, CRI = 75, rated life = 15000 hours (3): LF Ballast: Electronic, Rapid Start, Normal LO (1); Total Watts = 93"/>
    <x v="579"/>
    <s v="LFLmpBlst-T12-48in-39w+MagStd-IS-NLO(112w)"/>
    <s v="LFLmpBlst-T8-48in-32w-1g+El-RS-NLO(93w)"/>
    <s v="LFLmpBlst-T8-48in-32w-2g+El-IS-RLO(78w)"/>
    <s v="Standard"/>
    <m/>
    <s v="Code Technology base on: Minor Retrofit Only"/>
    <s v="None"/>
    <s v="DEER2011"/>
  </r>
  <r>
    <n v="2220"/>
    <s v="Com-Lighting-InGen_T12-48in-144w-A_T8-48in-79w-B_T8-48in-79w-B"/>
    <x v="485"/>
    <s v="DEER2014"/>
    <s v="D13 v1.2"/>
    <d v="2014-05-23T15:34:31"/>
    <s v="DEER Lighting measure"/>
    <s v="ErRul"/>
    <s v="Com-Iltg-dWatt-LF_OSbldg"/>
    <s v="DEER"/>
    <s v="Scaled"/>
    <s v="Delta"/>
    <n v="0"/>
    <n v="65"/>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Very High LO (1); Total Watts = 79"/>
    <x v="581"/>
    <s v="LFLmpBlst-T12-48in-34w+MagES-RS-NLO(144w)"/>
    <s v="LFLmpBlst-T8-48in-32w-2g+El-IS-VHLO(79w)"/>
    <s v="LFLmpBlst-T8-48in-32w-2g+El-IS-VHLO(79w)"/>
    <s v="Standard"/>
    <s v="D08-NE-ILtg-LFluor-Prim-Rpl-48in34wT12ESMg144w-48in2g32wT8ISVEl79w"/>
    <m/>
    <s v="DEER1314-Ltg-Com-LF"/>
    <s v="DEER2014"/>
  </r>
  <r>
    <n v="2221"/>
    <s v="Com-Lighting-InGen_T12-48in-144w-A_T8-48in-112w-D_T8-48in-102w-B"/>
    <x v="485"/>
    <s v="DEER2014"/>
    <s v="D13 v1.2"/>
    <d v="2014-05-23T15:34:31"/>
    <s v="DEER Lighting measure"/>
    <s v="ErRobNc"/>
    <s v="Com-Iltg-dWatt-LF_OSbldg"/>
    <s v="DEER"/>
    <s v="Scaled"/>
    <s v="Delta"/>
    <n v="10"/>
    <n v="42"/>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1); Total Watts = 112"/>
    <x v="580"/>
    <s v="LFLmpBlst-T12-48in-34w+MagES-RS-NLO(144w)"/>
    <s v="LFLmpBlst-T8-48in-32w-2g+El-IS-NLO(112w)"/>
    <s v="LFLmpBlst-T8-48in-32w-2g+El-IS-RLO(102w)"/>
    <s v="Standard"/>
    <s v="D08-NE-ILtg-LFluor-Prim-RplLPD-48in34wT12ESMg144w-48in2g32wT8ISREl102w"/>
    <m/>
    <s v="DEER1314-Ltg-Com-LF"/>
    <s v="DEER2014"/>
  </r>
  <r>
    <n v="2222"/>
    <s v="Com-Lighting-InGen_T12-48in-136w_T8-48in-118w-B_T8-48in-10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4): LF Ballast: Hybrid, Rapid Start, Normal LO (2); Total Watts = 136"/>
    <s v="LF lamp and ballast: LF lamp: T8, 48 inch, 32W, 2710 lm, CRI = 75, rated life = 15000 hours (4): LF Ballast: Electronic, Rapid Start, Normal LO (1); Total Watts = 118"/>
    <x v="580"/>
    <s v="LFLmpBlst-T12-48in-34w+Hyb-RS-NLO(136w)"/>
    <s v="LFLmpBlst-T8-48in-32w-1g+El-RS-NLO(118w)"/>
    <s v="LFLmpBlst-T8-48in-32w-2g+El-IS-RLO(102w)"/>
    <s v="Standard"/>
    <m/>
    <s v="Code Technology base on: Minor Retrofit Only"/>
    <s v="None"/>
    <s v="DEER2011"/>
  </r>
  <r>
    <n v="2223"/>
    <s v="Com-Lighting-InGen_T12-48in-160w_T8-48in-112w-D_T8-48in-102w-B"/>
    <x v="485"/>
    <s v="DEER2014"/>
    <s v="D13 v1.2"/>
    <d v="2014-05-23T15:34:31"/>
    <s v="DEER Lighting measure"/>
    <s v="ErRobNc"/>
    <s v="Com-Iltg-dWatt-LF_OSbldg"/>
    <s v="DEER"/>
    <s v="Scaled"/>
    <s v="Delta"/>
    <n v="10"/>
    <n v="58"/>
    <s v="None"/>
    <m/>
    <b v="0"/>
    <m/>
    <b v="1"/>
    <s v="Com"/>
    <s v="Any"/>
    <x v="4"/>
    <s v="InGen"/>
    <s v="Ltg_Lmp+Blst"/>
    <x v="25"/>
    <m/>
    <m/>
    <s v="ILtg-Lfluor-fix"/>
    <s v="ILtg-Lfluor-fix"/>
    <s v="LF lamp and ballast: LF lamp: T12, 48 inch, 39W, 2750 lm, CRI = 60, rated life = 20000 hours (4): LF Ballast: Hybrid, Instant Start, Normal LO (2); Total Watts = 160"/>
    <s v="LF lamp and ballast: LF lamp: T8, 48 inch, 32W, 2970 lm, CRI = 82, rated life = 20000 hours (4): LF Ballast: Electronic, Instant Start, Normal LO (1); Total Watts = 112"/>
    <x v="580"/>
    <s v="LFLmpBlst-T12-48in-39w+Hyb-IS-NLO(160w)"/>
    <s v="LFLmpBlst-T8-48in-32w-2g+El-IS-NLO(112w)"/>
    <s v="LFLmpBlst-T8-48in-32w-2g+El-IS-RLO(102w)"/>
    <s v="Standard"/>
    <m/>
    <m/>
    <s v="DEER1314-Ltg-Com-LF"/>
    <s v="DEER2014"/>
  </r>
  <r>
    <n v="2224"/>
    <s v="Com-Lighting-InGen_T12-48in-144w-A_T8-48in-93w-B_T8-48in-79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710 lm, CRI = 75, rated life = 15000 hours (3): LF Ballast: Electronic, Rapid Start, Normal LO (1); Total Watts = 93"/>
    <x v="581"/>
    <s v="LFLmpBlst-T12-48in-34w+MagES-RS-NLO(144w)"/>
    <s v="LFLmpBlst-T8-48in-32w-1g+El-RS-NLO(93w)"/>
    <s v="LFLmpBlst-T8-48in-32w-2g+El-IS-VHLO(79w)"/>
    <s v="Standard"/>
    <s v="D08-NE-ILtg-LFluor-Prim-RplLPD-48in34wT12ESMg144w-48in2g32wT8ISVEl79w"/>
    <s v="Code Technology base on: Minor Retrofit Only"/>
    <s v="None"/>
    <s v="DEER2011"/>
  </r>
  <r>
    <n v="2225"/>
    <s v="Com-Lighting-InGen_T12-48in-144w-A_T8-48in-118w-B_T8-48in-10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710 lm, CRI = 75, rated life = 15000 hours (4): LF Ballast: Electronic, Rapid Start, Normal LO (1); Total Watts = 118"/>
    <x v="580"/>
    <s v="LFLmpBlst-T12-48in-34w+MagES-RS-NLO(144w)"/>
    <s v="LFLmpBlst-T8-48in-32w-1g+El-RS-NLO(118w)"/>
    <s v="LFLmpBlst-T8-48in-32w-2g+El-IS-RLO(102w)"/>
    <s v="Standard"/>
    <m/>
    <s v="Code Technology base on: Minor Retrofit Only"/>
    <s v="None"/>
    <s v="DEER2011"/>
  </r>
  <r>
    <n v="2226"/>
    <s v="Com-Lighting-InGen_T12-48in-168w_T8-48in-112w-D_T8-48in-102w-B"/>
    <x v="485"/>
    <s v="DEER2014"/>
    <s v="D13 v1.2"/>
    <d v="2014-05-23T15:34:31"/>
    <s v="DEER Lighting measure"/>
    <s v="ErRobNc"/>
    <s v="Com-Iltg-dWatt-LF_OSbldg"/>
    <s v="DEER"/>
    <s v="Scaled"/>
    <s v="Delta"/>
    <n v="10"/>
    <n v="66"/>
    <s v="None"/>
    <m/>
    <b v="0"/>
    <m/>
    <b v="1"/>
    <s v="Com"/>
    <s v="Any"/>
    <x v="4"/>
    <s v="InGen"/>
    <s v="Ltg_Lmp+Blst"/>
    <x v="25"/>
    <m/>
    <m/>
    <s v="ILtg-Lfluor-fix"/>
    <s v="ILtg-Lfluor-fix"/>
    <s v="LF lamp and ballast: LF lamp: T12, 48 inch, 39W, 2750 lm, CRI = 60, rated life = 20000 hours (4): LF Ballast: Standard Magnetic (pre-EPACT), Instant Start, Normal LO (1); Total Watts = 168"/>
    <s v="LF lamp and ballast: LF lamp: T8, 48 inch, 32W, 2970 lm, CRI = 82, rated life = 20000 hours (4): LF Ballast: Electronic, Instant Start, Normal LO (1); Total Watts = 112"/>
    <x v="580"/>
    <s v="LFLmpBlst-T12-48in-39w+MagStd-IS-NLO(168w)"/>
    <s v="LFLmpBlst-T8-48in-32w-2g+El-IS-NLO(112w)"/>
    <s v="LFLmpBlst-T8-48in-32w-2g+El-IS-RLO(102w)"/>
    <s v="Standard"/>
    <m/>
    <m/>
    <s v="DEER1314-Ltg-Com-LF"/>
    <s v="DEER2014"/>
  </r>
  <r>
    <n v="2227"/>
    <s v="Com-Lighting-InGen_T12-96in-62w-A_T8-48in-60w-B_T8-48in-54w-B"/>
    <x v="485"/>
    <s v="DEER2014"/>
    <s v="D13 v1.2"/>
    <d v="2014-05-23T15:34:31"/>
    <s v="DEER Lighting measure"/>
    <s v="ErRobNc"/>
    <s v="Com-Iltg-dWatt-LF_OSbldg"/>
    <s v="DEER"/>
    <s v="Scaled"/>
    <s v="Delta"/>
    <n v="6"/>
    <n v="8"/>
    <s v="None"/>
    <m/>
    <b v="0"/>
    <m/>
    <b v="1"/>
    <s v="Com"/>
    <s v="Any"/>
    <x v="4"/>
    <s v="InGen"/>
    <s v="Ltg_Lmp+Blst"/>
    <x v="25"/>
    <m/>
    <m/>
    <s v="ILtg-Lfluor-fix"/>
    <s v="ILtg-Lfluor-fix"/>
    <s v="LF lamp and ballast: LF lamp: T12, 96 inch, 60W, 4750 lm, CRI = 60, rated life = 12000 hours (1): LF Ballast: Energy Saver Magnetic (EPACT compliant), Rapid Start, Normal LO (0.5); Total Watts = 62"/>
    <s v="LF lamp and ballast: LF lamp: T8, 48 inch, 32W, 2970 lm, CRI = 82, rated life = 20000 hours (2): LF Ballast: Electronic, Rapid Start, Normal LO (1); Total Watts = 60"/>
    <x v="577"/>
    <s v="LFLmpBlst-T12-96in-60w+MagES-RS-NLO(62w)"/>
    <s v="LFLmpBlst-T8-48in-32w-2g+El-RS-NLO(60w)"/>
    <s v="LFLmpBlst-T8-48in-32w-2g+El-RS-RLO(54w)"/>
    <s v="Standard"/>
    <s v="D08-NE-ILtg-LFluor-Prim-RplLPD-96in60wT12ESMg62w-48in1g32wT8ISREl52w"/>
    <m/>
    <s v="DEER1314-Ltg-Com-LF"/>
    <s v="DEER2014"/>
  </r>
  <r>
    <n v="2228"/>
    <s v="Com-Lighting-InGen_T12-48in-160w_T8-48in-118w-B_T8-48in-10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4): LF Ballast: Hybrid, Instant Start, Normal LO (2); Total Watts = 160"/>
    <s v="LF lamp and ballast: LF lamp: T8, 48 inch, 32W, 2710 lm, CRI = 75, rated life = 15000 hours (4): LF Ballast: Electronic, Rapid Start, Normal LO (1); Total Watts = 118"/>
    <x v="580"/>
    <s v="LFLmpBlst-T12-48in-39w+Hyb-IS-NLO(160w)"/>
    <s v="LFLmpBlst-T8-48in-32w-1g+El-RS-NLO(118w)"/>
    <s v="LFLmpBlst-T8-48in-32w-2g+El-IS-RLO(102w)"/>
    <s v="Standard"/>
    <m/>
    <s v="Code Technology base on: Minor Retrofit Only"/>
    <s v="None"/>
    <s v="DEER2011"/>
  </r>
  <r>
    <n v="2229"/>
    <s v="Com-Lighting-InGen_T12-96in-123w-A_T8-48in-112w-D_T8-48in-102w-B"/>
    <x v="485"/>
    <s v="DEER2014"/>
    <s v="D13 v1.2"/>
    <d v="2014-05-23T15:34:31"/>
    <s v="DEER Lighting measure"/>
    <s v="ErRobNc"/>
    <s v="Com-Iltg-dWatt-LF_OSbldg"/>
    <s v="DEER"/>
    <s v="Scaled"/>
    <s v="Delta"/>
    <n v="10"/>
    <n v="21"/>
    <s v="None"/>
    <m/>
    <b v="0"/>
    <m/>
    <b v="1"/>
    <s v="Com"/>
    <s v="Any"/>
    <x v="4"/>
    <s v="InGen"/>
    <s v="Ltg_Lmp+Blst"/>
    <x v="25"/>
    <m/>
    <m/>
    <s v="ILtg-Lfluor-fix"/>
    <s v="ILtg-Lfluor-fix"/>
    <s v="LF lamp and ballast: LF lamp: T12, 96 inch, 60W, 4750 lm, CRI = 60, rated life = 12000 hours (2): LF Ballast: Energy Saver Magnetic (EPACT compliant), Rapid Start, Normal LO (1); Total Watts = 123"/>
    <s v="LF lamp and ballast: LF lamp: T8, 48 inch, 32W, 2970 lm, CRI = 82, rated life = 20000 hours (4): LF Ballast: Electronic, Instant Start, Normal LO (1); Total Watts = 112"/>
    <x v="580"/>
    <s v="LFLmpBlst-T12-96in-60w+MagES-RS-NLO(123w)"/>
    <s v="LFLmpBlst-T8-48in-32w-2g+El-IS-NLO(112w)"/>
    <s v="LFLmpBlst-T8-48in-32w-2g+El-IS-RLO(102w)"/>
    <s v="Standard"/>
    <s v="D08-NE-ILtg-LFluor-Prim-RplLPD-96in60wT12ESMg123w-48in2g32wT8ISREl102w"/>
    <m/>
    <s v="DEER1314-Ltg-Com-LF"/>
    <s v="DEER2014"/>
  </r>
  <r>
    <n v="2230"/>
    <s v="Com-Lighting-InGen_T12-48in-168w_T8-48in-118w-B_T8-48in-10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4): LF Ballast: Standard Magnetic (pre-EPACT), Instant Start, Normal LO (1); Total Watts = 168"/>
    <s v="LF lamp and ballast: LF lamp: T8, 48 inch, 32W, 2710 lm, CRI = 75, rated life = 15000 hours (4): LF Ballast: Electronic, Rapid Start, Normal LO (1); Total Watts = 118"/>
    <x v="580"/>
    <s v="LFLmpBlst-T12-48in-39w+MagStd-IS-NLO(168w)"/>
    <s v="LFLmpBlst-T8-48in-32w-1g+El-RS-NLO(118w)"/>
    <s v="LFLmpBlst-T8-48in-32w-2g+El-IS-RLO(102w)"/>
    <s v="Standard"/>
    <m/>
    <s v="Code Technology base on: Minor Retrofit Only"/>
    <s v="None"/>
    <s v="DEER2011"/>
  </r>
  <r>
    <n v="2231"/>
    <s v="Com-Lighting-InGen_T12-96in-210w_T8-48in-175w-B_T8-48in-156w-B"/>
    <x v="485"/>
    <s v="DEER2014"/>
    <s v="D13 v1.2"/>
    <d v="2014-05-23T15:34:31"/>
    <s v="DEER Lighting measure"/>
    <s v="ErRobNc"/>
    <s v="Com-Iltg-dWatt-LF_OSbldg"/>
    <s v="DEER"/>
    <s v="Scaled"/>
    <s v="Delta"/>
    <n v="19"/>
    <n v="54"/>
    <s v="None"/>
    <m/>
    <b v="0"/>
    <m/>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48 inch, 32W, 2970 lm, CRI = 82, rated life = 20000 hours (6): LF Ballast: Electronic, Instant Start, Normal LO (2); Total Watts = 175"/>
    <x v="582"/>
    <s v="LFLmpBlst-T12-96in-60w+MagES-RS-NLO(210w)"/>
    <s v="LFLmpBlst-T8-48in-32w-2g+El-IS-NLO(175w)"/>
    <s v="LFLmpBlst-T8-48in-32w-2g+El-IS-RLO(156w)"/>
    <s v="Standard"/>
    <s v="D08-NE-ILtg-LFluor-Prim-Rpl-96in60wT12ESMg210w-48in2g32wT8ISREl156w"/>
    <m/>
    <s v="DEER1314-Ltg-Com-LF"/>
    <s v="DEER2014"/>
  </r>
  <r>
    <n v="2232"/>
    <s v="Com-Lighting-InGen_T12-96in-62w-A_T8-48in-54w-A_T8-48in-54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1): LF Ballast: Energy Saver Magnetic (EPACT compliant), Rapid Start, Normal LO (0.5); Total Watts = 62"/>
    <s v="LF lamp and ballast: LF lamp: T8, 48 inch, 32W, 2710 lm, CRI = 75, rated life = 15000 hours (2): LF Ballast: Electronic, Rapid Start, Reduced LO (1); Total Watts = 54"/>
    <x v="577"/>
    <s v="LFLmpBlst-T12-96in-60w+MagES-RS-NLO(62w)"/>
    <s v="LFLmpBlst-T8-48in-32w-1g+El-RS-RLO(54w)"/>
    <s v="LFLmpBlst-T8-48in-32w-2g+El-RS-RLO(54w)"/>
    <s v="Standard"/>
    <s v="D08-NE-ILtg-LFluor-Prim-Rtr-96in60wT12ESMg62w-48in1g32wT8ISREl52w"/>
    <s v="Code Technology base on: Minor Retrofit Only"/>
    <s v="None"/>
    <s v="DEER2011"/>
  </r>
  <r>
    <n v="2233"/>
    <s v="Com-Lighting-InGen_T12-96in-246w-A_T8-48in-175w-B_T8-48in-175w-B"/>
    <x v="485"/>
    <s v="DEER2014"/>
    <s v="D13 v1.2"/>
    <d v="2014-05-23T15:34:31"/>
    <s v="DEER Lighting measure"/>
    <s v="ErRul"/>
    <s v="Com-Iltg-dWatt-LF_OSbldg"/>
    <s v="DEER"/>
    <s v="Scaled"/>
    <s v="Delta"/>
    <n v="0"/>
    <n v="71"/>
    <s v="None"/>
    <m/>
    <b v="0"/>
    <m/>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48 inch, 32W, 2970 lm, CRI = 82, rated life = 20000 hours (6): LF Ballast: Electronic, Instant Start, Normal LO (2); Total Watts = 175"/>
    <x v="583"/>
    <s v="LFLmpBlst-T12-96in-60w+MagES-RS-NLO(246w)"/>
    <s v="LFLmpBlst-T8-48in-32w-2g+El-IS-NLO(175w)"/>
    <s v="LFLmpBlst-T8-48in-32w-2g+El-IS-NLO(175w)"/>
    <s v="Standard"/>
    <s v="D08-NE-ILtg-LFluor-Prim-RplLPD-96in60wT12ESMg246w-48in2g32wT8ISNEl175w"/>
    <m/>
    <s v="DEER1314-Ltg-Com-LF"/>
    <s v="DEER2014"/>
  </r>
  <r>
    <n v="2234"/>
    <s v="Com-Lighting-InGen_T8-48in-52w-B_T8-48in-41w-B_T8-48in-41w-B"/>
    <x v="485"/>
    <s v="DEER2014"/>
    <s v="D13 v1.2"/>
    <d v="2014-05-23T15:34:31"/>
    <s v="DEER Lighting measure"/>
    <s v="ErRul"/>
    <s v="Com-Iltg-dWatt-LF_OSbldg"/>
    <s v="DEER"/>
    <s v="Scaled"/>
    <s v="Delta"/>
    <n v="0"/>
    <n v="11"/>
    <s v="None"/>
    <m/>
    <b v="0"/>
    <m/>
    <b v="1"/>
    <s v="Com"/>
    <s v="Any"/>
    <x v="4"/>
    <s v="InGen"/>
    <s v="Ltg_Lmp+Blst"/>
    <x v="25"/>
    <m/>
    <m/>
    <s v="ILtg-Lfluor-fix"/>
    <s v="ILtg-Lfluor-fix"/>
    <s v="LF lamp and ballast: LF lamp: T8, 48 inch, 32W, 2970 lm, CRI = 82, rated life = 20000 hours (2): LF Ballast: Electronic, Instant Start, Reduced LO (1); Total Watts = 52"/>
    <s v="LF lamp and ballast: LF lamp: T8, 48 inch, 32W, 2970 lm, CRI = 82, rated life = 20000 hours (1): LF Ballast: Electronic, Instant Start, Very High LO (1); Total Watts = 41"/>
    <x v="578"/>
    <s v="LFLmpBlst-T8-48in-32w-2g+El-IS-RLO(52w)"/>
    <s v="LFLmpBlst-T8-48in-32w-2g+El-IS-VHLO(41w)"/>
    <s v="LFLmpBlst-T8-48in-32w-2g+El-IS-VHLO(41w)"/>
    <s v="Standard"/>
    <m/>
    <m/>
    <s v="DEER1314-Ltg-Com-LF"/>
    <s v="DEER2014"/>
  </r>
  <r>
    <n v="2235"/>
    <s v="Com-Lighting-InGen_T12-96in-123w-A_T8-48in-118w-B_T8-48in-10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2): LF Ballast: Energy Saver Magnetic (EPACT compliant), Rapid Start, Normal LO (1); Total Watts = 123"/>
    <s v="LF lamp and ballast: LF lamp: T8, 48 inch, 32W, 2710 lm, CRI = 75, rated life = 15000 hours (4): LF Ballast: Electronic, Rapid Start, Normal LO (1); Total Watts = 118"/>
    <x v="580"/>
    <s v="LFLmpBlst-T12-96in-60w+MagES-RS-NLO(123w)"/>
    <s v="LFLmpBlst-T8-48in-32w-1g+El-RS-NLO(118w)"/>
    <s v="LFLmpBlst-T8-48in-32w-2g+El-IS-RLO(102w)"/>
    <s v="Standard"/>
    <s v="D08-NE-ILtg-LFluor-Prim-Rtr-96in60wT12ESMg123w-48in2g32wT8ISREl102w"/>
    <s v="Code Technology base on: Minor Retrofit Only"/>
    <s v="None"/>
    <s v="DEER2011"/>
  </r>
  <r>
    <n v="2236"/>
    <s v="Com-Lighting-InGen_T12-96in-210w_T8-48in-182w-A_T8-48in-156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48 inch, 32W, 2710 lm, CRI = 75, rated life = 15000 hours (6): LF Ballast: Electronic, Rapid Start, Normal LO (2); Total Watts = 182"/>
    <x v="582"/>
    <s v="LFLmpBlst-T12-96in-60w+MagES-RS-NLO(210w)"/>
    <s v="LFLmpBlst-T8-48in-32w-1g+El-RS-NLO(182w)"/>
    <s v="LFLmpBlst-T8-48in-32w-2g+El-IS-RLO(156w)"/>
    <s v="Standard"/>
    <s v="D08-NE-ILtg-LFluor-Prim-RplLPD-96in60wT12ESMg210w-48in2g32wT8ISREl156w"/>
    <s v="Code Technology base on: Minor Retrofit Only"/>
    <s v="None"/>
    <s v="DEER2011"/>
  </r>
  <r>
    <n v="2237"/>
    <s v="Com-Lighting-InGen_T12-48in-36w-B_T8-48in-31w-D_T8-48in-24w"/>
    <x v="485"/>
    <s v="DEER2014"/>
    <s v="D13 v1.2"/>
    <d v="2014-05-23T15:34:31"/>
    <s v="DEER Lighting measure"/>
    <s v="ErRobNc"/>
    <s v="Com-Iltg-dWatt-LF_OSbldg"/>
    <s v="DEER"/>
    <s v="Scaled"/>
    <s v="Delta"/>
    <n v="7"/>
    <n v="12"/>
    <s v="None"/>
    <m/>
    <b v="0"/>
    <m/>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970 lm, CRI = 82, rated life = 20000 hours (1): LF Ballast: Electronic, Instant Start, Normal LO (1); Total Watts = 31"/>
    <x v="584"/>
    <s v="LFLmpBlst-T12-48in-34w+Hyb-RS-NLO(36w)"/>
    <s v="LFLmpBlst-T8-48in-32w-2g+El-IS-NLO(31w)"/>
    <s v="LFLmpBlst-T8-48in-30w+El-IS-RLO(24w)"/>
    <s v="Standard"/>
    <m/>
    <m/>
    <s v="DEER1314-Ltg-Com-LF"/>
    <s v="DEER2014"/>
  </r>
  <r>
    <n v="2238"/>
    <s v="Com-Lighting-InGen_T12-48in-36w-B_T8-48in-31w-D_T8-48in-25w-C"/>
    <x v="485"/>
    <s v="DEER2014"/>
    <s v="D13 v1.2"/>
    <d v="2014-05-23T15:34:31"/>
    <s v="DEER Lighting measure"/>
    <s v="ErRobNc"/>
    <s v="Com-Iltg-dWatt-LF_OSbldg"/>
    <s v="DEER"/>
    <s v="Scaled"/>
    <s v="Delta"/>
    <n v="6"/>
    <n v="11"/>
    <s v="None"/>
    <m/>
    <b v="0"/>
    <m/>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970 lm, CRI = 82, rated life = 20000 hours (1): LF Ballast: Electronic, Instant Start, Normal LO (1); Total Watts = 31"/>
    <x v="585"/>
    <s v="LFLmpBlst-T12-48in-34w+Hyb-RS-NLO(36w)"/>
    <s v="LFLmpBlst-T8-48in-32w-2g+El-IS-NLO(31w)"/>
    <s v="LFLmpBlst-T8-48in-32w-3g+El-IS-RLO(25w)"/>
    <s v="Standard"/>
    <m/>
    <m/>
    <s v="DEER1314-Ltg-Com-LF"/>
    <s v="DEER2014"/>
  </r>
  <r>
    <n v="2239"/>
    <s v="Com-Lighting-InGen_T12-48in-36w-B_T8-48in-27w-B_T8-48in-24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710 lm, CRI = 75, rated life = 15000 hours (1): LF Ballast: Electronic, Rapid Start, Reduced LO (1); Total Watts = 27"/>
    <x v="584"/>
    <s v="LFLmpBlst-T12-48in-34w+Hyb-RS-NLO(36w)"/>
    <s v="LFLmpBlst-T8-48in-32w-1g+El-RS-RLO-2(27w)"/>
    <s v="LFLmpBlst-T8-48in-30w+El-IS-RLO(24w)"/>
    <s v="Standard"/>
    <m/>
    <s v="Code Technology base on: Minor Retrofit Only"/>
    <s v="None"/>
    <s v="DEER2011"/>
  </r>
  <r>
    <n v="2240"/>
    <s v="Com-Lighting-InGen_T12-48in-36w-B_T8-48in-31w-D_T8-48in-27w-E"/>
    <x v="485"/>
    <s v="DEER2014"/>
    <s v="D13 v1.2"/>
    <d v="2014-05-23T15:34:31"/>
    <s v="DEER Lighting measure"/>
    <s v="ErRobNc"/>
    <s v="Com-Iltg-dWatt-LF_OSbldg"/>
    <s v="DEER"/>
    <s v="Scaled"/>
    <s v="Delta"/>
    <n v="4"/>
    <n v="9"/>
    <s v="None"/>
    <m/>
    <b v="0"/>
    <m/>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970 lm, CRI = 82, rated life = 20000 hours (1): LF Ballast: Electronic, Instant Start, Normal LO (1); Total Watts = 31"/>
    <x v="586"/>
    <s v="LFLmpBlst-T12-48in-34w+Hyb-RS-NLO(36w)"/>
    <s v="LFLmpBlst-T8-48in-32w-2g+El-IS-NLO(31w)"/>
    <s v="LFLmpBlst-T8-48in-30w+El-IS-NLO(27w)"/>
    <s v="Standard"/>
    <m/>
    <m/>
    <s v="DEER1314-Ltg-Com-LF"/>
    <s v="DEER2014"/>
  </r>
  <r>
    <n v="2241"/>
    <s v="Com-Lighting-InGen_T12-48in-36w-B_T8-48in-31w-D_T8-48in-28w-C"/>
    <x v="485"/>
    <s v="DEER2014"/>
    <s v="D13 v1.2"/>
    <d v="2014-05-23T15:34:31"/>
    <s v="DEER Lighting measure"/>
    <s v="ErRobNc"/>
    <s v="Com-Iltg-dWatt-LF_OSbldg"/>
    <s v="DEER"/>
    <s v="Scaled"/>
    <s v="Delta"/>
    <n v="3"/>
    <n v="8"/>
    <s v="None"/>
    <m/>
    <b v="0"/>
    <m/>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970 lm, CRI = 82, rated life = 20000 hours (1): LF Ballast: Electronic, Instant Start, Normal LO (1); Total Watts = 31"/>
    <x v="587"/>
    <s v="LFLmpBlst-T12-48in-34w+Hyb-RS-NLO(36w)"/>
    <s v="LFLmpBlst-T8-48in-32w-2g+El-IS-NLO(31w)"/>
    <s v="LFLmpBlst-T8-48in-32w-3g+El-IS-NLO(28w)"/>
    <s v="Standard"/>
    <m/>
    <m/>
    <s v="DEER1314-Ltg-Com-LF"/>
    <s v="DEER2014"/>
  </r>
  <r>
    <n v="2242"/>
    <s v="Com-Lighting-InGen_T12-48in-36w-B_T8-48in-27w-B_T8-48in-25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710 lm, CRI = 75, rated life = 15000 hours (1): LF Ballast: Electronic, Rapid Start, Reduced LO (1); Total Watts = 27"/>
    <x v="585"/>
    <s v="LFLmpBlst-T12-48in-34w+Hyb-RS-NLO(36w)"/>
    <s v="LFLmpBlst-T8-48in-32w-1g+El-RS-RLO-2(27w)"/>
    <s v="LFLmpBlst-T8-48in-32w-3g+El-IS-RLO(25w)"/>
    <s v="Standard"/>
    <m/>
    <s v="Code Technology base on: Minor Retrofit Only"/>
    <s v="None"/>
    <s v="DEER2011"/>
  </r>
  <r>
    <n v="2243"/>
    <s v="Com-Lighting-InGen_T12-48in-36w-B_T8-48in-32w-A_T8-48in-27w-E"/>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710 lm, CRI = 75, rated life = 15000 hours (1): LF Ballast: Electronic, Rapid Start, Normal LO (1); Total Watts = 32"/>
    <x v="586"/>
    <s v="LFLmpBlst-T12-48in-34w+Hyb-RS-NLO(36w)"/>
    <s v="LFLmpBlst-T8-48in-32w-1g+El-RS-NLO(32w)"/>
    <s v="LFLmpBlst-T8-48in-30w+El-IS-NLO(27w)"/>
    <s v="Standard"/>
    <m/>
    <s v="Code Technology base on: Minor Retrofit Only"/>
    <s v="None"/>
    <s v="DEER2011"/>
  </r>
  <r>
    <n v="2244"/>
    <s v="Com-Lighting-InGen_T12-48in-36w-B_T8-48in-32w-A_T8-48in-28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Hybrid, Rapid Start, Normal LO (1); Total Watts = 36"/>
    <s v="LF lamp and ballast: LF lamp: T8, 48 inch, 32W, 2710 lm, CRI = 75, rated life = 15000 hours (1): LF Ballast: Electronic, Rapid Start, Normal LO (1); Total Watts = 32"/>
    <x v="587"/>
    <s v="LFLmpBlst-T12-48in-34w+Hyb-RS-NLO(36w)"/>
    <s v="LFLmpBlst-T8-48in-32w-1g+El-RS-NLO(32w)"/>
    <s v="LFLmpBlst-T8-48in-32w-3g+El-IS-NLO(28w)"/>
    <s v="Standard"/>
    <m/>
    <s v="Code Technology base on: Minor Retrofit Only"/>
    <s v="None"/>
    <s v="DEER2011"/>
  </r>
  <r>
    <n v="2245"/>
    <s v="Com-Lighting-InGen_T12-48in-41w_T8-48in-31w-D_T8-48in-24w"/>
    <x v="485"/>
    <s v="DEER2014"/>
    <s v="D13 v1.2"/>
    <d v="2014-05-23T15:34:31"/>
    <s v="DEER Lighting measure"/>
    <s v="ErRobNc"/>
    <s v="Com-Iltg-dWatt-LF_OSbldg"/>
    <s v="DEER"/>
    <s v="Scaled"/>
    <s v="Delta"/>
    <n v="7"/>
    <n v="17"/>
    <s v="None"/>
    <m/>
    <b v="0"/>
    <m/>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84"/>
    <s v="LFLmpBlst-T12-48in-39w+Hyb-IS-NLO(41w)"/>
    <s v="LFLmpBlst-T8-48in-32w-2g+El-IS-NLO(31w)"/>
    <s v="LFLmpBlst-T8-48in-30w+El-IS-RLO(24w)"/>
    <s v="Standard"/>
    <m/>
    <m/>
    <s v="DEER1314-Ltg-Com-LF"/>
    <s v="DEER2014"/>
  </r>
  <r>
    <n v="2246"/>
    <s v="Com-Lighting-InGen_T12-48in-41w_T8-48in-31w-D_T8-48in-25w-C"/>
    <x v="485"/>
    <s v="DEER2014"/>
    <s v="D13 v1.2"/>
    <d v="2014-05-23T15:34:31"/>
    <s v="DEER Lighting measure"/>
    <s v="ErRobNc"/>
    <s v="Com-Iltg-dWatt-LF_OSbldg"/>
    <s v="DEER"/>
    <s v="Scaled"/>
    <s v="Delta"/>
    <n v="6"/>
    <n v="16"/>
    <s v="None"/>
    <m/>
    <b v="0"/>
    <m/>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85"/>
    <s v="LFLmpBlst-T12-48in-39w+Hyb-IS-NLO(41w)"/>
    <s v="LFLmpBlst-T8-48in-32w-2g+El-IS-NLO(31w)"/>
    <s v="LFLmpBlst-T8-48in-32w-3g+El-IS-RLO(25w)"/>
    <s v="Standard"/>
    <m/>
    <m/>
    <s v="DEER1314-Ltg-Com-LF"/>
    <s v="DEER2014"/>
  </r>
  <r>
    <n v="2247"/>
    <s v="Com-Lighting-InGen_T12-48in-41w_T8-48in-31w-D_T8-48in-27w-E"/>
    <x v="485"/>
    <s v="DEER2014"/>
    <s v="D13 v1.2"/>
    <d v="2014-05-23T15:34:31"/>
    <s v="DEER Lighting measure"/>
    <s v="ErRobNc"/>
    <s v="Com-Iltg-dWatt-LF_OSbldg"/>
    <s v="DEER"/>
    <s v="Scaled"/>
    <s v="Delta"/>
    <n v="4"/>
    <n v="14"/>
    <s v="None"/>
    <m/>
    <b v="0"/>
    <m/>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86"/>
    <s v="LFLmpBlst-T12-48in-39w+Hyb-IS-NLO(41w)"/>
    <s v="LFLmpBlst-T8-48in-32w-2g+El-IS-NLO(31w)"/>
    <s v="LFLmpBlst-T8-48in-30w+El-IS-NLO(27w)"/>
    <s v="Standard"/>
    <m/>
    <m/>
    <s v="DEER1314-Ltg-Com-LF"/>
    <s v="DEER2014"/>
  </r>
  <r>
    <n v="2248"/>
    <s v="Com-Lighting-InGen_T12-48in-41w_T8-48in-27w-B_T8-48in-24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710 lm, CRI = 75, rated life = 15000 hours (1): LF Ballast: Electronic, Rapid Start, Reduced LO (1); Total Watts = 27"/>
    <x v="584"/>
    <s v="LFLmpBlst-T12-48in-39w+Hyb-IS-NLO(41w)"/>
    <s v="LFLmpBlst-T8-48in-32w-1g+El-RS-RLO-2(27w)"/>
    <s v="LFLmpBlst-T8-48in-30w+El-IS-RLO(24w)"/>
    <s v="Standard"/>
    <m/>
    <s v="Code Technology base on: Minor Retrofit Only"/>
    <s v="None"/>
    <s v="DEER2011"/>
  </r>
  <r>
    <n v="2249"/>
    <s v="Com-Lighting-InGen_T12-48in-41w_T8-48in-27w-B_T8-48in-25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710 lm, CRI = 75, rated life = 15000 hours (1): LF Ballast: Electronic, Rapid Start, Reduced LO (1); Total Watts = 27"/>
    <x v="585"/>
    <s v="LFLmpBlst-T12-48in-39w+Hyb-IS-NLO(41w)"/>
    <s v="LFLmpBlst-T8-48in-32w-1g+El-RS-RLO-2(27w)"/>
    <s v="LFLmpBlst-T8-48in-32w-3g+El-IS-RLO(25w)"/>
    <s v="Standard"/>
    <m/>
    <s v="Code Technology base on: Minor Retrofit Only"/>
    <s v="None"/>
    <s v="DEER2011"/>
  </r>
  <r>
    <n v="2250"/>
    <s v="Com-Lighting-InGen_T12-48in-41w_T8-48in-31w-D_T8-48in-28w-C"/>
    <x v="485"/>
    <s v="DEER2014"/>
    <s v="D13 v1.2"/>
    <d v="2014-05-23T15:34:31"/>
    <s v="DEER Lighting measure"/>
    <s v="ErRobNc"/>
    <s v="Com-Iltg-dWatt-LF_OSbldg"/>
    <s v="DEER"/>
    <s v="Scaled"/>
    <s v="Delta"/>
    <n v="3"/>
    <n v="13"/>
    <s v="None"/>
    <m/>
    <b v="0"/>
    <m/>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87"/>
    <s v="LFLmpBlst-T12-48in-39w+Hyb-IS-NLO(41w)"/>
    <s v="LFLmpBlst-T8-48in-32w-2g+El-IS-NLO(31w)"/>
    <s v="LFLmpBlst-T8-48in-32w-3g+El-IS-NLO(28w)"/>
    <s v="Standard"/>
    <m/>
    <m/>
    <s v="DEER1314-Ltg-Com-LF"/>
    <s v="DEER2014"/>
  </r>
  <r>
    <n v="2251"/>
    <s v="Com-Lighting-InGen_T12-48in-41w_T8-48in-32w-A_T8-48in-27w-E"/>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710 lm, CRI = 75, rated life = 15000 hours (1): LF Ballast: Electronic, Rapid Start, Normal LO (1); Total Watts = 32"/>
    <x v="586"/>
    <s v="LFLmpBlst-T12-48in-39w+Hyb-IS-NLO(41w)"/>
    <s v="LFLmpBlst-T8-48in-32w-1g+El-RS-NLO(32w)"/>
    <s v="LFLmpBlst-T8-48in-30w+El-IS-NLO(27w)"/>
    <s v="Standard"/>
    <m/>
    <s v="Code Technology base on: Minor Retrofit Only"/>
    <s v="None"/>
    <s v="DEER2011"/>
  </r>
  <r>
    <n v="2252"/>
    <s v="Com-Lighting-InGen_T12-48in-41w_T8-48in-32w-A_T8-48in-28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Hybrid, Instant Start, Normal LO (1); Total Watts = 41"/>
    <s v="LF lamp and ballast: LF lamp: T8, 48 inch, 32W, 2710 lm, CRI = 75, rated life = 15000 hours (1): LF Ballast: Electronic, Rapid Start, Normal LO (1); Total Watts = 32"/>
    <x v="587"/>
    <s v="LFLmpBlst-T12-48in-39w+Hyb-IS-NLO(41w)"/>
    <s v="LFLmpBlst-T8-48in-32w-1g+El-RS-NLO(32w)"/>
    <s v="LFLmpBlst-T8-48in-32w-3g+El-IS-NLO(28w)"/>
    <s v="Standard"/>
    <m/>
    <s v="Code Technology base on: Minor Retrofit Only"/>
    <s v="None"/>
    <s v="DEER2011"/>
  </r>
  <r>
    <n v="2253"/>
    <s v="Com-Lighting-InGen_T12-48in-43w-A_T8-48in-31w-D_T8-48in-24w"/>
    <x v="485"/>
    <s v="DEER2014"/>
    <s v="D13 v1.2"/>
    <d v="2014-05-23T15:34:31"/>
    <s v="DEER Lighting measure"/>
    <s v="ErRobNc"/>
    <s v="Com-Iltg-dWatt-LF_OSbldg"/>
    <s v="DEER"/>
    <s v="Scaled"/>
    <s v="Delta"/>
    <n v="7"/>
    <n v="19"/>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84"/>
    <s v="LFLmpBlst-T12-48in-34w+MagES-RS-NLO(43w)"/>
    <s v="LFLmpBlst-T8-48in-32w-2g+El-IS-NLO(31w)"/>
    <s v="LFLmpBlst-T8-48in-30w+El-IS-RLO(24w)"/>
    <s v="Standard"/>
    <m/>
    <m/>
    <s v="DEER1314-Ltg-Com-LF"/>
    <s v="DEER2014"/>
  </r>
  <r>
    <n v="2254"/>
    <s v="Com-Lighting-InGen_T12-48in-43w-A_T8-48in-31w-D_T8-48in-25w-C"/>
    <x v="485"/>
    <s v="DEER2014"/>
    <s v="D13 v1.2"/>
    <d v="2014-05-23T15:34:31"/>
    <s v="DEER Lighting measure"/>
    <s v="ErRobNc"/>
    <s v="Com-Iltg-dWatt-LF_OSbldg"/>
    <s v="DEER"/>
    <s v="Scaled"/>
    <s v="Delta"/>
    <n v="6"/>
    <n v="18"/>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85"/>
    <s v="LFLmpBlst-T12-48in-34w+MagES-RS-NLO(43w)"/>
    <s v="LFLmpBlst-T8-48in-32w-2g+El-IS-NLO(31w)"/>
    <s v="LFLmpBlst-T8-48in-32w-3g+El-IS-RLO(25w)"/>
    <s v="Standard"/>
    <s v="D08-NE-ILtg-LFluor-Prim-RplLPD-48in34wT12ESMg43w-48in3g32wT8PISREl25w"/>
    <m/>
    <s v="DEER1314-Ltg-Com-LF"/>
    <s v="DEER2014"/>
  </r>
  <r>
    <n v="2255"/>
    <s v="Com-Lighting-InGen_T12-48in-43w-A_T8-48in-31w-D_T8-48in-27w-E"/>
    <x v="485"/>
    <s v="DEER2014"/>
    <s v="D13 v1.2"/>
    <d v="2014-05-23T15:34:31"/>
    <s v="DEER Lighting measure"/>
    <s v="ErRobNc"/>
    <s v="Com-Iltg-dWatt-LF_OSbldg"/>
    <s v="DEER"/>
    <s v="Scaled"/>
    <s v="Delta"/>
    <n v="4"/>
    <n v="16"/>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86"/>
    <s v="LFLmpBlst-T12-48in-34w+MagES-RS-NLO(43w)"/>
    <s v="LFLmpBlst-T8-48in-32w-2g+El-IS-NLO(31w)"/>
    <s v="LFLmpBlst-T8-48in-30w+El-IS-NLO(27w)"/>
    <s v="Standard"/>
    <m/>
    <m/>
    <s v="DEER1314-Ltg-Com-LF"/>
    <s v="DEER2014"/>
  </r>
  <r>
    <n v="2256"/>
    <s v="Com-Lighting-InGen_T12-48in-43w-A_T8-48in-27w-B_T8-48in-24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710 lm, CRI = 75, rated life = 15000 hours (1): LF Ballast: Electronic, Rapid Start, Reduced LO (1); Total Watts = 27"/>
    <x v="584"/>
    <s v="LFLmpBlst-T12-48in-34w+MagES-RS-NLO(43w)"/>
    <s v="LFLmpBlst-T8-48in-32w-1g+El-RS-RLO-2(27w)"/>
    <s v="LFLmpBlst-T8-48in-30w+El-IS-RLO(24w)"/>
    <s v="Standard"/>
    <m/>
    <s v="Code Technology base on: Minor Retrofit Only"/>
    <s v="None"/>
    <s v="DEER2011"/>
  </r>
  <r>
    <n v="2257"/>
    <s v="Com-Lighting-InGen_T12-48in-43w-A_T8-48in-27w-B_T8-48in-25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710 lm, CRI = 75, rated life = 15000 hours (1): LF Ballast: Electronic, Rapid Start, Reduced LO (1); Total Watts = 27"/>
    <x v="585"/>
    <s v="LFLmpBlst-T12-48in-34w+MagES-RS-NLO(43w)"/>
    <s v="LFLmpBlst-T8-48in-32w-1g+El-RS-RLO-2(27w)"/>
    <s v="LFLmpBlst-T8-48in-32w-3g+El-IS-RLO(25w)"/>
    <s v="Standard"/>
    <s v="D08-NE-ILtg-LFluor-Prim-Rtr-48in34wT12ESMg43w-48in3g32wT8PISREl25w"/>
    <s v="Code Technology base on: Minor Retrofit Only"/>
    <s v="None"/>
    <s v="DEER2011"/>
  </r>
  <r>
    <n v="2258"/>
    <s v="Com-Lighting-InGen_T12-48in-43w-A_T8-48in-31w-D_T8-48in-28w-C"/>
    <x v="485"/>
    <s v="DEER2014"/>
    <s v="D13 v1.2"/>
    <d v="2014-05-23T15:34:31"/>
    <s v="DEER Lighting measure"/>
    <s v="ErRobNc"/>
    <s v="Com-Iltg-dWatt-LF_OSbldg"/>
    <s v="DEER"/>
    <s v="Scaled"/>
    <s v="Delta"/>
    <n v="3"/>
    <n v="15"/>
    <s v="None"/>
    <m/>
    <b v="0"/>
    <m/>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87"/>
    <s v="LFLmpBlst-T12-48in-34w+MagES-RS-NLO(43w)"/>
    <s v="LFLmpBlst-T8-48in-32w-2g+El-IS-NLO(31w)"/>
    <s v="LFLmpBlst-T8-48in-32w-3g+El-IS-NLO(28w)"/>
    <s v="Standard"/>
    <m/>
    <m/>
    <s v="DEER1314-Ltg-Com-LF"/>
    <s v="DEER2014"/>
  </r>
  <r>
    <n v="2259"/>
    <s v="Com-Lighting-InGen_T12-48in-43w-A_T8-48in-32w-A_T8-48in-27w-E"/>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710 lm, CRI = 75, rated life = 15000 hours (1): LF Ballast: Electronic, Rapid Start, Normal LO (1); Total Watts = 32"/>
    <x v="586"/>
    <s v="LFLmpBlst-T12-48in-34w+MagES-RS-NLO(43w)"/>
    <s v="LFLmpBlst-T8-48in-32w-1g+El-RS-NLO(32w)"/>
    <s v="LFLmpBlst-T8-48in-30w+El-IS-NLO(27w)"/>
    <s v="Standard"/>
    <m/>
    <s v="Code Technology base on: Minor Retrofit Only"/>
    <s v="None"/>
    <s v="DEER2011"/>
  </r>
  <r>
    <n v="2260"/>
    <s v="Com-Lighting-InGen_T12-48in-43w-A_T8-48in-32w-A_T8-48in-28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1): LF Ballast: Energy Saver Magnetic (EPACT compliant), Rapid Start, Normal LO (1); Total Watts = 43"/>
    <s v="LF lamp and ballast: LF lamp: T8, 48 inch, 32W, 2710 lm, CRI = 75, rated life = 15000 hours (1): LF Ballast: Electronic, Rapid Start, Normal LO (1); Total Watts = 32"/>
    <x v="587"/>
    <s v="LFLmpBlst-T12-48in-34w+MagES-RS-NLO(43w)"/>
    <s v="LFLmpBlst-T8-48in-32w-1g+El-RS-NLO(32w)"/>
    <s v="LFLmpBlst-T8-48in-32w-3g+El-IS-NLO(28w)"/>
    <s v="Standard"/>
    <m/>
    <s v="Code Technology base on: Minor Retrofit Only"/>
    <s v="None"/>
    <s v="DEER2011"/>
  </r>
  <r>
    <n v="2261"/>
    <s v="Com-Lighting-InGen_T12-48in-43w-C_T8-48in-31w-D_T8-48in-24w"/>
    <x v="485"/>
    <s v="DEER2014"/>
    <s v="D13 v1.2"/>
    <d v="2014-05-23T15:34:31"/>
    <s v="DEER Lighting measure"/>
    <s v="ErRobNc"/>
    <s v="Com-Iltg-dWatt-LF_OSbldg"/>
    <s v="DEER"/>
    <s v="Scaled"/>
    <s v="Delta"/>
    <n v="7"/>
    <n v="19"/>
    <s v="None"/>
    <m/>
    <b v="0"/>
    <m/>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970 lm, CRI = 82, rated life = 20000 hours (1): LF Ballast: Electronic, Instant Start, Normal LO (1); Total Watts = 31"/>
    <x v="584"/>
    <s v="LFLmpBlst-T12-48in-30w+MagStd-IS-NLO(43w)"/>
    <s v="LFLmpBlst-T8-48in-32w-2g+El-IS-NLO(31w)"/>
    <s v="LFLmpBlst-T8-48in-30w+El-IS-RLO(24w)"/>
    <s v="Standard"/>
    <m/>
    <m/>
    <s v="DEER1314-Ltg-Com-LF"/>
    <s v="DEER2014"/>
  </r>
  <r>
    <n v="2262"/>
    <s v="Com-Lighting-InGen_T12-48in-43w-C_T8-48in-31w-D_T8-48in-25w-C"/>
    <x v="485"/>
    <s v="DEER2014"/>
    <s v="D13 v1.2"/>
    <d v="2014-05-23T15:34:31"/>
    <s v="DEER Lighting measure"/>
    <s v="ErRobNc"/>
    <s v="Com-Iltg-dWatt-LF_OSbldg"/>
    <s v="DEER"/>
    <s v="Scaled"/>
    <s v="Delta"/>
    <n v="6"/>
    <n v="18"/>
    <s v="None"/>
    <m/>
    <b v="0"/>
    <m/>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970 lm, CRI = 82, rated life = 20000 hours (1): LF Ballast: Electronic, Instant Start, Normal LO (1); Total Watts = 31"/>
    <x v="585"/>
    <s v="LFLmpBlst-T12-48in-30w+MagStd-IS-NLO(43w)"/>
    <s v="LFLmpBlst-T8-48in-32w-2g+El-IS-NLO(31w)"/>
    <s v="LFLmpBlst-T8-48in-32w-3g+El-IS-RLO(25w)"/>
    <s v="Standard"/>
    <m/>
    <m/>
    <s v="DEER1314-Ltg-Com-LF"/>
    <s v="DEER2014"/>
  </r>
  <r>
    <n v="2263"/>
    <s v="Com-Lighting-InGen_T12-48in-43w-C_T8-48in-31w-D_T8-48in-27w-E"/>
    <x v="485"/>
    <s v="DEER2014"/>
    <s v="D13 v1.2"/>
    <d v="2014-05-23T15:34:31"/>
    <s v="DEER Lighting measure"/>
    <s v="ErRobNc"/>
    <s v="Com-Iltg-dWatt-LF_OSbldg"/>
    <s v="DEER"/>
    <s v="Scaled"/>
    <s v="Delta"/>
    <n v="4"/>
    <n v="16"/>
    <s v="None"/>
    <m/>
    <b v="0"/>
    <m/>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970 lm, CRI = 82, rated life = 20000 hours (1): LF Ballast: Electronic, Instant Start, Normal LO (1); Total Watts = 31"/>
    <x v="586"/>
    <s v="LFLmpBlst-T12-48in-30w+MagStd-IS-NLO(43w)"/>
    <s v="LFLmpBlst-T8-48in-32w-2g+El-IS-NLO(31w)"/>
    <s v="LFLmpBlst-T8-48in-30w+El-IS-NLO(27w)"/>
    <s v="Standard"/>
    <m/>
    <m/>
    <s v="DEER1314-Ltg-Com-LF"/>
    <s v="DEER2014"/>
  </r>
  <r>
    <n v="2264"/>
    <s v="Com-Lighting-InGen_T12-48in-43w-C_T8-48in-27w-B_T8-48in-24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710 lm, CRI = 75, rated life = 15000 hours (1): LF Ballast: Electronic, Rapid Start, Reduced LO (1); Total Watts = 27"/>
    <x v="584"/>
    <s v="LFLmpBlst-T12-48in-30w+MagStd-IS-NLO(43w)"/>
    <s v="LFLmpBlst-T8-48in-32w-1g+El-RS-RLO-2(27w)"/>
    <s v="LFLmpBlst-T8-48in-30w+El-IS-RLO(24w)"/>
    <s v="Standard"/>
    <m/>
    <s v="Code Technology base on: Minor Retrofit Only"/>
    <s v="None"/>
    <s v="DEER2011"/>
  </r>
  <r>
    <n v="2265"/>
    <s v="Com-Lighting-InGen_T12-48in-43w-C_T8-48in-31w-D_T8-48in-28w-C"/>
    <x v="485"/>
    <s v="DEER2014"/>
    <s v="D13 v1.2"/>
    <d v="2014-05-23T15:34:31"/>
    <s v="DEER Lighting measure"/>
    <s v="ErRobNc"/>
    <s v="Com-Iltg-dWatt-LF_OSbldg"/>
    <s v="DEER"/>
    <s v="Scaled"/>
    <s v="Delta"/>
    <n v="3"/>
    <n v="15"/>
    <s v="None"/>
    <m/>
    <b v="0"/>
    <m/>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970 lm, CRI = 82, rated life = 20000 hours (1): LF Ballast: Electronic, Instant Start, Normal LO (1); Total Watts = 31"/>
    <x v="587"/>
    <s v="LFLmpBlst-T12-48in-30w+MagStd-IS-NLO(43w)"/>
    <s v="LFLmpBlst-T8-48in-32w-2g+El-IS-NLO(31w)"/>
    <s v="LFLmpBlst-T8-48in-32w-3g+El-IS-NLO(28w)"/>
    <s v="Standard"/>
    <m/>
    <m/>
    <s v="DEER1314-Ltg-Com-LF"/>
    <s v="DEER2014"/>
  </r>
  <r>
    <n v="2266"/>
    <s v="Com-Lighting-InGen_T12-48in-43w-C_T8-48in-27w-B_T8-48in-25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710 lm, CRI = 75, rated life = 15000 hours (1): LF Ballast: Electronic, Rapid Start, Reduced LO (1); Total Watts = 27"/>
    <x v="585"/>
    <s v="LFLmpBlst-T12-48in-30w+MagStd-IS-NLO(43w)"/>
    <s v="LFLmpBlst-T8-48in-32w-1g+El-RS-RLO-2(27w)"/>
    <s v="LFLmpBlst-T8-48in-32w-3g+El-IS-RLO(25w)"/>
    <s v="Standard"/>
    <m/>
    <s v="Code Technology base on: Minor Retrofit Only"/>
    <s v="None"/>
    <s v="DEER2011"/>
  </r>
  <r>
    <n v="2267"/>
    <s v="Com-Lighting-InGen_T12-48in-43w-C_T8-48in-32w-A_T8-48in-27w-E"/>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710 lm, CRI = 75, rated life = 15000 hours (1): LF Ballast: Electronic, Rapid Start, Normal LO (1); Total Watts = 32"/>
    <x v="586"/>
    <s v="LFLmpBlst-T12-48in-30w+MagStd-IS-NLO(43w)"/>
    <s v="LFLmpBlst-T8-48in-32w-1g+El-RS-NLO(32w)"/>
    <s v="LFLmpBlst-T8-48in-30w+El-IS-NLO(27w)"/>
    <s v="Standard"/>
    <m/>
    <s v="Code Technology base on: Minor Retrofit Only"/>
    <s v="None"/>
    <s v="DEER2011"/>
  </r>
  <r>
    <n v="2268"/>
    <s v="Com-Lighting-InGen_T12-48in-43w-C_T8-48in-32w-A_T8-48in-28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1): LF Ballast: Standard Magnetic (pre-EPACT), Instant Start, Normal LO (1); Total Watts = 43"/>
    <s v="LF lamp and ballast: LF lamp: T8, 48 inch, 32W, 2710 lm, CRI = 75, rated life = 15000 hours (1): LF Ballast: Electronic, Rapid Start, Normal LO (1); Total Watts = 32"/>
    <x v="587"/>
    <s v="LFLmpBlst-T12-48in-30w+MagStd-IS-NLO(43w)"/>
    <s v="LFLmpBlst-T8-48in-32w-1g+El-RS-NLO(32w)"/>
    <s v="LFLmpBlst-T8-48in-32w-3g+El-IS-NLO(28w)"/>
    <s v="Standard"/>
    <m/>
    <s v="Code Technology base on: Minor Retrofit Only"/>
    <s v="None"/>
    <s v="DEER2011"/>
  </r>
  <r>
    <n v="2269"/>
    <s v="Com-Lighting-InGen_T12-48in-48w_T8-48in-31w-D_T8-48in-24w"/>
    <x v="485"/>
    <s v="DEER2014"/>
    <s v="D13 v1.2"/>
    <d v="2014-05-23T15:34:31"/>
    <s v="DEER Lighting measure"/>
    <s v="ErRobNc"/>
    <s v="Com-Iltg-dWatt-LF_OSbldg"/>
    <s v="DEER"/>
    <s v="Scaled"/>
    <s v="Delta"/>
    <n v="7"/>
    <n v="24"/>
    <s v="None"/>
    <m/>
    <b v="0"/>
    <m/>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970 lm, CRI = 82, rated life = 20000 hours (1): LF Ballast: Electronic, Instant Start, Normal LO (1); Total Watts = 31"/>
    <x v="584"/>
    <s v="LFLmpBlst-T12-48in-39w+MagStd-IS-NLO(48w)"/>
    <s v="LFLmpBlst-T8-48in-32w-2g+El-IS-NLO(31w)"/>
    <s v="LFLmpBlst-T8-48in-30w+El-IS-RLO(24w)"/>
    <s v="Standard"/>
    <m/>
    <m/>
    <s v="DEER1314-Ltg-Com-LF"/>
    <s v="DEER2014"/>
  </r>
  <r>
    <n v="2270"/>
    <s v="Com-Lighting-InGen_T12-48in-48w_T8-48in-31w-D_T8-48in-25w-C"/>
    <x v="485"/>
    <s v="DEER2014"/>
    <s v="D13 v1.2"/>
    <d v="2014-05-23T15:34:31"/>
    <s v="DEER Lighting measure"/>
    <s v="ErRobNc"/>
    <s v="Com-Iltg-dWatt-LF_OSbldg"/>
    <s v="DEER"/>
    <s v="Scaled"/>
    <s v="Delta"/>
    <n v="6"/>
    <n v="23"/>
    <s v="None"/>
    <m/>
    <b v="0"/>
    <m/>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970 lm, CRI = 82, rated life = 20000 hours (1): LF Ballast: Electronic, Instant Start, Normal LO (1); Total Watts = 31"/>
    <x v="585"/>
    <s v="LFLmpBlst-T12-48in-39w+MagStd-IS-NLO(48w)"/>
    <s v="LFLmpBlst-T8-48in-32w-2g+El-IS-NLO(31w)"/>
    <s v="LFLmpBlst-T8-48in-32w-3g+El-IS-RLO(25w)"/>
    <s v="Standard"/>
    <m/>
    <m/>
    <s v="DEER1314-Ltg-Com-LF"/>
    <s v="DEER2014"/>
  </r>
  <r>
    <n v="2271"/>
    <s v="Com-Lighting-InGen_T12-48in-48w_T8-48in-31w-D_T8-48in-27w-E"/>
    <x v="485"/>
    <s v="DEER2014"/>
    <s v="D13 v1.2"/>
    <d v="2014-05-23T15:34:31"/>
    <s v="DEER Lighting measure"/>
    <s v="ErRobNc"/>
    <s v="Com-Iltg-dWatt-LF_OSbldg"/>
    <s v="DEER"/>
    <s v="Scaled"/>
    <s v="Delta"/>
    <n v="4"/>
    <n v="21"/>
    <s v="None"/>
    <m/>
    <b v="0"/>
    <m/>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970 lm, CRI = 82, rated life = 20000 hours (1): LF Ballast: Electronic, Instant Start, Normal LO (1); Total Watts = 31"/>
    <x v="586"/>
    <s v="LFLmpBlst-T12-48in-39w+MagStd-IS-NLO(48w)"/>
    <s v="LFLmpBlst-T8-48in-32w-2g+El-IS-NLO(31w)"/>
    <s v="LFLmpBlst-T8-48in-30w+El-IS-NLO(27w)"/>
    <s v="Standard"/>
    <m/>
    <m/>
    <s v="DEER1314-Ltg-Com-LF"/>
    <s v="DEER2014"/>
  </r>
  <r>
    <n v="2272"/>
    <s v="Com-Lighting-InGen_T12-48in-48w_T8-48in-27w-B_T8-48in-24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710 lm, CRI = 75, rated life = 15000 hours (1): LF Ballast: Electronic, Rapid Start, Reduced LO (1); Total Watts = 27"/>
    <x v="584"/>
    <s v="LFLmpBlst-T12-48in-39w+MagStd-IS-NLO(48w)"/>
    <s v="LFLmpBlst-T8-48in-32w-1g+El-RS-RLO-2(27w)"/>
    <s v="LFLmpBlst-T8-48in-30w+El-IS-RLO(24w)"/>
    <s v="Standard"/>
    <m/>
    <s v="Code Technology base on: Minor Retrofit Only"/>
    <s v="None"/>
    <s v="DEER2011"/>
  </r>
  <r>
    <n v="2273"/>
    <s v="Com-Lighting-InGen_T12-48in-48w_T8-48in-27w-B_T8-48in-25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710 lm, CRI = 75, rated life = 15000 hours (1): LF Ballast: Electronic, Rapid Start, Reduced LO (1); Total Watts = 27"/>
    <x v="585"/>
    <s v="LFLmpBlst-T12-48in-39w+MagStd-IS-NLO(48w)"/>
    <s v="LFLmpBlst-T8-48in-32w-1g+El-RS-RLO-2(27w)"/>
    <s v="LFLmpBlst-T8-48in-32w-3g+El-IS-RLO(25w)"/>
    <s v="Standard"/>
    <m/>
    <s v="Code Technology base on: Minor Retrofit Only"/>
    <s v="None"/>
    <s v="DEER2011"/>
  </r>
  <r>
    <n v="2274"/>
    <s v="Com-Lighting-InGen_T12-48in-48w_T8-48in-31w-D_T8-48in-28w-C"/>
    <x v="485"/>
    <s v="DEER2014"/>
    <s v="D13 v1.2"/>
    <d v="2014-05-23T15:34:31"/>
    <s v="DEER Lighting measure"/>
    <s v="ErRobNc"/>
    <s v="Com-Iltg-dWatt-LF_OSbldg"/>
    <s v="DEER"/>
    <s v="Scaled"/>
    <s v="Delta"/>
    <n v="3"/>
    <n v="20"/>
    <s v="None"/>
    <m/>
    <b v="0"/>
    <m/>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970 lm, CRI = 82, rated life = 20000 hours (1): LF Ballast: Electronic, Instant Start, Normal LO (1); Total Watts = 31"/>
    <x v="587"/>
    <s v="LFLmpBlst-T12-48in-39w+MagStd-IS-NLO(48w)"/>
    <s v="LFLmpBlst-T8-48in-32w-2g+El-IS-NLO(31w)"/>
    <s v="LFLmpBlst-T8-48in-32w-3g+El-IS-NLO(28w)"/>
    <s v="Standard"/>
    <m/>
    <m/>
    <s v="DEER1314-Ltg-Com-LF"/>
    <s v="DEER2014"/>
  </r>
  <r>
    <n v="2275"/>
    <s v="Com-Lighting-InGen_T12-48in-48w_T8-48in-32w-A_T8-48in-27w-E"/>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710 lm, CRI = 75, rated life = 15000 hours (1): LF Ballast: Electronic, Rapid Start, Normal LO (1); Total Watts = 32"/>
    <x v="586"/>
    <s v="LFLmpBlst-T12-48in-39w+MagStd-IS-NLO(48w)"/>
    <s v="LFLmpBlst-T8-48in-32w-1g+El-RS-NLO(32w)"/>
    <s v="LFLmpBlst-T8-48in-30w+El-IS-NLO(27w)"/>
    <s v="Standard"/>
    <m/>
    <s v="Code Technology base on: Minor Retrofit Only"/>
    <s v="None"/>
    <s v="DEER2011"/>
  </r>
  <r>
    <n v="2276"/>
    <s v="Com-Lighting-InGen_T12-48in-48w_T8-48in-32w-A_T8-48in-28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1): LF Ballast: Standard Magnetic (pre-EPACT), Instant Start, Normal LO (1); Total Watts = 48"/>
    <s v="LF lamp and ballast: LF lamp: T8, 48 inch, 32W, 2710 lm, CRI = 75, rated life = 15000 hours (1): LF Ballast: Electronic, Rapid Start, Normal LO (1); Total Watts = 32"/>
    <x v="587"/>
    <s v="LFLmpBlst-T12-48in-39w+MagStd-IS-NLO(48w)"/>
    <s v="LFLmpBlst-T8-48in-32w-1g+El-RS-NLO(32w)"/>
    <s v="LFLmpBlst-T8-48in-32w-3g+El-IS-NLO(28w)"/>
    <s v="Standard"/>
    <m/>
    <s v="Code Technology base on: Minor Retrofit Only"/>
    <s v="None"/>
    <s v="DEER2011"/>
  </r>
  <r>
    <n v="2277"/>
    <s v="Com-Lighting-InGen_T12-48in-68w_T8-48in-52w-B_T8-48in-45w"/>
    <x v="485"/>
    <s v="DEER2014"/>
    <s v="D13 v1.2"/>
    <d v="2014-05-23T15:34:31"/>
    <s v="DEER Lighting measure"/>
    <s v="ErRobNc"/>
    <s v="Com-Iltg-dWatt-LF_OSbldg"/>
    <s v="DEER"/>
    <s v="Scaled"/>
    <s v="Delta"/>
    <n v="7"/>
    <n v="23"/>
    <s v="None"/>
    <m/>
    <b v="0"/>
    <m/>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970 lm, CRI = 82, rated life = 20000 hours (2): LF Ballast: Electronic, Instant Start, Reduced LO (1); Total Watts = 52"/>
    <x v="588"/>
    <s v="LFLmpBlst-T12-48in-34w+Hyb-RS-NLO(68w)"/>
    <s v="LFLmpBlst-T8-48in-32w-2g+El-IS-RLO(52w)"/>
    <s v="LFLmpBlst-T8-48in-30w+El-IS-RLO(45w)"/>
    <s v="Standard"/>
    <m/>
    <m/>
    <s v="DEER1314-Ltg-Com-LF"/>
    <s v="DEER2014"/>
  </r>
  <r>
    <n v="2278"/>
    <s v="Com-Lighting-InGen_T12-48in-68w_T8-48in-52w-B_T8-48in-48w"/>
    <x v="485"/>
    <s v="DEER2014"/>
    <s v="D13 v1.2"/>
    <d v="2014-05-23T15:34:31"/>
    <s v="DEER Lighting measure"/>
    <s v="ErRobNc"/>
    <s v="Com-Iltg-dWatt-LF_OSbldg"/>
    <s v="DEER"/>
    <s v="Scaled"/>
    <s v="Delta"/>
    <n v="4"/>
    <n v="20"/>
    <s v="None"/>
    <m/>
    <b v="0"/>
    <m/>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970 lm, CRI = 82, rated life = 20000 hours (2): LF Ballast: Electronic, Instant Start, Reduced LO (1); Total Watts = 52"/>
    <x v="589"/>
    <s v="LFLmpBlst-T12-48in-34w+Hyb-RS-NLO(68w)"/>
    <s v="LFLmpBlst-T8-48in-32w-2g+El-IS-RLO(52w)"/>
    <s v="LFLmpBlst-T8-48in-32w-3g+El-IS-RLO(48w)"/>
    <s v="Standard"/>
    <m/>
    <m/>
    <s v="DEER1314-Ltg-Com-LF"/>
    <s v="DEER2014"/>
  </r>
  <r>
    <n v="2279"/>
    <s v="Com-Lighting-InGen_T12-48in-68w_T8-48in-59w-C_T8-48in-51w-C"/>
    <x v="485"/>
    <s v="DEER2014"/>
    <s v="D13 v1.2"/>
    <d v="2014-05-23T15:34:31"/>
    <s v="DEER Lighting measure"/>
    <s v="ErRobNc"/>
    <s v="Com-Iltg-dWatt-LF_OSbldg"/>
    <s v="DEER"/>
    <s v="Scaled"/>
    <s v="Delta"/>
    <n v="8"/>
    <n v="17"/>
    <s v="None"/>
    <m/>
    <b v="0"/>
    <m/>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970 lm, CRI = 82, rated life = 20000 hours (2): LF Ballast: Electronic, Instant Start, Normal LO (1); Any type of reflector; Total Watts = 59"/>
    <x v="590"/>
    <s v="LFLmpBlst-T12-48in-34w+Hyb-RS-NLO(68w)"/>
    <s v="LFLmpBlst-T8-48in-32w-2g+El-IS-NLO+Refl(59w)"/>
    <s v="LFLmpBlst-T8-48in-30w+El-IS-NLO(51w)"/>
    <s v="Standard"/>
    <m/>
    <m/>
    <s v="DEER1314-Ltg-Com-LF"/>
    <s v="DEER2014"/>
  </r>
  <r>
    <n v="2280"/>
    <s v="Com-Lighting-InGen_T12-48in-68w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710 lm, CRI = 75, rated life = 15000 hours (2): LF Ballast: Electronic, Instant Start, Reduced LO (1); Total Watts = 52"/>
    <x v="588"/>
    <s v="LFLmpBlst-T12-48in-34w+Hyb-RS-NLO(68w)"/>
    <s v="LFLmpBlst-T8-48in-32w-1g+El-IS-RLO(52w)"/>
    <s v="LFLmpBlst-T8-48in-30w+El-IS-RLO(45w)"/>
    <s v="Standard"/>
    <m/>
    <s v="Code Technology base on: Minor Retrofit Only"/>
    <s v="None"/>
    <s v="DEER2011"/>
  </r>
  <r>
    <n v="2281"/>
    <s v="Com-Lighting-InGen_T12-48in-68w_T8-48in-59w-C_T8-48in-54w-C"/>
    <x v="485"/>
    <s v="DEER2014"/>
    <s v="D13 v1.2"/>
    <d v="2014-05-23T15:34:31"/>
    <s v="DEER Lighting measure"/>
    <s v="ErRobNc"/>
    <s v="Com-Iltg-dWatt-LF_OSbldg"/>
    <s v="DEER"/>
    <s v="Scaled"/>
    <s v="Delta"/>
    <n v="5"/>
    <n v="14"/>
    <s v="None"/>
    <m/>
    <b v="0"/>
    <m/>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970 lm, CRI = 82, rated life = 20000 hours (2): LF Ballast: Electronic, Instant Start, Normal LO (1); Any type of reflector; Total Watts = 59"/>
    <x v="591"/>
    <s v="LFLmpBlst-T12-48in-34w+Hyb-RS-NLO(68w)"/>
    <s v="LFLmpBlst-T8-48in-32w-2g+El-IS-NLO+Refl(59w)"/>
    <s v="LFLmpBlst-T8-48in-32w-3g+El-IS-NLO(54w)"/>
    <s v="Standard"/>
    <m/>
    <m/>
    <s v="DEER1314-Ltg-Com-LF"/>
    <s v="DEER2014"/>
  </r>
  <r>
    <n v="2282"/>
    <s v="Com-Lighting-InGen_T12-48in-68w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710 lm, CRI = 75, rated life = 15000 hours (2): LF Ballast: Electronic, Rapid Start, Normal LO (1); Total Watts = 60"/>
    <x v="589"/>
    <s v="LFLmpBlst-T12-48in-34w+Hyb-RS-NLO(68w)"/>
    <s v="LFLmpBlst-T8-48in-32w-1g+El-RS-NLO(60w)"/>
    <s v="LFLmpBlst-T8-48in-32w-3g+El-IS-RLO(48w)"/>
    <s v="Standard"/>
    <m/>
    <s v="Code Technology base on: Minor Retrofit Only"/>
    <s v="None"/>
    <s v="DEER2011"/>
  </r>
  <r>
    <n v="2283"/>
    <s v="Com-Lighting-InGen_T12-48in-68w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710 lm, CRI = 75, rated life = 15000 hours (2): LF Ballast: Electronic, Rapid Start, Normal LO (1); Total Watts = 60"/>
    <x v="590"/>
    <s v="LFLmpBlst-T12-48in-34w+Hyb-RS-NLO(68w)"/>
    <s v="LFLmpBlst-T8-48in-32w-1g+El-RS-NLO(60w)"/>
    <s v="LFLmpBlst-T8-48in-30w+El-IS-NLO(51w)"/>
    <s v="Standard"/>
    <m/>
    <s v="Code Technology base on: Minor Retrofit Only"/>
    <s v="None"/>
    <s v="DEER2011"/>
  </r>
  <r>
    <n v="2284"/>
    <s v="Com-Lighting-InGen_T12-48in-68w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Hybrid, Rapid Start, Normal LO (1); Total Watts = 68"/>
    <s v="LF lamp and ballast: LF lamp: T8, 48 inch, 32W, 2710 lm, CRI = 75, rated life = 15000 hours (2): LF Ballast: Electronic, Rapid Start, High LO (1); Total Watts = 70"/>
    <x v="591"/>
    <s v="LFLmpBlst-T12-48in-34w+Hyb-RS-NLO(68w)"/>
    <s v="LFLmpBlst-T8-48in-32w-1g+El-RS-HLO(70w)"/>
    <s v="LFLmpBlst-T8-48in-32w-3g+El-IS-NLO(54w)"/>
    <s v="Standard"/>
    <m/>
    <s v="Code Technology base on: Minor Retrofit Only"/>
    <s v="None"/>
    <s v="DEER2011"/>
  </r>
  <r>
    <n v="2285"/>
    <s v="Com-Lighting-InGen_T12-48in-72w-A_T8-48in-59w-C_T8-48in-45w"/>
    <x v="485"/>
    <s v="DEER2014"/>
    <s v="D13 v1.2"/>
    <d v="2014-05-23T15:34:31"/>
    <s v="DEER Lighting measure"/>
    <s v="ErRobNc"/>
    <s v="Com-Iltg-dWatt-LF_OSbldg"/>
    <s v="DEER"/>
    <s v="Scaled"/>
    <s v="Delta"/>
    <n v="14"/>
    <n v="27"/>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Any type of reflector; Total Watts = 59"/>
    <x v="588"/>
    <s v="LFLmpBlst-T12-48in-34w+MagES-RS-NLO(72w)"/>
    <s v="LFLmpBlst-T8-48in-32w-2g+El-IS-NLO+Refl(59w)"/>
    <s v="LFLmpBlst-T8-48in-30w+El-IS-RLO(45w)"/>
    <s v="Standard"/>
    <m/>
    <m/>
    <s v="DEER1314-Ltg-Com-LF"/>
    <s v="DEER2014"/>
  </r>
  <r>
    <n v="2286"/>
    <s v="Com-Lighting-InGen_T12-48in-72w-A_T8-48in-52w-B_T8-48in-48w"/>
    <x v="485"/>
    <s v="DEER2014"/>
    <s v="D13 v1.2"/>
    <d v="2014-05-23T15:34:31"/>
    <s v="DEER Lighting measure"/>
    <s v="ErRobNc"/>
    <s v="Com-Iltg-dWatt-LF_OSbldg"/>
    <s v="DEER"/>
    <s v="Scaled"/>
    <s v="Delta"/>
    <n v="4"/>
    <n v="24"/>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Reduced LO (1); Total Watts = 52"/>
    <x v="589"/>
    <s v="LFLmpBlst-T12-48in-34w+MagES-RS-NLO(72w)"/>
    <s v="LFLmpBlst-T8-48in-32w-2g+El-IS-RLO(52w)"/>
    <s v="LFLmpBlst-T8-48in-32w-3g+El-IS-RLO(48w)"/>
    <s v="Standard"/>
    <m/>
    <m/>
    <s v="DEER1314-Ltg-Com-LF"/>
    <s v="DEER2014"/>
  </r>
  <r>
    <n v="2287"/>
    <s v="Com-Lighting-InGen_T12-48in-72w-A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Instant Start, Reduced LO (1); Total Watts = 52"/>
    <x v="588"/>
    <s v="LFLmpBlst-T12-48in-34w+MagES-RS-NLO(72w)"/>
    <s v="LFLmpBlst-T8-48in-32w-1g+El-IS-RLO(52w)"/>
    <s v="LFLmpBlst-T8-48in-30w+El-IS-RLO(45w)"/>
    <s v="Standard"/>
    <m/>
    <s v="Code Technology base on: Minor Retrofit Only"/>
    <s v="None"/>
    <s v="DEER2011"/>
  </r>
  <r>
    <n v="2288"/>
    <s v="Com-Lighting-InGen_T12-48in-72w-A_T8-48in-59w-C_T8-48in-51w-C"/>
    <x v="485"/>
    <s v="DEER2014"/>
    <s v="D13 v1.2"/>
    <d v="2014-05-23T15:34:31"/>
    <s v="DEER Lighting measure"/>
    <s v="ErRobNc"/>
    <s v="Com-Iltg-dWatt-LF_OSbldg"/>
    <s v="DEER"/>
    <s v="Scaled"/>
    <s v="Delta"/>
    <n v="8"/>
    <n v="21"/>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Any type of reflector; Total Watts = 59"/>
    <x v="590"/>
    <s v="LFLmpBlst-T12-48in-34w+MagES-RS-NLO(72w)"/>
    <s v="LFLmpBlst-T8-48in-32w-2g+El-IS-NLO+Refl(59w)"/>
    <s v="LFLmpBlst-T8-48in-30w+El-IS-NLO(51w)"/>
    <s v="Standard"/>
    <m/>
    <m/>
    <s v="DEER1314-Ltg-Com-LF"/>
    <s v="DEER2014"/>
  </r>
  <r>
    <n v="2289"/>
    <s v="Com-Lighting-InGen_T12-48in-72w-A_T8-48in-59w-C_T8-48in-54w-C"/>
    <x v="485"/>
    <s v="DEER2014"/>
    <s v="D13 v1.2"/>
    <d v="2014-05-23T15:34:31"/>
    <s v="DEER Lighting measure"/>
    <s v="ErRobNc"/>
    <s v="Com-Iltg-dWatt-LF_OSbldg"/>
    <s v="DEER"/>
    <s v="Scaled"/>
    <s v="Delta"/>
    <n v="5"/>
    <n v="18"/>
    <s v="None"/>
    <m/>
    <b v="0"/>
    <m/>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Any type of reflector; Total Watts = 59"/>
    <x v="591"/>
    <s v="LFLmpBlst-T12-48in-34w+MagES-RS-NLO(72w)"/>
    <s v="LFLmpBlst-T8-48in-32w-2g+El-IS-NLO+Refl(59w)"/>
    <s v="LFLmpBlst-T8-48in-32w-3g+El-IS-NLO(54w)"/>
    <s v="Standard"/>
    <s v="D08-NE-ILtg-LFluor-Prim-RplLPD-48in34wT12ESMg72w-48in2g32wT8RSREl54w"/>
    <m/>
    <s v="DEER1314-Ltg-Com-LF"/>
    <s v="DEER2014"/>
  </r>
  <r>
    <n v="2290"/>
    <s v="Com-Lighting-InGen_T12-48in-72w-A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Normal LO (1); Total Watts = 60"/>
    <x v="589"/>
    <s v="LFLmpBlst-T12-48in-34w+MagES-RS-NLO(72w)"/>
    <s v="LFLmpBlst-T8-48in-32w-1g+El-RS-NLO(60w)"/>
    <s v="LFLmpBlst-T8-48in-32w-3g+El-IS-RLO(48w)"/>
    <s v="Standard"/>
    <m/>
    <s v="Code Technology base on: Minor Retrofit Only"/>
    <s v="None"/>
    <s v="DEER2011"/>
  </r>
  <r>
    <n v="2291"/>
    <s v="Com-Lighting-InGen_T12-48in-72w-A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Normal LO (1); Total Watts = 60"/>
    <x v="590"/>
    <s v="LFLmpBlst-T12-48in-34w+MagES-RS-NLO(72w)"/>
    <s v="LFLmpBlst-T8-48in-32w-1g+El-RS-NLO(60w)"/>
    <s v="LFLmpBlst-T8-48in-30w+El-IS-NLO(51w)"/>
    <s v="Standard"/>
    <m/>
    <s v="Code Technology base on: Minor Retrofit Only"/>
    <s v="None"/>
    <s v="DEER2011"/>
  </r>
  <r>
    <n v="2292"/>
    <s v="Com-Lighting-InGen_T12-48in-72w-A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High LO (1); Total Watts = 70"/>
    <x v="591"/>
    <s v="LFLmpBlst-T12-48in-34w+MagES-RS-NLO(72w)"/>
    <s v="LFLmpBlst-T8-48in-32w-1g+El-RS-HLO(70w)"/>
    <s v="LFLmpBlst-T8-48in-32w-3g+El-IS-NLO(54w)"/>
    <s v="Standard"/>
    <s v="D08-NE-ILtg-LFluor-Prim-Rtr-48in34wT12ESMg72w-48in3g32wT8PISNEl54w"/>
    <s v="Code Technology base on: Minor Retrofit Only"/>
    <s v="None"/>
    <s v="DEER2011"/>
  </r>
  <r>
    <n v="2293"/>
    <s v="Com-Lighting-InGen_T12-48in-74w-B_T8-48in-52w-B_T8-48in-45w"/>
    <x v="485"/>
    <s v="DEER2014"/>
    <s v="D13 v1.2"/>
    <d v="2014-05-23T15:34:31"/>
    <s v="DEER Lighting measure"/>
    <s v="ErRobNc"/>
    <s v="Com-Iltg-dWatt-LF_OSbldg"/>
    <s v="DEER"/>
    <s v="Scaled"/>
    <s v="Delta"/>
    <n v="7"/>
    <n v="29"/>
    <s v="None"/>
    <m/>
    <b v="0"/>
    <m/>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Instant Start, Reduced LO (1); Total Watts = 52"/>
    <x v="588"/>
    <s v="LFLmpBlst-T12-48in-39w+MagES-IS-NLO(74w)"/>
    <s v="LFLmpBlst-T8-48in-32w-2g+El-IS-RLO(52w)"/>
    <s v="LFLmpBlst-T8-48in-30w+El-IS-RLO(45w)"/>
    <s v="Standard"/>
    <m/>
    <m/>
    <s v="DEER1314-Ltg-Com-LF"/>
    <s v="DEER2014"/>
  </r>
  <r>
    <n v="2294"/>
    <s v="Com-Lighting-InGen_T12-48in-74w-B_T8-48in-52w-B_T8-48in-48w"/>
    <x v="485"/>
    <s v="DEER2014"/>
    <s v="D13 v1.2"/>
    <d v="2014-05-23T15:34:31"/>
    <s v="DEER Lighting measure"/>
    <s v="ErRobNc"/>
    <s v="Com-Iltg-dWatt-LF_OSbldg"/>
    <s v="DEER"/>
    <s v="Scaled"/>
    <s v="Delta"/>
    <n v="4"/>
    <n v="26"/>
    <s v="None"/>
    <m/>
    <b v="0"/>
    <m/>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Instant Start, Reduced LO (1); Total Watts = 52"/>
    <x v="589"/>
    <s v="LFLmpBlst-T12-48in-39w+MagES-IS-NLO(74w)"/>
    <s v="LFLmpBlst-T8-48in-32w-2g+El-IS-RLO(52w)"/>
    <s v="LFLmpBlst-T8-48in-32w-3g+El-IS-RLO(48w)"/>
    <s v="Standard"/>
    <m/>
    <m/>
    <s v="DEER1314-Ltg-Com-LF"/>
    <s v="DEER2014"/>
  </r>
  <r>
    <n v="2295"/>
    <s v="Com-Lighting-InGen_T12-48in-74w-B_T8-48in-59w-C_T8-48in-51w-C"/>
    <x v="485"/>
    <s v="DEER2014"/>
    <s v="D13 v1.2"/>
    <d v="2014-05-23T15:34:31"/>
    <s v="DEER Lighting measure"/>
    <s v="ErRobNc"/>
    <s v="Com-Iltg-dWatt-LF_OSbldg"/>
    <s v="DEER"/>
    <s v="Scaled"/>
    <s v="Delta"/>
    <n v="8"/>
    <n v="23"/>
    <s v="None"/>
    <m/>
    <b v="0"/>
    <m/>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Instant Start, Normal LO (1); Any type of reflector; Total Watts = 59"/>
    <x v="590"/>
    <s v="LFLmpBlst-T12-48in-39w+MagES-IS-NLO(74w)"/>
    <s v="LFLmpBlst-T8-48in-32w-2g+El-IS-NLO+Refl(59w)"/>
    <s v="LFLmpBlst-T8-48in-30w+El-IS-NLO(51w)"/>
    <s v="Standard"/>
    <m/>
    <m/>
    <s v="DEER1314-Ltg-Com-LF"/>
    <s v="DEER2014"/>
  </r>
  <r>
    <n v="2296"/>
    <s v="Com-Lighting-InGen_T12-48in-74w-B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710 lm, CRI = 75, rated life = 15000 hours (2): LF Ballast: Electronic, Instant Start, Reduced LO (1); Total Watts = 52"/>
    <x v="588"/>
    <s v="LFLmpBlst-T12-48in-39w+MagES-IS-NLO(74w)"/>
    <s v="LFLmpBlst-T8-48in-32w-1g+El-IS-RLO(52w)"/>
    <s v="LFLmpBlst-T8-48in-30w+El-IS-RLO(45w)"/>
    <s v="Standard"/>
    <m/>
    <s v="Code Technology base on: Minor Retrofit Only"/>
    <s v="None"/>
    <s v="DEER2011"/>
  </r>
  <r>
    <n v="2297"/>
    <s v="Com-Lighting-InGen_T12-48in-74w-B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710 lm, CRI = 75, rated life = 15000 hours (2): LF Ballast: Electronic, Rapid Start, Normal LO (1); Total Watts = 60"/>
    <x v="589"/>
    <s v="LFLmpBlst-T12-48in-39w+MagES-IS-NLO(74w)"/>
    <s v="LFLmpBlst-T8-48in-32w-1g+El-RS-NLO(60w)"/>
    <s v="LFLmpBlst-T8-48in-32w-3g+El-IS-RLO(48w)"/>
    <s v="Standard"/>
    <m/>
    <s v="Code Technology base on: Minor Retrofit Only"/>
    <s v="None"/>
    <s v="DEER2011"/>
  </r>
  <r>
    <n v="2298"/>
    <s v="Com-Lighting-InGen_T12-48in-74w-B_T8-48in-59w-C_T8-48in-54w-C"/>
    <x v="485"/>
    <s v="DEER2014"/>
    <s v="D13 v1.2"/>
    <d v="2014-05-23T15:34:31"/>
    <s v="DEER Lighting measure"/>
    <s v="ErRobNc"/>
    <s v="Com-Iltg-dWatt-LF_OSbldg"/>
    <s v="DEER"/>
    <s v="Scaled"/>
    <s v="Delta"/>
    <n v="5"/>
    <n v="20"/>
    <s v="None"/>
    <m/>
    <b v="0"/>
    <m/>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Instant Start, Normal LO (1); Any type of reflector; Total Watts = 59"/>
    <x v="591"/>
    <s v="LFLmpBlst-T12-48in-39w+MagES-IS-NLO(74w)"/>
    <s v="LFLmpBlst-T8-48in-32w-2g+El-IS-NLO+Refl(59w)"/>
    <s v="LFLmpBlst-T8-48in-32w-3g+El-IS-NLO(54w)"/>
    <s v="Standard"/>
    <m/>
    <m/>
    <s v="DEER1314-Ltg-Com-LF"/>
    <s v="DEER2014"/>
  </r>
  <r>
    <n v="2299"/>
    <s v="Com-Lighting-InGen_T12-48in-74w-B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710 lm, CRI = 75, rated life = 15000 hours (2): LF Ballast: Electronic, Rapid Start, Normal LO (1); Total Watts = 60"/>
    <x v="590"/>
    <s v="LFLmpBlst-T12-48in-39w+MagES-IS-NLO(74w)"/>
    <s v="LFLmpBlst-T8-48in-32w-1g+El-RS-NLO(60w)"/>
    <s v="LFLmpBlst-T8-48in-30w+El-IS-NLO(51w)"/>
    <s v="Standard"/>
    <m/>
    <s v="Code Technology base on: Minor Retrofit Only"/>
    <s v="None"/>
    <s v="DEER2011"/>
  </r>
  <r>
    <n v="2300"/>
    <s v="Com-Lighting-InGen_T12-48in-74w-B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Energy Saver Magnetic (EPACT compliant), Instant Start, Normal LO (1); Total Watts = 74"/>
    <s v="LF lamp and ballast: LF lamp: T8, 48 inch, 32W, 2710 lm, CRI = 75, rated life = 15000 hours (2): LF Ballast: Electronic, Rapid Start, High LO (1); Total Watts = 70"/>
    <x v="591"/>
    <s v="LFLmpBlst-T12-48in-39w+MagES-IS-NLO(74w)"/>
    <s v="LFLmpBlst-T8-48in-32w-1g+El-RS-HLO(70w)"/>
    <s v="LFLmpBlst-T8-48in-32w-3g+El-IS-NLO(54w)"/>
    <s v="Standard"/>
    <m/>
    <s v="Code Technology base on: Minor Retrofit Only"/>
    <s v="None"/>
    <s v="DEER2011"/>
  </r>
  <r>
    <n v="2301"/>
    <s v="Com-Lighting-InGen_T12-48in-80w-C_T8-48in-52w-B_T8-48in-45w"/>
    <x v="485"/>
    <s v="DEER2014"/>
    <s v="D13 v1.2"/>
    <d v="2014-05-23T15:34:31"/>
    <s v="DEER Lighting measure"/>
    <s v="ErRobNc"/>
    <s v="Com-Iltg-dWatt-LF_OSbldg"/>
    <s v="DEER"/>
    <s v="Scaled"/>
    <s v="Delta"/>
    <n v="7"/>
    <n v="35"/>
    <s v="None"/>
    <m/>
    <b v="0"/>
    <m/>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970 lm, CRI = 82, rated life = 20000 hours (2): LF Ballast: Electronic, Instant Start, Reduced LO (1); Total Watts = 52"/>
    <x v="588"/>
    <s v="LFLmpBlst-T12-48in-39w+Hyb-IS-NLO(80w)"/>
    <s v="LFLmpBlst-T8-48in-32w-2g+El-IS-RLO(52w)"/>
    <s v="LFLmpBlst-T8-48in-30w+El-IS-RLO(45w)"/>
    <s v="Standard"/>
    <m/>
    <m/>
    <s v="DEER1314-Ltg-Com-LF"/>
    <s v="DEER2014"/>
  </r>
  <r>
    <n v="2302"/>
    <s v="Com-Lighting-InGen_T12-48in-80w-C_T8-48in-52w-B_T8-48in-48w"/>
    <x v="485"/>
    <s v="DEER2014"/>
    <s v="D13 v1.2"/>
    <d v="2014-05-23T15:34:31"/>
    <s v="DEER Lighting measure"/>
    <s v="ErRobNc"/>
    <s v="Com-Iltg-dWatt-LF_OSbldg"/>
    <s v="DEER"/>
    <s v="Scaled"/>
    <s v="Delta"/>
    <n v="4"/>
    <n v="32"/>
    <s v="None"/>
    <m/>
    <b v="0"/>
    <m/>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970 lm, CRI = 82, rated life = 20000 hours (2): LF Ballast: Electronic, Instant Start, Reduced LO (1); Total Watts = 52"/>
    <x v="589"/>
    <s v="LFLmpBlst-T12-48in-39w+Hyb-IS-NLO(80w)"/>
    <s v="LFLmpBlst-T8-48in-32w-2g+El-IS-RLO(52w)"/>
    <s v="LFLmpBlst-T8-48in-32w-3g+El-IS-RLO(48w)"/>
    <s v="Standard"/>
    <m/>
    <m/>
    <s v="DEER1314-Ltg-Com-LF"/>
    <s v="DEER2014"/>
  </r>
  <r>
    <n v="2303"/>
    <s v="Com-Lighting-InGen_T12-48in-80w-C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710 lm, CRI = 75, rated life = 15000 hours (2): LF Ballast: Electronic, Instant Start, Reduced LO (1); Total Watts = 52"/>
    <x v="588"/>
    <s v="LFLmpBlst-T12-48in-39w+Hyb-IS-NLO(80w)"/>
    <s v="LFLmpBlst-T8-48in-32w-1g+El-IS-RLO(52w)"/>
    <s v="LFLmpBlst-T8-48in-30w+El-IS-RLO(45w)"/>
    <s v="Standard"/>
    <m/>
    <s v="Code Technology base on: Minor Retrofit Only"/>
    <s v="None"/>
    <s v="DEER2011"/>
  </r>
  <r>
    <n v="2304"/>
    <s v="Com-Lighting-InGen_T12-48in-80w-C_T8-48in-59w-C_T8-48in-51w-C"/>
    <x v="485"/>
    <s v="DEER2014"/>
    <s v="D13 v1.2"/>
    <d v="2014-05-23T15:34:31"/>
    <s v="DEER Lighting measure"/>
    <s v="ErRobNc"/>
    <s v="Com-Iltg-dWatt-LF_OSbldg"/>
    <s v="DEER"/>
    <s v="Scaled"/>
    <s v="Delta"/>
    <n v="8"/>
    <n v="29"/>
    <s v="None"/>
    <m/>
    <b v="0"/>
    <m/>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970 lm, CRI = 82, rated life = 20000 hours (2): LF Ballast: Electronic, Instant Start, Normal LO (1); Any type of reflector; Total Watts = 59"/>
    <x v="590"/>
    <s v="LFLmpBlst-T12-48in-39w+Hyb-IS-NLO(80w)"/>
    <s v="LFLmpBlst-T8-48in-32w-2g+El-IS-NLO+Refl(59w)"/>
    <s v="LFLmpBlst-T8-48in-30w+El-IS-NLO(51w)"/>
    <s v="Standard"/>
    <m/>
    <m/>
    <s v="DEER1314-Ltg-Com-LF"/>
    <s v="DEER2014"/>
  </r>
  <r>
    <n v="2305"/>
    <s v="Com-Lighting-InGen_T12-48in-80w-C_T8-48in-59w-C_T8-48in-54w-C"/>
    <x v="485"/>
    <s v="DEER2014"/>
    <s v="D13 v1.2"/>
    <d v="2014-05-23T15:34:31"/>
    <s v="DEER Lighting measure"/>
    <s v="ErRobNc"/>
    <s v="Com-Iltg-dWatt-LF_OSbldg"/>
    <s v="DEER"/>
    <s v="Scaled"/>
    <s v="Delta"/>
    <n v="5"/>
    <n v="26"/>
    <s v="None"/>
    <m/>
    <b v="0"/>
    <m/>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970 lm, CRI = 82, rated life = 20000 hours (2): LF Ballast: Electronic, Instant Start, Normal LO (1); Any type of reflector; Total Watts = 59"/>
    <x v="591"/>
    <s v="LFLmpBlst-T12-48in-39w+Hyb-IS-NLO(80w)"/>
    <s v="LFLmpBlst-T8-48in-32w-2g+El-IS-NLO+Refl(59w)"/>
    <s v="LFLmpBlst-T8-48in-32w-3g+El-IS-NLO(54w)"/>
    <s v="Standard"/>
    <m/>
    <m/>
    <s v="DEER1314-Ltg-Com-LF"/>
    <s v="DEER2014"/>
  </r>
  <r>
    <n v="2306"/>
    <s v="Com-Lighting-InGen_T12-48in-80w-C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710 lm, CRI = 75, rated life = 15000 hours (2): LF Ballast: Electronic, Rapid Start, Normal LO (1); Total Watts = 60"/>
    <x v="589"/>
    <s v="LFLmpBlst-T12-48in-39w+Hyb-IS-NLO(80w)"/>
    <s v="LFLmpBlst-T8-48in-32w-1g+El-RS-NLO(60w)"/>
    <s v="LFLmpBlst-T8-48in-32w-3g+El-IS-RLO(48w)"/>
    <s v="Standard"/>
    <m/>
    <s v="Code Technology base on: Minor Retrofit Only"/>
    <s v="None"/>
    <s v="DEER2011"/>
  </r>
  <r>
    <n v="2307"/>
    <s v="Com-Lighting-InGen_T12-48in-80w-C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710 lm, CRI = 75, rated life = 15000 hours (2): LF Ballast: Electronic, Rapid Start, Normal LO (1); Total Watts = 60"/>
    <x v="590"/>
    <s v="LFLmpBlst-T12-48in-39w+Hyb-IS-NLO(80w)"/>
    <s v="LFLmpBlst-T8-48in-32w-1g+El-RS-NLO(60w)"/>
    <s v="LFLmpBlst-T8-48in-30w+El-IS-NLO(51w)"/>
    <s v="Standard"/>
    <m/>
    <s v="Code Technology base on: Minor Retrofit Only"/>
    <s v="None"/>
    <s v="DEER2011"/>
  </r>
  <r>
    <n v="2308"/>
    <s v="Com-Lighting-InGen_T12-48in-80w-C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Hybrid, Instant Start, Normal LO (1); Total Watts = 80"/>
    <s v="LF lamp and ballast: LF lamp: T8, 48 inch, 32W, 2710 lm, CRI = 75, rated life = 15000 hours (2): LF Ballast: Electronic, Rapid Start, High LO (1); Total Watts = 70"/>
    <x v="591"/>
    <s v="LFLmpBlst-T12-48in-39w+Hyb-IS-NLO(80w)"/>
    <s v="LFLmpBlst-T8-48in-32w-1g+El-RS-HLO(70w)"/>
    <s v="LFLmpBlst-T8-48in-32w-3g+El-IS-NLO(54w)"/>
    <s v="Standard"/>
    <m/>
    <s v="Code Technology base on: Minor Retrofit Only"/>
    <s v="None"/>
    <s v="DEER2011"/>
  </r>
  <r>
    <n v="2309"/>
    <s v="Com-Lighting-InGen_T12-48in-72w-B_T8-48in-59w-C_T8-48in-45w"/>
    <x v="485"/>
    <s v="DEER2014"/>
    <s v="D13 v1.2"/>
    <d v="2014-05-23T15:34:31"/>
    <s v="DEER Lighting measure"/>
    <s v="ErRobNc"/>
    <s v="Com-Iltg-dWatt-LF_OSbldg"/>
    <s v="DEER"/>
    <s v="Scaled"/>
    <s v="Delta"/>
    <n v="14"/>
    <n v="27"/>
    <s v="None"/>
    <m/>
    <b v="0"/>
    <m/>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970 lm, CRI = 82, rated life = 20000 hours (2): LF Ballast: Electronic, Instant Start, Normal LO (1); Any type of reflector; Total Watts = 59"/>
    <x v="588"/>
    <s v="LFLmpBlst-T12-48in-30w+MagStd-IS-NLO(72w)"/>
    <s v="LFLmpBlst-T8-48in-32w-2g+El-IS-NLO+Refl(59w)"/>
    <s v="LFLmpBlst-T8-48in-30w+El-IS-RLO(45w)"/>
    <s v="Standard"/>
    <m/>
    <m/>
    <s v="DEER1314-Ltg-Com-LF"/>
    <s v="DEER2014"/>
  </r>
  <r>
    <n v="2310"/>
    <s v="Com-Lighting-InGen_T12-48in-72w-B_T8-48in-52w-B_T8-48in-48w"/>
    <x v="485"/>
    <s v="DEER2014"/>
    <s v="D13 v1.2"/>
    <d v="2014-05-23T15:34:31"/>
    <s v="DEER Lighting measure"/>
    <s v="ErRobNc"/>
    <s v="Com-Iltg-dWatt-LF_OSbldg"/>
    <s v="DEER"/>
    <s v="Scaled"/>
    <s v="Delta"/>
    <n v="4"/>
    <n v="24"/>
    <s v="None"/>
    <m/>
    <b v="0"/>
    <m/>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970 lm, CRI = 82, rated life = 20000 hours (2): LF Ballast: Electronic, Instant Start, Reduced LO (1); Total Watts = 52"/>
    <x v="589"/>
    <s v="LFLmpBlst-T12-48in-30w+MagStd-IS-NLO(72w)"/>
    <s v="LFLmpBlst-T8-48in-32w-2g+El-IS-RLO(52w)"/>
    <s v="LFLmpBlst-T8-48in-32w-3g+El-IS-RLO(48w)"/>
    <s v="Standard"/>
    <m/>
    <m/>
    <s v="DEER1314-Ltg-Com-LF"/>
    <s v="DEER2014"/>
  </r>
  <r>
    <n v="2311"/>
    <s v="Com-Lighting-InGen_T12-48in-72w-B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710 lm, CRI = 75, rated life = 15000 hours (2): LF Ballast: Electronic, Instant Start, Reduced LO (1); Total Watts = 52"/>
    <x v="588"/>
    <s v="LFLmpBlst-T12-48in-30w+MagStd-IS-NLO(72w)"/>
    <s v="LFLmpBlst-T8-48in-32w-1g+El-IS-RLO(52w)"/>
    <s v="LFLmpBlst-T8-48in-30w+El-IS-RLO(45w)"/>
    <s v="Standard"/>
    <m/>
    <s v="Code Technology base on: Minor Retrofit Only"/>
    <s v="None"/>
    <s v="DEER2011"/>
  </r>
  <r>
    <n v="2312"/>
    <s v="Com-Lighting-InGen_T12-48in-72w-B_T8-48in-59w-C_T8-48in-51w-C"/>
    <x v="485"/>
    <s v="DEER2014"/>
    <s v="D13 v1.2"/>
    <d v="2014-05-23T15:34:31"/>
    <s v="DEER Lighting measure"/>
    <s v="ErRobNc"/>
    <s v="Com-Iltg-dWatt-LF_OSbldg"/>
    <s v="DEER"/>
    <s v="Scaled"/>
    <s v="Delta"/>
    <n v="8"/>
    <n v="21"/>
    <s v="None"/>
    <m/>
    <b v="0"/>
    <m/>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970 lm, CRI = 82, rated life = 20000 hours (2): LF Ballast: Electronic, Instant Start, Normal LO (1); Any type of reflector; Total Watts = 59"/>
    <x v="590"/>
    <s v="LFLmpBlst-T12-48in-30w+MagStd-IS-NLO(72w)"/>
    <s v="LFLmpBlst-T8-48in-32w-2g+El-IS-NLO+Refl(59w)"/>
    <s v="LFLmpBlst-T8-48in-30w+El-IS-NLO(51w)"/>
    <s v="Standard"/>
    <m/>
    <m/>
    <s v="DEER1314-Ltg-Com-LF"/>
    <s v="DEER2014"/>
  </r>
  <r>
    <n v="2313"/>
    <s v="Com-Lighting-InGen_T12-48in-72w-B_T8-48in-59w-C_T8-48in-54w-C"/>
    <x v="485"/>
    <s v="DEER2014"/>
    <s v="D13 v1.2"/>
    <d v="2014-05-23T15:34:31"/>
    <s v="DEER Lighting measure"/>
    <s v="ErRobNc"/>
    <s v="Com-Iltg-dWatt-LF_OSbldg"/>
    <s v="DEER"/>
    <s v="Scaled"/>
    <s v="Delta"/>
    <n v="5"/>
    <n v="18"/>
    <s v="None"/>
    <m/>
    <b v="0"/>
    <m/>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970 lm, CRI = 82, rated life = 20000 hours (2): LF Ballast: Electronic, Instant Start, Normal LO (1); Any type of reflector; Total Watts = 59"/>
    <x v="591"/>
    <s v="LFLmpBlst-T12-48in-30w+MagStd-IS-NLO(72w)"/>
    <s v="LFLmpBlst-T8-48in-32w-2g+El-IS-NLO+Refl(59w)"/>
    <s v="LFLmpBlst-T8-48in-32w-3g+El-IS-NLO(54w)"/>
    <s v="Standard"/>
    <m/>
    <m/>
    <s v="DEER1314-Ltg-Com-LF"/>
    <s v="DEER2014"/>
  </r>
  <r>
    <n v="2314"/>
    <s v="Com-Lighting-InGen_T12-48in-72w-B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710 lm, CRI = 75, rated life = 15000 hours (2): LF Ballast: Electronic, Rapid Start, Normal LO (1); Total Watts = 60"/>
    <x v="589"/>
    <s v="LFLmpBlst-T12-48in-30w+MagStd-IS-NLO(72w)"/>
    <s v="LFLmpBlst-T8-48in-32w-1g+El-RS-NLO(60w)"/>
    <s v="LFLmpBlst-T8-48in-32w-3g+El-IS-RLO(48w)"/>
    <s v="Standard"/>
    <m/>
    <s v="Code Technology base on: Minor Retrofit Only"/>
    <s v="None"/>
    <s v="DEER2011"/>
  </r>
  <r>
    <n v="2315"/>
    <s v="Com-Lighting-InGen_T12-48in-72w-B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710 lm, CRI = 75, rated life = 15000 hours (2): LF Ballast: Electronic, Rapid Start, Normal LO (1); Total Watts = 60"/>
    <x v="590"/>
    <s v="LFLmpBlst-T12-48in-30w+MagStd-IS-NLO(72w)"/>
    <s v="LFLmpBlst-T8-48in-32w-1g+El-RS-NLO(60w)"/>
    <s v="LFLmpBlst-T8-48in-30w+El-IS-NLO(51w)"/>
    <s v="Standard"/>
    <m/>
    <s v="Code Technology base on: Minor Retrofit Only"/>
    <s v="None"/>
    <s v="DEER2011"/>
  </r>
  <r>
    <n v="2316"/>
    <s v="Com-Lighting-InGen_T12-48in-72w-B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0W, 2600 lm, CRI = 60, rated life = 20000 hours (2): LF Ballast: Standard Magnetic (pre-EPACT), Instant Start, Normal LO (1); Total Watts = 72"/>
    <s v="LF lamp and ballast: LF lamp: T8, 48 inch, 32W, 2710 lm, CRI = 75, rated life = 15000 hours (2): LF Ballast: Electronic, Rapid Start, High LO (1); Total Watts = 70"/>
    <x v="591"/>
    <s v="LFLmpBlst-T12-48in-30w+MagStd-IS-NLO(72w)"/>
    <s v="LFLmpBlst-T8-48in-32w-1g+El-RS-HLO(70w)"/>
    <s v="LFLmpBlst-T8-48in-32w-3g+El-IS-NLO(54w)"/>
    <s v="Standard"/>
    <m/>
    <s v="Code Technology base on: Minor Retrofit Only"/>
    <s v="None"/>
    <s v="DEER2011"/>
  </r>
  <r>
    <n v="2317"/>
    <s v="Com-Lighting-InGen_T12-48in-74w-C_T8-48in-52w-B_T8-48in-45w"/>
    <x v="485"/>
    <s v="DEER2014"/>
    <s v="D13 v1.2"/>
    <d v="2014-05-23T15:34:31"/>
    <s v="DEER Lighting measure"/>
    <s v="ErRobNc"/>
    <s v="Com-Iltg-dWatt-LF_OSbldg"/>
    <s v="DEER"/>
    <s v="Scaled"/>
    <s v="Delta"/>
    <n v="7"/>
    <n v="29"/>
    <s v="None"/>
    <m/>
    <b v="0"/>
    <m/>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970 lm, CRI = 82, rated life = 20000 hours (2): LF Ballast: Electronic, Instant Start, Reduced LO (1); Total Watts = 52"/>
    <x v="588"/>
    <s v="LFLmpBlst-T12-48in-39w+MagStd-IS-NLO(74w)"/>
    <s v="LFLmpBlst-T8-48in-32w-2g+El-IS-RLO(52w)"/>
    <s v="LFLmpBlst-T8-48in-30w+El-IS-RLO(45w)"/>
    <s v="Standard"/>
    <m/>
    <m/>
    <s v="DEER1314-Ltg-Com-LF"/>
    <s v="DEER2014"/>
  </r>
  <r>
    <n v="2318"/>
    <s v="Com-Lighting-InGen_T12-48in-74w-C_T8-48in-52w-B_T8-48in-48w"/>
    <x v="485"/>
    <s v="DEER2014"/>
    <s v="D13 v1.2"/>
    <d v="2014-05-23T15:34:31"/>
    <s v="DEER Lighting measure"/>
    <s v="ErRobNc"/>
    <s v="Com-Iltg-dWatt-LF_OSbldg"/>
    <s v="DEER"/>
    <s v="Scaled"/>
    <s v="Delta"/>
    <n v="4"/>
    <n v="26"/>
    <s v="None"/>
    <m/>
    <b v="0"/>
    <m/>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970 lm, CRI = 82, rated life = 20000 hours (2): LF Ballast: Electronic, Instant Start, Reduced LO (1); Total Watts = 52"/>
    <x v="589"/>
    <s v="LFLmpBlst-T12-48in-39w+MagStd-IS-NLO(74w)"/>
    <s v="LFLmpBlst-T8-48in-32w-2g+El-IS-RLO(52w)"/>
    <s v="LFLmpBlst-T8-48in-32w-3g+El-IS-RLO(48w)"/>
    <s v="Standard"/>
    <m/>
    <m/>
    <s v="DEER1314-Ltg-Com-LF"/>
    <s v="DEER2014"/>
  </r>
  <r>
    <n v="2319"/>
    <s v="Com-Lighting-InGen_T12-48in-74w-C_T8-48in-59w-C_T8-48in-51w-C"/>
    <x v="485"/>
    <s v="DEER2014"/>
    <s v="D13 v1.2"/>
    <d v="2014-05-23T15:34:31"/>
    <s v="DEER Lighting measure"/>
    <s v="ErRobNc"/>
    <s v="Com-Iltg-dWatt-LF_OSbldg"/>
    <s v="DEER"/>
    <s v="Scaled"/>
    <s v="Delta"/>
    <n v="8"/>
    <n v="23"/>
    <s v="None"/>
    <m/>
    <b v="0"/>
    <m/>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970 lm, CRI = 82, rated life = 20000 hours (2): LF Ballast: Electronic, Instant Start, Normal LO (1); Any type of reflector; Total Watts = 59"/>
    <x v="590"/>
    <s v="LFLmpBlst-T12-48in-39w+MagStd-IS-NLO(74w)"/>
    <s v="LFLmpBlst-T8-48in-32w-2g+El-IS-NLO+Refl(59w)"/>
    <s v="LFLmpBlst-T8-48in-30w+El-IS-NLO(51w)"/>
    <s v="Standard"/>
    <m/>
    <m/>
    <s v="DEER1314-Ltg-Com-LF"/>
    <s v="DEER2014"/>
  </r>
  <r>
    <n v="2320"/>
    <s v="Com-Lighting-InGen_T12-48in-74w-C_T8-48in-52w-A_T8-48in-45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710 lm, CRI = 75, rated life = 15000 hours (2): LF Ballast: Electronic, Instant Start, Reduced LO (1); Total Watts = 52"/>
    <x v="588"/>
    <s v="LFLmpBlst-T12-48in-39w+MagStd-IS-NLO(74w)"/>
    <s v="LFLmpBlst-T8-48in-32w-1g+El-IS-RLO(52w)"/>
    <s v="LFLmpBlst-T8-48in-30w+El-IS-RLO(45w)"/>
    <s v="Standard"/>
    <m/>
    <s v="Code Technology base on: Minor Retrofit Only"/>
    <s v="None"/>
    <s v="DEER2011"/>
  </r>
  <r>
    <n v="2321"/>
    <s v="Com-Lighting-InGen_T12-48in-74w-C_T8-48in-60w-A_T8-48in-4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710 lm, CRI = 75, rated life = 15000 hours (2): LF Ballast: Electronic, Rapid Start, Normal LO (1); Total Watts = 60"/>
    <x v="589"/>
    <s v="LFLmpBlst-T12-48in-39w+MagStd-IS-NLO(74w)"/>
    <s v="LFLmpBlst-T8-48in-32w-1g+El-RS-NLO(60w)"/>
    <s v="LFLmpBlst-T8-48in-32w-3g+El-IS-RLO(48w)"/>
    <s v="Standard"/>
    <m/>
    <s v="Code Technology base on: Minor Retrofit Only"/>
    <s v="None"/>
    <s v="DEER2011"/>
  </r>
  <r>
    <n v="2322"/>
    <s v="Com-Lighting-InGen_T12-48in-74w-C_T8-48in-59w-C_T8-48in-54w-C"/>
    <x v="485"/>
    <s v="DEER2014"/>
    <s v="D13 v1.2"/>
    <d v="2014-05-23T15:34:31"/>
    <s v="DEER Lighting measure"/>
    <s v="ErRobNc"/>
    <s v="Com-Iltg-dWatt-LF_OSbldg"/>
    <s v="DEER"/>
    <s v="Scaled"/>
    <s v="Delta"/>
    <n v="5"/>
    <n v="20"/>
    <s v="None"/>
    <m/>
    <b v="0"/>
    <m/>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970 lm, CRI = 82, rated life = 20000 hours (2): LF Ballast: Electronic, Instant Start, Normal LO (1); Any type of reflector; Total Watts = 59"/>
    <x v="591"/>
    <s v="LFLmpBlst-T12-48in-39w+MagStd-IS-NLO(74w)"/>
    <s v="LFLmpBlst-T8-48in-32w-2g+El-IS-NLO+Refl(59w)"/>
    <s v="LFLmpBlst-T8-48in-32w-3g+El-IS-NLO(54w)"/>
    <s v="Standard"/>
    <m/>
    <m/>
    <s v="DEER1314-Ltg-Com-LF"/>
    <s v="DEER2014"/>
  </r>
  <r>
    <n v="2323"/>
    <s v="Com-Lighting-InGen_T12-48in-74w-C_T8-48in-60w-A_T8-48in-51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710 lm, CRI = 75, rated life = 15000 hours (2): LF Ballast: Electronic, Rapid Start, Normal LO (1); Total Watts = 60"/>
    <x v="590"/>
    <s v="LFLmpBlst-T12-48in-39w+MagStd-IS-NLO(74w)"/>
    <s v="LFLmpBlst-T8-48in-32w-1g+El-RS-NLO(60w)"/>
    <s v="LFLmpBlst-T8-48in-30w+El-IS-NLO(51w)"/>
    <s v="Standard"/>
    <m/>
    <s v="Code Technology base on: Minor Retrofit Only"/>
    <s v="None"/>
    <s v="DEER2011"/>
  </r>
  <r>
    <n v="2324"/>
    <s v="Com-Lighting-InGen_T12-48in-144w-A_T8-48in-89w-B_T8-48in-83w"/>
    <x v="485"/>
    <s v="DEER2014"/>
    <s v="D13 v1.2"/>
    <d v="2014-05-23T15:34:31"/>
    <s v="DEER Lighting measure"/>
    <s v="ErRobNc"/>
    <s v="Com-Iltg-dWatt-LF_OSbldg"/>
    <s v="DEER"/>
    <s v="Scaled"/>
    <s v="Delta"/>
    <n v="6"/>
    <n v="61"/>
    <s v="None"/>
    <m/>
    <b v="0"/>
    <m/>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970 lm, CRI = 82, rated life = 20000 hours (3): LF Ballast: Electronic, Instant Start, Normal LO (1); Total Watts = 89"/>
    <x v="592"/>
    <s v="LFLmpBlst-T12-48in-34w+MagES-RS-NLO(144w)"/>
    <s v="LFLmpBlst-T8-48in-32w-2g+El-IS-NLO(89w)"/>
    <s v="LFLmpBlst-T8-48in-32w-3g+El-IS-NLO(83w)"/>
    <s v="Standard"/>
    <s v="D08-NE-ILtg-LFluor-Prim-RplLPD-48in34wT12ESMg144w-48in3g32wT8PISNEl83w"/>
    <m/>
    <s v="DEER1314-Ltg-Com-LF"/>
    <s v="DEER2014"/>
  </r>
  <r>
    <n v="2325"/>
    <s v="Com-Lighting-InGen_T12-48in-74w-C_T8-48in-70w-A_T8-48in-54w-C"/>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9W, 2750 lm, CRI = 60, rated life = 20000 hours (2): LF Ballast: Standard Magnetic (pre-EPACT), Instant Start, Normal LO (1); Total Watts = 74"/>
    <s v="LF lamp and ballast: LF lamp: T8, 48 inch, 32W, 2710 lm, CRI = 75, rated life = 15000 hours (2): LF Ballast: Electronic, Rapid Start, High LO (1); Total Watts = 70"/>
    <x v="591"/>
    <s v="LFLmpBlst-T12-48in-39w+MagStd-IS-NLO(74w)"/>
    <s v="LFLmpBlst-T8-48in-32w-1g+El-RS-HLO(70w)"/>
    <s v="LFLmpBlst-T8-48in-32w-3g+El-IS-NLO(54w)"/>
    <s v="Standard"/>
    <m/>
    <s v="Code Technology base on: Minor Retrofit Only"/>
    <s v="None"/>
    <s v="DEER2011"/>
  </r>
  <r>
    <n v="2326"/>
    <s v="Com-Lighting-InGen_T12-96in-210w_T8-48in-175w-B_T8-48in-142w-B"/>
    <x v="485"/>
    <s v="DEER2014"/>
    <s v="D13 v1.2"/>
    <d v="2014-05-23T15:34:31"/>
    <s v="DEER Lighting measure"/>
    <s v="ErRobNc"/>
    <s v="Com-Iltg-dWatt-LF_OSbldg"/>
    <s v="DEER"/>
    <s v="Scaled"/>
    <s v="Delta"/>
    <n v="33"/>
    <n v="68"/>
    <s v="None"/>
    <m/>
    <b v="0"/>
    <m/>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48 inch, 32W, 2970 lm, CRI = 82, rated life = 20000 hours (6): LF Ballast: Electronic, Instant Start, Normal LO (2); Total Watts = 175"/>
    <x v="593"/>
    <s v="LFLmpBlst-T12-96in-60w+MagES-RS-NLO(210w)"/>
    <s v="LFLmpBlst-T8-48in-32w-2g+El-IS-NLO(175w)"/>
    <s v="LFLmpBlst-T8-48in-32w-3g+El-IS-RLO(142w)"/>
    <s v="Standard"/>
    <s v="D08-NE-ILtg-LFluor-Prim-RplLPD-96in60wT12ESMg210w-48in3g32wT82PISREl142w"/>
    <m/>
    <s v="DEER1314-Ltg-Com-LF"/>
    <s v="DEER2014"/>
  </r>
  <r>
    <n v="2327"/>
    <s v="Com-Lighting-InGen_T12-48in-144w-A_T8-48in-118w-B_T8-48in-83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48 inch, 34W, 2475 lm, CRI = 60, rated life = 20000 hours (4): LF Ballast: Energy Saver Magnetic (EPACT compliant), Rapid Start, Normal LO (2); Total Watts = 144"/>
    <s v="LF lamp and ballast: LF lamp: T8, 48 inch, 32W, 2710 lm, CRI = 75, rated life = 15000 hours (4): LF Ballast: Electronic, Rapid Start, Normal LO (1); Total Watts = 118"/>
    <x v="592"/>
    <s v="LFLmpBlst-T12-48in-34w+MagES-RS-NLO(144w)"/>
    <s v="LFLmpBlst-T8-48in-32w-1g+El-RS-NLO(118w)"/>
    <s v="LFLmpBlst-T8-48in-32w-3g+El-IS-NLO(83w)"/>
    <s v="Standard"/>
    <m/>
    <s v="Code Technology base on: Minor Retrofit Only"/>
    <s v="None"/>
    <s v="DEER2011"/>
  </r>
  <r>
    <n v="2328"/>
    <s v="Com-Lighting-InGen_T12-96in-246w-A_T8-48in-175w-B_T8-48in-162w"/>
    <x v="485"/>
    <s v="DEER2014"/>
    <s v="D13 v1.2"/>
    <d v="2014-05-23T15:34:31"/>
    <s v="DEER Lighting measure"/>
    <s v="ErRobNc"/>
    <s v="Com-Iltg-dWatt-LF_OSbldg"/>
    <s v="DEER"/>
    <s v="Scaled"/>
    <s v="Delta"/>
    <n v="13"/>
    <n v="84"/>
    <s v="None"/>
    <m/>
    <b v="0"/>
    <m/>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48 inch, 32W, 2970 lm, CRI = 82, rated life = 20000 hours (6): LF Ballast: Electronic, Instant Start, Normal LO (2); Total Watts = 175"/>
    <x v="594"/>
    <s v="LFLmpBlst-T12-96in-60w+MagES-RS-NLO(246w)"/>
    <s v="LFLmpBlst-T8-48in-32w-2g+El-IS-NLO(175w)"/>
    <s v="LFLmpBlst-T8-48in-32w-3g+El-IS-NLO-1(162w)"/>
    <s v="Standard"/>
    <s v="D08-NE-ILtg-LFluor-Prim-RplLPD-96in60wT12ESMg246w-48in3g32wT82PISNEl162w"/>
    <m/>
    <s v="DEER1314-Ltg-Com-LF"/>
    <s v="DEER2014"/>
  </r>
  <r>
    <n v="2329"/>
    <s v="Com-Lighting-InGen_T12-96in-246w-A_T8-48in-224w-B_T8-48in-188w"/>
    <x v="485"/>
    <s v="DEER2014"/>
    <s v="D13 v1.2"/>
    <d v="2014-05-23T15:34:31"/>
    <s v="DEER Lighting measure"/>
    <s v="ErRobNc"/>
    <s v="Com-Iltg-dWatt-LF_OSbldg"/>
    <s v="DEER"/>
    <s v="Scaled"/>
    <s v="Delta"/>
    <n v="36"/>
    <n v="58"/>
    <s v="None"/>
    <m/>
    <b v="0"/>
    <m/>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48 inch, 32W, 2970 lm, CRI = 82, rated life = 20000 hours (8): LF Ballast: Electronic, Instant Start, Normal LO (2); Total Watts = 224"/>
    <x v="595"/>
    <s v="LFLmpBlst-T12-96in-60w+MagES-RS-NLO(246w)"/>
    <s v="LFLmpBlst-T8-48in-32w-2g+El-IS-NLO(224w)"/>
    <s v="LFLmpBlst-T8-48in-32w-3g+El-IS-RLO(188w)"/>
    <s v="Standard"/>
    <s v="D08-NE-ILtg-LFluor-Prim-Rpl-96in60wT12ESMg246w-48in3g32wT82PISREl188w"/>
    <m/>
    <s v="DEER1314-Ltg-Com-LF"/>
    <s v="DEER2014"/>
  </r>
  <r>
    <n v="2330"/>
    <s v="Com-Lighting-InGen_T8-48in-27w-D_T8-48in-31w-D_T8-48in-24w"/>
    <x v="485"/>
    <s v="DEER2014"/>
    <s v="D13 v1.2"/>
    <d v="2014-05-23T15:34:31"/>
    <s v="DEER Lighting measure"/>
    <s v="ErRobNc"/>
    <s v="Com-Iltg-dWatt-LF_OSbldg"/>
    <s v="DEER"/>
    <s v="Scaled"/>
    <s v="Delta"/>
    <n v="7"/>
    <n v="3"/>
    <s v="None"/>
    <m/>
    <b v="0"/>
    <m/>
    <b v="1"/>
    <s v="Com"/>
    <s v="Any"/>
    <x v="4"/>
    <s v="InGen"/>
    <s v="Ltg_Lmp+Blst"/>
    <x v="25"/>
    <m/>
    <m/>
    <s v="ILtg-Lfluor-fix"/>
    <s v="ILtg-Lfluor-fix"/>
    <s v="LF lamp and ballast: LF lamp: T8, 48 inch, 32W, 2970 lm, CRI = 82, rated life = 20000 hours (1): LF Ballast: Electronic, Rapid Start, Reduced LO (1); Total Watts = 27"/>
    <s v="LF lamp and ballast: LF lamp: T8, 48 inch, 32W, 2970 lm, CRI = 82, rated life = 20000 hours (1): LF Ballast: Electronic, Instant Start, Normal LO (1); Total Watts = 31"/>
    <x v="584"/>
    <s v="LFLmpBlst-T8-48in-32w-2g+El-RS-RLO-2(27w)"/>
    <s v="LFLmpBlst-T8-48in-32w-2g+El-IS-NLO(31w)"/>
    <s v="LFLmpBlst-T8-48in-30w+El-IS-RLO(24w)"/>
    <s v="Standard"/>
    <m/>
    <m/>
    <s v="DEER1314-Ltg-Com-LF"/>
    <s v="DEER2014"/>
  </r>
  <r>
    <n v="2331"/>
    <s v="Com-Lighting-InGen_T12-96in-210w_T8-48in-182w-A_T8-48in-142w-B"/>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48 inch, 32W, 2710 lm, CRI = 75, rated life = 15000 hours (6): LF Ballast: Electronic, Rapid Start, Normal LO (2); Total Watts = 182"/>
    <x v="593"/>
    <s v="LFLmpBlst-T12-96in-60w+MagES-RS-NLO(210w)"/>
    <s v="LFLmpBlst-T8-48in-32w-1g+El-RS-NLO(182w)"/>
    <s v="LFLmpBlst-T8-48in-32w-3g+El-IS-RLO(142w)"/>
    <s v="Standard"/>
    <m/>
    <s v="Code Technology base on: Minor Retrofit Only"/>
    <s v="None"/>
    <s v="DEER2011"/>
  </r>
  <r>
    <n v="2332"/>
    <s v="Com-Lighting-InGen_T8-48in-27w-D_T8-48in-31w-D_T8-48in-25w-C"/>
    <x v="485"/>
    <s v="DEER2014"/>
    <s v="D13 v1.2"/>
    <d v="2014-05-23T15:34:31"/>
    <s v="DEER Lighting measure"/>
    <s v="ErRobNc"/>
    <s v="Com-Iltg-dWatt-LF_OSbldg"/>
    <s v="DEER"/>
    <s v="Scaled"/>
    <s v="Delta"/>
    <n v="6"/>
    <n v="2"/>
    <s v="None"/>
    <m/>
    <b v="0"/>
    <m/>
    <b v="1"/>
    <s v="Com"/>
    <s v="Any"/>
    <x v="4"/>
    <s v="InGen"/>
    <s v="Ltg_Lmp+Blst"/>
    <x v="25"/>
    <m/>
    <m/>
    <s v="ILtg-Lfluor-fix"/>
    <s v="ILtg-Lfluor-fix"/>
    <s v="LF lamp and ballast: LF lamp: T8, 48 inch, 32W, 2970 lm, CRI = 82, rated life = 20000 hours (1): LF Ballast: Electronic, Rapid Start, Reduced LO (1); Total Watts = 27"/>
    <s v="LF lamp and ballast: LF lamp: T8, 48 inch, 32W, 2970 lm, CRI = 82, rated life = 20000 hours (1): LF Ballast: Electronic, Instant Start, Normal LO (1); Total Watts = 31"/>
    <x v="585"/>
    <s v="LFLmpBlst-T8-48in-32w-2g+El-RS-RLO-2(27w)"/>
    <s v="LFLmpBlst-T8-48in-32w-2g+El-IS-NLO(31w)"/>
    <s v="LFLmpBlst-T8-48in-32w-3g+El-IS-RLO(25w)"/>
    <s v="Standard"/>
    <m/>
    <m/>
    <s v="DEER1314-Ltg-Com-LF"/>
    <s v="DEER2014"/>
  </r>
  <r>
    <n v="2333"/>
    <s v="Com-Lighting-InGen_T8-48in-31w-D_T8-48in-31w-D_T8-48in-27w-E"/>
    <x v="485"/>
    <s v="DEER2014"/>
    <s v="D13 v1.2"/>
    <d v="2014-05-23T15:34:31"/>
    <s v="DEER Lighting measure"/>
    <s v="RobNc"/>
    <s v="Com-Iltg-dWatt-LF_OSbldg"/>
    <s v="DEER"/>
    <s v="Scaled"/>
    <s v="Delta"/>
    <n v="4"/>
    <n v="4"/>
    <s v="None"/>
    <m/>
    <b v="0"/>
    <m/>
    <b v="1"/>
    <s v="Com"/>
    <s v="Any"/>
    <x v="4"/>
    <s v="InGen"/>
    <s v="Ltg_Lmp+Blst"/>
    <x v="25"/>
    <m/>
    <m/>
    <s v="ILtg-Lfluor-fix"/>
    <s v="ILtg-Lfluor-fix"/>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586"/>
    <s v="LFLmpBlst-T8-48in-32w-2g+El-IS-NLO(31w)"/>
    <s v="LFLmpBlst-T8-48in-32w-2g+El-IS-NLO(31w)"/>
    <s v="LFLmpBlst-T8-48in-30w+El-IS-NLO(27w)"/>
    <s v="Standard"/>
    <m/>
    <m/>
    <s v="DEER1314-Ltg-Com-LF"/>
    <s v="DEER2014"/>
  </r>
  <r>
    <n v="2334"/>
    <s v="Com-Lighting-InGen_T12-96in-246w-A_T8-48in-182w-A_T8-48in-162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48 inch, 32W, 2710 lm, CRI = 75, rated life = 15000 hours (6): LF Ballast: Electronic, Rapid Start, Normal LO (2); Total Watts = 182"/>
    <x v="594"/>
    <s v="LFLmpBlst-T12-96in-60w+MagES-RS-NLO(246w)"/>
    <s v="LFLmpBlst-T8-48in-32w-1g+El-RS-NLO(182w)"/>
    <s v="LFLmpBlst-T8-48in-32w-3g+El-IS-NLO-1(162w)"/>
    <s v="Standard"/>
    <m/>
    <s v="Code Technology base on: Minor Retrofit Only"/>
    <s v="None"/>
    <s v="DEER2011"/>
  </r>
  <r>
    <n v="2335"/>
    <s v="Com-Lighting-InGen_T12-96in-246w-A_T8-48in-226w-A_T8-48in-188w"/>
    <x v="485"/>
    <s v="DEER2011"/>
    <s v="D11 v4.01"/>
    <d v="2014-05-23T15:34:31"/>
    <s v="DEER Lighting measure"/>
    <s v="ErRobNc"/>
    <s v="Com-Iltg-dWatt-LF"/>
    <s v="DEER"/>
    <s v="Scaled"/>
    <s v="Delta"/>
    <n v="0"/>
    <n v="0"/>
    <s v="None"/>
    <m/>
    <b v="1"/>
    <s v="Com-InLtg-LF"/>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48 inch, 32W, 2710 lm, CRI = 75, rated life = 15000 hours (6): LF Ballast: Electronic, Instant Start, Very High LO (2); Total Watts = 226"/>
    <x v="595"/>
    <s v="LFLmpBlst-T12-96in-60w+MagES-RS-NLO(246w)"/>
    <s v="LFLmpBlst-T8-48in-32w-1g+El-IS-VHLO(226w)"/>
    <s v="LFLmpBlst-T8-48in-32w-3g+El-IS-RLO(188w)"/>
    <s v="Standard"/>
    <s v="D08-NE-ILtg-LFluor-Prim-RplLPD-96in60wT12ESMg246w-48in3g32wT82PISREl188w"/>
    <s v="Code Technology base on: Minor Retrofit Only"/>
    <s v="None"/>
    <s v="DEER2011"/>
  </r>
  <r>
    <n v="2336"/>
    <s v="Com-Lighting-InGen_T8-48in-31w-D_T8-48in-31w-D_T8-48in-28w-C"/>
    <x v="485"/>
    <s v="DEER2014"/>
    <s v="D13 v1.2"/>
    <d v="2014-05-23T15:34:31"/>
    <s v="DEER Lighting measure"/>
    <s v="RobNc"/>
    <s v="Com-Iltg-dWatt-LF_OSbldg"/>
    <s v="DEER"/>
    <s v="Scaled"/>
    <s v="Delta"/>
    <n v="3"/>
    <n v="3"/>
    <s v="None"/>
    <m/>
    <b v="0"/>
    <m/>
    <b v="1"/>
    <s v="Com"/>
    <s v="Any"/>
    <x v="4"/>
    <s v="InGen"/>
    <s v="Ltg_Lmp+Blst"/>
    <x v="25"/>
    <m/>
    <m/>
    <s v="ILtg-Lfluor-fix"/>
    <s v="ILtg-Lfluor-fix"/>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587"/>
    <s v="LFLmpBlst-T8-48in-32w-2g+El-IS-NLO(31w)"/>
    <s v="LFLmpBlst-T8-48in-32w-2g+El-IS-NLO(31w)"/>
    <s v="LFLmpBlst-T8-48in-32w-3g+El-IS-NLO(28w)"/>
    <s v="Standard"/>
    <m/>
    <m/>
    <s v="DEER1314-Ltg-Com-LF"/>
    <s v="DEER2014"/>
  </r>
  <r>
    <n v="2337"/>
    <s v="Com-Lighting-InGen_T8-48in-52w-B_T8-48in-59w-C_T8-48in-45w"/>
    <x v="485"/>
    <s v="DEER2014"/>
    <s v="D13 v1.2"/>
    <d v="2014-05-23T15:34:31"/>
    <s v="DEER Lighting measure"/>
    <s v="ErRobNc"/>
    <s v="Com-Iltg-dWatt-LF_OSbldg"/>
    <s v="DEER"/>
    <s v="Scaled"/>
    <s v="Delta"/>
    <n v="14"/>
    <n v="7"/>
    <s v="None"/>
    <m/>
    <b v="0"/>
    <m/>
    <b v="1"/>
    <s v="Com"/>
    <s v="Any"/>
    <x v="4"/>
    <s v="InGen"/>
    <s v="Ltg_Lmp+Blst"/>
    <x v="25"/>
    <m/>
    <m/>
    <s v="ILtg-Lfluor-fix"/>
    <s v="ILtg-Lfluor-fix"/>
    <s v="LF lamp and ballast: LF lamp: T8, 48 inch, 32W, 2970 lm, CRI = 82, rated life = 20000 hours (2): LF Ballast: Electronic, Instant Start, Reduced LO (1); Total Watts = 52"/>
    <s v="LF lamp and ballast: LF lamp: T8, 48 inch, 32W, 2970 lm, CRI = 82, rated life = 20000 hours (2): LF Ballast: Electronic, Instant Start, Normal LO (1); Any type of reflector; Total Watts = 59"/>
    <x v="588"/>
    <s v="LFLmpBlst-T8-48in-32w-2g+El-IS-RLO(52w)"/>
    <s v="LFLmpBlst-T8-48in-32w-2g+El-IS-NLO+Refl(59w)"/>
    <s v="LFLmpBlst-T8-48in-30w+El-IS-RLO(45w)"/>
    <s v="Standard"/>
    <m/>
    <m/>
    <s v="DEER1314-Ltg-Com-LF"/>
    <s v="DEER2014"/>
  </r>
  <r>
    <n v="2338"/>
    <s v="Com-Lighting-InGen_T8-48in-52w-B_T8-48in-59w-C_T8-48in-48w"/>
    <x v="485"/>
    <s v="DEER2014"/>
    <s v="D13 v1.2"/>
    <d v="2014-05-23T15:34:31"/>
    <s v="DEER Lighting measure"/>
    <s v="ErRobNc"/>
    <s v="Com-Iltg-dWatt-LF_OSbldg"/>
    <s v="DEER"/>
    <s v="Scaled"/>
    <s v="Delta"/>
    <n v="11"/>
    <n v="4"/>
    <s v="None"/>
    <m/>
    <b v="0"/>
    <m/>
    <b v="1"/>
    <s v="Com"/>
    <s v="Any"/>
    <x v="4"/>
    <s v="InGen"/>
    <s v="Ltg_Lmp+Blst"/>
    <x v="25"/>
    <m/>
    <m/>
    <s v="ILtg-Lfluor-fix"/>
    <s v="ILtg-Lfluor-fix"/>
    <s v="LF lamp and ballast: LF lamp: T8, 48 inch, 32W, 2970 lm, CRI = 82, rated life = 20000 hours (2): LF Ballast: Electronic, Instant Start, Reduced LO (1); Total Watts = 52"/>
    <s v="LF lamp and ballast: LF lamp: T8, 48 inch, 32W, 2970 lm, CRI = 82, rated life = 20000 hours (2): LF Ballast: Electronic, Instant Start, Normal LO (1); Any type of reflector; Total Watts = 59"/>
    <x v="589"/>
    <s v="LFLmpBlst-T8-48in-32w-2g+El-IS-RLO(52w)"/>
    <s v="LFLmpBlst-T8-48in-32w-2g+El-IS-NLO+Refl(59w)"/>
    <s v="LFLmpBlst-T8-48in-32w-3g+El-IS-RLO(48w)"/>
    <s v="Standard"/>
    <m/>
    <m/>
    <s v="DEER1314-Ltg-Com-LF"/>
    <s v="DEER2014"/>
  </r>
  <r>
    <n v="2339"/>
    <s v="Com-Lighting-InGen_T8-48in-59w-C_T8-48in-59w-C_T8-48in-51w-C"/>
    <x v="485"/>
    <s v="DEER2014"/>
    <s v="D13 v1.2"/>
    <d v="2014-05-23T15:34:31"/>
    <s v="DEER Lighting measure"/>
    <s v="RobNc"/>
    <s v="Com-Iltg-dWatt-LF_OSbldg"/>
    <s v="DEER"/>
    <s v="Scaled"/>
    <s v="Delta"/>
    <n v="8"/>
    <n v="8"/>
    <s v="None"/>
    <m/>
    <b v="0"/>
    <m/>
    <b v="1"/>
    <s v="Com"/>
    <s v="Any"/>
    <x v="4"/>
    <s v="InGen"/>
    <s v="Ltg_Lmp+Blst"/>
    <x v="25"/>
    <m/>
    <m/>
    <s v="ILtg-Lfluor-fix"/>
    <s v="ILtg-Lfluor-fix"/>
    <s v="LF lamp and ballast: LF lamp: T8, 48 inch, 32W, 2970 lm, CRI = 82, rated life = 20000 hours (2): LF Ballast: Electronic, Instant Start, Normal LO (1); Any type of reflector; Total Watts = 59"/>
    <s v="LF lamp and ballast: LF lamp: T8, 48 inch, 32W, 2970 lm, CRI = 82, rated life = 20000 hours (2): LF Ballast: Electronic, Instant Start, Normal LO (1); Any type of reflector; Total Watts = 59"/>
    <x v="590"/>
    <s v="LFLmpBlst-T8-48in-32w-2g+El-IS-NLO+Refl(59w)"/>
    <s v="LFLmpBlst-T8-48in-32w-2g+El-IS-NLO+Refl(59w)"/>
    <s v="LFLmpBlst-T8-48in-30w+El-IS-NLO(51w)"/>
    <s v="Standard"/>
    <m/>
    <m/>
    <s v="DEER1314-Ltg-Com-LF"/>
    <s v="DEER2014"/>
  </r>
  <r>
    <n v="2340"/>
    <s v="Com-Lighting-InGen_T8-48in-59w-C_T8-48in-59w-C_T8-48in-54w-C"/>
    <x v="485"/>
    <s v="DEER2014"/>
    <s v="D13 v1.2"/>
    <d v="2014-05-23T15:34:31"/>
    <s v="DEER Lighting measure"/>
    <s v="RobNc"/>
    <s v="Com-Iltg-dWatt-LF_OSbldg"/>
    <s v="DEER"/>
    <s v="Scaled"/>
    <s v="Delta"/>
    <n v="5"/>
    <n v="5"/>
    <s v="None"/>
    <m/>
    <b v="0"/>
    <m/>
    <b v="1"/>
    <s v="Com"/>
    <s v="Any"/>
    <x v="4"/>
    <s v="InGen"/>
    <s v="Ltg_Lmp+Blst"/>
    <x v="25"/>
    <m/>
    <m/>
    <s v="ILtg-Lfluor-fix"/>
    <s v="ILtg-Lfluor-fix"/>
    <s v="LF lamp and ballast: LF lamp: T8, 48 inch, 32W, 2970 lm, CRI = 82, rated life = 20000 hours (2): LF Ballast: Electronic, Instant Start, Normal LO (1); Any type of reflector; Total Watts = 59"/>
    <s v="LF lamp and ballast: LF lamp: T8, 48 inch, 32W, 2970 lm, CRI = 82, rated life = 20000 hours (2): LF Ballast: Electronic, Instant Start, Normal LO (1); Any type of reflector; Total Watts = 59"/>
    <x v="591"/>
    <s v="LFLmpBlst-T8-48in-32w-2g+El-IS-NLO+Refl(59w)"/>
    <s v="LFLmpBlst-T8-48in-32w-2g+El-IS-NLO+Refl(59w)"/>
    <s v="LFLmpBlst-T8-48in-32w-3g+El-IS-NLO(54w)"/>
    <s v="Standard"/>
    <m/>
    <m/>
    <s v="DEER1314-Ltg-Com-LF"/>
    <s v="DEER2014"/>
  </r>
  <r>
    <n v="2341"/>
    <s v="Com-Lighting-InGen_T8-48in-89w-B_T8-48in-89w-B_T8-48in-83w"/>
    <x v="485"/>
    <s v="DEER2014"/>
    <s v="D13 v1.2"/>
    <d v="2014-05-23T15:34:31"/>
    <s v="DEER Lighting measure"/>
    <s v="RobNc"/>
    <s v="Com-Iltg-dWatt-LF_OSbldg"/>
    <s v="DEER"/>
    <s v="Scaled"/>
    <s v="Delta"/>
    <n v="6"/>
    <n v="6"/>
    <s v="None"/>
    <m/>
    <b v="0"/>
    <m/>
    <b v="1"/>
    <s v="Com"/>
    <s v="Any"/>
    <x v="4"/>
    <s v="InGen"/>
    <s v="Ltg_Lmp+Blst"/>
    <x v="25"/>
    <m/>
    <m/>
    <s v="ILtg-Lfluor-fix"/>
    <s v="ILtg-Lfluor-fix"/>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592"/>
    <s v="LFLmpBlst-T8-48in-32w-2g+El-IS-NLO(89w)"/>
    <s v="LFLmpBlst-T8-48in-32w-2g+El-IS-NLO(89w)"/>
    <s v="LFLmpBlst-T8-48in-32w-3g+El-IS-NLO(83w)"/>
    <s v="Standard"/>
    <m/>
    <m/>
    <s v="DEER1314-Ltg-Com-LF"/>
    <s v="DEER2014"/>
  </r>
  <r>
    <n v="2342"/>
    <s v="Com-Lighting-InGen_T8-48in-156w-B_T8-48in-175w-B_T8-48in-142w-B"/>
    <x v="485"/>
    <s v="DEER2014"/>
    <s v="D13 v1.2"/>
    <d v="2014-05-23T15:34:31"/>
    <s v="DEER Lighting measure"/>
    <s v="ErRobNc"/>
    <s v="Com-Iltg-dWatt-LF_OSbldg"/>
    <s v="DEER"/>
    <s v="Scaled"/>
    <s v="Delta"/>
    <n v="33"/>
    <n v="14"/>
    <s v="None"/>
    <m/>
    <b v="0"/>
    <m/>
    <b v="1"/>
    <s v="Com"/>
    <s v="Any"/>
    <x v="4"/>
    <s v="InGen"/>
    <s v="Ltg_Lmp+Blst"/>
    <x v="25"/>
    <m/>
    <m/>
    <s v="ILtg-Lfluor-fix"/>
    <s v="ILtg-Lfluor-fix"/>
    <s v="LF lamp and ballast: LF lamp: T8, 48 inch, 32W, 2970 lm, CRI = 82, rated life = 20000 hours (6): LF Ballast: Electronic, Instant Start, Reduced LO (2); Total Watts = 156"/>
    <s v="LF lamp and ballast: LF lamp: T8, 48 inch, 32W, 2970 lm, CRI = 82, rated life = 20000 hours (6): LF Ballast: Electronic, Instant Start, Normal LO (2); Total Watts = 175"/>
    <x v="593"/>
    <s v="LFLmpBlst-T8-48in-32w-2g+El-IS-RLO(156w)"/>
    <s v="LFLmpBlst-T8-48in-32w-2g+El-IS-NLO(175w)"/>
    <s v="LFLmpBlst-T8-48in-32w-3g+El-IS-RLO(142w)"/>
    <s v="Standard"/>
    <m/>
    <m/>
    <s v="DEER1314-Ltg-Com-LF"/>
    <s v="DEER2014"/>
  </r>
  <r>
    <n v="2343"/>
    <s v="Com-Lighting-InGen_T8-48in-175w-B_T8-48in-175w-B_T8-48in-162w"/>
    <x v="485"/>
    <s v="DEER2014"/>
    <s v="D13 v1.2"/>
    <d v="2014-05-23T15:34:31"/>
    <s v="DEER Lighting measure"/>
    <s v="RobNc"/>
    <s v="Com-Iltg-dWatt-LF_OSbldg"/>
    <s v="DEER"/>
    <s v="Scaled"/>
    <s v="Delta"/>
    <n v="13"/>
    <n v="13"/>
    <s v="None"/>
    <m/>
    <b v="0"/>
    <m/>
    <b v="1"/>
    <s v="Com"/>
    <s v="Any"/>
    <x v="4"/>
    <s v="InGen"/>
    <s v="Ltg_Lmp+Blst"/>
    <x v="25"/>
    <m/>
    <m/>
    <s v="ILtg-Lfluor-fix"/>
    <s v="ILtg-Lfluor-fix"/>
    <s v="LF lamp and ballast: LF lamp: T8, 48 inch, 32W, 2970 lm, CRI = 82, rated life = 20000 hours (6): LF Ballast: Electronic, Instant Start, Normal LO (2); Total Watts = 175"/>
    <s v="LF lamp and ballast: LF lamp: T8, 48 inch, 32W, 2970 lm, CRI = 82, rated life = 20000 hours (6): LF Ballast: Electronic, Instant Start, Normal LO (2); Total Watts = 175"/>
    <x v="594"/>
    <s v="LFLmpBlst-T8-48in-32w-2g+El-IS-NLO(175w)"/>
    <s v="LFLmpBlst-T8-48in-32w-2g+El-IS-NLO(175w)"/>
    <s v="LFLmpBlst-T8-48in-32w-3g+El-IS-NLO-1(162w)"/>
    <s v="Standard"/>
    <m/>
    <m/>
    <s v="DEER1314-Ltg-Com-LF"/>
    <s v="DEER2014"/>
  </r>
  <r>
    <n v="2344"/>
    <s v="Com-Lighting-InGen_T8-48in-204w-B_T8-48in-224w-B_T8-48in-188w"/>
    <x v="485"/>
    <s v="DEER2014"/>
    <s v="D13 v1.2"/>
    <d v="2014-05-23T15:34:31"/>
    <s v="DEER Lighting measure"/>
    <s v="ErRobNc"/>
    <s v="Com-Iltg-dWatt-LF_OSbldg"/>
    <s v="DEER"/>
    <s v="Scaled"/>
    <s v="Delta"/>
    <n v="36"/>
    <n v="16"/>
    <s v="None"/>
    <m/>
    <b v="0"/>
    <m/>
    <b v="1"/>
    <s v="Com"/>
    <s v="Any"/>
    <x v="4"/>
    <s v="InGen"/>
    <s v="Ltg_Lmp+Blst"/>
    <x v="25"/>
    <m/>
    <m/>
    <s v="ILtg-Lfluor-fix"/>
    <s v="ILtg-Lfluor-fix"/>
    <s v="LF lamp and ballast: LF lamp: T8, 48 inch, 32W, 2970 lm, CRI = 82, rated life = 20000 hours (8): LF Ballast: Electronic, Instant Start, Reduced LO (2); Total Watts = 204"/>
    <s v="LF lamp and ballast: LF lamp: T8, 48 inch, 32W, 2970 lm, CRI = 82, rated life = 20000 hours (8): LF Ballast: Electronic, Instant Start, Normal LO (2); Total Watts = 224"/>
    <x v="595"/>
    <s v="LFLmpBlst-T8-48in-32w-2g+El-IS-RLO(204w)"/>
    <s v="LFLmpBlst-T8-48in-32w-2g+El-IS-NLO(224w)"/>
    <s v="LFLmpBlst-T8-48in-32w-3g+El-IS-RLO(188w)"/>
    <s v="Standard"/>
    <m/>
    <m/>
    <s v="DEER1314-Ltg-Com-LF"/>
    <s v="DEER2014"/>
  </r>
  <r>
    <n v="2345"/>
    <s v="Com-Lighting-InGen_T12-96in-62w-A_T8-96in-55w_T8-96in-49w"/>
    <x v="485"/>
    <s v="DEER2014"/>
    <s v="D13 v1.2"/>
    <d v="2014-05-23T15:34:31"/>
    <s v="DEER Lighting measure"/>
    <s v="ErRobNc"/>
    <s v="Com-Iltg-dWatt-LF_OSbldg"/>
    <s v="DEER"/>
    <s v="Scaled"/>
    <s v="Delta"/>
    <n v="6"/>
    <n v="13"/>
    <s v="None"/>
    <m/>
    <b v="0"/>
    <m/>
    <b v="1"/>
    <s v="Com"/>
    <s v="Any"/>
    <x v="4"/>
    <s v="InGen"/>
    <s v="Ltg_Lmp+Blst"/>
    <x v="25"/>
    <m/>
    <m/>
    <s v="ILtg-Lfluor-fix"/>
    <s v="ILtg-Lfluor-fix"/>
    <s v="LF lamp and ballast: LF lamp: T12, 96 inch, 60W, 4750 lm, CRI = 60, rated life = 12000 hours (1): LF Ballast: Energy Saver Magnetic (EPACT compliant), Rapid Start, Normal LO (0.5); Total Watts = 62"/>
    <s v="LF lamp and ballast: LF lamp: T8, 96 inch, 59W, 5190 lm, CRI = 75, rated life = 20000 hours (1): LF Ballast: Electronic, Instant Start, Normal LO (0.5); Total Watts = 55"/>
    <x v="596"/>
    <s v="LFLmpBlst-T12-96in-60w+MagES-RS-NLO(62w)"/>
    <s v="LFLmpBlst-T8-96in-59w+El-IS-NLO(55w)"/>
    <s v="LFLmpBlst-T8-96in-59w+El-IS-RLO(49w)"/>
    <s v="Standard"/>
    <s v="D08-NE-ILtg-LFluor-Prim-RplLPD-96in60wT12ESMg62w-96in59wT8T2ISREl49w"/>
    <m/>
    <s v="DEER1314-Ltg-Com-LF"/>
    <s v="DEER2014"/>
  </r>
  <r>
    <n v="2346"/>
    <s v="Com-Lighting-InGen_T12-96in-123w-A_T8-96in-109w_T8-96in-98w"/>
    <x v="485"/>
    <s v="DEER2014"/>
    <s v="D13 v1.2"/>
    <d v="2014-05-23T15:34:31"/>
    <s v="DEER Lighting measure"/>
    <s v="ErRobNc"/>
    <s v="Com-Iltg-dWatt-LF_OSbldg"/>
    <s v="DEER"/>
    <s v="Scaled"/>
    <s v="Delta"/>
    <n v="11"/>
    <n v="25"/>
    <s v="None"/>
    <m/>
    <b v="0"/>
    <m/>
    <b v="1"/>
    <s v="Com"/>
    <s v="Any"/>
    <x v="4"/>
    <s v="InGen"/>
    <s v="Ltg_Lmp+Blst"/>
    <x v="25"/>
    <m/>
    <m/>
    <s v="ILtg-Lfluor-fix"/>
    <s v="ILtg-Lfluor-fix"/>
    <s v="LF lamp and ballast: LF lamp: T12, 96 inch, 60W, 4750 lm, CRI = 60, rated life = 12000 hours (2): LF Ballast: Energy Saver Magnetic (EPACT compliant), Rapid Start, Normal LO (1); Total Watts = 123"/>
    <s v="LF lamp and ballast: LF lamp: T8, 96 inch, 59W, 5190 lm, CRI = 75, rated life = 20000 hours (2): LF Ballast: Electronic, Instant Start, Normal LO (1); Total Watts = 109"/>
    <x v="597"/>
    <s v="LFLmpBlst-T12-96in-60w+MagES-RS-NLO(123w)"/>
    <s v="LFLmpBlst-T8-96in-59w+El-IS-NLO(109w)"/>
    <s v="LFLmpBlst-T8-96in-59w+El-IS-RLO(98w)"/>
    <s v="Standard"/>
    <s v="D08-NE-ILtg-LFluor-Prim-RplLPD-96in60wT12ESMg123w-96in59wT8ISREl98w"/>
    <m/>
    <s v="DEER1314-Ltg-Com-LF"/>
    <s v="DEER2014"/>
  </r>
  <r>
    <n v="2347"/>
    <s v="Com-Lighting-InGen_T12-96in-210w_T8-96in-160w_T8-96in-160w"/>
    <x v="485"/>
    <s v="DEER2014"/>
    <s v="D13 v1.2"/>
    <d v="2014-05-23T15:34:31"/>
    <s v="DEER Lighting measure"/>
    <s v="ErRul"/>
    <s v="Com-Iltg-dWatt-LF_OSbldg"/>
    <s v="DEER"/>
    <s v="Scaled"/>
    <s v="Delta"/>
    <n v="0"/>
    <n v="50"/>
    <s v="None"/>
    <m/>
    <b v="0"/>
    <m/>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96 inch, 86W, 7100 lm, CRI = 75, rated life = 20000 hours (2): LF Ballast: Electronic, Instant Start, Normal LO (1); Total Watts = 160"/>
    <x v="598"/>
    <s v="LFLmpBlst-T12-96in-60w+MagES-RS-NLO(210w)"/>
    <s v="LFLmpBlst-T8-96in-86w+El-IS-NLO(160w)"/>
    <s v="LFLmpBlst-T8-96in-86w+El-IS-NLO(160w)"/>
    <s v="Standard"/>
    <s v="D08-NE-ILtg-LFluor-Prim-RplLPD-96in60wT12ESMg210w-96in86wT8HOEl160w"/>
    <m/>
    <s v="DEER1314-Ltg-Com-LF"/>
    <s v="DEER2014"/>
  </r>
  <r>
    <n v="2348"/>
    <s v="Com-Lighting-InGen_T12-96in-210w_T8-96in-167w_T8-96in-167w"/>
    <x v="485"/>
    <s v="DEER2014"/>
    <s v="D13 v1.2"/>
    <d v="2014-05-23T15:34:31"/>
    <s v="DEER Lighting measure"/>
    <s v="ErRul"/>
    <s v="Com-Iltg-dWatt-LF_OSbldg"/>
    <s v="DEER"/>
    <s v="Scaled"/>
    <s v="Delta"/>
    <n v="0"/>
    <n v="43"/>
    <s v="None"/>
    <m/>
    <b v="0"/>
    <m/>
    <b v="1"/>
    <s v="Com"/>
    <s v="Any"/>
    <x v="4"/>
    <s v="InGen"/>
    <s v="Ltg_Lmp+Blst"/>
    <x v="25"/>
    <m/>
    <m/>
    <s v="ILtg-Lfluor-fix"/>
    <s v="ILtg-Lfluor-fix"/>
    <s v="LF lamp and ballast: LF lamp: T12, 96 inch, 60W, 4750 lm, CRI = 60, rated life = 12000 hours (3): LF Ballast: Energy Saver Magnetic (EPACT compliant), Rapid Start, Normal LO (2); Total Watts = 210"/>
    <s v="LF lamp and ballast: LF lamp: T8, 96 inch, 59W, 5190 lm, CRI = 75, rated life = 20000 hours (3): LF Ballast: Electronic, Instant Start, Normal LO (2); Total Watts = 167"/>
    <x v="599"/>
    <s v="LFLmpBlst-T12-96in-60w+MagES-RS-NLO(210w)"/>
    <s v="LFLmpBlst-T8-96in-59w+El-IS-NLO(167w)"/>
    <s v="LFLmpBlst-T8-96in-59w+El-IS-NLO(167w)"/>
    <s v="Standard"/>
    <s v="D08-NE-ILtg-LFluor-Prim-RplLPD-96in60wT12ESMg210w-96in59wT8ISNEl167w"/>
    <m/>
    <s v="DEER1314-Ltg-Com-LF"/>
    <s v="DEER2014"/>
  </r>
  <r>
    <n v="2349"/>
    <s v="Com-Lighting-InGen_T12-96in-246w-A_T8-96in-219w_T8-96in-219w"/>
    <x v="485"/>
    <s v="DEER2014"/>
    <s v="D13 v1.2"/>
    <d v="2014-05-23T15:34:31"/>
    <s v="DEER Lighting measure"/>
    <s v="ErRul"/>
    <s v="Com-Iltg-dWatt-LF_OSbldg"/>
    <s v="DEER"/>
    <s v="Scaled"/>
    <s v="Delta"/>
    <n v="0"/>
    <n v="27"/>
    <s v="None"/>
    <m/>
    <b v="0"/>
    <m/>
    <b v="1"/>
    <s v="Com"/>
    <s v="Any"/>
    <x v="4"/>
    <s v="InGen"/>
    <s v="Ltg_Lmp+Blst"/>
    <x v="25"/>
    <m/>
    <m/>
    <s v="ILtg-Lfluor-fix"/>
    <s v="ILtg-Lfluor-fix"/>
    <s v="LF lamp and ballast: LF lamp: T12, 96 inch, 60W, 4750 lm, CRI = 60, rated life = 12000 hours (4): LF Ballast: Energy Saver Magnetic (EPACT compliant), Rapid Start, Normal LO (2); Total Watts = 246"/>
    <s v="LF lamp and ballast: LF lamp: T8, 96 inch, 59W, 5190 lm, CRI = 75, rated life = 20000 hours (4): LF Ballast: Electronic, Instant Start, Normal LO (2); Total Watts = 219"/>
    <x v="600"/>
    <s v="LFLmpBlst-T12-96in-60w+MagES-RS-NLO(246w)"/>
    <s v="LFLmpBlst-T8-96in-59w+El-IS-NLO(219w)"/>
    <s v="LFLmpBlst-T8-96in-59w+El-IS-NLO(219w)"/>
    <s v="Standard"/>
    <s v="D08-NE-ILtg-LFluor-Prim-RplLPD-96in60wT12ESMg246w-96in59wT8ISNEl219w"/>
    <m/>
    <s v="DEER1314-Ltg-Com-LF"/>
    <s v="DEER2014"/>
  </r>
  <r>
    <n v="2350"/>
    <s v="Com-Lighting-InGen_Incan-100w_MH-43w_MH-43w"/>
    <x v="487"/>
    <s v="DEER2014"/>
    <s v="D13 v1.2"/>
    <d v="2014-05-23T15:34:31"/>
    <s v="DEER Lighting measure"/>
    <s v="ErRul"/>
    <s v="Com-Iltg-dWatt-LF_OSbldg"/>
    <s v="DEER"/>
    <s v="Scaled"/>
    <s v="Delta"/>
    <n v="0"/>
    <n v="57"/>
    <s v="None"/>
    <m/>
    <b v="0"/>
    <m/>
    <b v="1"/>
    <s v="Com"/>
    <s v="Any"/>
    <x v="4"/>
    <s v="InGen"/>
    <s v="Ltg_Lmp+Blst"/>
    <x v="26"/>
    <m/>
    <m/>
    <s v="ILtg-MH"/>
    <s v="ILtg-Incand-Com"/>
    <s v="Incandescent lamp: 100W lamp; lm=1690, Rated Life=1500hrs"/>
    <s v="HID Lamp and Ballast: HID Lamp: Metal Halide , Any shape, 32w, Universal position, 1940 lm, CRI = 70, rated hours = 10000 (1); HID Ballast: HID Reactor, No dimming capability (1); Total Watts = 43"/>
    <x v="601"/>
    <s v="Incan(100w)"/>
    <s v="MH-32w(43w)"/>
    <s v="MH-32w(43w)"/>
    <s v="Standard"/>
    <s v="D08-NE-ILtg-Othr-Prim-RplLPD-100wInc100w-32wMHR43w"/>
    <m/>
    <s v="DEER1314-Ltg-Com-LF"/>
    <s v="DEER2014"/>
  </r>
  <r>
    <n v="2351"/>
    <s v="Com-Lighting-InGen_MH-295w_PSMH-208w_PSMH-208w"/>
    <x v="488"/>
    <s v="DEER2014"/>
    <s v="D13 v1.2"/>
    <d v="2014-05-23T15:34:31"/>
    <s v="DEER Lighting measure"/>
    <s v="ErRul"/>
    <s v="Com-Iltg-dWatt-LF_OSbldg"/>
    <s v="DEER"/>
    <s v="Scaled"/>
    <s v="Delta"/>
    <n v="0"/>
    <n v="87"/>
    <s v="None"/>
    <m/>
    <b v="0"/>
    <m/>
    <b v="1"/>
    <s v="Com"/>
    <s v="Any"/>
    <x v="4"/>
    <s v="InGen"/>
    <s v="Ltg_Lmp+Blst"/>
    <x v="26"/>
    <m/>
    <m/>
    <s v="ILtg-MH"/>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175w, Universal position, 16000 lm, CRI = 62, rated hours = 15000 (1); HID Ballast: Constant Wattage Autotransformer, No dimming capability (1); Total Watts = 208"/>
    <x v="602"/>
    <s v="MH-250w(295w)"/>
    <s v="PSMH-175w(208w)"/>
    <s v="PSMH-175w(208w)"/>
    <s v="Standard"/>
    <s v="D08-NE-ILtg-Othr-Prim-RplLPD-250wMHMgC295w-175wPSMHMgC208w"/>
    <m/>
    <s v="DEER1314-Ltg-Com-LF"/>
    <s v="DEER2014"/>
  </r>
  <r>
    <n v="2352"/>
    <s v="Com-Lighting-InGen_Incan-500w_PSMH-208w_PSMH-208w"/>
    <x v="487"/>
    <s v="DEER2014"/>
    <s v="D13 v1.2"/>
    <d v="2014-05-23T15:34:31"/>
    <s v="DEER Lighting measure"/>
    <s v="ErRul"/>
    <s v="Com-Iltg-dWatt-LF_OSbldg"/>
    <s v="DEER"/>
    <s v="Scaled"/>
    <s v="Delta"/>
    <n v="0"/>
    <n v="292"/>
    <s v="None"/>
    <m/>
    <b v="0"/>
    <m/>
    <b v="1"/>
    <s v="Com"/>
    <s v="Any"/>
    <x v="4"/>
    <s v="InGen"/>
    <s v="Ltg_Lmp+Blst"/>
    <x v="26"/>
    <m/>
    <m/>
    <s v="ILtg-MH"/>
    <s v="ILtg-Incand-Com"/>
    <s v="Incandescent lamp: 500W lamp; lm=5500, Rated Life=1500hrs"/>
    <s v="HID Lamp and Ballast: HID Lamp: Pulse Start Metal Halide , Any shape, 175w, Universal position, 16000 lm, CRI = 62, rated hours = 15000 (1); HID Ballast: Constant Wattage Autotransformer, No dimming capability (1); Total Watts = 208"/>
    <x v="602"/>
    <s v="Incan(500w)"/>
    <s v="PSMH-175w(208w)"/>
    <s v="PSMH-175w(208w)"/>
    <s v="Standard"/>
    <s v="D08-NE-ILtg-Othr-Prim-RplLPD-500wInc500w-175wPSMHMgC208w"/>
    <m/>
    <s v="DEER1314-Ltg-Com-LF"/>
    <s v="DEER2014"/>
  </r>
  <r>
    <n v="2353"/>
    <s v="Com-Lighting-InGen_MH-295w_PSMH-288w_PSMH-288w"/>
    <x v="488"/>
    <s v="DEER2014"/>
    <s v="D13 v1.2"/>
    <d v="2014-05-23T15:34:31"/>
    <s v="DEER Lighting measure"/>
    <s v="ErRul"/>
    <s v="Com-Iltg-dWatt-LF_OSbldg"/>
    <s v="DEER"/>
    <s v="Scaled"/>
    <s v="Delta"/>
    <n v="0"/>
    <n v="7"/>
    <s v="None"/>
    <m/>
    <b v="0"/>
    <m/>
    <b v="1"/>
    <s v="Com"/>
    <s v="Any"/>
    <x v="4"/>
    <s v="InGen"/>
    <s v="Ltg_Lmp+Blst"/>
    <x v="26"/>
    <m/>
    <m/>
    <s v="ILtg-MH"/>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50w, Universal position, 23750 lm, CRI = 62, rated hours = 15000 (1); HID Ballast: Constant Wattage Autotransformer, No dimming capability (1); Total Watts = 288"/>
    <x v="603"/>
    <s v="MH-250w(295w)"/>
    <s v="PSMH-250w(288w)"/>
    <s v="PSMH-250w(288w)"/>
    <s v="Standard"/>
    <m/>
    <m/>
    <s v="DEER1314-Ltg-Com-LF"/>
    <s v="DEER2014"/>
  </r>
  <r>
    <n v="2354"/>
    <s v="Com-Lighting-InGen_MV-455w_PSMH-288w_PSMH-288w"/>
    <x v="488"/>
    <s v="DEER2014"/>
    <s v="D13 v1.2"/>
    <d v="2014-05-23T15:34:31"/>
    <s v="DEER Lighting measure"/>
    <s v="ErRul"/>
    <s v="Com-Iltg-dWatt-LF_OSbldg"/>
    <s v="DEER"/>
    <s v="Scaled"/>
    <s v="Delta"/>
    <n v="0"/>
    <n v="167"/>
    <s v="None"/>
    <m/>
    <b v="0"/>
    <m/>
    <b v="1"/>
    <s v="Com"/>
    <s v="Any"/>
    <x v="4"/>
    <s v="InGen"/>
    <s v="Ltg_Lmp+Blst"/>
    <x v="26"/>
    <m/>
    <m/>
    <s v="ILtg-MH"/>
    <s v="ILtg-HPS"/>
    <s v="HID Lamp and Ballast: HID Lamp: Mercury Vapor, Any shape, 400w, Universal position, 22805 lm, CRI = 45, rated hours = 24000 (1); HID Ballast: Constant Wattage Autotransformer, No dimming capability (1); Total Watts = 455"/>
    <s v="HID Lamp and Ballast: HID Lamp: Pulse Start Metal Halide , Any shape, 250w, Universal position, 23750 lm, CRI = 62, rated hours = 15000 (1); HID Ballast: Constant Wattage Autotransformer, No dimming capability (1); Total Watts = 288"/>
    <x v="603"/>
    <s v="MV-400w(455w)"/>
    <s v="PSMH-250w(288w)"/>
    <s v="PSMH-250w(288w)"/>
    <s v="Standard"/>
    <s v="D08-NE-ILtg-Othr-Prim-RplLPD-400wMVMgC455w-250wPSMHMgC288w"/>
    <m/>
    <s v="DEER1314-Ltg-Com-LF"/>
    <s v="DEER2014"/>
  </r>
  <r>
    <n v="2355"/>
    <s v="Com-Lighting-InGen_MH-458w_PSMH-400w_PSMH-400w"/>
    <x v="488"/>
    <s v="DEER2014"/>
    <s v="D13 v1.2"/>
    <d v="2014-05-23T15:34:31"/>
    <s v="DEER Lighting measure"/>
    <s v="ErRul"/>
    <s v="Com-Iltg-dWatt-LF_OSbldg"/>
    <s v="DEER"/>
    <s v="Scaled"/>
    <s v="Delta"/>
    <n v="0"/>
    <n v="58"/>
    <s v="None"/>
    <m/>
    <b v="0"/>
    <m/>
    <b v="1"/>
    <s v="Com"/>
    <s v="Any"/>
    <x v="4"/>
    <s v="InGen"/>
    <s v="Ltg_Lmp+Blst"/>
    <x v="26"/>
    <m/>
    <m/>
    <s v="ILtg-MH"/>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50w, Universal position, 36000 lm, CRI = 62, rated hours = 20000 (1); HID Ballast: Constant Wattage Autotransformer, No dimming capability (1); Total Watts = 400"/>
    <x v="604"/>
    <s v="MH-400w(458w)"/>
    <s v="PSMH-350w(400w)"/>
    <s v="PSMH-350w(400w)"/>
    <s v="Standard"/>
    <m/>
    <m/>
    <s v="DEER1314-Ltg-Com-LF"/>
    <s v="DEER2014"/>
  </r>
  <r>
    <n v="2356"/>
    <s v="Com-Lighting-InGen_Incan-1000w_PSMH-400w_PSMH-400w"/>
    <x v="487"/>
    <s v="DEER2014"/>
    <s v="D13 v1.2"/>
    <d v="2014-05-23T15:34:31"/>
    <s v="DEER Lighting measure"/>
    <s v="ErRul"/>
    <s v="Com-Iltg-dWatt-LF_OSbldg"/>
    <s v="DEER"/>
    <s v="Scaled"/>
    <s v="Delta"/>
    <n v="0"/>
    <n v="600"/>
    <s v="None"/>
    <m/>
    <b v="0"/>
    <m/>
    <b v="1"/>
    <s v="Com"/>
    <s v="Any"/>
    <x v="4"/>
    <s v="InGen"/>
    <s v="Ltg_Lmp+Blst"/>
    <x v="26"/>
    <m/>
    <m/>
    <s v="ILtg-MH"/>
    <s v="ILtg-Incand-Com"/>
    <s v="Incandescent lamp: 1000W lamp; lm=23740, Rated Life=1500hrs"/>
    <s v="HID Lamp and Ballast: HID Lamp: Pulse Start Metal Halide , Any shape, 350w, Universal position, 36000 lm, CRI = 62, rated hours = 20000 (1); HID Ballast: Constant Wattage Autotransformer, No dimming capability (1); Total Watts = 400"/>
    <x v="604"/>
    <s v="Incan(1000w)"/>
    <s v="PSMH-350w(400w)"/>
    <s v="PSMH-350w(400w)"/>
    <s v="Standard"/>
    <s v="D08-NE-ILtg-Othr-Prim-RplLPD-1kwInc1000w-350wPSMHMgC400w"/>
    <m/>
    <s v="DEER1314-Ltg-Com-LF"/>
    <s v="DEER2014"/>
  </r>
  <r>
    <n v="2357"/>
    <s v="Com-Lighting-InGen_CFLratio0357_CFLscw-3w"/>
    <x v="489"/>
    <s v="DEER2014"/>
    <s v="D13 v1.2"/>
    <d v="2014-05-23T15:34:31"/>
    <s v="DEER Lighting measure"/>
    <s v="ErRobNc"/>
    <s v="Com-Iltg-dWatt-CFL_OSbldg"/>
    <s v="DEER"/>
    <s v="Scaled"/>
    <s v="BaseRatio"/>
    <n v="8"/>
    <n v="8"/>
    <s v="None"/>
    <m/>
    <b v="0"/>
    <m/>
    <b v="1"/>
    <s v="Com"/>
    <s v="Any"/>
    <x v="4"/>
    <s v="InGen"/>
    <s v="Ltg_Lamp"/>
    <x v="24"/>
    <m/>
    <m/>
    <s v="ILtg-CFL-Com"/>
    <s v="ILtg-Incand-Com"/>
    <s v="Com indoor non-refl CFL base case, Total Watts = 3.57 x Msr Watts"/>
    <s v="Com indoor non-refl CFL base case, Total Watts = 3.57 x Msr Watts"/>
    <x v="518"/>
    <s v="CFLratio0357"/>
    <s v="CFLratio0357"/>
    <s v="CFLscw(3w)"/>
    <s v="Standard"/>
    <m/>
    <m/>
    <s v="DEER1314-Ltg-Com-CFL"/>
    <s v="DEER2014"/>
  </r>
  <r>
    <n v="2358"/>
    <s v="Com-Lighting-InExit_Exit-Incand-40w-Double_Exit-CFL-21w-Double"/>
    <x v="490"/>
    <s v="DEER2014"/>
    <s v="D13 v1.0"/>
    <d v="2014-05-23T15:34:31"/>
    <s v="DEER Lighting measure"/>
    <s v="ErRobNc"/>
    <s v="Com-Iltg-dWatt-Exit"/>
    <s v="DEER"/>
    <s v="Scaled"/>
    <s v="Delta"/>
    <n v="-11"/>
    <n v="19"/>
    <s v="None"/>
    <m/>
    <b v="0"/>
    <m/>
    <b v="1"/>
    <s v="Com"/>
    <s v="Any"/>
    <x v="4"/>
    <s v="InExit"/>
    <s v="Ltg_Fixture"/>
    <x v="27"/>
    <m/>
    <m/>
    <s v="ILtg-Exit"/>
    <s v="ILtg-Exit"/>
    <s v="Exit fixture: 20 Watt Incand lamps (2), Double Face; Total Watts = 40"/>
    <s v="Exit fixture: 5 Watt Code lamps (2), Double Face; Total Watts = 10"/>
    <x v="605"/>
    <s v="Exit-Incand-20w(40w)"/>
    <s v="Exit-Code-5w(10w)"/>
    <s v="Exit-CFL-7w(21w)"/>
    <s v="Standard"/>
    <s v="D08-NE-ILtg-Exit-Rpl-20wxInc40w-7wxCFLSMg21w"/>
    <m/>
    <s v="DEER1314"/>
    <s v="DEER2014"/>
  </r>
  <r>
    <n v="2359"/>
    <s v="Com-Lighting-InGen_CFLratio0357_CFLscw-4w"/>
    <x v="489"/>
    <s v="DEER2014"/>
    <s v="D13 v1.2"/>
    <d v="2014-05-23T15:34:31"/>
    <s v="DEER Lighting measure"/>
    <s v="ErRobNc"/>
    <s v="Com-Iltg-dWatt-CFL_OSbldg"/>
    <s v="DEER"/>
    <s v="Scaled"/>
    <s v="BaseRatio"/>
    <n v="10"/>
    <n v="10"/>
    <s v="None"/>
    <m/>
    <b v="0"/>
    <m/>
    <b v="1"/>
    <s v="Com"/>
    <s v="Any"/>
    <x v="4"/>
    <s v="InGen"/>
    <s v="Ltg_Lamp"/>
    <x v="24"/>
    <m/>
    <m/>
    <s v="ILtg-CFL-Com"/>
    <s v="ILtg-Incand-Com"/>
    <s v="Com indoor non-refl CFL base case, Total Watts = 3.57 x Msr Watts"/>
    <s v="Com indoor non-refl CFL base case, Total Watts = 3.57 x Msr Watts"/>
    <x v="520"/>
    <s v="CFLratio0357"/>
    <s v="CFLratio0357"/>
    <s v="CFLscw(4w)"/>
    <s v="Standard"/>
    <m/>
    <m/>
    <s v="DEER1314-Ltg-Com-CFL"/>
    <s v="DEER2014"/>
  </r>
  <r>
    <n v="2360"/>
    <s v="Com-Lighting-InExit_Exit-Incand-25w-Single_Exit-CFL-10w-Single"/>
    <x v="490"/>
    <s v="DEER2014"/>
    <s v="D13 v1.0"/>
    <d v="2014-05-23T15:34:31"/>
    <s v="DEER Lighting measure"/>
    <s v="ErRobNc"/>
    <s v="Com-Iltg-dWatt-Exit"/>
    <s v="DEER"/>
    <s v="Scaled"/>
    <s v="Delta"/>
    <n v="-5"/>
    <n v="15"/>
    <s v="None"/>
    <m/>
    <b v="0"/>
    <m/>
    <b v="1"/>
    <s v="Com"/>
    <s v="Any"/>
    <x v="4"/>
    <s v="InExit"/>
    <s v="Ltg_Fixture"/>
    <x v="27"/>
    <m/>
    <m/>
    <s v="ILtg-Exit"/>
    <s v="ILtg-Exit"/>
    <s v="Exit fixture: 25 Watt Incand lamps (1), Single Face; Total Watts = 25"/>
    <s v="Exit fixture: 5 Watt Code lamps (1), Single Face; Total Watts = 5"/>
    <x v="606"/>
    <s v="Exit-Incand-25w(25w)"/>
    <s v="Exit-Code-5w(5w)"/>
    <s v="Exit-CFL-7w(10w)"/>
    <s v="Standard"/>
    <s v="D08-NE-ILtg-Exit-Rpl-25wxInc25w-7wxCFLSMg10w"/>
    <m/>
    <s v="DEER1314"/>
    <s v="DEER2014"/>
  </r>
  <r>
    <n v="2361"/>
    <s v="Com-Lighting-InGen_CFLratio0357_CFLscw-5w"/>
    <x v="489"/>
    <s v="DEER2014"/>
    <s v="D13 v1.2"/>
    <d v="2014-05-23T15:34:31"/>
    <s v="DEER Lighting measure"/>
    <s v="ErRobNc"/>
    <s v="Com-Iltg-dWatt-CFL_OSbldg"/>
    <s v="DEER"/>
    <s v="Scaled"/>
    <s v="BaseRatio"/>
    <n v="13"/>
    <n v="13"/>
    <s v="None"/>
    <m/>
    <b v="0"/>
    <m/>
    <b v="1"/>
    <s v="Com"/>
    <s v="Any"/>
    <x v="4"/>
    <s v="InGen"/>
    <s v="Ltg_Lamp"/>
    <x v="24"/>
    <m/>
    <m/>
    <s v="ILtg-CFL-Com"/>
    <s v="ILtg-Incand-Com"/>
    <s v="Com indoor non-refl CFL base case, Total Watts = 3.57 x Msr Watts"/>
    <s v="Com indoor non-refl CFL base case, Total Watts = 3.57 x Msr Watts"/>
    <x v="522"/>
    <s v="CFLratio0357"/>
    <s v="CFLratio0357"/>
    <s v="CFLscw(5w)"/>
    <s v="Standard"/>
    <m/>
    <m/>
    <s v="DEER1314-Ltg-Com-CFL"/>
    <s v="DEER2014"/>
  </r>
  <r>
    <n v="2362"/>
    <s v="Com-Lighting-InExit_Exit-CFL-10w-Single_Exit-LED-4w-Single"/>
    <x v="490"/>
    <s v="DEER2014"/>
    <s v="D13 v1.0"/>
    <d v="2014-05-23T15:34:31"/>
    <s v="DEER Lighting measure"/>
    <s v="ErRobNc"/>
    <s v="Com-Iltg-dWatt-Exit"/>
    <s v="DEER"/>
    <s v="Scaled"/>
    <s v="Delta"/>
    <n v="1"/>
    <n v="6"/>
    <s v="None"/>
    <m/>
    <b v="0"/>
    <m/>
    <b v="1"/>
    <s v="Com"/>
    <s v="Any"/>
    <x v="4"/>
    <s v="InExit"/>
    <s v="Ltg_Fixture"/>
    <x v="27"/>
    <m/>
    <m/>
    <s v="ILtg-Exit"/>
    <s v="ILtg-Exit"/>
    <s v="Exit fixture: 7 Watt CFL lamps (1), Single Face; Total Watts = 10"/>
    <s v="Exit fixture: 5 Watt Code lamps (1), Single Face; Total Watts = 5"/>
    <x v="607"/>
    <s v="Exit-CFL-7w(10w)"/>
    <s v="Exit-Code-5w(5w)"/>
    <s v="Exit-LED-2w-1(4w)"/>
    <s v="Standard"/>
    <m/>
    <m/>
    <s v="DEER1314"/>
    <s v="DEER2014"/>
  </r>
  <r>
    <n v="2363"/>
    <s v="Com-Lighting-InGen_CFLratio0357_CFLscw-6w"/>
    <x v="489"/>
    <s v="DEER2014"/>
    <s v="D13 v1.2"/>
    <d v="2014-05-23T15:34:31"/>
    <s v="DEER Lighting measure"/>
    <s v="ErRobNc"/>
    <s v="Com-Iltg-dWatt-CFL_OSbldg"/>
    <s v="DEER"/>
    <s v="Scaled"/>
    <s v="BaseRatio"/>
    <n v="15"/>
    <n v="15"/>
    <s v="None"/>
    <m/>
    <b v="0"/>
    <m/>
    <b v="1"/>
    <s v="Com"/>
    <s v="Any"/>
    <x v="4"/>
    <s v="InGen"/>
    <s v="Ltg_Lamp"/>
    <x v="24"/>
    <m/>
    <m/>
    <s v="ILtg-CFL-Com"/>
    <s v="ILtg-Incand-Com"/>
    <s v="Com indoor non-refl CFL base case, Total Watts = 3.57 x Msr Watts"/>
    <s v="Com indoor non-refl CFL base case, Total Watts = 3.57 x Msr Watts"/>
    <x v="524"/>
    <s v="CFLratio0357"/>
    <s v="CFLratio0357"/>
    <s v="CFLscw(6w)"/>
    <s v="Standard"/>
    <m/>
    <m/>
    <s v="DEER1314-Ltg-Com-CFL"/>
    <s v="DEER2014"/>
  </r>
  <r>
    <n v="2364"/>
    <s v="Com-Lighting-InExit_Exit-CFL-21w-Double_Exit-LED-4w-Double"/>
    <x v="490"/>
    <s v="DEER2014"/>
    <s v="D13 v1.0"/>
    <d v="2014-05-23T15:34:31"/>
    <s v="DEER Lighting measure"/>
    <s v="ErRobNc"/>
    <s v="Com-Iltg-dWatt-Exit"/>
    <s v="DEER"/>
    <s v="Scaled"/>
    <s v="Delta"/>
    <n v="6"/>
    <n v="17"/>
    <s v="None"/>
    <m/>
    <b v="0"/>
    <m/>
    <b v="1"/>
    <s v="Com"/>
    <s v="Any"/>
    <x v="4"/>
    <s v="InExit"/>
    <s v="Ltg_Fixture"/>
    <x v="27"/>
    <m/>
    <m/>
    <s v="ILtg-Exit"/>
    <s v="ILtg-Exit"/>
    <s v="Exit fixture: 7 Watt CFL lamps (2), Double Face; Total Watts = 21"/>
    <s v="Exit fixture: 5 Watt Code lamps (2), Double Face; Total Watts = 10"/>
    <x v="608"/>
    <s v="Exit-CFL-7w(21w)"/>
    <s v="Exit-Code-5w(10w)"/>
    <s v="Exit-LED-2w-2(4w)"/>
    <s v="Standard"/>
    <m/>
    <m/>
    <s v="DEER1314"/>
    <s v="DEER2014"/>
  </r>
  <r>
    <n v="2365"/>
    <s v="Com-Lighting-InExit_Exit-Incand-40w-Double_Exit-LED-4w-Double"/>
    <x v="490"/>
    <s v="DEER2014"/>
    <s v="D13 v1.0"/>
    <d v="2014-05-23T15:34:31"/>
    <s v="DEER Lighting measure"/>
    <s v="ErRobNc"/>
    <s v="Com-Iltg-dWatt-Exit"/>
    <s v="DEER"/>
    <s v="Scaled"/>
    <s v="Delta"/>
    <n v="6"/>
    <n v="36"/>
    <s v="None"/>
    <m/>
    <b v="0"/>
    <m/>
    <b v="1"/>
    <s v="Com"/>
    <s v="Any"/>
    <x v="4"/>
    <s v="InExit"/>
    <s v="Ltg_Fixture"/>
    <x v="27"/>
    <m/>
    <m/>
    <s v="ILtg-Exit"/>
    <s v="ILtg-Exit"/>
    <s v="Exit fixture: 20 Watt Incand lamps (2), Double Face; Total Watts = 40"/>
    <s v="Exit fixture: 5 Watt Code lamps (2), Double Face; Total Watts = 10"/>
    <x v="608"/>
    <s v="Exit-Incand-20w(40w)"/>
    <s v="Exit-Code-5w(10w)"/>
    <s v="Exit-LED-2w-2(4w)"/>
    <s v="Standard"/>
    <m/>
    <m/>
    <s v="DEER1314"/>
    <s v="DEER2014"/>
  </r>
  <r>
    <n v="2366"/>
    <s v="Com-Lighting-InGen_CFLratio0357_CFLscw-7w"/>
    <x v="489"/>
    <s v="DEER2014"/>
    <s v="D13 v1.2"/>
    <d v="2014-05-23T15:34:31"/>
    <s v="DEER Lighting measure"/>
    <s v="ErRobNc"/>
    <s v="Com-Iltg-dWatt-CFL_OSbldg"/>
    <s v="DEER"/>
    <s v="Scaled"/>
    <s v="BaseRatio"/>
    <n v="18"/>
    <n v="18"/>
    <s v="None"/>
    <m/>
    <b v="0"/>
    <m/>
    <b v="1"/>
    <s v="Com"/>
    <s v="Any"/>
    <x v="4"/>
    <s v="InGen"/>
    <s v="Ltg_Lamp"/>
    <x v="24"/>
    <m/>
    <m/>
    <s v="ILtg-CFL-Com"/>
    <s v="ILtg-Incand-Com"/>
    <s v="Com indoor non-refl CFL base case, Total Watts = 3.57 x Msr Watts"/>
    <s v="Com indoor non-refl CFL base case, Total Watts = 3.57 x Msr Watts"/>
    <x v="525"/>
    <s v="CFLratio0357"/>
    <s v="CFLratio0357"/>
    <s v="CFLscw(7w)"/>
    <s v="Standard"/>
    <s v="D08-NE-ILtg-CFL-Sec-Rpl-Int-7wCFLsSMg7w"/>
    <m/>
    <s v="DEER1314-Ltg-Com-CFL"/>
    <s v="DEER2014"/>
  </r>
  <r>
    <n v="2367"/>
    <s v="Com-Lighting-InGen_CFLratio0357_CFLscw-8w"/>
    <x v="489"/>
    <s v="DEER2014"/>
    <s v="D13 v1.2"/>
    <d v="2014-05-23T15:34:31"/>
    <s v="DEER Lighting measure"/>
    <s v="ErRobNc"/>
    <s v="Com-Iltg-dWatt-CFL_OSbldg"/>
    <s v="DEER"/>
    <s v="Scaled"/>
    <s v="BaseRatio"/>
    <n v="21"/>
    <n v="21"/>
    <s v="None"/>
    <m/>
    <b v="0"/>
    <m/>
    <b v="1"/>
    <s v="Com"/>
    <s v="Any"/>
    <x v="4"/>
    <s v="InGen"/>
    <s v="Ltg_Lamp"/>
    <x v="24"/>
    <m/>
    <m/>
    <s v="ILtg-CFL-Com"/>
    <s v="ILtg-Incand-Com"/>
    <s v="Com indoor non-refl CFL base case, Total Watts = 3.57 x Msr Watts"/>
    <s v="Com indoor non-refl CFL base case, Total Watts = 3.57 x Msr Watts"/>
    <x v="527"/>
    <s v="CFLratio0357"/>
    <s v="CFLratio0357"/>
    <s v="CFLscw(8w)"/>
    <s v="Standard"/>
    <m/>
    <m/>
    <s v="DEER1314-Ltg-Com-CFL"/>
    <s v="DEER2014"/>
  </r>
  <r>
    <n v="2368"/>
    <s v="Com-Lighting-InExit_Exit-Incand-25w-Single_Exit-LED-4w-Single"/>
    <x v="490"/>
    <s v="DEER2014"/>
    <s v="D13 v1.0"/>
    <d v="2014-05-23T15:34:31"/>
    <s v="DEER Lighting measure"/>
    <s v="ErRobNc"/>
    <s v="Com-Iltg-dWatt-Exit"/>
    <s v="DEER"/>
    <s v="Scaled"/>
    <s v="Delta"/>
    <n v="1"/>
    <n v="21"/>
    <s v="None"/>
    <m/>
    <b v="0"/>
    <m/>
    <b v="1"/>
    <s v="Com"/>
    <s v="Any"/>
    <x v="4"/>
    <s v="InExit"/>
    <s v="Ltg_Fixture"/>
    <x v="27"/>
    <m/>
    <m/>
    <s v="ILtg-Exit"/>
    <s v="ILtg-Exit"/>
    <s v="Exit fixture: 25 Watt Incand lamps (1), Single Face; Total Watts = 25"/>
    <s v="Exit fixture: 5 Watt Code lamps (1), Single Face; Total Watts = 5"/>
    <x v="607"/>
    <s v="Exit-Incand-25w(25w)"/>
    <s v="Exit-Code-5w(5w)"/>
    <s v="Exit-LED-2w-1(4w)"/>
    <s v="Standard"/>
    <m/>
    <m/>
    <s v="DEER1314"/>
    <s v="DEER2014"/>
  </r>
  <r>
    <n v="2369"/>
    <s v="Com-Lighting-InGen_CFLratio0357_CFLscw-9w"/>
    <x v="489"/>
    <s v="DEER2014"/>
    <s v="D13 v1.2"/>
    <d v="2014-05-23T15:34:31"/>
    <s v="DEER Lighting measure"/>
    <s v="ErRobNc"/>
    <s v="Com-Iltg-dWatt-CFL_OSbldg"/>
    <s v="DEER"/>
    <s v="Scaled"/>
    <s v="BaseRatio"/>
    <n v="23"/>
    <n v="23"/>
    <s v="None"/>
    <m/>
    <b v="0"/>
    <m/>
    <b v="1"/>
    <s v="Com"/>
    <s v="Any"/>
    <x v="4"/>
    <s v="InGen"/>
    <s v="Ltg_Lamp"/>
    <x v="24"/>
    <m/>
    <m/>
    <s v="ILtg-CFL-Com"/>
    <s v="ILtg-Incand-Com"/>
    <s v="Com indoor non-refl CFL base case, Total Watts = 3.57 x Msr Watts"/>
    <s v="Com indoor non-refl CFL base case, Total Watts = 3.57 x Msr Watts"/>
    <x v="528"/>
    <s v="CFLratio0357"/>
    <s v="CFLratio0357"/>
    <s v="CFLscw(9w)"/>
    <s v="Standard"/>
    <s v="D08-NE-ILtg-CFL-Sec-Rpl-Int-9wCFLsSMg9w"/>
    <m/>
    <s v="DEER1314-Ltg-Com-CFL"/>
    <s v="DEER2014"/>
  </r>
  <r>
    <n v="2370"/>
    <s v="Com-Lighting-InExit_Exit-Incand-40w-Double_Exit-T5-24w-Double"/>
    <x v="490"/>
    <s v="DEER2014"/>
    <s v="D13 v1.0"/>
    <d v="2014-05-23T15:34:31"/>
    <s v="DEER Lighting measure"/>
    <s v="ErRobNc"/>
    <s v="Com-Iltg-dWatt-Exit"/>
    <s v="DEER"/>
    <s v="Scaled"/>
    <s v="Delta"/>
    <n v="-14"/>
    <n v="16"/>
    <s v="None"/>
    <m/>
    <b v="0"/>
    <m/>
    <b v="1"/>
    <s v="Com"/>
    <s v="Any"/>
    <x v="4"/>
    <s v="InExit"/>
    <s v="Ltg_Fixture"/>
    <x v="27"/>
    <m/>
    <m/>
    <s v="ILtg-Exit"/>
    <s v="ILtg-Exit"/>
    <s v="Exit fixture: 20 Watt Incand lamps (2), Double Face; Total Watts = 40"/>
    <s v="Exit fixture: 5 Watt Code lamps (2), Double Face; Total Watts = 10"/>
    <x v="609"/>
    <s v="Exit-Incand-20w(40w)"/>
    <s v="Exit-Code-5w(10w)"/>
    <s v="Exit-T5-8w(24w)"/>
    <s v="Standard"/>
    <s v="D08-NE-ILtg-Exit-Rpl-20wxInc40w-8wxT5SMg24w"/>
    <m/>
    <s v="DEER1314"/>
    <s v="DEER2014"/>
  </r>
  <r>
    <n v="2371"/>
    <s v="Com-Lighting-InExit_Exit-Incand-25w-Single_Exit-T5-12w-Single"/>
    <x v="490"/>
    <s v="DEER2014"/>
    <s v="D13 v1.0"/>
    <d v="2014-05-23T15:34:31"/>
    <s v="DEER Lighting measure"/>
    <s v="ErRobNc"/>
    <s v="Com-Iltg-dWatt-Exit"/>
    <s v="DEER"/>
    <s v="Scaled"/>
    <s v="Delta"/>
    <n v="-7"/>
    <n v="13"/>
    <s v="None"/>
    <m/>
    <b v="0"/>
    <m/>
    <b v="1"/>
    <s v="Com"/>
    <s v="Any"/>
    <x v="4"/>
    <s v="InExit"/>
    <s v="Ltg_Fixture"/>
    <x v="27"/>
    <m/>
    <m/>
    <s v="ILtg-Exit"/>
    <s v="ILtg-Exit"/>
    <s v="Exit fixture: 25 Watt Incand lamps (1), Single Face; Total Watts = 25"/>
    <s v="Exit fixture: 5 Watt Code lamps (1), Single Face; Total Watts = 5"/>
    <x v="610"/>
    <s v="Exit-Incand-25w(25w)"/>
    <s v="Exit-Code-5w(5w)"/>
    <s v="Exit-T5-8w(12w)"/>
    <s v="Standard"/>
    <s v="D08-NE-ILtg-Exit-Rpl-25wxInc25w-8wxT5SMg12w"/>
    <m/>
    <s v="DEER1314"/>
    <s v="DEER2014"/>
  </r>
  <r>
    <n v="2372"/>
    <s v="Com-Lighting-InGen_CFLratio0357_CFLscw-10w"/>
    <x v="489"/>
    <s v="DEER2014"/>
    <s v="D13 v1.2"/>
    <d v="2014-05-23T15:34:31"/>
    <s v="DEER Lighting measure"/>
    <s v="ErRobNc"/>
    <s v="Com-Iltg-dWatt-CFL_OSbldg"/>
    <s v="DEER"/>
    <s v="Scaled"/>
    <s v="BaseRatio"/>
    <n v="26"/>
    <n v="26"/>
    <s v="None"/>
    <m/>
    <b v="0"/>
    <m/>
    <b v="1"/>
    <s v="Com"/>
    <s v="Any"/>
    <x v="4"/>
    <s v="InGen"/>
    <s v="Ltg_Lamp"/>
    <x v="24"/>
    <m/>
    <m/>
    <s v="ILtg-CFL-Com"/>
    <s v="ILtg-Incand-Com"/>
    <s v="Com indoor non-refl CFL base case, Total Watts = 3.57 x Msr Watts"/>
    <s v="Com indoor non-refl CFL base case, Total Watts = 3.57 x Msr Watts"/>
    <x v="493"/>
    <s v="CFLratio0357"/>
    <s v="CFLratio0357"/>
    <s v="CFLscw(10w)"/>
    <s v="Standard"/>
    <m/>
    <m/>
    <s v="DEER1314-Ltg-Com-CFL"/>
    <s v="DEER2014"/>
  </r>
  <r>
    <n v="2373"/>
    <s v="Com-Lighting-InGen_CFLratio0357_CFLscw-11w"/>
    <x v="489"/>
    <s v="DEER2014"/>
    <s v="D13 v1.2"/>
    <d v="2014-05-23T15:34:31"/>
    <s v="DEER Lighting measure"/>
    <s v="ErRobNc"/>
    <s v="Com-Iltg-dWatt-CFL_OSbldg"/>
    <s v="DEER"/>
    <s v="Scaled"/>
    <s v="BaseRatio"/>
    <n v="28"/>
    <n v="28"/>
    <s v="None"/>
    <m/>
    <b v="0"/>
    <m/>
    <b v="1"/>
    <s v="Com"/>
    <s v="Any"/>
    <x v="4"/>
    <s v="InGen"/>
    <s v="Ltg_Lamp"/>
    <x v="24"/>
    <m/>
    <m/>
    <s v="ILtg-CFL-Com"/>
    <s v="ILtg-Incand-Com"/>
    <s v="Com indoor non-refl CFL base case, Total Watts = 3.57 x Msr Watts"/>
    <s v="Com indoor non-refl CFL base case, Total Watts = 3.57 x Msr Watts"/>
    <x v="494"/>
    <s v="CFLratio0357"/>
    <s v="CFLratio0357"/>
    <s v="CFLscw(11w)"/>
    <s v="Standard"/>
    <s v="D08-NE-ILtg-CFL-Sec-Rpl-Int-11wCFLsSMg11w"/>
    <m/>
    <s v="DEER1314-Ltg-Com-CFL"/>
    <s v="DEER2014"/>
  </r>
  <r>
    <n v="2374"/>
    <s v="Com-Lighting-InGen_CFLratio0357_CFLscw-12w"/>
    <x v="489"/>
    <s v="DEER2014"/>
    <s v="D13 v1.2"/>
    <d v="2014-05-23T15:34:31"/>
    <s v="DEER Lighting measure"/>
    <s v="ErRobNc"/>
    <s v="Com-Iltg-dWatt-CFL_OSbldg"/>
    <s v="DEER"/>
    <s v="Scaled"/>
    <s v="BaseRatio"/>
    <n v="31"/>
    <n v="31"/>
    <s v="None"/>
    <m/>
    <b v="0"/>
    <m/>
    <b v="1"/>
    <s v="Com"/>
    <s v="Any"/>
    <x v="4"/>
    <s v="InGen"/>
    <s v="Ltg_Lamp"/>
    <x v="24"/>
    <m/>
    <m/>
    <s v="ILtg-CFL-Com"/>
    <s v="ILtg-Incand-Com"/>
    <s v="Com indoor non-refl CFL base case, Total Watts = 3.57 x Msr Watts"/>
    <s v="Com indoor non-refl CFL base case, Total Watts = 3.57 x Msr Watts"/>
    <x v="495"/>
    <s v="CFLratio0357"/>
    <s v="CFLratio0357"/>
    <s v="CFLscw(12w)"/>
    <s v="Standard"/>
    <m/>
    <m/>
    <s v="DEER1314-Ltg-Com-CFL"/>
    <s v="DEER2014"/>
  </r>
  <r>
    <n v="2375"/>
    <s v="Com-Lighting-InGen_CFLratio0357_CFLscw-13w"/>
    <x v="489"/>
    <s v="DEER2014"/>
    <s v="D13 v1.2"/>
    <d v="2014-05-23T15:34:31"/>
    <s v="DEER Lighting measure"/>
    <s v="ErRobNc"/>
    <s v="Com-Iltg-dWatt-CFL_OSbldg"/>
    <s v="DEER"/>
    <s v="Scaled"/>
    <s v="BaseRatio"/>
    <n v="33"/>
    <n v="33"/>
    <s v="None"/>
    <m/>
    <b v="0"/>
    <m/>
    <b v="1"/>
    <s v="Com"/>
    <s v="Any"/>
    <x v="4"/>
    <s v="InGen"/>
    <s v="Ltg_Lamp"/>
    <x v="24"/>
    <m/>
    <m/>
    <s v="ILtg-CFL-Com"/>
    <s v="ILtg-Incand-Com"/>
    <s v="Com indoor non-refl CFL base case, Total Watts = 3.57 x Msr Watts"/>
    <s v="Com indoor non-refl CFL base case, Total Watts = 3.57 x Msr Watts"/>
    <x v="496"/>
    <s v="CFLratio0357"/>
    <s v="CFLratio0357"/>
    <s v="CFLscw(13w)"/>
    <s v="Standard"/>
    <s v="D08-NE-ILtg-CFL-Sec-Rpl-Int-13wCFLsSMg13w"/>
    <m/>
    <s v="DEER1314-Ltg-Com-CFL"/>
    <s v="DEER2014"/>
  </r>
  <r>
    <n v="2376"/>
    <s v="Com-Lighting-InGen_CFLratio0357_CFLscw-14w"/>
    <x v="489"/>
    <s v="DEER2014"/>
    <s v="D13 v1.2"/>
    <d v="2014-05-23T15:34:31"/>
    <s v="DEER Lighting measure"/>
    <s v="ErRobNc"/>
    <s v="Com-Iltg-dWatt-CFL_OSbldg"/>
    <s v="DEER"/>
    <s v="Scaled"/>
    <s v="BaseRatio"/>
    <n v="36"/>
    <n v="36"/>
    <s v="None"/>
    <m/>
    <b v="0"/>
    <m/>
    <b v="1"/>
    <s v="Com"/>
    <s v="Any"/>
    <x v="4"/>
    <s v="InGen"/>
    <s v="Ltg_Lamp"/>
    <x v="24"/>
    <m/>
    <m/>
    <s v="ILtg-CFL-Com"/>
    <s v="ILtg-Incand-Com"/>
    <s v="Com indoor non-refl CFL base case, Total Watts = 3.57 x Msr Watts"/>
    <s v="Com indoor non-refl CFL base case, Total Watts = 3.57 x Msr Watts"/>
    <x v="497"/>
    <s v="CFLratio0357"/>
    <s v="CFLratio0357"/>
    <s v="CFLscw(14w)"/>
    <s v="Standard"/>
    <m/>
    <m/>
    <s v="DEER1314-Ltg-Com-CFL"/>
    <s v="DEER2014"/>
  </r>
  <r>
    <n v="2377"/>
    <s v="Com-Lighting-InGen_CFLratio0357_CFLscw-15w"/>
    <x v="489"/>
    <s v="DEER2014"/>
    <s v="D13 v1.2"/>
    <d v="2014-05-23T15:34:31"/>
    <s v="DEER Lighting measure"/>
    <s v="ErRobNc"/>
    <s v="Com-Iltg-dWatt-CFL_OSbldg"/>
    <s v="DEER"/>
    <s v="Scaled"/>
    <s v="BaseRatio"/>
    <n v="39"/>
    <n v="39"/>
    <s v="None"/>
    <m/>
    <b v="0"/>
    <m/>
    <b v="1"/>
    <s v="Com"/>
    <s v="Any"/>
    <x v="4"/>
    <s v="InGen"/>
    <s v="Ltg_Lamp"/>
    <x v="24"/>
    <m/>
    <m/>
    <s v="ILtg-CFL-Com"/>
    <s v="ILtg-Incand-Com"/>
    <s v="Com indoor non-refl CFL base case, Total Watts = 3.57 x Msr Watts"/>
    <s v="Com indoor non-refl CFL base case, Total Watts = 3.57 x Msr Watts"/>
    <x v="499"/>
    <s v="CFLratio0357"/>
    <s v="CFLratio0357"/>
    <s v="CFLscw(15w)"/>
    <s v="Standard"/>
    <m/>
    <m/>
    <s v="DEER1314-Ltg-Com-CFL"/>
    <s v="DEER2014"/>
  </r>
  <r>
    <n v="2378"/>
    <s v="Com-Lighting-InGen_CFLratio0357_CFLscw-16w"/>
    <x v="489"/>
    <s v="DEER2014"/>
    <s v="D13 v1.2"/>
    <d v="2014-05-23T15:34:31"/>
    <s v="DEER Lighting measure"/>
    <s v="ErRobNc"/>
    <s v="Com-Iltg-dWatt-CFL_OSbldg"/>
    <s v="DEER"/>
    <s v="Scaled"/>
    <s v="BaseRatio"/>
    <n v="41"/>
    <n v="41"/>
    <s v="None"/>
    <m/>
    <b v="0"/>
    <m/>
    <b v="1"/>
    <s v="Com"/>
    <s v="Any"/>
    <x v="4"/>
    <s v="InGen"/>
    <s v="Ltg_Lamp"/>
    <x v="24"/>
    <m/>
    <m/>
    <s v="ILtg-CFL-Com"/>
    <s v="ILtg-Incand-Com"/>
    <s v="Com indoor non-refl CFL base case, Total Watts = 3.57 x Msr Watts"/>
    <s v="Com indoor non-refl CFL base case, Total Watts = 3.57 x Msr Watts"/>
    <x v="500"/>
    <s v="CFLratio0357"/>
    <s v="CFLratio0357"/>
    <s v="CFLscw(16w)"/>
    <s v="Standard"/>
    <s v="D08-NE-ILtg-CFL-Sec-Rpl-Int-16wCFLsSMg16w"/>
    <m/>
    <s v="DEER1314-Ltg-Com-CFL"/>
    <s v="DEER2014"/>
  </r>
  <r>
    <n v="2379"/>
    <s v="Com-Lighting-InGen_CFLratio0357_CFLscw-17w"/>
    <x v="489"/>
    <s v="DEER2014"/>
    <s v="D13 v1.2"/>
    <d v="2014-05-23T15:34:31"/>
    <s v="DEER Lighting measure"/>
    <s v="ErRobNc"/>
    <s v="Com-Iltg-dWatt-CFL_OSbldg"/>
    <s v="DEER"/>
    <s v="Scaled"/>
    <s v="BaseRatio"/>
    <n v="44"/>
    <n v="44"/>
    <s v="None"/>
    <m/>
    <b v="0"/>
    <m/>
    <b v="1"/>
    <s v="Com"/>
    <s v="Any"/>
    <x v="4"/>
    <s v="InGen"/>
    <s v="Ltg_Lamp"/>
    <x v="24"/>
    <m/>
    <m/>
    <s v="ILtg-CFL-Com"/>
    <s v="ILtg-Incand-Com"/>
    <s v="Com indoor non-refl CFL base case, Total Watts = 3.57 x Msr Watts"/>
    <s v="Com indoor non-refl CFL base case, Total Watts = 3.57 x Msr Watts"/>
    <x v="501"/>
    <s v="CFLratio0357"/>
    <s v="CFLratio0357"/>
    <s v="CFLscw(17w)"/>
    <s v="Standard"/>
    <s v="D08-NE-ILtg-CFL-Sec-Rpl-Int-17wCFLsSMg17w"/>
    <m/>
    <s v="DEER1314-Ltg-Com-CFL"/>
    <s v="DEER2014"/>
  </r>
  <r>
    <n v="2380"/>
    <s v="Com-Lighting-InGen_CFLratio0357_CFLscw-18w"/>
    <x v="489"/>
    <s v="DEER2014"/>
    <s v="D13 v1.2"/>
    <d v="2014-05-23T15:34:31"/>
    <s v="DEER Lighting measure"/>
    <s v="ErRobNc"/>
    <s v="Com-Iltg-dWatt-CFL_OSbldg"/>
    <s v="DEER"/>
    <s v="Scaled"/>
    <s v="BaseRatio"/>
    <n v="46"/>
    <n v="46"/>
    <s v="None"/>
    <m/>
    <b v="0"/>
    <m/>
    <b v="1"/>
    <s v="Com"/>
    <s v="Any"/>
    <x v="4"/>
    <s v="InGen"/>
    <s v="Ltg_Lamp"/>
    <x v="24"/>
    <m/>
    <m/>
    <s v="ILtg-CFL-Com"/>
    <s v="ILtg-Incand-Com"/>
    <s v="Com indoor non-refl CFL base case, Total Watts = 3.57 x Msr Watts"/>
    <s v="Com indoor non-refl CFL base case, Total Watts = 3.57 x Msr Watts"/>
    <x v="502"/>
    <s v="CFLratio0357"/>
    <s v="CFLratio0357"/>
    <s v="CFLscw(18w)"/>
    <s v="Standard"/>
    <s v="D08-NE-ILtg-CFL-Sec-Rpl-Int-18wCFLsSMg18w"/>
    <m/>
    <s v="DEER1314-Ltg-Com-CFL"/>
    <s v="DEER2014"/>
  </r>
  <r>
    <n v="2381"/>
    <s v="Com-Lighting-InGen_CFLratio0357_CFLscw-19w"/>
    <x v="489"/>
    <s v="DEER2014"/>
    <s v="D13 v1.2"/>
    <d v="2014-05-23T15:34:31"/>
    <s v="DEER Lighting measure"/>
    <s v="ErRobNc"/>
    <s v="Com-Iltg-dWatt-CFL_OSbldg"/>
    <s v="DEER"/>
    <s v="Scaled"/>
    <s v="BaseRatio"/>
    <n v="49"/>
    <n v="49"/>
    <s v="None"/>
    <m/>
    <b v="0"/>
    <m/>
    <b v="1"/>
    <s v="Com"/>
    <s v="Any"/>
    <x v="4"/>
    <s v="InGen"/>
    <s v="Ltg_Lamp"/>
    <x v="24"/>
    <m/>
    <m/>
    <s v="ILtg-CFL-Com"/>
    <s v="ILtg-Incand-Com"/>
    <s v="Com indoor non-refl CFL base case, Total Watts = 3.57 x Msr Watts"/>
    <s v="Com indoor non-refl CFL base case, Total Watts = 3.57 x Msr Watts"/>
    <x v="503"/>
    <s v="CFLratio0357"/>
    <s v="CFLratio0357"/>
    <s v="CFLscw(19w)"/>
    <s v="Standard"/>
    <m/>
    <m/>
    <s v="DEER1314-Ltg-Com-CFL"/>
    <s v="DEER2014"/>
  </r>
  <r>
    <n v="2382"/>
    <s v="Com-Lighting-InGen_CFLratio0357_CFLscw-20w"/>
    <x v="489"/>
    <s v="DEER2014"/>
    <s v="D13 v1.2"/>
    <d v="2014-05-23T15:34:31"/>
    <s v="DEER Lighting measure"/>
    <s v="ErRobNc"/>
    <s v="Com-Iltg-dWatt-CFL_OSbldg"/>
    <s v="DEER"/>
    <s v="Scaled"/>
    <s v="BaseRatio"/>
    <n v="51"/>
    <n v="51"/>
    <s v="None"/>
    <m/>
    <b v="0"/>
    <m/>
    <b v="1"/>
    <s v="Com"/>
    <s v="Any"/>
    <x v="4"/>
    <s v="InGen"/>
    <s v="Ltg_Lamp"/>
    <x v="24"/>
    <m/>
    <m/>
    <s v="ILtg-CFL-Com"/>
    <s v="ILtg-Incand-Com"/>
    <s v="Com indoor non-refl CFL base case, Total Watts = 3.57 x Msr Watts"/>
    <s v="Com indoor non-refl CFL base case, Total Watts = 3.57 x Msr Watts"/>
    <x v="505"/>
    <s v="CFLratio0357"/>
    <s v="CFLratio0357"/>
    <s v="CFLscw(20w)"/>
    <s v="Standard"/>
    <s v="D08-NE-ILtg-CFL-Sec-Rpl-Int-20wCFLsSMg20w"/>
    <m/>
    <s v="DEER1314-Ltg-Com-CFL"/>
    <s v="DEER2014"/>
  </r>
  <r>
    <n v="2383"/>
    <s v="Com-Lighting-InGen_CFLratio0357_CFLscw-21w"/>
    <x v="489"/>
    <s v="DEER2014"/>
    <s v="D13 v1.2"/>
    <d v="2014-05-23T15:34:31"/>
    <s v="DEER Lighting measure"/>
    <s v="ErRobNc"/>
    <s v="Com-Iltg-dWatt-CFL_OSbldg"/>
    <s v="DEER"/>
    <s v="Scaled"/>
    <s v="BaseRatio"/>
    <n v="54"/>
    <n v="54"/>
    <s v="None"/>
    <m/>
    <b v="0"/>
    <m/>
    <b v="1"/>
    <s v="Com"/>
    <s v="Any"/>
    <x v="4"/>
    <s v="InGen"/>
    <s v="Ltg_Lamp"/>
    <x v="24"/>
    <m/>
    <m/>
    <s v="ILtg-CFL-Com"/>
    <s v="ILtg-Incand-Com"/>
    <s v="Com indoor non-refl CFL base case, Total Watts = 3.57 x Msr Watts"/>
    <s v="Com indoor non-refl CFL base case, Total Watts = 3.57 x Msr Watts"/>
    <x v="506"/>
    <s v="CFLratio0357"/>
    <s v="CFLratio0357"/>
    <s v="CFLscw(21w)"/>
    <s v="Standard"/>
    <m/>
    <m/>
    <s v="DEER1314-Ltg-Com-CFL"/>
    <s v="DEER2014"/>
  </r>
  <r>
    <n v="2384"/>
    <s v="Com-Lighting-InGen_CFLratio0357_CFLscw-22w"/>
    <x v="489"/>
    <s v="DEER2014"/>
    <s v="D13 v1.2"/>
    <d v="2014-05-23T15:34:31"/>
    <s v="DEER Lighting measure"/>
    <s v="ErRobNc"/>
    <s v="Com-Iltg-dWatt-CFL_OSbldg"/>
    <s v="DEER"/>
    <s v="Scaled"/>
    <s v="BaseRatio"/>
    <n v="57"/>
    <n v="57"/>
    <s v="None"/>
    <m/>
    <b v="0"/>
    <m/>
    <b v="1"/>
    <s v="Com"/>
    <s v="Any"/>
    <x v="4"/>
    <s v="InGen"/>
    <s v="Ltg_Lamp"/>
    <x v="24"/>
    <m/>
    <m/>
    <s v="ILtg-CFL-Com"/>
    <s v="ILtg-Incand-Com"/>
    <s v="Com indoor non-refl CFL base case, Total Watts = 3.57 x Msr Watts"/>
    <s v="Com indoor non-refl CFL base case, Total Watts = 3.57 x Msr Watts"/>
    <x v="507"/>
    <s v="CFLratio0357"/>
    <s v="CFLratio0357"/>
    <s v="CFLscw(22w)"/>
    <s v="Standard"/>
    <m/>
    <m/>
    <s v="DEER1314-Ltg-Com-CFL"/>
    <s v="DEER2014"/>
  </r>
  <r>
    <n v="2385"/>
    <s v="Com-Lighting-InGen_CFLratio0357_CFLscw-23w"/>
    <x v="489"/>
    <s v="DEER2014"/>
    <s v="D13 v1.2"/>
    <d v="2014-05-23T15:34:31"/>
    <s v="DEER Lighting measure"/>
    <s v="ErRobNc"/>
    <s v="Com-Iltg-dWatt-CFL_OSbldg"/>
    <s v="DEER"/>
    <s v="Scaled"/>
    <s v="BaseRatio"/>
    <n v="59"/>
    <n v="59"/>
    <s v="None"/>
    <m/>
    <b v="0"/>
    <m/>
    <b v="1"/>
    <s v="Com"/>
    <s v="Any"/>
    <x v="4"/>
    <s v="InGen"/>
    <s v="Ltg_Lamp"/>
    <x v="24"/>
    <m/>
    <m/>
    <s v="ILtg-CFL-Com"/>
    <s v="ILtg-Incand-Com"/>
    <s v="Com indoor non-refl CFL base case, Total Watts = 3.57 x Msr Watts"/>
    <s v="Com indoor non-refl CFL base case, Total Watts = 3.57 x Msr Watts"/>
    <x v="508"/>
    <s v="CFLratio0357"/>
    <s v="CFLratio0357"/>
    <s v="CFLscw(23w)"/>
    <s v="Standard"/>
    <s v="D08-NE-ILtg-CFL-Sec-Rpl-Int-23wCFLsSMg23w"/>
    <m/>
    <s v="DEER1314-Ltg-Com-CFL"/>
    <s v="DEER2014"/>
  </r>
  <r>
    <n v="2386"/>
    <s v="Com-Lighting-InGen_CFLratio0357_CFLscw-24w"/>
    <x v="489"/>
    <s v="DEER2014"/>
    <s v="D13 v1.2"/>
    <d v="2014-05-23T15:34:31"/>
    <s v="DEER Lighting measure"/>
    <s v="ErRobNc"/>
    <s v="Com-Iltg-dWatt-CFL_OSbldg"/>
    <s v="DEER"/>
    <s v="Scaled"/>
    <s v="BaseRatio"/>
    <n v="62"/>
    <n v="62"/>
    <s v="None"/>
    <m/>
    <b v="0"/>
    <m/>
    <b v="1"/>
    <s v="Com"/>
    <s v="Any"/>
    <x v="4"/>
    <s v="InGen"/>
    <s v="Ltg_Lamp"/>
    <x v="24"/>
    <m/>
    <m/>
    <s v="ILtg-CFL-Com"/>
    <s v="ILtg-Incand-Com"/>
    <s v="Com indoor non-refl CFL base case, Total Watts = 3.57 x Msr Watts"/>
    <s v="Com indoor non-refl CFL base case, Total Watts = 3.57 x Msr Watts"/>
    <x v="509"/>
    <s v="CFLratio0357"/>
    <s v="CFLratio0357"/>
    <s v="CFLscw(24w)"/>
    <s v="Standard"/>
    <m/>
    <m/>
    <s v="DEER1314-Ltg-Com-CFL"/>
    <s v="DEER2014"/>
  </r>
  <r>
    <n v="2387"/>
    <s v="Com-Lighting-InGen_CFLratio0357_CFLscw-25w"/>
    <x v="489"/>
    <s v="DEER2014"/>
    <s v="D13 v1.2"/>
    <d v="2014-05-23T15:34:31"/>
    <s v="DEER Lighting measure"/>
    <s v="ErRobNc"/>
    <s v="Com-Iltg-dWatt-CFL_OSbldg"/>
    <s v="DEER"/>
    <s v="Scaled"/>
    <s v="BaseRatio"/>
    <n v="64"/>
    <n v="64"/>
    <s v="None"/>
    <m/>
    <b v="0"/>
    <m/>
    <b v="1"/>
    <s v="Com"/>
    <s v="Any"/>
    <x v="4"/>
    <s v="InGen"/>
    <s v="Ltg_Lamp"/>
    <x v="24"/>
    <m/>
    <m/>
    <s v="ILtg-CFL-Com"/>
    <s v="ILtg-Incand-Com"/>
    <s v="Com indoor non-refl CFL base case, Total Watts = 3.57 x Msr Watts"/>
    <s v="Com indoor non-refl CFL base case, Total Watts = 3.57 x Msr Watts"/>
    <x v="510"/>
    <s v="CFLratio0357"/>
    <s v="CFLratio0357"/>
    <s v="CFLscw(25w)"/>
    <s v="Standard"/>
    <s v="D08-NE-ILtg-CFL-Sec-Rpl-Int-25wCFLsSMg25w"/>
    <m/>
    <s v="DEER1314-Ltg-Com-CFL"/>
    <s v="DEER2014"/>
  </r>
  <r>
    <n v="2388"/>
    <s v="Com-Lighting-InGen_CFLratio0357_CFLscw-26w"/>
    <x v="489"/>
    <s v="DEER2014"/>
    <s v="D13 v1.2"/>
    <d v="2014-05-23T15:34:31"/>
    <s v="DEER Lighting measure"/>
    <s v="ErRobNc"/>
    <s v="Com-Iltg-dWatt-CFL_OSbldg"/>
    <s v="DEER"/>
    <s v="Scaled"/>
    <s v="BaseRatio"/>
    <n v="67"/>
    <n v="67"/>
    <s v="None"/>
    <m/>
    <b v="0"/>
    <m/>
    <b v="1"/>
    <s v="Com"/>
    <s v="Any"/>
    <x v="4"/>
    <s v="InGen"/>
    <s v="Ltg_Lamp"/>
    <x v="24"/>
    <m/>
    <m/>
    <s v="ILtg-CFL-Com"/>
    <s v="ILtg-Incand-Com"/>
    <s v="Com indoor non-refl CFL base case, Total Watts = 3.57 x Msr Watts"/>
    <s v="Com indoor non-refl CFL base case, Total Watts = 3.57 x Msr Watts"/>
    <x v="511"/>
    <s v="CFLratio0357"/>
    <s v="CFLratio0357"/>
    <s v="CFLscw(26w)"/>
    <s v="Standard"/>
    <m/>
    <m/>
    <s v="DEER1314-Ltg-Com-CFL"/>
    <s v="DEER2014"/>
  </r>
  <r>
    <n v="2389"/>
    <s v="Com-Lighting-InGen_CFLratio0357_CFLscw-27w"/>
    <x v="489"/>
    <s v="DEER2014"/>
    <s v="D13 v1.2"/>
    <d v="2014-05-23T15:34:31"/>
    <s v="DEER Lighting measure"/>
    <s v="ErRobNc"/>
    <s v="Com-Iltg-dWatt-CFL_OSbldg"/>
    <s v="DEER"/>
    <s v="Scaled"/>
    <s v="BaseRatio"/>
    <n v="69"/>
    <n v="69"/>
    <s v="None"/>
    <m/>
    <b v="0"/>
    <m/>
    <b v="1"/>
    <s v="Com"/>
    <s v="Any"/>
    <x v="4"/>
    <s v="InGen"/>
    <s v="Ltg_Lamp"/>
    <x v="24"/>
    <m/>
    <m/>
    <s v="ILtg-CFL-Com"/>
    <s v="ILtg-Incand-Com"/>
    <s v="Com indoor non-refl CFL base case, Total Watts = 3.57 x Msr Watts"/>
    <s v="Com indoor non-refl CFL base case, Total Watts = 3.57 x Msr Watts"/>
    <x v="512"/>
    <s v="CFLratio0357"/>
    <s v="CFLratio0357"/>
    <s v="CFLscw(27w)"/>
    <s v="Standard"/>
    <m/>
    <m/>
    <s v="DEER1314-Ltg-Com-CFL"/>
    <s v="DEER2014"/>
  </r>
  <r>
    <n v="2390"/>
    <s v="Com-Lighting-InGen_CFLratio0357_CFLscw-28w"/>
    <x v="489"/>
    <s v="DEER2014"/>
    <s v="D13 v1.2"/>
    <d v="2014-05-23T15:34:31"/>
    <s v="DEER Lighting measure"/>
    <s v="ErRobNc"/>
    <s v="Com-Iltg-dWatt-CFL_OSbldg"/>
    <s v="DEER"/>
    <s v="Scaled"/>
    <s v="BaseRatio"/>
    <n v="72"/>
    <n v="72"/>
    <s v="None"/>
    <m/>
    <b v="0"/>
    <m/>
    <b v="1"/>
    <s v="Com"/>
    <s v="Any"/>
    <x v="4"/>
    <s v="InGen"/>
    <s v="Ltg_Lamp"/>
    <x v="24"/>
    <m/>
    <m/>
    <s v="ILtg-CFL-Com"/>
    <s v="ILtg-Incand-Com"/>
    <s v="Com indoor non-refl CFL base case, Total Watts = 3.57 x Msr Watts"/>
    <s v="Com indoor non-refl CFL base case, Total Watts = 3.57 x Msr Watts"/>
    <x v="513"/>
    <s v="CFLratio0357"/>
    <s v="CFLratio0357"/>
    <s v="CFLscw(28w)"/>
    <s v="Standard"/>
    <s v="D08-NE-ILtg-CFL-Sec-Rpl-Int-28wCFLsSMg28w"/>
    <m/>
    <s v="DEER1314-Ltg-Com-CFL"/>
    <s v="DEER2014"/>
  </r>
  <r>
    <n v="2391"/>
    <s v="Com-Lighting-InGen_CFLratio0357_CFLscw-29w"/>
    <x v="489"/>
    <s v="DEER2014"/>
    <s v="D13 v1.2"/>
    <d v="2014-05-23T15:34:31"/>
    <s v="DEER Lighting measure"/>
    <s v="ErRobNc"/>
    <s v="Com-Iltg-dWatt-CFL_OSbldg"/>
    <s v="DEER"/>
    <s v="Scaled"/>
    <s v="BaseRatio"/>
    <n v="75"/>
    <n v="75"/>
    <s v="None"/>
    <m/>
    <b v="0"/>
    <m/>
    <b v="1"/>
    <s v="Com"/>
    <s v="Any"/>
    <x v="4"/>
    <s v="InGen"/>
    <s v="Ltg_Lamp"/>
    <x v="24"/>
    <m/>
    <m/>
    <s v="ILtg-CFL-Com"/>
    <s v="ILtg-Incand-Com"/>
    <s v="Com indoor non-refl CFL base case, Total Watts = 3.57 x Msr Watts"/>
    <s v="Com indoor non-refl CFL base case, Total Watts = 3.57 x Msr Watts"/>
    <x v="514"/>
    <s v="CFLratio0357"/>
    <s v="CFLratio0357"/>
    <s v="CFLscw(29w)"/>
    <s v="Standard"/>
    <m/>
    <m/>
    <s v="DEER1314-Ltg-Com-CFL"/>
    <s v="DEER2014"/>
  </r>
  <r>
    <n v="2392"/>
    <s v="Com-Lighting-InGen_CFLratio0357_CFLscw-30w"/>
    <x v="489"/>
    <s v="DEER2014"/>
    <s v="D13 v1.2"/>
    <d v="2014-05-23T15:34:31"/>
    <s v="DEER Lighting measure"/>
    <s v="ErRobNc"/>
    <s v="Com-Iltg-dWatt-CFL_OSbldg"/>
    <s v="DEER"/>
    <s v="Scaled"/>
    <s v="BaseRatio"/>
    <n v="77"/>
    <n v="77"/>
    <s v="None"/>
    <m/>
    <b v="0"/>
    <m/>
    <b v="1"/>
    <s v="Com"/>
    <s v="Any"/>
    <x v="4"/>
    <s v="InGen"/>
    <s v="Ltg_Lamp"/>
    <x v="24"/>
    <m/>
    <m/>
    <s v="ILtg-CFL-Com"/>
    <s v="ILtg-Incand-Com"/>
    <s v="Com indoor non-refl CFL base case, Total Watts = 3.57 x Msr Watts"/>
    <s v="Com indoor non-refl CFL base case, Total Watts = 3.57 x Msr Watts"/>
    <x v="515"/>
    <s v="CFLratio0357"/>
    <s v="CFLratio0357"/>
    <s v="CFLscw(30w)"/>
    <s v="Standard"/>
    <m/>
    <m/>
    <s v="DEER1314-Ltg-Com-CFL"/>
    <s v="DEER2014"/>
  </r>
  <r>
    <n v="2393"/>
    <s v="Com-Lighting-InGen_CFLratio0357_CFLscw-31w"/>
    <x v="489"/>
    <s v="DEER2014"/>
    <s v="D13 v1.2"/>
    <d v="2014-05-23T15:34:31"/>
    <s v="DEER Lighting measure"/>
    <s v="ErRobNc"/>
    <s v="Com-Iltg-dWatt-CFL_OSbldg"/>
    <s v="DEER"/>
    <s v="Scaled"/>
    <s v="BaseRatio"/>
    <n v="80"/>
    <n v="80"/>
    <s v="None"/>
    <m/>
    <b v="0"/>
    <m/>
    <b v="1"/>
    <s v="Com"/>
    <s v="Any"/>
    <x v="4"/>
    <s v="InGen"/>
    <s v="Ltg_Lamp"/>
    <x v="24"/>
    <m/>
    <m/>
    <s v="ILtg-CFL-Com"/>
    <s v="ILtg-Incand-Com"/>
    <s v="Com indoor non-refl CFL base case, Total Watts = 3.57 x Msr Watts"/>
    <s v="Com indoor non-refl CFL base case, Total Watts = 3.57 x Msr Watts"/>
    <x v="516"/>
    <s v="CFLratio0357"/>
    <s v="CFLratio0357"/>
    <s v="CFLscw(31w)"/>
    <s v="Standard"/>
    <m/>
    <m/>
    <s v="DEER1314-Ltg-Com-CFL"/>
    <s v="DEER2014"/>
  </r>
  <r>
    <n v="2394"/>
    <s v="Com-Lighting-InGen_CFLratio0357_CFLscw-32w"/>
    <x v="489"/>
    <s v="DEER2014"/>
    <s v="D13 v1.2"/>
    <d v="2014-05-23T15:34:31"/>
    <s v="DEER Lighting measure"/>
    <s v="ErRobNc"/>
    <s v="Com-Iltg-dWatt-CFL_OSbldg"/>
    <s v="DEER"/>
    <s v="Scaled"/>
    <s v="BaseRatio"/>
    <n v="82"/>
    <n v="82"/>
    <s v="None"/>
    <m/>
    <b v="0"/>
    <m/>
    <b v="1"/>
    <s v="Com"/>
    <s v="Any"/>
    <x v="4"/>
    <s v="InGen"/>
    <s v="Ltg_Lamp"/>
    <x v="24"/>
    <m/>
    <m/>
    <s v="ILtg-CFL-Com"/>
    <s v="ILtg-Incand-Com"/>
    <s v="Com indoor non-refl CFL base case, Total Watts = 3.57 x Msr Watts"/>
    <s v="Com indoor non-refl CFL base case, Total Watts = 3.57 x Msr Watts"/>
    <x v="517"/>
    <s v="CFLratio0357"/>
    <s v="CFLratio0357"/>
    <s v="CFLscw(32w)"/>
    <s v="Standard"/>
    <m/>
    <m/>
    <s v="DEER1314-Ltg-Com-CFL"/>
    <s v="DEER2014"/>
  </r>
  <r>
    <n v="2395"/>
    <s v="Com-Lighting-InGen_CFLratio0357_CFLscw-40w"/>
    <x v="489"/>
    <s v="DEER2014"/>
    <s v="D13 v1.2"/>
    <d v="2014-05-23T15:34:31"/>
    <s v="DEER Lighting measure"/>
    <s v="ErRobNc"/>
    <s v="Com-Iltg-dWatt-CFL_OSbldg"/>
    <s v="DEER"/>
    <s v="Scaled"/>
    <s v="BaseRatio"/>
    <n v="103"/>
    <n v="103"/>
    <s v="None"/>
    <m/>
    <b v="0"/>
    <m/>
    <b v="1"/>
    <s v="Com"/>
    <s v="Any"/>
    <x v="4"/>
    <s v="InGen"/>
    <s v="Ltg_Lamp"/>
    <x v="24"/>
    <m/>
    <m/>
    <s v="ILtg-CFL-Com"/>
    <s v="ILtg-Incand-Com"/>
    <s v="Com indoor non-refl CFL base case, Total Watts = 3.57 x Msr Watts"/>
    <s v="Com indoor non-refl CFL base case, Total Watts = 3.57 x Msr Watts"/>
    <x v="611"/>
    <s v="CFLratio0357"/>
    <s v="CFLratio0357"/>
    <s v="CFLscw(40w)"/>
    <s v="Standard"/>
    <m/>
    <s v="Added based on IOU workpaper measure"/>
    <s v="DEER1314-Ltg-Com-CFL"/>
    <s v="DEER2014"/>
  </r>
  <r>
    <n v="2396"/>
    <s v="Com-Lighting-InGen_CFLratio0357_CFLscw-42w"/>
    <x v="489"/>
    <s v="DEER2014"/>
    <s v="D13 v1.2"/>
    <d v="2014-05-23T15:34:31"/>
    <s v="DEER Lighting measure"/>
    <s v="ErRobNc"/>
    <s v="Com-Iltg-dWatt-CFL_OSbldg"/>
    <s v="DEER"/>
    <s v="Scaled"/>
    <s v="BaseRatio"/>
    <n v="108"/>
    <n v="108"/>
    <s v="None"/>
    <m/>
    <b v="0"/>
    <m/>
    <b v="1"/>
    <s v="Com"/>
    <s v="Any"/>
    <x v="4"/>
    <s v="InGen"/>
    <s v="Ltg_Lamp"/>
    <x v="24"/>
    <m/>
    <m/>
    <s v="ILtg-CFL-Com"/>
    <s v="ILtg-Incand-Com"/>
    <s v="Com indoor non-refl CFL base case, Total Watts = 3.57 x Msr Watts"/>
    <s v="Com indoor non-refl CFL base case, Total Watts = 3.57 x Msr Watts"/>
    <x v="519"/>
    <s v="CFLratio0357"/>
    <s v="CFLratio0357"/>
    <s v="CFLscw(42w)"/>
    <s v="Standard"/>
    <m/>
    <m/>
    <s v="DEER1314-Ltg-Com-CFL"/>
    <s v="DEER2014"/>
  </r>
  <r>
    <n v="2397"/>
    <s v="Com-Lighting-InGen_CFLratio0357_CFLscw-55w"/>
    <x v="489"/>
    <s v="DEER2014"/>
    <s v="D13 v1.2"/>
    <d v="2014-05-23T15:34:31"/>
    <s v="DEER Lighting measure"/>
    <s v="ErRobNc"/>
    <s v="Com-Iltg-dWatt-CFL_OSbldg"/>
    <s v="DEER"/>
    <s v="Scaled"/>
    <s v="BaseRatio"/>
    <n v="141"/>
    <n v="141"/>
    <s v="None"/>
    <m/>
    <b v="0"/>
    <m/>
    <b v="1"/>
    <s v="Com"/>
    <s v="Any"/>
    <x v="4"/>
    <s v="InGen"/>
    <s v="Ltg_Lamp"/>
    <x v="24"/>
    <m/>
    <m/>
    <s v="ILtg-CFL-Com"/>
    <s v="ILtg-Incand-Com"/>
    <s v="Com indoor non-refl CFL base case, Total Watts = 3.57 x Msr Watts"/>
    <s v="Com indoor non-refl CFL base case, Total Watts = 3.57 x Msr Watts"/>
    <x v="521"/>
    <s v="CFLratio0357"/>
    <s v="CFLratio0357"/>
    <s v="CFLscw(55w)"/>
    <s v="Standard"/>
    <m/>
    <m/>
    <s v="DEER1314-Ltg-Com-CFL"/>
    <s v="DEER2014"/>
  </r>
  <r>
    <n v="2398"/>
    <s v="Com-Lighting-InGen_CFLratio0357_CFLscw-60w"/>
    <x v="489"/>
    <s v="DEER2014"/>
    <s v="D13 v1.2"/>
    <d v="2014-05-23T15:34:31"/>
    <s v="DEER Lighting measure"/>
    <s v="ErRobNc"/>
    <s v="Com-Iltg-dWatt-CFL_OSbldg"/>
    <s v="DEER"/>
    <s v="Scaled"/>
    <s v="BaseRatio"/>
    <n v="154"/>
    <n v="154"/>
    <s v="None"/>
    <m/>
    <b v="0"/>
    <m/>
    <b v="1"/>
    <s v="Com"/>
    <s v="Any"/>
    <x v="4"/>
    <s v="InGen"/>
    <s v="Ltg_Lamp"/>
    <x v="24"/>
    <m/>
    <m/>
    <s v="ILtg-CFL-Com"/>
    <s v="ILtg-Incand-Com"/>
    <s v="Com indoor non-refl CFL base case, Total Watts = 3.57 x Msr Watts"/>
    <s v="Com indoor non-refl CFL base case, Total Watts = 3.57 x Msr Watts"/>
    <x v="523"/>
    <s v="CFLratio0357"/>
    <s v="CFLratio0357"/>
    <s v="CFLscw(60w)"/>
    <s v="Standard"/>
    <m/>
    <m/>
    <s v="DEER1314-Ltg-Com-CFL"/>
    <s v="DEER2014"/>
  </r>
  <r>
    <n v="2399"/>
    <s v="Com-Lighting-InGen_CFLratio0357_CFLscw-80w"/>
    <x v="489"/>
    <s v="DEER2014"/>
    <s v="D13 v1.2"/>
    <d v="2014-05-23T15:34:31"/>
    <s v="DEER Lighting measure"/>
    <s v="ErRobNc"/>
    <s v="Com-Iltg-dWatt-CFL_OSbldg"/>
    <s v="DEER"/>
    <s v="Scaled"/>
    <s v="BaseRatio"/>
    <n v="206"/>
    <n v="206"/>
    <s v="None"/>
    <m/>
    <b v="0"/>
    <m/>
    <b v="1"/>
    <s v="Com"/>
    <s v="Any"/>
    <x v="4"/>
    <s v="InGen"/>
    <s v="Ltg_Lamp"/>
    <x v="24"/>
    <m/>
    <m/>
    <s v="ILtg-CFL-Com"/>
    <s v="ILtg-Incand-Com"/>
    <s v="Com indoor non-refl CFL base case, Total Watts = 3.57 x Msr Watts"/>
    <s v="Com indoor non-refl CFL base case, Total Watts = 3.57 x Msr Watts"/>
    <x v="526"/>
    <s v="CFLratio0357"/>
    <s v="CFLratio0357"/>
    <s v="CFLscw(80w)"/>
    <s v="Standard"/>
    <m/>
    <m/>
    <s v="DEER1314-Ltg-Com-CFL"/>
    <s v="DEER2014"/>
  </r>
  <r>
    <n v="2400"/>
    <s v="Com-Lighting-InGen_CFLratio0357_CFLscw-100w"/>
    <x v="489"/>
    <s v="DEER2014"/>
    <s v="D13 v1.2"/>
    <d v="2014-05-23T15:34:31"/>
    <s v="DEER Lighting measure"/>
    <s v="ErRobNc"/>
    <s v="Com-Iltg-dWatt-CFL_OSbldg"/>
    <s v="DEER"/>
    <s v="Scaled"/>
    <s v="BaseRatio"/>
    <n v="257"/>
    <n v="257"/>
    <s v="None"/>
    <m/>
    <b v="0"/>
    <m/>
    <b v="1"/>
    <s v="Com"/>
    <s v="Any"/>
    <x v="4"/>
    <s v="InGen"/>
    <s v="Ltg_Lamp"/>
    <x v="24"/>
    <m/>
    <m/>
    <s v="ILtg-CFL-Com"/>
    <s v="ILtg-Incand-Com"/>
    <s v="Com indoor non-refl CFL base case, Total Watts = 3.57 x Msr Watts"/>
    <s v="Com indoor non-refl CFL base case, Total Watts = 3.57 x Msr Watts"/>
    <x v="492"/>
    <s v="CFLratio0357"/>
    <s v="CFLratio0357"/>
    <s v="CFLscw(100w)"/>
    <s v="Standard"/>
    <m/>
    <m/>
    <s v="DEER1314-Ltg-Com-CFL"/>
    <s v="DEER2014"/>
  </r>
  <r>
    <n v="2401"/>
    <s v="Com-Lighting-InGen_CFLratio0357_CFLscw-150w"/>
    <x v="489"/>
    <s v="DEER2014"/>
    <s v="D13 v1.2"/>
    <d v="2014-05-23T15:34:31"/>
    <s v="DEER Lighting measure"/>
    <s v="ErRobNc"/>
    <s v="Com-Iltg-dWatt-CFL_OSbldg"/>
    <s v="DEER"/>
    <s v="Scaled"/>
    <s v="BaseRatio"/>
    <n v="386"/>
    <n v="386"/>
    <s v="None"/>
    <m/>
    <b v="0"/>
    <m/>
    <b v="1"/>
    <s v="Com"/>
    <s v="Any"/>
    <x v="4"/>
    <s v="InGen"/>
    <s v="Ltg_Lamp"/>
    <x v="24"/>
    <m/>
    <m/>
    <s v="ILtg-CFL-Com"/>
    <s v="ILtg-Incand-Com"/>
    <s v="Com indoor non-refl CFL base case, Total Watts = 3.57 x Msr Watts"/>
    <s v="Com indoor non-refl CFL base case, Total Watts = 3.57 x Msr Watts"/>
    <x v="498"/>
    <s v="CFLratio0357"/>
    <s v="CFLratio0357"/>
    <s v="CFLscw(150w)"/>
    <s v="Standard"/>
    <m/>
    <m/>
    <s v="DEER1314-Ltg-Com-CFL"/>
    <s v="DEER2014"/>
  </r>
  <r>
    <n v="2402"/>
    <s v="Com-Lighting-InGen_CFLratio0357_CFLscw-200w"/>
    <x v="489"/>
    <s v="DEER2014"/>
    <s v="D13 v1.2"/>
    <d v="2014-05-23T15:34:31"/>
    <s v="DEER Lighting measure"/>
    <s v="ErRobNc"/>
    <s v="Com-Iltg-dWatt-CFL_OSbldg"/>
    <s v="DEER"/>
    <s v="Scaled"/>
    <s v="BaseRatio"/>
    <n v="514"/>
    <n v="514"/>
    <s v="None"/>
    <m/>
    <b v="0"/>
    <m/>
    <b v="1"/>
    <s v="Com"/>
    <s v="Any"/>
    <x v="4"/>
    <s v="InGen"/>
    <s v="Ltg_Lamp"/>
    <x v="24"/>
    <m/>
    <m/>
    <s v="ILtg-CFL-Com"/>
    <s v="ILtg-Incand-Com"/>
    <s v="Com indoor non-refl CFL base case, Total Watts = 3.57 x Msr Watts"/>
    <s v="Com indoor non-refl CFL base case, Total Watts = 3.57 x Msr Watts"/>
    <x v="504"/>
    <s v="CFLratio0357"/>
    <s v="CFLratio0357"/>
    <s v="CFLscw(200w)"/>
    <s v="Standard"/>
    <m/>
    <m/>
    <s v="DEER1314-Ltg-Com-CFL"/>
    <s v="DEER2014"/>
  </r>
  <r>
    <n v="2403"/>
    <s v="Com-Lighting-InGen_CFLratio0353_CFLfixt-5W"/>
    <x v="491"/>
    <s v="DEER2014"/>
    <s v="D13 v1.2"/>
    <d v="2014-05-23T15:34:31"/>
    <s v="DEER Lighting measure"/>
    <s v="ErRobNc"/>
    <s v="Com-Iltg-dWatt-CFL_OSbldg"/>
    <s v="DEER"/>
    <s v="Scaled"/>
    <s v="BaseRatio"/>
    <n v="13"/>
    <n v="13"/>
    <s v="None"/>
    <m/>
    <b v="0"/>
    <m/>
    <b v="1"/>
    <s v="Com"/>
    <s v="Any"/>
    <x v="4"/>
    <s v="InGen"/>
    <s v="Ltg_Fixture"/>
    <x v="23"/>
    <m/>
    <m/>
    <s v="ILtg-CFL-Com"/>
    <s v="ILtg-Incand-Com"/>
    <s v="CFL fixture based on:  Ballast; Total Watts = 3.53"/>
    <s v="CFL fixture based on:  Ballast; Total Watts = 3.53"/>
    <x v="484"/>
    <s v="CFLratio0353"/>
    <s v="CFLratio0353"/>
    <s v="CFLfixt-5w(5w)"/>
    <s v="Standard"/>
    <m/>
    <m/>
    <s v="DEER1314-Ltg-Com-CFL"/>
    <s v="DEER2014"/>
  </r>
  <r>
    <n v="2404"/>
    <s v="Com-Lighting-InGen_CFLratio0353_CFLfixt-7W"/>
    <x v="491"/>
    <s v="DEER2014"/>
    <s v="D13 v1.2"/>
    <d v="2014-05-23T15:34:31"/>
    <s v="DEER Lighting measure"/>
    <s v="ErRobNc"/>
    <s v="Com-Iltg-dWatt-CFL_OSbldg"/>
    <s v="DEER"/>
    <s v="Scaled"/>
    <s v="BaseRatio"/>
    <n v="18"/>
    <n v="18"/>
    <s v="None"/>
    <m/>
    <b v="0"/>
    <m/>
    <b v="1"/>
    <s v="Com"/>
    <s v="Any"/>
    <x v="4"/>
    <s v="InGen"/>
    <s v="Ltg_Fixture"/>
    <x v="23"/>
    <m/>
    <m/>
    <s v="ILtg-CFL-Com"/>
    <s v="ILtg-Incand-Com"/>
    <s v="CFL fixture based on:  Ballast; Total Watts = 3.53"/>
    <s v="CFL fixture based on:  Ballast; Total Watts = 3.53"/>
    <x v="487"/>
    <s v="CFLratio0353"/>
    <s v="CFLratio0353"/>
    <s v="CFLfixt-7w(7w)"/>
    <s v="Standard"/>
    <m/>
    <m/>
    <s v="DEER1314-Ltg-Com-CFL"/>
    <s v="DEER2014"/>
  </r>
  <r>
    <n v="2405"/>
    <s v="Com-Lighting-InGen_CFLratio0353_CFLfixt-9W"/>
    <x v="491"/>
    <s v="DEER2014"/>
    <s v="D13 v1.2"/>
    <d v="2014-05-23T15:34:31"/>
    <s v="DEER Lighting measure"/>
    <s v="ErRobNc"/>
    <s v="Com-Iltg-dWatt-CFL_OSbldg"/>
    <s v="DEER"/>
    <s v="Scaled"/>
    <s v="BaseRatio"/>
    <n v="23"/>
    <n v="23"/>
    <s v="None"/>
    <m/>
    <b v="0"/>
    <m/>
    <b v="1"/>
    <s v="Com"/>
    <s v="Any"/>
    <x v="4"/>
    <s v="InGen"/>
    <s v="Ltg_Fixture"/>
    <x v="23"/>
    <m/>
    <m/>
    <s v="ILtg-CFL-Com"/>
    <s v="ILtg-Incand-Com"/>
    <s v="CFL fixture based on:  Ballast; Total Watts = 3.53"/>
    <s v="CFL fixture based on:  Ballast; Total Watts = 3.53"/>
    <x v="491"/>
    <s v="CFLratio0353"/>
    <s v="CFLratio0353"/>
    <s v="CFLfixt-9w(9w)"/>
    <s v="Standard"/>
    <m/>
    <m/>
    <s v="DEER1314-Ltg-Com-CFL"/>
    <s v="DEER2014"/>
  </r>
  <r>
    <n v="2406"/>
    <s v="Com-Lighting-InGen_CFLratio0353_CFLfixt-13W"/>
    <x v="491"/>
    <s v="DEER2014"/>
    <s v="D13 v1.2"/>
    <d v="2014-05-23T15:34:31"/>
    <s v="DEER Lighting measure"/>
    <s v="ErRobNc"/>
    <s v="Com-Iltg-dWatt-CFL_OSbldg"/>
    <s v="DEER"/>
    <s v="Scaled"/>
    <s v="BaseRatio"/>
    <n v="33"/>
    <n v="33"/>
    <s v="None"/>
    <m/>
    <b v="0"/>
    <m/>
    <b v="1"/>
    <s v="Com"/>
    <s v="Any"/>
    <x v="4"/>
    <s v="InGen"/>
    <s v="Ltg_Fixture"/>
    <x v="23"/>
    <m/>
    <m/>
    <s v="ILtg-CFL-Com"/>
    <s v="ILtg-Incand-Com"/>
    <s v="CFL fixture based on:  Ballast; Total Watts = 3.53"/>
    <s v="CFL fixture based on:  Ballast; Total Watts = 3.53"/>
    <x v="466"/>
    <s v="CFLratio0353"/>
    <s v="CFLratio0353"/>
    <s v="CFLfixt-13w(13w)"/>
    <s v="Standard"/>
    <m/>
    <m/>
    <s v="DEER1314-Ltg-Com-CFL"/>
    <s v="DEER2014"/>
  </r>
  <r>
    <n v="2407"/>
    <s v="Com-Lighting-InGen_CFLratio0353_CFLfixt-15W"/>
    <x v="491"/>
    <s v="DEER2014"/>
    <s v="D13 v1.2"/>
    <d v="2014-05-23T15:34:31"/>
    <s v="DEER Lighting measure"/>
    <s v="ErRobNc"/>
    <s v="Com-Iltg-dWatt-CFL_OSbldg"/>
    <s v="DEER"/>
    <s v="Scaled"/>
    <s v="BaseRatio"/>
    <n v="38"/>
    <n v="38"/>
    <s v="None"/>
    <m/>
    <b v="0"/>
    <m/>
    <b v="1"/>
    <s v="Com"/>
    <s v="Any"/>
    <x v="4"/>
    <s v="InGen"/>
    <s v="Ltg_Fixture"/>
    <x v="23"/>
    <m/>
    <m/>
    <s v="ILtg-CFL-Com"/>
    <s v="ILtg-Incand-Com"/>
    <s v="CFL fixture based on:  Ballast; Total Watts = 3.53"/>
    <s v="CFL fixture based on:  Ballast; Total Watts = 3.53"/>
    <x v="467"/>
    <s v="CFLratio0353"/>
    <s v="CFLratio0353"/>
    <s v="CFLfixt-15w(15w)"/>
    <s v="Standard"/>
    <m/>
    <m/>
    <s v="DEER1314-Ltg-Com-CFL"/>
    <s v="DEER2014"/>
  </r>
  <r>
    <n v="2408"/>
    <s v="Com-Lighting-InGen_CFLratio0353_CFLfixt-18W"/>
    <x v="491"/>
    <s v="DEER2014"/>
    <s v="D13 v1.2"/>
    <d v="2014-05-23T15:34:31"/>
    <s v="DEER Lighting measure"/>
    <s v="ErRobNc"/>
    <s v="Com-Iltg-dWatt-CFL_OSbldg"/>
    <s v="DEER"/>
    <s v="Scaled"/>
    <s v="BaseRatio"/>
    <n v="46"/>
    <n v="46"/>
    <s v="None"/>
    <m/>
    <b v="0"/>
    <m/>
    <b v="1"/>
    <s v="Com"/>
    <s v="Any"/>
    <x v="4"/>
    <s v="InGen"/>
    <s v="Ltg_Fixture"/>
    <x v="23"/>
    <m/>
    <m/>
    <s v="ILtg-CFL-Com"/>
    <s v="ILtg-Incand-Com"/>
    <s v="CFL fixture based on:  Ballast; Total Watts = 3.53"/>
    <s v="CFL fixture based on:  Ballast; Total Watts = 3.53"/>
    <x v="468"/>
    <s v="CFLratio0353"/>
    <s v="CFLratio0353"/>
    <s v="CFLfixt-18w(18w)"/>
    <s v="Standard"/>
    <m/>
    <m/>
    <s v="DEER1314-Ltg-Com-CFL"/>
    <s v="DEER2014"/>
  </r>
  <r>
    <n v="2409"/>
    <s v="Com-Lighting-InGen_CFLratio0353_CFLfixt-20W"/>
    <x v="491"/>
    <s v="DEER2014"/>
    <s v="D13 v1.2"/>
    <d v="2014-05-23T15:34:31"/>
    <s v="DEER Lighting measure"/>
    <s v="ErRobNc"/>
    <s v="Com-Iltg-dWatt-CFL_OSbldg"/>
    <s v="DEER"/>
    <s v="Scaled"/>
    <s v="BaseRatio"/>
    <n v="51"/>
    <n v="51"/>
    <s v="None"/>
    <m/>
    <b v="0"/>
    <m/>
    <b v="1"/>
    <s v="Com"/>
    <s v="Any"/>
    <x v="4"/>
    <s v="InGen"/>
    <s v="Ltg_Fixture"/>
    <x v="23"/>
    <m/>
    <m/>
    <s v="ILtg-CFL-Com"/>
    <s v="ILtg-Incand-Com"/>
    <s v="CFL fixture based on:  Ballast; Total Watts = 3.53"/>
    <s v="CFL fixture based on:  Ballast; Total Watts = 3.53"/>
    <x v="469"/>
    <s v="CFLratio0353"/>
    <s v="CFLratio0353"/>
    <s v="CFLfixt-20w(20w)"/>
    <s v="Standard"/>
    <m/>
    <m/>
    <s v="DEER1314-Ltg-Com-CFL"/>
    <s v="DEER2014"/>
  </r>
  <r>
    <n v="2410"/>
    <s v="Com-Lighting-InGen_CFLratio0353_CFLfixt-24W"/>
    <x v="491"/>
    <s v="DEER2014"/>
    <s v="D13 v1.2"/>
    <d v="2014-05-23T15:34:31"/>
    <s v="DEER Lighting measure"/>
    <s v="ErRobNc"/>
    <s v="Com-Iltg-dWatt-CFL_OSbldg"/>
    <s v="DEER"/>
    <s v="Scaled"/>
    <s v="BaseRatio"/>
    <n v="61"/>
    <n v="61"/>
    <s v="None"/>
    <m/>
    <b v="0"/>
    <m/>
    <b v="1"/>
    <s v="Com"/>
    <s v="Any"/>
    <x v="4"/>
    <s v="InGen"/>
    <s v="Ltg_Fixture"/>
    <x v="23"/>
    <m/>
    <m/>
    <s v="ILtg-CFL-Com"/>
    <s v="ILtg-Incand-Com"/>
    <s v="CFL fixture based on:  Ballast; Total Watts = 3.53"/>
    <s v="CFL fixture based on:  Ballast; Total Watts = 3.53"/>
    <x v="470"/>
    <s v="CFLratio0353"/>
    <s v="CFLratio0353"/>
    <s v="CFLfixt-24w(24w)"/>
    <s v="Standard"/>
    <m/>
    <m/>
    <s v="DEER1314-Ltg-Com-CFL"/>
    <s v="DEER2014"/>
  </r>
  <r>
    <n v="2411"/>
    <s v="Com-Lighting-InGen_CFLratio0353_CFLfixt-25W"/>
    <x v="491"/>
    <s v="DEER2014"/>
    <s v="D13 v1.2"/>
    <d v="2014-05-23T15:34:31"/>
    <s v="DEER Lighting measure"/>
    <s v="ErRobNc"/>
    <s v="Com-Iltg-dWatt-CFL_OSbldg"/>
    <s v="DEER"/>
    <s v="Scaled"/>
    <s v="BaseRatio"/>
    <n v="63"/>
    <n v="63"/>
    <s v="None"/>
    <m/>
    <b v="0"/>
    <m/>
    <b v="1"/>
    <s v="Com"/>
    <s v="Any"/>
    <x v="4"/>
    <s v="InGen"/>
    <s v="Ltg_Fixture"/>
    <x v="23"/>
    <m/>
    <m/>
    <s v="ILtg-CFL-Com"/>
    <s v="ILtg-Incand-Com"/>
    <s v="CFL fixture based on:  Ballast; Total Watts = 3.53"/>
    <s v="CFL fixture based on:  Ballast; Total Watts = 3.53"/>
    <x v="471"/>
    <s v="CFLratio0353"/>
    <s v="CFLratio0353"/>
    <s v="CFLfixt-25w(25w)"/>
    <s v="Standard"/>
    <m/>
    <m/>
    <s v="DEER1314-Ltg-Com-CFL"/>
    <s v="DEER2014"/>
  </r>
  <r>
    <n v="2412"/>
    <s v="Com-Lighting-InGen_CFLratio0353_CFLfixt-26W"/>
    <x v="491"/>
    <s v="DEER2014"/>
    <s v="D13 v1.2"/>
    <d v="2014-05-23T15:34:31"/>
    <s v="DEER Lighting measure"/>
    <s v="ErRobNc"/>
    <s v="Com-Iltg-dWatt-CFL_OSbldg"/>
    <s v="DEER"/>
    <s v="Scaled"/>
    <s v="BaseRatio"/>
    <n v="66"/>
    <n v="66"/>
    <s v="None"/>
    <m/>
    <b v="0"/>
    <m/>
    <b v="1"/>
    <s v="Com"/>
    <s v="Any"/>
    <x v="4"/>
    <s v="InGen"/>
    <s v="Ltg_Fixture"/>
    <x v="23"/>
    <m/>
    <m/>
    <s v="ILtg-CFL-Com"/>
    <s v="ILtg-Incand-Com"/>
    <s v="CFL fixture based on:  Ballast; Total Watts = 3.53"/>
    <s v="CFL fixture based on:  Ballast; Total Watts = 3.53"/>
    <x v="472"/>
    <s v="CFLratio0353"/>
    <s v="CFLratio0353"/>
    <s v="CFLfixt-26w(26w)"/>
    <s v="Standard"/>
    <m/>
    <m/>
    <s v="DEER1314-Ltg-Com-CFL"/>
    <s v="DEER2014"/>
  </r>
  <r>
    <n v="2413"/>
    <s v="Com-Lighting-InGen_CFLratio0353_CFLfixt-27W"/>
    <x v="491"/>
    <s v="DEER2014"/>
    <s v="D13 v1.2"/>
    <d v="2014-05-23T15:34:31"/>
    <s v="DEER Lighting measure"/>
    <s v="ErRobNc"/>
    <s v="Com-Iltg-dWatt-CFL_OSbldg"/>
    <s v="DEER"/>
    <s v="Scaled"/>
    <s v="BaseRatio"/>
    <n v="68"/>
    <n v="68"/>
    <s v="None"/>
    <m/>
    <b v="0"/>
    <m/>
    <b v="1"/>
    <s v="Com"/>
    <s v="Any"/>
    <x v="4"/>
    <s v="InGen"/>
    <s v="Ltg_Fixture"/>
    <x v="23"/>
    <m/>
    <m/>
    <s v="ILtg-CFL-Com"/>
    <s v="ILtg-Incand-Com"/>
    <s v="CFL fixture based on:  Ballast; Total Watts = 3.53"/>
    <s v="CFL fixture based on:  Ballast; Total Watts = 3.53"/>
    <x v="473"/>
    <s v="CFLratio0353"/>
    <s v="CFLratio0353"/>
    <s v="CFLfixt-27w(27w)"/>
    <s v="Standard"/>
    <m/>
    <m/>
    <s v="DEER1314-Ltg-Com-CFL"/>
    <s v="DEER2014"/>
  </r>
  <r>
    <n v="2414"/>
    <s v="Com-Lighting-InGen_CFLratio0353_CFLfixt-28W"/>
    <x v="491"/>
    <s v="DEER2014"/>
    <s v="D13 v1.2"/>
    <d v="2014-05-23T15:34:31"/>
    <s v="DEER Lighting measure"/>
    <s v="ErRobNc"/>
    <s v="Com-Iltg-dWatt-CFL_OSbldg"/>
    <s v="DEER"/>
    <s v="Scaled"/>
    <s v="BaseRatio"/>
    <n v="71"/>
    <n v="71"/>
    <s v="None"/>
    <m/>
    <b v="0"/>
    <m/>
    <b v="1"/>
    <s v="Com"/>
    <s v="Any"/>
    <x v="4"/>
    <s v="InGen"/>
    <s v="Ltg_Fixture"/>
    <x v="23"/>
    <m/>
    <m/>
    <s v="ILtg-CFL-Com"/>
    <s v="ILtg-Incand-Com"/>
    <s v="CFL fixture based on:  Ballast; Total Watts = 3.53"/>
    <s v="CFL fixture based on:  Ballast; Total Watts = 3.53"/>
    <x v="474"/>
    <s v="CFLratio0353"/>
    <s v="CFLratio0353"/>
    <s v="CFLfixt-28w(28w)"/>
    <s v="Standard"/>
    <m/>
    <m/>
    <s v="DEER1314-Ltg-Com-CFL"/>
    <s v="DEER2014"/>
  </r>
  <r>
    <n v="2415"/>
    <s v="Com-Lighting-InGen_CFLratio0353_CFLfixt-32W"/>
    <x v="491"/>
    <s v="DEER2014"/>
    <s v="D13 v1.2"/>
    <d v="2014-05-23T15:34:31"/>
    <s v="DEER Lighting measure"/>
    <s v="ErRobNc"/>
    <s v="Com-Iltg-dWatt-CFL_OSbldg"/>
    <s v="DEER"/>
    <s v="Scaled"/>
    <s v="BaseRatio"/>
    <n v="81"/>
    <n v="81"/>
    <s v="None"/>
    <m/>
    <b v="0"/>
    <m/>
    <b v="1"/>
    <s v="Com"/>
    <s v="Any"/>
    <x v="4"/>
    <s v="InGen"/>
    <s v="Ltg_Fixture"/>
    <x v="23"/>
    <m/>
    <m/>
    <s v="ILtg-CFL-Com"/>
    <s v="ILtg-Incand-Com"/>
    <s v="CFL fixture based on:  Ballast; Total Watts = 3.53"/>
    <s v="CFL fixture based on:  Ballast; Total Watts = 3.53"/>
    <x v="475"/>
    <s v="CFLratio0353"/>
    <s v="CFLratio0353"/>
    <s v="CFLfixt-32w(32w)"/>
    <s v="Standard"/>
    <m/>
    <m/>
    <s v="DEER1314-Ltg-Com-CFL"/>
    <s v="DEER2014"/>
  </r>
  <r>
    <n v="2416"/>
    <s v="Com-Lighting-InGen_CFLratio0353_CFLfixt-34W"/>
    <x v="491"/>
    <s v="DEER2014"/>
    <s v="D13 v1.2"/>
    <d v="2014-05-23T15:34:31"/>
    <s v="DEER Lighting measure"/>
    <s v="ErRobNc"/>
    <s v="Com-Iltg-dWatt-CFL_OSbldg"/>
    <s v="DEER"/>
    <s v="Scaled"/>
    <s v="BaseRatio"/>
    <n v="86"/>
    <n v="86"/>
    <s v="None"/>
    <m/>
    <b v="0"/>
    <m/>
    <b v="1"/>
    <s v="Com"/>
    <s v="Any"/>
    <x v="4"/>
    <s v="InGen"/>
    <s v="Ltg_Fixture"/>
    <x v="23"/>
    <m/>
    <m/>
    <s v="ILtg-CFL-Com"/>
    <s v="ILtg-Incand-Com"/>
    <s v="CFL fixture based on:  Ballast; Total Watts = 3.53"/>
    <s v="CFL fixture based on:  Ballast; Total Watts = 3.53"/>
    <x v="476"/>
    <s v="CFLratio0353"/>
    <s v="CFLratio0353"/>
    <s v="CFLfixt-34w(34w)"/>
    <s v="Standard"/>
    <m/>
    <m/>
    <s v="DEER1314-Ltg-Com-CFL"/>
    <s v="DEER2014"/>
  </r>
  <r>
    <n v="2417"/>
    <s v="Com-Lighting-InGen_CFLratio0353_CFLfixt-35W"/>
    <x v="491"/>
    <s v="DEER2014"/>
    <s v="D13 v1.2"/>
    <d v="2014-05-23T15:34:31"/>
    <s v="DEER Lighting measure"/>
    <s v="ErRobNc"/>
    <s v="Com-Iltg-dWatt-CFL_OSbldg"/>
    <s v="DEER"/>
    <s v="Scaled"/>
    <s v="BaseRatio"/>
    <n v="89"/>
    <n v="89"/>
    <s v="None"/>
    <m/>
    <b v="0"/>
    <m/>
    <b v="1"/>
    <s v="Com"/>
    <s v="Any"/>
    <x v="4"/>
    <s v="InGen"/>
    <s v="Ltg_Fixture"/>
    <x v="23"/>
    <m/>
    <m/>
    <s v="ILtg-CFL-Com"/>
    <s v="ILtg-Incand-Com"/>
    <s v="CFL fixture based on:  Ballast; Total Watts = 3.53"/>
    <s v="CFL fixture based on:  Ballast; Total Watts = 3.53"/>
    <x v="477"/>
    <s v="CFLratio0353"/>
    <s v="CFLratio0353"/>
    <s v="CFLfixt-35w(35w)"/>
    <s v="Standard"/>
    <m/>
    <m/>
    <s v="DEER1314-Ltg-Com-CFL"/>
    <s v="DEER2014"/>
  </r>
  <r>
    <n v="2418"/>
    <s v="Com-Lighting-InGen_CFLratio0353_CFLfixt-36W"/>
    <x v="491"/>
    <s v="DEER2014"/>
    <s v="D13 v1.2"/>
    <d v="2014-05-23T15:34:31"/>
    <s v="DEER Lighting measure"/>
    <s v="ErRobNc"/>
    <s v="Com-Iltg-dWatt-CFL_OSbldg"/>
    <s v="DEER"/>
    <s v="Scaled"/>
    <s v="BaseRatio"/>
    <n v="91"/>
    <n v="91"/>
    <s v="None"/>
    <m/>
    <b v="0"/>
    <m/>
    <b v="1"/>
    <s v="Com"/>
    <s v="Any"/>
    <x v="4"/>
    <s v="InGen"/>
    <s v="Ltg_Fixture"/>
    <x v="23"/>
    <m/>
    <m/>
    <s v="ILtg-CFL-Com"/>
    <s v="ILtg-Incand-Com"/>
    <s v="CFL fixture based on:  Ballast; Total Watts = 3.53"/>
    <s v="CFL fixture based on:  Ballast; Total Watts = 3.53"/>
    <x v="478"/>
    <s v="CFLratio0353"/>
    <s v="CFLratio0353"/>
    <s v="CFLfixt-36w(36w)"/>
    <s v="Standard"/>
    <m/>
    <m/>
    <s v="DEER1314-Ltg-Com-CFL"/>
    <s v="DEER2014"/>
  </r>
  <r>
    <n v="2419"/>
    <s v="Com-Lighting-InGen_CFLratio0353_CFLfixt-40W"/>
    <x v="491"/>
    <s v="DEER2014"/>
    <s v="D13 v1.2"/>
    <d v="2014-05-23T15:34:31"/>
    <s v="DEER Lighting measure"/>
    <s v="ErRobNc"/>
    <s v="Com-Iltg-dWatt-CFL_OSbldg"/>
    <s v="DEER"/>
    <s v="Scaled"/>
    <s v="BaseRatio"/>
    <n v="101"/>
    <n v="101"/>
    <s v="None"/>
    <m/>
    <b v="0"/>
    <m/>
    <b v="1"/>
    <s v="Com"/>
    <s v="Any"/>
    <x v="4"/>
    <s v="InGen"/>
    <s v="Ltg_Fixture"/>
    <x v="23"/>
    <m/>
    <m/>
    <s v="ILtg-CFL-Com"/>
    <s v="ILtg-Incand-Com"/>
    <s v="CFL fixture based on:  Ballast; Total Watts = 3.53"/>
    <s v="CFL fixture based on:  Ballast; Total Watts = 3.53"/>
    <x v="479"/>
    <s v="CFLratio0353"/>
    <s v="CFLratio0353"/>
    <s v="CFLfixt-40w(40w)"/>
    <s v="Standard"/>
    <m/>
    <m/>
    <s v="DEER1314-Ltg-Com-CFL"/>
    <s v="DEER2014"/>
  </r>
  <r>
    <n v="2420"/>
    <s v="Com-Lighting-InGen_CFLratio0353_CFLfixt-42W"/>
    <x v="491"/>
    <s v="DEER2014"/>
    <s v="D13 v1.2"/>
    <d v="2014-05-23T15:34:31"/>
    <s v="DEER Lighting measure"/>
    <s v="ErRobNc"/>
    <s v="Com-Iltg-dWatt-CFL_OSbldg"/>
    <s v="DEER"/>
    <s v="Scaled"/>
    <s v="BaseRatio"/>
    <n v="106"/>
    <n v="106"/>
    <s v="None"/>
    <m/>
    <b v="0"/>
    <m/>
    <b v="1"/>
    <s v="Com"/>
    <s v="Any"/>
    <x v="4"/>
    <s v="InGen"/>
    <s v="Ltg_Fixture"/>
    <x v="23"/>
    <m/>
    <m/>
    <s v="ILtg-CFL-Com"/>
    <s v="ILtg-Incand-Com"/>
    <s v="CFL fixture based on:  Ballast; Total Watts = 3.53"/>
    <s v="CFL fixture based on:  Ballast; Total Watts = 3.53"/>
    <x v="480"/>
    <s v="CFLratio0353"/>
    <s v="CFLratio0353"/>
    <s v="CFLfixt-42w(42w)"/>
    <s v="Standard"/>
    <m/>
    <m/>
    <s v="DEER1314-Ltg-Com-CFL"/>
    <s v="DEER2014"/>
  </r>
  <r>
    <n v="2421"/>
    <s v="Com-Lighting-InGen_CFLratio0353_CFLfixt-50W"/>
    <x v="491"/>
    <s v="DEER2014"/>
    <s v="D13 v1.2"/>
    <d v="2014-05-23T15:34:31"/>
    <s v="DEER Lighting measure"/>
    <s v="ErRobNc"/>
    <s v="Com-Iltg-dWatt-CFL_OSbldg"/>
    <s v="DEER"/>
    <s v="Scaled"/>
    <s v="BaseRatio"/>
    <n v="127"/>
    <n v="127"/>
    <s v="None"/>
    <m/>
    <b v="0"/>
    <m/>
    <b v="1"/>
    <s v="Com"/>
    <s v="Any"/>
    <x v="4"/>
    <s v="InGen"/>
    <s v="Ltg_Fixture"/>
    <x v="23"/>
    <m/>
    <m/>
    <s v="ILtg-CFL-Com"/>
    <s v="ILtg-Incand-Com"/>
    <s v="CFL fixture based on:  Ballast; Total Watts = 3.53"/>
    <s v="CFL fixture based on:  Ballast; Total Watts = 3.53"/>
    <x v="481"/>
    <s v="CFLratio0353"/>
    <s v="CFLratio0353"/>
    <s v="CFLfixt-50w(50w)"/>
    <s v="Standard"/>
    <m/>
    <m/>
    <s v="DEER1314-Ltg-Com-CFL"/>
    <s v="DEER2014"/>
  </r>
  <r>
    <n v="2422"/>
    <s v="Com-Lighting-InGen_CFLratio0353_CFLfixt-55W"/>
    <x v="491"/>
    <s v="DEER2014"/>
    <s v="D13 v1.2"/>
    <d v="2014-05-23T15:34:31"/>
    <s v="DEER Lighting measure"/>
    <s v="ErRobNc"/>
    <s v="Com-Iltg-dWatt-CFL_OSbldg"/>
    <s v="DEER"/>
    <s v="Scaled"/>
    <s v="BaseRatio"/>
    <n v="139"/>
    <n v="139"/>
    <s v="None"/>
    <m/>
    <b v="0"/>
    <m/>
    <b v="1"/>
    <s v="Com"/>
    <s v="Any"/>
    <x v="4"/>
    <s v="InGen"/>
    <s v="Ltg_Fixture"/>
    <x v="23"/>
    <m/>
    <m/>
    <s v="ILtg-CFL-Com"/>
    <s v="ILtg-Incand-Com"/>
    <s v="CFL fixture based on:  Ballast; Total Watts = 3.53"/>
    <s v="CFL fixture based on:  Ballast; Total Watts = 3.53"/>
    <x v="482"/>
    <s v="CFLratio0353"/>
    <s v="CFLratio0353"/>
    <s v="CFLfixt-55w(55w)"/>
    <s v="Standard"/>
    <m/>
    <m/>
    <s v="DEER1314-Ltg-Com-CFL"/>
    <s v="DEER2014"/>
  </r>
  <r>
    <n v="2423"/>
    <s v="Com-Lighting-InGen_CFLratio0353_CFLfixt-57W"/>
    <x v="491"/>
    <s v="DEER2014"/>
    <s v="D13 v1.2"/>
    <d v="2014-05-23T15:34:31"/>
    <s v="DEER Lighting measure"/>
    <s v="ErRobNc"/>
    <s v="Com-Iltg-dWatt-CFL_OSbldg"/>
    <s v="DEER"/>
    <s v="Scaled"/>
    <s v="BaseRatio"/>
    <n v="144"/>
    <n v="144"/>
    <s v="None"/>
    <m/>
    <b v="0"/>
    <m/>
    <b v="1"/>
    <s v="Com"/>
    <s v="Any"/>
    <x v="4"/>
    <s v="InGen"/>
    <s v="Ltg_Fixture"/>
    <x v="23"/>
    <m/>
    <m/>
    <s v="ILtg-CFL-Com"/>
    <s v="ILtg-Incand-Com"/>
    <s v="CFL fixture based on:  Ballast; Total Watts = 3.53"/>
    <s v="CFL fixture based on:  Ballast; Total Watts = 3.53"/>
    <x v="483"/>
    <s v="CFLratio0353"/>
    <s v="CFLratio0353"/>
    <s v="CFLfixt-57w(57w)"/>
    <s v="Standard"/>
    <m/>
    <m/>
    <s v="DEER1314-Ltg-Com-CFL"/>
    <s v="DEER2014"/>
  </r>
  <r>
    <n v="2424"/>
    <s v="Com-Lighting-InGen_CFLratio0353_CFLfixt-60W"/>
    <x v="491"/>
    <s v="DEER2014"/>
    <s v="D13 v1.2"/>
    <d v="2014-05-23T15:34:31"/>
    <s v="DEER Lighting measure"/>
    <s v="ErRobNc"/>
    <s v="Com-Iltg-dWatt-CFL_OSbldg"/>
    <s v="DEER"/>
    <s v="Scaled"/>
    <s v="BaseRatio"/>
    <n v="152"/>
    <n v="152"/>
    <s v="None"/>
    <m/>
    <b v="0"/>
    <m/>
    <b v="1"/>
    <s v="Com"/>
    <s v="Any"/>
    <x v="4"/>
    <s v="InGen"/>
    <s v="Ltg_Fixture"/>
    <x v="23"/>
    <m/>
    <m/>
    <s v="ILtg-CFL-Com"/>
    <s v="ILtg-Incand-Com"/>
    <s v="CFL fixture based on:  Ballast; Total Watts = 3.53"/>
    <s v="CFL fixture based on:  Ballast; Total Watts = 3.53"/>
    <x v="485"/>
    <s v="CFLratio0353"/>
    <s v="CFLratio0353"/>
    <s v="CFLfixt-60w(60w)"/>
    <s v="Standard"/>
    <m/>
    <m/>
    <s v="DEER1314-Ltg-Com-CFL"/>
    <s v="DEER2014"/>
  </r>
  <r>
    <n v="2425"/>
    <s v="Com-Lighting-InGen_CFLratio0353_CFLfixt-75W"/>
    <x v="491"/>
    <s v="DEER2014"/>
    <s v="D13 v1.2"/>
    <d v="2014-05-23T15:34:31"/>
    <s v="DEER Lighting measure"/>
    <s v="ErRobNc"/>
    <s v="Com-Iltg-dWatt-CFL_OSbldg"/>
    <s v="DEER"/>
    <s v="Scaled"/>
    <s v="BaseRatio"/>
    <n v="190"/>
    <n v="190"/>
    <s v="None"/>
    <m/>
    <b v="0"/>
    <m/>
    <b v="1"/>
    <s v="Com"/>
    <s v="Any"/>
    <x v="4"/>
    <s v="InGen"/>
    <s v="Ltg_Fixture"/>
    <x v="23"/>
    <m/>
    <m/>
    <s v="ILtg-CFL-Com"/>
    <s v="ILtg-Incand-Com"/>
    <s v="CFL fixture based on:  Ballast; Total Watts = 3.53"/>
    <s v="CFL fixture based on:  Ballast; Total Watts = 3.53"/>
    <x v="486"/>
    <s v="CFLratio0353"/>
    <s v="CFLratio0353"/>
    <s v="CFLfixt-75w(75w)"/>
    <s v="Standard"/>
    <m/>
    <m/>
    <s v="DEER1314-Ltg-Com-CFL"/>
    <s v="DEER2014"/>
  </r>
  <r>
    <n v="2426"/>
    <s v="Com-Lighting-InGen_CFLratio0353_CFLfixt-80W"/>
    <x v="491"/>
    <s v="DEER2014"/>
    <s v="D13 v1.2"/>
    <d v="2014-05-23T15:34:31"/>
    <s v="DEER Lighting measure"/>
    <s v="ErRobNc"/>
    <s v="Com-Iltg-dWatt-CFL_OSbldg"/>
    <s v="DEER"/>
    <s v="Scaled"/>
    <s v="BaseRatio"/>
    <n v="202"/>
    <n v="202"/>
    <s v="None"/>
    <m/>
    <b v="0"/>
    <m/>
    <b v="1"/>
    <s v="Com"/>
    <s v="Any"/>
    <x v="4"/>
    <s v="InGen"/>
    <s v="Ltg_Fixture"/>
    <x v="23"/>
    <m/>
    <m/>
    <s v="ILtg-CFL-Com"/>
    <s v="ILtg-Incand-Com"/>
    <s v="CFL fixture based on:  Ballast; Total Watts = 3.53"/>
    <s v="CFL fixture based on:  Ballast; Total Watts = 3.53"/>
    <x v="488"/>
    <s v="CFLratio0353"/>
    <s v="CFLratio0353"/>
    <s v="CFLfixt-80w(80w)"/>
    <s v="Standard"/>
    <m/>
    <m/>
    <s v="DEER1314-Ltg-Com-CFL"/>
    <s v="DEER2014"/>
  </r>
  <r>
    <n v="2427"/>
    <s v="Com-Lighting-InGen_CFLratio0353_CFLfixt-85W"/>
    <x v="491"/>
    <s v="DEER2014"/>
    <s v="D13 v1.2"/>
    <d v="2014-05-23T15:34:31"/>
    <s v="DEER Lighting measure"/>
    <s v="ErRobNc"/>
    <s v="Com-Iltg-dWatt-CFL_OSbldg"/>
    <s v="DEER"/>
    <s v="Scaled"/>
    <s v="BaseRatio"/>
    <n v="215"/>
    <n v="215"/>
    <s v="None"/>
    <m/>
    <b v="0"/>
    <m/>
    <b v="1"/>
    <s v="Com"/>
    <s v="Any"/>
    <x v="4"/>
    <s v="InGen"/>
    <s v="Ltg_Fixture"/>
    <x v="23"/>
    <m/>
    <m/>
    <s v="ILtg-CFL-Com"/>
    <s v="ILtg-Incand-Com"/>
    <s v="CFL fixture based on:  Ballast; Total Watts = 3.53"/>
    <s v="CFL fixture based on:  Ballast; Total Watts = 3.53"/>
    <x v="489"/>
    <s v="CFLratio0353"/>
    <s v="CFLratio0353"/>
    <s v="CFLfixt-85w(85w)"/>
    <s v="Standard"/>
    <m/>
    <m/>
    <s v="DEER1314-Ltg-Com-CFL"/>
    <s v="DEER2014"/>
  </r>
  <r>
    <n v="2428"/>
    <s v="Com-Lighting-InGen_CFLratio0353_CFLfixt-95W"/>
    <x v="491"/>
    <s v="DEER2014"/>
    <s v="D13 v1.2"/>
    <d v="2014-05-23T15:34:31"/>
    <s v="DEER Lighting measure"/>
    <s v="ErRobNc"/>
    <s v="Com-Iltg-dWatt-CFL_OSbldg"/>
    <s v="DEER"/>
    <s v="Scaled"/>
    <s v="BaseRatio"/>
    <n v="240"/>
    <n v="240"/>
    <s v="None"/>
    <m/>
    <b v="0"/>
    <m/>
    <b v="1"/>
    <s v="Com"/>
    <s v="Any"/>
    <x v="4"/>
    <s v="InGen"/>
    <s v="Ltg_Fixture"/>
    <x v="23"/>
    <m/>
    <m/>
    <s v="ILtg-CFL-Com"/>
    <s v="ILtg-Incand-Com"/>
    <s v="CFL fixture based on:  Ballast; Total Watts = 3.53"/>
    <s v="CFL fixture based on:  Ballast; Total Watts = 3.53"/>
    <x v="490"/>
    <s v="CFLratio0353"/>
    <s v="CFLratio0353"/>
    <s v="CFLfixt-95w(95w)"/>
    <s v="Standard"/>
    <m/>
    <m/>
    <s v="DEER1314-Ltg-Com-CFL"/>
    <s v="DEER2014"/>
  </r>
  <r>
    <n v="2429"/>
    <s v="Com-Lighting-InGen_CFLratio0353_CFLfixt-110W"/>
    <x v="491"/>
    <s v="DEER2014"/>
    <s v="D13 v1.2"/>
    <d v="2014-05-23T15:34:31"/>
    <s v="DEER Lighting measure"/>
    <s v="ErRobNc"/>
    <s v="Com-Iltg-dWatt-CFL_OSbldg"/>
    <s v="DEER"/>
    <s v="Scaled"/>
    <s v="BaseRatio"/>
    <n v="278"/>
    <n v="278"/>
    <s v="None"/>
    <m/>
    <b v="0"/>
    <m/>
    <b v="1"/>
    <s v="Com"/>
    <s v="Any"/>
    <x v="4"/>
    <s v="InGen"/>
    <s v="Ltg_Fixture"/>
    <x v="23"/>
    <m/>
    <m/>
    <s v="ILtg-CFL-Com"/>
    <s v="ILtg-Incand-Com"/>
    <s v="CFL fixture based on:  Ballast; Total Watts = 3.53"/>
    <s v="CFL fixture based on:  Ballast; Total Watts = 3.53"/>
    <x v="464"/>
    <s v="CFLratio0353"/>
    <s v="CFLratio0353"/>
    <s v="CFLfixt-110w(110w)"/>
    <s v="Standard"/>
    <m/>
    <m/>
    <s v="DEER1314-Ltg-Com-CFL"/>
    <s v="DEER2014"/>
  </r>
  <r>
    <n v="2430"/>
    <s v="Com-Lighting-InGen_CFLratio0353_CFLfixt-120W"/>
    <x v="491"/>
    <s v="DEER2014"/>
    <s v="D13 v1.2"/>
    <d v="2014-05-23T15:34:31"/>
    <s v="DEER Lighting measure"/>
    <s v="ErRobNc"/>
    <s v="Com-Iltg-dWatt-CFL_OSbldg"/>
    <s v="DEER"/>
    <s v="Scaled"/>
    <s v="BaseRatio"/>
    <n v="304"/>
    <n v="304"/>
    <s v="None"/>
    <m/>
    <b v="0"/>
    <m/>
    <b v="1"/>
    <s v="Com"/>
    <s v="Any"/>
    <x v="4"/>
    <s v="InGen"/>
    <s v="Ltg_Fixture"/>
    <x v="23"/>
    <m/>
    <m/>
    <s v="ILtg-CFL-Com"/>
    <s v="ILtg-Incand-Com"/>
    <s v="CFL fixture based on:  Ballast; Total Watts = 3.53"/>
    <s v="CFL fixture based on:  Ballast; Total Watts = 3.53"/>
    <x v="465"/>
    <s v="CFLratio0353"/>
    <s v="CFLratio0353"/>
    <s v="CFLfixt-120w(120w)"/>
    <s v="Standard"/>
    <m/>
    <m/>
    <s v="DEER1314-Ltg-Com-CFL"/>
    <s v="DEER2014"/>
  </r>
  <r>
    <n v="4001"/>
    <s v="C-In-CFLfixt-117w(117w)-dWP29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2"/>
    <s v="CFLratio0353"/>
    <s v="CFLratio0353"/>
    <s v="CFLfixt-117w(117w)"/>
    <s v="Standard"/>
    <m/>
    <m/>
    <s v="DEER1314-Ltg-Com-CFL"/>
    <s v="DEER1314"/>
  </r>
  <r>
    <n v="4002"/>
    <s v="C-In-CFLfixt-11w(11w)-dWP27"/>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3"/>
    <s v="CFLratio0353"/>
    <s v="CFLratio0353"/>
    <s v="CFLfixt-11w(11w)"/>
    <s v="Standard"/>
    <m/>
    <m/>
    <s v="DEER1314-Ltg-Com-CFL"/>
    <s v="DEER1314"/>
  </r>
  <r>
    <n v="4003"/>
    <s v="C-In-CFLfixt-128w(128w)-dWP32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4"/>
    <s v="CFLratio0353"/>
    <s v="CFLratio0353"/>
    <s v="CFLfixt-128w(128w)"/>
    <s v="Standard"/>
    <m/>
    <m/>
    <s v="DEER1314-Ltg-Com-CFL"/>
    <s v="DEER1314"/>
  </r>
  <r>
    <n v="4004"/>
    <s v="C-In-CFLfixt-13w(13w)-dWP32"/>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66"/>
    <s v="CFLratio0353"/>
    <s v="CFLratio0353"/>
    <s v="CFLfixt-13w(13w)"/>
    <s v="Standard"/>
    <m/>
    <m/>
    <s v="DEER1314-Ltg-Com-CFL"/>
    <s v="DEER1314"/>
  </r>
  <r>
    <n v="4005"/>
    <s v="C-In-CFLfixt-15w(15w)-dWP37"/>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67"/>
    <s v="CFLratio0353"/>
    <s v="CFLratio0353"/>
    <s v="CFLfixt-15w(15w)"/>
    <s v="Standard"/>
    <m/>
    <m/>
    <s v="DEER1314-Ltg-Com-CFL"/>
    <s v="DEER1314"/>
  </r>
  <r>
    <n v="4006"/>
    <s v="C-In-CFLfixt-16w(16w)-dWP4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5"/>
    <s v="CFLratio0353"/>
    <s v="CFLratio0353"/>
    <s v="CFLfixt-16w(16w)"/>
    <s v="Standard"/>
    <m/>
    <m/>
    <s v="DEER1314-Ltg-Com-CFL"/>
    <s v="DEER1314"/>
  </r>
  <r>
    <n v="4007"/>
    <s v="C-In-CFLfixt-17w(17w)-dWP4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6"/>
    <s v="CFLratio0353"/>
    <s v="CFLratio0353"/>
    <s v="CFLfixt-17w(17w)"/>
    <s v="Standard"/>
    <m/>
    <m/>
    <s v="DEER1314-Ltg-Com-CFL"/>
    <s v="DEER1314"/>
  </r>
  <r>
    <n v="4008"/>
    <s v="C-In-CFLfixt-18w(18w)-dWP45"/>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68"/>
    <s v="CFLratio0353"/>
    <s v="CFLratio0353"/>
    <s v="CFLfixt-18w(18w)"/>
    <s v="Standard"/>
    <m/>
    <m/>
    <s v="DEER1314-Ltg-Com-CFL"/>
    <s v="DEER1314"/>
  </r>
  <r>
    <n v="4009"/>
    <s v="C-In-CFLfixt-195w(195w)-dWP49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7"/>
    <s v="CFLratio0353"/>
    <s v="CFLratio0353"/>
    <s v="CFLfixt-195w(195w)"/>
    <s v="Standard"/>
    <m/>
    <m/>
    <s v="DEER1314-Ltg-Com-CFL"/>
    <s v="DEER1314"/>
  </r>
  <r>
    <n v="4010"/>
    <s v="C-In-CFLfixt-19w(19w)-dWP48"/>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8"/>
    <s v="CFLratio0353"/>
    <s v="CFLratio0353"/>
    <s v="CFLfixt-19w(19w)"/>
    <s v="Standard"/>
    <m/>
    <m/>
    <s v="DEER1314-Ltg-Com-CFL"/>
    <s v="DEER1314"/>
  </r>
  <r>
    <n v="4011"/>
    <s v="C-In-CFLfixt-20w(20w)-dWP5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69"/>
    <s v="CFLratio0353"/>
    <s v="CFLratio0353"/>
    <s v="CFLfixt-20w(20w)"/>
    <s v="Standard"/>
    <m/>
    <m/>
    <s v="DEER1314-Ltg-Com-CFL"/>
    <s v="DEER1314"/>
  </r>
  <r>
    <n v="4012"/>
    <s v="C-In-CFLfixt-21w(21w)-dWP5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19"/>
    <s v="CFLratio0353"/>
    <s v="CFLratio0353"/>
    <s v="CFLfixt-21w(21w)"/>
    <s v="Standard"/>
    <m/>
    <m/>
    <s v="DEER1314-Ltg-Com-CFL"/>
    <s v="DEER1314"/>
  </r>
  <r>
    <n v="4013"/>
    <s v="C-In-CFLfixt-22w(22w)-dWP55"/>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0"/>
    <s v="CFLratio0353"/>
    <s v="CFLratio0353"/>
    <s v="CFLfixt-22w(22w)"/>
    <s v="Standard"/>
    <m/>
    <m/>
    <s v="DEER1314-Ltg-Com-CFL"/>
    <s v="DEER1314"/>
  </r>
  <r>
    <n v="4014"/>
    <s v="C-In-CFLfixt-23w(23w)-dWP58"/>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1"/>
    <s v="CFLratio0353"/>
    <s v="CFLratio0353"/>
    <s v="CFLfixt-23w(23w)"/>
    <s v="Standard"/>
    <m/>
    <m/>
    <s v="DEER1314-Ltg-Com-CFL"/>
    <s v="DEER1314"/>
  </r>
  <r>
    <n v="4015"/>
    <s v="C-In-CFLfixt-24w(24w)-dWP6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0"/>
    <s v="CFLratio0353"/>
    <s v="CFLratio0353"/>
    <s v="CFLfixt-24w(24w)"/>
    <s v="Standard"/>
    <m/>
    <m/>
    <s v="DEER1314-Ltg-Com-CFL"/>
    <s v="DEER1314"/>
  </r>
  <r>
    <n v="4016"/>
    <s v="C-In-CFLfixt-25w(25w)-dWP6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1"/>
    <s v="CFLratio0353"/>
    <s v="CFLratio0353"/>
    <s v="CFLfixt-25w(25w)"/>
    <s v="Standard"/>
    <s v="Com-Lighting-InGen_CFLratio0353_CFLfixt-25W"/>
    <m/>
    <s v="DEER1314-Ltg-Com-CFL"/>
    <s v="DEER1314"/>
  </r>
  <r>
    <n v="4017"/>
    <s v="C-In-CFLfixt-26w(26w)-dWP65"/>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2"/>
    <s v="CFLratio0353"/>
    <s v="CFLratio0353"/>
    <s v="CFLfixt-26w(26w)"/>
    <s v="Standard"/>
    <m/>
    <m/>
    <s v="DEER1314-Ltg-Com-CFL"/>
    <s v="DEER1314"/>
  </r>
  <r>
    <n v="4018"/>
    <s v="C-In-CFLfixt-26w-2Lmp(56w)-dWP39"/>
    <x v="492"/>
    <s v="DEER1314"/>
    <s v="Lighting Disposition"/>
    <d v="2015-03-06T00:00:00"/>
    <s v="Disposition: MeasuresList-May222014.xlsx"/>
    <s v="RobNc"/>
    <s v="Com-Iltg-dWatt-CFL"/>
    <s v="DEER"/>
    <s v="Scaled"/>
    <s v="Delta"/>
    <n v="0"/>
    <n v="0"/>
    <s v="None"/>
    <m/>
    <b v="0"/>
    <m/>
    <b v="1"/>
    <s v="Com"/>
    <s v="Any"/>
    <x v="4"/>
    <s v="InGen"/>
    <s v="Ltg_Fixture"/>
    <x v="23"/>
    <m/>
    <m/>
    <s v="ILtg-CFLfix-Com"/>
    <s v="ILtg-MH"/>
    <s v="HID Fixture based on Lamp/Blst: MH-70w-Ext(95w); Any type of housing; Any direction of light; Total Watts = 95"/>
    <s v="HID Fixture based on Lamp/Blst: MH-70w-Ext(95w); Any type of housing; Any direction of light; Total Watts = 95"/>
    <x v="622"/>
    <s v="HIDFixt-MH-70w-Ext(95w)"/>
    <s v="HIDFixt-MH-70w-Ext(95w)"/>
    <s v="CFLfixt-26w-2Lmp(56w)"/>
    <s v="Standard"/>
    <m/>
    <s v="WP source e.g.: PGECOLTG131r4"/>
    <s v="DEER1314-Ltg-Com-CFL"/>
    <s v="DEER1314"/>
  </r>
  <r>
    <n v="4019"/>
    <s v="C-In-CFLfixt-26w-2Lmp(70w)-dWP25"/>
    <x v="492"/>
    <s v="DEER1314"/>
    <s v="Lighting Disposition"/>
    <d v="2015-03-06T00:00:00"/>
    <s v="Disposition: MeasuresList-May222014.xlsx"/>
    <s v="RobNc"/>
    <s v="Com-Iltg-dWatt-CFL"/>
    <s v="DEER"/>
    <s v="Scaled"/>
    <s v="Delta"/>
    <n v="0"/>
    <n v="0"/>
    <s v="None"/>
    <m/>
    <b v="0"/>
    <m/>
    <b v="1"/>
    <s v="Com"/>
    <s v="Any"/>
    <x v="4"/>
    <s v="InGen"/>
    <s v="Ltg_Fixture"/>
    <x v="23"/>
    <m/>
    <m/>
    <s v="ILtg-CFLfix-Com"/>
    <s v="ILtg-MH"/>
    <s v="HID Fixture based on Lamp/Blst: MH-70w(95w); Any type of housing; Any direction of light; Total Watts = 95"/>
    <s v="HID Fixture based on Lamp/Blst: MH-70w(95w); Any type of housing; Any direction of light; Total Watts = 95"/>
    <x v="623"/>
    <s v="HIDFixt-MH-70w(95w)"/>
    <s v="HIDFixt-MH-70w(95w)"/>
    <s v="CFLfixt-26w-2Lmp(70w)"/>
    <s v="Standard"/>
    <m/>
    <s v="WP source e.g.: SCE13LG085r2"/>
    <s v="DEER1314-Ltg-Com-CFL"/>
    <s v="DEER1314"/>
  </r>
  <r>
    <n v="4020"/>
    <s v="C-In-CFLfixt-26w-4Lmp(112w)-dWP78-dWC73"/>
    <x v="492"/>
    <s v="DEER1314"/>
    <s v="Lighting Disposition"/>
    <d v="2015-03-06T00:00:00"/>
    <s v="Disposition: MeasuresList-May222014.xlsx"/>
    <s v="ErRobNc"/>
    <s v="Com-Iltg-dWatt-CFL"/>
    <s v="DEER"/>
    <s v="Scaled"/>
    <s v="Delta"/>
    <n v="0"/>
    <n v="0"/>
    <s v="None"/>
    <m/>
    <b v="0"/>
    <m/>
    <b v="1"/>
    <s v="Com"/>
    <s v="Any"/>
    <x v="4"/>
    <s v="InGen"/>
    <s v="Ltg_Fixture"/>
    <x v="23"/>
    <m/>
    <m/>
    <s v="ILtg-CFLfix-Com"/>
    <s v="ILtg-MH"/>
    <s v="HID Fixture based on Lamp/Blst: MH-150w(190w); Any type of housing; Any direction of light; Total Watts = 190"/>
    <s v="HID Fixture based on Lamp/Blst: PSMH-150w(185w); Any type of housing; Any direction of light; Total Watts = 185"/>
    <x v="624"/>
    <s v="HIDFixt-MH-150w(190w)"/>
    <s v="HIDFixt-PSMH-150w(185w)"/>
    <s v="CFLfixt-26w-4Lmp(112w)"/>
    <s v="Standard"/>
    <m/>
    <s v="WP source e.g.: PGECOLTG131r4"/>
    <s v="DEER1314-Ltg-Com-CFL"/>
    <s v="DEER1314"/>
  </r>
  <r>
    <n v="4021"/>
    <s v="C-In-CFLfixt-26w-4Lmp(128w)-dWP62-dWC57"/>
    <x v="492"/>
    <s v="DEER1314"/>
    <s v="Lighting Disposition"/>
    <d v="2015-03-06T00:00:00"/>
    <s v="Disposition: MeasuresList-May222014.xlsx"/>
    <s v="ErRobNc"/>
    <s v="Com-Iltg-dWatt-CFL"/>
    <s v="DEER"/>
    <s v="Scaled"/>
    <s v="Delta"/>
    <n v="0"/>
    <n v="0"/>
    <s v="None"/>
    <m/>
    <b v="0"/>
    <m/>
    <b v="1"/>
    <s v="Com"/>
    <s v="Any"/>
    <x v="4"/>
    <s v="InGen"/>
    <s v="Ltg_Fixture"/>
    <x v="23"/>
    <m/>
    <m/>
    <s v="ILtg-CFLfix-Com"/>
    <s v="ILtg-MH"/>
    <s v="HID Fixture based on Lamp/Blst: MH-150w(190w); Any type of housing; Any direction of light; Total Watts = 190"/>
    <s v="HID Fixture based on Lamp/Blst: PSMH-150w(185w); Any type of housing; Any direction of light; Total Watts = 185"/>
    <x v="625"/>
    <s v="HIDFixt-MH-150w(190w)"/>
    <s v="HIDFixt-PSMH-150w(185w)"/>
    <s v="CFLfixt-26w-4Lmp(128w)"/>
    <s v="Standard"/>
    <m/>
    <s v="WP source e.g.: SCE13LG085r2"/>
    <s v="DEER1314-Ltg-Com-CFL"/>
    <s v="DEER1314"/>
  </r>
  <r>
    <n v="4022"/>
    <s v="C-In-CFLfixt-27w(27w)-dWP68"/>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3"/>
    <s v="CFLratio0353"/>
    <s v="CFLratio0353"/>
    <s v="CFLfixt-27w(27w)"/>
    <s v="Standard"/>
    <s v="Com-Lighting-InGen_CFLratio0353_CFLfixt-27W"/>
    <m/>
    <s v="DEER1314-Ltg-Com-CFL"/>
    <s v="DEER1314"/>
  </r>
  <r>
    <n v="4023"/>
    <s v="C-In-CFLfixt-28w(28w)-dWP7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4"/>
    <s v="CFLratio0353"/>
    <s v="CFLratio0353"/>
    <s v="CFLfixt-28w(28w)"/>
    <s v="Standard"/>
    <m/>
    <m/>
    <s v="DEER1314-Ltg-Com-CFL"/>
    <s v="DEER1314"/>
  </r>
  <r>
    <n v="4024"/>
    <s v="C-In-CFLfixt-29w(29w)-dWP7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6"/>
    <s v="CFLratio0353"/>
    <s v="CFLratio0353"/>
    <s v="CFLfixt-29w(29w)"/>
    <s v="Standard"/>
    <m/>
    <m/>
    <s v="DEER1314-Ltg-Com-CFL"/>
    <s v="DEER1314"/>
  </r>
  <r>
    <n v="4025"/>
    <s v="C-In-CFLfixt-30w(30w)-dWP75"/>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7"/>
    <s v="CFLratio0353"/>
    <s v="CFLratio0353"/>
    <s v="CFLfixt-30w(30w)"/>
    <s v="Standard"/>
    <m/>
    <m/>
    <s v="DEER1314-Ltg-Com-CFL"/>
    <s v="DEER1314"/>
  </r>
  <r>
    <n v="4026"/>
    <s v="C-In-CFLfixt-31w(31w)-dWP78"/>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8"/>
    <s v="CFLratio0353"/>
    <s v="CFLratio0353"/>
    <s v="CFLfixt-31w(31w)"/>
    <s v="Standard"/>
    <m/>
    <m/>
    <s v="DEER1314-Ltg-Com-CFL"/>
    <s v="DEER1314"/>
  </r>
  <r>
    <n v="4027"/>
    <s v="C-In-CFLfixt-32w(32w)-dWP8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5"/>
    <s v="CFLratio0353"/>
    <s v="CFLratio0353"/>
    <s v="CFLfixt-32w(32w)"/>
    <s v="Standard"/>
    <m/>
    <m/>
    <s v="DEER1314-Ltg-Com-CFL"/>
    <s v="DEER1314"/>
  </r>
  <r>
    <n v="4028"/>
    <s v="C-In-CFLfixt-36w(36w)-dWP9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8"/>
    <s v="CFLratio0353"/>
    <s v="CFLratio0353"/>
    <s v="CFLfixt-36w(36w)"/>
    <s v="Standard"/>
    <s v="Com-Lighting-InGen_CFLratio0353_CFLfixt-36W"/>
    <m/>
    <s v="DEER1314-Ltg-Com-CFL"/>
    <s v="DEER1314"/>
  </r>
  <r>
    <n v="4029"/>
    <s v="C-In-CFLfixt-38w(38w)-dWP9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29"/>
    <s v="CFLratio0353"/>
    <s v="CFLratio0353"/>
    <s v="CFLfixt-38w(38w)"/>
    <s v="Standard"/>
    <m/>
    <m/>
    <s v="DEER1314-Ltg-Com-CFL"/>
    <s v="DEER1314"/>
  </r>
  <r>
    <n v="4030"/>
    <s v="C-In-CFLfixt-39w(39w)-dWP98"/>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0"/>
    <s v="CFLratio0353"/>
    <s v="CFLratio0353"/>
    <s v="CFLfixt-39w(39w)"/>
    <s v="Standard"/>
    <m/>
    <m/>
    <s v="DEER1314-Ltg-Com-CFL"/>
    <s v="DEER1314"/>
  </r>
  <r>
    <n v="4031"/>
    <s v="C-In-CFLfixt-40w(40w)-dWP10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79"/>
    <s v="CFLratio0353"/>
    <s v="CFLratio0353"/>
    <s v="CFLfixt-40w(40w)"/>
    <s v="Standard"/>
    <s v="Com-Lighting-InGen_CFLratio0353_CFLfixt-40W"/>
    <m/>
    <s v="DEER1314-Ltg-Com-CFL"/>
    <s v="DEER1314"/>
  </r>
  <r>
    <n v="4032"/>
    <s v="C-In-CFLfixt-42w(42w)-dWP10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80"/>
    <s v="CFLratio0353"/>
    <s v="CFLratio0353"/>
    <s v="CFLfixt-42w(42w)"/>
    <s v="Standard"/>
    <s v="Com-Lighting-InGen_CFLratio0353_CFLfixt-42W"/>
    <m/>
    <s v="DEER1314-Ltg-Com-CFL"/>
    <s v="DEER1314"/>
  </r>
  <r>
    <n v="4033"/>
    <s v="C-In-CFLfixt-42w-4Lmp(182w)-dWP113-dWC50"/>
    <x v="492"/>
    <s v="DEER1314"/>
    <s v="Lighting Disposition"/>
    <d v="2015-03-06T00:00:00"/>
    <s v="Disposition: MeasuresList-May222014.xlsx"/>
    <s v="ErRobNc"/>
    <s v="Com-Iltg-dWatt-CFL"/>
    <s v="DEER"/>
    <s v="Scaled"/>
    <s v="Delta"/>
    <n v="0"/>
    <n v="0"/>
    <s v="None"/>
    <m/>
    <b v="0"/>
    <m/>
    <b v="1"/>
    <s v="Com"/>
    <s v="Any"/>
    <x v="4"/>
    <s v="InGen"/>
    <s v="Ltg_Fixture"/>
    <x v="23"/>
    <m/>
    <m/>
    <s v="ILtg-CFLfix-Com"/>
    <s v="ILtg-MH"/>
    <s v="HID Fixture based on Lamp/Blst: MH-250w(295w); Any type of housing; Any direction of light; Total Watts = 295"/>
    <s v="HID Fixture based on Lamp/Blst: PSMH-200w(232w); Any type of housing; Any direction of light; Total Watts = 232"/>
    <x v="631"/>
    <s v="HIDFixt-MH-250w(295w)"/>
    <s v="HIDFixt-PSMH-200w(232w)"/>
    <s v="CFLfixt-42w-4Lmp(182w)"/>
    <s v="Standard"/>
    <m/>
    <s v="WP source e.g.: PGECOLTG131r4"/>
    <s v="DEER1314-Ltg-Com-CFL"/>
    <s v="DEER1314"/>
  </r>
  <r>
    <n v="4034"/>
    <s v="C-In-CFLfixt-42w-4Lmp(192w)-dWP103-dWC40"/>
    <x v="492"/>
    <s v="DEER1314"/>
    <s v="Lighting Disposition"/>
    <d v="2015-03-06T00:00:00"/>
    <s v="Disposition: MeasuresList-May222014.xlsx"/>
    <s v="ErRobNc"/>
    <s v="Com-Iltg-dWatt-CFL"/>
    <s v="DEER"/>
    <s v="Scaled"/>
    <s v="Delta"/>
    <n v="0"/>
    <n v="0"/>
    <s v="None"/>
    <m/>
    <b v="0"/>
    <m/>
    <b v="1"/>
    <s v="Com"/>
    <s v="Any"/>
    <x v="4"/>
    <s v="InGen"/>
    <s v="Ltg_Fixture"/>
    <x v="23"/>
    <m/>
    <m/>
    <s v="ILtg-CFLfix-Com"/>
    <s v="ILtg-MH"/>
    <s v="HID Fixture based on Lamp/Blst: MH-250w(295w); Any type of housing; Any direction of light; Total Watts = 295"/>
    <s v="HID Fixture based on Lamp/Blst: PSMH-200w(232w); Any type of housing; Any direction of light; Total Watts = 232"/>
    <x v="632"/>
    <s v="HIDFixt-MH-250w(295w)"/>
    <s v="HIDFixt-PSMH-200w(232w)"/>
    <s v="CFLfixt-42w-4Lmp(192w)"/>
    <s v="Standard"/>
    <m/>
    <s v="WP source e.g.: SCE13LG085r2"/>
    <s v="DEER1314-Ltg-Com-CFL"/>
    <s v="DEER1314"/>
  </r>
  <r>
    <n v="4035"/>
    <s v="C-In-CFLfixt-44w(44w)-dWP11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3"/>
    <s v="CFLratio0353"/>
    <s v="CFLratio0353"/>
    <s v="CFLfixt-44w(44w)"/>
    <s v="Standard"/>
    <m/>
    <m/>
    <s v="DEER1314-Ltg-Com-CFL"/>
    <s v="DEER1314"/>
  </r>
  <r>
    <n v="4036"/>
    <s v="C-In-CFLfixt-45w(45w)-dWP113"/>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4"/>
    <s v="CFLratio0353"/>
    <s v="CFLratio0353"/>
    <s v="CFLfixt-45w(45w)"/>
    <s v="Standard"/>
    <m/>
    <m/>
    <s v="DEER1314-Ltg-Com-CFL"/>
    <s v="DEER1314"/>
  </r>
  <r>
    <n v="4037"/>
    <s v="C-In-CFLfixt-46w(46w)-dWP11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5"/>
    <s v="CFLratio0353"/>
    <s v="CFLratio0353"/>
    <s v="CFLfixt-46w(46w)"/>
    <s v="Standard"/>
    <m/>
    <m/>
    <s v="DEER1314-Ltg-Com-CFL"/>
    <s v="DEER1314"/>
  </r>
  <r>
    <n v="4038"/>
    <s v="C-In-CFLfixt-48w(48w)-dWP12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6"/>
    <s v="CFLratio0353"/>
    <s v="CFLratio0353"/>
    <s v="CFLfixt-48w(48w)"/>
    <s v="Standard"/>
    <m/>
    <m/>
    <s v="DEER1314-Ltg-Com-CFL"/>
    <s v="DEER1314"/>
  </r>
  <r>
    <n v="4039"/>
    <s v="C-In-CFLfixt-50w(50w)-dWP12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81"/>
    <s v="CFLratio0353"/>
    <s v="CFLratio0353"/>
    <s v="CFLfixt-50w(50w)"/>
    <s v="Standard"/>
    <m/>
    <m/>
    <s v="DEER1314-Ltg-Com-CFL"/>
    <s v="DEER1314"/>
  </r>
  <r>
    <n v="4040"/>
    <s v="C-In-CFLfixt-50w-4Lmp(244w)-dWP214-dWC121"/>
    <x v="492"/>
    <s v="DEER1314"/>
    <s v="Lighting Disposition"/>
    <d v="2015-03-06T00:00:00"/>
    <s v="Disposition: MeasuresList-May222014.xlsx"/>
    <s v="ErRobNc"/>
    <s v="Com-Iltg-dWatt-CFL"/>
    <s v="DEER"/>
    <s v="Scaled"/>
    <s v="Delta"/>
    <n v="0"/>
    <n v="0"/>
    <s v="None"/>
    <m/>
    <b v="0"/>
    <m/>
    <b v="1"/>
    <s v="Com"/>
    <s v="Any"/>
    <x v="4"/>
    <s v="InGen"/>
    <s v="Ltg_Fixture"/>
    <x v="23"/>
    <m/>
    <m/>
    <s v="ILtg-CFLfix-Com"/>
    <s v="ILtg-MH"/>
    <s v="HID Fixture based on Lamp/Blst: MH-400w(458w); Any type of housing; Any direction of light; Total Watts = 458"/>
    <s v="HID Fixture based on Lamp/Blst: PSMH-320w(365w); Any type of housing; Any direction of light; Total Watts = 365"/>
    <x v="637"/>
    <s v="HIDFixt-MH-400w(458w)"/>
    <s v="HIDFixt-PSMH-320w(365w)"/>
    <s v="CFLfixt-50w-4Lmp(244w)"/>
    <s v="Standard"/>
    <m/>
    <s v="Not Used in 2013-2014 Final Lighting Disposition"/>
    <s v="DEER1314-Ltg-Com-CFL"/>
    <s v="DEER1314"/>
  </r>
  <r>
    <n v="4041"/>
    <s v="C-In-CFLfixt-50w-4Lmp(244w)-dwP214-dwC156"/>
    <x v="492"/>
    <s v="DEER1314"/>
    <s v="Lighting Disposition"/>
    <d v="2015-03-06T00:00:00"/>
    <s v="RevisedHighBay.xlsx"/>
    <s v="ErRobNc"/>
    <s v="Com-Iltg-dWatt-LF"/>
    <s v="DEER"/>
    <s v="Scaled"/>
    <s v="Delta"/>
    <n v="0"/>
    <n v="0"/>
    <s v="None"/>
    <m/>
    <b v="0"/>
    <m/>
    <b v="1"/>
    <s v="Com"/>
    <s v="Any"/>
    <x v="4"/>
    <s v="InGen"/>
    <s v="Ltg_Fixture"/>
    <x v="23"/>
    <m/>
    <m/>
    <s v="ILtg-CFLfix-Com"/>
    <s v="ILtg-MH"/>
    <s v="HID Fixture based on Lamp/Blst: MH-400w(458w); Any type of housing; Any direction of light; Total Watts = 458"/>
    <s v="HID Fixture based on Lamp/Blst: PSMH-350w(400w); Any type of housing; Any direction of light; Total Watts = 400"/>
    <x v="637"/>
    <s v="HIDFixt-MH-400w(458w)"/>
    <s v="HIDFixt-PSMH-350w(400w)"/>
    <s v="CFLfixt-50w-4Lmp(244w)"/>
    <s v="Standard"/>
    <m/>
    <m/>
    <s v="DEER1314-Ltg-Com-LF"/>
    <s v="DEER1314"/>
  </r>
  <r>
    <n v="4042"/>
    <s v="C-In-CFLfixt-50w-6Lmp(360w)-dWP98"/>
    <x v="492"/>
    <s v="DEER1314"/>
    <s v="Lighting Disposition"/>
    <d v="2015-03-06T00:00:00"/>
    <s v="Disposition: MeasuresList-May222014.xlsx"/>
    <s v="RobNc"/>
    <s v="Com-Iltg-dWatt-CFL"/>
    <s v="DEER"/>
    <s v="Scaled"/>
    <s v="Delta"/>
    <n v="0"/>
    <n v="0"/>
    <s v="None"/>
    <m/>
    <b v="0"/>
    <m/>
    <b v="1"/>
    <s v="Com"/>
    <s v="Any"/>
    <x v="4"/>
    <s v="InGen"/>
    <s v="Ltg_Fixture"/>
    <x v="23"/>
    <m/>
    <m/>
    <s v="ILtg-CFLfix-Com"/>
    <s v="ILtg-MH"/>
    <s v="HID Fixture based on Lamp/Blst: MH-400w(458w); Any type of housing; Any direction of light; Total Watts = 458"/>
    <s v="HID Fixture based on Lamp/Blst: MH-400w(458w); Any type of housing; Any direction of light; Total Watts = 458"/>
    <x v="638"/>
    <s v="HIDFixt-MH-400w(458w)"/>
    <s v="HIDFixt-MH-400w(458w)"/>
    <s v="CFLfixt-50w-6Lmp(360w)"/>
    <s v="Standard"/>
    <m/>
    <s v="Not Used in 2013-2014 Final Lighting Disposition"/>
    <s v="DEER1314-Ltg-Com-CFL"/>
    <s v="DEER1314"/>
  </r>
  <r>
    <n v="4043"/>
    <s v="C-In-CFLfixt-50w-6Lmp(360w)-dwP98-dwC40"/>
    <x v="492"/>
    <s v="DEER1314"/>
    <s v="Lighting Disposition"/>
    <d v="2015-03-06T00:00:00"/>
    <s v="RevisedHighBay.xlsx"/>
    <s v="ErRobNc"/>
    <s v="Com-Iltg-dWatt-LF"/>
    <s v="DEER"/>
    <s v="Scaled"/>
    <s v="Delta"/>
    <n v="0"/>
    <n v="0"/>
    <s v="None"/>
    <m/>
    <b v="0"/>
    <m/>
    <b v="1"/>
    <s v="Com"/>
    <s v="Any"/>
    <x v="4"/>
    <s v="InGen"/>
    <s v="Ltg_Fixture"/>
    <x v="23"/>
    <m/>
    <m/>
    <s v="ILtg-CFLfix-Com"/>
    <s v="ILtg-MH"/>
    <s v="HID Fixture based on Lamp/Blst: MH-400w(458w); Any type of housing; Any direction of light; Total Watts = 458"/>
    <s v="HID Fixture based on Lamp/Blst: PSMH-350w(400w); Any type of housing; Any direction of light; Total Watts = 400"/>
    <x v="638"/>
    <s v="HIDFixt-MH-400w(458w)"/>
    <s v="HIDFixt-PSMH-350w(400w)"/>
    <s v="CFLfixt-50w-6Lmp(360w)"/>
    <s v="Standard"/>
    <m/>
    <m/>
    <s v="DEER1314-Ltg-Com-LF"/>
    <s v="DEER1314"/>
  </r>
  <r>
    <n v="4044"/>
    <s v="C-In-CFLfixt-52w(52w)-dWP13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39"/>
    <s v="CFLratio0353"/>
    <s v="CFLratio0353"/>
    <s v="CFLfixt-52w(52w)"/>
    <s v="Standard"/>
    <m/>
    <m/>
    <s v="DEER1314-Ltg-Com-CFL"/>
    <s v="DEER1314"/>
  </r>
  <r>
    <n v="4045"/>
    <s v="C-In-CFLfixt-54w(54w)-dWP136"/>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0"/>
    <s v="CFLratio0353"/>
    <s v="CFLratio0353"/>
    <s v="CFLfixt-54w(54w)"/>
    <s v="Standard"/>
    <m/>
    <m/>
    <s v="DEER1314-Ltg-Com-CFL"/>
    <s v="DEER1314"/>
  </r>
  <r>
    <n v="4046"/>
    <s v="C-In-CFLfixt-55w(55w)-dWP139"/>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82"/>
    <s v="CFLratio0353"/>
    <s v="CFLratio0353"/>
    <s v="CFLfixt-55w(55w)"/>
    <s v="Standard"/>
    <s v="Com-Lighting-InGen_CFLratio0353_CFLfixt-55W"/>
    <m/>
    <s v="DEER1314-Ltg-Com-CFL"/>
    <s v="DEER1314"/>
  </r>
  <r>
    <n v="4047"/>
    <s v="C-In-CFLfixt-64w(64w)-dWP161"/>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1"/>
    <s v="CFLratio0353"/>
    <s v="CFLratio0353"/>
    <s v="CFLfixt-64w(64w)"/>
    <s v="Standard"/>
    <m/>
    <m/>
    <s v="DEER1314-Ltg-Com-CFL"/>
    <s v="DEER1314"/>
  </r>
  <r>
    <n v="4048"/>
    <s v="C-In-CFLfixt-65w(65w)-dWP164"/>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2"/>
    <s v="CFLratio0353"/>
    <s v="CFLratio0353"/>
    <s v="CFLfixt-65w(65w)"/>
    <s v="Standard"/>
    <m/>
    <m/>
    <s v="DEER1314-Ltg-Com-CFL"/>
    <s v="DEER1314"/>
  </r>
  <r>
    <n v="4049"/>
    <s v="C-In-CFLfixt-69w(69w)-dWP174"/>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3"/>
    <s v="CFLratio0353"/>
    <s v="CFLratio0353"/>
    <s v="CFLfixt-69w(69w)"/>
    <s v="Standard"/>
    <m/>
    <m/>
    <s v="DEER1314-Ltg-Com-CFL"/>
    <s v="DEER1314"/>
  </r>
  <r>
    <n v="4050"/>
    <s v="C-In-CFLfixt-70w(70w)-dWP177"/>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4"/>
    <s v="CFLratio0353"/>
    <s v="CFLratio0353"/>
    <s v="CFLfixt-70w(70w)"/>
    <s v="Standard"/>
    <m/>
    <m/>
    <s v="DEER1314-Ltg-Com-CFL"/>
    <s v="DEER1314"/>
  </r>
  <r>
    <n v="4051"/>
    <s v="C-In-CFLfixt-72w(72w)-dWP182"/>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5"/>
    <s v="CFLratio0353"/>
    <s v="CFLratio0353"/>
    <s v="CFLfixt-72w(72w)"/>
    <s v="Standard"/>
    <m/>
    <m/>
    <s v="DEER1314-Ltg-Com-CFL"/>
    <s v="DEER1314"/>
  </r>
  <r>
    <n v="4052"/>
    <s v="C-In-CFLfixt-78w(78w)-dWP197"/>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6"/>
    <s v="CFLratio0353"/>
    <s v="CFLratio0353"/>
    <s v="CFLfixt-78w(78w)"/>
    <s v="Standard"/>
    <m/>
    <m/>
    <s v="DEER1314-Ltg-Com-CFL"/>
    <s v="DEER1314"/>
  </r>
  <r>
    <n v="4053"/>
    <s v="C-In-CFLfixt-7w(7w)-dWP17"/>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487"/>
    <s v="CFLratio0353"/>
    <s v="CFLratio0353"/>
    <s v="CFLfixt-7w(7w)"/>
    <s v="Standard"/>
    <m/>
    <m/>
    <s v="DEER1314-Ltg-Com-CFL"/>
    <s v="DEER1314"/>
  </r>
  <r>
    <n v="4054"/>
    <s v="C-In-CFLfixt-8w(8w)-dWP20"/>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7"/>
    <s v="CFLratio0353"/>
    <s v="CFLratio0353"/>
    <s v="CFLfixt-8w(8w)"/>
    <s v="Standard"/>
    <m/>
    <m/>
    <s v="DEER1314-Ltg-Com-CFL"/>
    <s v="DEER1314"/>
  </r>
  <r>
    <n v="4055"/>
    <s v="C-In-CFLfixt-92w(92w)-dWP232"/>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8"/>
    <s v="CFLratio0353"/>
    <s v="CFLratio0353"/>
    <s v="CFLfixt-92w(92w)"/>
    <s v="Standard"/>
    <m/>
    <m/>
    <s v="DEER1314-Ltg-Com-CFL"/>
    <s v="DEER1314"/>
  </r>
  <r>
    <n v="4056"/>
    <s v="C-In-CFLfixt-96w(96w)-dWP242"/>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49"/>
    <s v="CFLratio0353"/>
    <s v="CFLratio0353"/>
    <s v="CFLfixt-96w(96w)"/>
    <s v="Standard"/>
    <m/>
    <m/>
    <s v="DEER1314-Ltg-Com-CFL"/>
    <s v="DEER1314"/>
  </r>
  <r>
    <n v="4057"/>
    <s v="C-In-CFLfixt-Circ-22w(22w)-dWP55"/>
    <x v="491"/>
    <s v="DEER1314"/>
    <s v="Lighting Disposition"/>
    <d v="2015-03-06T00:00:00"/>
    <s v="Disposition: MeasuresList-October312014.xlsx"/>
    <s v="RobNc"/>
    <s v="Com-Iltg-dWatt-CFL"/>
    <s v="DEER"/>
    <s v="Scaled"/>
    <s v="BaseRatio"/>
    <n v="0"/>
    <n v="0"/>
    <s v="None"/>
    <m/>
    <b v="0"/>
    <m/>
    <b v="1"/>
    <s v="Com"/>
    <s v="Any"/>
    <x v="4"/>
    <s v="InGen"/>
    <s v="Ltg_Fixture"/>
    <x v="23"/>
    <m/>
    <m/>
    <s v="ILtg-CFLfix-Com"/>
    <m/>
    <s v="CFL fixture based on:  Ballast; Total Watts = 3.53"/>
    <s v="CFL fixture based on:  Ballast; Total Watts = 3.53"/>
    <x v="650"/>
    <s v="CFLratio0353"/>
    <s v="CFLratio0353"/>
    <s v="CFLfixt-Circ-22w(22w)"/>
    <s v="Standard"/>
    <m/>
    <m/>
    <s v="DEER1314-Ltg-Com-CFL"/>
    <s v="DEER1314"/>
  </r>
  <r>
    <n v="4058"/>
    <s v="C-In-CFLretrofit-42w+6Blst(273w)-dwP185-dwC127"/>
    <x v="493"/>
    <s v="DEER1314"/>
    <s v="Lighting Disposition"/>
    <d v="2015-03-06T00:00:00"/>
    <s v="RevisedHighBay.xlsx"/>
    <s v="ErRobNc"/>
    <s v="Com-Iltg-dWatt-LF"/>
    <s v="DEER"/>
    <s v="Scaled"/>
    <s v="Delta"/>
    <n v="0"/>
    <n v="0"/>
    <s v="None"/>
    <m/>
    <b v="0"/>
    <m/>
    <b v="1"/>
    <s v="Com"/>
    <s v="Any"/>
    <x v="4"/>
    <s v="InGen"/>
    <s v="Ltg_Lmp+Blst"/>
    <x v="28"/>
    <m/>
    <m/>
    <s v="ILtg-CFLfix-Com"/>
    <s v="ILtg-MH"/>
    <s v="HID Lamp and Ballast: HID Lamp: Metal Halide , Any shape, 400w, Universal position, 32835 lm, CRI = 65, rated hours = 20000 (1); HID Ballast: Constant Wattage Autotransformer, No dimming capability (1); Total Watts = 458"/>
    <s v="HID Fixture based on Lamp/Blst: PSMH-350w(400w); Any type of housing; Any direction of light; Total Watts = 400"/>
    <x v="651"/>
    <s v="MH-400w(458w)"/>
    <s v="HIDFixt-PSMH-350w(400w)"/>
    <s v="CFLretrofit-42w+6Blst(273w)"/>
    <s v="Standard"/>
    <m/>
    <m/>
    <s v="DEER1314-Ltg-Com-LF"/>
    <s v="DEER1314"/>
  </r>
  <r>
    <n v="4059"/>
    <s v="C-In-CFLretrofit-42w+6Blst(273w)-dWP185-dWC92"/>
    <x v="494"/>
    <s v="DEER1314"/>
    <s v="Lighting Disposition"/>
    <d v="2015-03-06T00:00:00"/>
    <s v="Disposition: MeasuresList-May222014.xlsx"/>
    <s v="ErRobNc"/>
    <s v="Com-Iltg-dWatt-LF"/>
    <s v="DEER"/>
    <s v="Scaled"/>
    <s v="Delta"/>
    <n v="0"/>
    <n v="0"/>
    <s v="None"/>
    <m/>
    <b v="0"/>
    <m/>
    <b v="1"/>
    <s v="Com"/>
    <s v="Any"/>
    <x v="4"/>
    <s v="InGen"/>
    <s v="Ltg_Lmp+Blst"/>
    <x v="28"/>
    <m/>
    <m/>
    <s v="ILtg-CFLfix-Com"/>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651"/>
    <s v="MH-400w(458w)"/>
    <s v="PSMH-320w(365w)"/>
    <s v="CFLretrofit-42w+6Blst(273w)"/>
    <s v="Standard"/>
    <m/>
    <s v="Not Used in 2013-2014 Final Lighting Disposition"/>
    <s v="DEER1314-Ltg-Com-LF"/>
    <s v="DEER1314"/>
  </r>
  <r>
    <n v="4060"/>
    <s v="C-In-CFLretrofit-50w+4Blst(233w)-dWP225-dWC132"/>
    <x v="494"/>
    <s v="DEER1314"/>
    <s v="Lighting Disposition"/>
    <d v="2015-03-06T00:00:00"/>
    <s v="Disposition: MeasuresList-May222014.xlsx"/>
    <s v="ErRobNc"/>
    <s v="Com-Iltg-dWatt-LF"/>
    <s v="DEER"/>
    <s v="Scaled"/>
    <s v="Delta"/>
    <n v="0"/>
    <n v="0"/>
    <s v="None"/>
    <m/>
    <b v="0"/>
    <m/>
    <b v="1"/>
    <s v="Com"/>
    <s v="Any"/>
    <x v="4"/>
    <s v="InGen"/>
    <s v="Ltg_Lmp+Blst"/>
    <x v="28"/>
    <m/>
    <m/>
    <s v="ILtg-CFLfix-Com"/>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652"/>
    <s v="MH-400w(458w)"/>
    <s v="PSMH-320w(365w)"/>
    <s v="CFLretrofit-50w+4Blst(233w)"/>
    <s v="Standard"/>
    <m/>
    <s v="Not Used in 2013-2014 Final Lighting Disposition"/>
    <s v="DEER1314-Ltg-Com-LF"/>
    <s v="DEER1314"/>
  </r>
  <r>
    <n v="4061"/>
    <s v="C-In-CFLretrofit-50w+4Blst(233w)-dwP225-dwC167"/>
    <x v="493"/>
    <s v="DEER1314"/>
    <s v="Lighting Disposition"/>
    <d v="2015-03-06T00:00:00"/>
    <s v="RevisedHighBay.xlsx"/>
    <s v="ErRobNc"/>
    <s v="Com-Iltg-dWatt-LF"/>
    <s v="DEER"/>
    <s v="Scaled"/>
    <s v="Delta"/>
    <n v="0"/>
    <n v="0"/>
    <s v="None"/>
    <m/>
    <b v="0"/>
    <m/>
    <b v="1"/>
    <s v="Com"/>
    <s v="Any"/>
    <x v="4"/>
    <s v="InGen"/>
    <s v="Ltg_Lmp+Blst"/>
    <x v="28"/>
    <m/>
    <m/>
    <s v="ILtg-CFLfix-Com"/>
    <s v="ILtg-MH"/>
    <s v="HID Lamp and Ballast: HID Lamp: Metal Halide , Any shape, 400w, Universal position, 32835 lm, CRI = 65, rated hours = 20000 (1); HID Ballast: Constant Wattage Autotransformer, No dimming capability (1); Total Watts = 458"/>
    <s v="HID Fixture based on Lamp/Blst: PSMH-350w(400w); Any type of housing; Any direction of light; Total Watts = 400"/>
    <x v="652"/>
    <s v="MH-400w(458w)"/>
    <s v="HIDFixt-PSMH-350w(400w)"/>
    <s v="CFLretrofit-50w+4Blst(233w)"/>
    <s v="Standard"/>
    <m/>
    <m/>
    <s v="DEER1314-Ltg-Com-LF"/>
    <s v="DEER1314"/>
  </r>
  <r>
    <n v="4062"/>
    <s v="C-In-CFLscw(100w)-dWP25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2"/>
    <s v="CFLratio0357"/>
    <s v="CFLratio0357"/>
    <s v="CFLscw(100w)"/>
    <s v="Standard"/>
    <s v="Com-Lighting-InGen_CFLratio0357_CFLscw-100w"/>
    <m/>
    <s v="DEER1314-Ltg-Com-CFL"/>
    <s v="DEER1314"/>
  </r>
  <r>
    <n v="4063"/>
    <s v="C-In-CFLscw(10w)-dWP2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3"/>
    <s v="CFLratio0357"/>
    <s v="CFLratio0357"/>
    <s v="CFLscw(10w)"/>
    <s v="Standard"/>
    <m/>
    <m/>
    <s v="DEER1314-Ltg-Com-CFL"/>
    <s v="DEER1314"/>
  </r>
  <r>
    <n v="4064"/>
    <s v="C-In-CFLscw(11w)-dWP2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4"/>
    <s v="CFLratio0357"/>
    <s v="CFLratio0357"/>
    <s v="CFLscw(11w)"/>
    <s v="Standard"/>
    <s v="Com-Lighting-InGen_CFLratio0357_CFLscw-11w"/>
    <m/>
    <s v="DEER1314-Ltg-Com-CFL"/>
    <s v="DEER1314"/>
  </r>
  <r>
    <n v="4065"/>
    <s v="C-In-CFLscw(12w)-dWP3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5"/>
    <s v="CFLratio0357"/>
    <s v="CFLratio0357"/>
    <s v="CFLscw(12w)"/>
    <s v="Standard"/>
    <m/>
    <m/>
    <s v="DEER1314-Ltg-Com-CFL"/>
    <s v="DEER1314"/>
  </r>
  <r>
    <n v="4066"/>
    <s v="C-In-CFLscw(13w)-dWP3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6"/>
    <s v="CFLratio0357"/>
    <s v="CFLratio0357"/>
    <s v="CFLscw(13w)"/>
    <s v="Standard"/>
    <s v="Com-Lighting-InGen_CFLratio0357_CFLscw-13w"/>
    <m/>
    <s v="DEER1314-Ltg-Com-CFL"/>
    <s v="DEER1314"/>
  </r>
  <r>
    <n v="4067"/>
    <s v="C-In-CFLscw(14w)-dWP3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7"/>
    <s v="CFLratio0357"/>
    <s v="CFLratio0357"/>
    <s v="CFLscw(14w)"/>
    <s v="Standard"/>
    <m/>
    <m/>
    <s v="DEER1314-Ltg-Com-CFL"/>
    <s v="DEER1314"/>
  </r>
  <r>
    <n v="4068"/>
    <s v="C-In-CFLscw(150w)-dWP38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8"/>
    <s v="CFLratio0357"/>
    <s v="CFLratio0357"/>
    <s v="CFLscw(150w)"/>
    <s v="Standard"/>
    <m/>
    <m/>
    <s v="DEER1314-Ltg-Com-CFL"/>
    <s v="DEER1314"/>
  </r>
  <r>
    <n v="4069"/>
    <s v="C-In-CFLscw(15w)-dWP3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499"/>
    <s v="CFLratio0357"/>
    <s v="CFLratio0357"/>
    <s v="CFLscw(15w)"/>
    <s v="Standard"/>
    <m/>
    <m/>
    <s v="DEER1314-Ltg-Com-CFL"/>
    <s v="DEER1314"/>
  </r>
  <r>
    <n v="4070"/>
    <s v="C-In-CFLscw(16w)-dWP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0"/>
    <s v="CFLratio0357"/>
    <s v="CFLratio0357"/>
    <s v="CFLscw(16w)"/>
    <s v="Standard"/>
    <s v="Com-Lighting-InGen_CFLratio0357_CFLscw-16w"/>
    <m/>
    <s v="DEER1314-Ltg-Com-CFL"/>
    <s v="DEER1314"/>
  </r>
  <r>
    <n v="4071"/>
    <s v="C-In-CFLscw(17w)-dWP4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1"/>
    <s v="CFLratio0357"/>
    <s v="CFLratio0357"/>
    <s v="CFLscw(17w)"/>
    <s v="Standard"/>
    <m/>
    <m/>
    <s v="DEER1314-Ltg-Com-CFL"/>
    <s v="DEER1314"/>
  </r>
  <r>
    <n v="4072"/>
    <s v="C-In-CFLscw(18w)-dWP132"/>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0W lamp; lm=2174, Rated Life=1500hrs"/>
    <s v="Incandescent lamp: 150W lamp; lm=2174, Rated Life=1500hrs"/>
    <x v="502"/>
    <s v="Incan(150w)"/>
    <s v="Incan(150w)"/>
    <s v="CFLscw(18w)"/>
    <s v="Standard"/>
    <m/>
    <m/>
    <s v="DEER1314-Ltg-Com-CFL"/>
    <s v="DEER1314"/>
  </r>
  <r>
    <n v="4073"/>
    <s v="C-In-CFLscw(18w)-dWP4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2"/>
    <s v="CFLratio0357"/>
    <s v="CFLratio0357"/>
    <s v="CFLscw(18w)"/>
    <s v="Standard"/>
    <m/>
    <m/>
    <s v="DEER1314-Ltg-Com-CFL"/>
    <s v="DEER1314"/>
  </r>
  <r>
    <n v="4074"/>
    <s v="C-In-CFLscw(18w)-dWP46-2"/>
    <x v="496"/>
    <s v="DEER1314"/>
    <s v="Lighting Disposition"/>
    <d v="2015-03-06T00:00:00"/>
    <s v="Disposition: MeasuresList-October312014.xlsx"/>
    <s v="RobNc"/>
    <s v="Com-Iltg-dWatt-CFL"/>
    <s v="DEER"/>
    <s v="Scaled"/>
    <s v="Delta"/>
    <n v="0"/>
    <n v="0"/>
    <s v="None"/>
    <m/>
    <b v="0"/>
    <m/>
    <b v="1"/>
    <s v="Com"/>
    <s v="Any"/>
    <x v="4"/>
    <s v="InGen"/>
    <s v="Ltg_Lamp"/>
    <x v="24"/>
    <m/>
    <m/>
    <s v="ILtg-CFL-Com"/>
    <s v="ILtg-Lfluor-T12Mag"/>
    <s v="LF Fixture based on: LFLmpBlst-Circ12-12in-32w+MagES-RS-NLO; Any type of housing, any direction of light, No integral control; Total Watts = 64"/>
    <s v="LF Fixture based on: LFLmpBlst-Circ12-12in-32w+MagES-RS-NLO; Any type of housing, any direction of light, No integral control; Total Watts = 64"/>
    <x v="502"/>
    <s v="LFFixt-Circ12-12in-32w+MagES-RS-NLO(64w)"/>
    <s v="LFFixt-Circ12-12in-32w+MagES-RS-NLO(64w)"/>
    <s v="CFLscw(18w)"/>
    <s v="Standard"/>
    <m/>
    <m/>
    <s v="DEER1314-Ltg-Com-CFL"/>
    <s v="DEER1314"/>
  </r>
  <r>
    <n v="4075"/>
    <s v="C-In-CFLscw(19w)-dWP4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3"/>
    <s v="CFLratio0357"/>
    <s v="CFLratio0357"/>
    <s v="CFLscw(19w)"/>
    <s v="Standard"/>
    <m/>
    <m/>
    <s v="DEER1314-Ltg-Com-CFL"/>
    <s v="DEER1314"/>
  </r>
  <r>
    <n v="4076"/>
    <s v="C-In-CFLscw(200w)-dWP51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4"/>
    <s v="CFLratio0357"/>
    <s v="CFLratio0357"/>
    <s v="CFLscw(200w)"/>
    <s v="Standard"/>
    <s v="Com-Lighting-InGen_CFLratio0357_CFLscw-200w"/>
    <m/>
    <s v="DEER1314-Ltg-Com-CFL"/>
    <s v="DEER1314"/>
  </r>
  <r>
    <n v="4077"/>
    <s v="C-In-CFLscw(20w)-dWP5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5"/>
    <s v="CFLratio0357"/>
    <s v="CFLratio0357"/>
    <s v="CFLscw(20w)"/>
    <s v="Standard"/>
    <s v="Com-Lighting-InGen_CFLratio0357_CFLscw-20w"/>
    <m/>
    <s v="DEER1314-Ltg-Com-CFL"/>
    <s v="DEER1314"/>
  </r>
  <r>
    <n v="4078"/>
    <s v="C-In-CFLscw(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7"/>
    <s v="CFLratio0357"/>
    <s v="CFLratio0357"/>
    <s v="CFLscw(22w)"/>
    <s v="Standard"/>
    <m/>
    <m/>
    <s v="DEER1314-Ltg-Com-CFL"/>
    <s v="DEER1314"/>
  </r>
  <r>
    <n v="4079"/>
    <s v="C-In-CFLscw(23w)-dWP127"/>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0W lamp; lm=2174, Rated Life=1500hrs"/>
    <s v="Incandescent lamp: 150W lamp; lm=2174, Rated Life=1500hrs"/>
    <x v="508"/>
    <s v="Incan(150w)"/>
    <s v="Incan(150w)"/>
    <s v="CFLscw(23w)"/>
    <s v="Standard"/>
    <m/>
    <m/>
    <s v="DEER1314-Ltg-Com-CFL"/>
    <s v="DEER1314"/>
  </r>
  <r>
    <n v="4080"/>
    <s v="C-In-CFLscw(23w)-dWP177"/>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200W lamp; lm=3910, Rated Life=1500hrs"/>
    <s v="Incandescent lamp: 200W lamp; lm=3910, Rated Life=1500hrs"/>
    <x v="508"/>
    <s v="Incan(200w)"/>
    <s v="Incan(200w)"/>
    <s v="CFLscw(23w)"/>
    <s v="Standard"/>
    <m/>
    <m/>
    <s v="DEER1314-Ltg-Com-CFL"/>
    <s v="DEER1314"/>
  </r>
  <r>
    <n v="4081"/>
    <s v="C-In-CFLscw(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8"/>
    <s v="CFLratio0357"/>
    <s v="CFLratio0357"/>
    <s v="CFLscw(23w)"/>
    <s v="Standard"/>
    <s v="Com-Lighting-InGen_CFLratio0357_CFLscw-23w"/>
    <m/>
    <s v="DEER1314-Ltg-Com-CFL"/>
    <s v="DEER1314"/>
  </r>
  <r>
    <n v="4082"/>
    <s v="C-In-CFLscw(24w)-dWP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09"/>
    <s v="CFLratio0357"/>
    <s v="CFLratio0357"/>
    <s v="CFLscw(24w)"/>
    <s v="Standard"/>
    <m/>
    <m/>
    <s v="DEER1314-Ltg-Com-CFL"/>
    <s v="DEER1314"/>
  </r>
  <r>
    <n v="4083"/>
    <s v="C-In-CFLscw(25w)-dWP6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0"/>
    <s v="CFLratio0357"/>
    <s v="CFLratio0357"/>
    <s v="CFLscw(25w)"/>
    <s v="Standard"/>
    <s v="Com-Lighting-InGen_CFLratio0357_CFLscw-25w"/>
    <m/>
    <s v="DEER1314-Ltg-Com-CFL"/>
    <s v="DEER1314"/>
  </r>
  <r>
    <n v="4084"/>
    <s v="C-In-CFLscw(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1"/>
    <s v="CFLratio0357"/>
    <s v="CFLratio0357"/>
    <s v="CFLscw(26w)"/>
    <s v="Standard"/>
    <m/>
    <m/>
    <s v="DEER1314-Ltg-Com-CFL"/>
    <s v="DEER1314"/>
  </r>
  <r>
    <n v="4085"/>
    <s v="C-In-CFLscw(27w)-dWP6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2"/>
    <s v="CFLratio0357"/>
    <s v="CFLratio0357"/>
    <s v="CFLscw(27w)"/>
    <s v="Standard"/>
    <s v="Com-Lighting-InGen_CFLratio0357_CFLscw-27w"/>
    <m/>
    <s v="DEER1314-Ltg-Com-CFL"/>
    <s v="DEER1314"/>
  </r>
  <r>
    <n v="4086"/>
    <s v="C-In-CFLscw(28w)-dWP7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3"/>
    <s v="CFLratio0357"/>
    <s v="CFLratio0357"/>
    <s v="CFLscw(28w)"/>
    <s v="Standard"/>
    <m/>
    <m/>
    <s v="DEER1314-Ltg-Com-CFL"/>
    <s v="DEER1314"/>
  </r>
  <r>
    <n v="4087"/>
    <s v="C-In-CFLscw(30w)-dWP7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5"/>
    <s v="CFLratio0357"/>
    <s v="CFLratio0357"/>
    <s v="CFLscw(30w)"/>
    <s v="Standard"/>
    <s v="Com-Lighting-InGen_CFLratio0357_CFLscw-30w"/>
    <m/>
    <s v="DEER1314-Ltg-Com-CFL"/>
    <s v="DEER1314"/>
  </r>
  <r>
    <n v="4088"/>
    <s v="C-In-CFLscw(31w)-dWP7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6"/>
    <s v="CFLratio0357"/>
    <s v="CFLratio0357"/>
    <s v="CFLscw(31w)"/>
    <s v="Standard"/>
    <m/>
    <m/>
    <s v="DEER1314-Ltg-Com-CFL"/>
    <s v="DEER1314"/>
  </r>
  <r>
    <n v="4089"/>
    <s v="C-In-CFLscw(32w)-dWP118"/>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0W lamp; lm=2174, Rated Life=1500hrs"/>
    <s v="Incandescent lamp: 150W lamp; lm=2174, Rated Life=1500hrs"/>
    <x v="517"/>
    <s v="Incan(150w)"/>
    <s v="Incan(150w)"/>
    <s v="CFLscw(32w)"/>
    <s v="Standard"/>
    <m/>
    <m/>
    <s v="DEER1314-Ltg-Com-CFL"/>
    <s v="DEER1314"/>
  </r>
  <r>
    <n v="4090"/>
    <s v="C-In-CFLscw(32w)-dWP168"/>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200W lamp; lm=3910, Rated Life=1500hrs"/>
    <s v="Incandescent lamp: 200W lamp; lm=3910, Rated Life=1500hrs"/>
    <x v="517"/>
    <s v="Incan(200w)"/>
    <s v="Incan(200w)"/>
    <s v="CFLscw(32w)"/>
    <s v="Standard"/>
    <m/>
    <m/>
    <s v="DEER1314-Ltg-Com-CFL"/>
    <s v="DEER1314"/>
  </r>
  <r>
    <n v="4091"/>
    <s v="C-In-CFLscw(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7"/>
    <s v="CFLratio0357"/>
    <s v="CFLratio0357"/>
    <s v="CFLscw(32w)"/>
    <s v="Standard"/>
    <s v="Com-Lighting-InGen_CFLratio0357_CFLscw-32w"/>
    <m/>
    <s v="DEER1314-Ltg-Com-CFL"/>
    <s v="DEER1314"/>
  </r>
  <r>
    <n v="4092"/>
    <s v="C-In-CFLscw(36w)-dWP114"/>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0W lamp; lm=2174, Rated Life=1500hrs"/>
    <s v="Incandescent lamp: 150W lamp; lm=2174, Rated Life=1500hrs"/>
    <x v="653"/>
    <s v="Incan(150w)"/>
    <s v="Incan(150w)"/>
    <s v="CFLscw(36w)"/>
    <s v="Standard"/>
    <m/>
    <m/>
    <s v="DEER1314-Ltg-Com-CFL"/>
    <s v="DEER1314"/>
  </r>
  <r>
    <n v="4093"/>
    <s v="C-In-CFLscw(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11"/>
    <s v="CFLratio0357"/>
    <s v="CFLratio0357"/>
    <s v="CFLscw(40w)"/>
    <s v="Standard"/>
    <m/>
    <m/>
    <s v="DEER1314-Ltg-Com-CFL"/>
    <s v="DEER1314"/>
  </r>
  <r>
    <n v="4094"/>
    <s v="C-In-CFLscw(42w)-dWP10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19"/>
    <s v="CFLratio0357"/>
    <s v="CFLratio0357"/>
    <s v="CFLscw(42w)"/>
    <s v="Standard"/>
    <m/>
    <m/>
    <s v="DEER1314-Ltg-Com-CFL"/>
    <s v="DEER1314"/>
  </r>
  <r>
    <n v="4095"/>
    <s v="C-In-CFLscw(42w)-dWP108"/>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0W lamp; lm=2174, Rated Life=1500hrs"/>
    <s v="Incandescent lamp: 150W lamp; lm=2174, Rated Life=1500hrs"/>
    <x v="519"/>
    <s v="Incan(150w)"/>
    <s v="Incan(150w)"/>
    <s v="CFLscw(42w)"/>
    <s v="Standard"/>
    <s v="Com-Lighting-InGen_CFLratio0357_CFLscw-42w"/>
    <m/>
    <s v="DEER1314-Ltg-Com-CFL"/>
    <s v="DEER1314"/>
  </r>
  <r>
    <n v="4096"/>
    <s v="C-In-CFLscw(42w)-dWP458"/>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500W lamp; lm=5500, Rated Life=1500hrs"/>
    <s v="Incandescent lamp: 500W lamp; lm=5500, Rated Life=1500hrs"/>
    <x v="519"/>
    <s v="Incan(500w)"/>
    <s v="Incan(500w)"/>
    <s v="CFLscw(42w)"/>
    <s v="Standard"/>
    <m/>
    <m/>
    <s v="DEER1314-Ltg-Com-CFL"/>
    <s v="DEER1314"/>
  </r>
  <r>
    <n v="4097"/>
    <s v="C-In-CFLscw(42w)-dWP58"/>
    <x v="497"/>
    <s v="DEER1314"/>
    <s v="Lighting Disposition"/>
    <d v="2015-03-06T00:00:00"/>
    <s v="Disposition: MeasuresList-May222014.xlsx"/>
    <s v="RobNc"/>
    <s v="Com-Iltg-dWatt-CFL"/>
    <s v="DEER"/>
    <s v="Scaled"/>
    <s v="Delta"/>
    <n v="0"/>
    <n v="0"/>
    <s v="None"/>
    <m/>
    <b v="0"/>
    <m/>
    <b v="1"/>
    <s v="Com"/>
    <s v="Any"/>
    <x v="4"/>
    <s v="InGen"/>
    <s v="Ltg_Lamp"/>
    <x v="24"/>
    <m/>
    <m/>
    <s v="ILtg-CFL-Com"/>
    <s v="ILtg-MH"/>
    <s v="HID Lamp and Ballast: HID Lamp: Metal Halide , Any shape, 100w, Universal position (1); HID Ballast: Unspecified, No dimming capability (1); Total Watts = 100"/>
    <s v="HID Lamp and Ballast: HID Lamp: Metal Halide , Any shape, 100w, Universal position (1); HID Ballast: Unspecified, No dimming capability (1); Total Watts = 100"/>
    <x v="519"/>
    <s v="MH-100w(100w)"/>
    <s v="MH-100w(100w)"/>
    <s v="CFLscw(42w)"/>
    <s v="Standard"/>
    <m/>
    <s v="WP source e.g.: SCE13LG099r0"/>
    <s v="DEER1314-Ltg-Com-CFL"/>
    <s v="DEER1314"/>
  </r>
  <r>
    <n v="4098"/>
    <s v="C-In-CFLscw(45w)-dWP11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4"/>
    <s v="CFLratio0357"/>
    <s v="CFLratio0357"/>
    <s v="CFLscw(45w)"/>
    <s v="Standard"/>
    <m/>
    <m/>
    <s v="DEER1314-Ltg-Com-CFL"/>
    <s v="DEER1314"/>
  </r>
  <r>
    <n v="4099"/>
    <s v="C-In-CFLscw(4w)-dWP1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0"/>
    <s v="CFLratio0357"/>
    <s v="CFLratio0357"/>
    <s v="CFLscw(4w)"/>
    <s v="Standard"/>
    <s v="Com-Lighting-InGen_CFLratio0357_CFLscw-4w"/>
    <m/>
    <s v="DEER1314-Ltg-Com-CFL"/>
    <s v="DEER1314"/>
  </r>
  <r>
    <n v="4100"/>
    <s v="C-In-CFLscw(4w)-dWP12"/>
    <x v="489"/>
    <s v="DEER2011"/>
    <s v="Lighting Disposition"/>
    <d v="2014-07-31T00:00:00"/>
    <s v="Disposition: MeasuresList-October312014.xlsx"/>
    <s v="RobNc"/>
    <s v="Com-Iltg-dWatt-CFL"/>
    <s v="DEER"/>
    <s v="Scaled"/>
    <s v="BaseRatio"/>
    <n v="0"/>
    <n v="0"/>
    <s v="None"/>
    <m/>
    <b v="0"/>
    <m/>
    <b v="1"/>
    <s v="Com"/>
    <s v="Any"/>
    <x v="4"/>
    <s v="InGen"/>
    <s v="Ltg_Lamp"/>
    <x v="24"/>
    <m/>
    <m/>
    <s v="ILtg-CFL-Com"/>
    <m/>
    <s v="Res outdoor CFL base case, Total Watts = 4.07 x Msr Watts"/>
    <s v="Res outdoor CFL base case, Total Watts = 4.07 x Msr Watts"/>
    <x v="520"/>
    <s v="CFLratio0407"/>
    <s v="CFLratio0407"/>
    <s v="CFLscw(4w)"/>
    <s v="Standard"/>
    <m/>
    <s v="For PGE3PLTG173r1 only. This measure may only be claimed by this work paper.  For revision 2 and later, use C-In-CFLscw(4w)-dWP10.  "/>
    <s v="None"/>
    <s v="DEER2011"/>
  </r>
  <r>
    <n v="4101"/>
    <s v="C-In-CFLscw(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1"/>
    <s v="CFLratio0357"/>
    <s v="CFLratio0357"/>
    <s v="CFLscw(55w)"/>
    <s v="Standard"/>
    <s v="Com-Lighting-InGen_CFLratio0357_CFLscw-55w"/>
    <m/>
    <s v="DEER1314-Ltg-Com-CFL"/>
    <s v="DEER1314"/>
  </r>
  <r>
    <n v="4102"/>
    <s v="C-In-CFLscw(55w)-dWP145"/>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200W lamp; lm=3910, Rated Life=1500hrs"/>
    <s v="Incandescent lamp: 200W lamp; lm=3910, Rated Life=1500hrs"/>
    <x v="521"/>
    <s v="Incan(200w)"/>
    <s v="Incan(200w)"/>
    <s v="CFLscw(55w)"/>
    <s v="Standard"/>
    <m/>
    <m/>
    <s v="DEER1314-Ltg-Com-CFL"/>
    <s v="DEER1314"/>
  </r>
  <r>
    <n v="4103"/>
    <s v="C-In-CFLscw(60w)-dWP15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3"/>
    <s v="CFLratio0357"/>
    <s v="CFLratio0357"/>
    <s v="CFLscw(60w)"/>
    <s v="Standard"/>
    <s v="Com-Lighting-InGen_CFLratio0357_CFLscw-60w"/>
    <m/>
    <s v="DEER1314-Ltg-Com-CFL"/>
    <s v="DEER1314"/>
  </r>
  <r>
    <n v="4104"/>
    <s v="C-In-CFLscw(7w)-dWP1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5"/>
    <s v="CFLratio0357"/>
    <s v="CFLratio0357"/>
    <s v="CFLscw(7w)"/>
    <s v="Standard"/>
    <m/>
    <m/>
    <s v="DEER1314-Ltg-Com-CFL"/>
    <s v="DEER1314"/>
  </r>
  <r>
    <n v="4105"/>
    <s v="C-In-CFLscw(80w)-dWP20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6"/>
    <s v="CFLratio0357"/>
    <s v="CFLratio0357"/>
    <s v="CFLscw(80w)"/>
    <s v="Standard"/>
    <m/>
    <m/>
    <s v="DEER1314-Ltg-Com-CFL"/>
    <s v="DEER1314"/>
  </r>
  <r>
    <n v="4106"/>
    <s v="C-In-CFLscw(8w)-dWP2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7"/>
    <s v="CFLratio0357"/>
    <s v="CFLratio0357"/>
    <s v="CFLscw(8w)"/>
    <s v="Standard"/>
    <m/>
    <m/>
    <s v="DEER1314-Ltg-Com-CFL"/>
    <s v="DEER1314"/>
  </r>
  <r>
    <n v="4107"/>
    <s v="C-In-CFLscw(9w)-dWP2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28"/>
    <s v="CFLratio0357"/>
    <s v="CFLratio0357"/>
    <s v="CFLscw(9w)"/>
    <s v="Standard"/>
    <s v="Com-Lighting-InGen_CFLratio0357_CFLscw-9w"/>
    <m/>
    <s v="DEER1314-Ltg-Com-CFL"/>
    <s v="DEER1314"/>
  </r>
  <r>
    <n v="4108"/>
    <s v="C-In-CFLscw-A(10w)-dWP2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5"/>
    <s v="CFLratio0357"/>
    <s v="CFLratio0357"/>
    <s v="CFLscw-A(10w)"/>
    <s v="Standard"/>
    <m/>
    <m/>
    <s v="DEER1314-Ltg-Com-CFL"/>
    <s v="DEER1314"/>
  </r>
  <r>
    <n v="4109"/>
    <s v="C-In-CFLscw-A(11w)-dWP2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6"/>
    <s v="CFLratio0357"/>
    <s v="CFLratio0357"/>
    <s v="CFLscw-A(11w)"/>
    <s v="Standard"/>
    <m/>
    <m/>
    <s v="DEER1314-Ltg-Com-CFL"/>
    <s v="DEER1314"/>
  </r>
  <r>
    <n v="4110"/>
    <s v="C-In-CFLscw-A(12w)-dWP3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7"/>
    <s v="CFLratio0357"/>
    <s v="CFLratio0357"/>
    <s v="CFLscw-A(12w)"/>
    <s v="Standard"/>
    <m/>
    <m/>
    <s v="DEER1314-Ltg-Com-CFL"/>
    <s v="DEER1314"/>
  </r>
  <r>
    <n v="4111"/>
    <s v="C-In-CFLscw-A(13w)-dWP3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8"/>
    <s v="CFLratio0357"/>
    <s v="CFLratio0357"/>
    <s v="CFLscw-A(13w)"/>
    <s v="Standard"/>
    <m/>
    <m/>
    <s v="DEER1314-Ltg-Com-CFL"/>
    <s v="DEER1314"/>
  </r>
  <r>
    <n v="4112"/>
    <s v="C-In-CFLscw-A(14w)-dWP3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59"/>
    <s v="CFLratio0357"/>
    <s v="CFLratio0357"/>
    <s v="CFLscw-A(14w)"/>
    <s v="Standard"/>
    <m/>
    <m/>
    <s v="DEER1314-Ltg-Com-CFL"/>
    <s v="DEER1314"/>
  </r>
  <r>
    <n v="4113"/>
    <s v="C-In-CFLscw-A(15w)-dWP3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0"/>
    <s v="CFLratio0357"/>
    <s v="CFLratio0357"/>
    <s v="CFLscw-A(15w)"/>
    <s v="Standard"/>
    <m/>
    <m/>
    <s v="DEER1314-Ltg-Com-CFL"/>
    <s v="DEER1314"/>
  </r>
  <r>
    <n v="4114"/>
    <s v="C-In-CFLscw-A(16w)-dWP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1"/>
    <s v="CFLratio0357"/>
    <s v="CFLratio0357"/>
    <s v="CFLscw-A(16w)"/>
    <s v="Standard"/>
    <m/>
    <m/>
    <s v="DEER1314-Ltg-Com-CFL"/>
    <s v="DEER1314"/>
  </r>
  <r>
    <n v="4115"/>
    <s v="C-In-CFLscw-A(18w)-dWP4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2"/>
    <s v="CFLratio0357"/>
    <s v="CFLratio0357"/>
    <s v="CFLscw-A(18w)"/>
    <s v="Standard"/>
    <m/>
    <m/>
    <s v="DEER1314-Ltg-Com-CFL"/>
    <s v="DEER1314"/>
  </r>
  <r>
    <n v="4116"/>
    <s v="C-In-CFLscw-A(19w)-dWP4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3"/>
    <s v="CFLratio0357"/>
    <s v="CFLratio0357"/>
    <s v="CFLscw-A(19w)"/>
    <s v="Standard"/>
    <m/>
    <m/>
    <s v="DEER1314-Ltg-Com-CFL"/>
    <s v="DEER1314"/>
  </r>
  <r>
    <n v="4117"/>
    <s v="C-In-CFLscw-A(20w)-dWP5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4"/>
    <s v="CFLratio0357"/>
    <s v="CFLratio0357"/>
    <s v="CFLscw-A(20w)"/>
    <s v="Standard"/>
    <m/>
    <m/>
    <s v="DEER1314-Ltg-Com-CFL"/>
    <s v="DEER1314"/>
  </r>
  <r>
    <n v="4118"/>
    <s v="C-In-CFLscw-A(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5"/>
    <s v="CFLratio0357"/>
    <s v="CFLratio0357"/>
    <s v="CFLscw-A(22w)"/>
    <s v="Standard"/>
    <m/>
    <m/>
    <s v="DEER1314-Ltg-Com-CFL"/>
    <s v="DEER1314"/>
  </r>
  <r>
    <n v="4119"/>
    <s v="C-In-CFLscw-A(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6"/>
    <s v="CFLratio0357"/>
    <s v="CFLratio0357"/>
    <s v="CFLscw-A(23w)"/>
    <s v="Standard"/>
    <m/>
    <m/>
    <s v="DEER1314-Ltg-Com-CFL"/>
    <s v="DEER1314"/>
  </r>
  <r>
    <n v="4120"/>
    <s v="C-In-CFLscw-A(24w)-dWP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7"/>
    <s v="CFLratio0357"/>
    <s v="CFLratio0357"/>
    <s v="CFLscw-A(24w)"/>
    <s v="Standard"/>
    <m/>
    <m/>
    <s v="DEER1314-Ltg-Com-CFL"/>
    <s v="DEER1314"/>
  </r>
  <r>
    <n v="4121"/>
    <s v="C-In-CFLscw-A(25w)-dWP6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8"/>
    <s v="CFLratio0357"/>
    <s v="CFLratio0357"/>
    <s v="CFLscw-A(25w)"/>
    <s v="Standard"/>
    <m/>
    <m/>
    <s v="DEER1314-Ltg-Com-CFL"/>
    <s v="DEER1314"/>
  </r>
  <r>
    <n v="4122"/>
    <s v="C-In-CFLscw-A(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69"/>
    <s v="CFLratio0357"/>
    <s v="CFLratio0357"/>
    <s v="CFLscw-A(26w)"/>
    <s v="Standard"/>
    <m/>
    <m/>
    <s v="DEER1314-Ltg-Com-CFL"/>
    <s v="DEER1314"/>
  </r>
  <r>
    <n v="4123"/>
    <s v="C-In-CFLscw-A(27w)-dWP6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0"/>
    <s v="CFLratio0357"/>
    <s v="CFLratio0357"/>
    <s v="CFLscw-A(27w)"/>
    <s v="Standard"/>
    <m/>
    <m/>
    <s v="DEER1314-Ltg-Com-CFL"/>
    <s v="DEER1314"/>
  </r>
  <r>
    <n v="4124"/>
    <s v="C-In-CFLscw-A(28w)-dWP7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1"/>
    <s v="CFLratio0357"/>
    <s v="CFLratio0357"/>
    <s v="CFLscw-A(28w)"/>
    <s v="Standard"/>
    <m/>
    <m/>
    <s v="DEER1314-Ltg-Com-CFL"/>
    <s v="DEER1314"/>
  </r>
  <r>
    <n v="4125"/>
    <s v="C-In-CFLscw-A(30w)-dWP7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2"/>
    <s v="CFLratio0357"/>
    <s v="CFLratio0357"/>
    <s v="CFLscw-A(30w)"/>
    <s v="Standard"/>
    <m/>
    <m/>
    <s v="DEER1314-Ltg-Com-CFL"/>
    <s v="DEER1314"/>
  </r>
  <r>
    <n v="4126"/>
    <s v="C-In-CFLscw-A(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3"/>
    <s v="CFLratio0357"/>
    <s v="CFLratio0357"/>
    <s v="CFLscw-A(32w)"/>
    <s v="Standard"/>
    <m/>
    <m/>
    <s v="DEER1314-Ltg-Com-CFL"/>
    <s v="DEER1314"/>
  </r>
  <r>
    <n v="4127"/>
    <s v="C-In-CFLscw-A(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4"/>
    <s v="CFLratio0357"/>
    <s v="CFLratio0357"/>
    <s v="CFLscw-A(40w)"/>
    <s v="Standard"/>
    <m/>
    <m/>
    <s v="DEER1314-Ltg-Com-CFL"/>
    <s v="DEER1314"/>
  </r>
  <r>
    <n v="4128"/>
    <s v="C-In-CFLscw-A(42w)-dWP10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5"/>
    <s v="CFLratio0357"/>
    <s v="CFLratio0357"/>
    <s v="CFLscw-A(42w)"/>
    <s v="Standard"/>
    <m/>
    <m/>
    <s v="DEER1314-Ltg-Com-CFL"/>
    <s v="DEER1314"/>
  </r>
  <r>
    <n v="4129"/>
    <s v="C-In-CFLscw-A(45w)-dWP11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6"/>
    <s v="CFLratio0357"/>
    <s v="CFLratio0357"/>
    <s v="CFLscw-A(45w)"/>
    <s v="Standard"/>
    <m/>
    <m/>
    <s v="DEER1314-Ltg-Com-CFL"/>
    <s v="DEER1314"/>
  </r>
  <r>
    <n v="4130"/>
    <s v="C-In-CFLscw-A(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7"/>
    <s v="CFLratio0357"/>
    <s v="CFLratio0357"/>
    <s v="CFLscw-A(55w)"/>
    <s v="Standard"/>
    <m/>
    <m/>
    <s v="DEER1314-Ltg-Com-CFL"/>
    <s v="DEER1314"/>
  </r>
  <r>
    <n v="4131"/>
    <s v="C-In-CFLscw-A(7w)-dWP1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8"/>
    <s v="CFLratio0357"/>
    <s v="CFLratio0357"/>
    <s v="CFLscw-A(7w)"/>
    <s v="Standard"/>
    <m/>
    <m/>
    <s v="DEER1314-Ltg-Com-CFL"/>
    <s v="DEER1314"/>
  </r>
  <r>
    <n v="4132"/>
    <s v="C-In-CFLscw-A(8w)-dWP2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79"/>
    <s v="CFLratio0357"/>
    <s v="CFLratio0357"/>
    <s v="CFLscw-A(8w)"/>
    <s v="Standard"/>
    <m/>
    <m/>
    <s v="DEER1314-Ltg-Com-CFL"/>
    <s v="DEER1314"/>
  </r>
  <r>
    <n v="4133"/>
    <s v="C-In-CFLscw-A(9w)-dWP2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0"/>
    <s v="CFLratio0357"/>
    <s v="CFLratio0357"/>
    <s v="CFLscw-A(9w)"/>
    <s v="Standard"/>
    <m/>
    <m/>
    <s v="DEER1314-Ltg-Com-CFL"/>
    <s v="DEER1314"/>
  </r>
  <r>
    <n v="4134"/>
    <s v="C-In-CFLscw-Candle(10w)-dWP2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1"/>
    <s v="CFLratio0357"/>
    <s v="CFLratio0357"/>
    <s v="CFLscw-Candle(10w)"/>
    <s v="Standard"/>
    <m/>
    <m/>
    <s v="DEER1314-Ltg-Com-CFL"/>
    <s v="DEER1314"/>
  </r>
  <r>
    <n v="4135"/>
    <s v="C-In-CFLscw-Candle(11w)-dWP2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2"/>
    <s v="CFLratio0357"/>
    <s v="CFLratio0357"/>
    <s v="CFLscw-Candle(11w)"/>
    <s v="Standard"/>
    <m/>
    <m/>
    <s v="DEER1314-Ltg-Com-CFL"/>
    <s v="DEER1314"/>
  </r>
  <r>
    <n v="4136"/>
    <s v="C-In-CFLscw-Candle(12w)-dWP3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3"/>
    <s v="CFLratio0357"/>
    <s v="CFLratio0357"/>
    <s v="CFLscw-Candle(12w)"/>
    <s v="Standard"/>
    <m/>
    <m/>
    <s v="DEER1314-Ltg-Com-CFL"/>
    <s v="DEER1314"/>
  </r>
  <r>
    <n v="4137"/>
    <s v="C-In-CFLscw-Candle(13w)-dWP3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4"/>
    <s v="CFLratio0357"/>
    <s v="CFLratio0357"/>
    <s v="CFLscw-Candle(13w)"/>
    <s v="Standard"/>
    <m/>
    <m/>
    <s v="DEER1314-Ltg-Com-CFL"/>
    <s v="DEER1314"/>
  </r>
  <r>
    <n v="4138"/>
    <s v="C-In-CFLscw-Candle(14w)-dWP3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5"/>
    <s v="CFLratio0357"/>
    <s v="CFLratio0357"/>
    <s v="CFLscw-Candle(14w)"/>
    <s v="Standard"/>
    <m/>
    <m/>
    <s v="DEER1314-Ltg-Com-CFL"/>
    <s v="DEER1314"/>
  </r>
  <r>
    <n v="4139"/>
    <s v="C-In-CFLscw-Candle(15w)-dWP3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6"/>
    <s v="CFLratio0357"/>
    <s v="CFLratio0357"/>
    <s v="CFLscw-Candle(15w)"/>
    <s v="Standard"/>
    <m/>
    <m/>
    <s v="DEER1314-Ltg-Com-CFL"/>
    <s v="DEER1314"/>
  </r>
  <r>
    <n v="4140"/>
    <s v="C-In-CFLscw-Candle(16w)-dWP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7"/>
    <s v="CFLratio0357"/>
    <s v="CFLratio0357"/>
    <s v="CFLscw-Candle(16w)"/>
    <s v="Standard"/>
    <m/>
    <m/>
    <s v="DEER1314-Ltg-Com-CFL"/>
    <s v="DEER1314"/>
  </r>
  <r>
    <n v="4141"/>
    <s v="C-In-CFLscw-Candle(18w)-dWP4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8"/>
    <s v="CFLratio0357"/>
    <s v="CFLratio0357"/>
    <s v="CFLscw-Candle(18w)"/>
    <s v="Standard"/>
    <m/>
    <m/>
    <s v="DEER1314-Ltg-Com-CFL"/>
    <s v="DEER1314"/>
  </r>
  <r>
    <n v="4142"/>
    <s v="C-In-CFLscw-Candle(19w)-dWP4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89"/>
    <s v="CFLratio0357"/>
    <s v="CFLratio0357"/>
    <s v="CFLscw-Candle(19w)"/>
    <s v="Standard"/>
    <m/>
    <m/>
    <s v="DEER1314-Ltg-Com-CFL"/>
    <s v="DEER1314"/>
  </r>
  <r>
    <n v="4143"/>
    <s v="C-In-CFLscw-Candle(20w)-dWP5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0"/>
    <s v="CFLratio0357"/>
    <s v="CFLratio0357"/>
    <s v="CFLscw-Candle(20w)"/>
    <s v="Standard"/>
    <m/>
    <m/>
    <s v="DEER1314-Ltg-Com-CFL"/>
    <s v="DEER1314"/>
  </r>
  <r>
    <n v="4144"/>
    <s v="C-In-CFLscw-Candle(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1"/>
    <s v="CFLratio0357"/>
    <s v="CFLratio0357"/>
    <s v="CFLscw-Candle(22w)"/>
    <s v="Standard"/>
    <m/>
    <m/>
    <s v="DEER1314-Ltg-Com-CFL"/>
    <s v="DEER1314"/>
  </r>
  <r>
    <n v="4145"/>
    <s v="C-In-CFLscw-Candle(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2"/>
    <s v="CFLratio0357"/>
    <s v="CFLratio0357"/>
    <s v="CFLscw-Candle(23w)"/>
    <s v="Standard"/>
    <m/>
    <m/>
    <s v="DEER1314-Ltg-Com-CFL"/>
    <s v="DEER1314"/>
  </r>
  <r>
    <n v="4146"/>
    <s v="C-In-CFLscw-Candle(24w)-dWP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3"/>
    <s v="CFLratio0357"/>
    <s v="CFLratio0357"/>
    <s v="CFLscw-Candle(24w)"/>
    <s v="Standard"/>
    <m/>
    <m/>
    <s v="DEER1314-Ltg-Com-CFL"/>
    <s v="DEER1314"/>
  </r>
  <r>
    <n v="4147"/>
    <s v="C-In-CFLscw-Candle(25w)-dWP6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4"/>
    <s v="CFLratio0357"/>
    <s v="CFLratio0357"/>
    <s v="CFLscw-Candle(25w)"/>
    <s v="Standard"/>
    <m/>
    <m/>
    <s v="DEER1314-Ltg-Com-CFL"/>
    <s v="DEER1314"/>
  </r>
  <r>
    <n v="4148"/>
    <s v="C-In-CFLscw-Candle(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5"/>
    <s v="CFLratio0357"/>
    <s v="CFLratio0357"/>
    <s v="CFLscw-Candle(26w)"/>
    <s v="Standard"/>
    <m/>
    <m/>
    <s v="DEER1314-Ltg-Com-CFL"/>
    <s v="DEER1314"/>
  </r>
  <r>
    <n v="4149"/>
    <s v="C-In-CFLscw-Candle(27w)-dWP6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6"/>
    <s v="CFLratio0357"/>
    <s v="CFLratio0357"/>
    <s v="CFLscw-Candle(27w)"/>
    <s v="Standard"/>
    <m/>
    <m/>
    <s v="DEER1314-Ltg-Com-CFL"/>
    <s v="DEER1314"/>
  </r>
  <r>
    <n v="4150"/>
    <s v="C-In-CFLscw-Candle(28w)-dWP7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7"/>
    <s v="CFLratio0357"/>
    <s v="CFLratio0357"/>
    <s v="CFLscw-Candle(28w)"/>
    <s v="Standard"/>
    <m/>
    <m/>
    <s v="DEER1314-Ltg-Com-CFL"/>
    <s v="DEER1314"/>
  </r>
  <r>
    <n v="4151"/>
    <s v="C-In-CFLscw-Candle(30w)-dWP7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8"/>
    <s v="CFLratio0357"/>
    <s v="CFLratio0357"/>
    <s v="CFLscw-Candle(30w)"/>
    <s v="Standard"/>
    <m/>
    <m/>
    <s v="DEER1314-Ltg-Com-CFL"/>
    <s v="DEER1314"/>
  </r>
  <r>
    <n v="4152"/>
    <s v="C-In-CFLscw-Candle(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699"/>
    <s v="CFLratio0357"/>
    <s v="CFLratio0357"/>
    <s v="CFLscw-Candle(32w)"/>
    <s v="Standard"/>
    <m/>
    <m/>
    <s v="DEER1314-Ltg-Com-CFL"/>
    <s v="DEER1314"/>
  </r>
  <r>
    <n v="4153"/>
    <s v="C-In-CFLscw-Candle(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0"/>
    <s v="CFLratio0357"/>
    <s v="CFLratio0357"/>
    <s v="CFLscw-Candle(40w)"/>
    <s v="Standard"/>
    <m/>
    <m/>
    <s v="DEER1314-Ltg-Com-CFL"/>
    <s v="DEER1314"/>
  </r>
  <r>
    <n v="4154"/>
    <s v="C-In-CFLscw-Candle(42w)-dWP10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1"/>
    <s v="CFLratio0357"/>
    <s v="CFLratio0357"/>
    <s v="CFLscw-Candle(42w)"/>
    <s v="Standard"/>
    <m/>
    <m/>
    <s v="DEER1314-Ltg-Com-CFL"/>
    <s v="DEER1314"/>
  </r>
  <r>
    <n v="4155"/>
    <s v="C-In-CFLscw-Candle(45w)-dWP11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2"/>
    <s v="CFLratio0357"/>
    <s v="CFLratio0357"/>
    <s v="CFLscw-Candle(45w)"/>
    <s v="Standard"/>
    <m/>
    <m/>
    <s v="DEER1314-Ltg-Com-CFL"/>
    <s v="DEER1314"/>
  </r>
  <r>
    <n v="4156"/>
    <s v="C-In-CFLscw-Candle(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3"/>
    <s v="CFLratio0357"/>
    <s v="CFLratio0357"/>
    <s v="CFLscw-Candle(55w)"/>
    <s v="Standard"/>
    <m/>
    <m/>
    <s v="DEER1314-Ltg-Com-CFL"/>
    <s v="DEER1314"/>
  </r>
  <r>
    <n v="4157"/>
    <s v="C-In-CFLscw-Candle(7w)-dWP1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4"/>
    <s v="CFLratio0357"/>
    <s v="CFLratio0357"/>
    <s v="CFLscw-Candle(7w)"/>
    <s v="Standard"/>
    <m/>
    <m/>
    <s v="DEER1314-Ltg-Com-CFL"/>
    <s v="DEER1314"/>
  </r>
  <r>
    <n v="4158"/>
    <s v="C-In-CFLscw-Candle(8w)-dWP2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5"/>
    <s v="CFLratio0357"/>
    <s v="CFLratio0357"/>
    <s v="CFLscw-Candle(8w)"/>
    <s v="Standard"/>
    <m/>
    <m/>
    <s v="DEER1314-Ltg-Com-CFL"/>
    <s v="DEER1314"/>
  </r>
  <r>
    <n v="4159"/>
    <s v="C-In-CFLscw-Candle(9w)-dWP2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6"/>
    <s v="CFLratio0357"/>
    <s v="CFLratio0357"/>
    <s v="CFLscw-Candle(9w)"/>
    <s v="Standard"/>
    <m/>
    <m/>
    <s v="DEER1314-Ltg-Com-CFL"/>
    <s v="DEER1314"/>
  </r>
  <r>
    <n v="4160"/>
    <s v="C-In-CFLscw-CC(3w)-dWP12"/>
    <x v="495"/>
    <s v="DEER1314"/>
    <s v="Lighting Disposition"/>
    <d v="2014-07-31T00:00:00"/>
    <s v="Disposition: MeasuresList-October312014.xlsx"/>
    <s v="RobNc"/>
    <s v="Com-Iltg-dWatt-CFL"/>
    <s v="DEER"/>
    <s v="Scaled"/>
    <s v="Delta"/>
    <n v="0"/>
    <n v="0"/>
    <s v="None"/>
    <m/>
    <b v="0"/>
    <m/>
    <b v="1"/>
    <s v="Com"/>
    <s v="Any"/>
    <x v="4"/>
    <s v="InGen"/>
    <s v="Ltg_Lamp"/>
    <x v="24"/>
    <m/>
    <m/>
    <s v="ILtg-CFL-Com"/>
    <s v="ILtg-Incand-Com"/>
    <s v="Incandescent lamp: 15W lamp; lm=110, Rated Life=1500hrs"/>
    <s v="Incandescent lamp: 15W lamp; lm=110, Rated Life=1500hrs"/>
    <x v="707"/>
    <s v="Incan(15w)"/>
    <s v="Incan(15w)"/>
    <s v="CFLscw-CC(3w)"/>
    <s v="Standard"/>
    <m/>
    <s v="WP source e.g.: WPSDGENRSH001r0.  Replaced by measure ID C-In-CFLscw-CC(3w)-dWP7"/>
    <s v="DEER1314-Ltg-Com-CFL"/>
    <s v="DEER1314"/>
  </r>
  <r>
    <n v="4161"/>
    <s v="C-In-CFLscw-CC(3w)-dWP17"/>
    <x v="495"/>
    <s v="DEER1314"/>
    <s v="Lighting Disposition"/>
    <d v="2014-05-30T00:00:00"/>
    <s v="Disposition: MeasuresList-October312014.xlsx"/>
    <s v="RobNc"/>
    <s v="Com-Iltg-dWatt-CFL"/>
    <s v="DEER"/>
    <s v="Scaled"/>
    <s v="Delta"/>
    <n v="0"/>
    <n v="0"/>
    <s v="None"/>
    <m/>
    <b v="0"/>
    <m/>
    <b v="1"/>
    <s v="Com"/>
    <s v="Any"/>
    <x v="4"/>
    <s v="InGen"/>
    <s v="Ltg_Lamp"/>
    <x v="24"/>
    <m/>
    <m/>
    <s v="ILtg-CFL-Com"/>
    <s v="ILtg-Incand-Com"/>
    <s v="Incandescent lamp: 20W lamp; Rated Life=1500hrs"/>
    <s v="Incandescent lamp: 20W lamp; Rated Life=1500hrs"/>
    <x v="707"/>
    <s v="Incan(20w)"/>
    <s v="Incan(20w)"/>
    <s v="CFLscw-CC(3w)"/>
    <s v="Standard"/>
    <m/>
    <s v="WP source e.g.: SCE13LG063r0.  May disposition measure includes an error.  Replaced with C-In-CFLscw-CC(5w)-dWP10"/>
    <s v="DEER1314-Ltg-Com-CFL"/>
    <s v="DEER1314"/>
  </r>
  <r>
    <n v="4162"/>
    <s v="C-In-CFLscw-CC(3w)-dWP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7"/>
    <s v="CFLratio0357"/>
    <s v="CFLratio0357"/>
    <s v="CFLscw-CC(3w)"/>
    <s v="Standard"/>
    <m/>
    <s v="WP source e.g.: WPSDGENRSH001r0; Old Measure ID = C-In-CFLscw-CC(3w)-dWP12"/>
    <s v="DEER1314-Ltg-Com-CFL"/>
    <s v="DEER1314"/>
  </r>
  <r>
    <n v="4163"/>
    <s v="C-In-CFLscw-CC(5w)-dWP10"/>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5W lamp; lm=110, Rated Life=1500hrs"/>
    <s v="Incandescent lamp: 15W lamp; lm=110, Rated Life=1500hrs"/>
    <x v="708"/>
    <s v="Incan(15w)"/>
    <s v="Incan(15w)"/>
    <s v="CFLscw-CC(5w)"/>
    <s v="Standard"/>
    <m/>
    <s v="WP source e.g.: SCE13LG063r0; May 2014 disposition measure ID = C-In-CFLscw-CC(3w)-dWP17 is replaced by this measure (ED mistake in May disposition)"/>
    <s v="DEER1314-Ltg-Com-CFL"/>
    <s v="DEER1314"/>
  </r>
  <r>
    <n v="4164"/>
    <s v="C-In-CFLscw-CC(5w)-dWP12-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8"/>
    <s v="CFLratio0357"/>
    <s v="CFLratio0357"/>
    <s v="CFLscw-CC(5w)"/>
    <s v="Standard"/>
    <m/>
    <s v="Replaces measure ID C-In-CFLscw-CC(5w)-dWP12-2 (which used to be C-In-CFLscw-CC(5w)-dWP12)"/>
    <s v="DEER1314-Ltg-Com-CFL"/>
    <s v="DEER1314"/>
  </r>
  <r>
    <n v="4165"/>
    <s v="C-In-CFLscw-CC(5w)-dWP12-2"/>
    <x v="495"/>
    <s v="DEER1314"/>
    <s v="Lighting Disposition"/>
    <d v="2014-07-31T00:00:00"/>
    <s v="Disposition: MeasuresList-October312014.xlsx"/>
    <s v="RobNc"/>
    <s v="Com-Iltg-dWatt-CFL"/>
    <s v="DEER"/>
    <s v="Scaled"/>
    <s v="Delta"/>
    <n v="0"/>
    <n v="0"/>
    <s v="None"/>
    <m/>
    <b v="0"/>
    <m/>
    <b v="1"/>
    <s v="Com"/>
    <s v="Any"/>
    <x v="4"/>
    <s v="InGen"/>
    <s v="Ltg_Lamp"/>
    <x v="24"/>
    <m/>
    <m/>
    <s v="ILtg-CFL-Com"/>
    <s v="ILtg-Incand-Com"/>
    <s v="Incandescent lamp: 17.65W lamp; Rated Life=1500hrs"/>
    <s v="Incandescent lamp: 17.65W lamp; Rated Life=1500hrs"/>
    <x v="708"/>
    <s v="Incan(17.65w)"/>
    <s v="Incan(17.65w)"/>
    <s v="CFLscw-CC(5w)"/>
    <s v="Standard"/>
    <m/>
    <s v="WP source e.g.: SCE13LG063r0. Old Measure ID C-In-CFLscw-CC(5w)-dWP12. Replaced by measure ID C-In-CFLscw-CC(5w)-dWP12-1"/>
    <s v="DEER1314-Ltg-Com-CFL"/>
    <s v="DEER1314"/>
  </r>
  <r>
    <n v="4166"/>
    <s v="C-In-CFLscw-CC(8w)-dWP20-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09"/>
    <s v="CFLratio0357"/>
    <s v="CFLratio0357"/>
    <s v="CFLscw-CC(8w)"/>
    <s v="Standard"/>
    <m/>
    <s v="Old measure ID: C-In-CFLscw-CC(8w)-dWP20-2 (which used to be C-In-CFLscw-CC(8w)-dWP20)"/>
    <s v="DEER1314-Ltg-Com-CFL"/>
    <s v="DEER1314"/>
  </r>
  <r>
    <n v="4167"/>
    <s v="C-In-CFLscw-CC(8w)-dWP20-2"/>
    <x v="495"/>
    <s v="DEER1314"/>
    <s v="Lighting Disposition"/>
    <d v="2014-07-31T00:00:00"/>
    <s v="Disposition: MeasuresList-October312014.xlsx"/>
    <s v="RobNc"/>
    <s v="Com-Iltg-dWatt-CFL"/>
    <s v="DEER"/>
    <s v="Scaled"/>
    <s v="Delta"/>
    <n v="0"/>
    <n v="0"/>
    <s v="None"/>
    <m/>
    <b v="0"/>
    <m/>
    <b v="1"/>
    <s v="Com"/>
    <s v="Any"/>
    <x v="4"/>
    <s v="InGen"/>
    <s v="Ltg_Lamp"/>
    <x v="24"/>
    <m/>
    <m/>
    <s v="ILtg-CFL-Com"/>
    <s v="ILtg-Incand-Com"/>
    <s v="Incandescent lamp: 28.24W lamp; Rated Life=1500hrs"/>
    <s v="Incandescent lamp: 28.24W lamp; Rated Life=1500hrs"/>
    <x v="709"/>
    <s v="Incan(28.24w)"/>
    <s v="Incan(28.24w)"/>
    <s v="CFLscw-CC(8w)"/>
    <s v="Standard"/>
    <m/>
    <s v="WP source e.g.: SCE13LG063r0. Replaced with measure ID C-In-CFLscw-CC(8w)-dWP20-1"/>
    <s v="DEER1314-Ltg-Com-CFL"/>
    <s v="DEER1314"/>
  </r>
  <r>
    <n v="4168"/>
    <s v="C-In-CFLscw-Circ9(22w)-dWP103"/>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25W lamp; Rated Life=1500hrs"/>
    <s v="Incandescent lamp: 125W lamp; Rated Life=1500hrs"/>
    <x v="710"/>
    <s v="Incan(125w)"/>
    <s v="Incan(125w)"/>
    <s v="CFLscw-Circ9(22w)"/>
    <s v="Standard"/>
    <m/>
    <s v="WP source e.g.: SCE13LG017r0; Old Measure ID = C-In-CFLscw-Circ9(22w)-dWP70"/>
    <s v="DEER1314-Ltg-Com-CFL"/>
    <s v="DEER1314"/>
  </r>
  <r>
    <n v="4169"/>
    <s v="C-In-CFLscw-Circ9(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0"/>
    <s v="CFLratio0357"/>
    <s v="CFLratio0357"/>
    <s v="CFLscw-Circ9(22w)"/>
    <s v="Standard"/>
    <m/>
    <m/>
    <s v="DEER1314-Ltg-Com-CFL"/>
    <s v="DEER1314"/>
  </r>
  <r>
    <n v="4170"/>
    <s v="C-In-CFLscw-Circ9(22w)-dWP70"/>
    <x v="495"/>
    <s v="DEER1314"/>
    <s v="Lighting Disposition"/>
    <d v="2014-05-30T00:00:00"/>
    <s v="Disposition: MeasuresList-October312014.xlsx"/>
    <s v="RobNc"/>
    <s v="Com-Iltg-dWatt-CFL"/>
    <s v="DEER"/>
    <s v="Scaled"/>
    <s v="Delta"/>
    <n v="0"/>
    <n v="0"/>
    <s v="None"/>
    <m/>
    <b v="0"/>
    <m/>
    <b v="1"/>
    <s v="Com"/>
    <s v="Any"/>
    <x v="4"/>
    <s v="InGen"/>
    <s v="Ltg_Lamp"/>
    <x v="24"/>
    <m/>
    <m/>
    <s v="ILtg-CFL-Com"/>
    <s v="ILtg-Incand-Com"/>
    <s v="Incandescent lamp: 92W lamp; Rated Life=1500hrs"/>
    <s v="Incandescent lamp: 92W lamp; Rated Life=1500hrs"/>
    <x v="710"/>
    <s v="Incan(92w)"/>
    <s v="Incan(92w)"/>
    <s v="CFLscw-Circ9(22w)"/>
    <s v="Standard"/>
    <m/>
    <s v="Replaced in October disposition with Measure ID = C-In-CFLscw-Circ9(22w)-dWP103"/>
    <s v="DEER1314-Ltg-Com-CFL"/>
    <s v="DEER1314"/>
  </r>
  <r>
    <n v="4171"/>
    <s v="C-In-CFLscw-Circ9(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1"/>
    <s v="CFLratio0357"/>
    <s v="CFLratio0357"/>
    <s v="CFLscw-Circ9(26w)"/>
    <s v="Standard"/>
    <m/>
    <m/>
    <s v="DEER1314-Ltg-Com-CFL"/>
    <s v="DEER1314"/>
  </r>
  <r>
    <n v="4172"/>
    <s v="C-In-CFLscw-Circ9(32w)-dWP112"/>
    <x v="495"/>
    <s v="DEER1314"/>
    <s v="Lighting Disposition"/>
    <d v="2015-03-06T00:00:00"/>
    <s v="Disposition: MeasuresList-October312014.xlsx"/>
    <s v="RobNc"/>
    <s v="Com-Iltg-dWatt-CFL"/>
    <s v="DEER"/>
    <s v="Scaled"/>
    <s v="Delta"/>
    <n v="0"/>
    <n v="0"/>
    <s v="None"/>
    <m/>
    <b v="0"/>
    <m/>
    <b v="1"/>
    <s v="Com"/>
    <s v="Any"/>
    <x v="4"/>
    <s v="InGen"/>
    <s v="Ltg_Lamp"/>
    <x v="24"/>
    <m/>
    <m/>
    <s v="ILtg-CFL-Com"/>
    <s v="ILtg-Incand-Com"/>
    <s v="Incandescent lamp: 144W lamp; Rated Life=1500hrs"/>
    <s v="Incandescent lamp: 144W lamp; Rated Life=1500hrs"/>
    <x v="712"/>
    <s v="Incan(144w)"/>
    <s v="Incan(144w)"/>
    <s v="CFLscw-Circ9(32w)"/>
    <s v="Standard"/>
    <m/>
    <s v="WP source e.g.: SCE13LG017r0; Old Measure ID = C-In-CFLscw-Circ9(32w)-dWP72"/>
    <s v="DEER1314-Ltg-Com-CFL"/>
    <s v="DEER1314"/>
  </r>
  <r>
    <n v="4173"/>
    <s v="C-In-CFLscw-Circ9(32w)-dWP72"/>
    <x v="495"/>
    <s v="DEER1314"/>
    <s v="Lighting Disposition"/>
    <d v="2014-05-30T00:00:00"/>
    <s v="Disposition: MeasuresList-October312014.xlsx"/>
    <s v="RobNc"/>
    <s v="Com-Iltg-dWatt-CFL"/>
    <s v="DEER"/>
    <s v="Scaled"/>
    <s v="Delta"/>
    <n v="0"/>
    <n v="0"/>
    <s v="None"/>
    <m/>
    <b v="0"/>
    <m/>
    <b v="1"/>
    <s v="Com"/>
    <s v="Any"/>
    <x v="4"/>
    <s v="InGen"/>
    <s v="Ltg_Lamp"/>
    <x v="24"/>
    <m/>
    <m/>
    <s v="ILtg-CFL-Com"/>
    <s v="ILtg-Incand-Com"/>
    <s v="Incandescent lamp: 104W lamp; Rated Life=1500hrs"/>
    <s v="Incandescent lamp: 104W lamp; Rated Life=1500hrs"/>
    <x v="712"/>
    <s v="Incan(104w)"/>
    <s v="Incan(104w)"/>
    <s v="CFLscw-Circ9(32w)"/>
    <s v="Standard"/>
    <m/>
    <s v="Replaced in October disposition with Measure ID = C-In-CFLscw-Circ9(32w)-dWP112"/>
    <s v="DEER1314-Ltg-Com-CFL"/>
    <s v="DEER1314"/>
  </r>
  <r>
    <n v="4174"/>
    <s v="C-In-CFLscw-Circ9(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2"/>
    <s v="CFLratio0357"/>
    <s v="CFLratio0357"/>
    <s v="CFLscw-Circ9(32w)"/>
    <s v="Standard"/>
    <m/>
    <m/>
    <s v="DEER1314-Ltg-Com-CFL"/>
    <s v="DEER1314"/>
  </r>
  <r>
    <n v="4175"/>
    <s v="C-In-CFLscw-Circ9(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3"/>
    <s v="CFLratio0357"/>
    <s v="CFLratio0357"/>
    <s v="CFLscw-Circ9(40w)"/>
    <s v="Standard"/>
    <m/>
    <m/>
    <s v="DEER1314-Ltg-Com-CFL"/>
    <s v="DEER1314"/>
  </r>
  <r>
    <n v="4176"/>
    <s v="C-In-CFLscw-Circ9(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4"/>
    <s v="CFLratio0357"/>
    <s v="CFLratio0357"/>
    <s v="CFLscw-Circ9(55w)"/>
    <s v="Standard"/>
    <m/>
    <m/>
    <s v="DEER1314-Ltg-Com-CFL"/>
    <s v="DEER1314"/>
  </r>
  <r>
    <n v="4177"/>
    <s v="C-In-CFLscw-Glb(10w)-dWP2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5"/>
    <s v="CFLratio0357"/>
    <s v="CFLratio0357"/>
    <s v="CFLscw-Glb(10w)"/>
    <s v="Standard"/>
    <m/>
    <m/>
    <s v="DEER1314-Ltg-Com-CFL"/>
    <s v="DEER1314"/>
  </r>
  <r>
    <n v="4178"/>
    <s v="C-In-CFLscw-Glb(11w)-dWP2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6"/>
    <s v="CFLratio0357"/>
    <s v="CFLratio0357"/>
    <s v="CFLscw-Glb(11w)"/>
    <s v="Standard"/>
    <m/>
    <m/>
    <s v="DEER1314-Ltg-Com-CFL"/>
    <s v="DEER1314"/>
  </r>
  <r>
    <n v="4179"/>
    <s v="C-In-CFLscw-Glb(12w)-dWP3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7"/>
    <s v="CFLratio0357"/>
    <s v="CFLratio0357"/>
    <s v="CFLscw-Glb(12w)"/>
    <s v="Standard"/>
    <m/>
    <m/>
    <s v="DEER1314-Ltg-Com-CFL"/>
    <s v="DEER1314"/>
  </r>
  <r>
    <n v="4180"/>
    <s v="C-In-CFLscw-Glb(13w)-dWP3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8"/>
    <s v="CFLratio0357"/>
    <s v="CFLratio0357"/>
    <s v="CFLscw-Glb(13w)"/>
    <s v="Standard"/>
    <m/>
    <m/>
    <s v="DEER1314-Ltg-Com-CFL"/>
    <s v="DEER1314"/>
  </r>
  <r>
    <n v="4181"/>
    <s v="C-In-CFLscw-Glb(14w)-dWP3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19"/>
    <s v="CFLratio0357"/>
    <s v="CFLratio0357"/>
    <s v="CFLscw-Glb(14w)"/>
    <s v="Standard"/>
    <m/>
    <m/>
    <s v="DEER1314-Ltg-Com-CFL"/>
    <s v="DEER1314"/>
  </r>
  <r>
    <n v="4182"/>
    <s v="C-In-CFLscw-Glb(15w)-dWP3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0"/>
    <s v="CFLratio0357"/>
    <s v="CFLratio0357"/>
    <s v="CFLscw-Glb(15w)"/>
    <s v="Standard"/>
    <m/>
    <m/>
    <s v="DEER1314-Ltg-Com-CFL"/>
    <s v="DEER1314"/>
  </r>
  <r>
    <n v="4183"/>
    <s v="C-In-CFLscw-Glb(16w)-dWP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1"/>
    <s v="CFLratio0357"/>
    <s v="CFLratio0357"/>
    <s v="CFLscw-Glb(16w)"/>
    <s v="Standard"/>
    <m/>
    <m/>
    <s v="DEER1314-Ltg-Com-CFL"/>
    <s v="DEER1314"/>
  </r>
  <r>
    <n v="4184"/>
    <s v="C-In-CFLscw-Glb(18w)-dWP4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2"/>
    <s v="CFLratio0357"/>
    <s v="CFLratio0357"/>
    <s v="CFLscw-Glb(18w)"/>
    <s v="Standard"/>
    <m/>
    <m/>
    <s v="DEER1314-Ltg-Com-CFL"/>
    <s v="DEER1314"/>
  </r>
  <r>
    <n v="4185"/>
    <s v="C-In-CFLscw-Glb(19w)-dWP4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3"/>
    <s v="CFLratio0357"/>
    <s v="CFLratio0357"/>
    <s v="CFLscw-Glb(19w)"/>
    <s v="Standard"/>
    <m/>
    <m/>
    <s v="DEER1314-Ltg-Com-CFL"/>
    <s v="DEER1314"/>
  </r>
  <r>
    <n v="4186"/>
    <s v="C-In-CFLscw-Glb(20w)-dWP5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4"/>
    <s v="CFLratio0357"/>
    <s v="CFLratio0357"/>
    <s v="CFLscw-Glb(20w)"/>
    <s v="Standard"/>
    <m/>
    <m/>
    <s v="DEER1314-Ltg-Com-CFL"/>
    <s v="DEER1314"/>
  </r>
  <r>
    <n v="4187"/>
    <s v="C-In-CFLscw-Glb(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5"/>
    <s v="CFLratio0357"/>
    <s v="CFLratio0357"/>
    <s v="CFLscw-Glb(22w)"/>
    <s v="Standard"/>
    <m/>
    <m/>
    <s v="DEER1314-Ltg-Com-CFL"/>
    <s v="DEER1314"/>
  </r>
  <r>
    <n v="4188"/>
    <s v="C-In-CFLscw-Glb(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6"/>
    <s v="CFLratio0357"/>
    <s v="CFLratio0357"/>
    <s v="CFLscw-Glb(23w)"/>
    <s v="Standard"/>
    <m/>
    <m/>
    <s v="DEER1314-Ltg-Com-CFL"/>
    <s v="DEER1314"/>
  </r>
  <r>
    <n v="4189"/>
    <s v="C-In-CFLscw-Glb(24w)-dWP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7"/>
    <s v="CFLratio0357"/>
    <s v="CFLratio0357"/>
    <s v="CFLscw-Glb(24w)"/>
    <s v="Standard"/>
    <m/>
    <m/>
    <s v="DEER1314-Ltg-Com-CFL"/>
    <s v="DEER1314"/>
  </r>
  <r>
    <n v="4190"/>
    <s v="C-In-CFLscw-Glb(25w)-dWP6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8"/>
    <s v="CFLratio0357"/>
    <s v="CFLratio0357"/>
    <s v="CFLscw-Glb(25w)"/>
    <s v="Standard"/>
    <m/>
    <m/>
    <s v="DEER1314-Ltg-Com-CFL"/>
    <s v="DEER1314"/>
  </r>
  <r>
    <n v="4191"/>
    <s v="C-In-CFLscw-Glb(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29"/>
    <s v="CFLratio0357"/>
    <s v="CFLratio0357"/>
    <s v="CFLscw-Glb(26w)"/>
    <s v="Standard"/>
    <m/>
    <m/>
    <s v="DEER1314-Ltg-Com-CFL"/>
    <s v="DEER1314"/>
  </r>
  <r>
    <n v="4192"/>
    <s v="C-In-CFLscw-Glb(27w)-dWP6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0"/>
    <s v="CFLratio0357"/>
    <s v="CFLratio0357"/>
    <s v="CFLscw-Glb(27w)"/>
    <s v="Standard"/>
    <m/>
    <m/>
    <s v="DEER1314-Ltg-Com-CFL"/>
    <s v="DEER1314"/>
  </r>
  <r>
    <n v="4193"/>
    <s v="C-In-CFLscw-Glb(28w)-dWP7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1"/>
    <s v="CFLratio0357"/>
    <s v="CFLratio0357"/>
    <s v="CFLscw-Glb(28w)"/>
    <s v="Standard"/>
    <m/>
    <m/>
    <s v="DEER1314-Ltg-Com-CFL"/>
    <s v="DEER1314"/>
  </r>
  <r>
    <n v="4194"/>
    <s v="C-In-CFLscw-Glb(30w)-dWP7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2"/>
    <s v="CFLratio0357"/>
    <s v="CFLratio0357"/>
    <s v="CFLscw-Glb(30w)"/>
    <s v="Standard"/>
    <m/>
    <m/>
    <s v="DEER1314-Ltg-Com-CFL"/>
    <s v="DEER1314"/>
  </r>
  <r>
    <n v="4195"/>
    <s v="C-In-CFLscw-Glb(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3"/>
    <s v="CFLratio0357"/>
    <s v="CFLratio0357"/>
    <s v="CFLscw-Glb(32w)"/>
    <s v="Standard"/>
    <m/>
    <m/>
    <s v="DEER1314-Ltg-Com-CFL"/>
    <s v="DEER1314"/>
  </r>
  <r>
    <n v="4196"/>
    <s v="C-In-CFLscw-Glb(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4"/>
    <s v="CFLratio0357"/>
    <s v="CFLratio0357"/>
    <s v="CFLscw-Glb(40w)"/>
    <s v="Standard"/>
    <m/>
    <m/>
    <s v="DEER1314-Ltg-Com-CFL"/>
    <s v="DEER1314"/>
  </r>
  <r>
    <n v="4197"/>
    <s v="C-In-CFLscw-Glb(42w)-dWP10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5"/>
    <s v="CFLratio0357"/>
    <s v="CFLratio0357"/>
    <s v="CFLscw-Glb(42w)"/>
    <s v="Standard"/>
    <m/>
    <m/>
    <s v="DEER1314-Ltg-Com-CFL"/>
    <s v="DEER1314"/>
  </r>
  <r>
    <n v="4198"/>
    <s v="C-In-CFLscw-Glb(45w)-dWP11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6"/>
    <s v="CFLratio0357"/>
    <s v="CFLratio0357"/>
    <s v="CFLscw-Glb(45w)"/>
    <s v="Standard"/>
    <m/>
    <m/>
    <s v="DEER1314-Ltg-Com-CFL"/>
    <s v="DEER1314"/>
  </r>
  <r>
    <n v="4199"/>
    <s v="C-In-CFLscw-Glb(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7"/>
    <s v="CFLratio0357"/>
    <s v="CFLratio0357"/>
    <s v="CFLscw-Glb(55w)"/>
    <s v="Standard"/>
    <m/>
    <m/>
    <s v="DEER1314-Ltg-Com-CFL"/>
    <s v="DEER1314"/>
  </r>
  <r>
    <n v="4200"/>
    <s v="C-In-CFLscw-Glb(7w)-dWP1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8"/>
    <s v="CFLratio0357"/>
    <s v="CFLratio0357"/>
    <s v="CFLscw-Glb(7w)"/>
    <s v="Standard"/>
    <m/>
    <m/>
    <s v="DEER1314-Ltg-Com-CFL"/>
    <s v="DEER1314"/>
  </r>
  <r>
    <n v="4201"/>
    <s v="C-In-CFLscw-Glb(8w)-dWP2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39"/>
    <s v="CFLratio0357"/>
    <s v="CFLratio0357"/>
    <s v="CFLscw-Glb(8w)"/>
    <s v="Standard"/>
    <m/>
    <m/>
    <s v="DEER1314-Ltg-Com-CFL"/>
    <s v="DEER1314"/>
  </r>
  <r>
    <n v="4202"/>
    <s v="C-In-CFLscw-Glb(9w)-dWP2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40"/>
    <s v="CFLratio0357"/>
    <s v="CFLratio0357"/>
    <s v="CFLscw-Glb(9w)"/>
    <s v="Standard"/>
    <m/>
    <m/>
    <s v="DEER1314-Ltg-Com-CFL"/>
    <s v="DEER1314"/>
  </r>
  <r>
    <n v="4203"/>
    <s v="C-In-CFLscw-PAR38(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41"/>
    <s v="CFLratio0357"/>
    <s v="CFLratio0357"/>
    <s v="CFLscw-PAR38(23w)"/>
    <s v="Standard"/>
    <m/>
    <m/>
    <s v="DEER1314-Ltg-Com-CFL"/>
    <s v="DEER1314"/>
  </r>
  <r>
    <n v="4204"/>
    <s v="C-In-CFLscw-Refl(10w)-dWP2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0"/>
    <s v="CFLratio0357"/>
    <s v="CFLratio0357"/>
    <s v="CFLscw-Refl(10w)"/>
    <s v="Standard"/>
    <m/>
    <m/>
    <s v="DEER1314-Ltg-Com-CFL"/>
    <s v="DEER1314"/>
  </r>
  <r>
    <n v="4205"/>
    <s v="C-In-CFLscw-Refl(11w)-dWP2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1"/>
    <s v="CFLratio0357"/>
    <s v="CFLratio0357"/>
    <s v="CFLscw-Refl(11w)"/>
    <s v="Standard"/>
    <m/>
    <m/>
    <s v="DEER1314-Ltg-Com-CFL"/>
    <s v="DEER1314"/>
  </r>
  <r>
    <n v="4206"/>
    <s v="C-In-CFLscw-Refl(12w)-dWP3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2"/>
    <s v="CFLratio0357"/>
    <s v="CFLratio0357"/>
    <s v="CFLscw-Refl(12w)"/>
    <s v="Standard"/>
    <m/>
    <m/>
    <s v="DEER1314-Ltg-Com-CFL"/>
    <s v="DEER1314"/>
  </r>
  <r>
    <n v="4207"/>
    <s v="C-In-CFLscw-Refl(13w)-dWP3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3"/>
    <s v="CFLratio0357"/>
    <s v="CFLratio0357"/>
    <s v="CFLscw-Refl(13w)"/>
    <s v="Standard"/>
    <m/>
    <m/>
    <s v="DEER1314-Ltg-Com-CFL"/>
    <s v="DEER1314"/>
  </r>
  <r>
    <n v="4208"/>
    <s v="C-In-CFLscw-Refl(14w)-dWP3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4"/>
    <s v="CFLratio0357"/>
    <s v="CFLratio0357"/>
    <s v="CFLscw-Refl(14w)"/>
    <s v="Standard"/>
    <m/>
    <m/>
    <s v="DEER1314-Ltg-Com-CFL"/>
    <s v="DEER1314"/>
  </r>
  <r>
    <n v="4209"/>
    <s v="C-In-CFLscw-Refl(16w)-dWP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7"/>
    <s v="CFLratio0357"/>
    <s v="CFLratio0357"/>
    <s v="CFLscw-Refl(16w)"/>
    <s v="Standard"/>
    <m/>
    <m/>
    <s v="DEER1314-Ltg-Com-CFL"/>
    <s v="DEER1314"/>
  </r>
  <r>
    <n v="4210"/>
    <s v="C-In-CFLscw-Refl(18w)-dWP4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9"/>
    <s v="CFLratio0357"/>
    <s v="CFLratio0357"/>
    <s v="CFLscw-Refl(18w)"/>
    <s v="Standard"/>
    <m/>
    <m/>
    <s v="DEER1314-Ltg-Com-CFL"/>
    <s v="DEER1314"/>
  </r>
  <r>
    <n v="4211"/>
    <s v="C-In-CFLscw-Refl(19w)-dWP4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0"/>
    <s v="CFLratio0357"/>
    <s v="CFLratio0357"/>
    <s v="CFLscw-Refl(19w)"/>
    <s v="Standard"/>
    <m/>
    <m/>
    <s v="DEER1314-Ltg-Com-CFL"/>
    <s v="DEER1314"/>
  </r>
  <r>
    <n v="4212"/>
    <s v="C-In-CFLscw-Refl(20w)-dWP5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2"/>
    <s v="CFLratio0357"/>
    <s v="CFLratio0357"/>
    <s v="CFLscw-Refl(20w)"/>
    <s v="Standard"/>
    <m/>
    <m/>
    <s v="DEER1314-Ltg-Com-CFL"/>
    <s v="DEER1314"/>
  </r>
  <r>
    <n v="4213"/>
    <s v="C-In-CFLscw-Refl(22w)-dWP5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4"/>
    <s v="CFLratio0357"/>
    <s v="CFLratio0357"/>
    <s v="CFLscw-Refl(22w)"/>
    <s v="Standard"/>
    <m/>
    <m/>
    <s v="DEER1314-Ltg-Com-CFL"/>
    <s v="DEER1314"/>
  </r>
  <r>
    <n v="4214"/>
    <s v="C-In-CFLscw-Refl(24w)-dWP6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6"/>
    <s v="CFLratio0357"/>
    <s v="CFLratio0357"/>
    <s v="CFLscw-Refl(24w)"/>
    <s v="Standard"/>
    <m/>
    <m/>
    <s v="DEER1314-Ltg-Com-CFL"/>
    <s v="DEER1314"/>
  </r>
  <r>
    <n v="4215"/>
    <s v="C-In-CFLscw-Refl(25w)-dWP64"/>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7"/>
    <s v="CFLratio0357"/>
    <s v="CFLratio0357"/>
    <s v="CFLscw-Refl(25w)"/>
    <s v="Standard"/>
    <m/>
    <m/>
    <s v="DEER1314-Ltg-Com-CFL"/>
    <s v="DEER1314"/>
  </r>
  <r>
    <n v="4216"/>
    <s v="C-In-CFLscw-Refl(26w)-dWP66"/>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8"/>
    <s v="CFLratio0357"/>
    <s v="CFLratio0357"/>
    <s v="CFLscw-Refl(26w)"/>
    <s v="Standard"/>
    <m/>
    <m/>
    <s v="DEER1314-Ltg-Com-CFL"/>
    <s v="DEER1314"/>
  </r>
  <r>
    <n v="4217"/>
    <s v="C-In-CFLscw-Refl(27w)-dWP6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9"/>
    <s v="CFLratio0357"/>
    <s v="CFLratio0357"/>
    <s v="CFLscw-Refl(27w)"/>
    <s v="Standard"/>
    <m/>
    <m/>
    <s v="DEER1314-Ltg-Com-CFL"/>
    <s v="DEER1314"/>
  </r>
  <r>
    <n v="4218"/>
    <s v="C-In-CFLscw-Refl(28w)-dWP7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50"/>
    <s v="CFLratio0357"/>
    <s v="CFLratio0357"/>
    <s v="CFLscw-Refl(28w)"/>
    <s v="Standard"/>
    <m/>
    <m/>
    <s v="DEER1314-Ltg-Com-CFL"/>
    <s v="DEER1314"/>
  </r>
  <r>
    <n v="4219"/>
    <s v="C-In-CFLscw-Refl(30w)-dWP7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52"/>
    <s v="CFLratio0357"/>
    <s v="CFLratio0357"/>
    <s v="CFLscw-Refl(30w)"/>
    <s v="Standard"/>
    <m/>
    <m/>
    <s v="DEER1314-Ltg-Com-CFL"/>
    <s v="DEER1314"/>
  </r>
  <r>
    <n v="4220"/>
    <s v="C-In-CFLscw-Refl(32w)-dWP8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54"/>
    <s v="CFLratio0357"/>
    <s v="CFLratio0357"/>
    <s v="CFLscw-Refl(32w)"/>
    <s v="Standard"/>
    <m/>
    <m/>
    <s v="DEER1314-Ltg-Com-CFL"/>
    <s v="DEER1314"/>
  </r>
  <r>
    <n v="4221"/>
    <s v="C-In-CFLscw-Refl(40w)-dWP102"/>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42"/>
    <s v="CFLratio0357"/>
    <s v="CFLratio0357"/>
    <s v="CFLscw-Refl(40w)"/>
    <s v="Standard"/>
    <m/>
    <m/>
    <s v="DEER1314-Ltg-Com-CFL"/>
    <s v="DEER1314"/>
  </r>
  <r>
    <n v="4222"/>
    <s v="C-In-CFLscw-Refl(42w)-dWP10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56"/>
    <s v="CFLratio0357"/>
    <s v="CFLratio0357"/>
    <s v="CFLscw-Refl(42w)"/>
    <s v="Standard"/>
    <m/>
    <m/>
    <s v="DEER1314-Ltg-Com-CFL"/>
    <s v="DEER1314"/>
  </r>
  <r>
    <n v="4223"/>
    <s v="C-In-CFLscw-Refl(45w)-dWP115"/>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743"/>
    <s v="CFLratio0357"/>
    <s v="CFLratio0357"/>
    <s v="CFLscw-Refl(45w)"/>
    <s v="Standard"/>
    <m/>
    <m/>
    <s v="DEER1314-Ltg-Com-CFL"/>
    <s v="DEER1314"/>
  </r>
  <r>
    <n v="4224"/>
    <s v="C-In-CFLscw-Refl(55w)-dWP141"/>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58"/>
    <s v="CFLratio0357"/>
    <s v="CFLratio0357"/>
    <s v="CFLscw-Refl(55w)"/>
    <s v="Standard"/>
    <m/>
    <m/>
    <s v="DEER1314-Ltg-Com-CFL"/>
    <s v="DEER1314"/>
  </r>
  <r>
    <n v="4225"/>
    <s v="C-In-CFLscw-Refl(7w)-dWP17"/>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62"/>
    <s v="CFLratio0357"/>
    <s v="CFLratio0357"/>
    <s v="CFLscw-Refl(7w)"/>
    <s v="Standard"/>
    <m/>
    <m/>
    <s v="DEER1314-Ltg-Com-CFL"/>
    <s v="DEER1314"/>
  </r>
  <r>
    <n v="4226"/>
    <s v="C-In-CFLscw-Refl(8w)-dWP20"/>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64"/>
    <s v="CFLratio0357"/>
    <s v="CFLratio0357"/>
    <s v="CFLscw-Refl(8w)"/>
    <s v="Standard"/>
    <m/>
    <m/>
    <s v="DEER1314-Ltg-Com-CFL"/>
    <s v="DEER1314"/>
  </r>
  <r>
    <n v="4227"/>
    <s v="C-In-CFLscw-Refl(9w)-dWP23"/>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65"/>
    <s v="CFLratio0357"/>
    <s v="CFLratio0357"/>
    <s v="CFLscw-Refl(9w)"/>
    <s v="Standard"/>
    <m/>
    <m/>
    <s v="DEER1314-Ltg-Com-CFL"/>
    <s v="DEER1314"/>
  </r>
  <r>
    <n v="4228"/>
    <s v="C-In-CFLscw-Refl-1(15w)-dWP38"/>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36"/>
    <s v="CFLratio0357"/>
    <s v="CFLratio0357"/>
    <s v="CFLscw-Refl-1(15w)"/>
    <s v="Standard"/>
    <m/>
    <m/>
    <s v="DEER1314-Ltg-Com-CFL"/>
    <s v="DEER1314"/>
  </r>
  <r>
    <n v="4229"/>
    <s v="C-In-CFLscw-Refl-1(23w)-dWP59"/>
    <x v="489"/>
    <s v="DEER1314"/>
    <s v="Lighting Disposition"/>
    <d v="2015-03-06T00:00:00"/>
    <s v="Disposition: MeasuresList-October312014.xlsx"/>
    <s v="RobNc"/>
    <s v="Com-Iltg-dWatt-CFL"/>
    <s v="DEER"/>
    <s v="Scaled"/>
    <s v="BaseRatio"/>
    <n v="0"/>
    <n v="0"/>
    <s v="None"/>
    <m/>
    <b v="0"/>
    <m/>
    <b v="1"/>
    <s v="Com"/>
    <s v="Any"/>
    <x v="4"/>
    <s v="InGen"/>
    <s v="Ltg_Lamp"/>
    <x v="24"/>
    <m/>
    <m/>
    <s v="ILtg-CFL-Com"/>
    <m/>
    <s v="Com indoor non-refl CFL base case, Total Watts = 3.57 x Msr Watts"/>
    <s v="Com indoor non-refl CFL base case, Total Watts = 3.57 x Msr Watts"/>
    <x v="545"/>
    <s v="CFLratio0357"/>
    <s v="CFLratio0357"/>
    <s v="CFLscw-Refl-1(23w)"/>
    <s v="Standard"/>
    <m/>
    <m/>
    <s v="DEER1314-Ltg-Com-CFL"/>
    <s v="DEER1314"/>
  </r>
  <r>
    <n v="4230"/>
    <s v="C-In-CMH-24w(24w)-dWP46"/>
    <x v="498"/>
    <s v="DEER1314"/>
    <s v="Lighting Disposition"/>
    <d v="2015-03-06T00:00:00"/>
    <s v="Disposition: MeasuresList-October312014.xlsx"/>
    <s v="RobNc"/>
    <s v="Com-Iltg-dWatt-LF"/>
    <s v="DEER"/>
    <s v="Scaled"/>
    <s v="Delta"/>
    <n v="0"/>
    <n v="0"/>
    <s v="None"/>
    <m/>
    <b v="0"/>
    <m/>
    <b v="1"/>
    <s v="Com"/>
    <s v="Any"/>
    <x v="4"/>
    <s v="InGen"/>
    <s v="Ltg_Lmp+Blst"/>
    <x v="26"/>
    <m/>
    <m/>
    <s v="ILtg-MH"/>
    <s v="ILtg-Incand-Com"/>
    <s v="Halogen Lamp: PAR38 shape, E26 base, 70 Watts"/>
    <s v="Halogen Lamp: PAR38 shape, E26 base, 70 Watts"/>
    <x v="744"/>
    <s v="Hal-PAR38(70w)"/>
    <s v="Hal-PAR38(70w)"/>
    <s v="CMH-24w(24w)"/>
    <s v="Standard"/>
    <m/>
    <m/>
    <s v="DEER1314-Ltg-Com-LF"/>
    <s v="DEER1314"/>
  </r>
  <r>
    <n v="4231"/>
    <s v="C-In-Ind(110w)-dwP80-dwC75"/>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150w, Universal position, 14925 lm, CRI = 70, rated hours = 10000 (1); HID Ballast: Constant Wattage Autotransformer, No dimming capability (1); Total Watts = 190"/>
    <s v="HID Lamp and Ballast: HID Lamp: Pulse Start Metal Halide , Any shape, 150w, Universal position, CRI = 62, rated hours = 15000 (1); HID Ballast: Constant Wattage Autotransformer, No dimming capability (1); Total Watts = 185"/>
    <x v="745"/>
    <s v="MH-150w(190w)"/>
    <s v="PSMH-150w(185w)"/>
    <s v="Ind(110w)"/>
    <s v="Standard"/>
    <m/>
    <m/>
    <s v="DEER1314-Ltg-Com-LF"/>
    <s v="DEER1314"/>
  </r>
  <r>
    <n v="4232"/>
    <s v="C-In-Ind(165w)-dwP130-dwC67"/>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00w, Universal position, 19000 lm, CRI = 62, rated hours = 15000 (1); HID Ballast: Constant Wattage Autotransformer, No dimming capability (1); Total Watts = 232"/>
    <x v="746"/>
    <s v="MH-250w(295w)"/>
    <s v="PSMH-200w(232w)"/>
    <s v="Ind(165w)"/>
    <s v="Standard"/>
    <m/>
    <m/>
    <s v="DEER1314-Ltg-Com-LF"/>
    <s v="DEER1314"/>
  </r>
  <r>
    <n v="4233"/>
    <s v="C-In-Ind(215w)-dWP243-dWC150"/>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747"/>
    <s v="MH-400w(458w)"/>
    <s v="PSMH-320w(365w)"/>
    <s v="Ind(215w)"/>
    <s v="Standard"/>
    <m/>
    <s v="Not Used in 2013-2014 Final Lighting Disposition"/>
    <s v="DEER1314-Ltg-Com-LF"/>
    <s v="DEER1314"/>
  </r>
  <r>
    <n v="4234"/>
    <s v="C-In-Ind(220w)-dwP238-dwC180"/>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50w, Universal position, 36000 lm, CRI = 62, rated hours = 20000 (1); HID Ballast: Constant Wattage Autotransformer, No dimming capability (1); Total Watts = 400"/>
    <x v="748"/>
    <s v="MH-400w(458w)"/>
    <s v="PSMH-350w(400w)"/>
    <s v="Ind(220w)"/>
    <s v="Standard"/>
    <m/>
    <m/>
    <s v="DEER1314-Ltg-Com-LF"/>
    <s v="DEER1314"/>
  </r>
  <r>
    <n v="4235"/>
    <s v="C-In-Ind(320w)-dWP138-dWC45"/>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749"/>
    <s v="MH-400w(458w)"/>
    <s v="PSMH-320w(365w)"/>
    <s v="Ind(320w)"/>
    <s v="Standard"/>
    <m/>
    <s v="Not Used in 2013-2014 Final Lighting Disposition"/>
    <s v="DEER1314-Ltg-Com-LF"/>
    <s v="DEER1314"/>
  </r>
  <r>
    <n v="4236"/>
    <s v="C-In-Ind(330w)-dwP128-dwC126"/>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400w, Universal position, 42855 lm, CRI = 62, rated hours = 20000 (1); HID Ballast: Constant Wattage Autotransformer, No dimming capability (1); Total Watts = 456"/>
    <x v="750"/>
    <s v="MH-400w(458w)"/>
    <s v="PSMH-400w(456w)"/>
    <s v="Ind(330w)"/>
    <s v="Standard"/>
    <m/>
    <m/>
    <s v="DEER1314-Ltg-Com-LF"/>
    <s v="DEER1314"/>
  </r>
  <r>
    <n v="4237"/>
    <s v="C-In-Ind(43w)-dWP85"/>
    <x v="500"/>
    <s v="DEER1314"/>
    <s v="Lighting Disposition"/>
    <d v="2015-03-06T00:00:00"/>
    <s v="Disposition: MeasuresList-May222014.xlsx"/>
    <s v="RobNc"/>
    <s v="Com-Iltg-dWatt-LF"/>
    <s v="DEER"/>
    <s v="Scaled"/>
    <s v="Delta"/>
    <n v="0"/>
    <n v="0"/>
    <s v="None"/>
    <m/>
    <b v="0"/>
    <m/>
    <b v="1"/>
    <s v="Com"/>
    <s v="Any"/>
    <x v="4"/>
    <s v="InGen"/>
    <s v="Ltg_Lmp+Blst"/>
    <x v="29"/>
    <m/>
    <m/>
    <s v="ILtg-Induct-Elec"/>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751"/>
    <s v="MH-100w(128w)"/>
    <s v="MH-100w(128w)"/>
    <s v="Ind(43w)"/>
    <s v="Standard"/>
    <m/>
    <s v="Not Used in 2013-2014 Final Lighting Disposition"/>
    <s v="DEER1314-Ltg-Com-LF"/>
    <s v="DEER1314"/>
  </r>
  <r>
    <n v="4238"/>
    <s v="C-In-Ind(44w)-dwP84"/>
    <x v="499"/>
    <s v="DEER1314"/>
    <s v="Lighting Disposition"/>
    <d v="2015-03-06T00:00:00"/>
    <s v="RevisedHighBay.xlsx"/>
    <s v="RobNc"/>
    <s v="Com-Iltg-dWatt-LF"/>
    <s v="DEER"/>
    <s v="Scaled"/>
    <s v="Delta"/>
    <n v="0"/>
    <n v="0"/>
    <s v="None"/>
    <m/>
    <b v="0"/>
    <m/>
    <b v="1"/>
    <s v="Com"/>
    <s v="Any"/>
    <x v="4"/>
    <s v="InGen"/>
    <s v="Ltg_Lmp+Blst"/>
    <x v="29"/>
    <m/>
    <m/>
    <s v="ILtg-Induct-Elec"/>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752"/>
    <s v="MH-100w(128w)"/>
    <s v="MH-100w(128w)"/>
    <s v="Ind(44w)"/>
    <s v="Standard"/>
    <m/>
    <m/>
    <s v="DEER1314-Ltg-Com-LF"/>
    <s v="DEER1314"/>
  </r>
  <r>
    <n v="4239"/>
    <s v="C-In-Ind(70w)-dwP58"/>
    <x v="499"/>
    <s v="DEER1314"/>
    <s v="Lighting Disposition"/>
    <d v="2015-03-06T00:00:00"/>
    <s v="RevisedHighBay.xlsx"/>
    <s v="RobNc"/>
    <s v="Com-Iltg-dWatt-LF"/>
    <s v="DEER"/>
    <s v="Scaled"/>
    <s v="Delta"/>
    <n v="0"/>
    <n v="0"/>
    <s v="None"/>
    <m/>
    <b v="0"/>
    <m/>
    <b v="1"/>
    <s v="Com"/>
    <s v="Any"/>
    <x v="4"/>
    <s v="InGen"/>
    <s v="Ltg_Lmp+Blst"/>
    <x v="29"/>
    <m/>
    <m/>
    <s v="ILtg-Induct-Elec"/>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753"/>
    <s v="MH-100w(128w)"/>
    <s v="MH-100w(128w)"/>
    <s v="Ind(70w)"/>
    <s v="Standard"/>
    <m/>
    <m/>
    <s v="DEER1314-Ltg-Com-LF"/>
    <s v="DEER1314"/>
  </r>
  <r>
    <n v="4240"/>
    <s v="C-In-Ind-120w(132w)-dwP58-dwC53"/>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175w, Universal position, 13655 lm, CRI = 65, rated hours = 10000 (1); HID Ballast: Constant Wattage Autotransformer, No dimming capability (1); Total Watts = 215"/>
    <s v="HID Lamp and Ballast: HID Lamp: Pulse Start Metal Halide , Any shape, 150w, Universal position, CRI = 62, rated hours = 15000 (1); HID Ballast: Constant Wattage Autotransformer, No dimming capability (1); Total Watts = 185"/>
    <x v="754"/>
    <s v="MH-175w(215w)"/>
    <s v="PSMH-150w(185w)"/>
    <s v="Ind-120w(132w)"/>
    <s v="Standard"/>
    <m/>
    <m/>
    <s v="DEER1314-Ltg-Com-LF"/>
    <s v="DEER1314"/>
  </r>
  <r>
    <n v="4241"/>
    <s v="C-In-Ind-120w(132w)-dWP83-dWC53"/>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175w, Universal position, 13655 lm, CRI = 65, rated hours = 10000 (1); HID Ballast: Constant Wattage Autotransformer, No dimming capability (1); Total Watts = 215"/>
    <s v="HID Lamp and Ballast: HID Lamp: Pulse Start Metal Halide , Any shape, 150w, Universal position, CRI = 62, rated hours = 15000 (1); HID Ballast: Constant Wattage Autotransformer, No dimming capability (1); Total Watts = 185"/>
    <x v="754"/>
    <s v="MH-175w(215w)"/>
    <s v="PSMH-150w(185w)"/>
    <s v="Ind-120w(132w)"/>
    <s v="Standard"/>
    <m/>
    <s v="Not Used in 2013-2014 Final Lighting Disposition"/>
    <s v="DEER1314-Ltg-Com-LF"/>
    <s v="DEER1314"/>
  </r>
  <r>
    <n v="4242"/>
    <s v="C-In-Ind-120w(132w)-dwP83-dwC76"/>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175w, Universal position, 13655 lm, CRI = 65, rated hours = 10000 (1); HID Ballast: Constant Wattage Autotransformer, No dimming capability (1); Total Watts = 215"/>
    <s v="HID Lamp and Ballast: HID Lamp: Pulse Start Metal Halide , Any shape, 175w, Universal position, 16000 lm, CRI = 62, rated hours = 15000 (1); HID Ballast: Constant Wattage Autotransformer, No dimming capability (1); Total Watts = 208"/>
    <x v="754"/>
    <s v="MH-175w(215w)"/>
    <s v="PSMH-175w(208w)"/>
    <s v="Ind-120w(132w)"/>
    <s v="Standard"/>
    <m/>
    <m/>
    <s v="DEER1314-Ltg-Com-LF"/>
    <s v="DEER1314"/>
  </r>
  <r>
    <n v="4243"/>
    <s v="C-In-Ind-180w(198w)-dWP97-dWC34"/>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00w, Universal position, 19000 lm, CRI = 62, rated hours = 15000 (1); HID Ballast: Constant Wattage Autotransformer, No dimming capability (1); Total Watts = 232"/>
    <x v="755"/>
    <s v="MH-250w(295w)"/>
    <s v="PSMH-200w(232w)"/>
    <s v="Ind-180w(198w)"/>
    <s v="Standard"/>
    <m/>
    <s v="Not Used in 2013-2014 Final Lighting Disposition"/>
    <s v="DEER1314-Ltg-Com-LF"/>
    <s v="DEER1314"/>
  </r>
  <r>
    <n v="4244"/>
    <s v="C-In-Ind-180w(198w)-dWP97-dWC90"/>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50w, Universal position, 23750 lm, CRI = 62, rated hours = 15000 (1); HID Ballast: Constant Wattage Autotransformer, No dimming capability (1); Total Watts = 288"/>
    <x v="755"/>
    <s v="MH-250w(295w)"/>
    <s v="PSMH-250w(288w)"/>
    <s v="Ind-180w(198w)"/>
    <s v="Standard"/>
    <m/>
    <s v="WP source e.g.: PGECOLTG113r4"/>
    <s v="DEER1314-Ltg-Com-LF"/>
    <s v="DEER1314"/>
  </r>
  <r>
    <n v="4245"/>
    <s v="C-In-Ind-250w(275w)-dwP183-dwC125"/>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50w, Universal position, 36000 lm, CRI = 62, rated hours = 20000 (1); HID Ballast: Constant Wattage Autotransformer, No dimming capability (1); Total Watts = 400"/>
    <x v="756"/>
    <s v="MH-400w(458w)"/>
    <s v="PSMH-350w(400w)"/>
    <s v="Ind-250w(275w)"/>
    <s v="Standard"/>
    <m/>
    <m/>
    <s v="DEER1314-Ltg-Com-LF"/>
    <s v="DEER1314"/>
  </r>
  <r>
    <n v="4246"/>
    <s v="C-In-Ind-250w(275w)-dWP183-dWC90"/>
    <x v="500"/>
    <s v="DEER1314"/>
    <s v="Lighting Disposition"/>
    <d v="2015-03-06T00:00:00"/>
    <s v="Disposition: MeasuresList-May222014.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756"/>
    <s v="MH-400w(458w)"/>
    <s v="PSMH-320w(365w)"/>
    <s v="Ind-250w(275w)"/>
    <s v="Standard"/>
    <m/>
    <s v="Not Used in 2013-2014 Final Lighting Disposition"/>
    <s v="DEER1314-Ltg-Com-LF"/>
    <s v="DEER1314"/>
  </r>
  <r>
    <n v="4247"/>
    <s v="C-In-Ind-360w(396w)-dWP62"/>
    <x v="500"/>
    <s v="DEER1314"/>
    <s v="Lighting Disposition"/>
    <d v="2015-03-06T00:00:00"/>
    <s v="Disposition: MeasuresList-May222014.xlsx"/>
    <s v="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Metal Halide , Any shape, 400w, Universal position, 32835 lm, CRI = 65, rated hours = 20000 (1); HID Ballast: Constant Wattage Autotransformer, No dimming capability (1); Total Watts = 458"/>
    <x v="757"/>
    <s v="MH-400w(458w)"/>
    <s v="MH-400w(458w)"/>
    <s v="Ind-360w(396w)"/>
    <s v="Standard"/>
    <m/>
    <s v="Not Used in 2013-2014 Final Lighting Disposition"/>
    <s v="DEER1314-Ltg-Com-LF"/>
    <s v="DEER1314"/>
  </r>
  <r>
    <n v="4248"/>
    <s v="C-In-Ind-360w(396w)-dwP62-dwC4"/>
    <x v="499"/>
    <s v="DEER1314"/>
    <s v="Lighting Disposition"/>
    <d v="2015-03-06T00:00:00"/>
    <s v="RevisedHighBay.xlsx"/>
    <s v="ErRobNc"/>
    <s v="Com-Iltg-dWatt-LF"/>
    <s v="DEER"/>
    <s v="Scaled"/>
    <s v="Delta"/>
    <n v="0"/>
    <n v="0"/>
    <s v="None"/>
    <m/>
    <b v="0"/>
    <m/>
    <b v="1"/>
    <s v="Com"/>
    <s v="Any"/>
    <x v="4"/>
    <s v="InGen"/>
    <s v="Ltg_Lmp+Blst"/>
    <x v="29"/>
    <m/>
    <m/>
    <s v="ILtg-Induct-Elec"/>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50w, Universal position, 36000 lm, CRI = 62, rated hours = 20000 (1); HID Ballast: Constant Wattage Autotransformer, No dimming capability (1); Total Watts = 400"/>
    <x v="757"/>
    <s v="MH-400w(458w)"/>
    <s v="PSMH-350w(400w)"/>
    <s v="Ind-360w(396w)"/>
    <s v="Standard"/>
    <m/>
    <m/>
    <s v="DEER1314-Ltg-Com-LF"/>
    <s v="DEER1314"/>
  </r>
  <r>
    <n v="4249"/>
    <s v="C-In-Ind-70w(77w)-dWP51"/>
    <x v="500"/>
    <s v="DEER1314"/>
    <s v="Lighting Disposition"/>
    <d v="2015-03-06T00:00:00"/>
    <s v="Disposition: MeasuresList-May222014.xlsx"/>
    <s v="RobNc"/>
    <s v="Com-Iltg-dWatt-LF"/>
    <s v="DEER"/>
    <s v="Scaled"/>
    <s v="Delta"/>
    <n v="0"/>
    <n v="0"/>
    <s v="None"/>
    <m/>
    <b v="0"/>
    <m/>
    <b v="1"/>
    <s v="Com"/>
    <s v="Any"/>
    <x v="4"/>
    <s v="InGen"/>
    <s v="Ltg_Lmp+Blst"/>
    <x v="29"/>
    <m/>
    <m/>
    <s v="ILtg-Induct-Elec"/>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758"/>
    <s v="MH-100w(128w)"/>
    <s v="MH-100w(128w)"/>
    <s v="Ind-70w(77w)"/>
    <s v="Standard"/>
    <m/>
    <s v="WP source e.g.: PGECOLTG113r4"/>
    <s v="DEER1314-Ltg-Com-LF"/>
    <s v="DEER1314"/>
  </r>
  <r>
    <n v="4250"/>
    <s v="C-In-LED-A19(10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59"/>
    <s v="LEDratio0296"/>
    <s v="LEDratio0296"/>
    <s v="LED-A19(10w)"/>
    <s v="Standard"/>
    <m/>
    <s v="WP source: PGECOLTG165r2"/>
    <s v="DEER1314-Ltg-Com-CFL"/>
    <s v="DEER1314"/>
  </r>
  <r>
    <n v="4251"/>
    <s v="C-In-LED-A19(11w)-dWP2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0"/>
    <s v="LEDratio0296"/>
    <s v="LEDratio0296"/>
    <s v="LED-A19(11w)"/>
    <s v="Standard"/>
    <m/>
    <m/>
    <s v="DEER1314-Ltg-Com-CFL"/>
    <s v="DEER1314"/>
  </r>
  <r>
    <n v="4252"/>
    <s v="C-In-LED-A19(12w)-dWP2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1"/>
    <s v="LEDratio0296"/>
    <s v="LEDratio0296"/>
    <s v="LED-A19(12w)"/>
    <s v="Standard"/>
    <m/>
    <m/>
    <s v="DEER1314-Ltg-Com-CFL"/>
    <s v="DEER1314"/>
  </r>
  <r>
    <n v="4253"/>
    <s v="C-In-LED-A19(13w)-dWP2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2"/>
    <s v="LEDratio0296"/>
    <s v="LEDratio0296"/>
    <s v="LED-A19(13w)"/>
    <s v="Standard"/>
    <m/>
    <m/>
    <s v="DEER1314-Ltg-Com-CFL"/>
    <s v="DEER1314"/>
  </r>
  <r>
    <n v="4254"/>
    <s v="C-In-LED-A19(14w)-dWP2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3"/>
    <s v="LEDratio0296"/>
    <s v="LEDratio0296"/>
    <s v="LED-A19(14w)"/>
    <s v="Standard"/>
    <m/>
    <m/>
    <s v="DEER1314-Ltg-Com-CFL"/>
    <s v="DEER1314"/>
  </r>
  <r>
    <n v="4255"/>
    <s v="C-In-LED-A19(15w)-dWP2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4"/>
    <s v="LEDratio0296"/>
    <s v="LEDratio0296"/>
    <s v="LED-A19(15w)"/>
    <s v="Standard"/>
    <m/>
    <m/>
    <s v="DEER1314-Ltg-Com-CFL"/>
    <s v="DEER1314"/>
  </r>
  <r>
    <n v="4256"/>
    <s v="C-In-LED-A19(16w)-dWP3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5"/>
    <s v="LEDratio0296"/>
    <s v="LEDratio0296"/>
    <s v="LED-A19(16w)"/>
    <s v="Standard"/>
    <m/>
    <m/>
    <s v="DEER1314-Ltg-Com-CFL"/>
    <s v="DEER1314"/>
  </r>
  <r>
    <n v="4257"/>
    <s v="C-In-LED-A19(17w)-dWP3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6"/>
    <s v="LEDratio0296"/>
    <s v="LEDratio0296"/>
    <s v="LED-A19(17w)"/>
    <s v="Standard"/>
    <m/>
    <m/>
    <s v="DEER1314-Ltg-Com-CFL"/>
    <s v="DEER1314"/>
  </r>
  <r>
    <n v="4258"/>
    <s v="C-In-LED-A19(18w)-dWP3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7"/>
    <s v="LEDratio0296"/>
    <s v="LEDratio0296"/>
    <s v="LED-A19(18w)"/>
    <s v="Standard"/>
    <m/>
    <m/>
    <s v="DEER1314-Ltg-Com-CFL"/>
    <s v="DEER1314"/>
  </r>
  <r>
    <n v="4259"/>
    <s v="C-In-LED-A19(19w)-dWP3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8"/>
    <s v="LEDratio0296"/>
    <s v="LEDratio0296"/>
    <s v="LED-A19(19w)"/>
    <s v="Standard"/>
    <m/>
    <m/>
    <s v="DEER1314-Ltg-Com-CFL"/>
    <s v="DEER1314"/>
  </r>
  <r>
    <n v="4260"/>
    <s v="C-In-LED-A19(20w)-dWP3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69"/>
    <s v="LEDratio0296"/>
    <s v="LEDratio0296"/>
    <s v="LED-A19(20w)"/>
    <s v="Standard"/>
    <m/>
    <m/>
    <s v="DEER1314-Ltg-Com-CFL"/>
    <s v="DEER1314"/>
  </r>
  <r>
    <n v="4261"/>
    <s v="C-In-LED-A19(21w)-dWP4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0"/>
    <s v="LEDratio0296"/>
    <s v="LEDratio0296"/>
    <s v="LED-A19(21w)"/>
    <s v="Standard"/>
    <m/>
    <m/>
    <s v="DEER1314-Ltg-Com-CFL"/>
    <s v="DEER1314"/>
  </r>
  <r>
    <n v="4262"/>
    <s v="C-In-LED-A19(22w)-dWP4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1"/>
    <s v="LEDratio0296"/>
    <s v="LEDratio0296"/>
    <s v="LED-A19(22w)"/>
    <s v="Standard"/>
    <m/>
    <m/>
    <s v="DEER1314-Ltg-Com-CFL"/>
    <s v="DEER1314"/>
  </r>
  <r>
    <n v="4263"/>
    <s v="C-In-LED-A19(23w)-dWP4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2"/>
    <s v="LEDratio0296"/>
    <s v="LEDratio0296"/>
    <s v="LED-A19(23w)"/>
    <s v="Standard"/>
    <m/>
    <m/>
    <s v="DEER1314-Ltg-Com-CFL"/>
    <s v="DEER1314"/>
  </r>
  <r>
    <n v="4264"/>
    <s v="C-In-LED-A19(24w)-dWP4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3"/>
    <s v="LEDratio0296"/>
    <s v="LEDratio0296"/>
    <s v="LED-A19(24w)"/>
    <s v="Standard"/>
    <m/>
    <m/>
    <s v="DEER1314-Ltg-Com-CFL"/>
    <s v="DEER1314"/>
  </r>
  <r>
    <n v="4265"/>
    <s v="C-In-LED-A19(25w)-dWP4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4"/>
    <s v="LEDratio0296"/>
    <s v="LEDratio0296"/>
    <s v="LED-A19(25w)"/>
    <s v="Standard"/>
    <m/>
    <s v="WP source e.g.: SCE13LG106r1"/>
    <s v="DEER1314-Ltg-Com-CFL"/>
    <s v="DEER1314"/>
  </r>
  <r>
    <n v="4266"/>
    <s v="C-In-LED-A19(30w)-dWP5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5"/>
    <s v="LEDratio0296"/>
    <s v="LEDratio0296"/>
    <s v="LED-A19(30w)"/>
    <s v="Standard"/>
    <m/>
    <s v="Not Used by Oct 2014 disposition.  May 2014 disposition used this measure in error; the Measure Technology is 18w"/>
    <s v="DEER1314-Ltg-Com-CFL"/>
    <s v="DEER1314"/>
  </r>
  <r>
    <n v="4267"/>
    <s v="C-In-LED-A19(35w)-dWP6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6"/>
    <s v="LEDratio0296"/>
    <s v="LEDratio0296"/>
    <s v="LED-A19(35w)"/>
    <s v="Standard"/>
    <m/>
    <s v="Not Used by Oct 2014 disposition.  May 2014 disposition used this measure in error; the Measure Technology is 25w"/>
    <s v="DEER1314-Ltg-Com-CFL"/>
    <s v="DEER1314"/>
  </r>
  <r>
    <n v="4268"/>
    <s v="C-In-LED-A19(4w)-dWP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7"/>
    <s v="LEDratio0296"/>
    <s v="LEDratio0296"/>
    <s v="LED-A19(4w)"/>
    <s v="Standard"/>
    <m/>
    <s v="WP source e.g.: SCE13LG106r1"/>
    <s v="DEER1314-Ltg-Com-CFL"/>
    <s v="DEER1314"/>
  </r>
  <r>
    <n v="4269"/>
    <s v="C-In-LED-A19(6w)-dWP1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8"/>
    <s v="LEDratio0296"/>
    <s v="LEDratio0296"/>
    <s v="LED-A19(6w)"/>
    <s v="Standard"/>
    <m/>
    <m/>
    <s v="DEER1314-Ltg-Com-CFL"/>
    <s v="DEER1314"/>
  </r>
  <r>
    <n v="4270"/>
    <s v="C-In-LED-A19(7w)-dWP1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79"/>
    <s v="LEDratio0296"/>
    <s v="LEDratio0296"/>
    <s v="LED-A19(7w)"/>
    <s v="Standard"/>
    <m/>
    <s v="Not Used by Oct 2014 disposition.  May 2014 disposition used this measure in error; the Measure Technology is 4w"/>
    <s v="DEER1314-Ltg-Com-CFL"/>
    <s v="DEER1314"/>
  </r>
  <r>
    <n v="4271"/>
    <s v="C-In-LED-A19(8w)-dWP1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80"/>
    <s v="LEDratio0296"/>
    <s v="LEDratio0296"/>
    <s v="LED-A19(8w)"/>
    <s v="Standard"/>
    <m/>
    <m/>
    <s v="DEER1314-Ltg-Com-CFL"/>
    <s v="DEER1314"/>
  </r>
  <r>
    <n v="4272"/>
    <s v="C-In-LED-A19(9w)-dWP1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A19 Basecase, Total Watts = 2.96 x Msr Watts"/>
    <s v="LED A19 Basecase, Total Watts = 2.96 x Msr Watts"/>
    <x v="781"/>
    <s v="LEDratio0296"/>
    <s v="LEDratio0296"/>
    <s v="LED-A19(9w)"/>
    <s v="Standard"/>
    <m/>
    <m/>
    <s v="DEER1314-Ltg-Com-CFL"/>
    <s v="DEER1314"/>
  </r>
  <r>
    <n v="4273"/>
    <s v="C-In-LED-BR(11w)-dWP37"/>
    <x v="501"/>
    <s v="DEER2011"/>
    <s v="Lighting Disposition"/>
    <d v="2014-07-31T00:00:00"/>
    <s v="Disposition: MeasuresList-October312014.xlsx"/>
    <s v="RobNc"/>
    <s v="Com-Iltg-dWatt-CFL"/>
    <s v="DEER"/>
    <s v="Scaled"/>
    <s v="BaseRatio"/>
    <n v="0"/>
    <n v="0"/>
    <s v="None"/>
    <m/>
    <b v="0"/>
    <m/>
    <b v="1"/>
    <s v="Com"/>
    <s v="Any"/>
    <x v="4"/>
    <s v="InGen"/>
    <s v="Ltg_Lamp"/>
    <x v="30"/>
    <m/>
    <m/>
    <s v="ILtg-Com-LED-20000hr"/>
    <m/>
    <s v="LED R/BR Basecase, Total Watts = 4.40 x Msr Watts"/>
    <s v="LED R/BR Basecase, Total Watts = 4.40 x Msr Watts"/>
    <x v="782"/>
    <s v="LEDratio0440"/>
    <s v="LEDratio0440"/>
    <s v="LED-BR(11w)"/>
    <s v="Standard"/>
    <m/>
    <s v="WP source: PGECOLTG177r1.  For use prior to July 1, 2014 only."/>
    <s v="None"/>
    <s v="DEER2011"/>
  </r>
  <r>
    <n v="4274"/>
    <s v="C-In-LED-BR(11w)-dWP4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greater than or equal to 11, less than 14 Watts, Total Watts = 4.80 x Msr Watts"/>
    <s v="LED R/BR Basecase greater than or equal to 11, less than 14 Watts, Total Watts = 4.80 x Msr Watts"/>
    <x v="782"/>
    <s v="LEDratio0480"/>
    <s v="LEDratio0480"/>
    <s v="LED-BR(11w)"/>
    <s v="Standard"/>
    <m/>
    <m/>
    <s v="DEER1314-Ltg-Com-CFL"/>
    <s v="DEER1314"/>
  </r>
  <r>
    <n v="4275"/>
    <s v="C-In-LED-BR(14w)-dWP39"/>
    <x v="501"/>
    <s v="DEER2011"/>
    <s v="Lighting Disposition"/>
    <d v="2014-07-31T00:00:00"/>
    <s v="Disposition: MeasuresList-October312014.xlsx"/>
    <s v="RobNc"/>
    <s v="Com-Iltg-dWatt-CFL"/>
    <s v="DEER"/>
    <s v="Scaled"/>
    <s v="BaseRatio"/>
    <n v="0"/>
    <n v="0"/>
    <s v="None"/>
    <m/>
    <b v="0"/>
    <m/>
    <b v="1"/>
    <s v="Com"/>
    <s v="Any"/>
    <x v="4"/>
    <s v="InGen"/>
    <s v="Ltg_Lamp"/>
    <x v="30"/>
    <m/>
    <m/>
    <s v="ILtg-Com-LED-20000hr"/>
    <m/>
    <s v="LED R/BR Basecase, Total Watts = 3.80 x Msr Watts"/>
    <s v="LED R/BR Basecase, Total Watts = 3.80 x Msr Watts"/>
    <x v="783"/>
    <s v="LEDratio0380"/>
    <s v="LEDratio0380"/>
    <s v="LED-BR(14w)"/>
    <s v="Standard"/>
    <m/>
    <s v="WP source: PGECOLTG177r1.  For use prior to July 1, 2014 only."/>
    <s v="None"/>
    <s v="DEER2011"/>
  </r>
  <r>
    <n v="4276"/>
    <s v="C-In-LED-BR(14w)-dWP4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greater than or egual to 14 Watts, Total Watts = 4.34 x Msr Watts"/>
    <s v="LED R/BR Basecase greater than or egual to 14 Watts, Total Watts = 4.34 x Msr Watts"/>
    <x v="783"/>
    <s v="LEDratio0434"/>
    <s v="LEDratio0434"/>
    <s v="LED-BR(14w)"/>
    <s v="Standard"/>
    <m/>
    <m/>
    <s v="DEER1314-Ltg-Com-CFL"/>
    <s v="DEER1314"/>
  </r>
  <r>
    <n v="4277"/>
    <s v="C-In-LED-BR(6w)-dWP21"/>
    <x v="501"/>
    <s v="DEER2011"/>
    <s v="Lighting Disposition"/>
    <d v="2014-07-31T00:00:00"/>
    <s v="Disposition: MeasuresList-October312014.xlsx"/>
    <s v="RobNc"/>
    <s v="Com-Iltg-dWatt-CFL"/>
    <s v="DEER"/>
    <s v="Scaled"/>
    <s v="BaseRatio"/>
    <n v="0"/>
    <n v="0"/>
    <s v="None"/>
    <m/>
    <b v="0"/>
    <m/>
    <b v="1"/>
    <s v="Com"/>
    <s v="Any"/>
    <x v="4"/>
    <s v="InGen"/>
    <s v="Ltg_Lamp"/>
    <x v="30"/>
    <m/>
    <m/>
    <s v="ILtg-Com-LED-20000hr"/>
    <m/>
    <s v="LED BR Basecase, Total Watts = 4.56 x Msr Watts (pre 7/1/2015 only)"/>
    <s v="LED BR Basecase, Total Watts = 4.56 x Msr Watts (pre 7/1/2015 only)"/>
    <x v="784"/>
    <s v="LEDratio0456"/>
    <s v="LEDratio0456"/>
    <s v="LED-BR(6w)"/>
    <s v="Standard"/>
    <m/>
    <s v="WP source: PGECOLTG177r1.  For use prior to July 1, 2014 only."/>
    <s v="None"/>
    <s v="DEER2011"/>
  </r>
  <r>
    <n v="4278"/>
    <s v="C-In-LED-BR(6w)-dWP30"/>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less than 11 Watts, Total Watts = 6.09 x Msr Watts"/>
    <s v="LED R/BR Basecase less than 11 Watts, Total Watts = 6.09 x Msr Watts"/>
    <x v="784"/>
    <s v="LEDratio0609"/>
    <s v="LEDratio0609"/>
    <s v="LED-BR(6w)"/>
    <s v="Standard"/>
    <m/>
    <m/>
    <s v="DEER1314-Ltg-Com-CFL"/>
    <s v="DEER1314"/>
  </r>
  <r>
    <n v="4279"/>
    <s v="C-In-LED-Candle(1.8w)-dWP11"/>
    <x v="501"/>
    <s v="DEER1314"/>
    <s v="Lighting Disposition"/>
    <d v="2015-03-06T00:00:00"/>
    <s v="Disposition: MeasuresList-October312014.xlsx"/>
    <s v="RobNc"/>
    <s v="Com-Iltg-dWatt-CFL"/>
    <s v="DEER"/>
    <s v="Scaled"/>
    <s v="BaseRatio"/>
    <n v="0"/>
    <n v="0"/>
    <s v="None"/>
    <m/>
    <b v="0"/>
    <m/>
    <b v="1"/>
    <s v="Com"/>
    <s v="Any"/>
    <x v="4"/>
    <s v="InGen"/>
    <s v="Ltg_Lamp"/>
    <x v="30"/>
    <m/>
    <m/>
    <s v="ILtg-Com-LED-15000hr"/>
    <m/>
    <s v="LED Candelabra Basecase, Total Watts = 7.35 x Msr Watts"/>
    <s v="LED Candelabra Basecase, Total Watts = 7.35 x Msr Watts"/>
    <x v="785"/>
    <s v="LEDratio0735"/>
    <s v="LEDratio0735"/>
    <s v="LED-Candle(1.8w)"/>
    <s v="Standard"/>
    <m/>
    <s v="WP source e.g.: PGECOLTG163r2"/>
    <s v="DEER1314-Ltg-Com-CFL"/>
    <s v="DEER1314"/>
  </r>
  <r>
    <n v="4280"/>
    <s v="C-In-LED-Candle(2w)-dWP12"/>
    <x v="501"/>
    <s v="DEER1314"/>
    <s v="Lighting Disposition"/>
    <d v="2015-03-06T00:00:00"/>
    <s v="Disposition: MeasuresList-October312014.xlsx"/>
    <s v="RobNc"/>
    <s v="Com-Iltg-dWatt-CFL"/>
    <s v="DEER"/>
    <s v="Scaled"/>
    <s v="BaseRatio"/>
    <n v="0"/>
    <n v="0"/>
    <s v="None"/>
    <m/>
    <b v="0"/>
    <m/>
    <b v="1"/>
    <s v="Com"/>
    <s v="Any"/>
    <x v="4"/>
    <s v="InGen"/>
    <s v="Ltg_Lamp"/>
    <x v="30"/>
    <m/>
    <m/>
    <s v="ILtg-Com-LED-15000hr"/>
    <m/>
    <s v="LED Candelabra Basecase, Total Watts = 7.35 x Msr Watts"/>
    <s v="LED Candelabra Basecase, Total Watts = 7.35 x Msr Watts"/>
    <x v="786"/>
    <s v="LEDratio0735"/>
    <s v="LEDratio0735"/>
    <s v="LED-Candle(2w)"/>
    <s v="Standard"/>
    <m/>
    <s v="WP source e.g.: WPSDGENRLG0106-Rev02.  Also used by PGECOLTG163r3 (starting July 1, 2014)."/>
    <s v="DEER1314-Ltg-Com-CFL"/>
    <s v="DEER1314"/>
  </r>
  <r>
    <n v="4281"/>
    <s v="C-In-LED-Candle(3w)-dWP19"/>
    <x v="501"/>
    <s v="DEER1314"/>
    <s v="Lighting Disposition"/>
    <d v="2015-03-06T00:00:00"/>
    <s v="Disposition: MeasuresList-October312014.xlsx"/>
    <s v="RobNc"/>
    <s v="Com-Iltg-dWatt-CFL"/>
    <s v="DEER"/>
    <s v="Scaled"/>
    <s v="BaseRatio"/>
    <n v="0"/>
    <n v="0"/>
    <s v="None"/>
    <m/>
    <b v="0"/>
    <m/>
    <b v="1"/>
    <s v="Com"/>
    <s v="Any"/>
    <x v="4"/>
    <s v="InGen"/>
    <s v="Ltg_Lamp"/>
    <x v="30"/>
    <m/>
    <m/>
    <s v="ILtg-Com-LED-15000hr"/>
    <m/>
    <s v="LED Candelabra Basecase, Total Watts = 7.35 x Msr Watts"/>
    <s v="LED Candelabra Basecase, Total Watts = 7.35 x Msr Watts"/>
    <x v="787"/>
    <s v="LEDratio0735"/>
    <s v="LEDratio0735"/>
    <s v="LED-Candle(3w)"/>
    <s v="Standard"/>
    <m/>
    <s v="WP source e.g.: PGECOLTG163r2"/>
    <s v="DEER1314-Ltg-Com-CFL"/>
    <s v="DEER1314"/>
  </r>
  <r>
    <n v="4282"/>
    <s v="C-In-LED-CanRet(10w)-dWP2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788"/>
    <s v="LEDratio0342"/>
    <s v="LEDratio0342"/>
    <s v="LED-CanRet(10w)"/>
    <s v="Standard"/>
    <m/>
    <m/>
    <s v="DEER1314-Ltg-Com-CFL"/>
    <s v="DEER1314"/>
  </r>
  <r>
    <n v="4283"/>
    <s v="C-In-LED-CanRet(10w)-dWP38"/>
    <x v="502"/>
    <s v="DEER1314"/>
    <s v="Lighting Disposition"/>
    <d v="2015-03-06T00:00:00"/>
    <s v="Disposition: MeasuresList-October312014.xlsx"/>
    <s v="RobNc"/>
    <s v="Com-Iltg-dWatt-LF"/>
    <s v="DEER"/>
    <s v="Scaled"/>
    <s v="Delta"/>
    <n v="0"/>
    <n v="0"/>
    <s v="None"/>
    <m/>
    <b v="0"/>
    <m/>
    <b v="1"/>
    <s v="Com"/>
    <s v="Any"/>
    <x v="4"/>
    <s v="InGen"/>
    <s v="Ltg_Lamp"/>
    <x v="30"/>
    <m/>
    <m/>
    <s v="ILtg-Com-LED-20000hr"/>
    <s v="ILtg-Incand-Com"/>
    <s v="Incandescent lamp: 48.5W lamp; Rated Life=1500hrs"/>
    <s v="Incandescent lamp: 48.5W lamp; Rated Life=1500hrs"/>
    <x v="788"/>
    <s v="Incan(48.5w)"/>
    <s v="Incan(48.5w)"/>
    <s v="LED-CanRet(10w)"/>
    <s v="Standard"/>
    <m/>
    <s v="WP source e.g.: PGECOLTG175r0"/>
    <s v="DEER1314-Ltg-Com-LF"/>
    <s v="DEER1314"/>
  </r>
  <r>
    <n v="4284"/>
    <s v="C-In-LED-CanRet(12w)-dWP54"/>
    <x v="502"/>
    <s v="DEER1314"/>
    <s v="Lighting Disposition"/>
    <d v="2015-03-06T00:00:00"/>
    <s v="Disposition: MeasuresList-October312014.xlsx"/>
    <s v="RobNc"/>
    <s v="Com-Iltg-dWatt-LF"/>
    <s v="DEER"/>
    <s v="Scaled"/>
    <s v="Delta"/>
    <n v="0"/>
    <n v="0"/>
    <s v="None"/>
    <m/>
    <b v="0"/>
    <m/>
    <b v="1"/>
    <s v="Com"/>
    <s v="Any"/>
    <x v="4"/>
    <s v="InGen"/>
    <s v="Ltg_Lamp"/>
    <x v="30"/>
    <m/>
    <m/>
    <s v="ILtg-Com-LED-20000hr"/>
    <s v="ILtg-Incand-Com"/>
    <s v="Incandescent lamp: 66W lamp; Rated Life=1500hrs"/>
    <s v="Incandescent lamp: 66W lamp; Rated Life=1500hrs"/>
    <x v="789"/>
    <s v="Incan(66w)"/>
    <s v="Incan(66w)"/>
    <s v="LED-CanRet(12w)"/>
    <s v="Standard"/>
    <m/>
    <m/>
    <s v="DEER1314-Ltg-Com-LF"/>
    <s v="DEER1314"/>
  </r>
  <r>
    <n v="4285"/>
    <s v="C-In-LED-CanRet(15w)-dWP3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790"/>
    <s v="LEDratio0342"/>
    <s v="LEDratio0342"/>
    <s v="LED-CanRet(15w)"/>
    <s v="Standard"/>
    <m/>
    <s v="WP source e.g.: WPSDGENRLG0106r2"/>
    <s v="DEER1314-Ltg-Com-CFL"/>
    <s v="DEER1314"/>
  </r>
  <r>
    <n v="4286"/>
    <s v="C-In-LED-CanRet(15w)-dWP62"/>
    <x v="502"/>
    <s v="DEER1314"/>
    <s v="Lighting Disposition"/>
    <d v="2015-03-06T00:00:00"/>
    <s v="Disposition: MeasuresList-October312014.xlsx"/>
    <s v="RobNc"/>
    <s v="Com-Iltg-dWatt-LF"/>
    <s v="DEER"/>
    <s v="Scaled"/>
    <s v="Delta"/>
    <n v="0"/>
    <n v="0"/>
    <s v="None"/>
    <m/>
    <b v="0"/>
    <m/>
    <b v="1"/>
    <s v="Com"/>
    <s v="Any"/>
    <x v="4"/>
    <s v="InGen"/>
    <s v="Ltg_Lamp"/>
    <x v="30"/>
    <m/>
    <m/>
    <s v="ILtg-Com-LED-20000hr"/>
    <s v="ILtg-Incand-Com"/>
    <s v="Incandescent lamp: 77W lamp; Rated Life=1500hrs"/>
    <s v="Incandescent lamp: 77W lamp; Rated Life=1500hrs"/>
    <x v="790"/>
    <s v="Incan(77w)"/>
    <s v="Incan(77w)"/>
    <s v="LED-CanRet(15w)"/>
    <s v="Standard"/>
    <m/>
    <s v="WP source e.g.: PGECOLTG175r0"/>
    <s v="DEER1314-Ltg-Com-LF"/>
    <s v="DEER1314"/>
  </r>
  <r>
    <n v="4287"/>
    <s v="C-In-LED-CanRet(21w)-dWP57"/>
    <x v="502"/>
    <s v="DEER1314"/>
    <s v="Lighting Disposition"/>
    <d v="2015-03-06T00:00:00"/>
    <s v="Disposition: MeasuresList-October312014.xlsx"/>
    <s v="RobNc"/>
    <s v="Com-Iltg-dWatt-LF"/>
    <s v="DEER"/>
    <s v="Scaled"/>
    <s v="Delta"/>
    <n v="0"/>
    <n v="0"/>
    <s v="None"/>
    <m/>
    <b v="0"/>
    <m/>
    <b v="1"/>
    <s v="Com"/>
    <s v="Any"/>
    <x v="4"/>
    <s v="InGen"/>
    <s v="Ltg_Lamp"/>
    <x v="30"/>
    <m/>
    <m/>
    <s v="ILtg-Com-LED-20000hr"/>
    <s v="ILtg-Incand-Com"/>
    <s v="Incandescent lamp: 78W lamp; Rated Life=1500hrs"/>
    <s v="Incandescent lamp: 78W lamp; Rated Life=1500hrs"/>
    <x v="791"/>
    <s v="Incan(78w)"/>
    <s v="Incan(78w)"/>
    <s v="LED-CanRet(21w)"/>
    <s v="Standard"/>
    <m/>
    <m/>
    <s v="DEER1314-Ltg-Com-LF"/>
    <s v="DEER1314"/>
  </r>
  <r>
    <n v="4288"/>
    <s v="C-In-LED-CanRet(8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792"/>
    <s v="LEDratio0342"/>
    <s v="LEDratio0342"/>
    <s v="LED-CanRet(8w)"/>
    <s v="Standard"/>
    <m/>
    <s v="WP source e.g.: PGECOLTG175r0"/>
    <s v="DEER1314-Ltg-Com-CFL"/>
    <s v="DEER1314"/>
  </r>
  <r>
    <n v="4289"/>
    <s v="C-In-LED-CanRet(8w)-dWP25"/>
    <x v="502"/>
    <s v="DEER1314"/>
    <s v="Lighting Disposition"/>
    <d v="2015-03-06T00:00:00"/>
    <s v="Disposition: MeasuresList-October312014.xlsx"/>
    <s v="RobNc"/>
    <s v="Com-Iltg-dWatt-LF"/>
    <s v="DEER"/>
    <s v="Scaled"/>
    <s v="Delta"/>
    <n v="0"/>
    <n v="0"/>
    <s v="None"/>
    <m/>
    <b v="0"/>
    <m/>
    <b v="1"/>
    <s v="Com"/>
    <s v="Any"/>
    <x v="4"/>
    <s v="InGen"/>
    <s v="Ltg_Lamp"/>
    <x v="30"/>
    <m/>
    <m/>
    <s v="ILtg-Com-LED-20000hr"/>
    <s v="ILtg-Incand-Com"/>
    <s v="Incandescent lamp: 33W lamp; Rated Life=1500hrs"/>
    <s v="Incandescent lamp: 33W lamp; Rated Life=1500hrs"/>
    <x v="792"/>
    <s v="Incan(33w)"/>
    <s v="Incan(33w)"/>
    <s v="LED-CanRet(8w)"/>
    <s v="Standard"/>
    <m/>
    <s v="WP source e.g.: PGECOLTG175r0"/>
    <s v="DEER1314-Ltg-Com-LF"/>
    <s v="DEER1314"/>
  </r>
  <r>
    <n v="4290"/>
    <s v="C-In-LEDFixt(12.1w)-dWP2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793"/>
    <s v="LEDratio0296"/>
    <s v="LEDratio0296"/>
    <s v="LEDFixt(12.1w)"/>
    <s v="Standard"/>
    <m/>
    <m/>
    <s v="DEER1314-Ltg-Com-CFL"/>
    <s v="DEER1314"/>
  </r>
  <r>
    <n v="4291"/>
    <s v="C-In-LEDFixt(131w)-dWP20"/>
    <x v="504"/>
    <s v="DEER1314"/>
    <s v="Lighting Disposition"/>
    <d v="2015-03-06T00:00:00"/>
    <s v="Disposition: MeasuresList-May222014.xlsx"/>
    <s v="RobNc"/>
    <s v="Com-Iltg-dWatt-LF"/>
    <s v="DEER"/>
    <s v="Scaled"/>
    <s v="Delta"/>
    <n v="0"/>
    <n v="0"/>
    <s v="None"/>
    <m/>
    <b v="0"/>
    <m/>
    <b v="1"/>
    <s v="Com"/>
    <s v="Any"/>
    <x v="4"/>
    <s v="InGen"/>
    <s v="Ltg_Fixture"/>
    <x v="31"/>
    <m/>
    <m/>
    <s v="ILtg-Com-LED-50000hr"/>
    <s v="ILtg-Lfluor-Elec"/>
    <s v="LF Fixture based on: LFLmpBlst-T8-48in-32w-2g+El-IS-VHLO; Any type of housing, any direction of light, No integral control; Total Watts = 151"/>
    <s v="LF Fixture based on: LFLmpBlst-T8-48in-32w-2g+El-IS-VHLO; Any type of housing, any direction of light, No integral control; Total Watts = 151"/>
    <x v="794"/>
    <s v="LFFixt-T8-48in-32w-2g+El-IS-VHLO(151w)"/>
    <s v="LFFixt-T8-48in-32w-2g+El-IS-VHLO(151w)"/>
    <s v="LEDFixt(131w)"/>
    <s v="Standard"/>
    <m/>
    <s v="WP source e.g.: PGECOLTG178r2"/>
    <s v="DEER1314-Ltg-Com-LF"/>
    <s v="DEER1314"/>
  </r>
  <r>
    <n v="4292"/>
    <s v="C-In-LEDFixt(131w)-dWP77"/>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175w(208w); Any type of housing; Any direction of light; Total Watts = 208"/>
    <s v="HID Fixture based on Lamp/Blst: PSMH-175w(208w); Any type of housing; Any direction of light; Total Watts = 208"/>
    <x v="794"/>
    <s v="HIDFixt-PSMH-175w(208w)"/>
    <s v="HIDFixt-PSMH-175w(208w)"/>
    <s v="LEDFixt(131w)"/>
    <s v="Standard"/>
    <m/>
    <s v="WP source e.g.: PGECOLTG178r2"/>
    <s v="DEER1314-Ltg-Com-LF"/>
    <s v="DEER1314"/>
  </r>
  <r>
    <n v="4293"/>
    <s v="C-In-LEDFixt(160w)-dwP66"/>
    <x v="506"/>
    <s v="DEER1314"/>
    <s v="Lighting Disposition"/>
    <d v="2015-03-06T00:00:00"/>
    <s v="RevisedHighBay.xlsx"/>
    <s v="RobNc"/>
    <s v="Com-Iltg-dWatt-LF"/>
    <s v="DEER"/>
    <s v="Scaled"/>
    <s v="Delta"/>
    <n v="0"/>
    <n v="0"/>
    <s v="None"/>
    <m/>
    <b v="0"/>
    <m/>
    <b v="1"/>
    <s v="Com"/>
    <s v="Any"/>
    <x v="4"/>
    <s v="InGen"/>
    <s v="Ltg_Fixture"/>
    <x v="31"/>
    <m/>
    <m/>
    <s v="ILtg-Com-LED-50000hr"/>
    <s v="ILtg-Lfluor-Elec"/>
    <s v="LF Fixture based on: LFLmpBlst-T8-48in-32w-2g+El-IS-VHLO; Any type of housing, any direction of light, No integral control; Total Watts = 226"/>
    <s v="LF Fixture based on: LFLmpBlst-T8-48in-32w-2g+El-IS-VHLO; Any type of housing, any direction of light, No integral control; Total Watts = 226"/>
    <x v="795"/>
    <s v="LFFixt-T8-48in-32w-2g+El-IS-VHLO(226w)"/>
    <s v="LFFixt-T8-48in-32w-2g+El-IS-VHLO(226w)"/>
    <s v="LEDFixt(160w)"/>
    <s v="Standard"/>
    <m/>
    <m/>
    <s v="DEER1314-Ltg-Com-LF"/>
    <s v="DEER1314"/>
  </r>
  <r>
    <n v="4294"/>
    <s v="C-In-LEDFixt(160w)-dwP72"/>
    <x v="505"/>
    <s v="DEER1314"/>
    <s v="Lighting Disposition"/>
    <d v="2015-03-06T00:00:00"/>
    <s v="RevisedHighBay.xlsx"/>
    <s v="RobNc"/>
    <s v="Com-Iltg-dWatt-LF"/>
    <s v="DEER"/>
    <s v="Scaled"/>
    <s v="Delta"/>
    <n v="0"/>
    <n v="0"/>
    <s v="None"/>
    <m/>
    <b v="0"/>
    <m/>
    <b v="1"/>
    <s v="Com"/>
    <s v="Any"/>
    <x v="4"/>
    <s v="InGen"/>
    <s v="Ltg_Fixture"/>
    <x v="31"/>
    <m/>
    <m/>
    <s v="ILtg-Com-LED-50000hr"/>
    <s v="ILtg-HID"/>
    <s v="HID Fixture based on Lamp/Blst: PSMH-200w(232w); Any type of housing; Any direction of light; Total Watts = 232"/>
    <s v="HID Fixture based on Lamp/Blst: PSMH-200w(232w); Any type of housing; Any direction of light; Total Watts = 232"/>
    <x v="795"/>
    <s v="HIDFixt-PSMH-200w(232w)"/>
    <s v="HIDFixt-PSMH-200w(232w)"/>
    <s v="LEDFixt(160w)"/>
    <s v="Standard"/>
    <m/>
    <m/>
    <s v="DEER1314-Ltg-Com-LF"/>
    <s v="DEER1314"/>
  </r>
  <r>
    <n v="4295"/>
    <s v="C-In-LEDFixt(17w)-dWP3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796"/>
    <s v="LEDratio0296"/>
    <s v="LEDratio0296"/>
    <s v="LEDFixt(17w)"/>
    <s v="Standard"/>
    <m/>
    <m/>
    <s v="DEER1314-Ltg-Com-CFL"/>
    <s v="DEER1314"/>
  </r>
  <r>
    <n v="4296"/>
    <s v="C-In-LEDFixt(187w)-dWP101"/>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250w(288w); Any type of housing; Any direction of light; Total Watts = 288"/>
    <s v="HID Fixture based on Lamp/Blst: PSMH-250w(288w); Any type of housing; Any direction of light; Total Watts = 288"/>
    <x v="797"/>
    <s v="HIDFixt-PSMH-250w(288w)"/>
    <s v="HIDFixt-PSMH-250w(288w)"/>
    <s v="LEDFixt(187w)"/>
    <s v="Standard"/>
    <m/>
    <s v="WP source e.g.: PGECOLTG178r2"/>
    <s v="DEER1314-Ltg-Com-LF"/>
    <s v="DEER1314"/>
  </r>
  <r>
    <n v="4297"/>
    <s v="C-In-LEDFixt(20w)-dWP3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798"/>
    <s v="LEDratio0296"/>
    <s v="LEDratio0296"/>
    <s v="LEDFixt(20w)"/>
    <s v="Standard"/>
    <m/>
    <m/>
    <s v="DEER1314-Ltg-Com-CFL"/>
    <s v="DEER1314"/>
  </r>
  <r>
    <n v="4298"/>
    <s v="C-In-LEDFixt(220w)-dWP145"/>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320w(365w); Any type of housing; Any direction of light; Total Watts = 365"/>
    <s v="HID Fixture based on Lamp/Blst: PSMH-320w(365w); Any type of housing; Any direction of light; Total Watts = 365"/>
    <x v="799"/>
    <s v="HIDFixt-PSMH-320w(365w)"/>
    <s v="HIDFixt-PSMH-320w(365w)"/>
    <s v="LEDFixt(220w)"/>
    <s v="Standard"/>
    <m/>
    <s v="WP source e.g.: PGECOLTG178r2"/>
    <s v="DEER1314-Ltg-Com-LF"/>
    <s v="DEER1314"/>
  </r>
  <r>
    <n v="4299"/>
    <s v="C-In-LEDFixt(220w)-dWP82"/>
    <x v="504"/>
    <s v="DEER1314"/>
    <s v="Lighting Disposition"/>
    <d v="2015-03-06T00:00:00"/>
    <s v="Disposition: MeasuresList-May222014.xlsx"/>
    <s v="RobNc"/>
    <s v="Com-Iltg-dWatt-LF"/>
    <s v="DEER"/>
    <s v="Scaled"/>
    <s v="Delta"/>
    <n v="0"/>
    <n v="0"/>
    <s v="None"/>
    <m/>
    <b v="0"/>
    <m/>
    <b v="1"/>
    <s v="Com"/>
    <s v="Any"/>
    <x v="4"/>
    <s v="InGen"/>
    <s v="Ltg_Fixture"/>
    <x v="31"/>
    <m/>
    <m/>
    <s v="ILtg-Com-LED-50000hr"/>
    <s v="ILtg-Lfluor-Elec"/>
    <s v="LF Fixture based on: LFLmpBlst-T8-48in-32w-2g+El-IS-VHLO; Any type of housing, any direction of light, No integral control; Total Watts = 302"/>
    <s v="LF Fixture based on: LFLmpBlst-T8-48in-32w-2g+El-IS-VHLO; Any type of housing, any direction of light, No integral control; Total Watts = 302"/>
    <x v="799"/>
    <s v="LFFixt-T8-48in-32w-2g+El-IS-VHLO(302w)"/>
    <s v="LFFixt-T8-48in-32w-2g+El-IS-VHLO(302w)"/>
    <s v="LEDFixt(220w)"/>
    <s v="Standard"/>
    <m/>
    <s v="WP source e.g.: PGECOLTG178r2"/>
    <s v="DEER1314-Ltg-Com-LF"/>
    <s v="DEER1314"/>
  </r>
  <r>
    <n v="4300"/>
    <s v="C-In-LEDFixt(22w)-dwP37"/>
    <x v="506"/>
    <s v="DEER1314"/>
    <s v="Lighting Disposition"/>
    <d v="2015-03-06T00:00:00"/>
    <s v="RevisedHighBay.xlsx"/>
    <s v="RobNc"/>
    <s v="Com-Iltg-dWatt-LF"/>
    <s v="DEER"/>
    <s v="Scaled"/>
    <s v="Delta"/>
    <n v="0"/>
    <n v="0"/>
    <s v="None"/>
    <m/>
    <b v="0"/>
    <m/>
    <b v="1"/>
    <s v="Com"/>
    <s v="Any"/>
    <x v="4"/>
    <s v="InGen"/>
    <s v="Ltg_Fixture"/>
    <x v="31"/>
    <m/>
    <m/>
    <s v="ILtg-Com-LED-50000hr"/>
    <s v="ILtg-Lfluor-Elec"/>
    <s v="LF Fixture based on: LFLmpBlst-T8-48in-32w-2g+El-IS-NLO; Any type of housing, any direction of light, No integral control; Total Watts = 59"/>
    <s v="LF Fixture based on: LFLmpBlst-T8-48in-32w-2g+El-IS-NLO; Any type of housing, any direction of light, No integral control; Total Watts = 59"/>
    <x v="800"/>
    <s v="LFFixt-T8-48in-32w-2g+El-IS-NLO(59w)"/>
    <s v="LFFixt-T8-48in-32w-2g+El-IS-NLO(59w)"/>
    <s v="LEDFixt(22w)"/>
    <s v="Standard"/>
    <m/>
    <m/>
    <s v="DEER1314-Ltg-Com-LF"/>
    <s v="DEER1314"/>
  </r>
  <r>
    <n v="4301"/>
    <s v="C-In-LEDFixt(22w)-dWP4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00"/>
    <s v="LEDratio0296"/>
    <s v="LEDratio0296"/>
    <s v="LEDFixt(22w)"/>
    <s v="Standard"/>
    <m/>
    <m/>
    <s v="DEER1314-Ltg-Com-CFL"/>
    <s v="DEER1314"/>
  </r>
  <r>
    <n v="4302"/>
    <s v="C-In-LEDFixt(262w)-dWP138"/>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350w(400w); Any type of housing; Any direction of light; Total Watts = 400"/>
    <s v="HID Fixture based on Lamp/Blst: PSMH-350w(400w); Any type of housing; Any direction of light; Total Watts = 400"/>
    <x v="801"/>
    <s v="HIDFixt-PSMH-350w(400w)"/>
    <s v="HIDFixt-PSMH-350w(400w)"/>
    <s v="LEDFixt(262w)"/>
    <s v="Standard"/>
    <m/>
    <s v="WP source e.g.: PGECOLTG178r2"/>
    <s v="DEER1314-Ltg-Com-LF"/>
    <s v="DEER1314"/>
  </r>
  <r>
    <n v="4303"/>
    <s v="C-In-LEDFixt(280w)-dwP176"/>
    <x v="505"/>
    <s v="DEER1314"/>
    <s v="Lighting Disposition"/>
    <d v="2015-03-06T00:00:00"/>
    <s v="RevisedHighBay.xlsx"/>
    <s v="RobNc"/>
    <s v="Com-Iltg-dWatt-LF"/>
    <s v="DEER"/>
    <s v="Scaled"/>
    <s v="Delta"/>
    <n v="0"/>
    <n v="0"/>
    <s v="None"/>
    <m/>
    <b v="0"/>
    <m/>
    <b v="1"/>
    <s v="Com"/>
    <s v="Any"/>
    <x v="4"/>
    <s v="InGen"/>
    <s v="Ltg_Fixture"/>
    <x v="31"/>
    <m/>
    <m/>
    <s v="ILtg-Com-LED-50000hr"/>
    <s v="ILtg-HID"/>
    <s v="HID Fixture based on Lamp/Blst: PSMH-400w(456w); Any type of housing; Any direction of light; Total Watts = 456"/>
    <s v="HID Fixture based on Lamp/Blst: PSMH-400w(456w); Any type of housing; Any direction of light; Total Watts = 456"/>
    <x v="802"/>
    <s v="HIDFixt-PSMH-400w(456w)"/>
    <s v="HIDFixt-PSMH-400w(456w)"/>
    <s v="LEDFixt(280w)"/>
    <s v="Standard"/>
    <m/>
    <m/>
    <s v="DEER1314-Ltg-Com-LF"/>
    <s v="DEER1314"/>
  </r>
  <r>
    <n v="4304"/>
    <s v="C-In-LEDFixt(320w)-dWP186"/>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450w(506w); Any type of housing; Any direction of light; Total Watts = 506"/>
    <s v="HID Fixture based on Lamp/Blst: PSMH-450w(506w); Any type of housing; Any direction of light; Total Watts = 506"/>
    <x v="803"/>
    <s v="HIDFixt-PSMH-450w(506w)"/>
    <s v="HIDFixt-PSMH-450w(506w)"/>
    <s v="LEDFixt(320w)"/>
    <s v="Standard"/>
    <m/>
    <s v="WP source e.g.: PGECOLTG178r2"/>
    <s v="DEER1314-Ltg-Com-LF"/>
    <s v="DEER1314"/>
  </r>
  <r>
    <n v="4305"/>
    <s v="C-In-LEDFixt(500w)-dWP318"/>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750w(818w); Any type of housing; Any direction of light; Total Watts = 818"/>
    <s v="HID Fixture based on Lamp/Blst: PSMH-750w(818w); Any type of housing; Any direction of light; Total Watts = 818"/>
    <x v="804"/>
    <s v="HIDFixt-PSMH-750w(818w)"/>
    <s v="HIDFixt-PSMH-750w(818w)"/>
    <s v="LEDFixt(500w)"/>
    <s v="Standard"/>
    <m/>
    <s v="WP source e.g.: PGECOLTG178r2"/>
    <s v="DEER1314-Ltg-Com-LF"/>
    <s v="DEER1314"/>
  </r>
  <r>
    <n v="4306"/>
    <s v="C-In-LEDFixt(750w)-dWP330"/>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1000w(1080w); Any type of housing; Any direction of light; Total Watts = 1080"/>
    <s v="HID Fixture based on Lamp/Blst: PSMH-1000w(1080w); Any type of housing; Any direction of light; Total Watts = 1080"/>
    <x v="805"/>
    <s v="HIDFixt-PSMH-1000w(1080w)"/>
    <s v="HIDFixt-PSMH-1000w(1080w)"/>
    <s v="LEDFixt(750w)"/>
    <s v="Standard"/>
    <m/>
    <s v="WP source e.g.: PGECOLTG178r2"/>
    <s v="DEER1314-Ltg-Com-LF"/>
    <s v="DEER1314"/>
  </r>
  <r>
    <n v="4307"/>
    <s v="C-In-LEDFixt(7w)-dWP1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06"/>
    <s v="LEDratio0296"/>
    <s v="LEDratio0296"/>
    <s v="LEDFixt(7w)"/>
    <s v="Standard"/>
    <m/>
    <m/>
    <s v="DEER1314-Ltg-Com-CFL"/>
    <s v="DEER1314"/>
  </r>
  <r>
    <n v="4308"/>
    <s v="C-In-LEDFixt-1(11w)-dWP21"/>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07"/>
    <s v="LEDratio0296"/>
    <s v="LEDratio0296"/>
    <s v="LEDFixt-1(11w)"/>
    <s v="Standard"/>
    <m/>
    <m/>
    <s v="DEER1314-Ltg-Com-CFL"/>
    <s v="DEER1314"/>
  </r>
  <r>
    <n v="4309"/>
    <s v="C-In-LEDFixt-1(14w)-dWP27"/>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08"/>
    <s v="LEDratio0296"/>
    <s v="LEDratio0296"/>
    <s v="LEDFixt-1(14w)"/>
    <s v="Standard"/>
    <m/>
    <m/>
    <s v="DEER1314-Ltg-Com-CFL"/>
    <s v="DEER1314"/>
  </r>
  <r>
    <n v="4310"/>
    <s v="C-In-LEDFixt-1(16w)-dWP31"/>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09"/>
    <s v="LEDratio0296"/>
    <s v="LEDratio0296"/>
    <s v="LEDFixt-1(16w)"/>
    <s v="Standard"/>
    <m/>
    <m/>
    <s v="DEER1314-Ltg-Com-CFL"/>
    <s v="DEER1314"/>
  </r>
  <r>
    <n v="4311"/>
    <s v="C-In-LEDFixt-2(13w)-dWP25"/>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0"/>
    <s v="LEDratio0296"/>
    <s v="LEDratio0296"/>
    <s v="LEDFixt-2(13w)"/>
    <s v="Standard"/>
    <m/>
    <m/>
    <s v="DEER1314-Ltg-Com-CFL"/>
    <s v="DEER1314"/>
  </r>
  <r>
    <n v="4312"/>
    <s v="C-In-LEDFixt-2(24w)-dWP47"/>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1"/>
    <s v="LEDratio0296"/>
    <s v="LEDratio0296"/>
    <s v="LEDFixt-2(24w)"/>
    <s v="Standard"/>
    <m/>
    <m/>
    <s v="DEER1314-Ltg-Com-CFL"/>
    <s v="DEER1314"/>
  </r>
  <r>
    <n v="4313"/>
    <s v="C-In-LEDFixt-2(25w)-dWP4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2"/>
    <s v="LEDratio0296"/>
    <s v="LEDratio0296"/>
    <s v="LEDFixt-2(25w)"/>
    <s v="Standard"/>
    <m/>
    <m/>
    <s v="DEER1314-Ltg-Com-CFL"/>
    <s v="DEER1314"/>
  </r>
  <r>
    <n v="4314"/>
    <s v="C-In-LEDFixt-2(280w)-dWP176"/>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400w(456w); Any type of housing; Any direction of light; Total Watts = 456"/>
    <s v="HID Fixture based on Lamp/Blst: PSMH-400w(456w); Any type of housing; Any direction of light; Total Watts = 456"/>
    <x v="813"/>
    <s v="HIDFixt-PSMH-400w(456w)"/>
    <s v="HIDFixt-PSMH-400w(456w)"/>
    <s v="LEDFixt-2(280w)"/>
    <s v="Standard"/>
    <m/>
    <s v="WP source e.g.: PGECOLTG178r2"/>
    <s v="DEER1314-Ltg-Com-LF"/>
    <s v="DEER1314"/>
  </r>
  <r>
    <n v="4315"/>
    <s v="C-In-LEDFixt-2(5w)-dWP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4"/>
    <s v="LEDratio0296"/>
    <s v="LEDratio0296"/>
    <s v="LEDFixt-2(5w)"/>
    <s v="Standard"/>
    <m/>
    <m/>
    <s v="DEER1314-Ltg-Com-CFL"/>
    <s v="DEER1314"/>
  </r>
  <r>
    <n v="4316"/>
    <s v="C-In-LEDFixt-3(15w)-dWP2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5"/>
    <s v="LEDratio0296"/>
    <s v="LEDratio0296"/>
    <s v="LEDFixt-3(15w)"/>
    <s v="Standard"/>
    <m/>
    <m/>
    <s v="DEER1314-Ltg-Com-CFL"/>
    <s v="DEER1314"/>
  </r>
  <r>
    <n v="4317"/>
    <s v="C-In-LEDFixt-3(18w)-dWP35"/>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6"/>
    <s v="LEDratio0296"/>
    <s v="LEDratio0296"/>
    <s v="LEDFixt-3(18w)"/>
    <s v="Standard"/>
    <m/>
    <m/>
    <s v="DEER1314-Ltg-Com-CFL"/>
    <s v="DEER1314"/>
  </r>
  <r>
    <n v="4318"/>
    <s v="C-In-LEDFixt-3(19w)-dWP37"/>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7"/>
    <s v="LEDratio0296"/>
    <s v="LEDratio0296"/>
    <s v="LEDFixt-3(19w)"/>
    <s v="Standard"/>
    <m/>
    <m/>
    <s v="DEER1314-Ltg-Com-CFL"/>
    <s v="DEER1314"/>
  </r>
  <r>
    <n v="4319"/>
    <s v="C-In-LEDFixt-3(21w)-dWP41"/>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8"/>
    <s v="LEDratio0296"/>
    <s v="LEDratio0296"/>
    <s v="LEDFixt-3(21w)"/>
    <s v="Standard"/>
    <m/>
    <m/>
    <s v="DEER1314-Ltg-Com-CFL"/>
    <s v="DEER1314"/>
  </r>
  <r>
    <n v="4320"/>
    <s v="C-In-LEDFixt-3(8w)-dWP15"/>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19"/>
    <s v="LEDratio0296"/>
    <s v="LEDratio0296"/>
    <s v="LEDFixt-3(8w)"/>
    <s v="Standard"/>
    <m/>
    <m/>
    <s v="DEER1314-Ltg-Com-CFL"/>
    <s v="DEER1314"/>
  </r>
  <r>
    <n v="4321"/>
    <s v="C-In-LEDFixt-3(9w)-dWP17"/>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0"/>
    <s v="LEDratio0296"/>
    <s v="LEDratio0296"/>
    <s v="LEDFixt-3(9w)"/>
    <s v="Standard"/>
    <m/>
    <m/>
    <s v="DEER1314-Ltg-Com-CFL"/>
    <s v="DEER1314"/>
  </r>
  <r>
    <n v="4322"/>
    <s v="C-In-LEDFixt-4(160w)-dWP66"/>
    <x v="504"/>
    <s v="DEER1314"/>
    <s v="Lighting Disposition"/>
    <d v="2015-03-06T00:00:00"/>
    <s v="Disposition: MeasuresList-May222014.xlsx"/>
    <s v="RobNc"/>
    <s v="Com-Iltg-dWatt-LF"/>
    <s v="DEER"/>
    <s v="Scaled"/>
    <s v="Delta"/>
    <n v="0"/>
    <n v="0"/>
    <s v="None"/>
    <m/>
    <b v="0"/>
    <m/>
    <b v="1"/>
    <s v="Com"/>
    <s v="Any"/>
    <x v="4"/>
    <s v="InGen"/>
    <s v="Ltg_Fixture"/>
    <x v="31"/>
    <m/>
    <m/>
    <s v="ILtg-Com-LED-50000hr"/>
    <s v="ILtg-Lfluor-Elec"/>
    <s v="LF Fixture based on: LFLmpBlst-T8-48in-32w-2g+El-IS-VHLO; Any type of housing, any direction of light, No integral control; Total Watts = 226"/>
    <s v="LF Fixture based on: LFLmpBlst-T8-48in-32w-2g+El-IS-VHLO; Any type of housing, any direction of light, No integral control; Total Watts = 226"/>
    <x v="821"/>
    <s v="LFFixt-T8-48in-32w-2g+El-IS-VHLO(226w)"/>
    <s v="LFFixt-T8-48in-32w-2g+El-IS-VHLO(226w)"/>
    <s v="LEDFixt-4(160w)"/>
    <s v="Standard"/>
    <m/>
    <s v="WP source e.g.: PGECOLTG178r2"/>
    <s v="DEER1314-Ltg-Com-LF"/>
    <s v="DEER1314"/>
  </r>
  <r>
    <n v="4323"/>
    <s v="C-In-LEDFixt-4(160w)-dWP72"/>
    <x v="505"/>
    <s v="DEER1314"/>
    <s v="Lighting Disposition"/>
    <d v="2015-03-06T00:00:00"/>
    <s v="Disposition: MeasuresList-May222014.xlsx"/>
    <s v="RobNc"/>
    <s v="Com-Iltg-dWatt-LF"/>
    <s v="DEER"/>
    <s v="Scaled"/>
    <s v="Delta"/>
    <n v="0"/>
    <n v="0"/>
    <s v="None"/>
    <m/>
    <b v="0"/>
    <m/>
    <b v="1"/>
    <s v="Com"/>
    <s v="Any"/>
    <x v="4"/>
    <s v="InGen"/>
    <s v="Ltg_Fixture"/>
    <x v="31"/>
    <m/>
    <m/>
    <s v="ILtg-Com-LED-50000hr"/>
    <s v="ILtg-MH"/>
    <s v="HID Fixture based on Lamp/Blst: PSMH-200w(232w); Any type of housing; Any direction of light; Total Watts = 232"/>
    <s v="HID Fixture based on Lamp/Blst: PSMH-200w(232w); Any type of housing; Any direction of light; Total Watts = 232"/>
    <x v="821"/>
    <s v="HIDFixt-PSMH-200w(232w)"/>
    <s v="HIDFixt-PSMH-200w(232w)"/>
    <s v="LEDFixt-4(160w)"/>
    <s v="Standard"/>
    <m/>
    <s v="WP source e.g.: PGECOLTG178r2"/>
    <s v="DEER1314-Ltg-Com-LF"/>
    <s v="DEER1314"/>
  </r>
  <r>
    <n v="4324"/>
    <s v="C-In-LEDFixt-4(23w)-dWP45"/>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2"/>
    <s v="LEDratio0296"/>
    <s v="LEDratio0296"/>
    <s v="LEDFixt-4(23w)"/>
    <s v="Standard"/>
    <m/>
    <m/>
    <s v="DEER1314-Ltg-Com-CFL"/>
    <s v="DEER1314"/>
  </r>
  <r>
    <n v="4325"/>
    <s v="C-In-LEDFixt-6(10w)-dWP1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3"/>
    <s v="LEDratio0296"/>
    <s v="LEDratio0296"/>
    <s v="LEDFixt-6(10w)"/>
    <s v="Standard"/>
    <m/>
    <m/>
    <s v="DEER1314-Ltg-Com-CFL"/>
    <s v="DEER1314"/>
  </r>
  <r>
    <n v="4326"/>
    <s v="C-In-LEDFixt-6(12w)-dWP2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4"/>
    <s v="LEDratio0296"/>
    <s v="LEDratio0296"/>
    <s v="LEDFixt-6(12w)"/>
    <s v="Standard"/>
    <m/>
    <m/>
    <s v="DEER1314-Ltg-Com-CFL"/>
    <s v="DEER1314"/>
  </r>
  <r>
    <n v="4327"/>
    <s v="C-In-LEDFixt-7(10w)-dWP19"/>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3"/>
    <s v="LEDratio0296"/>
    <s v="LEDratio0296"/>
    <s v="LEDFixt-7(10w)"/>
    <s v="Standard"/>
    <m/>
    <m/>
    <s v="DEER1314-Ltg-Com-CFL"/>
    <s v="DEER1314"/>
  </r>
  <r>
    <n v="4328"/>
    <s v="C-In-LEDFixt-RDR(21w)-dWP41"/>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5"/>
    <s v="LEDratio0296"/>
    <s v="LEDratio0296"/>
    <s v="LEDFixt-RDR(21w)"/>
    <s v="Standard"/>
    <m/>
    <m/>
    <s v="DEER1314-Ltg-Com-CFL"/>
    <s v="DEER1314"/>
  </r>
  <r>
    <n v="4329"/>
    <s v="C-In-LEDFixt-RDR-3(12w)-dWP23"/>
    <x v="503"/>
    <s v="DEER1314"/>
    <s v="Lighting Disposition"/>
    <d v="2015-03-06T00:00:00"/>
    <s v="Disposition: MeasuresList-October312014.xlsx"/>
    <s v="RobNc"/>
    <s v="Com-Iltg-dWatt-CFL"/>
    <s v="DEER"/>
    <s v="Scaled"/>
    <s v="BaseRatio"/>
    <n v="0"/>
    <n v="0"/>
    <s v="None"/>
    <m/>
    <b v="0"/>
    <m/>
    <b v="1"/>
    <s v="Com"/>
    <s v="Any"/>
    <x v="4"/>
    <s v="InGen"/>
    <s v="Ltg_Fixture"/>
    <x v="31"/>
    <m/>
    <m/>
    <s v="ILtg-Com-LED-50000hr"/>
    <m/>
    <s v="LED A19 Basecase, Total Watts = 2.96 x Msr Watts"/>
    <s v="LED A19 Basecase, Total Watts = 2.96 x Msr Watts"/>
    <x v="826"/>
    <s v="LEDratio0296"/>
    <s v="LEDratio0296"/>
    <s v="LEDFixt-RDR-3(12w)"/>
    <s v="Standard"/>
    <m/>
    <m/>
    <s v="DEER1314-Ltg-Com-CFL"/>
    <s v="DEER1314"/>
  </r>
  <r>
    <n v="4330"/>
    <s v="C-In-LED-Glb(1w)-dWP6"/>
    <x v="501"/>
    <s v="DEER1314"/>
    <s v="Lighting Disposition"/>
    <d v="2015-03-06T00:00:00"/>
    <s v="Disposition: MeasuresList-October312014.xlsx"/>
    <s v="RobNc"/>
    <s v="Com-Iltg-dWatt-CFL"/>
    <s v="DEER"/>
    <s v="Scaled"/>
    <s v="BaseRatio"/>
    <n v="0"/>
    <n v="0"/>
    <s v="None"/>
    <m/>
    <b v="0"/>
    <m/>
    <b v="1"/>
    <s v="Com"/>
    <s v="Any"/>
    <x v="4"/>
    <s v="InGen"/>
    <s v="Ltg_Lamp"/>
    <x v="30"/>
    <m/>
    <m/>
    <s v="ILtg-Com-LED-15000hr"/>
    <m/>
    <s v="LED Globe less than 3 Watts Basecase, Total Watts = 7.47 x Msr Watts"/>
    <s v="LED Globe less than 3 Watts Basecase, Total Watts = 7.47 x Msr Watts"/>
    <x v="827"/>
    <s v="LEDratio0747"/>
    <s v="LEDratio0747"/>
    <s v="LED-Glb(1w)"/>
    <s v="Standard"/>
    <m/>
    <s v="WP source: PGECOLTG164r2"/>
    <s v="DEER1314-Ltg-Com-CFL"/>
    <s v="DEER1314"/>
  </r>
  <r>
    <n v="4331"/>
    <s v="C-In-LED-Glb(2w)-dWP12"/>
    <x v="501"/>
    <s v="DEER1314"/>
    <s v="Lighting Disposition"/>
    <d v="2015-03-06T00:00:00"/>
    <s v="Disposition: MeasuresList-October312014.xlsx"/>
    <s v="RobNc"/>
    <s v="Com-Iltg-dWatt-CFL"/>
    <s v="DEER"/>
    <s v="Scaled"/>
    <s v="BaseRatio"/>
    <n v="0"/>
    <n v="0"/>
    <s v="None"/>
    <m/>
    <b v="0"/>
    <m/>
    <b v="1"/>
    <s v="Com"/>
    <s v="Any"/>
    <x v="4"/>
    <s v="InGen"/>
    <s v="Ltg_Lamp"/>
    <x v="30"/>
    <m/>
    <m/>
    <s v="ILtg-Com-LED-15000hr"/>
    <m/>
    <s v="LED Globe less than 3 Watts Basecase, Total Watts = 7.47 x Msr Watts"/>
    <s v="LED Globe less than 3 Watts Basecase, Total Watts = 7.47 x Msr Watts"/>
    <x v="828"/>
    <s v="LEDratio0747"/>
    <s v="LEDratio0747"/>
    <s v="LED-Glb(2w)"/>
    <s v="Standard"/>
    <m/>
    <s v="WP source: PGECOLTG164r3"/>
    <s v="DEER1314-Ltg-Com-CFL"/>
    <s v="DEER1314"/>
  </r>
  <r>
    <n v="4332"/>
    <s v="C-In-LED-Glb(3w)-dWP1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Globe greater than or equal to 3 Watts Basecase, Total Watts = 4.94 x Msr Watts"/>
    <s v="LED Globe greater than or equal to 3 Watts Basecase, Total Watts = 4.94 x Msr Watts"/>
    <x v="829"/>
    <s v="LEDratio0494"/>
    <s v="LEDratio0494"/>
    <s v="LED-Glb(3w)"/>
    <s v="Standard"/>
    <m/>
    <s v="WP source: PGECOLTG164r2"/>
    <s v="DEER1314-Ltg-Com-CFL"/>
    <s v="DEER1314"/>
  </r>
  <r>
    <n v="4333"/>
    <s v="C-In-LED-MR16(10w)-dWP3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0"/>
    <s v="LEDratio0424"/>
    <s v="LEDratio0424"/>
    <s v="LED-MR16(10w)"/>
    <s v="Standard"/>
    <m/>
    <s v="WP source e.g.: SCE13LG106rx"/>
    <s v="DEER1314-Ltg-Com-CFL"/>
    <s v="DEER1314"/>
  </r>
  <r>
    <n v="4334"/>
    <s v="C-In-LED-MR16(11w)-dWP3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1"/>
    <s v="LEDratio0424"/>
    <s v="LEDratio0424"/>
    <s v="LED-MR16(11w)"/>
    <s v="Standard"/>
    <m/>
    <s v="WP source e.g.: SCE13LG106rx"/>
    <s v="DEER1314-Ltg-Com-CFL"/>
    <s v="DEER1314"/>
  </r>
  <r>
    <n v="4335"/>
    <s v="C-In-LED-MR16(12w)-dWP3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2"/>
    <s v="LEDratio0424"/>
    <s v="LEDratio0424"/>
    <s v="LED-MR16(12w)"/>
    <s v="Standard"/>
    <m/>
    <s v="WP source e.g.: SCE13LG106rx"/>
    <s v="DEER1314-Ltg-Com-CFL"/>
    <s v="DEER1314"/>
  </r>
  <r>
    <n v="4336"/>
    <s v="C-In-LED-MR16(2w)-dWP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3"/>
    <s v="LEDratio0424"/>
    <s v="LEDratio0424"/>
    <s v="LED-MR16(2w)"/>
    <s v="Standard"/>
    <m/>
    <s v="Not Used by Oct 2014 disposition.  May 2014 disposition used this measure in error; the Measure Technology is 3w"/>
    <s v="DEER1314-Ltg-Com-CFL"/>
    <s v="DEER1314"/>
  </r>
  <r>
    <n v="4337"/>
    <s v="C-In-LED-MR16(3w)-dWP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4"/>
    <s v="LEDratio0424"/>
    <s v="LEDratio0424"/>
    <s v="LED-MR16(3w)"/>
    <s v="Standard"/>
    <m/>
    <m/>
    <s v="DEER1314-Ltg-Com-CFL"/>
    <s v="DEER1314"/>
  </r>
  <r>
    <n v="4338"/>
    <s v="C-In-LED-MR16(4w)-dWP1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5"/>
    <s v="LEDratio0424"/>
    <s v="LEDratio0424"/>
    <s v="LED-MR16(4w)"/>
    <s v="Standard"/>
    <m/>
    <s v="WP source e.g.: WPSDGENRLG0106r2"/>
    <s v="DEER1314-Ltg-Com-CFL"/>
    <s v="DEER1314"/>
  </r>
  <r>
    <n v="4339"/>
    <s v="C-In-LED-MR16(5w)-dWP1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6"/>
    <s v="LEDratio0424"/>
    <s v="LEDratio0424"/>
    <s v="LED-MR16(5w)"/>
    <s v="Standard"/>
    <m/>
    <s v="WP source e.g.: WPSDGENRLG0106r2"/>
    <s v="DEER1314-Ltg-Com-CFL"/>
    <s v="DEER1314"/>
  </r>
  <r>
    <n v="4340"/>
    <s v="C-In-LED-MR16(6.1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7"/>
    <s v="LEDratio0424"/>
    <s v="LEDratio0424"/>
    <s v="LED-MR16(6.1w)"/>
    <s v="Standard"/>
    <m/>
    <m/>
    <s v="DEER1314-Ltg-Com-CFL"/>
    <s v="DEER1314"/>
  </r>
  <r>
    <n v="4341"/>
    <s v="C-In-LED-MR16(6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8"/>
    <s v="LEDratio0424"/>
    <s v="LEDratio0424"/>
    <s v="LED-MR16(6w)"/>
    <s v="Standard"/>
    <m/>
    <s v="WP source e.g.: SCE13LG106r1"/>
    <s v="DEER1314-Ltg-Com-CFL"/>
    <s v="DEER1314"/>
  </r>
  <r>
    <n v="4342"/>
    <s v="C-In-LED-MR16(7w)-dWP2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39"/>
    <s v="LEDratio0424"/>
    <s v="LEDratio0424"/>
    <s v="LED-MR16(7w)"/>
    <s v="Standard"/>
    <m/>
    <s v="WP source e.g.: SCE13LG106r1"/>
    <s v="DEER1314-Ltg-Com-CFL"/>
    <s v="DEER1314"/>
  </r>
  <r>
    <n v="4343"/>
    <s v="C-In-LED-MR16(8.1w)-dWP2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40"/>
    <s v="LEDratio0424"/>
    <s v="LEDratio0424"/>
    <s v="LED-MR16(8.1w)"/>
    <s v="Standard"/>
    <m/>
    <m/>
    <s v="DEER1314-Ltg-Com-CFL"/>
    <s v="DEER1314"/>
  </r>
  <r>
    <n v="4344"/>
    <s v="C-In-LED-MR16(8w)-dWP2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41"/>
    <s v="LEDratio0424"/>
    <s v="LEDratio0424"/>
    <s v="LED-MR16(8w)"/>
    <s v="Standard"/>
    <m/>
    <s v="WP source e.g.: SCE13LG106r1"/>
    <s v="DEER1314-Ltg-Com-CFL"/>
    <s v="DEER1314"/>
  </r>
  <r>
    <n v="4345"/>
    <s v="C-In-LED-MR16(9w)-dWP2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MR16 Basecase, Total Watts = 4.24 x Msr Watts"/>
    <s v="LED MR16 Basecase, Total Watts = 4.24 x Msr Watts"/>
    <x v="842"/>
    <s v="LEDratio0424"/>
    <s v="LEDratio0424"/>
    <s v="LED-MR16(9w)"/>
    <s v="Standard"/>
    <m/>
    <s v="WP source e.g.: SCE13LG106r1"/>
    <s v="DEER1314-Ltg-Com-CFL"/>
    <s v="DEER1314"/>
  </r>
  <r>
    <n v="4346"/>
    <s v="C-In-LED-PAR20(10w)-dWP3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3"/>
    <s v="LEDratio0470"/>
    <s v="LEDratio0470"/>
    <s v="LED-PAR20(10w)"/>
    <s v="Standard"/>
    <m/>
    <s v="WP source e.g.: SCE13LG106r1"/>
    <s v="DEER1314-Ltg-Com-CFL"/>
    <s v="DEER1314"/>
  </r>
  <r>
    <n v="4347"/>
    <s v="C-In-LED-PAR20(4w)-dWP1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4"/>
    <s v="LEDratio0470"/>
    <s v="LEDratio0470"/>
    <s v="LED-PAR20(4w)"/>
    <s v="Standard"/>
    <m/>
    <s v="WP source e.g.: SCE13LG106r1"/>
    <s v="DEER1314-Ltg-Com-CFL"/>
    <s v="DEER1314"/>
  </r>
  <r>
    <n v="4348"/>
    <s v="C-In-LED-PAR20(5.5w)-dWP20"/>
    <x v="501"/>
    <s v="DEER2011"/>
    <s v="Lighting Disposition"/>
    <d v="2014-07-30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5"/>
    <s v="LEDratio0470"/>
    <s v="LEDratio0470"/>
    <s v="LED-PAR20(5.5w)"/>
    <s v="Standard"/>
    <m/>
    <s v="May not be claimed after December 31, 2013 for PGECOLTG141r2.  Replacement measure is C-In-LED-PAR20(6w)-dWP22"/>
    <s v="None"/>
    <s v="DEER2011"/>
  </r>
  <r>
    <n v="4349"/>
    <s v="C-In-LED-PAR20(6w)-dWP2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6"/>
    <s v="LEDratio0470"/>
    <s v="LEDratio0470"/>
    <s v="LED-PAR20(6w)"/>
    <s v="Standard"/>
    <m/>
    <s v="May be used starting January 1, 2014 for PGECOLTG141r3"/>
    <s v="DEER1314-Ltg-Com-CFL"/>
    <s v="DEER1314"/>
  </r>
  <r>
    <n v="4350"/>
    <s v="C-In-LED-PAR20(7w)-dWP2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7"/>
    <s v="LEDratio0470"/>
    <s v="LEDratio0470"/>
    <s v="LED-PAR20(7w)"/>
    <s v="Standard"/>
    <m/>
    <s v="WP source e.g.: SCE13LG106r1"/>
    <s v="DEER1314-Ltg-Com-CFL"/>
    <s v="DEER1314"/>
  </r>
  <r>
    <n v="4351"/>
    <s v="C-In-LED-PAR20(8w)-dWP2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8"/>
    <s v="LEDratio0470"/>
    <s v="LEDratio0470"/>
    <s v="LED-PAR20(8w)"/>
    <s v="Standard"/>
    <m/>
    <s v="WP source e.g.: SCE13LG106r1"/>
    <s v="DEER1314-Ltg-Com-CFL"/>
    <s v="DEER1314"/>
  </r>
  <r>
    <n v="4352"/>
    <s v="C-In-LED-PAR20(9w)-dWP3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20 Basecase, Total Watts = 4.70 x Msr Watts"/>
    <s v="LED PAR20 Basecase, Total Watts = 4.70 x Msr Watts"/>
    <x v="849"/>
    <s v="LEDratio0470"/>
    <s v="LEDratio0470"/>
    <s v="LED-PAR20(9w)"/>
    <s v="Standard"/>
    <m/>
    <s v="WP source e.g.: SCE13LG106r1"/>
    <s v="DEER1314-Ltg-Com-CFL"/>
    <s v="DEER1314"/>
  </r>
  <r>
    <n v="4353"/>
    <s v="C-In-LED-PAR30(10w)-dWP2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0"/>
    <s v="LEDratio0342"/>
    <s v="LEDratio0342"/>
    <s v="LED-PAR30(10w)"/>
    <s v="Standard"/>
    <m/>
    <s v="WP source e.g.: SCE13LG106r1"/>
    <s v="DEER1314-Ltg-Com-CFL"/>
    <s v="DEER1314"/>
  </r>
  <r>
    <n v="4354"/>
    <s v="C-In-LED-PAR30(11w)-dWP2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1"/>
    <s v="LEDratio0342"/>
    <s v="LEDratio0342"/>
    <s v="LED-PAR30(11w)"/>
    <s v="Standard"/>
    <m/>
    <s v="WP source e.g.: SCE13LG106r1"/>
    <s v="DEER1314-Ltg-Com-CFL"/>
    <s v="DEER1314"/>
  </r>
  <r>
    <n v="4355"/>
    <s v="C-In-LED-PAR30(12w)-dWP2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2"/>
    <s v="LEDratio0342"/>
    <s v="LEDratio0342"/>
    <s v="LED-PAR30(12w)"/>
    <s v="Standard"/>
    <m/>
    <s v="WP source e.g.: PGECOLTG141r2"/>
    <s v="DEER1314-Ltg-Com-CFL"/>
    <s v="DEER1314"/>
  </r>
  <r>
    <n v="4356"/>
    <s v="C-In-LED-PAR30(13w)-dWP3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3"/>
    <s v="LEDratio0342"/>
    <s v="LEDratio0342"/>
    <s v="LED-PAR30(13w)"/>
    <s v="Standard"/>
    <m/>
    <s v="WP source e.g.: SCE13LG106r1"/>
    <s v="DEER1314-Ltg-Com-CFL"/>
    <s v="DEER1314"/>
  </r>
  <r>
    <n v="4357"/>
    <s v="C-In-LED-PAR30(14w)-dWP3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4"/>
    <s v="LEDratio0342"/>
    <s v="LEDratio0342"/>
    <s v="LED-PAR30(14w)"/>
    <s v="Standard"/>
    <m/>
    <s v="WP source e.g.: PGECOLTG141r2"/>
    <s v="DEER1314-Ltg-Com-CFL"/>
    <s v="DEER1314"/>
  </r>
  <r>
    <n v="4358"/>
    <s v="C-In-LED-PAR30(15w)-dWP3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5"/>
    <s v="LEDratio0342"/>
    <s v="LEDratio0342"/>
    <s v="LED-PAR30(15w)"/>
    <s v="Standard"/>
    <m/>
    <s v="WP source e.g.: SCE13LG106r1"/>
    <s v="DEER1314-Ltg-Com-CFL"/>
    <s v="DEER1314"/>
  </r>
  <r>
    <n v="4359"/>
    <s v="C-In-LED-PAR30(16w)-dWP3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6"/>
    <s v="LEDratio0342"/>
    <s v="LEDratio0342"/>
    <s v="LED-PAR30(16w)"/>
    <s v="Standard"/>
    <m/>
    <s v="WP source e.g.: PGECOLTG141r2"/>
    <s v="DEER1314-Ltg-Com-CFL"/>
    <s v="DEER1314"/>
  </r>
  <r>
    <n v="4360"/>
    <s v="C-In-LED-PAR30(17w)-dWP4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7"/>
    <s v="LEDratio0342"/>
    <s v="LEDratio0342"/>
    <s v="LED-PAR30(17w)"/>
    <s v="Standard"/>
    <m/>
    <s v="WP source e.g.: SCE13LG106r1"/>
    <s v="DEER1314-Ltg-Com-CFL"/>
    <s v="DEER1314"/>
  </r>
  <r>
    <n v="4361"/>
    <s v="C-In-LED-PAR30(18w)-dWP4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8"/>
    <s v="LEDratio0342"/>
    <s v="LEDratio0342"/>
    <s v="LED-PAR30(18w)"/>
    <s v="Standard"/>
    <m/>
    <s v="WP source e.g.: SCE13LG106r1"/>
    <s v="DEER1314-Ltg-Com-CFL"/>
    <s v="DEER1314"/>
  </r>
  <r>
    <n v="4362"/>
    <s v="C-In-LED-PAR30(19w)-dWP4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59"/>
    <s v="LEDratio0342"/>
    <s v="LEDratio0342"/>
    <s v="LED-PAR30(19w)"/>
    <s v="Standard"/>
    <m/>
    <s v="WP source e.g.: SCE13LG106r1"/>
    <s v="DEER1314-Ltg-Com-CFL"/>
    <s v="DEER1314"/>
  </r>
  <r>
    <n v="4363"/>
    <s v="C-In-LED-PAR30(20w)-dWP4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60"/>
    <s v="LEDratio0342"/>
    <s v="LEDratio0342"/>
    <s v="LED-PAR30(20w)"/>
    <s v="Standard"/>
    <m/>
    <s v="WP source e.g.: SCE13LG106r1"/>
    <s v="DEER1314-Ltg-Com-CFL"/>
    <s v="DEER1314"/>
  </r>
  <r>
    <n v="4364"/>
    <s v="C-In-LED-PAR30(6w)-dWP1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61"/>
    <s v="LEDratio0342"/>
    <s v="LEDratio0342"/>
    <s v="LED-PAR30(6w)"/>
    <s v="Standard"/>
    <m/>
    <s v="WP source e.g.: SCE13LG106r1"/>
    <s v="DEER1314-Ltg-Com-CFL"/>
    <s v="DEER1314"/>
  </r>
  <r>
    <n v="4365"/>
    <s v="C-In-LED-PAR30(8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0 Basecase, Total Watts = 3.42 x Msr Watts"/>
    <s v="LED PAR30 Basecase, Total Watts = 3.42 x Msr Watts"/>
    <x v="862"/>
    <s v="LEDratio0342"/>
    <s v="LEDratio0342"/>
    <s v="LED-PAR30(8w)"/>
    <s v="Standard"/>
    <m/>
    <s v="WP source e.g.: SCE13LG106r1"/>
    <s v="DEER1314-Ltg-Com-CFL"/>
    <s v="DEER1314"/>
  </r>
  <r>
    <n v="4366"/>
    <s v="C-In-LED-PAR38(10w)-dWP28"/>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3"/>
    <s v="LEDratio0381"/>
    <s v="LEDratio0381"/>
    <s v="LED-PAR38(10w)"/>
    <s v="Standard"/>
    <m/>
    <s v="WP source e.g.: SCE13LG106r1"/>
    <s v="DEER1314-Ltg-Com-CFL"/>
    <s v="DEER1314"/>
  </r>
  <r>
    <n v="4367"/>
    <s v="C-In-LED-PAR38(12w)-dWP3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4"/>
    <s v="LEDratio0381"/>
    <s v="LEDratio0381"/>
    <s v="LED-PAR38(12w)"/>
    <s v="Standard"/>
    <m/>
    <s v="WP source e.g.: SCE13LG106r1"/>
    <s v="DEER1314-Ltg-Com-CFL"/>
    <s v="DEER1314"/>
  </r>
  <r>
    <n v="4368"/>
    <s v="C-In-LED-PAR38(13w)-dWP3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5"/>
    <s v="LEDratio0381"/>
    <s v="LEDratio0381"/>
    <s v="LED-PAR38(13w)"/>
    <s v="Standard"/>
    <m/>
    <s v="WP source e.g.: SCE13LG106r1"/>
    <s v="DEER1314-Ltg-Com-CFL"/>
    <s v="DEER1314"/>
  </r>
  <r>
    <n v="4369"/>
    <s v="C-In-LED-PAR38(14w)-dWP3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6"/>
    <s v="LEDratio0381"/>
    <s v="LEDratio0381"/>
    <s v="LED-PAR38(14w)"/>
    <s v="Standard"/>
    <m/>
    <s v="WP source e.g.: SCE13LG106r1"/>
    <s v="DEER1314-Ltg-Com-CFL"/>
    <s v="DEER1314"/>
  </r>
  <r>
    <n v="4370"/>
    <s v="C-In-LED-PAR38(15w)-dWP4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7"/>
    <s v="LEDratio0381"/>
    <s v="LEDratio0381"/>
    <s v="LED-PAR38(15w)"/>
    <s v="Standard"/>
    <m/>
    <s v="WP source e.g.: SCE13LG106r1"/>
    <s v="DEER1314-Ltg-Com-CFL"/>
    <s v="DEER1314"/>
  </r>
  <r>
    <n v="4371"/>
    <s v="C-In-LED-PAR38(16w)-dWP4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8"/>
    <s v="LEDratio0381"/>
    <s v="LEDratio0381"/>
    <s v="LED-PAR38(16w)"/>
    <s v="Standard"/>
    <m/>
    <s v="WP source e.g.: PGECOLTG141r2"/>
    <s v="DEER1314-Ltg-Com-CFL"/>
    <s v="DEER1314"/>
  </r>
  <r>
    <n v="4372"/>
    <s v="C-In-LED-PAR38(17w)-dWP4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69"/>
    <s v="LEDratio0381"/>
    <s v="LEDratio0381"/>
    <s v="LED-PAR38(17w)"/>
    <s v="Standard"/>
    <m/>
    <s v="WP source e.g.: SCE13LG106r1"/>
    <s v="DEER1314-Ltg-Com-CFL"/>
    <s v="DEER1314"/>
  </r>
  <r>
    <n v="4373"/>
    <s v="C-In-LED-PAR38(18w)-dWP50"/>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0"/>
    <s v="LEDratio0381"/>
    <s v="LEDratio0381"/>
    <s v="LED-PAR38(18w)"/>
    <s v="Standard"/>
    <m/>
    <s v="WP source e.g.: SCE13LG106r1"/>
    <s v="DEER1314-Ltg-Com-CFL"/>
    <s v="DEER1314"/>
  </r>
  <r>
    <n v="4374"/>
    <s v="C-In-LED-PAR38(19w)-dWP5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1"/>
    <s v="LEDratio0381"/>
    <s v="LEDratio0381"/>
    <s v="LED-PAR38(19w)"/>
    <s v="Standard"/>
    <m/>
    <s v="WP source e.g.: SCE13LG106r1"/>
    <s v="DEER1314-Ltg-Com-CFL"/>
    <s v="DEER1314"/>
  </r>
  <r>
    <n v="4375"/>
    <s v="C-In-LED-PAR38(20.1w)-dWP5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2"/>
    <s v="LEDratio0381"/>
    <s v="LEDratio0381"/>
    <s v="LED-PAR38(20.1w)"/>
    <s v="Standard"/>
    <m/>
    <s v="WP source e.g.: PGECOLTG141r2"/>
    <s v="DEER1314-Ltg-Com-CFL"/>
    <s v="DEER1314"/>
  </r>
  <r>
    <n v="4376"/>
    <s v="C-In-LED-PAR38(20w)-dWP5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3"/>
    <s v="LEDratio0381"/>
    <s v="LEDratio0381"/>
    <s v="LED-PAR38(20w)"/>
    <s v="Standard"/>
    <m/>
    <s v="WP source e.g.: SCE13LG106r1"/>
    <s v="DEER1314-Ltg-Com-CFL"/>
    <s v="DEER1314"/>
  </r>
  <r>
    <n v="4377"/>
    <s v="C-In-LED-PAR38(21w)-dWP5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4"/>
    <s v="LEDratio0381"/>
    <s v="LEDratio0381"/>
    <s v="LED-PAR38(21w)"/>
    <s v="Standard"/>
    <m/>
    <s v="WP source e.g.: SCE13LG106r1"/>
    <s v="DEER1314-Ltg-Com-CFL"/>
    <s v="DEER1314"/>
  </r>
  <r>
    <n v="4378"/>
    <s v="C-In-LED-PAR38(22w)-dWP6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5"/>
    <s v="LEDratio0381"/>
    <s v="LEDratio0381"/>
    <s v="LED-PAR38(22w)"/>
    <s v="Standard"/>
    <m/>
    <s v="WP source e.g.: SCE13LG106r1"/>
    <s v="DEER1314-Ltg-Com-CFL"/>
    <s v="DEER1314"/>
  </r>
  <r>
    <n v="4379"/>
    <s v="C-In-LED-PAR38(23w)-dWP64"/>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6"/>
    <s v="LEDratio0381"/>
    <s v="LEDratio0381"/>
    <s v="LED-PAR38(23w)"/>
    <s v="Standard"/>
    <m/>
    <s v="WP source e.g.: SCE13LG106r1"/>
    <s v="DEER1314-Ltg-Com-CFL"/>
    <s v="DEER1314"/>
  </r>
  <r>
    <n v="4380"/>
    <s v="C-In-LED-PAR38(24w)-dWP67"/>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7"/>
    <s v="LEDratio0381"/>
    <s v="LEDratio0381"/>
    <s v="LED-PAR38(24w)"/>
    <s v="Standard"/>
    <m/>
    <s v="WP source e.g.: SCE13LG106r1"/>
    <s v="DEER1314-Ltg-Com-CFL"/>
    <s v="DEER1314"/>
  </r>
  <r>
    <n v="4381"/>
    <s v="C-In-LED-PAR38(25w)-dWP70"/>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8"/>
    <s v="LEDratio0381"/>
    <s v="LEDratio0381"/>
    <s v="LED-PAR38(25w)"/>
    <s v="Standard"/>
    <m/>
    <s v="WP source e.g.: SCE13LG106rx"/>
    <s v="DEER1314-Ltg-Com-CFL"/>
    <s v="DEER1314"/>
  </r>
  <r>
    <n v="4382"/>
    <s v="C-In-LED-PAR38(26w)-dWP73"/>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79"/>
    <s v="LEDratio0381"/>
    <s v="LEDratio0381"/>
    <s v="LED-PAR38(26w)"/>
    <s v="Standard"/>
    <m/>
    <s v="WP source e.g.: SCE13LG106rx"/>
    <s v="DEER1314-Ltg-Com-CFL"/>
    <s v="DEER1314"/>
  </r>
  <r>
    <n v="4383"/>
    <s v="C-In-LED-PAR38(27w)-dWP75"/>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80"/>
    <s v="LEDratio0381"/>
    <s v="LEDratio0381"/>
    <s v="LED-PAR38(27w)"/>
    <s v="Standard"/>
    <m/>
    <s v="WP source e.g.: SCE13LG106rx"/>
    <s v="DEER1314-Ltg-Com-CFL"/>
    <s v="DEER1314"/>
  </r>
  <r>
    <n v="4384"/>
    <s v="C-In-LED-PAR38(7w)-dWP19"/>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81"/>
    <s v="LEDratio0381"/>
    <s v="LEDratio0381"/>
    <s v="LED-PAR38(7w)"/>
    <s v="Standard"/>
    <m/>
    <s v="WP source e.g.: SCE13LG106r1"/>
    <s v="DEER1314-Ltg-Com-CFL"/>
    <s v="DEER1314"/>
  </r>
  <r>
    <n v="4385"/>
    <s v="C-In-LED-PAR38(8w)-dWP22"/>
    <x v="501"/>
    <s v="DEER1314"/>
    <s v="Lighting Disposition"/>
    <d v="2015-03-06T00:00:00"/>
    <s v="Disposition: MeasuresList-October312014.xlsx"/>
    <s v="RobNc"/>
    <s v="Com-Iltg-dWatt-CFL"/>
    <s v="DEER"/>
    <s v="Scaled"/>
    <s v="BaseRatio"/>
    <n v="0"/>
    <n v="0"/>
    <s v="None"/>
    <m/>
    <b v="0"/>
    <m/>
    <b v="1"/>
    <s v="Com"/>
    <s v="Any"/>
    <x v="4"/>
    <s v="InGen"/>
    <s v="Ltg_Lamp"/>
    <x v="30"/>
    <m/>
    <m/>
    <s v="ILtg-Com-LED-20000hr"/>
    <m/>
    <s v="LED PAR38 Basecase, Total Watts = 3.81 x Msr Watts"/>
    <s v="LED PAR38 Basecase, Total Watts = 3.81 x Msr Watts"/>
    <x v="882"/>
    <s v="LEDratio0381"/>
    <s v="LEDratio0381"/>
    <s v="LED-PAR38(8w)"/>
    <s v="Standard"/>
    <m/>
    <s v="WP source e.g.: PGECOLTG141r2"/>
    <s v="DEER1314-Ltg-Com-CFL"/>
    <s v="DEER1314"/>
  </r>
  <r>
    <n v="4386"/>
    <s v="C-In-LED-RefR(11w)-dWP37"/>
    <x v="501"/>
    <s v="DEER2011"/>
    <s v="Lighting Disposition"/>
    <d v="2014-07-31T00:00:00"/>
    <s v="Disposition: MeasuresList-October312014.xlsx"/>
    <s v="RobNc"/>
    <s v="Com-Iltg-dWatt-CFL"/>
    <s v="DEER"/>
    <s v="Scaled"/>
    <s v="BaseRatio"/>
    <n v="0"/>
    <n v="0"/>
    <s v="None"/>
    <m/>
    <b v="0"/>
    <m/>
    <b v="1"/>
    <s v="Com"/>
    <s v="Any"/>
    <x v="4"/>
    <s v="InGen"/>
    <s v="Ltg_Lamp"/>
    <x v="30"/>
    <m/>
    <m/>
    <s v="ILtg-Com-LED-20000hr"/>
    <m/>
    <s v="LED R/BR Basecase, Total Watts = 4.40 x Msr Watts"/>
    <s v="LED R/BR Basecase, Total Watts = 4.40 x Msr Watts"/>
    <x v="883"/>
    <s v="LEDratio0440"/>
    <s v="LEDratio0440"/>
    <s v="LED-RefR(11w)"/>
    <s v="Standard"/>
    <m/>
    <s v="WP source: PGECOLTG177r1.  For use prior to July 1, 2014 only."/>
    <s v="None"/>
    <s v="DEER2011"/>
  </r>
  <r>
    <n v="4387"/>
    <s v="C-In-LED-RefR(11w)-dWP41"/>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greater than or equal to 11, less than 14 Watts, Total Watts = 4.80 x Msr Watts"/>
    <s v="LED R/BR Basecase greater than or equal to 11, less than 14 Watts, Total Watts = 4.80 x Msr Watts"/>
    <x v="883"/>
    <s v="LEDratio0480"/>
    <s v="LEDratio0480"/>
    <s v="LED-RefR(11w)"/>
    <s v="Standard"/>
    <m/>
    <s v="WP source: PGECOLTG177r2"/>
    <s v="DEER1314-Ltg-Com-CFL"/>
    <s v="DEER1314"/>
  </r>
  <r>
    <n v="4388"/>
    <s v="C-In-LED-RefR(14w)-dWP39"/>
    <x v="501"/>
    <s v="DEER2011"/>
    <s v="Lighting Disposition"/>
    <d v="2014-07-31T00:00:00"/>
    <s v="Disposition: MeasuresList-October312014.xlsx"/>
    <s v="RobNc"/>
    <s v="Com-Iltg-dWatt-CFL"/>
    <s v="DEER"/>
    <s v="Scaled"/>
    <s v="BaseRatio"/>
    <n v="0"/>
    <n v="0"/>
    <s v="None"/>
    <m/>
    <b v="0"/>
    <m/>
    <b v="1"/>
    <s v="Com"/>
    <s v="Any"/>
    <x v="4"/>
    <s v="InGen"/>
    <s v="Ltg_Lamp"/>
    <x v="30"/>
    <m/>
    <m/>
    <s v="ILtg-Com-LED-20000hr"/>
    <m/>
    <s v="LED R/BR Basecase, Total Watts = 3.80 x Msr Watts"/>
    <s v="LED R/BR Basecase, Total Watts = 3.80 x Msr Watts"/>
    <x v="884"/>
    <s v="LEDratio0380"/>
    <s v="LEDratio0380"/>
    <s v="LED-RefR(14w)"/>
    <s v="Standard"/>
    <m/>
    <s v="WP source: PGECOLTG177r1.  For use prior to July 1, 2014 only."/>
    <s v="None"/>
    <s v="DEER2011"/>
  </r>
  <r>
    <n v="4389"/>
    <s v="C-In-LED-RefR(14w)-dWP46"/>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greater than or egual to 14 Watts, Total Watts = 4.34 x Msr Watts"/>
    <s v="LED R/BR Basecase greater than or egual to 14 Watts, Total Watts = 4.34 x Msr Watts"/>
    <x v="884"/>
    <s v="LEDratio0434"/>
    <s v="LEDratio0434"/>
    <s v="LED-RefR(14w)"/>
    <s v="Standard"/>
    <m/>
    <s v="WP source: PGECOLTG177r2"/>
    <s v="DEER1314-Ltg-Com-CFL"/>
    <s v="DEER1314"/>
  </r>
  <r>
    <n v="4390"/>
    <s v="C-In-LED-RefR(6w)-dWP21"/>
    <x v="501"/>
    <s v="DEER2011"/>
    <s v="Lighting Disposition"/>
    <d v="2014-07-31T00:00:00"/>
    <s v="Disposition: MeasuresList-October312014.xlsx"/>
    <s v="RobNc"/>
    <s v="Com-Iltg-dWatt-CFL"/>
    <s v="DEER"/>
    <s v="Scaled"/>
    <s v="BaseRatio"/>
    <n v="0"/>
    <n v="0"/>
    <s v="None"/>
    <m/>
    <b v="0"/>
    <m/>
    <b v="1"/>
    <s v="Com"/>
    <s v="Any"/>
    <x v="4"/>
    <s v="InGen"/>
    <s v="Ltg_Lamp"/>
    <x v="30"/>
    <m/>
    <m/>
    <s v="ILtg-Com-LED-20000hr"/>
    <m/>
    <s v="LED BR Basecase, Total Watts = 4.56 x Msr Watts (pre 7/1/2015 only)"/>
    <s v="LED BR Basecase, Total Watts = 4.56 x Msr Watts (pre 7/1/2015 only)"/>
    <x v="885"/>
    <s v="LEDratio0456"/>
    <s v="LEDratio0456"/>
    <s v="LED-RefR(6w)"/>
    <s v="Standard"/>
    <m/>
    <s v="WP source: PGECOLTG177r1.  For use prior to July 1, 2014 only."/>
    <s v="None"/>
    <s v="DEER2011"/>
  </r>
  <r>
    <n v="4391"/>
    <s v="C-In-LED-RefR(6w)-dWP30"/>
    <x v="501"/>
    <s v="DEER1314"/>
    <s v="Lighting Disposition"/>
    <d v="2015-03-06T00:00:00"/>
    <s v="Disposition: MeasuresList-October312014.xlsx"/>
    <s v="RobNc"/>
    <s v="Com-Iltg-dWatt-CFL"/>
    <s v="DEER"/>
    <s v="Scaled"/>
    <s v="BaseRatio"/>
    <n v="0"/>
    <n v="0"/>
    <s v="None"/>
    <m/>
    <b v="0"/>
    <m/>
    <b v="1"/>
    <s v="Com"/>
    <s v="Any"/>
    <x v="4"/>
    <s v="InGen"/>
    <s v="Ltg_Lamp"/>
    <x v="30"/>
    <m/>
    <m/>
    <s v="ILtg-Com-LED-20000hr"/>
    <m/>
    <s v="LED R/BR Basecase less than 11 Watts, Total Watts = 6.09 x Msr Watts"/>
    <s v="LED R/BR Basecase less than 11 Watts, Total Watts = 6.09 x Msr Watts"/>
    <x v="885"/>
    <s v="LEDratio0609"/>
    <s v="LEDratio0609"/>
    <s v="LED-RefR(6w)"/>
    <s v="Standard"/>
    <m/>
    <s v="WP source: PGECOLTG177r2"/>
    <s v="DEER1314-Ltg-Com-CFL"/>
    <s v="DEER1314"/>
  </r>
  <r>
    <n v="4392"/>
    <s v="C-In-LFFixt-T5-22in-14w+El-RS-HLO(34w)-dWP26"/>
    <x v="507"/>
    <s v="DEER1314"/>
    <s v="Lighting Disposition"/>
    <d v="2015-03-06T00:00:00"/>
    <s v="Disposition: MeasuresList-May222014.xlsx"/>
    <s v="RobNc"/>
    <s v="Com-Iltg-dWatt-LF"/>
    <s v="DEER"/>
    <s v="Scaled"/>
    <s v="Delta"/>
    <n v="0"/>
    <n v="0"/>
    <s v="None"/>
    <m/>
    <b v="0"/>
    <m/>
    <b v="1"/>
    <s v="Com"/>
    <s v="Any"/>
    <x v="4"/>
    <s v="InGen"/>
    <s v="Ltg_Fixture"/>
    <x v="32"/>
    <m/>
    <m/>
    <s v="ILtg-T5"/>
    <s v="ILtg-Lfluor-Elec"/>
    <s v="LF Fixture based on: LFLmpBlst-U6-22in-32w+El-IS-NLO; Any type of housing, any direction of light, No integral control; Total Watts = 60"/>
    <s v="LF Fixture based on: LFLmpBlst-U6-22in-32w+El-IS-NLO; Any type of housing, any direction of light, No integral control; Total Watts = 60"/>
    <x v="886"/>
    <s v="LFFixt-U6-22in-32w+El-IS-NLO(60w)"/>
    <s v="LFFixt-U6-22in-32w+El-IS-NLO(60w)"/>
    <s v="LFFixt-T5-22in-14w+El-RS-HLO(34w)"/>
    <s v="Standard"/>
    <m/>
    <s v="WP source e.g.: PGECOLTG160r1"/>
    <s v="DEER1314-Ltg-Com-LF"/>
    <s v="DEER1314"/>
  </r>
  <r>
    <n v="4393"/>
    <s v="C-In-LFFixt-T5-22in-14w+El-RS-NLO(32w)-dWP28"/>
    <x v="507"/>
    <s v="DEER1314"/>
    <s v="Lighting Disposition"/>
    <d v="2015-03-06T00:00:00"/>
    <s v="Disposition: MeasuresList-May222014.xlsx"/>
    <s v="RobNc"/>
    <s v="Com-Iltg-dWatt-LF"/>
    <s v="DEER"/>
    <s v="Scaled"/>
    <s v="Delta"/>
    <n v="0"/>
    <n v="0"/>
    <s v="None"/>
    <m/>
    <b v="0"/>
    <m/>
    <b v="1"/>
    <s v="Com"/>
    <s v="Any"/>
    <x v="4"/>
    <s v="InGen"/>
    <s v="Ltg_Fixture"/>
    <x v="32"/>
    <m/>
    <m/>
    <s v="ILtg-T5"/>
    <s v="ILtg-Lfluor-Elec"/>
    <s v="LF Fixture based on: LFLmpBlst-U6-22in-32w+El-IS-NLO; Any type of housing, any direction of light, No integral control; Total Watts = 60"/>
    <s v="LF Fixture based on: LFLmpBlst-U6-22in-32w+El-IS-NLO; Any type of housing, any direction of light, No integral control; Total Watts = 60"/>
    <x v="887"/>
    <s v="LFFixt-U6-22in-32w+El-IS-NLO(60w)"/>
    <s v="LFFixt-U6-22in-32w+El-IS-NLO(60w)"/>
    <s v="LFFixt-T5-22in-14w+El-RS-NLO(32w)"/>
    <s v="Standard"/>
    <m/>
    <s v="WP source e.g.: PGECOLTG160r1"/>
    <s v="DEER1314-Ltg-Com-LF"/>
    <s v="DEER1314"/>
  </r>
  <r>
    <n v="4394"/>
    <s v="C-In-LFFixt-T5-46in-28w+El-RS-HLO(64w)-dWP19"/>
    <x v="507"/>
    <s v="DEER1314"/>
    <s v="Lighting Disposition"/>
    <d v="2015-03-06T00:00:00"/>
    <s v="Disposition: MeasuresList-May222014.xlsx"/>
    <s v="RobNc"/>
    <s v="Com-Iltg-dWatt-LF"/>
    <s v="DEER"/>
    <s v="Scaled"/>
    <s v="Delta"/>
    <n v="0"/>
    <n v="0"/>
    <s v="None"/>
    <m/>
    <b v="0"/>
    <m/>
    <b v="1"/>
    <s v="Com"/>
    <s v="Any"/>
    <x v="4"/>
    <s v="InGen"/>
    <s v="Ltg_Fixture"/>
    <x v="32"/>
    <m/>
    <m/>
    <s v="ILtg-T5"/>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888"/>
    <s v="LFFixt-T8-48in-32w-3g+El-IS-NLO(83w)"/>
    <s v="LFFixt-T8-48in-32w-3g+El-IS-NLO(83w)"/>
    <s v="LFFixt-T5-46in-28w+El-RS-HLO(64w)"/>
    <s v="Standard"/>
    <m/>
    <s v="WP source e.g.: PGECOLTG160r1"/>
    <s v="DEER1314-Ltg-Com-LF"/>
    <s v="DEER1314"/>
  </r>
  <r>
    <n v="4395"/>
    <s v="C-In-LFFixt-T5-46in-28w+El-RS-NLO(58w)-dWP25"/>
    <x v="507"/>
    <s v="DEER1314"/>
    <s v="Lighting Disposition"/>
    <d v="2015-03-06T00:00:00"/>
    <s v="Disposition: MeasuresList-May222014.xlsx"/>
    <s v="RobNc"/>
    <s v="Com-Iltg-dWatt-LF"/>
    <s v="DEER"/>
    <s v="Scaled"/>
    <s v="Delta"/>
    <n v="0"/>
    <n v="0"/>
    <s v="None"/>
    <m/>
    <b v="0"/>
    <m/>
    <b v="1"/>
    <s v="Com"/>
    <s v="Any"/>
    <x v="4"/>
    <s v="InGen"/>
    <s v="Ltg_Fixture"/>
    <x v="32"/>
    <m/>
    <m/>
    <s v="ILtg-T5"/>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889"/>
    <s v="LFFixt-T8-48in-32w-3g+El-IS-NLO(83w)"/>
    <s v="LFFixt-T8-48in-32w-3g+El-IS-NLO(83w)"/>
    <s v="LFFixt-T5-46in-28w+El-RS-NLO(58w)"/>
    <s v="Standard"/>
    <m/>
    <s v="WP source e.g.: PGECOLTG160r1"/>
    <s v="DEER1314-Ltg-Com-LF"/>
    <s v="DEER1314"/>
  </r>
  <r>
    <n v="4396"/>
    <s v="C-In-LFFixt-T5-46in-54w+El-PS-HLO(117w)-dWP73"/>
    <x v="508"/>
    <s v="DEER1314"/>
    <s v="Lighting Disposition"/>
    <d v="2015-03-06T00:00:00"/>
    <s v="Disposition: MeasuresList-May222014.xlsx"/>
    <s v="RobNc"/>
    <s v="Com-Iltg-dWatt-LF"/>
    <s v="DEER"/>
    <s v="Scaled"/>
    <s v="Delta"/>
    <n v="0"/>
    <n v="0"/>
    <s v="None"/>
    <m/>
    <b v="0"/>
    <m/>
    <b v="1"/>
    <s v="Com"/>
    <s v="Any"/>
    <x v="4"/>
    <s v="InGen"/>
    <s v="Ltg_Fixture"/>
    <x v="32"/>
    <m/>
    <m/>
    <s v="ILtg-T5"/>
    <s v="ILtg-MH"/>
    <s v="HID Fixture based on Lamp/Blst: MH-150w(190w); Any type of housing; Any direction of light; Total Watts = 190"/>
    <s v="HID Fixture based on Lamp/Blst: MH-150w(190w); Any type of housing; Any direction of light; Total Watts = 190"/>
    <x v="890"/>
    <s v="HIDFixt-MH-150w(190w)"/>
    <s v="HIDFixt-MH-150w(190w)"/>
    <s v="LFFixt-T5-46in-54w+El-PS-HLO(117w)"/>
    <s v="Standard"/>
    <m/>
    <s v="Not Used in 2013-2014 Final Lighting Disposition"/>
    <s v="DEER1314-Ltg-Com-LF"/>
    <s v="DEER1314"/>
  </r>
  <r>
    <n v="4397"/>
    <s v="C-In-LFFixt-T5-46in-54w+El-PS-HLO(117w)-dwP98-dwC91"/>
    <x v="508"/>
    <s v="DEER1314"/>
    <s v="Lighting Disposition"/>
    <d v="2015-03-06T00:00:00"/>
    <s v="RevisedHighBay.xlsx"/>
    <s v="ErRobNc"/>
    <s v="Com-Iltg-dWatt-LF"/>
    <s v="DEER"/>
    <s v="Scaled"/>
    <s v="Delta"/>
    <n v="0"/>
    <n v="0"/>
    <s v="None"/>
    <m/>
    <b v="0"/>
    <m/>
    <b v="1"/>
    <s v="Com"/>
    <s v="Any"/>
    <x v="4"/>
    <s v="InGen"/>
    <s v="Ltg_Fixture"/>
    <x v="32"/>
    <m/>
    <m/>
    <s v="ILtg-T5"/>
    <s v="ILtg-MH"/>
    <s v="HID Fixture based on Lamp/Blst: MH-175w(215w); Any type of housing; Any direction of light; Total Watts = 215"/>
    <s v="HID Fixture based on Lamp/Blst: PSMH-175w(208w); Any type of housing; Any direction of light; Total Watts = 208"/>
    <x v="890"/>
    <s v="HIDFixt-MH-175w(215w)"/>
    <s v="HIDFixt-PSMH-175w(208w)"/>
    <s v="LFFixt-T5-46in-54w+El-PS-HLO(117w)"/>
    <s v="Standard"/>
    <m/>
    <m/>
    <s v="DEER1314-Ltg-Com-LF"/>
    <s v="DEER1314"/>
  </r>
  <r>
    <n v="4398"/>
    <s v="C-In-LFFixt-T5-46in-54w+El-PS-HLO(585w)-dwP265-dwC233"/>
    <x v="508"/>
    <s v="DEER1314"/>
    <s v="Lighting Disposition"/>
    <d v="2015-03-06T00:00:00"/>
    <s v="RevisedHighBay.xlsx"/>
    <s v="ErRobNc"/>
    <s v="Com-Iltg-dWatt-LF"/>
    <s v="DEER"/>
    <s v="Scaled"/>
    <s v="Delta"/>
    <n v="0"/>
    <n v="0"/>
    <s v="None"/>
    <m/>
    <b v="0"/>
    <m/>
    <b v="1"/>
    <s v="Com"/>
    <s v="Any"/>
    <x v="4"/>
    <s v="InGen"/>
    <s v="Ltg_Fixture"/>
    <x v="32"/>
    <m/>
    <m/>
    <s v="ILtg-T5"/>
    <s v="ILtg-MH"/>
    <s v="HID Fixture based on Lamp/Blst: MH-750w(850w); Any type of housing; Any direction of light; Total Watts = 850"/>
    <s v="HID Fixture based on Lamp/Blst: PSMH-750w(818w); Any type of housing; Any direction of light; Total Watts = 818"/>
    <x v="891"/>
    <s v="HIDFixt-MH-750w(850w)"/>
    <s v="HIDFixt-PSMH-750w(818w)"/>
    <s v="LFFixt-T5-46in-54w+El-PS-HLO(585w)"/>
    <s v="Standard"/>
    <m/>
    <m/>
    <s v="DEER1314-Ltg-Com-LF"/>
    <s v="DEER1314"/>
  </r>
  <r>
    <n v="4399"/>
    <s v="C-In-LFFixt-T5-46in-54w+El-PS-HLO(585w)-dWP495-dWC233"/>
    <x v="508"/>
    <s v="DEER1314"/>
    <s v="Lighting Disposition"/>
    <d v="2015-03-06T00:00:00"/>
    <s v="Disposition: MeasuresList-May222014.xlsx"/>
    <s v="ErRobNc"/>
    <s v="Com-Iltg-dWatt-LF"/>
    <s v="DEER"/>
    <s v="Scaled"/>
    <s v="Delta"/>
    <n v="0"/>
    <n v="0"/>
    <s v="None"/>
    <m/>
    <b v="0"/>
    <m/>
    <b v="1"/>
    <s v="Com"/>
    <s v="Any"/>
    <x v="4"/>
    <s v="InGen"/>
    <s v="Ltg_Fixture"/>
    <x v="32"/>
    <m/>
    <m/>
    <s v="ILtg-T5"/>
    <s v="ILtg-MH"/>
    <s v="HID Fixture based on Lamp/Blst: MH-1000w(1080w); Any type of housing; Any direction of light; Total Watts = 1080"/>
    <s v="HID Fixture based on Lamp/Blst: PSMH-750w(818w); Any type of housing; Any direction of light; Total Watts = 818"/>
    <x v="891"/>
    <s v="HIDFixt-MH-1000w(1080w)"/>
    <s v="HIDFixt-PSMH-750w(818w)"/>
    <s v="LFFixt-T5-46in-54w+El-PS-HLO(585w)"/>
    <s v="Standard"/>
    <m/>
    <s v="WP source e.g.: SCE13LG086r0"/>
    <s v="DEER1314-Ltg-Com-LF"/>
    <s v="DEER1314"/>
  </r>
  <r>
    <n v="4400"/>
    <s v="C-In-LFFixt-T5-46in-54w+El-PS-HLO(62w)-dWP66"/>
    <x v="508"/>
    <s v="DEER1314"/>
    <s v="Lighting Disposition"/>
    <d v="2015-03-06T00:00:00"/>
    <s v="Disposition: MeasuresList-May222014.xlsx"/>
    <s v="RobNc"/>
    <s v="Com-Iltg-dWatt-LF"/>
    <s v="DEER"/>
    <s v="Scaled"/>
    <s v="Delta"/>
    <n v="0"/>
    <n v="0"/>
    <s v="None"/>
    <m/>
    <b v="0"/>
    <m/>
    <b v="1"/>
    <s v="Com"/>
    <s v="Any"/>
    <x v="4"/>
    <s v="InGen"/>
    <s v="Ltg_Fixture"/>
    <x v="32"/>
    <m/>
    <m/>
    <s v="ILtg-T5"/>
    <s v="ILtg-MH"/>
    <s v="HID Fixture based on Lamp/Blst: MH-100w(128w); Any type of housing; Any direction of light; Total Watts = 128"/>
    <s v="HID Fixture based on Lamp/Blst: MH-100w(128w); Any type of housing; Any direction of light; Total Watts = 128"/>
    <x v="892"/>
    <s v="HIDFixt-MH-100w(128w)"/>
    <s v="HIDFixt-MH-100w(128w)"/>
    <s v="LFFixt-T5-46in-54w+El-PS-HLO(62w)"/>
    <s v="Standard"/>
    <m/>
    <s v="WP source e.g.: WPSDGENRLG0044r4"/>
    <s v="DEER1314-Ltg-Com-LF"/>
    <s v="DEER1314"/>
  </r>
  <r>
    <n v="4401"/>
    <s v="C-In-LFFixt-T5-46in-54w+El-PS-HLO-1(179w)-dWP116-dWC109"/>
    <x v="508"/>
    <s v="DEER1314"/>
    <s v="Lighting Disposition"/>
    <d v="2015-03-06T00:00:00"/>
    <s v="Disposition: MeasuresList-May222014.xlsx"/>
    <s v="ErRobNc"/>
    <s v="Com-Iltg-dWatt-LF"/>
    <s v="DEER"/>
    <s v="Scaled"/>
    <s v="Delta"/>
    <n v="0"/>
    <n v="0"/>
    <s v="None"/>
    <m/>
    <b v="0"/>
    <m/>
    <b v="1"/>
    <s v="Com"/>
    <s v="Any"/>
    <x v="4"/>
    <s v="InGen"/>
    <s v="Ltg_Fixture"/>
    <x v="32"/>
    <m/>
    <m/>
    <s v="ILtg-T5"/>
    <s v="ILtg-MH"/>
    <s v="HID Fixture based on Lamp/Blst: MH-250w(295w); Any type of housing; Any direction of light; Total Watts = 295"/>
    <s v="HID Fixture based on Lamp/Blst: PSMH-250w(288w); Any type of housing; Any direction of light; Total Watts = 288"/>
    <x v="893"/>
    <s v="HIDFixt-MH-250w(295w)"/>
    <s v="HIDFixt-PSMH-250w(288w)"/>
    <s v="LFFixt-T5-46in-54w+El-PS-HLO-1(179w)"/>
    <s v="Standard"/>
    <m/>
    <s v="WP source e.g.: SCE13LG086r0"/>
    <s v="DEER1314-Ltg-Com-LF"/>
    <s v="DEER1314"/>
  </r>
  <r>
    <n v="4402"/>
    <s v="C-In-LFFixt-T5-46in-54w+El-PS-HLO-1(234w)-dwP166-dwC131"/>
    <x v="508"/>
    <s v="DEER1314"/>
    <s v="Lighting Disposition"/>
    <d v="2015-03-06T00:00:00"/>
    <s v="RevisedHighBay.xlsx"/>
    <s v="ErRobNc"/>
    <s v="Com-Iltg-dWatt-LF"/>
    <s v="DEER"/>
    <s v="Scaled"/>
    <s v="Delta"/>
    <n v="0"/>
    <n v="0"/>
    <s v="None"/>
    <m/>
    <b v="0"/>
    <m/>
    <b v="1"/>
    <s v="Com"/>
    <s v="Any"/>
    <x v="4"/>
    <s v="InGen"/>
    <s v="Ltg_Fixture"/>
    <x v="32"/>
    <m/>
    <m/>
    <s v="ILtg-T5"/>
    <s v="ILtg-MH"/>
    <s v="HID Fixture based on Lamp/Blst: MH-350w(400w); Any type of housing; Any direction of light; Total Watts = 400"/>
    <s v="HID Fixture based on Lamp/Blst: PSMH-320w(365w); Any type of housing; Any direction of light; Total Watts = 365"/>
    <x v="894"/>
    <s v="HIDFixt-MH-350w(400w)"/>
    <s v="HIDFixt-PSMH-320w(365w)"/>
    <s v="LFFixt-T5-46in-54w+El-PS-HLO-1(234w)"/>
    <s v="Standard"/>
    <m/>
    <m/>
    <s v="DEER1314-Ltg-Com-LF"/>
    <s v="DEER1314"/>
  </r>
  <r>
    <n v="4403"/>
    <s v="C-In-LFFixt-T5-46in-54w+El-PS-HLO-1(234w)-dWP170-dWC166"/>
    <x v="508"/>
    <s v="DEER1314"/>
    <s v="Lighting Disposition"/>
    <d v="2015-03-06T00:00:00"/>
    <s v="Disposition: MeasuresList-May222014.xlsx"/>
    <s v="ErRobNc"/>
    <s v="Com-Iltg-dWatt-LF"/>
    <s v="DEER"/>
    <s v="Scaled"/>
    <s v="Delta"/>
    <n v="0"/>
    <n v="0"/>
    <s v="None"/>
    <m/>
    <b v="0"/>
    <m/>
    <b v="1"/>
    <s v="Com"/>
    <s v="Any"/>
    <x v="4"/>
    <s v="InGen"/>
    <s v="Ltg_Fixture"/>
    <x v="32"/>
    <m/>
    <m/>
    <s v="ILtg-T5"/>
    <s v="ILtg-MH"/>
    <s v="HID Fixture based on Lamp/Blst: MH-350w(404w); Any type of housing; Any direction of light; Total Watts = 404"/>
    <s v="HID Fixture based on Lamp/Blst: PSMH-350w(400w); Any type of housing; Any direction of light; Total Watts = 400"/>
    <x v="894"/>
    <s v="HIDFixt-MH-350w(404w)"/>
    <s v="HIDFixt-PSMH-350w(400w)"/>
    <s v="LFFixt-T5-46in-54w+El-PS-HLO-1(234w)"/>
    <s v="Standard"/>
    <m/>
    <s v="Not Used in 2013-2014 Final Lighting Disposition"/>
    <s v="DEER1314-Ltg-Com-LF"/>
    <s v="DEER1314"/>
  </r>
  <r>
    <n v="4404"/>
    <s v="C-In-LFFixt-T5-46in-54w+El-PS-HLO-1(234w)-dwP221-dwC131"/>
    <x v="509"/>
    <s v="DEER1314"/>
    <s v="Lighting Disposition"/>
    <d v="2015-03-06T00:00:00"/>
    <s v="RevisedHighBay.xlsx"/>
    <s v="ErRobNc"/>
    <s v="Com-Iltg-dWatt-LF"/>
    <s v="DEER"/>
    <s v="Scaled"/>
    <s v="Delta"/>
    <n v="0"/>
    <n v="0"/>
    <s v="None"/>
    <m/>
    <b v="0"/>
    <m/>
    <b v="1"/>
    <s v="Com"/>
    <s v="Any"/>
    <x v="4"/>
    <s v="InGen"/>
    <s v="Ltg_Fixture"/>
    <x v="32"/>
    <m/>
    <m/>
    <s v="ILtg-T5"/>
    <s v="ILtg-HID"/>
    <s v="HID Lamp and Ballast: HID Lamp: Mercury Vapor, Any shape, 400w, Universal position, 22805 lm, CRI = 45, rated hours = 24000 (1); HID Ballast: Constant Wattage Autotransformer, No dimming capability (1); Total Watts = 455"/>
    <s v="HID Fixture based on Lamp/Blst: PSMH-320w(365w); Any type of housing; Any direction of light; Total Watts = 365"/>
    <x v="894"/>
    <s v="MV-400w(455w)"/>
    <s v="HIDFixt-PSMH-320w(365w)"/>
    <s v="LFFixt-T5-46in-54w+El-PS-HLO-1(234w)"/>
    <s v="Standard"/>
    <m/>
    <s v="Earlier versions of lighting disposition used a different measure fixture (index -2)"/>
    <s v="DEER1314-Ltg-Com-LF"/>
    <s v="DEER1314"/>
  </r>
  <r>
    <n v="4405"/>
    <s v="C-In-LFFixt-T5-46in-54w+El-PS-HLO-1(234w)-dwP224-dwC131"/>
    <x v="508"/>
    <s v="DEER1314"/>
    <s v="Lighting Disposition"/>
    <d v="2015-03-06T00:00:00"/>
    <s v="RevisedHighBay.xlsx"/>
    <s v="ErRobNc"/>
    <s v="Com-Iltg-dWatt-LF"/>
    <s v="DEER"/>
    <s v="Scaled"/>
    <s v="Delta"/>
    <n v="0"/>
    <n v="0"/>
    <s v="None"/>
    <m/>
    <b v="0"/>
    <m/>
    <b v="1"/>
    <s v="Com"/>
    <s v="Any"/>
    <x v="4"/>
    <s v="InGen"/>
    <s v="Ltg_Fixture"/>
    <x v="32"/>
    <m/>
    <m/>
    <s v="ILtg-T5"/>
    <s v="ILtg-MH"/>
    <s v="HID Fixture based on Lamp/Blst: MH-400w(458w); Any type of housing; Any direction of light; Total Watts = 458"/>
    <s v="HID Fixture based on Lamp/Blst: PSMH-320w(365w); Any type of housing; Any direction of light; Total Watts = 365"/>
    <x v="894"/>
    <s v="HIDFixt-MH-400w(458w)"/>
    <s v="HIDFixt-PSMH-320w(365w)"/>
    <s v="LFFixt-T5-46in-54w+El-PS-HLO-1(234w)"/>
    <s v="Standard"/>
    <m/>
    <m/>
    <s v="DEER1314-Ltg-Com-LF"/>
    <s v="DEER1314"/>
  </r>
  <r>
    <n v="4406"/>
    <s v="C-In-LFFixt-T5-46in-54w+El-PS-HLO-1(234w)-dWP224-dWC166"/>
    <x v="508"/>
    <s v="DEER1314"/>
    <s v="Lighting Disposition"/>
    <d v="2015-03-06T00:00:00"/>
    <s v="Disposition: MeasuresList-May222014.xlsx"/>
    <s v="ErRobNc"/>
    <s v="Com-Iltg-dWatt-LF"/>
    <s v="DEER"/>
    <s v="Scaled"/>
    <s v="Delta"/>
    <n v="0"/>
    <n v="0"/>
    <s v="None"/>
    <m/>
    <b v="0"/>
    <m/>
    <b v="1"/>
    <s v="Com"/>
    <s v="Any"/>
    <x v="4"/>
    <s v="InGen"/>
    <s v="Ltg_Fixture"/>
    <x v="32"/>
    <m/>
    <m/>
    <s v="ILtg-T5"/>
    <s v="ILtg-MH"/>
    <s v="HID Fixture based on Lamp/Blst: MH-400w(458w); Any type of housing; Any direction of light; Total Watts = 458"/>
    <s v="HID Fixture based on Lamp/Blst: PSMH-350w(400w); Any type of housing; Any direction of light; Total Watts = 400"/>
    <x v="894"/>
    <s v="HIDFixt-MH-400w(458w)"/>
    <s v="HIDFixt-PSMH-350w(400w)"/>
    <s v="LFFixt-T5-46in-54w+El-PS-HLO-1(234w)"/>
    <s v="Standard"/>
    <m/>
    <s v="Not Used in 2013-2014 Final Lighting Disposition"/>
    <s v="DEER1314-Ltg-Com-LF"/>
    <s v="DEER1314"/>
  </r>
  <r>
    <n v="4407"/>
    <s v="C-In-LFFixt-T5-46in-54w+El-PS-HLO-1(351w)-dwP105"/>
    <x v="508"/>
    <s v="DEER1314"/>
    <s v="Lighting Disposition"/>
    <d v="2015-03-06T00:00:00"/>
    <s v="RevisedHighBay.xlsx"/>
    <s v="RobNc"/>
    <s v="Com-Iltg-dWatt-LF"/>
    <s v="DEER"/>
    <s v="Scaled"/>
    <s v="Delta"/>
    <n v="0"/>
    <n v="0"/>
    <s v="None"/>
    <m/>
    <b v="0"/>
    <m/>
    <b v="1"/>
    <s v="Com"/>
    <s v="Any"/>
    <x v="4"/>
    <s v="InGen"/>
    <s v="Ltg_Fixture"/>
    <x v="32"/>
    <m/>
    <m/>
    <s v="ILtg-T5"/>
    <s v="ILtg-HID"/>
    <s v="HID Fixture based on Lamp/Blst: PSMH-400w(456w); Any type of housing; Any direction of light; Total Watts = 456"/>
    <s v="HID Fixture based on Lamp/Blst: PSMH-400w(456w); Any type of housing; Any direction of light; Total Watts = 456"/>
    <x v="895"/>
    <s v="HIDFixt-PSMH-400w(456w)"/>
    <s v="HIDFixt-PSMH-400w(456w)"/>
    <s v="LFFixt-T5-46in-54w+El-PS-HLO-1(351w)"/>
    <s v="Standard"/>
    <m/>
    <s v="Earlier versions of lighting disposition used a different measure fixture (index -2)"/>
    <s v="DEER1314-Ltg-Com-LF"/>
    <s v="DEER1314"/>
  </r>
  <r>
    <n v="4408"/>
    <s v="C-In-LFFixt-T5-46in-54w+El-PS-HLO-1(351w)-dWP107-dWC105"/>
    <x v="508"/>
    <s v="DEER1314"/>
    <s v="Lighting Disposition"/>
    <d v="2015-03-06T00:00:00"/>
    <s v="Disposition: MeasuresList-May222014.xlsx"/>
    <s v="ErRobNc"/>
    <s v="Com-Iltg-dWatt-LF"/>
    <s v="DEER"/>
    <s v="Scaled"/>
    <s v="Delta"/>
    <n v="0"/>
    <n v="0"/>
    <s v="None"/>
    <m/>
    <b v="0"/>
    <m/>
    <b v="1"/>
    <s v="Com"/>
    <s v="Any"/>
    <x v="4"/>
    <s v="InGen"/>
    <s v="Ltg_Fixture"/>
    <x v="32"/>
    <m/>
    <m/>
    <s v="ILtg-T5"/>
    <s v="ILtg-MH"/>
    <s v="HID Fixture based on Lamp/Blst: MH-400w(458w); Any type of housing; Any direction of light; Total Watts = 458"/>
    <s v="HID Fixture based on Lamp/Blst: PSMH-400w(456w); Any type of housing; Any direction of light; Total Watts = 456"/>
    <x v="895"/>
    <s v="HIDFixt-MH-400w(458w)"/>
    <s v="HIDFixt-PSMH-400w(456w)"/>
    <s v="LFFixt-T5-46in-54w+El-PS-HLO-1(351w)"/>
    <s v="Standard"/>
    <m/>
    <s v="WP source e.g.: SCE13LG086r0"/>
    <s v="DEER1314-Ltg-Com-LF"/>
    <s v="DEER1314"/>
  </r>
  <r>
    <n v="4409"/>
    <s v="C-In-LFFixt-T5-46in-54w+El-PS-HLO-1(351w)-dwP429-dwC105"/>
    <x v="508"/>
    <s v="DEER1314"/>
    <s v="Lighting Disposition"/>
    <d v="2015-03-06T00:00:00"/>
    <s v="RevisedHighBay.xlsx"/>
    <s v="ErRobNc"/>
    <s v="Com-Iltg-dWatt-LF"/>
    <s v="DEER"/>
    <s v="Scaled"/>
    <s v="Delta"/>
    <n v="0"/>
    <n v="0"/>
    <s v="None"/>
    <m/>
    <b v="0"/>
    <m/>
    <b v="1"/>
    <s v="Com"/>
    <s v="Any"/>
    <x v="4"/>
    <s v="InGen"/>
    <s v="Ltg_Fixture"/>
    <x v="32"/>
    <m/>
    <m/>
    <s v="ILtg-T5"/>
    <s v="ILtg-HID"/>
    <s v="HID Fixture based on Lamp/Blst: MV-700w(780w); Any type of housing; Any direction of light; Total Watts = 780"/>
    <s v="HID Fixture based on Lamp/Blst: PSMH-400w(456w); Any type of housing; Any direction of light; Total Watts = 456"/>
    <x v="895"/>
    <s v="HIDFixt-MV-700w(780w)"/>
    <s v="HIDFixt-PSMH-400w(456w)"/>
    <s v="LFFixt-T5-46in-54w+El-PS-HLO-1(351w)"/>
    <s v="Standard"/>
    <m/>
    <s v="Earlier versions of lighting disposition used a different measure fixture (index -2)"/>
    <s v="DEER1314-Ltg-Com-LF"/>
    <s v="DEER1314"/>
  </r>
  <r>
    <n v="4410"/>
    <s v="C-In-LFFixt-T8-24in-17w+El-IS-NLO(16w)-dWP44"/>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896"/>
    <s v="LFFixt-U6-22in-32w+El-IS-NLO(60w)"/>
    <s v="LFFixt-U6-22in-32w+El-IS-NLO(60w)"/>
    <s v="LFFixt-T8-24in-17w+El-IS-NLO(16w)"/>
    <s v="Standard"/>
    <m/>
    <s v="WP source e.g.: SCE13LG086r0"/>
    <s v="DEER1314-Ltg-Com-LF"/>
    <s v="DEER1314"/>
  </r>
  <r>
    <n v="4411"/>
    <s v="C-In-LFFixt-T8-24in-17w+El-RS-HLO(19w)-dWP41"/>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897"/>
    <s v="LFFixt-U6-22in-32w+El-IS-NLO(60w)"/>
    <s v="LFFixt-U6-22in-32w+El-IS-NLO(60w)"/>
    <s v="LFFixt-T8-24in-17w+El-RS-HLO(19w)"/>
    <s v="Standard"/>
    <m/>
    <s v="WP source e.g.: PGECOLTG160r1"/>
    <s v="DEER1314-Ltg-Com-LF"/>
    <s v="DEER1314"/>
  </r>
  <r>
    <n v="4412"/>
    <s v="C-In-LFFixt-T8-24in-17w+El-RS-HLO(41w)-dWP19"/>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898"/>
    <s v="LFFixt-U6-22in-32w+El-IS-NLO(60w)"/>
    <s v="LFFixt-U6-22in-32w+El-IS-NLO(60w)"/>
    <s v="LFFixt-T8-24in-17w+El-RS-HLO(41w)"/>
    <s v="Standard"/>
    <m/>
    <s v="WP source e.g.: PGECOLTG160r1"/>
    <s v="DEER1314-Ltg-Com-LF"/>
    <s v="DEER1314"/>
  </r>
  <r>
    <n v="4413"/>
    <s v="C-In-LFFixt-T8-24in-17w+El-RS-NLO(31w)-dWP29"/>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899"/>
    <s v="LFFixt-U6-22in-32w+El-IS-NLO(60w)"/>
    <s v="LFFixt-U6-22in-32w+El-IS-NLO(60w)"/>
    <s v="LFFixt-T8-24in-17w+El-RS-NLO(31w)"/>
    <s v="Standard"/>
    <m/>
    <s v="WP source e.g.: PGECOLTG160r1"/>
    <s v="DEER1314-Ltg-Com-LF"/>
    <s v="DEER1314"/>
  </r>
  <r>
    <n v="4414"/>
    <s v="C-In-LFFixt-T8-24in-17w+El-RS-RLO(28w)-dWP32"/>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900"/>
    <s v="LFFixt-U6-22in-32w+El-IS-NLO(60w)"/>
    <s v="LFFixt-U6-22in-32w+El-IS-NLO(60w)"/>
    <s v="LFFixt-T8-24in-17w+El-RS-RLO(28w)"/>
    <s v="Standard"/>
    <m/>
    <s v="WP source e.g.: PGECOLTG160r1"/>
    <s v="DEER1314-Ltg-Com-LF"/>
    <s v="DEER1314"/>
  </r>
  <r>
    <n v="4415"/>
    <s v="C-In-LFFixt-T8-24in-17w+El-RS-VHLO(22w)-dWP38"/>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U6-22in-32w+El-IS-NLO; Any type of housing, any direction of light, No integral control; Total Watts = 60"/>
    <s v="LF Fixture based on: LFLmpBlst-U6-22in-32w+El-IS-NLO; Any type of housing, any direction of light, No integral control; Total Watts = 60"/>
    <x v="901"/>
    <s v="LFFixt-U6-22in-32w+El-IS-NLO(60w)"/>
    <s v="LFFixt-U6-22in-32w+El-IS-NLO(60w)"/>
    <s v="LFFixt-T8-24in-17w+El-RS-VHLO(22w)"/>
    <s v="Standard"/>
    <m/>
    <s v="WP source e.g.: PGECOLTG160r1"/>
    <s v="DEER1314-Ltg-Com-LF"/>
    <s v="DEER1314"/>
  </r>
  <r>
    <n v="4416"/>
    <s v="C-In-LFFixt-T8-48in-28w+El-IS-NLO(28w)-dWP55"/>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2"/>
    <s v="LFFixt-T8-48in-32w-3g+El-IS-NLO(83w)"/>
    <s v="LFFixt-T8-48in-32w-3g+El-IS-NLO(83w)"/>
    <s v="LFFixt-T8-48in-28w+El-IS-NLO(28w)"/>
    <s v="Standard"/>
    <m/>
    <s v="WP source e.g.: PGECOLTG160r1"/>
    <s v="DEER1314-Ltg-Com-LF"/>
    <s v="DEER1314"/>
  </r>
  <r>
    <n v="4417"/>
    <s v="C-In-LFFixt-T8-48in-28w+El-IS-RLO(42w)-dWP41"/>
    <x v="507"/>
    <s v="DEER2011"/>
    <s v="Lighting Disposition"/>
    <d v="2014-05-30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3"/>
    <s v="LFFixt-T8-48in-32w-3g+El-IS-NLO(83w)"/>
    <s v="LFFixt-T8-48in-32w-3g+El-IS-NLO(83w)"/>
    <s v="LFFixt-T8-48in-28w+El-IS-RLO(42w)"/>
    <s v="Standard"/>
    <m/>
    <s v="WP source e.g.: PGECOLTG160r1; Expires 6-30-2014; Not used in 2013-14 Lighting Disposition"/>
    <s v="None"/>
    <s v="DEER2011"/>
  </r>
  <r>
    <n v="4418"/>
    <s v="C-In-LFFixt-T8-48in-28w+El-IS-RLO(44w)-dWP39"/>
    <x v="507"/>
    <s v="DEER1314"/>
    <s v="Lighting Disposition"/>
    <d v="2015-03-06T00:00:00"/>
    <s v="Disposition: MeasuresList-Dec1-2014.xlsx"/>
    <s v="RobNc"/>
    <s v="Com-Iltg-dWatt-LF"/>
    <s v="DEER"/>
    <s v="Scaled"/>
    <s v="Delta"/>
    <n v="0"/>
    <n v="0"/>
    <s v="None"/>
    <m/>
    <b v="1"/>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4"/>
    <s v="LFFixt-T8-48in-32w-3g+El-IS-NLO(83w)"/>
    <s v="LFFixt-T8-48in-32w-3g+El-IS-NLO(83w)"/>
    <s v="LFFixt-T8-48in-28w+El-IS-RLO(44w)"/>
    <s v="Standard"/>
    <m/>
    <m/>
    <s v="DEER1314-Ltg-Com-LF"/>
    <s v="DEER1314"/>
  </r>
  <r>
    <n v="4419"/>
    <s v="C-In-LFFixt-T8-48in-30w+El-IS-NLO(51w)-dWP32"/>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5"/>
    <s v="LFFixt-T8-48in-32w-3g+El-IS-NLO(83w)"/>
    <s v="LFFixt-T8-48in-32w-3g+El-IS-NLO(83w)"/>
    <s v="LFFixt-T8-48in-30w+El-IS-NLO(51w)"/>
    <s v="Standard"/>
    <m/>
    <s v="WP source e.g.: PGECOLTG160r1"/>
    <s v="DEER1314-Ltg-Com-LF"/>
    <s v="DEER1314"/>
  </r>
  <r>
    <n v="4420"/>
    <s v="C-In-LFFixt-T8-48in-32w-3g+El-IS-HLO(62w)-dWP21"/>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6"/>
    <s v="LFFixt-T8-48in-32w-3g+El-IS-NLO(83w)"/>
    <s v="LFFixt-T8-48in-32w-3g+El-IS-NLO(83w)"/>
    <s v="LFFixt-T8-48in-32w-3g+El-IS-HLO(62w)"/>
    <s v="Standard"/>
    <m/>
    <s v="WP source e.g.: PGECOLTG160r1"/>
    <s v="DEER1314-Ltg-Com-LF"/>
    <s v="DEER1314"/>
  </r>
  <r>
    <n v="4421"/>
    <s v="C-In-LFFixt-T8-48in-32w-3g+El-RS-HLO(34w)-dWP49"/>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7"/>
    <s v="LFFixt-T8-48in-32w-3g+El-IS-NLO(83w)"/>
    <s v="LFFixt-T8-48in-32w-3g+El-IS-NLO(83w)"/>
    <s v="LFFixt-T8-48in-32w-3g+El-RS-HLO(34w)"/>
    <s v="Standard"/>
    <m/>
    <s v="WP source e.g.: PGECOLTG114r5"/>
    <s v="DEER1314-Ltg-Com-LF"/>
    <s v="DEER1314"/>
  </r>
  <r>
    <n v="4422"/>
    <s v="C-In-LFFixt-T8-48in-32w-3g+El-RS-VHLO(38w)-dWP45"/>
    <x v="507"/>
    <s v="DEER1314"/>
    <s v="Lighting Disposition"/>
    <d v="2015-03-06T00:00:00"/>
    <s v="Disposition: MeasuresList-May222014.xlsx"/>
    <s v="RobNc"/>
    <s v="Com-Iltg-dWatt-LF"/>
    <s v="DEER"/>
    <s v="Scaled"/>
    <s v="Delta"/>
    <n v="0"/>
    <n v="0"/>
    <s v="None"/>
    <m/>
    <b v="0"/>
    <m/>
    <b v="1"/>
    <s v="Com"/>
    <s v="Any"/>
    <x v="4"/>
    <s v="InGen"/>
    <s v="Ltg_Fixture"/>
    <x v="32"/>
    <m/>
    <m/>
    <s v="ILtg-Lfluor-Elec"/>
    <s v="ILtg-Lfluor-Elec"/>
    <s v="LF Fixture based on: LFLmpBlst-T8-48in-32w-3g+El-IS-NLO; Any type of housing, any direction of light, No integral control; Total Watts = 83"/>
    <s v="LF Fixture based on: LFLmpBlst-T8-48in-32w-3g+El-IS-NLO; Any type of housing, any direction of light, No integral control; Total Watts = 83"/>
    <x v="908"/>
    <s v="LFFixt-T8-48in-32w-3g+El-IS-NLO(83w)"/>
    <s v="LFFixt-T8-48in-32w-3g+El-IS-NLO(83w)"/>
    <s v="LFFixt-T8-48in-32w-3g+El-RS-VHLO(38w)"/>
    <s v="Standard"/>
    <m/>
    <s v="WP source e.g.: PGECOLTG160r1"/>
    <s v="DEER1314-Ltg-Com-LF"/>
    <s v="DEER1314"/>
  </r>
  <r>
    <n v="4423"/>
    <s v="C-In-LFLmpBlst-T12-24in-20w+MagStd-RS-NLO-Del(38w)-dWP30-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24 inch, 20W, 1050 lm, CRI = 60, rated life = 9000 hours (3): LF Ballast: Standard Magnetic (pre-EPACT), Rapid Start, Normal LO (1); Total Watts = 68"/>
    <s v="LF lamp and ballast: LF lamp: T12, 24 inch, 20W, 1050 lm, CRI = 60, rated life = 9000 hours (2): LF Ballast: Standard Magnetic (pre-EPACT), Rapid Start, Normal LO (1); Delamped; Total Watts = 38"/>
    <x v="909"/>
    <s v="LFLmpBlst-T12-24in-20w+MagStd-RS-NLO(68w)"/>
    <s v="LFLmpBlst-T12-24in-20w+MagStd-RS-NLO-Del(38w)"/>
    <s v="LFLmpBlst-T12-24in-20w+MagStd-RS-NLO-Del(38w)"/>
    <s v="Standard"/>
    <m/>
    <s v="WP source e.g.: PGECOLTG114r5; Expires 6-30-2014; Not used in 2013-14 Lighting Disposition"/>
    <s v="None"/>
    <s v="DEER2011"/>
  </r>
  <r>
    <n v="4424"/>
    <s v="C-In-LFLmpBlst-T12-36in-25w+MagStd-RS-NLO-Del(73w)-dWP42"/>
    <x v="510"/>
    <s v="DEER1314"/>
    <s v="Lighting Disposition"/>
    <d v="2015-03-06T00:00:00"/>
    <s v="Disposition: MeasuresList-Dec1-2014.xlsx"/>
    <s v="RobNc"/>
    <s v="Com-Iltg-dWatt-LF"/>
    <s v="DEER"/>
    <s v="Scaled"/>
    <s v="Delta"/>
    <n v="0"/>
    <n v="0"/>
    <s v="None"/>
    <m/>
    <b v="1"/>
    <m/>
    <b v="1"/>
    <s v="Com"/>
    <s v="Any"/>
    <x v="4"/>
    <s v="InGen"/>
    <s v="Ltg_Lmp+Blst"/>
    <x v="25"/>
    <m/>
    <m/>
    <s v="ILtg-Lfluor-T12Mag"/>
    <s v="ILtg-Lfluor-T12Mag"/>
    <s v="LF lamp and ballast: LF lamp: T12, 36 inch, 25W, 1650 lm, CRI = 60, rated life = 18000 hours (3): LF Ballast: Standard Magnetic (pre-EPACT), Rapid Start, Normal LO (2); Total Watts = 115"/>
    <s v="LF lamp and ballast: LF lamp: T12, 36 inch, 25W, 1650 lm, CRI = 60, rated life = 18000 hours (3): LF Ballast: Standard Magnetic (pre-EPACT), Rapid Start, Normal LO (2); Total Watts = 115"/>
    <x v="910"/>
    <s v="LFLmpBlst-T12-36in-25w+MagStd-RS-NLO(115w)"/>
    <s v="LFLmpBlst-T12-36in-25w+MagStd-RS-NLO(115w)"/>
    <s v="LFLmpBlst-T12-36in-25w+MagStd-RS-NLO-Del(73w)"/>
    <s v="Standard"/>
    <m/>
    <m/>
    <s v="DEER1314-Ltg-Com-LF"/>
    <s v="DEER1314"/>
  </r>
  <r>
    <n v="4425"/>
    <s v="C-In-LFLmpBlst-T12-36in-25w+MagStd-RS-NLO-Del(73w)-dWP42-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36 inch, 25W, 1650 lm, CRI = 60, rated life = 18000 hours (3): LF Ballast: Standard Magnetic (pre-EPACT), Rapid Start, Normal LO (2); Total Watts = 115"/>
    <s v="LF lamp and ballast: LF lamp: T12, 36 inch, 25W, 1650 lm, CRI = 60, rated life = 18000 hours (2): LF Ballast: Standard Magnetic (pre-EPACT), Rapid Start, Normal LO (2); Delamped; Total Watts = 73"/>
    <x v="910"/>
    <s v="LFLmpBlst-T12-36in-25w+MagStd-RS-NLO(115w)"/>
    <s v="LFLmpBlst-T12-36in-25w+MagStd-RS-NLO-Del(73w)"/>
    <s v="LFLmpBlst-T12-36in-25w+MagStd-RS-NLO-Del(73w)"/>
    <s v="Standard"/>
    <m/>
    <s v="WP source e.g.: PGECOLTG114r5; Not used in 2013-14 Lighting Disposition"/>
    <s v="None"/>
    <s v="DEER2011"/>
  </r>
  <r>
    <n v="4426"/>
    <s v="C-In-LFLmpBlst-T12-48in-34w+MagES-RS-NLO-Del(123w)-dWP29"/>
    <x v="510"/>
    <s v="DEER1314"/>
    <s v="Lighting Disposition"/>
    <d v="2015-03-06T00:00:00"/>
    <s v="Disposition: MeasuresList-Dec1-2014.xlsx"/>
    <s v="RobNc"/>
    <s v="Com-Iltg-dWatt-LF"/>
    <s v="DEER"/>
    <s v="Scaled"/>
    <s v="Delta"/>
    <n v="0"/>
    <n v="0"/>
    <s v="None"/>
    <m/>
    <b v="1"/>
    <m/>
    <b v="1"/>
    <s v="Com"/>
    <s v="Any"/>
    <x v="4"/>
    <s v="InGen"/>
    <s v="Ltg_Lmp+Blst"/>
    <x v="25"/>
    <m/>
    <m/>
    <s v="ILtg-Lfluor-T12Mag"/>
    <s v="ILtg-Lfluor-T12Mag"/>
    <s v="LF lamp and ballast: LF lamp: T12, 48 inch, 34W, 2475 lm, CRI = 60, rated life = 20000 hours (3): LF Ballast: Energy Saver Magnetic (EPACT compliant), Rapid Start, Normal LO (2); Total Watts = 152"/>
    <s v="LF lamp and ballast: LF lamp: T12, 48 inch, 34W, 2475 lm, CRI = 60, rated life = 20000 hours (3): LF Ballast: Energy Saver Magnetic (EPACT compliant), Rapid Start, Normal LO (2); Total Watts = 152"/>
    <x v="911"/>
    <s v="LFLmpBlst-T12-48in-34w+MagES-RS-NLO(152w)"/>
    <s v="LFLmpBlst-T12-48in-34w+MagES-RS-NLO(152w)"/>
    <s v="LFLmpBlst-T12-48in-34w+MagES-RS-NLO-Del(123w)"/>
    <s v="Standard"/>
    <m/>
    <m/>
    <s v="DEER1314-Ltg-Com-LF"/>
    <s v="DEER1314"/>
  </r>
  <r>
    <n v="4427"/>
    <s v="C-In-LFLmpBlst-T12-48in-34w+MagES-RS-NLO-Del(123w)-dWP29-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48 inch, 34W, 2475 lm, CRI = 60, rated life = 20000 hours (3): LF Ballast: Energy Saver Magnetic (EPACT compliant), Rapid Start, Normal LO (2); Total Watts = 152"/>
    <s v="LF lamp and ballast: LF lamp: T12, 48 inch, 34W, 2475 lm, CRI = 60, rated life = 20000 hours (3): LF Ballast: Energy Saver Magnetic (EPACT compliant), Rapid Start, Normal LO (2); Delamped; Total Watts = 123"/>
    <x v="911"/>
    <s v="LFLmpBlst-T12-48in-34w+MagES-RS-NLO(152w)"/>
    <s v="LFLmpBlst-T12-48in-34w+MagES-RS-NLO-Del(123w)"/>
    <s v="LFLmpBlst-T12-48in-34w+MagES-RS-NLO-Del(123w)"/>
    <s v="Standard"/>
    <m/>
    <s v="WP source e.g.: PGECOLTG114r5; Not used in 2013-14 Lighting Disposition"/>
    <s v="None"/>
    <s v="DEER2011"/>
  </r>
  <r>
    <n v="4428"/>
    <s v="C-In-LFLmpBlst-T12-48in-34w+MagStd-RS-NLO+Refl-Del(48w)-dWP96-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48 inch, 30W, 2600 lm, CRI = 60, rated life = 20000 hours (4): LF Ballast: Standard Magnetic (pre-EPACT), Instant Start, Normal LO (1); Total Watts = 144"/>
    <s v="LF lamp and ballast: LF lamp: T12, 48 inch, 34W, 2475 lm, CRI = 60, rated life = 20000 hours (2): LF Ballast: Standard Magnetic (pre-EPACT), Rapid Start, Normal LO (1); Any type of reflector, Delamped; Total Watts = 48"/>
    <x v="912"/>
    <s v="LFLmpBlst-T12-48in-30w+MagStd-IS-NLO(144w)"/>
    <s v="LFLmpBlst-T12-48in-34w+MagStd-RS-NLO+Refl-Del(48w)"/>
    <s v="LFLmpBlst-T12-48in-34w+MagStd-RS-NLO+Refl-Del(48w)"/>
    <s v="Standard"/>
    <m/>
    <s v="WP source e.g.: PGECOLTG114r5; Not used in 2013-14 Lighting Disposition"/>
    <s v="None"/>
    <s v="DEER2011"/>
  </r>
  <r>
    <n v="4429"/>
    <s v="C-In-LFLmpBlst-T12-96in-60w+MagES-RS-NLO+Refl-Del(109w)-dWP137-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96 inch, 60W, 4750 lm, CRI = 60, rated life = 12000 hours (4): LF Ballast: Standard Magnetic (pre-EPACT), Rapid Start, Normal LO (2); Total Watts = 246"/>
    <s v="LF lamp and ballast: LF lamp: T12, 96 inch, 60W, 4750 lm, CRI = 60, rated life = 12000 hours (2): LF Ballast: Energy Saver Magnetic (EPACT compliant), Rapid Start, Normal LO (1); Any type of reflector, Delamped; Total Watts = 109"/>
    <x v="913"/>
    <s v="LFLmpBlst-T12-96in-60w+MagStd-RS-NLO(246w)"/>
    <s v="LFLmpBlst-T12-96in-60w+MagES-RS-NLO+Refl-Del(109w)"/>
    <s v="LFLmpBlst-T12-96in-60w+MagES-RS-NLO+Refl-Del(109w)"/>
    <s v="Standard"/>
    <m/>
    <s v="WP source e.g.: PGECOLTG160r1; Expires 6-30-2014; Not used in 2013-14 Lighting Disposition"/>
    <s v="None"/>
    <s v="DEER2011"/>
  </r>
  <r>
    <n v="4430"/>
    <s v="C-In-LFLmpBlst-T12-96in-60w+MagES-RS-NLO-Del(133w)-dWP77"/>
    <x v="510"/>
    <s v="DEER1314"/>
    <s v="Lighting Disposition"/>
    <d v="2015-03-06T00:00:00"/>
    <s v="Disposition: MeasuresList-Dec1-2014.xlsx"/>
    <s v="RobNc"/>
    <s v="Com-Iltg-dWatt-LF"/>
    <s v="DEER"/>
    <s v="Scaled"/>
    <s v="Delta"/>
    <n v="0"/>
    <n v="0"/>
    <s v="None"/>
    <m/>
    <b v="1"/>
    <m/>
    <b v="1"/>
    <s v="Com"/>
    <s v="Any"/>
    <x v="4"/>
    <s v="InGen"/>
    <s v="Ltg_Lmp+Blst"/>
    <x v="25"/>
    <m/>
    <m/>
    <s v="ILtg-Lfluor-T12Mag"/>
    <s v="ILtg-Lfluor-T12Mag"/>
    <s v="LF lamp and ballast: LF lamp: T12, 96 inch, 60W, 4750 lm, CRI = 60, rated life = 12000 hours (3): LF Ballast: Energy Saver Magnetic (EPACT compliant), Rapid Start, Normal LO (2); Total Watts = 210"/>
    <s v="LF lamp and ballast: LF lamp: T12, 96 inch, 60W, 4750 lm, CRI = 60, rated life = 12000 hours (3): LF Ballast: Energy Saver Magnetic (EPACT compliant), Rapid Start, Normal LO (2); Total Watts = 210"/>
    <x v="914"/>
    <s v="LFLmpBlst-T12-96in-60w+MagES-RS-NLO(210w)"/>
    <s v="LFLmpBlst-T12-96in-60w+MagES-RS-NLO(210w)"/>
    <s v="LFLmpBlst-T12-96in-60w+MagES-RS-NLO-Del(133w)"/>
    <s v="Standard"/>
    <m/>
    <m/>
    <s v="DEER1314-Ltg-Com-LF"/>
    <s v="DEER1314"/>
  </r>
  <r>
    <n v="4431"/>
    <s v="C-In-LFLmpBlst-T12-96in-60w+MagES-RS-NLO-Del(133w)-dWP77-dWC0"/>
    <x v="510"/>
    <s v="DEER2011"/>
    <s v="Lighting Disposition"/>
    <d v="2014-05-30T00:00:00"/>
    <s v="Disposition: MeasuresList-May222014.xlsx"/>
    <s v="ErRul"/>
    <s v="Com-Iltg-dWatt-LF"/>
    <s v="DEER"/>
    <s v="Scaled"/>
    <s v="Delta"/>
    <n v="0"/>
    <n v="0"/>
    <s v="None"/>
    <m/>
    <b v="0"/>
    <m/>
    <b v="1"/>
    <s v="Com"/>
    <s v="Any"/>
    <x v="4"/>
    <s v="InGen"/>
    <s v="Ltg_Lmp+Blst"/>
    <x v="25"/>
    <m/>
    <m/>
    <s v="ILtg-Lfluor-T12Mag"/>
    <s v="ILtg-Lfluor-T12Mag"/>
    <s v="LF lamp and ballast: LF lamp: T12, 96 inch, 60W, 4750 lm, CRI = 60, rated life = 12000 hours (3): LF Ballast: Energy Saver Magnetic (EPACT compliant), Rapid Start, Normal LO (2); Total Watts = 210"/>
    <s v="LF lamp and ballast: LF lamp: T12, 96 inch, 60W, 4750 lm, CRI = 60, rated life = 12000 hours (2): LF Ballast: Energy Saver Magnetic (EPACT compliant), Rapid Start, Normal LO (2); Delamped; Total Watts = 133"/>
    <x v="914"/>
    <s v="LFLmpBlst-T12-96in-60w+MagES-RS-NLO(210w)"/>
    <s v="LFLmpBlst-T12-96in-60w+MagES-RS-NLO-Del(133w)"/>
    <s v="LFLmpBlst-T12-96in-60w+MagES-RS-NLO-Del(133w)"/>
    <s v="Standard"/>
    <m/>
    <s v="WP source e.g.: PGECOLTG160r1; Expires 6-30-2014; Not used in 2013-14 Lighting Disposition"/>
    <s v="None"/>
    <s v="DEER2011"/>
  </r>
  <r>
    <n v="4432"/>
    <s v="C-In-LFLmpBlst-T5-22in-14w+El-IS-NLO(34w)-dWP22"/>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24 inch, 20W, 1050 lm, CRI = 60, rated life = 9000 hours (2): LF Ballast: Standard Magnetic (pre-EPACT), Rapid Start, Normal LO (1); Total Watts = 56"/>
    <s v="LF lamp and ballast: LF lamp: T12, 24 inch, 20W, 1050 lm, CRI = 60, rated life = 9000 hours (2): LF Ballast: Standard Magnetic (pre-EPACT), Rapid Start, Normal LO (1); Total Watts = 56"/>
    <x v="915"/>
    <s v="LFLmpBlst-T12-24in-20w+MagStd-RS-NLO(56w)"/>
    <s v="LFLmpBlst-T12-24in-20w+MagStd-RS-NLO(56w)"/>
    <s v="LFLmpBlst-T5-22in-14w+El-IS-NLO(34w)"/>
    <s v="Standard"/>
    <m/>
    <s v="WP source e.g.: PGECOLTG114r5"/>
    <s v="DEER1314-Ltg-Com-LF"/>
    <s v="DEER1314"/>
  </r>
  <r>
    <n v="4433"/>
    <s v="C-In-LFLmpBlst-T5-22in-14w+El-PS-HLO(34w)-dWP22"/>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24 inch, 20W, 1050 lm, CRI = 60, rated life = 9000 hours (2): LF Ballast: Standard Magnetic (pre-EPACT), Rapid Start, Normal LO (1); Total Watts = 56"/>
    <s v="LF lamp and ballast: LF lamp: T12, 24 inch, 20W, 1050 lm, CRI = 60, rated life = 9000 hours (2): LF Ballast: Standard Magnetic (pre-EPACT), Rapid Start, Normal LO (1); Total Watts = 56"/>
    <x v="916"/>
    <s v="LFLmpBlst-T12-24in-20w+MagStd-RS-NLO(56w)"/>
    <s v="LFLmpBlst-T12-24in-20w+MagStd-RS-NLO(56w)"/>
    <s v="LFLmpBlst-T5-22in-14w+El-PS-HLO(34w)"/>
    <s v="Standard"/>
    <m/>
    <s v="WP source e.g.: WPSDGENRLG0022r3"/>
    <s v="DEER1314-Ltg-Com-LF"/>
    <s v="DEER1314"/>
  </r>
  <r>
    <n v="4434"/>
    <s v="C-In-LFLmpBlst-T5-22in-14w+El-PS-NLO(17w)-dWP11"/>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24 inch, 20W, 1050 lm, CRI = 60, rated life = 9000 hours (1): LF Ballast: Standard Magnetic (pre-EPACT), Rapid Start, Normal LO (1); Total Watts = 28"/>
    <s v="LF lamp and ballast: LF lamp: T12, 24 inch, 20W, 1050 lm, CRI = 60, rated life = 9000 hours (1): LF Ballast: Standard Magnetic (pre-EPACT), Rapid Start, Normal LO (1); Total Watts = 28"/>
    <x v="917"/>
    <s v="LFLmpBlst-T12-24in-20w+MagStd-RS-NLO(28w)"/>
    <s v="LFLmpBlst-T12-24in-20w+MagStd-RS-NLO(28w)"/>
    <s v="LFLmpBlst-T5-22in-14w+El-PS-NLO(17w)"/>
    <s v="Standard"/>
    <m/>
    <s v="WP source e.g.: WPSDGENRLG0022r3"/>
    <s v="DEER1314-Ltg-Com-LF"/>
    <s v="DEER1314"/>
  </r>
  <r>
    <n v="4435"/>
    <s v="C-In-LFLmpBlst-T5-22in-14w+El-RS-HLO(34w)-dWP26"/>
    <x v="485"/>
    <s v="DEER1314"/>
    <s v="Lighting Disposition"/>
    <d v="2015-03-06T00:00:00"/>
    <s v="Disposition: MeasuresList-May222014.xlsx"/>
    <s v="RobNc"/>
    <s v="Com-Iltg-dWatt-LF"/>
    <s v="DEER"/>
    <s v="Scaled"/>
    <s v="Delta"/>
    <n v="0"/>
    <n v="0"/>
    <s v="None"/>
    <m/>
    <b v="0"/>
    <m/>
    <b v="1"/>
    <s v="Com"/>
    <s v="Any"/>
    <x v="4"/>
    <s v="InGen"/>
    <s v="Ltg_Lmp+Blst"/>
    <x v="25"/>
    <m/>
    <m/>
    <s v="ILtg-T5"/>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18"/>
    <s v="LFLmpBlst-U6-22in-32w+El-IS-NLO(60w)"/>
    <s v="LFLmpBlst-U6-22in-32w+El-IS-NLO(60w)"/>
    <s v="LFLmpBlst-T5-22in-14w+El-RS-HLO(34w)"/>
    <s v="Standard"/>
    <m/>
    <s v="WP source e.g.: WPSDGENRLG0022r3"/>
    <s v="DEER1314-Ltg-Com-LF"/>
    <s v="DEER1314"/>
  </r>
  <r>
    <n v="4436"/>
    <s v="C-In-LFLmpBlst-T5-22in-14w+El-RS-NLO(32w)-dWP28"/>
    <x v="485"/>
    <s v="DEER1314"/>
    <s v="Lighting Disposition"/>
    <d v="2015-03-06T00:00:00"/>
    <s v="Disposition: MeasuresList-May222014.xlsx"/>
    <s v="RobNc"/>
    <s v="Com-Iltg-dWatt-LF"/>
    <s v="DEER"/>
    <s v="Scaled"/>
    <s v="Delta"/>
    <n v="0"/>
    <n v="0"/>
    <s v="None"/>
    <m/>
    <b v="0"/>
    <m/>
    <b v="1"/>
    <s v="Com"/>
    <s v="Any"/>
    <x v="4"/>
    <s v="InGen"/>
    <s v="Ltg_Lmp+Blst"/>
    <x v="25"/>
    <m/>
    <m/>
    <s v="ILtg-T5"/>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19"/>
    <s v="LFLmpBlst-U6-22in-32w+El-IS-NLO(60w)"/>
    <s v="LFLmpBlst-U6-22in-32w+El-IS-NLO(60w)"/>
    <s v="LFLmpBlst-T5-22in-14w+El-RS-NLO(32w)"/>
    <s v="Standard"/>
    <m/>
    <s v="WP source e.g.: PGE3PLTG176r0"/>
    <s v="DEER1314-Ltg-Com-LF"/>
    <s v="DEER1314"/>
  </r>
  <r>
    <n v="4437"/>
    <s v="C-In-LFLmpBlst-T5-34in-21w+El-IS-NLO(48w)-dWP18"/>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36 inch, 25W, 1650 lm, CRI = 60, rated life = 18000 hours (2): LF Ballast: Energy Saver Magnetic (EPACT compliant), Rapid Start, Normal LO (1); Total Watts = 66"/>
    <s v="LF lamp and ballast: LF lamp: T12, 36 inch, 25W, 1650 lm, CRI = 60, rated life = 18000 hours (2): LF Ballast: Energy Saver Magnetic (EPACT compliant), Rapid Start, Normal LO (1); Total Watts = 66"/>
    <x v="920"/>
    <s v="LFLmpBlst-T12-36in-25w+MagES-RS-NLO(66w)"/>
    <s v="LFLmpBlst-T12-36in-25w+MagES-RS-NLO(66w)"/>
    <s v="LFLmpBlst-T5-34in-21w+El-IS-NLO(48w)"/>
    <s v="Standard"/>
    <m/>
    <s v="WP source e.g.: PGE3PLTG176r0"/>
    <s v="DEER1314-Ltg-Com-LF"/>
    <s v="DEER1314"/>
  </r>
  <r>
    <n v="4438"/>
    <s v="C-In-LFLmpBlst-T5-34in-21w+El-IS-RLO(24w)-dWP22"/>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36 inch, 30W, 1900 lm, CRI = 60, rated life = 18000 hours (1): LF Ballast: Standard Magnetic (pre-EPACT), Rapid Start, Normal LO (1); Total Watts = 46"/>
    <s v="LF lamp and ballast: LF lamp: T12, 36 inch, 30W, 1900 lm, CRI = 60, rated life = 18000 hours (1): LF Ballast: Standard Magnetic (pre-EPACT), Rapid Start, Normal LO (1); Total Watts = 46"/>
    <x v="921"/>
    <s v="LFLmpBlst-T12-36in-30w+MagStd-RS-NLO(46w)"/>
    <s v="LFLmpBlst-T12-36in-30w+MagStd-RS-NLO(46w)"/>
    <s v="LFLmpBlst-T5-34in-21w+El-IS-RLO(24w)"/>
    <s v="Standard"/>
    <m/>
    <s v="WP source e.g.: WPSDGENRLG0022r3"/>
    <s v="DEER1314-Ltg-Com-LF"/>
    <s v="DEER1314"/>
  </r>
  <r>
    <n v="4439"/>
    <s v="C-In-LFLmpBlst-T5-34in-21w+El-IS-RLO(48w)-dWP18"/>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36 inch, 25W, 1650 lm, CRI = 60, rated life = 18000 hours (2): LF Ballast: Energy Saver Magnetic (EPACT compliant), Rapid Start, Normal LO (1); Total Watts = 66"/>
    <s v="LF lamp and ballast: LF lamp: T12, 36 inch, 25W, 1650 lm, CRI = 60, rated life = 18000 hours (2): LF Ballast: Energy Saver Magnetic (EPACT compliant), Rapid Start, Normal LO (1); Total Watts = 66"/>
    <x v="922"/>
    <s v="LFLmpBlst-T12-36in-25w+MagES-RS-NLO(66w)"/>
    <s v="LFLmpBlst-T12-36in-25w+MagES-RS-NLO(66w)"/>
    <s v="LFLmpBlst-T5-34in-21w+El-IS-RLO(48w)"/>
    <s v="Standard"/>
    <m/>
    <s v="WP source e.g.: SCE13LG087r0"/>
    <s v="DEER1314-Ltg-Com-LF"/>
    <s v="DEER1314"/>
  </r>
  <r>
    <n v="4440"/>
    <s v="C-In-LFLmpBlst-T5-46in-28w+El-IS-NLO(54w)-dWP69-dWC0"/>
    <x v="485"/>
    <s v="DEER1314"/>
    <s v="Lighting Disposition"/>
    <d v="2015-03-06T00:00:00"/>
    <s v="Disposition: MeasuresList-Dec1-2014.xlsx"/>
    <s v="ErRul"/>
    <s v="Com-Iltg-dWatt-LF"/>
    <s v="DEER"/>
    <s v="Scaled"/>
    <s v="Delta"/>
    <n v="0"/>
    <n v="0"/>
    <s v="None"/>
    <m/>
    <b v="1"/>
    <m/>
    <b v="1"/>
    <s v="Com"/>
    <s v="Any"/>
    <x v="4"/>
    <s v="InGen"/>
    <s v="Ltg_Lmp+Blst"/>
    <x v="25"/>
    <m/>
    <m/>
    <s v="ILtg-T5"/>
    <s v="ILtg-Lfluor-T12Mag"/>
    <s v="LF lamp and ballast: LF lamp: T12, 96 inch, 60W, 4750 lm, CRI = 60, rated life = 12000 hours (2): LF Ballast: Energy Saver Magnetic (EPACT compliant), Rapid Start, Normal LO (1); Total Watts = 123"/>
    <s v="LF lamp and ballast: LF lamp: T5, 46 inch, 28W, 2750 lm, CRI = 85, rated life = 25000 hours (4): LF Ballast: Electronic, Instant Start, Normal LO (2); Total Watts = 54"/>
    <x v="923"/>
    <s v="LFLmpBlst-T12-96in-60w+MagES-RS-NLO(123w)"/>
    <s v="LFLmpBlst-T5-46in-28w+El-IS-NLO(54w)"/>
    <s v="LFLmpBlst-T5-46in-28w+El-IS-NLO(54w)"/>
    <s v="Standard"/>
    <m/>
    <m/>
    <s v="DEER1314-Ltg-Com-LF"/>
    <s v="DEER1314"/>
  </r>
  <r>
    <n v="4441"/>
    <s v="C-In-LFLmpBlst-T5-46in-28w+El-IS-NLO(54w)-dWP69-dWC55"/>
    <x v="485"/>
    <s v="DEER1314"/>
    <s v="Lighting Disposition"/>
    <d v="2015-03-06T00:00:00"/>
    <s v="Disposition: MeasuresList-May222014.xlsx"/>
    <s v="ErRobNc"/>
    <s v="Com-Iltg-dWatt-LF"/>
    <s v="DEER"/>
    <s v="Scaled"/>
    <s v="Delta"/>
    <n v="0"/>
    <n v="0"/>
    <s v="None"/>
    <m/>
    <b v="0"/>
    <m/>
    <b v="1"/>
    <s v="Com"/>
    <s v="Any"/>
    <x v="4"/>
    <s v="InGen"/>
    <s v="Ltg_Lmp+Blst"/>
    <x v="25"/>
    <m/>
    <m/>
    <s v="ILtg-T5"/>
    <s v="ILtg-Lfluor-T12Mag"/>
    <s v="LF lamp and ballast: LF lamp: T12, 96 inch, 60W, 4750 lm, CRI = 60, rated life = 12000 hours (2): LF Ballast: Energy Saver Magnetic (EPACT compliant), Rapid Start, Normal LO (1); Total Watts = 123"/>
    <s v="LF lamp and ballast: LF lamp: T8, 96 inch, 59W, 5190 lm, CRI = 75, rated life = 20000 hours (2): LF Ballast: Electronic, Instant Start, Normal LO (1); Total Watts = 109"/>
    <x v="923"/>
    <s v="LFLmpBlst-T12-96in-60w+MagES-RS-NLO(123w)"/>
    <s v="LFLmpBlst-T8-96in-59w+El-IS-NLO(109w)"/>
    <s v="LFLmpBlst-T5-46in-28w+El-IS-NLO(54w)"/>
    <s v="Standard"/>
    <m/>
    <s v="WP source e.g.: WPSDGENRLG0013r3"/>
    <s v="DEER1314-Ltg-Com-LF"/>
    <s v="DEER1314"/>
  </r>
  <r>
    <n v="4442"/>
    <s v="C-In-LFLmpBlst-T5-46in-28w+El-IS-NLO-Dim(72w)-dWP72-dWC0"/>
    <x v="485"/>
    <s v="DEER1314"/>
    <s v="Lighting Disposition"/>
    <d v="2015-03-06T00:00:00"/>
    <s v="Disposition: MeasuresList-Dec1-2014.xlsx"/>
    <s v="ErRul"/>
    <s v="Com-Iltg-dWatt-LF"/>
    <s v="DEER"/>
    <s v="Scaled"/>
    <s v="Delta"/>
    <n v="0"/>
    <n v="0"/>
    <s v="None"/>
    <m/>
    <b v="1"/>
    <m/>
    <b v="1"/>
    <s v="Com"/>
    <s v="Any"/>
    <x v="4"/>
    <s v="InGen"/>
    <s v="Ltg_Lmp+Blst"/>
    <x v="25"/>
    <m/>
    <m/>
    <s v="ILtg-T5"/>
    <s v="ILtg-Lfluor-T12Mag"/>
    <s v="LF lamp and ballast: LF lamp: T12, 48 inch, 34W, 2475 lm, CRI = 60, rated life = 20000 hours (4): LF Ballast: Energy Saver Magnetic (EPACT compliant), Rapid Start, Normal LO (2); Total Watts = 144"/>
    <s v="LF lamp and ballast: LF lamp: T5, 46 inch, 28W, 2750 lm, CRI = 85, rated life = 25000 hours (2): LF Ballast: Electronic, Instant Start, Normal LO, Dim (1); Total Watts = 72"/>
    <x v="924"/>
    <s v="LFLmpBlst-T12-48in-34w+MagES-RS-NLO(144w)"/>
    <s v="LFLmpBlst-T5-46in-28w+El-IS-NLO-Dim(72w)"/>
    <s v="LFLmpBlst-T5-46in-28w+El-IS-NLO-Dim(72w)"/>
    <s v="Standard"/>
    <m/>
    <m/>
    <s v="DEER1314-Ltg-Com-LF"/>
    <s v="DEER1314"/>
  </r>
  <r>
    <n v="4443"/>
    <s v="C-In-LFLmpBlst-T5-46in-28w+El-IS-NLO-Dim(72w)-dWP72-dWC36"/>
    <x v="485"/>
    <s v="DEER2011"/>
    <s v="Lighting Disposition"/>
    <d v="2014-05-30T00:00:00"/>
    <s v="Disposition: MeasuresList-May222014.xlsx"/>
    <s v="ErRobNc"/>
    <s v="Com-Iltg-dWatt-LF"/>
    <s v="DEER"/>
    <s v="Scaled"/>
    <s v="Delta"/>
    <n v="0"/>
    <n v="0"/>
    <s v="None"/>
    <m/>
    <b v="0"/>
    <m/>
    <b v="1"/>
    <s v="Com"/>
    <s v="Any"/>
    <x v="4"/>
    <s v="InGen"/>
    <s v="Ltg_Lmp+Blst"/>
    <x v="25"/>
    <m/>
    <m/>
    <s v="ILtg-T5"/>
    <s v="ILtg-Lfluor-T12Mag"/>
    <s v="LF lamp and ballast: LF lamp: T12, 48 inch, 34W, 2475 lm, CRI = 60, rated life = 20000 hours (4): LF Ballast: Energy Saver Magnetic (EPACT compliant), Rapid Start, Normal LO (2); Total Watts = 144"/>
    <s v="LF lamp and ballast: LF lamp: T8, 48 inch, 32W, 2970 lm, CRI = 85, rated life = 24000 hours (4): LF Ballast: Electronic, Instant Start, Normal LO (1); Total Watts = 108"/>
    <x v="924"/>
    <s v="LFLmpBlst-T12-48in-34w+MagES-RS-NLO(144w)"/>
    <s v="LFLmpBlst-T8-48in-32w-3g+El-IS-NLO-1(108w)"/>
    <s v="LFLmpBlst-T5-46in-28w+El-IS-NLO-Dim(72w)"/>
    <s v="Standard"/>
    <m/>
    <s v="WP source e.g.: WPSDGENRLG0013r3; Expires 6-30-2014; Not used in 2013-14 Lighting Disposition"/>
    <s v="None"/>
    <s v="DEER2011"/>
  </r>
  <r>
    <n v="4444"/>
    <s v="C-In-LFLmpBlst-T5-46in-28w+El-PS-HLO(33w)-dWP10-dWC0"/>
    <x v="485"/>
    <s v="DEER1314"/>
    <s v="Lighting Disposition"/>
    <d v="2015-03-06T00:00:00"/>
    <s v="Disposition: MeasuresList-May222014.xlsx"/>
    <s v="ErRul"/>
    <s v="Com-Iltg-dWatt-LF"/>
    <s v="DEER"/>
    <s v="Scaled"/>
    <s v="Delta"/>
    <n v="0"/>
    <n v="0"/>
    <s v="None"/>
    <m/>
    <b v="0"/>
    <m/>
    <b v="1"/>
    <s v="Com"/>
    <s v="Any"/>
    <x v="4"/>
    <s v="InGen"/>
    <s v="Ltg_Lmp+Blst"/>
    <x v="25"/>
    <m/>
    <m/>
    <s v="ILtg-T5"/>
    <s v="ILtg-Lfluor-T12Mag"/>
    <s v="LF lamp and ballast: LF lamp: T12, 48 inch, 34W, 2475 lm, CRI = 60, rated life = 20000 hours (1): LF Ballast: Energy Saver Magnetic (EPACT compliant), Rapid Start, Normal LO (1); Total Watts = 43"/>
    <s v="LF lamp and ballast: LF lamp: T5, 46 inch, 28W, 2750 lm, CRI = 85, rated life = 25000 hours (1): LF Ballast: Electronic, Programmed Start, High LO (1); Total Watts = 33"/>
    <x v="568"/>
    <s v="LFLmpBlst-T12-48in-34w+MagES-RS-NLO(43w)"/>
    <s v="LFLmpBlst-T5-46in-28w+El-PS-HLO(33w)"/>
    <s v="LFLmpBlst-T5-46in-28w+El-PS-HLO(33w)"/>
    <s v="Standard"/>
    <m/>
    <s v="WP source e.g.: PGECOLTG160r1"/>
    <s v="DEER1314-Ltg-Com-LF"/>
    <s v="DEER1314"/>
  </r>
  <r>
    <n v="4445"/>
    <s v="C-In-LFLmpBlst-T5-46in-28w+El-PS-HLO(64w)-dWP51-dWC0"/>
    <x v="485"/>
    <s v="DEER1314"/>
    <s v="Lighting Disposition"/>
    <d v="2015-03-06T00:00:00"/>
    <s v="Disposition: MeasuresList-May222014.xlsx"/>
    <s v="ErRul"/>
    <s v="Com-Iltg-dWatt-LF"/>
    <s v="DEER"/>
    <s v="Scaled"/>
    <s v="Delta"/>
    <n v="0"/>
    <n v="0"/>
    <s v="None"/>
    <m/>
    <b v="0"/>
    <m/>
    <b v="1"/>
    <s v="Com"/>
    <s v="Any"/>
    <x v="4"/>
    <s v="InGen"/>
    <s v="Ltg_Lmp+Blst"/>
    <x v="25"/>
    <m/>
    <m/>
    <s v="ILtg-T5"/>
    <s v="ILtg-Lfluor-T12Mag"/>
    <s v="LF lamp and ballast: LF lamp: T12, 48 inch, 34W, 2475 lm, CRI = 60, rated life = 20000 hours (3): LF Ballast: Energy Saver Magnetic (EPACT compliant), Rapid Start, Normal LO (1); Total Watts = 115"/>
    <s v="LF lamp and ballast: LF lamp: T5, 46 inch, 28W, 2750 lm, CRI = 85, rated life = 25000 hours (2): LF Ballast: Electronic, Programmed Start, High LO (1); Total Watts = 64"/>
    <x v="569"/>
    <s v="LFLmpBlst-T12-48in-34w+MagES-RS-NLO(115w)"/>
    <s v="LFLmpBlst-T5-46in-28w+El-PS-HLO(64w)"/>
    <s v="LFLmpBlst-T5-46in-28w+El-PS-HLO(64w)"/>
    <s v="Standard"/>
    <m/>
    <s v="WP source e.g.: PGECOLTG160r1"/>
    <s v="DEER1314-Ltg-Com-LF"/>
    <s v="DEER1314"/>
  </r>
  <r>
    <n v="4446"/>
    <s v="C-In-LFLmpBlst-T5-46in-28w+El-PS-HLO(64w)-dWP8-dWC0"/>
    <x v="485"/>
    <s v="DEER1314"/>
    <s v="Lighting Disposition"/>
    <d v="2015-03-06T00:00:00"/>
    <s v="Disposition: MeasuresList-May222014.xlsx"/>
    <s v="ErRul"/>
    <s v="Com-Iltg-dWatt-LF"/>
    <s v="DEER"/>
    <s v="Scaled"/>
    <s v="Delta"/>
    <n v="0"/>
    <n v="0"/>
    <s v="None"/>
    <m/>
    <b v="0"/>
    <m/>
    <b v="1"/>
    <s v="Com"/>
    <s v="Any"/>
    <x v="4"/>
    <s v="InGen"/>
    <s v="Ltg_Lmp+Blst"/>
    <x v="25"/>
    <m/>
    <m/>
    <s v="ILtg-T5"/>
    <s v="ILtg-Lfluor-T12Mag"/>
    <s v="LF lamp and ballast: LF lamp: T12, 48 inch, 34W, 2475 lm, CRI = 60, rated life = 20000 hours (2): LF Ballast: Energy Saver Magnetic (EPACT compliant), Rapid Start, Normal LO (1); Total Watts = 72"/>
    <s v="LF lamp and ballast: LF lamp: T5, 46 inch, 28W, 2750 lm, CRI = 85, rated life = 25000 hours (2): LF Ballast: Electronic, Programmed Start, High LO (1); Total Watts = 64"/>
    <x v="569"/>
    <s v="LFLmpBlst-T12-48in-34w+MagES-RS-NLO(72w)"/>
    <s v="LFLmpBlst-T5-46in-28w+El-PS-HLO(64w)"/>
    <s v="LFLmpBlst-T5-46in-28w+El-PS-HLO(64w)"/>
    <s v="Standard"/>
    <m/>
    <s v="WP source e.g.: SCE13LG087r0"/>
    <s v="DEER1314-Ltg-Com-LF"/>
    <s v="DEER1314"/>
  </r>
  <r>
    <n v="4447"/>
    <s v="C-In-LFLmpBlst-T5-46in-28w+El-RS-HLO(64w)-dWP19"/>
    <x v="485"/>
    <s v="DEER1314"/>
    <s v="Lighting Disposition"/>
    <d v="2015-03-06T00:00:00"/>
    <s v="Disposition: MeasuresList-May222014.xlsx"/>
    <s v="RobNc"/>
    <s v="Com-Iltg-dWatt-LF"/>
    <s v="DEER"/>
    <s v="Scaled"/>
    <s v="Delta"/>
    <n v="0"/>
    <n v="0"/>
    <s v="None"/>
    <m/>
    <b v="0"/>
    <m/>
    <b v="1"/>
    <s v="Com"/>
    <s v="Any"/>
    <x v="4"/>
    <s v="InGen"/>
    <s v="Ltg_Lmp+Blst"/>
    <x v="25"/>
    <m/>
    <m/>
    <s v="ILtg-T5"/>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925"/>
    <s v="LFLmpBlst-T8-48in-32w-3g+El-IS-NLO(83w)"/>
    <s v="LFLmpBlst-T8-48in-32w-3g+El-IS-NLO(83w)"/>
    <s v="LFLmpBlst-T5-46in-28w+El-RS-HLO(64w)"/>
    <s v="Standard"/>
    <m/>
    <s v="WP source e.g.: WPSDGENRLG0013r3"/>
    <s v="DEER1314-Ltg-Com-LF"/>
    <s v="DEER1314"/>
  </r>
  <r>
    <n v="4448"/>
    <s v="C-In-LFLmpBlst-T5-46in-28w+El-RS-NLO(58w)-dWP25"/>
    <x v="485"/>
    <s v="DEER1314"/>
    <s v="Lighting Disposition"/>
    <d v="2015-03-06T00:00:00"/>
    <s v="Disposition: MeasuresList-May222014.xlsx"/>
    <s v="RobNc"/>
    <s v="Com-Iltg-dWatt-LF"/>
    <s v="DEER"/>
    <s v="Scaled"/>
    <s v="Delta"/>
    <n v="0"/>
    <n v="0"/>
    <s v="None"/>
    <m/>
    <b v="0"/>
    <m/>
    <b v="1"/>
    <s v="Com"/>
    <s v="Any"/>
    <x v="4"/>
    <s v="InGen"/>
    <s v="Ltg_Lmp+Blst"/>
    <x v="25"/>
    <m/>
    <m/>
    <s v="ILtg-T5"/>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926"/>
    <s v="LFLmpBlst-T8-48in-32w-3g+El-IS-NLO(83w)"/>
    <s v="LFLmpBlst-T8-48in-32w-3g+El-IS-NLO(83w)"/>
    <s v="LFLmpBlst-T5-46in-28w+El-RS-NLO(58w)"/>
    <s v="Standard"/>
    <m/>
    <s v="WP source e.g.: WPSDGENRLG0013r3"/>
    <s v="DEER1314-Ltg-Com-LF"/>
    <s v="DEER1314"/>
  </r>
  <r>
    <n v="4449"/>
    <s v="C-In-LFLmpBlst-T5-46in-49w+El-IS-HLO(106w)-dWP10"/>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2): LF Ballast: Electronic, Instant Start, High LO (1); Total Watts = 116"/>
    <s v="LF lamp and ballast: LF lamp: T5, 46 inch, 54W, 4750 lm, CRI = 85, rated life = 25000 hours (2): LF Ballast: Electronic, Instant Start, High LO (1); Total Watts = 116"/>
    <x v="927"/>
    <s v="LFLmpBlst-T5-46in-54w+El-IS-HLO(116w)"/>
    <s v="LFLmpBlst-T5-46in-54w+El-IS-HLO(116w)"/>
    <s v="LFLmpBlst-T5-46in-49w+El-IS-HLO(106w)"/>
    <s v="Standard"/>
    <m/>
    <s v="WP source e.g.: SCE13LG087r0"/>
    <s v="DEER1314-Ltg-Com-LF"/>
    <s v="DEER1314"/>
  </r>
  <r>
    <n v="4450"/>
    <s v="C-In-LFLmpBlst-T5-46in-49w+El-IS-HLO(187w)-dWP0"/>
    <x v="485"/>
    <s v="DEER2011"/>
    <s v="Lighting Disposition"/>
    <d v="2014-05-30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3): LF Ballast: Electronic, Instant Start, High LO (1); Total Watts = 187"/>
    <s v="LF lamp and ballast: LF lamp: T5, 46 inch, 54W, 4750 lm, CRI = 85, rated life = 25000 hours (3): LF Ballast: Electronic, Instant Start, High LO (1); Total Watts = 187"/>
    <x v="928"/>
    <s v="LFLmpBlst-T5-46in-54w+El-IS-HLO(187w)"/>
    <s v="LFLmpBlst-T5-46in-54w+El-IS-HLO(187w)"/>
    <s v="LFLmpBlst-T5-46in-49w+El-IS-HLO(187w)"/>
    <s v="Standard"/>
    <m/>
    <s v="WP source e.g.: SCE13LG087r0; Expires 6-30-2014; Not used in 2013-14 Lighting Disposition"/>
    <s v="None"/>
    <s v="DEER2011"/>
  </r>
  <r>
    <n v="4451"/>
    <s v="C-In-LFLmpBlst-T5-46in-49w+El-IS-HLO(234w)-dWP0"/>
    <x v="485"/>
    <s v="DEER2011"/>
    <s v="Lighting Disposition"/>
    <d v="2014-05-30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4): LF Ballast: Electronic, Instant Start, High LO (1); Total Watts = 234"/>
    <s v="LF lamp and ballast: LF lamp: T5, 46 inch, 54W, 4750 lm, CRI = 85, rated life = 25000 hours (4): LF Ballast: Electronic, Instant Start, High LO (1); Total Watts = 234"/>
    <x v="929"/>
    <s v="LFLmpBlst-T5-46in-54w+El-IS-HLO(234w)"/>
    <s v="LFLmpBlst-T5-46in-54w+El-IS-HLO(234w)"/>
    <s v="LFLmpBlst-T5-46in-49w+El-IS-HLO(234w)"/>
    <s v="Standard"/>
    <s v="Com-Lighting-InGen_T12-48in-43w-A_T5-46in-33w_T5-46in-33w"/>
    <s v="WP source e.g.: SCE13LG087r0; Not used in 2013-14 Lighting Disposition"/>
    <s v="None"/>
    <s v="DEER2011"/>
  </r>
  <r>
    <n v="4452"/>
    <s v="C-In-LFLmpBlst-T5-46in-49w+El-IS-HLO(49w)-dWP5"/>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1): LF Ballast: Electronic, Instant Start, High LO (1); Total Watts = 54"/>
    <s v="LF lamp and ballast: LF lamp: T5, 46 inch, 54W, 4750 lm, CRI = 85, rated life = 25000 hours (1): LF Ballast: Electronic, Instant Start, High LO (1); Total Watts = 54"/>
    <x v="930"/>
    <s v="LFLmpBlst-T5-46in-54w+El-IS-HLO(54w)"/>
    <s v="LFLmpBlst-T5-46in-54w+El-IS-HLO(54w)"/>
    <s v="LFLmpBlst-T5-46in-49w+El-IS-HLO(49w)"/>
    <s v="Standard"/>
    <s v="Com-Lighting-InGen_T12-48in-115w_T5-46in-64w_T5-46in-64w"/>
    <s v="WP source e.g.: SCE13LG087r0"/>
    <s v="DEER1314-Ltg-Com-LF"/>
    <s v="DEER1314"/>
  </r>
  <r>
    <n v="4453"/>
    <s v="C-In-LFLmpBlst-T5-46in-49w+El-IS-NLO(106w)-dWP10"/>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2): LF Ballast: Electronic, Programmed Start, Normal LO (1); Total Watts = 116"/>
    <s v="LF lamp and ballast: LF lamp: T5, 46 inch, 54W, 4750 lm, CRI = 85, rated life = 25000 hours (2): LF Ballast: Electronic, Programmed Start, Normal LO (1); Total Watts = 116"/>
    <x v="931"/>
    <s v="LFLmpBlst-T5-46in-54w+El-PS-NLO(116w)"/>
    <s v="LFLmpBlst-T5-46in-54w+El-PS-NLO(116w)"/>
    <s v="LFLmpBlst-T5-46in-49w+El-IS-NLO(106w)"/>
    <s v="Standard"/>
    <s v="Com-Lighting-InGen_T12-48in-72w-A_T5-46in-64w_T5-46in-64w"/>
    <s v="WP source e.g.: SCE13LG087r0"/>
    <s v="DEER1314-Ltg-Com-LF"/>
    <s v="DEER1314"/>
  </r>
  <r>
    <n v="4454"/>
    <s v="C-In-LFLmpBlst-T5-46in-49w+El-IS-NLO(172w)-dWP15"/>
    <x v="485"/>
    <s v="DEER1314"/>
    <s v="Lighting Disposition"/>
    <d v="2015-03-06T00:00:00"/>
    <s v="Disposition: MeasuresList-Dec1-2014.xlsx"/>
    <s v="RobNc"/>
    <s v="Com-Iltg-dWatt-LF"/>
    <s v="DEER"/>
    <s v="Scaled"/>
    <s v="Delta"/>
    <n v="0"/>
    <n v="0"/>
    <s v="None"/>
    <m/>
    <b v="1"/>
    <m/>
    <b v="1"/>
    <s v="Com"/>
    <s v="Any"/>
    <x v="4"/>
    <s v="InGen"/>
    <s v="Ltg_Lmp+Blst"/>
    <x v="25"/>
    <m/>
    <m/>
    <s v="ILtg-T5"/>
    <s v="ILtg-T5"/>
    <s v="LF lamp and ballast: LF lamp: T5, 46 inch, 54W, 4750 lm, CRI = 85, rated life = 25000 hours (3): LF Ballast: Electronic, Instant Start, High LO (1); Total Watts = 187"/>
    <s v="LF lamp and ballast: LF lamp: T5, 46 inch, 54W, 4750 lm, CRI = 85, rated life = 25000 hours (3): LF Ballast: Electronic, Instant Start, High LO (1); Total Watts = 187"/>
    <x v="932"/>
    <s v="LFLmpBlst-T5-46in-54w+El-IS-HLO(187w)"/>
    <s v="LFLmpBlst-T5-46in-54w+El-IS-HLO(187w)"/>
    <s v="LFLmpBlst-T5-46in-49w+El-IS-NLO(172w)"/>
    <s v="Standard"/>
    <m/>
    <m/>
    <s v="DEER1314-Ltg-Com-LF"/>
    <s v="DEER1314"/>
  </r>
  <r>
    <n v="4455"/>
    <s v="C-In-LFLmpBlst-T5-46in-49w+El-IS-NLO(172w)-dWP7-dWC7"/>
    <x v="485"/>
    <s v="DEER1314"/>
    <s v="Lighting Disposition"/>
    <d v="2015-03-06T00:00:00"/>
    <s v="Disposition: MeasuresList-May222014.xlsx"/>
    <s v="ErRobNc"/>
    <s v="Com-Iltg-dWatt-LF"/>
    <s v="DEER"/>
    <s v="Scaled"/>
    <s v="Delta"/>
    <n v="0"/>
    <n v="0"/>
    <s v="None"/>
    <m/>
    <b v="0"/>
    <m/>
    <b v="1"/>
    <s v="Com"/>
    <s v="Any"/>
    <x v="4"/>
    <s v="InGen"/>
    <s v="Ltg_Lmp+Blst"/>
    <x v="25"/>
    <m/>
    <m/>
    <s v="ILtg-T5"/>
    <s v="ILtg-T5"/>
    <s v="LF lamp and ballast: LF lamp: T5, 46 inch, 54W, 4750 lm, CRI = 85, rated life = 25000 hours (3): LF Ballast: Electronic, Programmed Start, High LO (2); Total Watts = 179"/>
    <s v="LF lamp and ballast: LF lamp: T5, 46 inch, 54W, 4750 lm, CRI = 85, rated life = 25000 hours (3): LF Ballast: Electronic, Programmed Start, High LO (1); Total Watts = 179"/>
    <x v="932"/>
    <s v="LFLmpBlst-T5-46in-54w+El-PS-HLO-2(179w)"/>
    <s v="LFLmpBlst-T5-46in-54w+El-PS-HLO-1(179w)"/>
    <s v="LFLmpBlst-T5-46in-49w+El-IS-NLO(172w)"/>
    <s v="Standard"/>
    <m/>
    <s v="WP source e.g.: PGECOLTG160r1"/>
    <s v="DEER1314-Ltg-Com-LF"/>
    <s v="DEER1314"/>
  </r>
  <r>
    <n v="4456"/>
    <s v="C-In-LFLmpBlst-T5-46in-49w+El-IS-NLO(214w)-dWP20"/>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4): LF Ballast: Electronic, Programmed Start, High LO (1); Total Watts = 234"/>
    <s v="LF lamp and ballast: LF lamp: T5, 46 inch, 54W, 4750 lm, CRI = 85, rated life = 25000 hours (4): LF Ballast: Electronic, Programmed Start, High LO (1); Total Watts = 234"/>
    <x v="933"/>
    <s v="LFLmpBlst-T5-46in-54w+El-PS-HLO-1(234w)"/>
    <s v="LFLmpBlst-T5-46in-54w+El-PS-HLO-1(234w)"/>
    <s v="LFLmpBlst-T5-46in-49w+El-IS-NLO(214w)"/>
    <s v="Standard"/>
    <m/>
    <s v="WP source e.g.: PGECOLTG160r1"/>
    <s v="DEER1314-Ltg-Com-LF"/>
    <s v="DEER1314"/>
  </r>
  <r>
    <n v="4457"/>
    <s v="C-In-LFLmpBlst-T5-46in-49w+El-IS-NLO(49.3w)-dWP4"/>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1): LF Ballast: Electronic, Instant Start, Normal LO (1); Total Watts = 54"/>
    <s v="LF lamp and ballast: LF lamp: T5, 46 inch, 54W, 4750 lm, CRI = 85, rated life = 25000 hours (1): LF Ballast: Electronic, Instant Start, Normal LO (1); Total Watts = 54"/>
    <x v="934"/>
    <s v="LFLmpBlst-T5-46in-54w+El-IS-NLO(54w)"/>
    <s v="LFLmpBlst-T5-46in-54w+El-IS-NLO(54w)"/>
    <s v="LFLmpBlst-T5-46in-49w+El-IS-NLO(49.3w)"/>
    <s v="Standard"/>
    <m/>
    <s v="WP source e.g.: WPSDGENRLG0013r3"/>
    <s v="DEER1314-Ltg-Com-LF"/>
    <s v="DEER1314"/>
  </r>
  <r>
    <n v="4458"/>
    <s v="C-In-LFLmpBlst-T5-46in-49w+El-IS-NLO(49w)-dWP5"/>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1): LF Ballast: Electronic, Programmed Start, Normal LO (1); Total Watts = 54"/>
    <s v="LF lamp and ballast: LF lamp: T5, 46 inch, 54W, 4750 lm, CRI = 85, rated life = 25000 hours (1): LF Ballast: Electronic, Programmed Start, Normal LO (1); Total Watts = 54"/>
    <x v="935"/>
    <s v="LFLmpBlst-T5-46in-54w+El-PS-NLO(54w)"/>
    <s v="LFLmpBlst-T5-46in-54w+El-PS-NLO(54w)"/>
    <s v="LFLmpBlst-T5-46in-49w+El-IS-NLO(49w)"/>
    <s v="Standard"/>
    <m/>
    <s v="WP source e.g.: WPSDGENRLG0013r3"/>
    <s v="DEER1314-Ltg-Com-LF"/>
    <s v="DEER1314"/>
  </r>
  <r>
    <n v="4459"/>
    <s v="C-In-LFLmpBlst-T5-46in-51w+El-IS-HLO(109w)-dWP7"/>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2): LF Ballast: Electronic, Instant Start, High LO (1); Total Watts = 116"/>
    <s v="LF lamp and ballast: LF lamp: T5, 46 inch, 54W, 4750 lm, CRI = 85, rated life = 25000 hours (2): LF Ballast: Electronic, Instant Start, High LO (1); Total Watts = 116"/>
    <x v="936"/>
    <s v="LFLmpBlst-T5-46in-54w+El-IS-HLO(116w)"/>
    <s v="LFLmpBlst-T5-46in-54w+El-IS-HLO(116w)"/>
    <s v="LFLmpBlst-T5-46in-51w+El-IS-HLO(109w)"/>
    <s v="Standard"/>
    <m/>
    <s v="WP source e.g.: WPSDGENRLG0013r3"/>
    <s v="DEER1314-Ltg-Com-LF"/>
    <s v="DEER1314"/>
  </r>
  <r>
    <n v="4460"/>
    <s v="C-In-LFLmpBlst-T5-46in-51w+El-IS-HLO(176w)-dWP11"/>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3): LF Ballast: Electronic, Instant Start, High LO (1); Total Watts = 187"/>
    <s v="LF lamp and ballast: LF lamp: T5, 46 inch, 54W, 4750 lm, CRI = 85, rated life = 25000 hours (3): LF Ballast: Electronic, Instant Start, High LO (1); Total Watts = 187"/>
    <x v="937"/>
    <s v="LFLmpBlst-T5-46in-54w+El-IS-HLO(187w)"/>
    <s v="LFLmpBlst-T5-46in-54w+El-IS-HLO(187w)"/>
    <s v="LFLmpBlst-T5-46in-51w+El-IS-HLO(176w)"/>
    <s v="Standard"/>
    <m/>
    <s v="WP source e.g.: WPSDGENRLG0013r3"/>
    <s v="DEER1314-Ltg-Com-LF"/>
    <s v="DEER1314"/>
  </r>
  <r>
    <n v="4461"/>
    <s v="C-In-LFLmpBlst-T5-46in-51w+El-IS-HLO(234w)-dWP0"/>
    <x v="485"/>
    <s v="DEER2011"/>
    <s v="Lighting Disposition"/>
    <d v="2014-05-30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4): LF Ballast: Electronic, Instant Start, High LO (1); Total Watts = 234"/>
    <s v="LF lamp and ballast: LF lamp: T5, 46 inch, 54W, 4750 lm, CRI = 85, rated life = 25000 hours (4): LF Ballast: Electronic, Instant Start, High LO (1); Total Watts = 234"/>
    <x v="938"/>
    <s v="LFLmpBlst-T5-46in-54w+El-IS-HLO(234w)"/>
    <s v="LFLmpBlst-T5-46in-54w+El-IS-HLO(234w)"/>
    <s v="LFLmpBlst-T5-46in-51w+El-IS-HLO(234w)"/>
    <s v="Standard"/>
    <m/>
    <s v="WP source e.g.: SCE13LG087r0; Not used in 2013-14 Lighting Disposition"/>
    <s v="None"/>
    <s v="DEER2011"/>
  </r>
  <r>
    <n v="4462"/>
    <s v="C-In-LFLmpBlst-T5-46in-51w+El-IS-HLO(51w)-dWP3"/>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1): LF Ballast: Electronic, Instant Start, High LO (1); Total Watts = 54"/>
    <s v="LF lamp and ballast: LF lamp: T5, 46 inch, 54W, 4750 lm, CRI = 85, rated life = 25000 hours (1): LF Ballast: Electronic, Instant Start, High LO (1); Total Watts = 54"/>
    <x v="939"/>
    <s v="LFLmpBlst-T5-46in-54w+El-IS-HLO(54w)"/>
    <s v="LFLmpBlst-T5-46in-54w+El-IS-HLO(54w)"/>
    <s v="LFLmpBlst-T5-46in-51w+El-IS-HLO(51w)"/>
    <s v="Standard"/>
    <m/>
    <s v="WP source e.g.: SCE13LG087r0"/>
    <s v="DEER1314-Ltg-Com-LF"/>
    <s v="DEER1314"/>
  </r>
  <r>
    <n v="4463"/>
    <s v="C-In-LFLmpBlst-T5-46in-51w+El-IS-NLO(109w)-dWP7"/>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2): LF Ballast: Electronic, Programmed Start, Normal LO (1); Total Watts = 116"/>
    <s v="LF lamp and ballast: LF lamp: T5, 46 inch, 54W, 4750 lm, CRI = 85, rated life = 25000 hours (2): LF Ballast: Electronic, Programmed Start, Normal LO (1); Total Watts = 116"/>
    <x v="940"/>
    <s v="LFLmpBlst-T5-46in-54w+El-PS-NLO(116w)"/>
    <s v="LFLmpBlst-T5-46in-54w+El-PS-NLO(116w)"/>
    <s v="LFLmpBlst-T5-46in-51w+El-IS-NLO(109w)"/>
    <s v="Standard"/>
    <m/>
    <s v="WP source e.g.: SCE13LG087r0"/>
    <s v="DEER1314-Ltg-Com-LF"/>
    <s v="DEER1314"/>
  </r>
  <r>
    <n v="4464"/>
    <s v="C-In-LFLmpBlst-T5-46in-51w+El-IS-NLO(109w)-dWP7-dWC7"/>
    <x v="485"/>
    <s v="DEER1314"/>
    <s v="Lighting Disposition"/>
    <d v="2015-03-06T00:00:00"/>
    <s v="Disposition: MeasuresList-Dec1-2014.xlsx"/>
    <s v="ErRobNc"/>
    <s v="Com-Iltg-dWatt-LF"/>
    <s v="DEER"/>
    <s v="Scaled"/>
    <s v="Delta"/>
    <n v="0"/>
    <n v="0"/>
    <s v="None"/>
    <m/>
    <b v="1"/>
    <m/>
    <b v="1"/>
    <s v="Com"/>
    <s v="Any"/>
    <x v="4"/>
    <s v="InGen"/>
    <s v="Ltg_Lmp+Blst"/>
    <x v="25"/>
    <m/>
    <m/>
    <s v="ILtg-T5"/>
    <s v="ILtg-T5"/>
    <s v="LF lamp and ballast: LF lamp: T5, 46 inch, 54W, 4750 lm, CRI = 85, rated life = 25000 hours (2): LF Ballast: Electronic, Instant Start, Normal LO (1); Total Watts = 116"/>
    <s v="LF lamp and ballast: LF lamp: T5, 46 inch, 54W, 4750 lm, CRI = 85, rated life = 25000 hours (2): LF Ballast: Electronic, Programmed Start, Normal LO (1); Total Watts = 116"/>
    <x v="940"/>
    <s v="LFLmpBlst-T5-46in-54w+El-IS-NLO(116w)"/>
    <s v="LFLmpBlst-T5-46in-54w+El-PS-NLO(116w)"/>
    <s v="LFLmpBlst-T5-46in-51w+El-IS-NLO(109w)"/>
    <s v="Standard"/>
    <m/>
    <m/>
    <s v="DEER1314-Ltg-Com-LF"/>
    <s v="DEER1314"/>
  </r>
  <r>
    <n v="4465"/>
    <s v="C-In-LFLmpBlst-T5-46in-51w+El-IS-NLO(176w)-dWP3-dWC3"/>
    <x v="485"/>
    <s v="DEER1314"/>
    <s v="Lighting Disposition"/>
    <d v="2015-03-06T00:00:00"/>
    <s v="Disposition: MeasuresList-May222014.xlsx"/>
    <s v="ErRobNc"/>
    <s v="Com-Iltg-dWatt-LF"/>
    <s v="DEER"/>
    <s v="Scaled"/>
    <s v="Delta"/>
    <n v="0"/>
    <n v="0"/>
    <s v="None"/>
    <m/>
    <b v="0"/>
    <m/>
    <b v="1"/>
    <s v="Com"/>
    <s v="Any"/>
    <x v="4"/>
    <s v="InGen"/>
    <s v="Ltg_Lmp+Blst"/>
    <x v="25"/>
    <m/>
    <m/>
    <s v="ILtg-T5"/>
    <s v="ILtg-T5"/>
    <s v="LF lamp and ballast: LF lamp: T5, 46 inch, 54W, 4750 lm, CRI = 85, rated life = 25000 hours (3): LF Ballast: Electronic, Programmed Start, High LO (2); Total Watts = 179"/>
    <s v="LF lamp and ballast: LF lamp: T5, 46 inch, 54W, 4750 lm, CRI = 85, rated life = 25000 hours (3): LF Ballast: Electronic, Programmed Start, High LO (1); Total Watts = 179"/>
    <x v="941"/>
    <s v="LFLmpBlst-T5-46in-54w+El-PS-HLO-2(179w)"/>
    <s v="LFLmpBlst-T5-46in-54w+El-PS-HLO-1(179w)"/>
    <s v="LFLmpBlst-T5-46in-51w+El-IS-NLO(176w)"/>
    <s v="Standard"/>
    <m/>
    <s v="WP source e.g.: SCE13LG092r0"/>
    <s v="DEER1314-Ltg-Com-LF"/>
    <s v="DEER1314"/>
  </r>
  <r>
    <n v="4466"/>
    <s v="C-In-LFLmpBlst-T5-46in-51w+El-IS-NLO(218w)-dWP16"/>
    <x v="485"/>
    <s v="DEER1314"/>
    <s v="Lighting Disposition"/>
    <d v="2015-03-06T00:00:00"/>
    <s v="Disposition: MeasuresList-May222014.xlsx"/>
    <s v="RobNc"/>
    <s v="Com-Iltg-dWatt-LF"/>
    <s v="DEER"/>
    <s v="Scaled"/>
    <s v="Delta"/>
    <n v="0"/>
    <n v="0"/>
    <s v="None"/>
    <m/>
    <b v="0"/>
    <m/>
    <b v="1"/>
    <s v="Com"/>
    <s v="Any"/>
    <x v="4"/>
    <s v="InGen"/>
    <s v="Ltg_Lmp+Blst"/>
    <x v="25"/>
    <m/>
    <m/>
    <s v="ILtg-T5"/>
    <s v="ILtg-T5"/>
    <s v="LF lamp and ballast: LF lamp: T5, 46 inch, 54W, 4750 lm, CRI = 85, rated life = 25000 hours (4): LF Ballast: Electronic, Programmed Start, High LO (1); Total Watts = 234"/>
    <s v="LF lamp and ballast: LF lamp: T5, 46 inch, 54W, 4750 lm, CRI = 85, rated life = 25000 hours (4): LF Ballast: Electronic, Programmed Start, High LO (1); Total Watts = 234"/>
    <x v="942"/>
    <s v="LFLmpBlst-T5-46in-54w+El-PS-HLO-1(234w)"/>
    <s v="LFLmpBlst-T5-46in-54w+El-PS-HLO-1(234w)"/>
    <s v="LFLmpBlst-T5-46in-51w+El-IS-NLO(218w)"/>
    <s v="Standard"/>
    <m/>
    <s v="WP source e.g.: SCE13LG087r0"/>
    <s v="DEER1314-Ltg-Com-LF"/>
    <s v="DEER1314"/>
  </r>
  <r>
    <n v="4467"/>
    <s v="C-In-LFLmpBlst-T5-46in-51w+El-IS-NLO(51w)-dWP3-dWC3"/>
    <x v="485"/>
    <s v="DEER1314"/>
    <s v="Lighting Disposition"/>
    <d v="2015-03-06T00:00:00"/>
    <s v="Disposition: MeasuresList-May222014.xlsx"/>
    <s v="ErRobNc"/>
    <s v="Com-Iltg-dWatt-LF"/>
    <s v="DEER"/>
    <s v="Scaled"/>
    <s v="Delta"/>
    <n v="0"/>
    <n v="0"/>
    <s v="None"/>
    <m/>
    <b v="0"/>
    <m/>
    <b v="1"/>
    <s v="Com"/>
    <s v="Any"/>
    <x v="4"/>
    <s v="InGen"/>
    <s v="Ltg_Lmp+Blst"/>
    <x v="25"/>
    <m/>
    <m/>
    <s v="ILtg-T5"/>
    <s v="ILtg-T5"/>
    <s v="LF lamp and ballast: LF lamp: T5, 46 inch, 54W, 4750 lm, CRI = 85, rated life = 25000 hours (1): LF Ballast: Electronic, Instant Start, Normal LO (1); Total Watts = 54"/>
    <s v="LF lamp and ballast: LF lamp: T5, 46 inch, 54W, 4750 lm, CRI = 85, rated life = 25000 hours (1): LF Ballast: Electronic, Programmed Start, Normal LO (1); Total Watts = 54"/>
    <x v="943"/>
    <s v="LFLmpBlst-T5-46in-54w+El-IS-NLO(54w)"/>
    <s v="LFLmpBlst-T5-46in-54w+El-PS-NLO(54w)"/>
    <s v="LFLmpBlst-T5-46in-51w+El-IS-NLO(51w)"/>
    <s v="Standard"/>
    <m/>
    <s v="WP source e.g.: WPSDGENRLG0013r3"/>
    <s v="DEER1314-Ltg-Com-LF"/>
    <s v="DEER1314"/>
  </r>
  <r>
    <n v="4468"/>
    <s v="C-In-LFLmpBlst-T5-46in-54w+El-IS-NLO(109w)-dWP7-dWC7"/>
    <x v="485"/>
    <s v="DEER1314"/>
    <s v="Lighting Disposition"/>
    <d v="2015-03-06T00:00:00"/>
    <s v="Disposition: MeasuresList-May222014.xlsx"/>
    <s v="ErRobNc"/>
    <s v="Com-Iltg-dWatt-LF"/>
    <s v="DEER"/>
    <s v="Scaled"/>
    <s v="Delta"/>
    <n v="0"/>
    <n v="0"/>
    <s v="None"/>
    <m/>
    <b v="0"/>
    <m/>
    <b v="1"/>
    <s v="Com"/>
    <s v="Any"/>
    <x v="4"/>
    <s v="InGen"/>
    <s v="Ltg_Lmp+Blst"/>
    <x v="25"/>
    <m/>
    <m/>
    <s v="ILtg-T5"/>
    <s v="ILtg-T5"/>
    <s v="LF lamp and ballast: LF lamp: T5, 46 inch, 54W, 4750 lm, CRI = 85, rated life = 25000 hours (2): LF Ballast: Electronic, Instant Start, Normal LO (1); Total Watts = 116"/>
    <s v="LF lamp and ballast: LF lamp: T5, 46 inch, 54W, 4750 lm, CRI = 85, rated life = 25000 hours (2): LF Ballast: Electronic, Programmed Start, Normal LO (1); Total Watts = 116"/>
    <x v="944"/>
    <s v="LFLmpBlst-T5-46in-54w+El-IS-NLO(116w)"/>
    <s v="LFLmpBlst-T5-46in-54w+El-PS-NLO(116w)"/>
    <s v="LFLmpBlst-T5-46in-54w+El-IS-NLO(109w)"/>
    <s v="Standard"/>
    <m/>
    <s v="WP source e.g.: WPSDGENRLG0013r3"/>
    <s v="DEER1314-Ltg-Com-LF"/>
    <s v="DEER1314"/>
  </r>
  <r>
    <n v="4469"/>
    <s v="C-In-LFLmpBlst-T5-46in-54w+El-IS-NLO(54w)-dWP-18"/>
    <x v="485"/>
    <s v="DEER1314"/>
    <s v="Lighting Disposition"/>
    <d v="2015-03-06T00:00:00"/>
    <s v="Disposition: MeasuresList-May222014.xlsx"/>
    <s v="RobNc"/>
    <s v="Com-Iltg-dWatt-LF"/>
    <s v="DEER"/>
    <s v="Scaled"/>
    <s v="Delta"/>
    <n v="0"/>
    <n v="0"/>
    <s v="None"/>
    <m/>
    <b v="0"/>
    <m/>
    <b v="1"/>
    <s v="Com"/>
    <s v="Any"/>
    <x v="4"/>
    <s v="InGen"/>
    <s v="Ltg_Lmp+Blst"/>
    <x v="25"/>
    <m/>
    <m/>
    <s v="ILtg-T5"/>
    <s v="ILtg-Lfluor-T12Mag"/>
    <s v="LF lamp and ballast: LF lamp: T12, 48 inch, 34W, 2475 lm, CRI = 60, rated life = 20000 hours (1): LF Ballast: Energy Saver Magnetic (EPACT compliant), Rapid Start, Normal LO (0.5); Total Watts = 36"/>
    <s v="LF lamp and ballast: LF lamp: T12, 48 inch, 34W, 2475 lm, CRI = 60, rated life = 20000 hours (1): LF Ballast: Energy Saver Magnetic (EPACT compliant), Rapid Start, Normal LO (0.5); Total Watts = 36"/>
    <x v="945"/>
    <s v="LFLmpBlst-T12-48in-34w+MagES-RS-NLO(36w)"/>
    <s v="LFLmpBlst-T12-48in-34w+MagES-RS-NLO(36w)"/>
    <s v="LFLmpBlst-T5-46in-54w+El-IS-NLO(54w)"/>
    <s v="Standard"/>
    <m/>
    <s v="WP source e.g.: WPSDGENRLG0013r3"/>
    <s v="DEER1314-Ltg-Com-LF"/>
    <s v="DEER1314"/>
  </r>
  <r>
    <n v="4470"/>
    <s v="C-In-LFLmpBlst-T5-46in-54w+El-PS-HLO(117w)-dWP27-dWC0"/>
    <x v="485"/>
    <s v="DEER1314"/>
    <s v="Lighting Disposition"/>
    <d v="2015-03-06T00:00:00"/>
    <s v="Disposition: MeasuresList-Dec1-2014.xlsx"/>
    <s v="ErRul"/>
    <s v="Com-Iltg-dWatt-LF"/>
    <s v="DEER"/>
    <s v="Scaled"/>
    <s v="Delta"/>
    <n v="0"/>
    <n v="0"/>
    <s v="None"/>
    <m/>
    <b v="1"/>
    <m/>
    <b v="1"/>
    <s v="Com"/>
    <s v="Any"/>
    <x v="4"/>
    <s v="InGen"/>
    <s v="Ltg_Lmp+Blst"/>
    <x v="25"/>
    <m/>
    <m/>
    <s v="ILtg-T5"/>
    <s v="ILtg-Lfluor-T12Mag"/>
    <s v="LF lamp and ballast: LF lamp: T12, 48 inch, 34W, 2475 lm, CRI = 60, rated life = 20000 hours (4): LF Ballast: Energy Saver Magnetic (EPACT compliant), Rapid Start, Normal LO (2); Total Watts = 144"/>
    <s v="LF lamp and ballast: LF lamp: T5, 46 inch, 54W, 4750 lm, CRI = 85, rated life = 25000 hours (2): LF Ballast: Electronic, Programmed Start, High LO (1); Total Watts = 117"/>
    <x v="573"/>
    <s v="LFLmpBlst-T12-48in-34w+MagES-RS-NLO(144w)"/>
    <s v="LFLmpBlst-T5-46in-54w+El-PS-HLO(117w)"/>
    <s v="LFLmpBlst-T5-46in-54w+El-PS-HLO(117w)"/>
    <s v="Standard"/>
    <s v="Com-Lighting-InGen_T12-48in-144w-A_T5-46in-117w_T5-46in-117w"/>
    <m/>
    <s v="DEER1314-Ltg-Com-LF"/>
    <s v="DEER1314"/>
  </r>
  <r>
    <n v="4471"/>
    <s v="C-In-LFLmpBlst-T5-46in-54w+El-PS-HLO(117w)-dWP27-dWC1"/>
    <x v="485"/>
    <s v="DEER2011"/>
    <s v="Lighting Disposition"/>
    <d v="2014-05-30T00:00:00"/>
    <s v="Disposition: MeasuresList-May222014.xlsx"/>
    <s v="ErRobNc"/>
    <s v="Com-Iltg-dWatt-LF"/>
    <s v="DEER"/>
    <s v="Scaled"/>
    <s v="Delta"/>
    <n v="0"/>
    <n v="0"/>
    <s v="None"/>
    <m/>
    <b v="0"/>
    <m/>
    <b v="1"/>
    <s v="Com"/>
    <s v="Any"/>
    <x v="4"/>
    <s v="InGen"/>
    <s v="Ltg_Lmp+Blst"/>
    <x v="25"/>
    <m/>
    <m/>
    <s v="ILtg-T5"/>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2); Total Watts = 118"/>
    <x v="573"/>
    <s v="LFLmpBlst-T12-48in-34w+MagES-RS-NLO(144w)"/>
    <s v="LFLmpBlst-T8-48in-32w-2g+El-IS-NLO(118w)"/>
    <s v="LFLmpBlst-T5-46in-54w+El-PS-HLO(117w)"/>
    <s v="Standard"/>
    <m/>
    <s v="WP source e.g.: WPSDGENRLG0013r3; Not used in 2013-14 Lighting Disposition"/>
    <s v="None"/>
    <s v="DEER2011"/>
  </r>
  <r>
    <n v="4472"/>
    <s v="C-In-LFLmpBlst-T5-46in-54w+El-PS-HLO(59w)-dWP13-dWC0"/>
    <x v="485"/>
    <s v="DEER1314"/>
    <s v="Lighting Disposition"/>
    <d v="2015-03-06T00:00:00"/>
    <s v="Disposition: MeasuresList-May222014.xlsx"/>
    <s v="ErRul"/>
    <s v="Com-Iltg-dWatt-LF"/>
    <s v="DEER"/>
    <s v="Scaled"/>
    <s v="Delta"/>
    <n v="0"/>
    <n v="0"/>
    <s v="None"/>
    <m/>
    <b v="0"/>
    <m/>
    <b v="1"/>
    <s v="Com"/>
    <s v="Any"/>
    <x v="4"/>
    <s v="InGen"/>
    <s v="Ltg_Lmp+Blst"/>
    <x v="25"/>
    <m/>
    <m/>
    <s v="ILtg-T5"/>
    <s v="ILtg-Lfluor-T12Mag"/>
    <s v="LF lamp and ballast: LF lamp: T12, 48 inch, 34W, 2475 lm, CRI = 60, rated life = 20000 hours (2): LF Ballast: Energy Saver Magnetic (EPACT compliant), Rapid Start, Normal LO (1); Total Watts = 72"/>
    <s v="LF lamp and ballast: LF lamp: T5, 46 inch, 54W, 4750 lm, CRI = 85, rated life = 25000 hours (1): LF Ballast: Electronic, Programmed Start, High LO (0.5); Total Watts = 59"/>
    <x v="571"/>
    <s v="LFLmpBlst-T12-48in-34w+MagES-RS-NLO(72w)"/>
    <s v="LFLmpBlst-T5-46in-54w+El-PS-HLO(59w)"/>
    <s v="LFLmpBlst-T5-46in-54w+El-PS-HLO(59w)"/>
    <s v="Standard"/>
    <m/>
    <s v="WP source e.g.: SCE13LG087r0"/>
    <s v="DEER1314-Ltg-Com-LF"/>
    <s v="DEER1314"/>
  </r>
  <r>
    <n v="4473"/>
    <s v="C-In-LFLmpBlst-T5-46in-54w+El-PS-HLO(62w)-dWP10-dWC0"/>
    <x v="485"/>
    <s v="DEER1314"/>
    <s v="Lighting Disposition"/>
    <d v="2015-03-06T00:00:00"/>
    <s v="Disposition: MeasuresList-May222014.xlsx"/>
    <s v="ErRul"/>
    <s v="Com-Iltg-dWatt-LF"/>
    <s v="DEER"/>
    <s v="Scaled"/>
    <s v="Delta"/>
    <n v="0"/>
    <n v="0"/>
    <s v="None"/>
    <m/>
    <b v="0"/>
    <m/>
    <b v="1"/>
    <s v="Com"/>
    <s v="Any"/>
    <x v="4"/>
    <s v="InGen"/>
    <s v="Ltg_Lmp+Blst"/>
    <x v="25"/>
    <m/>
    <m/>
    <s v="ILtg-T5"/>
    <s v="ILtg-Lfluor-T12Mag"/>
    <s v="LF lamp and ballast: LF lamp: T12, 48 inch, 34W, 2475 lm, CRI = 60, rated life = 20000 hours (2): LF Ballast: Energy Saver Magnetic (EPACT compliant), Rapid Start, Normal LO (1); Total Watts = 72"/>
    <s v="LF lamp and ballast: LF lamp: T5, 46 inch, 54W, 4750 lm, CRI = 85, rated life = 25000 hours (1): LF Ballast: Electronic, Programmed Start, High LO (1); Total Watts = 62"/>
    <x v="572"/>
    <s v="LFLmpBlst-T12-48in-34w+MagES-RS-NLO(72w)"/>
    <s v="LFLmpBlst-T5-46in-54w+El-PS-HLO(62w)"/>
    <s v="LFLmpBlst-T5-46in-54w+El-PS-HLO(62w)"/>
    <s v="Standard"/>
    <m/>
    <s v="WP source e.g.: SCE13LG087r0"/>
    <s v="DEER1314-Ltg-Com-LF"/>
    <s v="DEER1314"/>
  </r>
  <r>
    <n v="4474"/>
    <s v="C-In-LFLmpBlst-T8-24in-17w+El-IS-HLO(35w)-dWP2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46"/>
    <s v="LFLmpBlst-U6-22in-32w+El-IS-NLO(60w)"/>
    <s v="LFLmpBlst-U6-22in-32w+El-IS-NLO(60w)"/>
    <s v="LFLmpBlst-T8-24in-17w+El-IS-HLO(35w)"/>
    <s v="Standard"/>
    <m/>
    <s v="WP source e.g.: WPSDGENRLG0013r3"/>
    <s v="DEER1314-Ltg-Com-LF"/>
    <s v="DEER1314"/>
  </r>
  <r>
    <n v="4475"/>
    <s v="C-In-LFLmpBlst-T8-24in-17w+El-IS-HLO(35w)-dWP37-dWC25"/>
    <x v="485"/>
    <s v="DEER1314"/>
    <s v="Lighting Disposition"/>
    <d v="2015-03-06T00:00:00"/>
    <s v="Disposition: MeasuresList-May222014.xlsx"/>
    <s v="ErRobNc"/>
    <s v="Com-Iltg-dWatt-LF"/>
    <s v="DEER"/>
    <s v="Scaled"/>
    <s v="Delta"/>
    <n v="0"/>
    <n v="0"/>
    <s v="None"/>
    <m/>
    <b v="0"/>
    <m/>
    <b v="1"/>
    <s v="Com"/>
    <s v="Any"/>
    <x v="4"/>
    <s v="InGen"/>
    <s v="Ltg_Lmp+Blst"/>
    <x v="25"/>
    <m/>
    <m/>
    <s v="ILtg-Lfluor-Elec"/>
    <s v="ILtg-Lfluor-Elec"/>
    <s v="LF lamp and ballast: LF lamp: U12, 22 inch, 34W, 2300 lm, CRI = 75, rated life = 18000 hours (2): LF Ballast: Energy Saver Magnetic (EPACT compliant), Rapid Start, Normal LO (1); Total Watts = 72"/>
    <s v="LF lamp and ballast: LF lamp: U6, 22 inch, 32W, 2575 lm, CRI = 75, rated life = 18000 hours (2): LF Ballast: Electronic, Instant Start, Normal LO (1); Total Watts = 60"/>
    <x v="946"/>
    <s v="LFLmpBlst-U12-22in-34w+MagES-RS-NLO(72w)"/>
    <s v="LFLmpBlst-U6-22in-32w+El-IS-NLO(60w)"/>
    <s v="LFLmpBlst-T8-24in-17w+El-IS-HLO(35w)"/>
    <s v="Standard"/>
    <m/>
    <s v="WP source e.g.: SCE13LG087r0"/>
    <s v="DEER1314-Ltg-Com-LF"/>
    <s v="DEER1314"/>
  </r>
  <r>
    <n v="4476"/>
    <s v="C-In-LFLmpBlst-T8-24in-17w+El-IS-NLO(16w)-dWP4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47"/>
    <s v="LFLmpBlst-U6-22in-32w+El-IS-NLO(60w)"/>
    <s v="LFLmpBlst-U6-22in-32w+El-IS-NLO(60w)"/>
    <s v="LFLmpBlst-T8-24in-17w+El-IS-NLO(16w)"/>
    <s v="Standard"/>
    <s v="Com-Lighting-InGen_T12-48in-72w-A_T5-46in-59w_T5-46in-59w"/>
    <s v="WP source e.g.: SCE13LG087r0"/>
    <s v="DEER1314-Ltg-Com-LF"/>
    <s v="DEER1314"/>
  </r>
  <r>
    <n v="4477"/>
    <s v="C-In-LFLmpBlst-T8-24in-17w+El-IS-NLO(17w)-dWP11"/>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1): LF Ballast: Standard Magnetic (pre-EPACT), Rapid Start, Normal LO (1); Total Watts = 28"/>
    <s v="LF lamp and ballast: LF lamp: T12, 24 inch, 20W, 1050 lm, CRI = 60, rated life = 9000 hours (1): LF Ballast: Standard Magnetic (pre-EPACT), Rapid Start, Normal LO (1); Total Watts = 28"/>
    <x v="948"/>
    <s v="LFLmpBlst-T12-24in-20w+MagStd-RS-NLO(28w)"/>
    <s v="LFLmpBlst-T12-24in-20w+MagStd-RS-NLO(28w)"/>
    <s v="LFLmpBlst-T8-24in-17w+El-IS-NLO(17w)"/>
    <s v="Standard"/>
    <s v="Com-Lighting-InGen_T12-48in-72w-A_T5-46in-62w_T5-46in-62w"/>
    <s v="WP source e.g.: SCE13LG087r0"/>
    <s v="DEER1314-Ltg-Com-LF"/>
    <s v="DEER1314"/>
  </r>
  <r>
    <n v="4478"/>
    <s v="C-In-LFLmpBlst-T8-24in-17w+El-IS-NLO(31w)-dWP2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49"/>
    <s v="LFLmpBlst-U6-22in-32w+El-IS-NLO(60w)"/>
    <s v="LFLmpBlst-U6-22in-32w+El-IS-NLO(60w)"/>
    <s v="LFLmpBlst-T8-24in-17w+El-IS-NLO(31w)"/>
    <s v="Standard"/>
    <m/>
    <s v="WP source e.g.: SCE13LG086r0"/>
    <s v="DEER1314-Ltg-Com-LF"/>
    <s v="DEER1314"/>
  </r>
  <r>
    <n v="4479"/>
    <s v="C-In-LFLmpBlst-T8-24in-17w+El-IS-NLO(31w)-dWP41-dWC29"/>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U12, 22 inch, 34W, 2300 lm, CRI = 75, rated life = 18000 hours (2): LF Ballast: Energy Saver Magnetic (EPACT compliant), Rapid Start, Normal LO (1); Total Watts = 72"/>
    <s v="LF lamp and ballast: LF lamp: U6, 22 inch, 32W, 2575 lm, CRI = 75, rated life = 18000 hours (2): LF Ballast: Electronic, Instant Start, Normal LO (1); Total Watts = 60"/>
    <x v="949"/>
    <s v="LFLmpBlst-U12-22in-34w+MagES-RS-NLO(72w)"/>
    <s v="LFLmpBlst-U6-22in-32w+El-IS-NLO(60w)"/>
    <s v="LFLmpBlst-T8-24in-17w+El-IS-NLO(31w)"/>
    <s v="Standard"/>
    <m/>
    <s v="WP source e.g.: SCE13LG086r0"/>
    <s v="DEER1314-Ltg-Com-LF"/>
    <s v="DEER1314"/>
  </r>
  <r>
    <n v="4480"/>
    <s v="C-In-LFLmpBlst-T8-24in-17w+El-IS-NLO(33w)-dWP23"/>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2): LF Ballast: Standard Magnetic (pre-EPACT), Rapid Start, Normal LO (1); Total Watts = 56"/>
    <s v="LF lamp and ballast: LF lamp: T12, 24 inch, 20W, 1050 lm, CRI = 60, rated life = 9000 hours (2): LF Ballast: Standard Magnetic (pre-EPACT), Rapid Start, Normal LO (1); Total Watts = 56"/>
    <x v="950"/>
    <s v="LFLmpBlst-T12-24in-20w+MagStd-RS-NLO(56w)"/>
    <s v="LFLmpBlst-T12-24in-20w+MagStd-RS-NLO(56w)"/>
    <s v="LFLmpBlst-T8-24in-17w+El-IS-NLO(33w)"/>
    <s v="Standard"/>
    <m/>
    <s v="WP source e.g.: SCE13LG086r0"/>
    <s v="DEER1314-Ltg-Com-LF"/>
    <s v="DEER1314"/>
  </r>
  <r>
    <n v="4481"/>
    <s v="C-In-LFLmpBlst-T8-24in-17w+El-IS-NLO(33w)-dWP39-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24 inch, 17W, 1200 lm, CRI = 90, rated life = 15000 hours (2): LF Ballast: Electronic, Instant Start, Normal LO (1); Total Watts = 33"/>
    <x v="950"/>
    <s v="LFLmpBlst-T12-48in-34w+MagES-RS-NLO(72w)"/>
    <s v="LFLmpBlst-T8-24in-17w+El-IS-NLO(33w)"/>
    <s v="LFLmpBlst-T8-24in-17w+El-IS-NLO(33w)"/>
    <s v="Standard"/>
    <m/>
    <m/>
    <s v="DEER1314-Ltg-Com-LF"/>
    <s v="DEER1314"/>
  </r>
  <r>
    <n v="4482"/>
    <s v="C-In-LFLmpBlst-T8-24in-17w+El-IS-NLO(33w)-dWP39-dWC26"/>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Instant Start, Normal LO (1); Total Watts = 59"/>
    <x v="950"/>
    <s v="LFLmpBlst-T12-48in-34w+MagES-RS-NLO(72w)"/>
    <s v="LFLmpBlst-T8-48in-32w-1g+El-IS-NLO(59w)"/>
    <s v="LFLmpBlst-T8-24in-17w+El-IS-NLO(33w)"/>
    <s v="Standard"/>
    <m/>
    <s v="WP source e.g.: SCE13LG087r0; Expires 6-30-2014; Not used in 2013-14 Lighting Disposition"/>
    <s v="None"/>
    <s v="DEER2011"/>
  </r>
  <r>
    <n v="4483"/>
    <s v="C-In-LFLmpBlst-T8-24in-17w+El-IS-NLO(33w)-dWP79"/>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4): LF Ballast: Standard Magnetic (pre-EPACT), Rapid Start, Normal LO (2); Total Watts = 112"/>
    <s v="LF lamp and ballast: LF lamp: T12, 24 inch, 20W, 1050 lm, CRI = 60, rated life = 9000 hours (4): LF Ballast: Standard Magnetic (pre-EPACT), Rapid Start, Normal LO (2); Total Watts = 112"/>
    <x v="950"/>
    <s v="LFLmpBlst-T12-24in-20w+MagStd-RS-NLO(112w)"/>
    <s v="LFLmpBlst-T12-24in-20w+MagStd-RS-NLO(112w)"/>
    <s v="LFLmpBlst-T8-24in-17w+El-IS-NLO(33w)"/>
    <s v="Standard"/>
    <m/>
    <s v="WP source e.g.: SCE13LG087r0"/>
    <s v="DEER1314-Ltg-Com-LF"/>
    <s v="DEER1314"/>
  </r>
  <r>
    <n v="4484"/>
    <s v="C-In-LFLmpBlst-T8-24in-17w+El-IS-NLO(47w)-dWP15"/>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3): LF Ballast: Standard Magnetic (pre-EPACT), Rapid Start, Normal LO (1); Total Watts = 62"/>
    <s v="LF lamp and ballast: LF lamp: T12, 24 inch, 20W, 1050 lm, CRI = 60, rated life = 9000 hours (3): LF Ballast: Standard Magnetic (pre-EPACT), Rapid Start, Normal LO (1); Total Watts = 62"/>
    <x v="951"/>
    <s v="LFLmpBlst-T12-24in-20w+MagStd-RS-NLO(62w)"/>
    <s v="LFLmpBlst-T12-24in-20w+MagStd-RS-NLO(62w)"/>
    <s v="LFLmpBlst-T8-24in-17w+El-IS-NLO(47w)"/>
    <s v="Standard"/>
    <m/>
    <s v="WP source e.g.: PGECOLTG160r1"/>
    <s v="DEER1314-Ltg-Com-LF"/>
    <s v="DEER1314"/>
  </r>
  <r>
    <n v="4485"/>
    <s v="C-In-LFLmpBlst-T8-24in-17w+El-IS-NLO(61w)-dWP51"/>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4): LF Ballast: Standard Magnetic (pre-EPACT), Rapid Start, Normal LO (2); Total Watts = 112"/>
    <s v="LF lamp and ballast: LF lamp: T12, 24 inch, 20W, 1050 lm, CRI = 60, rated life = 9000 hours (4): LF Ballast: Standard Magnetic (pre-EPACT), Rapid Start, Normal LO (2); Total Watts = 112"/>
    <x v="952"/>
    <s v="LFLmpBlst-T12-24in-20w+MagStd-RS-NLO(112w)"/>
    <s v="LFLmpBlst-T12-24in-20w+MagStd-RS-NLO(112w)"/>
    <s v="LFLmpBlst-T8-24in-17w+El-IS-NLO(61w)"/>
    <s v="Standard"/>
    <m/>
    <s v="WP source e.g.: WPSDGENRLG0013r3"/>
    <s v="DEER1314-Ltg-Com-LF"/>
    <s v="DEER1314"/>
  </r>
  <r>
    <n v="4486"/>
    <s v="C-In-LFLmpBlst-T8-24in-17w+El-IS-NLO+Refl(31w)-dWP25"/>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2): LF Ballast: Standard Magnetic (pre-EPACT), Rapid Start, Normal LO (1); Total Watts = 56"/>
    <s v="LF lamp and ballast: LF lamp: T12, 24 inch, 20W, 1050 lm, CRI = 60, rated life = 9000 hours (2): LF Ballast: Standard Magnetic (pre-EPACT), Rapid Start, Normal LO (1); Total Watts = 56"/>
    <x v="953"/>
    <s v="LFLmpBlst-T12-24in-20w+MagStd-RS-NLO(56w)"/>
    <s v="LFLmpBlst-T12-24in-20w+MagStd-RS-NLO(56w)"/>
    <s v="LFLmpBlst-T8-24in-17w+El-IS-NLO+Refl(31w)"/>
    <s v="Standard"/>
    <m/>
    <s v="WP source e.g.: SCE13LG087r0"/>
    <s v="DEER1314-Ltg-Com-LF"/>
    <s v="DEER1314"/>
  </r>
  <r>
    <n v="4487"/>
    <s v="C-In-LFLmpBlst-T8-24in-17w+El-IS-NLO+Refl(31w)-dWP2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53"/>
    <s v="LFLmpBlst-U6-22in-32w+El-IS-NLO(60w)"/>
    <s v="LFLmpBlst-U6-22in-32w+El-IS-NLO(60w)"/>
    <s v="LFLmpBlst-T8-24in-17w+El-IS-NLO+Refl(31w)"/>
    <s v="Standard"/>
    <m/>
    <s v="WP source e.g.: SCE13LG087r0"/>
    <s v="DEER1314-Ltg-Com-LF"/>
    <s v="DEER1314"/>
  </r>
  <r>
    <n v="4488"/>
    <s v="C-In-LFLmpBlst-T8-24in-17w+El-IS-NLO+Refl(31w)-dWP41-dWC29"/>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U12, 22 inch, 34W, 2300 lm, CRI = 75, rated life = 18000 hours (2): LF Ballast: Energy Saver Magnetic (EPACT compliant), Rapid Start, Normal LO (1); Total Watts = 72"/>
    <s v="LF lamp and ballast: LF lamp: U6, 22 inch, 32W, 2575 lm, CRI = 75, rated life = 18000 hours (2): LF Ballast: Electronic, Instant Start, Normal LO (1); Total Watts = 60"/>
    <x v="953"/>
    <s v="LFLmpBlst-U12-22in-34w+MagES-RS-NLO(72w)"/>
    <s v="LFLmpBlst-U6-22in-32w+El-IS-NLO(60w)"/>
    <s v="LFLmpBlst-T8-24in-17w+El-IS-NLO+Refl(31w)"/>
    <s v="Standard"/>
    <m/>
    <s v="WP source e.g.: WPSDGENRLG0013r3"/>
    <s v="DEER1314-Ltg-Com-LF"/>
    <s v="DEER1314"/>
  </r>
  <r>
    <n v="4489"/>
    <s v="C-In-LFLmpBlst-T8-24in-17w+El-IS-RLO(29w)-dWP27"/>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2): LF Ballast: Standard Magnetic (pre-EPACT), Rapid Start, Normal LO (1); Total Watts = 56"/>
    <s v="LF lamp and ballast: LF lamp: T12, 24 inch, 20W, 1050 lm, CRI = 60, rated life = 9000 hours (2): LF Ballast: Standard Magnetic (pre-EPACT), Rapid Start, Normal LO (1); Total Watts = 56"/>
    <x v="954"/>
    <s v="LFLmpBlst-T12-24in-20w+MagStd-RS-NLO(56w)"/>
    <s v="LFLmpBlst-T12-24in-20w+MagStd-RS-NLO(56w)"/>
    <s v="LFLmpBlst-T8-24in-17w+El-IS-RLO(29w)"/>
    <s v="Standard"/>
    <m/>
    <s v="WP source e.g.: SCE13LG087r0"/>
    <s v="DEER1314-Ltg-Com-LF"/>
    <s v="DEER1314"/>
  </r>
  <r>
    <n v="4490"/>
    <s v="C-In-LFLmpBlst-T8-24in-17w+El-IS-RLO-1(14w)-dWP14"/>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24 inch, 20W, 1050 lm, CRI = 60, rated life = 9000 hours (1): LF Ballast: Standard Magnetic (pre-EPACT), Rapid Start, Normal LO (1); Total Watts = 28"/>
    <s v="LF lamp and ballast: LF lamp: T12, 24 inch, 20W, 1050 lm, CRI = 60, rated life = 9000 hours (1): LF Ballast: Standard Magnetic (pre-EPACT), Rapid Start, Normal LO (1); Total Watts = 28"/>
    <x v="955"/>
    <s v="LFLmpBlst-T12-24in-20w+MagStd-RS-NLO(28w)"/>
    <s v="LFLmpBlst-T12-24in-20w+MagStd-RS-NLO(28w)"/>
    <s v="LFLmpBlst-T8-24in-17w+El-IS-RLO-1(14w)"/>
    <s v="Standard"/>
    <m/>
    <s v="WP source e.g.: SCE13LG087r0"/>
    <s v="DEER1314-Ltg-Com-LF"/>
    <s v="DEER1314"/>
  </r>
  <r>
    <n v="4491"/>
    <s v="C-In-LFLmpBlst-T8-24in-17w+El-RS-HLO(19w)-dWP4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56"/>
    <s v="LFLmpBlst-U6-22in-32w+El-IS-NLO(60w)"/>
    <s v="LFLmpBlst-U6-22in-32w+El-IS-NLO(60w)"/>
    <s v="LFLmpBlst-T8-24in-17w+El-RS-HLO(19w)"/>
    <s v="Standard"/>
    <m/>
    <s v="WP source e.g.: SCE13LG087r0"/>
    <s v="DEER1314-Ltg-Com-LF"/>
    <s v="DEER1314"/>
  </r>
  <r>
    <n v="4492"/>
    <s v="C-In-LFLmpBlst-T8-24in-17w+El-RS-HLO(41w)-dWP1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57"/>
    <s v="LFLmpBlst-U6-22in-32w+El-IS-NLO(60w)"/>
    <s v="LFLmpBlst-U6-22in-32w+El-IS-NLO(60w)"/>
    <s v="LFLmpBlst-T8-24in-17w+El-RS-HLO(41w)"/>
    <s v="Standard"/>
    <m/>
    <s v="WP source e.g.: SCE13LG087r0"/>
    <s v="DEER1314-Ltg-Com-LF"/>
    <s v="DEER1314"/>
  </r>
  <r>
    <n v="4493"/>
    <s v="C-In-LFLmpBlst-T8-24in-17w+El-RS-NLO(31w)-dWP2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58"/>
    <s v="LFLmpBlst-U6-22in-32w+El-IS-NLO(60w)"/>
    <s v="LFLmpBlst-U6-22in-32w+El-IS-NLO(60w)"/>
    <s v="LFLmpBlst-T8-24in-17w+El-RS-NLO(31w)"/>
    <s v="Standard"/>
    <m/>
    <s v="WP source e.g.: SCE13LG087r0"/>
    <s v="DEER1314-Ltg-Com-LF"/>
    <s v="DEER1314"/>
  </r>
  <r>
    <n v="4494"/>
    <s v="C-In-LFLmpBlst-T8-24in-17w+El-RS-RLO(28w)-dWP3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59"/>
    <s v="LFLmpBlst-U6-22in-32w+El-IS-NLO(60w)"/>
    <s v="LFLmpBlst-U6-22in-32w+El-IS-NLO(60w)"/>
    <s v="LFLmpBlst-T8-24in-17w+El-RS-RLO(28w)"/>
    <s v="Standard"/>
    <m/>
    <s v="WP source e.g.: SCE13LG087r0"/>
    <s v="DEER1314-Ltg-Com-LF"/>
    <s v="DEER1314"/>
  </r>
  <r>
    <n v="4495"/>
    <s v="C-In-LFLmpBlst-T8-24in-17w+El-RS-VHLO(22w)-dWP38"/>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U6, 22 inch, 32W, 2575 lm, CRI = 75, rated life = 18000 hours (2): LF Ballast: Electronic, Instant Start, Normal LO (1); Total Watts = 60"/>
    <s v="LF lamp and ballast: LF lamp: U6, 22 inch, 32W, 2575 lm, CRI = 75, rated life = 18000 hours (2): LF Ballast: Electronic, Instant Start, Normal LO (1); Total Watts = 60"/>
    <x v="960"/>
    <s v="LFLmpBlst-U6-22in-32w+El-IS-NLO(60w)"/>
    <s v="LFLmpBlst-U6-22in-32w+El-IS-NLO(60w)"/>
    <s v="LFLmpBlst-T8-24in-17w+El-RS-VHLO(22w)"/>
    <s v="Standard"/>
    <m/>
    <s v="WP source e.g.: SCE13LG087r0"/>
    <s v="DEER1314-Ltg-Com-LF"/>
    <s v="DEER1314"/>
  </r>
  <r>
    <n v="4496"/>
    <s v="C-In-LFLmpBlst-T8-36in-25w+El-IS-NLO(26w)-dWP20"/>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36 inch, 30W, 1900 lm, CRI = 60, rated life = 18000 hours (1): LF Ballast: Standard Magnetic (pre-EPACT), Rapid Start, Normal LO (1); Total Watts = 46"/>
    <s v="LF lamp and ballast: LF lamp: T12, 36 inch, 30W, 1900 lm, CRI = 60, rated life = 18000 hours (1): LF Ballast: Standard Magnetic (pre-EPACT), Rapid Start, Normal LO (1); Total Watts = 46"/>
    <x v="961"/>
    <s v="LFLmpBlst-T12-36in-30w+MagStd-RS-NLO(46w)"/>
    <s v="LFLmpBlst-T12-36in-30w+MagStd-RS-NLO(46w)"/>
    <s v="LFLmpBlst-T8-36in-25w+El-IS-NLO(26w)"/>
    <s v="Standard"/>
    <m/>
    <s v="WP source e.g.: WPSDGENRLG0013r3"/>
    <s v="DEER1314-Ltg-Com-LF"/>
    <s v="DEER1314"/>
  </r>
  <r>
    <n v="4497"/>
    <s v="C-In-LFLmpBlst-T8-36in-25w+El-IS-NLO(46w)-dWP30"/>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72 inch, 55W, 3900 lm, CRI = 60, rated life = 12000 hours (1): LF Ballast: Standard Magnetic (pre-EPACT), Rapid Start, Normal LO (1); Total Watts = 76"/>
    <s v="LF lamp and ballast: LF lamp: T12, 72 inch, 55W, 3900 lm, CRI = 60, rated life = 12000 hours (1): LF Ballast: Standard Magnetic (pre-EPACT), Rapid Start, Normal LO (1); Total Watts = 76"/>
    <x v="962"/>
    <s v="LFLmpBlst-T12-72in-55w+MagStd-RS-NLO(76w)"/>
    <s v="LFLmpBlst-T12-72in-55w+MagStd-RS-NLO(76w)"/>
    <s v="LFLmpBlst-T8-36in-25w+El-IS-NLO(46w)"/>
    <s v="Standard"/>
    <m/>
    <s v="WP source e.g.: WPSDGENRLG0013r3"/>
    <s v="DEER1314-Ltg-Com-LF"/>
    <s v="DEER1314"/>
  </r>
  <r>
    <n v="4498"/>
    <s v="C-In-LFLmpBlst-T8-36in-25w+El-IS-NLO(87w)-dWP35"/>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72 inch, 55W, 3900 lm, CRI = 60, rated life = 12000 hours (2): LF Ballast: Energy Saver Magnetic (EPACT compliant), Rapid Start, Normal LO (1); Total Watts = 122"/>
    <s v="LF lamp and ballast: LF lamp: T12, 72 inch, 55W, 3900 lm, CRI = 60, rated life = 12000 hours (2): LF Ballast: Energy Saver Magnetic (EPACT compliant), Rapid Start, Normal LO (1); Total Watts = 122"/>
    <x v="963"/>
    <s v="LFLmpBlst-T12-72in-55w+MagES-RS-NLO(122w)"/>
    <s v="LFLmpBlst-T12-72in-55w+MagES-RS-NLO(122w)"/>
    <s v="LFLmpBlst-T8-36in-25w+El-IS-NLO(87w)"/>
    <s v="Standard"/>
    <m/>
    <s v="WP source e.g.: PGECOLTG160r1"/>
    <s v="DEER1314-Ltg-Com-LF"/>
    <s v="DEER1314"/>
  </r>
  <r>
    <n v="4499"/>
    <s v="C-In-LFLmpBlst-T8-36in-25w+El-IS-NLO(87w)-dWP75-dWC25"/>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36 inch, 30W, 1900 lm, CRI = 60, rated life = 18000 hours (4): LF Ballast: Standard Magnetic (pre-EPACT), Rapid Start, Normal LO (2); Total Watts = 162"/>
    <s v="LF lamp and ballast: LF lamp: T8, 48 inch, 32W, 2970 lm, CRI = 82, rated life = 20000 hours (4): LF Ballast: Electronic, Instant Start, Normal LO (1); Total Watts = 112"/>
    <x v="963"/>
    <s v="LFLmpBlst-T12-36in-30w+MagStd-RS-NLO(162w)"/>
    <s v="LFLmpBlst-T8-48in-32w-2g+El-IS-NLO(112w)"/>
    <s v="LFLmpBlst-T8-36in-25w+El-IS-NLO(87w)"/>
    <s v="Standard"/>
    <m/>
    <s v="WP source e.g.: PGECOLTG160r1"/>
    <s v="DEER1314-Ltg-Com-LF"/>
    <s v="DEER1314"/>
  </r>
  <r>
    <n v="4500"/>
    <s v="C-In-LFLmpBlst-T8-36in-25w+El-IS-RLO(23w)-dWP23"/>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36 inch, 30W, 1900 lm, CRI = 60, rated life = 18000 hours (1): LF Ballast: Standard Magnetic (pre-EPACT), Rapid Start, Normal LO (1); Total Watts = 46"/>
    <s v="LF lamp and ballast: LF lamp: T12, 36 inch, 30W, 1900 lm, CRI = 60, rated life = 18000 hours (1): LF Ballast: Standard Magnetic (pre-EPACT), Rapid Start, Normal LO (1); Total Watts = 46"/>
    <x v="964"/>
    <s v="LFLmpBlst-T12-36in-30w+MagStd-RS-NLO(46w)"/>
    <s v="LFLmpBlst-T12-36in-30w+MagStd-RS-NLO(46w)"/>
    <s v="LFLmpBlst-T8-36in-25w+El-IS-RLO(23w)"/>
    <s v="Standard"/>
    <m/>
    <s v="WP source e.g.: PGECOLTG160r1"/>
    <s v="DEER1314-Ltg-Com-LF"/>
    <s v="DEER1314"/>
  </r>
  <r>
    <n v="4501"/>
    <s v="C-In-LFLmpBlst-T8-36in-25w+El-IS-RLO(27w)-dWP19"/>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36 inch, 30W, 1900 lm, CRI = 60, rated life = 18000 hours (1): LF Ballast: Standard Magnetic (pre-EPACT), Rapid Start, Normal LO (1); Total Watts = 46"/>
    <s v="LF lamp and ballast: LF lamp: T12, 36 inch, 30W, 1900 lm, CRI = 60, rated life = 18000 hours (1): LF Ballast: Standard Magnetic (pre-EPACT), Rapid Start, Normal LO (1); Total Watts = 46"/>
    <x v="965"/>
    <s v="LFLmpBlst-T12-36in-30w+MagStd-RS-NLO(46w)"/>
    <s v="LFLmpBlst-T12-36in-30w+MagStd-RS-NLO(46w)"/>
    <s v="LFLmpBlst-T8-36in-25w+El-IS-RLO(27w)"/>
    <s v="Standard"/>
    <m/>
    <s v="WP source e.g.: PGECOLTG160r1"/>
    <s v="DEER1314-Ltg-Com-LF"/>
    <s v="DEER1314"/>
  </r>
  <r>
    <n v="4502"/>
    <s v="C-In-LFLmpBlst-T8-36in-25w+El-IS-RLO(46w)-dWP20"/>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36 inch, 25W, 1650 lm, CRI = 60, rated life = 18000 hours (2): LF Ballast: Energy Saver Magnetic (EPACT compliant), Rapid Start, Normal LO (1); Total Watts = 66"/>
    <s v="LF lamp and ballast: LF lamp: T12, 36 inch, 25W, 1650 lm, CRI = 60, rated life = 18000 hours (2): LF Ballast: Energy Saver Magnetic (EPACT compliant), Rapid Start, Normal LO (1); Total Watts = 66"/>
    <x v="966"/>
    <s v="LFLmpBlst-T12-36in-25w+MagES-RS-NLO(66w)"/>
    <s v="LFLmpBlst-T12-36in-25w+MagES-RS-NLO(66w)"/>
    <s v="LFLmpBlst-T8-36in-25w+El-IS-RLO(46w)"/>
    <s v="Standard"/>
    <m/>
    <s v="WP source e.g.: PGECOLTG160r1"/>
    <s v="DEER1314-Ltg-Com-LF"/>
    <s v="DEER1314"/>
  </r>
  <r>
    <n v="4503"/>
    <s v="C-In-LFLmpBlst-T8-36in-25w+El-IS-RLO(86w)-dWP26"/>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67"/>
    <s v="LFLmpBlst-T8-48in-32w-1g+El-IS-NLO(112w)"/>
    <s v="LFLmpBlst-T8-48in-32w-1g+El-IS-NLO(112w)"/>
    <s v="LFLmpBlst-T8-36in-25w+El-IS-RLO(86w)"/>
    <s v="Standard"/>
    <m/>
    <s v="WP source e.g.: WPSDGENRLG0013r3"/>
    <s v="DEER1314-Ltg-Com-LF"/>
    <s v="DEER1314"/>
  </r>
  <r>
    <n v="4504"/>
    <s v="C-In-LFLmpBlst-T8-48in-25w+El-IS-NLO(23w)-dWP7"/>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8"/>
    <s v="LFLmpBlst-T8-48in-32w-1g+El-IS-NLO-3(30w)"/>
    <s v="LFLmpBlst-T8-48in-32w-1g+El-IS-NLO-3(30w)"/>
    <s v="LFLmpBlst-T8-48in-25w+El-IS-NLO(23w)"/>
    <s v="Standard"/>
    <m/>
    <m/>
    <s v="DEER1314-Ltg-Com-LF"/>
    <s v="DEER1314"/>
  </r>
  <r>
    <n v="4505"/>
    <s v="C-In-LFLmpBlst-T8-48in-25w+El-IS-NLO(23w)-dWP8"/>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68"/>
    <s v="LFLmpBlst-T8-48in-32w-1g+El-IS-NLO(31w)"/>
    <s v="LFLmpBlst-T8-48in-32w-1g+El-IS-NLO(31w)"/>
    <s v="LFLmpBlst-T8-48in-25w+El-IS-NLO(23w)"/>
    <s v="Standard"/>
    <m/>
    <s v="WP source e.g.: SCE13LG087r0; Not used in 2013-14 Lighting Disposition"/>
    <s v="None"/>
    <s v="DEER2011"/>
  </r>
  <r>
    <n v="4506"/>
    <s v="C-In-LFLmpBlst-T8-48in-25w+El-IS-NLO(26w)-dWP4-1"/>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69"/>
    <s v="LFLmpBlst-T8-48in-32w-2g+El-IS-NLO-2(30w)"/>
    <s v="LFLmpBlst-T8-48in-32w-2g+El-IS-NLO-2(30w)"/>
    <s v="LFLmpBlst-T8-48in-25w+El-IS-NLO(26w)"/>
    <s v="Standard"/>
    <m/>
    <m/>
    <s v="DEER1314-Ltg-Com-LF"/>
    <s v="DEER1314"/>
  </r>
  <r>
    <n v="4507"/>
    <s v="C-In-LFLmpBlst-T8-48in-25w+El-IS-NLO(26w)-dWP4-2"/>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9"/>
    <s v="LFLmpBlst-T8-48in-32w-1g+El-IS-NLO-3(30w)"/>
    <s v="LFLmpBlst-T8-48in-32w-1g+El-IS-NLO-3(30w)"/>
    <s v="LFLmpBlst-T8-48in-25w+El-IS-NLO(26w)"/>
    <s v="Standard"/>
    <m/>
    <m/>
    <s v="DEER1314-Ltg-Com-LF"/>
    <s v="DEER1314"/>
  </r>
  <r>
    <n v="4508"/>
    <s v="C-In-LFLmpBlst-T8-48in-25w+El-IS-NLO(27.7w)-dWP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0.5"/>
    <s v="LF lamp and ballast: LF lamp: T8, 48 inch, 32W, 2710 lm, CRI = 75, rated life = 15000 hours (1): LF Ballast: Electronic, Instant Start, Normal LO (0.33); Total Watts = 30.5"/>
    <x v="970"/>
    <s v="LFLmpBlst-T8-48in-32w-1g+El-IS-NLO(30.5w)"/>
    <s v="LFLmpBlst-T8-48in-32w-1g+El-IS-NLO(30.5w)"/>
    <s v="LFLmpBlst-T8-48in-25w+El-IS-NLO(27.7w)"/>
    <s v="Standard"/>
    <m/>
    <s v="WP source e.g.: SCE13LG087r0; Not used in 2013-14 Lighting Disposition"/>
    <s v="None"/>
    <s v="DEER2011"/>
  </r>
  <r>
    <n v="4509"/>
    <s v="C-In-LFLmpBlst-T8-48in-25w+El-IS-NLO(27w)-dWP4-1"/>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71"/>
    <s v="LFLmpBlst-T8-48in-32w-1g+El-IS-NLO(31w)"/>
    <s v="LFLmpBlst-T8-48in-32w-1g+El-IS-NLO(31w)"/>
    <s v="LFLmpBlst-T8-48in-25w+El-IS-NLO(27w)"/>
    <s v="Standard"/>
    <m/>
    <s v="WP source e.g.: SCE13LG087r0; Not used in 2013-14 Lighting Disposition"/>
    <s v="None"/>
    <s v="DEER2011"/>
  </r>
  <r>
    <n v="4510"/>
    <s v="C-In-LFLmpBlst-T8-48in-25w+El-IS-NLO(27w)-dWP4-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971"/>
    <s v="LFLmpBlst-T8-48in-32w-2g+El-IS-NLO(31w)"/>
    <s v="LFLmpBlst-T8-48in-32w-2g+El-IS-NLO(31w)"/>
    <s v="LFLmpBlst-T8-48in-25w+El-IS-NLO(27w)"/>
    <s v="Standard"/>
    <m/>
    <s v="WP source e.g.: WPSDGENRLG0013r3; Not used in 2013-14 Lighting Disposition"/>
    <s v="None"/>
    <s v="DEER2011"/>
  </r>
  <r>
    <n v="4511"/>
    <s v="C-In-LFLmpBlst-T8-48in-25w+El-IS-NLO(28w)-dWP15-dWC3"/>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972"/>
    <s v="LFLmpBlst-T12-48in-34w+MagES-RS-NLO(43w)"/>
    <s v="LFLmpBlst-T8-48in-32w-2g+El-IS-NLO(31w)"/>
    <s v="LFLmpBlst-T8-48in-25w+El-IS-NLO(28w)"/>
    <s v="Standard"/>
    <m/>
    <s v="WP source e.g.: WPSDGENRLG0013r3"/>
    <s v="DEER1314-Ltg-Com-LF"/>
    <s v="DEER1314"/>
  </r>
  <r>
    <n v="4512"/>
    <s v="C-In-LFLmpBlst-T8-48in-25w+El-IS-NLO(45w)-dWP14-1"/>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710 lm, CRI = 75, rated life = 15000 hours (2): LF Ballast: Electronic, Instant Start, Normal LO (1); Total Watts = 59"/>
    <x v="973"/>
    <s v="LFLmpBlst-T8-48in-32w-1g+El-IS-NLO(59w)"/>
    <s v="LFLmpBlst-T8-48in-32w-1g+El-IS-NLO(59w)"/>
    <s v="LFLmpBlst-T8-48in-25w+El-IS-NLO(45w)"/>
    <s v="Standard"/>
    <m/>
    <s v="WP source e.g.: WPSDGENRLG0013r3; Expires 6-30-2014; Not used in 2013-14 Lighting Disposition"/>
    <s v="None"/>
    <s v="DEER2011"/>
  </r>
  <r>
    <n v="4513"/>
    <s v="C-In-LFLmpBlst-T8-48in-25w+El-IS-NLO(45w)-dWP14-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73"/>
    <s v="LFLmpBlst-T8-48in-32w-2g+El-IS-NLO(59w)"/>
    <s v="LFLmpBlst-T8-48in-32w-2g+El-IS-NLO(59w)"/>
    <s v="LFLmpBlst-T8-48in-25w+El-IS-NLO(45w)"/>
    <s v="Standard"/>
    <m/>
    <s v="WP source e.g.: PGECOLTG116r5; Expires 6-30-2014; Not used in 2013-14 Lighting Disposition"/>
    <s v="None"/>
    <s v="DEER2011"/>
  </r>
  <r>
    <n v="4514"/>
    <s v="C-In-LFLmpBlst-T8-48in-25w+El-IS-NLO(45w)-dWP14-dWC14"/>
    <x v="485"/>
    <s v="DEER1314"/>
    <s v="Lighting Disposition"/>
    <d v="2015-03-06T00:00:00"/>
    <s v="Disposition: MeasuresList-May222014.xlsx"/>
    <s v="Er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970 lm, CRI = 82, rated life = 20000 hours (2): LF Ballast: Electronic, Instant Start, Normal LO (1); Total Watts = 59"/>
    <x v="973"/>
    <s v="LFLmpBlst-T8-48in-32w-1g+El-IS-NLO(59w)"/>
    <s v="LFLmpBlst-T8-48in-32w-2g+El-IS-NLO(59w)"/>
    <s v="LFLmpBlst-T8-48in-25w+El-IS-NLO(45w)"/>
    <s v="Standard"/>
    <m/>
    <s v="WP source e.g.: SCE13LG087r0"/>
    <s v="DEER1314-Ltg-Com-LF"/>
    <s v="DEER1314"/>
  </r>
  <r>
    <n v="4515"/>
    <s v="C-In-LFLmpBlst-T8-48in-25w+El-IS-NLO(68w)-dWP2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74"/>
    <s v="LFLmpBlst-T8-48in-32w-2g+El-IS-NLO(89w)"/>
    <s v="LFLmpBlst-T8-48in-32w-2g+El-IS-NLO(89w)"/>
    <s v="LFLmpBlst-T8-48in-25w+El-IS-NLO(68w)"/>
    <s v="Standard"/>
    <m/>
    <s v="WP source e.g.: SCE13LG092r0"/>
    <s v="DEER1314-Ltg-Com-LF"/>
    <s v="DEER1314"/>
  </r>
  <r>
    <n v="4516"/>
    <s v="C-In-LFLmpBlst-T8-48in-25w+El-IS-NLO(90w)-dWP2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75"/>
    <s v="LFLmpBlst-T8-48in-32w-1g+El-IS-NLO(112w)"/>
    <s v="LFLmpBlst-T8-48in-32w-1g+El-IS-NLO(112w)"/>
    <s v="LFLmpBlst-T8-48in-25w+El-IS-NLO(90w)"/>
    <s v="Standard"/>
    <m/>
    <s v="WP source e.g.: WPSDGENRLG0120r3"/>
    <s v="DEER1314-Ltg-Com-LF"/>
    <s v="DEER1314"/>
  </r>
  <r>
    <n v="4517"/>
    <s v="C-In-LFLmpBlst-T8-48in-25w+El-IS-RLO(22w)-dWP14-dWC9"/>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0.5); Total Watts = 36"/>
    <s v="LF lamp and ballast: LF lamp: T8, 48 inch, 32W, 2970 lm, CRI = 82, rated life = 20000 hours (1): LF Ballast: Electronic, Instant Start, Normal LO (1); Total Watts = 31"/>
    <x v="976"/>
    <s v="LFLmpBlst-T12-48in-34w+MagES-RS-NLO(36w)"/>
    <s v="LFLmpBlst-T8-48in-32w-2g+El-IS-NLO(31w)"/>
    <s v="LFLmpBlst-T8-48in-25w+El-IS-RLO(22w)"/>
    <s v="Standard"/>
    <m/>
    <s v="WP source e.g.: SCE13LG087r0"/>
    <s v="DEER1314-Ltg-Com-LF"/>
    <s v="DEER1314"/>
  </r>
  <r>
    <n v="4518"/>
    <s v="C-In-LFLmpBlst-T8-48in-25w+El-IS-RLO(22w)-dWP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76"/>
    <s v="LFLmpBlst-T8-48in-32w-1g+El-IS-NLO(31w)"/>
    <s v="LFLmpBlst-T8-48in-32w-1g+El-IS-NLO(31w)"/>
    <s v="LFLmpBlst-T8-48in-25w+El-IS-RLO(22w)"/>
    <s v="Standard"/>
    <m/>
    <s v="WP source e.g.: SCE13LG087r0"/>
    <s v="DEER1314-Ltg-Com-LF"/>
    <s v="DEER1314"/>
  </r>
  <r>
    <n v="4519"/>
    <s v="C-In-LFLmpBlst-T8-48in-25w+El-IS-RLO(38w)-dWP21-dWC21"/>
    <x v="485"/>
    <s v="DEER1314"/>
    <s v="Lighting Disposition"/>
    <d v="2015-03-06T00:00:00"/>
    <s v="Disposition: MeasuresList-Dec1-2014.xlsx"/>
    <s v="ErRobNc"/>
    <s v="Com-Iltg-dWatt-LF"/>
    <s v="DEER"/>
    <s v="Scaled"/>
    <s v="Delta"/>
    <n v="0"/>
    <n v="0"/>
    <s v="None"/>
    <m/>
    <b v="1"/>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970 lm, CRI = 82, rated life = 20000 hours (2): LF Ballast: Electronic, Instant Start, Normal LO (1); Total Watts = 59"/>
    <x v="977"/>
    <s v="LFLmpBlst-T8-48in-32w-1g+El-IS-NLO(59w)"/>
    <s v="LFLmpBlst-T8-48in-32w-2g+El-IS-NLO(59w)"/>
    <s v="LFLmpBlst-T8-48in-25w+El-IS-RLO(38w)"/>
    <s v="Standard"/>
    <m/>
    <m/>
    <s v="DEER1314-Ltg-Com-LF"/>
    <s v="DEER1314"/>
  </r>
  <r>
    <n v="4520"/>
    <s v="C-In-LFLmpBlst-T8-48in-25w+El-IS-RLO(38w)-dWP34-dWC21"/>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Total Watts = 59"/>
    <x v="977"/>
    <s v="LFLmpBlst-T12-48in-34w+MagES-RS-NLO(72w)"/>
    <s v="LFLmpBlst-T8-48in-32w-2g+El-IS-NLO(59w)"/>
    <s v="LFLmpBlst-T8-48in-25w+El-IS-RLO(38w)"/>
    <s v="Standard"/>
    <m/>
    <m/>
    <s v="DEER1314-Ltg-Com-LF"/>
    <s v="DEER1314"/>
  </r>
  <r>
    <n v="4521"/>
    <s v="C-In-LFLmpBlst-T8-48in-25w+El-IS-RLO(44w)-dWP15"/>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710 lm, CRI = 75, rated life = 15000 hours (2): LF Ballast: Electronic, Instant Start, Normal LO (1); Total Watts = 59"/>
    <x v="978"/>
    <s v="LFLmpBlst-T8-48in-32w-1g+El-IS-NLO(59w)"/>
    <s v="LFLmpBlst-T8-48in-32w-1g+El-IS-NLO(59w)"/>
    <s v="LFLmpBlst-T8-48in-25w+El-IS-RLO(44w)"/>
    <s v="Standard"/>
    <m/>
    <s v="WP source e.g.: WPSDGENRLG0013r3; Not used in 2013-14 Lighting Disposition"/>
    <s v="None"/>
    <s v="DEER2011"/>
  </r>
  <r>
    <n v="4522"/>
    <s v="C-In-LFLmpBlst-T8-48in-25w+El-IS-RLO(44w)-dWP28-dWC15"/>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Total Watts = 59"/>
    <x v="978"/>
    <s v="LFLmpBlst-T12-48in-34w+MagES-RS-NLO(72w)"/>
    <s v="LFLmpBlst-T8-48in-32w-2g+El-IS-NLO(59w)"/>
    <s v="LFLmpBlst-T8-48in-25w+El-IS-RLO(44w)"/>
    <s v="Standard"/>
    <m/>
    <s v="WP source e.g.: SCE13LG087r0; Not used in 2013-14 Lighting Disposition"/>
    <s v="None"/>
    <s v="DEER2011"/>
  </r>
  <r>
    <n v="4523"/>
    <s v="C-In-LFLmpBlst-T8-48in-25w+El-IS-RLO(66w)-dWP23"/>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3): LF Ballast: Electronic, Instant Start, Normal LO (1); Total Watts = 89"/>
    <x v="979"/>
    <s v="LFLmpBlst-T8-48in-32w-1g+El-IS-NLO(89w)"/>
    <s v="LFLmpBlst-T8-48in-32w-1g+El-IS-NLO(89w)"/>
    <s v="LFLmpBlst-T8-48in-25w+El-IS-RLO(66w)"/>
    <s v="Standard"/>
    <m/>
    <s v="WP source e.g.: SCE13LG087r0; Not used in 2013-14 Lighting Disposition"/>
    <s v="None"/>
    <s v="DEER2011"/>
  </r>
  <r>
    <n v="4524"/>
    <s v="C-In-LFLmpBlst-T8-48in-25w+El-IS-RLO(66w)-dWP49-dWC24"/>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2); Total Watts = 90"/>
    <x v="979"/>
    <s v="LFLmpBlst-T12-48in-34w+MagES-RS-NLO(115w)"/>
    <s v="LFLmpBlst-T8-48in-32w-2g+El-IS-NLO(90w)"/>
    <s v="LFLmpBlst-T8-48in-25w+El-IS-RLO(66w)"/>
    <s v="Standard"/>
    <m/>
    <s v="WP source e.g.: SCE13LG087r0; Expires 6-30-2014; Not used in 2013-14 Lighting Disposition"/>
    <s v="None"/>
    <s v="DEER2011"/>
  </r>
  <r>
    <n v="4525"/>
    <s v="C-In-LFLmpBlst-T8-48in-25w+El-IS-RLO(90w)-dWP2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80"/>
    <s v="LFLmpBlst-T8-48in-32w-1g+El-IS-NLO(112w)"/>
    <s v="LFLmpBlst-T8-48in-32w-1g+El-IS-NLO(112w)"/>
    <s v="LFLmpBlst-T8-48in-25w+El-IS-RLO(90w)"/>
    <s v="Standard"/>
    <m/>
    <s v="WP source e.g.: SCE13LG087r0; Expires 6-30-2014; Not used in 2013-14 Lighting Disposition"/>
    <s v="None"/>
    <s v="DEER2011"/>
  </r>
  <r>
    <n v="4526"/>
    <s v="C-In-LFLmpBlst-T8-48in-25w+El-IS-RLO(90w)-dWP54-dWC28"/>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2); Total Watts = 118"/>
    <x v="980"/>
    <s v="LFLmpBlst-T12-48in-34w+MagES-RS-NLO(144w)"/>
    <s v="LFLmpBlst-T8-48in-32w-2g+El-IS-NLO(118w)"/>
    <s v="LFLmpBlst-T8-48in-25w+El-IS-RLO(90w)"/>
    <s v="Standard"/>
    <m/>
    <s v="WP source e.g.: WPSDGENRLG0013r3; Expires 6-30-2014; Not used in 2013-14 Lighting Disposition"/>
    <s v="None"/>
    <s v="DEER2011"/>
  </r>
  <r>
    <n v="4527"/>
    <s v="C-In-LFLmpBlst-T8-48in-25w+El-IS-RLO-1(58w)-dWP31-dWC31"/>
    <x v="485"/>
    <s v="DEER1314"/>
    <s v="Lighting Disposition"/>
    <d v="2015-03-06T00:00:00"/>
    <s v="Disposition: MeasuresList-Dec1-2014.xlsx"/>
    <s v="ErRobNc"/>
    <s v="Com-Iltg-dWatt-LF"/>
    <s v="DEER"/>
    <s v="Scaled"/>
    <s v="Delta"/>
    <n v="0"/>
    <n v="0"/>
    <s v="None"/>
    <m/>
    <b v="1"/>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970 lm, CRI = 82, rated life = 20000 hours (3): LF Ballast: Electronic, Instant Start, Normal LO (1); Total Watts = 89"/>
    <x v="981"/>
    <s v="LFLmpBlst-T8-48in-32w-1g+El-IS-NLO(89w)"/>
    <s v="LFLmpBlst-T8-48in-32w-2g+El-IS-NLO(89w)"/>
    <s v="LFLmpBlst-T8-48in-25w+El-IS-RLO-1(58w)"/>
    <s v="Standard"/>
    <m/>
    <m/>
    <s v="DEER1314-Ltg-Com-LF"/>
    <s v="DEER1314"/>
  </r>
  <r>
    <n v="4528"/>
    <s v="C-In-LFLmpBlst-T8-48in-25w+El-IS-RLO-1(58w)-dWP57-dWC31"/>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981"/>
    <s v="LFLmpBlst-T12-48in-34w+MagES-RS-NLO(115w)"/>
    <s v="LFLmpBlst-T8-48in-32w-2g+El-IS-NLO(89w)"/>
    <s v="LFLmpBlst-T8-48in-25w+El-IS-RLO-1(58w)"/>
    <s v="Standard"/>
    <m/>
    <m/>
    <s v="DEER1314-Ltg-Com-LF"/>
    <s v="DEER1314"/>
  </r>
  <r>
    <n v="4529"/>
    <s v="C-In-LFLmpBlst-T8-48in-25w+El-IS-RLO-1(76w)-dWP36-dWC36"/>
    <x v="485"/>
    <s v="DEER1314"/>
    <s v="Lighting Disposition"/>
    <d v="2015-03-06T00:00:00"/>
    <s v="Disposition: MeasuresList-Dec1-2014.xlsx"/>
    <s v="ErRobNc"/>
    <s v="Com-Iltg-dWatt-LF"/>
    <s v="DEER"/>
    <s v="Scaled"/>
    <s v="Delta"/>
    <n v="0"/>
    <n v="0"/>
    <s v="None"/>
    <m/>
    <b v="1"/>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970 lm, CRI = 82, rated life = 20000 hours (4): LF Ballast: Electronic, Instant Start, Normal LO (1); Total Watts = 112"/>
    <x v="982"/>
    <s v="LFLmpBlst-T8-48in-32w-1g+El-IS-NLO(112w)"/>
    <s v="LFLmpBlst-T8-48in-32w-2g+El-IS-NLO(112w)"/>
    <s v="LFLmpBlst-T8-48in-25w+El-IS-RLO-1(76w)"/>
    <s v="Standard"/>
    <m/>
    <m/>
    <s v="DEER1314-Ltg-Com-LF"/>
    <s v="DEER1314"/>
  </r>
  <r>
    <n v="4530"/>
    <s v="C-In-LFLmpBlst-T8-48in-25w+El-IS-RLO-1(76w)-dWP68-dWC36"/>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1); Total Watts = 112"/>
    <x v="982"/>
    <s v="LFLmpBlst-T12-48in-34w+MagES-RS-NLO(144w)"/>
    <s v="LFLmpBlst-T8-48in-32w-2g+El-IS-NLO(112w)"/>
    <s v="LFLmpBlst-T8-48in-25w+El-IS-RLO-1(76w)"/>
    <s v="Standard"/>
    <m/>
    <m/>
    <s v="DEER1314-Ltg-Com-LF"/>
    <s v="DEER1314"/>
  </r>
  <r>
    <n v="4531"/>
    <s v="C-In-LFLmpBlst-T8-48in-28w+El-IS-HLO(67w)-dWP2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83"/>
    <s v="LFLmpBlst-T8-48in-32w-2g+El-IS-NLO(89w)"/>
    <s v="LFLmpBlst-T8-48in-32w-2g+El-IS-NLO(89w)"/>
    <s v="LFLmpBlst-T8-48in-28w+El-IS-HLO(67w)"/>
    <s v="Standard"/>
    <m/>
    <s v="WP source e.g.: WPSDGENRLG0013r3"/>
    <s v="DEER1314-Ltg-Com-LF"/>
    <s v="DEER1314"/>
  </r>
  <r>
    <n v="4532"/>
    <s v="C-In-LFLmpBlst-T8-48in-28w+El-IS-HLO(67w)-dWP4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83"/>
    <s v="LFLmpBlst-T8-48in-32w-1g+El-IS-NLO(112w)"/>
    <s v="LFLmpBlst-T8-48in-32w-1g+El-IS-NLO(112w)"/>
    <s v="LFLmpBlst-T8-48in-28w+El-IS-HLO(67w)"/>
    <s v="Standard"/>
    <m/>
    <s v="WP source e.g.: WPSDGENRLG0013r3"/>
    <s v="DEER1314-Ltg-Com-LF"/>
    <s v="DEER1314"/>
  </r>
  <r>
    <n v="4533"/>
    <s v="C-In-LFLmpBlst-T8-48in-28w+El-IS-HLO+Refl(67w)-dWP2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84"/>
    <s v="LFLmpBlst-T8-48in-32w-2g+El-IS-NLO(89w)"/>
    <s v="LFLmpBlst-T8-48in-32w-2g+El-IS-NLO(89w)"/>
    <s v="LFLmpBlst-T8-48in-28w+El-IS-HLO+Refl(67w)"/>
    <s v="Standard"/>
    <m/>
    <s v="WP source e.g.: WPSDGENRLG0013r3"/>
    <s v="DEER1314-Ltg-Com-LF"/>
    <s v="DEER1314"/>
  </r>
  <r>
    <n v="4534"/>
    <s v="C-In-LFLmpBlst-T8-48in-28w+El-IS-HLO+Refl(67w)-dWP4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84"/>
    <s v="LFLmpBlst-T8-48in-32w-1g+El-IS-NLO(112w)"/>
    <s v="LFLmpBlst-T8-48in-32w-1g+El-IS-NLO(112w)"/>
    <s v="LFLmpBlst-T8-48in-28w+El-IS-HLO+Refl(67w)"/>
    <s v="Standard"/>
    <m/>
    <s v="WP source e.g.: WPSDGENRLG0013r3"/>
    <s v="DEER1314-Ltg-Com-LF"/>
    <s v="DEER1314"/>
  </r>
  <r>
    <n v="4535"/>
    <s v="C-In-LFLmpBlst-T8-48in-28w+El-IS-NLO(26w)-dWP4"/>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5"/>
    <s v="LFLmpBlst-T8-48in-32w-1g+El-IS-NLO-3(30w)"/>
    <s v="LFLmpBlst-T8-48in-32w-1g+El-IS-NLO-3(30w)"/>
    <s v="LFLmpBlst-T8-48in-28w+El-IS-NLO(26w)"/>
    <s v="Standard"/>
    <m/>
    <m/>
    <s v="DEER1314-Ltg-Com-LF"/>
    <s v="DEER1314"/>
  </r>
  <r>
    <n v="4536"/>
    <s v="C-In-LFLmpBlst-T8-48in-28w+El-IS-NLO(27w)-dWP3-1"/>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86"/>
    <s v="LFLmpBlst-T8-48in-32w-2g+El-IS-NLO-2(30w)"/>
    <s v="LFLmpBlst-T8-48in-32w-2g+El-IS-NLO-2(30w)"/>
    <s v="LFLmpBlst-T8-48in-28w+El-IS-NLO(27w)"/>
    <s v="Standard"/>
    <m/>
    <m/>
    <s v="DEER1314-Ltg-Com-LF"/>
    <s v="DEER1314"/>
  </r>
  <r>
    <n v="4537"/>
    <s v="C-In-LFLmpBlst-T8-48in-28w+El-IS-NLO(27w)-dWP3-2"/>
    <x v="485"/>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6"/>
    <s v="LFLmpBlst-T8-48in-32w-1g+El-IS-NLO-3(30w)"/>
    <s v="LFLmpBlst-T8-48in-32w-1g+El-IS-NLO-3(30w)"/>
    <s v="LFLmpBlst-T8-48in-28w+El-IS-NLO(27w)"/>
    <s v="Standard"/>
    <m/>
    <m/>
    <s v="DEER1314-Ltg-Com-LF"/>
    <s v="DEER1314"/>
  </r>
  <r>
    <n v="4538"/>
    <s v="C-In-LFLmpBlst-T8-48in-28w+El-IS-NLO(27w)-dWP4"/>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86"/>
    <s v="LFLmpBlst-T8-48in-32w-1g+El-IS-NLO(31w)"/>
    <s v="LFLmpBlst-T8-48in-32w-1g+El-IS-NLO(31w)"/>
    <s v="LFLmpBlst-T8-48in-28w+El-IS-NLO(27w)"/>
    <s v="Standard"/>
    <m/>
    <s v="WP source e.g.: WPSDGENRLG0013r3; Expires 6-30-2014; Not used in 2013-14 Lighting Disposition"/>
    <s v="None"/>
    <s v="DEER2011"/>
  </r>
  <r>
    <n v="4539"/>
    <s v="C-In-LFLmpBlst-T8-48in-28w+El-IS-NLO(28w)-dWP3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87"/>
    <s v="LFLmpBlst-T8-48in-32w-2g+El-IS-NLO(59w)"/>
    <s v="LFLmpBlst-T8-48in-32w-2g+El-IS-NLO(59w)"/>
    <s v="LFLmpBlst-T8-48in-28w+El-IS-NLO(28w)"/>
    <s v="Standard"/>
    <m/>
    <s v="WP source e.g.: WPSDGENRLG0013r3"/>
    <s v="DEER1314-Ltg-Com-LF"/>
    <s v="DEER1314"/>
  </r>
  <r>
    <n v="4540"/>
    <s v="C-In-LFLmpBlst-T8-48in-28w+El-IS-NLO(28w)-dWP3-1"/>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87"/>
    <s v="LFLmpBlst-T8-48in-32w-1g+El-IS-NLO(31w)"/>
    <s v="LFLmpBlst-T8-48in-32w-1g+El-IS-NLO(31w)"/>
    <s v="LFLmpBlst-T8-48in-28w+El-IS-NLO(28w)"/>
    <s v="Standard"/>
    <m/>
    <s v="WP source e.g.: WPSDGENRLG0013r3; Expires 6-30-2014; Not used in 2013-14 Lighting Disposition"/>
    <s v="None"/>
    <s v="DEER2011"/>
  </r>
  <r>
    <n v="4541"/>
    <s v="C-In-LFLmpBlst-T8-48in-28w+El-IS-NLO(28w)-dWP3-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987"/>
    <s v="LFLmpBlst-T8-48in-32w-2g+El-IS-NLO(31w)"/>
    <s v="LFLmpBlst-T8-48in-32w-2g+El-IS-NLO(31w)"/>
    <s v="LFLmpBlst-T8-48in-28w+El-IS-NLO(28w)"/>
    <s v="Standard"/>
    <m/>
    <s v="WP source e.g.: SCE13LG087r0; Expires 6-30-2014; Not used in 2013-14 Lighting Disposition"/>
    <s v="None"/>
    <s v="DEER2011"/>
  </r>
  <r>
    <n v="4542"/>
    <s v="C-In-LFLmpBlst-T8-48in-28w+El-IS-NLO(28w)-dWP5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987"/>
    <s v="LFLmpBlst-T8-48in-32w-3g+El-IS-NLO(83w)"/>
    <s v="LFLmpBlst-T8-48in-32w-3g+El-IS-NLO(83w)"/>
    <s v="LFLmpBlst-T8-48in-28w+El-IS-NLO(28w)"/>
    <s v="Standard"/>
    <m/>
    <s v="WP source e.g.: SCE13LG087r0"/>
    <s v="DEER1314-Ltg-Com-LF"/>
    <s v="DEER1314"/>
  </r>
  <r>
    <n v="4543"/>
    <s v="C-In-LFLmpBlst-T8-48in-28w+El-IS-NLO(30.3w)-dWP0"/>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0.5"/>
    <s v="LF lamp and ballast: LF lamp: T8, 48 inch, 32W, 2710 lm, CRI = 75, rated life = 15000 hours (1): LF Ballast: Electronic, Instant Start, Normal LO (0.33); Total Watts = 30.5"/>
    <x v="988"/>
    <s v="LFLmpBlst-T8-48in-32w-1g+El-IS-NLO(30.5w)"/>
    <s v="LFLmpBlst-T8-48in-32w-1g+El-IS-NLO(30.5w)"/>
    <s v="LFLmpBlst-T8-48in-28w+El-IS-NLO(30.3w)"/>
    <s v="Standard"/>
    <m/>
    <s v="WP source e.g.: SCE13LG087r0; Expires 6-30-2014; Not used in 2013-14 Lighting Disposition"/>
    <s v="None"/>
    <s v="DEER2011"/>
  </r>
  <r>
    <n v="4544"/>
    <s v="C-In-LFLmpBlst-T8-48in-28w+El-IS-NLO(53w)-dWP11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9W, 2750 lm, CRI = 60, rated life = 20000 hours (4): LF Ballast: Standard Magnetic (pre-EPACT), Instant Start, Normal LO (1); Total Watts = 168"/>
    <s v="LF lamp and ballast: LF lamp: T8, 48 inch, 28W, 2585 lm, CRI = 85, rated life = 24000 hours (2): LF Ballast: Electronic, Instant Start, Normal LO (1); Total Watts = 53"/>
    <x v="989"/>
    <s v="LFLmpBlst-T12-48in-39w+MagStd-IS-NLO(168w)"/>
    <s v="LFLmpBlst-T8-48in-28w+El-IS-NLO(53w)"/>
    <s v="LFLmpBlst-T8-48in-28w+El-IS-NLO(53w)"/>
    <s v="Standard"/>
    <m/>
    <m/>
    <s v="DEER1314-Ltg-Com-LF"/>
    <s v="DEER1314"/>
  </r>
  <r>
    <n v="4545"/>
    <s v="C-In-LFLmpBlst-T8-48in-28w+El-IS-NLO(53w)-dWP115-dWC59"/>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4): LF Ballast: Standard Magnetic (pre-EPACT), Instant Start, Normal LO (1); Total Watts = 168"/>
    <s v="LF lamp and ballast: LF lamp: T8, 48 inch, 32W, 2710 lm, CRI = 75, rated life = 15000 hours (4): LF Ballast: Electronic, Instant Start, Normal LO (1); Total Watts = 112"/>
    <x v="989"/>
    <s v="LFLmpBlst-T12-48in-39w+MagStd-IS-NLO(168w)"/>
    <s v="LFLmpBlst-T8-48in-32w-1g+El-IS-NLO(112w)"/>
    <s v="LFLmpBlst-T8-48in-28w+El-IS-NLO(53w)"/>
    <s v="Standard"/>
    <m/>
    <s v="WP source e.g.: SCE13LG087r0; Expires 6-30-2014; Not used in 2013-14 Lighting Disposition"/>
    <s v="None"/>
    <s v="DEER2011"/>
  </r>
  <r>
    <n v="4546"/>
    <s v="C-In-LFLmpBlst-T8-48in-28w+El-IS-NLO(53w)-dWP36"/>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89"/>
    <s v="LFLmpBlst-T8-48in-32w-2g+El-IS-NLO(89w)"/>
    <s v="LFLmpBlst-T8-48in-32w-2g+El-IS-NLO(89w)"/>
    <s v="LFLmpBlst-T8-48in-28w+El-IS-NLO(53w)"/>
    <s v="Standard"/>
    <m/>
    <s v="WP source e.g.: PGECOLTG116r5"/>
    <s v="DEER1314-Ltg-Com-LF"/>
    <s v="DEER1314"/>
  </r>
  <r>
    <n v="4547"/>
    <s v="C-In-LFLmpBlst-T8-48in-28w+El-IS-NLO(53w)-dWP5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89"/>
    <s v="LFLmpBlst-T8-48in-32w-1g+El-IS-NLO(112w)"/>
    <s v="LFLmpBlst-T8-48in-32w-1g+El-IS-NLO(112w)"/>
    <s v="LFLmpBlst-T8-48in-28w+El-IS-NLO(53w)"/>
    <s v="Standard"/>
    <m/>
    <s v="WP source e.g.: WPSDGENRLG0120r3"/>
    <s v="DEER1314-Ltg-Com-LF"/>
    <s v="DEER1314"/>
  </r>
  <r>
    <n v="4548"/>
    <s v="C-In-LFLmpBlst-T8-48in-28w+El-IS-NLO(53w)-dWP6-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710 lm, CRI = 75, rated life = 15000 hours (2): LF Ballast: Electronic, Instant Start, Normal LO (1); Total Watts = 59"/>
    <x v="989"/>
    <s v="LFLmpBlst-T8-48in-32w-1g+El-IS-NLO(59w)"/>
    <s v="LFLmpBlst-T8-48in-32w-1g+El-IS-NLO(59w)"/>
    <s v="LFLmpBlst-T8-48in-28w+El-IS-NLO(53w)"/>
    <s v="Standard"/>
    <m/>
    <s v="WP source e.g.: SCE13LG087r0"/>
    <s v="DEER1314-Ltg-Com-LF"/>
    <s v="DEER1314"/>
  </r>
  <r>
    <n v="4549"/>
    <s v="C-In-LFLmpBlst-T8-48in-28w+El-IS-NLO(53w)-dWP6-2"/>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89"/>
    <s v="LFLmpBlst-T8-48in-32w-2g+El-IS-NLO(59w)"/>
    <s v="LFLmpBlst-T8-48in-32w-2g+El-IS-NLO(59w)"/>
    <s v="LFLmpBlst-T8-48in-28w+El-IS-NLO(53w)"/>
    <s v="Standard"/>
    <m/>
    <s v="WP source e.g.: PGECOLTG160r1; Expires 6-30-2014; Not used in 2013-14 Lighting Disposition"/>
    <s v="None"/>
    <s v="DEER2011"/>
  </r>
  <r>
    <n v="4550"/>
    <s v="C-In-LFLmpBlst-T8-48in-28w+El-IS-NLO(53w)-dWP67-dWC0"/>
    <x v="485"/>
    <s v="DEER1314"/>
    <s v="Lighting Disposition"/>
    <d v="2015-03-06T00:00:00"/>
    <s v="Disposition: MeasuresList-Dec1-2014.xlsx"/>
    <s v="ErRul"/>
    <s v="Com-Iltg-dWatt-LF"/>
    <s v="DEER"/>
    <s v="Scaled"/>
    <s v="Delta"/>
    <n v="0"/>
    <n v="0"/>
    <s v="None"/>
    <m/>
    <b v="1"/>
    <m/>
    <b v="1"/>
    <s v="Com"/>
    <s v="Any"/>
    <x v="4"/>
    <s v="InGen"/>
    <s v="Ltg_Lmp+Blst"/>
    <x v="25"/>
    <m/>
    <m/>
    <s v="ILtg-Lfluor-Elec"/>
    <s v="ILtg-Lfluor-Elec"/>
    <s v="LF lamp and ballast: LF lamp: T12, 48 inch, 39W, 2750 lm, CRI = 60, rated life = 20000 hours (3): LF Ballast: Electronic, Instant Start, Normal LO (1); Total Watts = 120"/>
    <s v="LF lamp and ballast: LF lamp: T8, 48 inch, 28W, 2585 lm, CRI = 85, rated life = 24000 hours (2): LF Ballast: Electronic, Instant Start, Normal LO (1); Total Watts = 53"/>
    <x v="989"/>
    <s v="LFLmpBlst-T12-48in-39w+El-IS-NLO(120w)"/>
    <s v="LFLmpBlst-T8-48in-28w+El-IS-NLO(53w)"/>
    <s v="LFLmpBlst-T8-48in-28w+El-IS-NLO(53w)"/>
    <s v="Standard"/>
    <m/>
    <m/>
    <s v="DEER1314-Ltg-Com-LF"/>
    <s v="DEER1314"/>
  </r>
  <r>
    <n v="4551"/>
    <s v="C-In-LFLmpBlst-T8-48in-28w+El-IS-NLO(53w)-dWP67-dWC36"/>
    <x v="485"/>
    <s v="DEER2011"/>
    <s v="Lighting Disposition"/>
    <d v="2014-05-30T00:00:00"/>
    <s v="Disposition: MeasuresList-May222014.xlsx"/>
    <s v="ErRobNc"/>
    <s v="Com-Iltg-dWatt-LF"/>
    <s v="DEER"/>
    <s v="Scaled"/>
    <s v="Delta"/>
    <n v="0"/>
    <n v="0"/>
    <s v="None"/>
    <m/>
    <b v="0"/>
    <m/>
    <b v="1"/>
    <s v="Com"/>
    <s v="Any"/>
    <x v="4"/>
    <s v="InGen"/>
    <s v="Ltg_Lmp+Blst"/>
    <x v="25"/>
    <m/>
    <m/>
    <s v="ILtg-Lfluor-Elec"/>
    <s v="ILtg-Lfluor-Elec"/>
    <s v="LF lamp and ballast: LF lamp: T12, 48 inch, 39W, 2750 lm, CRI = 60, rated life = 20000 hours (3): LF Ballast: Electronic, Instant Start, Normal LO (1); Total Watts = 120"/>
    <s v="LF lamp and ballast: LF lamp: T8, 48 inch, 32W, 2970 lm, CRI = 82, rated life = 20000 hours (3): LF Ballast: Electronic, Instant Start, Normal LO (1); Total Watts = 89"/>
    <x v="989"/>
    <s v="LFLmpBlst-T12-48in-39w+El-IS-NLO(120w)"/>
    <s v="LFLmpBlst-T8-48in-32w-2g+El-IS-NLO(89w)"/>
    <s v="LFLmpBlst-T8-48in-28w+El-IS-NLO(53w)"/>
    <s v="Standard"/>
    <m/>
    <s v="WP source e.g.: SCE13LG087r0; Expires 6-30-2014; Not used in 2013-14 Lighting Disposition"/>
    <s v="None"/>
    <s v="DEER2011"/>
  </r>
  <r>
    <n v="4552"/>
    <s v="C-In-LFLmpBlst-T8-48in-28w+El-IS-NLO(75w)-dWP1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90"/>
    <s v="LFLmpBlst-T8-48in-32w-2g+El-IS-NLO(89w)"/>
    <s v="LFLmpBlst-T8-48in-32w-2g+El-IS-NLO(89w)"/>
    <s v="LFLmpBlst-T8-48in-28w+El-IS-NLO(75w)"/>
    <s v="Standard"/>
    <m/>
    <s v="WP source e.g.: SCE13LG092r0"/>
    <s v="DEER1314-Ltg-Com-LF"/>
    <s v="DEER1314"/>
  </r>
  <r>
    <n v="4553"/>
    <s v="C-In-LFLmpBlst-T8-48in-28w+El-IS-NLO(98w)-dWP1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1"/>
    <s v="LFLmpBlst-T8-48in-32w-1g+El-IS-NLO(112w)"/>
    <s v="LFLmpBlst-T8-48in-32w-1g+El-IS-NLO(112w)"/>
    <s v="LFLmpBlst-T8-48in-28w+El-IS-NLO(98w)"/>
    <s v="Standard"/>
    <m/>
    <s v="WP source e.g.: SCE13LG087r0"/>
    <s v="DEER1314-Ltg-Com-LF"/>
    <s v="DEER1314"/>
  </r>
  <r>
    <n v="4554"/>
    <s v="C-In-LFLmpBlst-T8-48in-28w+El-IS-NLO+Refl(53w)-dWP36"/>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92"/>
    <s v="LFLmpBlst-T8-48in-32w-2g+El-IS-NLO(89w)"/>
    <s v="LFLmpBlst-T8-48in-32w-2g+El-IS-NLO(89w)"/>
    <s v="LFLmpBlst-T8-48in-28w+El-IS-NLO+Refl(53w)"/>
    <s v="Standard"/>
    <m/>
    <s v="WP source e.g.: SCE13LG087r0"/>
    <s v="DEER1314-Ltg-Com-LF"/>
    <s v="DEER1314"/>
  </r>
  <r>
    <n v="4555"/>
    <s v="C-In-LFLmpBlst-T8-48in-28w+El-IS-NLO+Refl(53w)-dWP5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2"/>
    <s v="LFLmpBlst-T8-48in-32w-1g+El-IS-NLO(112w)"/>
    <s v="LFLmpBlst-T8-48in-32w-1g+El-IS-NLO(112w)"/>
    <s v="LFLmpBlst-T8-48in-28w+El-IS-NLO+Refl(53w)"/>
    <s v="Standard"/>
    <m/>
    <s v="WP source e.g.: SCE13LG087r0"/>
    <s v="DEER1314-Ltg-Com-LF"/>
    <s v="DEER1314"/>
  </r>
  <r>
    <n v="4556"/>
    <s v="C-In-LFLmpBlst-T8-48in-28w+El-IS-NLO+Refl(53w)-dWP67-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9W, 2750 lm, CRI = 60, rated life = 20000 hours (3): LF Ballast: Hybrid, Instant Start, Normal LO (1.5); Total Watts = 120"/>
    <s v="LF lamp and ballast: LF lamp: T8, 48 inch, 28W, 2585 lm, CRI = 85, rated life = 24000 hours (2): LF Ballast: Electronic, Instant Start, Normal LO (1); Any type of reflector; Total Watts = 53"/>
    <x v="992"/>
    <s v="LFLmpBlst-T12-48in-39w+Hyb-IS-NLO(120w)"/>
    <s v="LFLmpBlst-T8-48in-28w+El-IS-NLO+Refl(53w)"/>
    <s v="LFLmpBlst-T8-48in-28w+El-IS-NLO+Refl(53w)"/>
    <s v="Standard"/>
    <m/>
    <m/>
    <s v="DEER1314-Ltg-Com-LF"/>
    <s v="DEER1314"/>
  </r>
  <r>
    <n v="4557"/>
    <s v="C-In-LFLmpBlst-T8-48in-28w+El-IS-NLO+Refl(53w)-dWP67-dWC36"/>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3): LF Ballast: Hybrid, Instant Start, Normal LO (1.5); Total Watts = 120"/>
    <s v="LF lamp and ballast: LF lamp: T8, 48 inch, 32W, 2970 lm, CRI = 82, rated life = 20000 hours (3): LF Ballast: Electronic, Instant Start, Normal LO (1); Total Watts = 89"/>
    <x v="992"/>
    <s v="LFLmpBlst-T12-48in-39w+Hyb-IS-NLO(120w)"/>
    <s v="LFLmpBlst-T8-48in-32w-2g+El-IS-NLO(89w)"/>
    <s v="LFLmpBlst-T8-48in-28w+El-IS-NLO+Refl(53w)"/>
    <s v="Standard"/>
    <m/>
    <s v="WP source e.g.: SCE13LG087r0; Expires 6-30-2014; Not used in 2013-14 Lighting Disposition"/>
    <s v="None"/>
    <s v="DEER2011"/>
  </r>
  <r>
    <n v="4558"/>
    <s v="C-In-LFLmpBlst-T8-48in-28w+El-IS-RLO(24w)-dWP12-dWC7"/>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0.5); Total Watts = 36"/>
    <s v="LF lamp and ballast: LF lamp: T8, 48 inch, 32W, 2970 lm, CRI = 82, rated life = 20000 hours (1): LF Ballast: Electronic, Instant Start, Normal LO (1); Total Watts = 31"/>
    <x v="993"/>
    <s v="LFLmpBlst-T12-48in-34w+MagES-RS-NLO(36w)"/>
    <s v="LFLmpBlst-T8-48in-32w-2g+El-IS-NLO(31w)"/>
    <s v="LFLmpBlst-T8-48in-28w+El-IS-RLO(24w)"/>
    <s v="Standard"/>
    <m/>
    <s v="WP source e.g.: SCE13LG087r0"/>
    <s v="DEER1314-Ltg-Com-LF"/>
    <s v="DEER1314"/>
  </r>
  <r>
    <n v="4559"/>
    <s v="C-In-LFLmpBlst-T8-48in-28w+El-IS-RLO(24w)-dWP48-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0W, 2600 lm, CRI = 60, rated life = 20000 hours (2): LF Ballast: Standard Magnetic (pre-EPACT), Instant Start, Normal LO (1); Total Watts = 72"/>
    <s v="LF lamp and ballast: LF lamp: T8, 48 inch, 28W, 2585 lm, CRI = 85, rated life = 24000 hours (1): LF Ballast: Electronic, Instant Start, Reduced LO (1); Total Watts = 24"/>
    <x v="993"/>
    <s v="LFLmpBlst-T12-48in-30w+MagStd-IS-NLO(72w)"/>
    <s v="LFLmpBlst-T8-48in-28w+El-IS-RLO(24w)"/>
    <s v="LFLmpBlst-T8-48in-28w+El-IS-RLO(24w)"/>
    <s v="Standard"/>
    <m/>
    <m/>
    <s v="DEER1314-Ltg-Com-LF"/>
    <s v="DEER1314"/>
  </r>
  <r>
    <n v="4560"/>
    <s v="C-In-LFLmpBlst-T8-48in-28w+El-IS-RLO(24w)-dWP7-1"/>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93"/>
    <s v="LFLmpBlst-T8-48in-32w-1g+El-IS-NLO(31w)"/>
    <s v="LFLmpBlst-T8-48in-32w-1g+El-IS-NLO(31w)"/>
    <s v="LFLmpBlst-T8-48in-28w+El-IS-RLO(24w)"/>
    <s v="Standard"/>
    <m/>
    <s v="WP source e.g.: SCE13LG087r0; Not used in 2013-14 Lighting Disposition"/>
    <s v="None"/>
    <s v="DEER2011"/>
  </r>
  <r>
    <n v="4561"/>
    <s v="C-In-LFLmpBlst-T8-48in-28w+El-IS-RLO(24w)-dWP7-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993"/>
    <s v="LFLmpBlst-T8-48in-32w-2g+El-IS-NLO(31w)"/>
    <s v="LFLmpBlst-T8-48in-32w-2g+El-IS-NLO(31w)"/>
    <s v="LFLmpBlst-T8-48in-28w+El-IS-RLO(24w)"/>
    <s v="Standard"/>
    <m/>
    <s v="WP source e.g.: SCE13LG087r0"/>
    <s v="DEER1314-Ltg-Com-LF"/>
    <s v="DEER1314"/>
  </r>
  <r>
    <n v="4562"/>
    <s v="C-In-LFLmpBlst-T8-48in-28w+El-IS-RLO(24w)-dWP7-dWC7"/>
    <x v="485"/>
    <s v="DEER1314"/>
    <s v="Lighting Disposition"/>
    <d v="2015-03-06T00:00:00"/>
    <s v="Disposition: MeasuresList-Dec1-2014.xlsx"/>
    <s v="ErRobNc"/>
    <s v="Com-Iltg-dWatt-LF"/>
    <s v="DEER"/>
    <s v="Scaled"/>
    <s v="Delta"/>
    <n v="0"/>
    <n v="0"/>
    <s v="None"/>
    <m/>
    <b v="1"/>
    <m/>
    <b v="1"/>
    <s v="Com"/>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970 lm, CRI = 82, rated life = 20000 hours (1): LF Ballast: Electronic, Instant Start, Normal LO (1); Total Watts = 31"/>
    <x v="993"/>
    <s v="LFLmpBlst-T8-48in-32w-1g+El-IS-NLO(31w)"/>
    <s v="LFLmpBlst-T8-48in-32w-2g+El-IS-NLO(31w)"/>
    <s v="LFLmpBlst-T8-48in-28w+El-IS-RLO(24w)"/>
    <s v="Standard"/>
    <m/>
    <m/>
    <s v="DEER1314-Ltg-Com-LF"/>
    <s v="DEER1314"/>
  </r>
  <r>
    <n v="4563"/>
    <s v="C-In-LFLmpBlst-T8-48in-28w+El-IS-RLO(24w)-dWP8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0W, 2600 lm, CRI = 60, rated life = 20000 hours (3): LF Ballast: Standard Magnetic (pre-EPACT), Instant Start, Normal LO (1); Total Watts = 109"/>
    <s v="LF lamp and ballast: LF lamp: T8, 48 inch, 28W, 2585 lm, CRI = 85, rated life = 24000 hours (1): LF Ballast: Electronic, Instant Start, Reduced LO (1); Total Watts = 24"/>
    <x v="993"/>
    <s v="LFLmpBlst-T12-48in-30w+MagStd-IS-NLO(109w)"/>
    <s v="LFLmpBlst-T8-48in-28w+El-IS-RLO(24w)"/>
    <s v="LFLmpBlst-T8-48in-28w+El-IS-RLO(24w)"/>
    <s v="Standard"/>
    <m/>
    <m/>
    <s v="DEER1314-Ltg-Com-LF"/>
    <s v="DEER1314"/>
  </r>
  <r>
    <n v="4564"/>
    <s v="C-In-LFLmpBlst-T8-48in-28w+El-IS-RLO(44w)-dWP100-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0W, 2600 lm, CRI = 60, rated life = 20000 hours (4): LF Ballast: Standard Magnetic (pre-EPACT), Instant Start, Normal LO (1); Total Watts = 144"/>
    <s v="LF lamp and ballast: LF lamp: T8, 48 inch, 28W, 2585 lm, CRI = 85, rated life = 24000 hours (2): LF Ballast: Electronic, Instant Start, Reduced LO (1); Total Watts = 44"/>
    <x v="994"/>
    <s v="LFLmpBlst-T12-48in-30w+MagStd-IS-NLO(144w)"/>
    <s v="LFLmpBlst-T8-48in-28w+El-IS-RLO(44w)"/>
    <s v="LFLmpBlst-T8-48in-28w+El-IS-RLO(44w)"/>
    <s v="Standard"/>
    <m/>
    <m/>
    <s v="DEER1314-Ltg-Com-LF"/>
    <s v="DEER1314"/>
  </r>
  <r>
    <n v="4565"/>
    <s v="C-In-LFLmpBlst-T8-48in-28w+El-IS-RLO(44w)-dWP15-dWC15"/>
    <x v="485"/>
    <s v="DEER1314"/>
    <s v="Lighting Disposition"/>
    <d v="2015-03-06T00:00:00"/>
    <s v="Disposition: MeasuresList-May222014.xlsx"/>
    <s v="Er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970 lm, CRI = 82, rated life = 20000 hours (2): LF Ballast: Electronic, Instant Start, Normal LO (1); Total Watts = 59"/>
    <x v="994"/>
    <s v="LFLmpBlst-T8-48in-32w-1g+El-IS-NLO(59w)"/>
    <s v="LFLmpBlst-T8-48in-32w-2g+El-IS-NLO(59w)"/>
    <s v="LFLmpBlst-T8-48in-28w+El-IS-RLO(44w)"/>
    <s v="Standard"/>
    <m/>
    <s v="WP source e.g.: SCE13LG087r0"/>
    <s v="DEER1314-Ltg-Com-LF"/>
    <s v="DEER1314"/>
  </r>
  <r>
    <n v="4566"/>
    <s v="C-In-LFLmpBlst-T8-48in-28w+El-IS-RLO(44w)-dWP202-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4): LF Ballast: Standard Magnetic (pre-EPACT), Rapid Start, Normal LO (2); Total Watts = 246"/>
    <s v="LF lamp and ballast: LF lamp: T8, 48 inch, 28W, 2585 lm, CRI = 85, rated life = 24000 hours (2): LF Ballast: Electronic, Instant Start, Reduced LO (1); Total Watts = 44"/>
    <x v="994"/>
    <s v="LFLmpBlst-T12-96in-60w+MagStd-RS-NLO(246w)"/>
    <s v="LFLmpBlst-T8-48in-28w+El-IS-RLO(44w)"/>
    <s v="LFLmpBlst-T8-48in-28w+El-IS-RLO(44w)"/>
    <s v="Standard"/>
    <m/>
    <m/>
    <s v="DEER1314-Ltg-Com-LF"/>
    <s v="DEER1314"/>
  </r>
  <r>
    <n v="4567"/>
    <s v="C-In-LFLmpBlst-T8-48in-28w+El-IS-RLO(44w)-dWP28-dWC15"/>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Total Watts = 59"/>
    <x v="994"/>
    <s v="LFLmpBlst-T12-48in-34w+MagES-RS-NLO(72w)"/>
    <s v="LFLmpBlst-T8-48in-32w-2g+El-IS-NLO(59w)"/>
    <s v="LFLmpBlst-T8-48in-28w+El-IS-RLO(44w)"/>
    <s v="Standard"/>
    <m/>
    <s v="WP source e.g.: SCE13LG087r0"/>
    <s v="DEER1314-Ltg-Com-LF"/>
    <s v="DEER1314"/>
  </r>
  <r>
    <n v="4568"/>
    <s v="C-In-LFLmpBlst-T8-48in-28w+El-IS-RLO(44w)-dWP3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994"/>
    <s v="LFLmpBlst-T8-48in-32w-3g+El-IS-NLO(83w)"/>
    <s v="LFLmpBlst-T8-48in-32w-3g+El-IS-NLO(83w)"/>
    <s v="LFLmpBlst-T8-48in-28w+El-IS-RLO(44w)"/>
    <s v="Standard"/>
    <m/>
    <s v="WP source e.g.: SCE13LG087r0"/>
    <s v="DEER1314-Ltg-Com-LF"/>
    <s v="DEER1314"/>
  </r>
  <r>
    <n v="4569"/>
    <s v="C-In-LFLmpBlst-T8-48in-28w+El-IS-RLO(44w)-dWP6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0W, 2600 lm, CRI = 60, rated life = 20000 hours (3): LF Ballast: Standard Magnetic (pre-EPACT), Instant Start, Normal LO (1); Total Watts = 109"/>
    <s v="LF lamp and ballast: LF lamp: T8, 48 inch, 28W, 2585 lm, CRI = 85, rated life = 24000 hours (2): LF Ballast: Electronic, Instant Start, Reduced LO (1); Total Watts = 44"/>
    <x v="994"/>
    <s v="LFLmpBlst-T12-48in-30w+MagStd-IS-NLO(109w)"/>
    <s v="LFLmpBlst-T8-48in-28w+El-IS-RLO(44w)"/>
    <s v="LFLmpBlst-T8-48in-28w+El-IS-RLO(44w)"/>
    <s v="Standard"/>
    <m/>
    <m/>
    <s v="DEER1314-Ltg-Com-LF"/>
    <s v="DEER1314"/>
  </r>
  <r>
    <n v="4570"/>
    <s v="C-In-LFLmpBlst-T8-48in-28w+El-IS-RLO(65w)-dWP24"/>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3): LF Ballast: Electronic, Instant Start, Normal LO (1); Total Watts = 89"/>
    <x v="995"/>
    <s v="LFLmpBlst-T8-48in-32w-1g+El-IS-NLO(89w)"/>
    <s v="LFLmpBlst-T8-48in-32w-1g+El-IS-NLO(89w)"/>
    <s v="LFLmpBlst-T8-48in-28w+El-IS-RLO(65w)"/>
    <s v="Standard"/>
    <m/>
    <s v="WP source e.g.: SCE13LG087r0; Expires 6-30-2014; Not used in 2013-14 Lighting Disposition"/>
    <s v="None"/>
    <s v="DEER2011"/>
  </r>
  <r>
    <n v="4571"/>
    <s v="C-In-LFLmpBlst-T8-48in-28w+El-IS-RLO(65w)-dWP24-dWC24"/>
    <x v="485"/>
    <s v="DEER1314"/>
    <s v="Lighting Disposition"/>
    <d v="2015-03-06T00:00:00"/>
    <s v="Disposition: MeasuresList-May222014.xlsx"/>
    <s v="ErRobNc"/>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970 lm, CRI = 82, rated life = 20000 hours (3): LF Ballast: Electronic, Instant Start, Normal LO (1); Total Watts = 89"/>
    <x v="995"/>
    <s v="LFLmpBlst-T8-48in-32w-1g+El-IS-NLO(89w)"/>
    <s v="LFLmpBlst-T8-48in-32w-2g+El-IS-NLO(89w)"/>
    <s v="LFLmpBlst-T8-48in-28w+El-IS-RLO(65w)"/>
    <s v="Standard"/>
    <m/>
    <s v="WP source e.g.: WPSDGENRLG0013r3"/>
    <s v="DEER1314-Ltg-Com-LF"/>
    <s v="DEER1314"/>
  </r>
  <r>
    <n v="4572"/>
    <s v="C-In-LFLmpBlst-T8-48in-28w+El-IS-RLO(65w)-dWP50-dWC24"/>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995"/>
    <s v="LFLmpBlst-T12-48in-34w+MagES-RS-NLO(115w)"/>
    <s v="LFLmpBlst-T8-48in-32w-2g+El-IS-NLO(89w)"/>
    <s v="LFLmpBlst-T8-48in-28w+El-IS-RLO(65w)"/>
    <s v="Standard"/>
    <m/>
    <m/>
    <s v="DEER1314-Ltg-Com-LF"/>
    <s v="DEER1314"/>
  </r>
  <r>
    <n v="4573"/>
    <s v="C-In-LFLmpBlst-T8-48in-28w+El-IS-RLO(65w)-dWP50-dWC25"/>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2); Total Watts = 90"/>
    <x v="995"/>
    <s v="LFLmpBlst-T12-48in-34w+MagES-RS-NLO(115w)"/>
    <s v="LFLmpBlst-T8-48in-32w-2g+El-IS-NLO(90w)"/>
    <s v="LFLmpBlst-T8-48in-28w+El-IS-RLO(65w)"/>
    <s v="Standard"/>
    <m/>
    <s v="WP source e.g.: WPSDGENRLG0013r3; Expires 6-30-2014; Not used in 2013-14 Lighting Disposition"/>
    <s v="None"/>
    <s v="DEER2011"/>
  </r>
  <r>
    <n v="4574"/>
    <s v="C-In-LFLmpBlst-T8-48in-28w+El-IS-RLO(65w)-dWP79-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0W, 2600 lm, CRI = 60, rated life = 20000 hours (4): LF Ballast: Standard Magnetic (pre-EPACT), Instant Start, Normal LO (1); Total Watts = 144"/>
    <s v="LF lamp and ballast: LF lamp: T8, 48 inch, 28W, 2585 lm, CRI = 85, rated life = 24000 hours (3): LF Ballast: Electronic, Instant Start, Reduced LO (1); Total Watts = 65"/>
    <x v="995"/>
    <s v="LFLmpBlst-T12-48in-30w+MagStd-IS-NLO(144w)"/>
    <s v="LFLmpBlst-T8-48in-28w+El-IS-RLO(65w)"/>
    <s v="LFLmpBlst-T8-48in-28w+El-IS-RLO(65w)"/>
    <s v="Standard"/>
    <m/>
    <m/>
    <s v="DEER1314-Ltg-Com-LF"/>
    <s v="DEER1314"/>
  </r>
  <r>
    <n v="4575"/>
    <s v="C-In-LFLmpBlst-T8-48in-28w+El-IS-RLO(84w)-dWP28"/>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6"/>
    <s v="LFLmpBlst-T8-48in-32w-1g+El-IS-NLO(112w)"/>
    <s v="LFLmpBlst-T8-48in-32w-1g+El-IS-NLO(112w)"/>
    <s v="LFLmpBlst-T8-48in-28w+El-IS-RLO(84w)"/>
    <s v="Standard"/>
    <m/>
    <s v="WP source e.g.: SCE13LG087r0; Not used in 2013-14 Lighting Disposition"/>
    <s v="None"/>
    <s v="DEER2011"/>
  </r>
  <r>
    <n v="4576"/>
    <s v="C-In-LFLmpBlst-T8-48in-28w+El-IS-RLO(84w)-dWP60-dWC34"/>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2); Total Watts = 118"/>
    <x v="996"/>
    <s v="LFLmpBlst-T12-48in-34w+MagES-RS-NLO(144w)"/>
    <s v="LFLmpBlst-T8-48in-32w-2g+El-IS-NLO(118w)"/>
    <s v="LFLmpBlst-T8-48in-28w+El-IS-RLO(84w)"/>
    <s v="Standard"/>
    <m/>
    <s v="WP source e.g.: WPSDGENRLG0013r3; Not used in 2013-14 Lighting Disposition"/>
    <s v="None"/>
    <s v="DEER2011"/>
  </r>
  <r>
    <n v="4577"/>
    <s v="C-In-LFLmpBlst-T8-48in-28w+El-IS-RLO(88w)-dWP158-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4): LF Ballast: Standard Magnetic (pre-EPACT), Rapid Start, Normal LO (2); Total Watts = 246"/>
    <s v="LF lamp and ballast: LF lamp: T8, 48 inch, 28W, 2585 lm, CRI = 85, rated life = 24000 hours (4): LF Ballast: Electronic, Instant Start, Reduced LO (1); Total Watts = 88"/>
    <x v="997"/>
    <s v="LFLmpBlst-T12-96in-60w+MagStd-RS-NLO(246w)"/>
    <s v="LFLmpBlst-T8-48in-28w+El-IS-RLO(88w)"/>
    <s v="LFLmpBlst-T8-48in-28w+El-IS-RLO(88w)"/>
    <s v="Standard"/>
    <m/>
    <m/>
    <s v="DEER1314-Ltg-Com-LF"/>
    <s v="DEER1314"/>
  </r>
  <r>
    <n v="4578"/>
    <s v="C-In-LFLmpBlst-T8-48in-28w+El-IS-RLO(88w)-dWP24-dWC24"/>
    <x v="485"/>
    <s v="DEER1314"/>
    <s v="Lighting Disposition"/>
    <d v="2015-03-06T00:00:00"/>
    <s v="Disposition: MeasuresList-Dec1-2014.xlsx"/>
    <s v="ErRobNc"/>
    <s v="Com-Iltg-dWatt-LF"/>
    <s v="DEER"/>
    <s v="Scaled"/>
    <s v="Delta"/>
    <n v="0"/>
    <n v="0"/>
    <s v="None"/>
    <m/>
    <b v="1"/>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970 lm, CRI = 82, rated life = 20000 hours (4): LF Ballast: Electronic, Instant Start, Normal LO (1); Total Watts = 112"/>
    <x v="997"/>
    <s v="LFLmpBlst-T8-48in-32w-1g+El-IS-NLO(112w)"/>
    <s v="LFLmpBlst-T8-48in-32w-2g+El-IS-NLO(112w)"/>
    <s v="LFLmpBlst-T8-48in-28w+El-IS-RLO(88w)"/>
    <s v="Standard"/>
    <m/>
    <m/>
    <s v="DEER1314-Ltg-Com-LF"/>
    <s v="DEER1314"/>
  </r>
  <r>
    <n v="4579"/>
    <s v="C-In-LFLmpBlst-T8-48in-28w+El-IS-RLO(88w)-dWP56-dWC24"/>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1); Total Watts = 112"/>
    <x v="997"/>
    <s v="LFLmpBlst-T12-48in-34w+MagES-RS-NLO(144w)"/>
    <s v="LFLmpBlst-T8-48in-32w-2g+El-IS-NLO(112w)"/>
    <s v="LFLmpBlst-T8-48in-28w+El-IS-RLO(88w)"/>
    <s v="Standard"/>
    <m/>
    <m/>
    <s v="DEER1314-Ltg-Com-LF"/>
    <s v="DEER1314"/>
  </r>
  <r>
    <n v="4580"/>
    <s v="C-In-LFLmpBlst-T8-48in-28w+El-IS-VHLO(70w)-dWP4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8"/>
    <s v="LFLmpBlst-T8-48in-32w-1g+El-IS-NLO(112w)"/>
    <s v="LFLmpBlst-T8-48in-32w-1g+El-IS-NLO(112w)"/>
    <s v="LFLmpBlst-T8-48in-28w+El-IS-VHLO(70w)"/>
    <s v="Standard"/>
    <m/>
    <s v="WP source e.g.: WPSDGENRLG0013r3"/>
    <s v="DEER1314-Ltg-Com-LF"/>
    <s v="DEER1314"/>
  </r>
  <r>
    <n v="4581"/>
    <s v="C-In-LFLmpBlst-T8-48in-28w+El-IS-VHLO+Refl(70w)-dWP1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99"/>
    <s v="LFLmpBlst-T8-48in-32w-2g+El-IS-NLO(89w)"/>
    <s v="LFLmpBlst-T8-48in-32w-2g+El-IS-NLO(89w)"/>
    <s v="LFLmpBlst-T8-48in-28w+El-IS-VHLO+Refl(70w)"/>
    <s v="Standard"/>
    <m/>
    <s v="WP source e.g.: PGECOLTG160r1"/>
    <s v="DEER1314-Ltg-Com-LF"/>
    <s v="DEER1314"/>
  </r>
  <r>
    <n v="4582"/>
    <s v="C-In-LFLmpBlst-T8-48in-28w+El-IS-VHLO+Refl(70w)-dWP4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9"/>
    <s v="LFLmpBlst-T8-48in-32w-1g+El-IS-NLO(112w)"/>
    <s v="LFLmpBlst-T8-48in-32w-1g+El-IS-NLO(112w)"/>
    <s v="LFLmpBlst-T8-48in-28w+El-IS-VHLO+Refl(70w)"/>
    <s v="Standard"/>
    <m/>
    <s v="WP source e.g.: WPSDGENRLG0013r3"/>
    <s v="DEER1314-Ltg-Com-LF"/>
    <s v="DEER1314"/>
  </r>
  <r>
    <n v="4583"/>
    <s v="C-In-LFLmpBlst-T8-48in-28w+El-PS-HLO(31w)-dWP28"/>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1000"/>
    <s v="LFLmpBlst-T8-48in-32w-2g+El-IS-NLO(59w)"/>
    <s v="LFLmpBlst-T8-48in-32w-2g+El-IS-NLO(59w)"/>
    <s v="LFLmpBlst-T8-48in-28w+El-PS-HLO(31w)"/>
    <s v="Standard"/>
    <m/>
    <s v="WP source e.g.: SCE13LG087r0"/>
    <s v="DEER1314-Ltg-Com-LF"/>
    <s v="DEER1314"/>
  </r>
  <r>
    <n v="4584"/>
    <s v="C-In-LFLmpBlst-T8-48in-28w+El-PS-HLO(54.3w)-dWP3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1001"/>
    <s v="LFLmpBlst-T8-48in-32w-2g+El-IS-NLO(89w)"/>
    <s v="LFLmpBlst-T8-48in-32w-2g+El-IS-NLO(89w)"/>
    <s v="LFLmpBlst-T8-48in-28w+El-PS-HLO(54.3w)"/>
    <s v="Standard"/>
    <m/>
    <s v="WP source e.g.: WPSDGENRLG0013r3"/>
    <s v="DEER1314-Ltg-Com-LF"/>
    <s v="DEER1314"/>
  </r>
  <r>
    <n v="4585"/>
    <s v="C-In-LFLmpBlst-T8-48in-28w+El-PS-HLO(54.3w)-dWP57"/>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4): LF Ballast: Electronic, Instant Start, Normal LO (1); Total Watts = 112"/>
    <s v="LF lamp and ballast: LF lamp: T8, 48 inch, 32W, 2970 lm, CRI = 82, rated life = 20000 hours (4): LF Ballast: Electronic, Instant Start, Normal LO (1); Total Watts = 112"/>
    <x v="1001"/>
    <s v="LFLmpBlst-T8-48in-32w-2g+El-IS-NLO(112w)"/>
    <s v="LFLmpBlst-T8-48in-32w-2g+El-IS-NLO(112w)"/>
    <s v="LFLmpBlst-T8-48in-28w+El-PS-HLO(54.3w)"/>
    <s v="Standard"/>
    <m/>
    <s v="WP source e.g.: WPSDGENRLG0013r3"/>
    <s v="DEER1314-Ltg-Com-LF"/>
    <s v="DEER1314"/>
  </r>
  <r>
    <n v="4586"/>
    <s v="C-In-LFLmpBlst-T8-48in-28w+El-PS-HLO(92w)-dWP20"/>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02"/>
    <s v="LFLmpBlst-T8-48in-32w-1g+El-IS-NLO(112w)"/>
    <s v="LFLmpBlst-T8-48in-32w-1g+El-IS-NLO(112w)"/>
    <s v="LFLmpBlst-T8-48in-28w+El-PS-HLO(92w)"/>
    <s v="Standard"/>
    <m/>
    <s v="WP source e.g.: WPSDGENRLG0013r3"/>
    <s v="DEER1314-Ltg-Com-LF"/>
    <s v="DEER1314"/>
  </r>
  <r>
    <n v="4587"/>
    <s v="C-In-LFLmpBlst-T8-48in-28w+El-PS-NLO(50w)-dWP3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3): LF Ballast: Electronic, Instant Start, Normal LO (1); Total Watts = 89"/>
    <x v="1003"/>
    <s v="LFLmpBlst-T8-48in-32w-1g+El-IS-NLO(89w)"/>
    <s v="LFLmpBlst-T8-48in-32w-1g+El-IS-NLO(89w)"/>
    <s v="LFLmpBlst-T8-48in-28w+El-PS-NLO(50w)"/>
    <s v="Standard"/>
    <m/>
    <s v="WP source e.g.: SCE13LG087r0"/>
    <s v="DEER1314-Ltg-Com-LF"/>
    <s v="DEER1314"/>
  </r>
  <r>
    <n v="4588"/>
    <s v="C-In-LFLmpBlst-T8-48in-28w+El-PS-NLO(50w)-dWP6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03"/>
    <s v="LFLmpBlst-T8-48in-32w-1g+El-IS-NLO(112w)"/>
    <s v="LFLmpBlst-T8-48in-32w-1g+El-IS-NLO(112w)"/>
    <s v="LFLmpBlst-T8-48in-28w+El-PS-NLO(50w)"/>
    <s v="Standard"/>
    <m/>
    <s v="WP source e.g.: SCE13LG087r0"/>
    <s v="DEER1314-Ltg-Com-LF"/>
    <s v="DEER1314"/>
  </r>
  <r>
    <n v="4589"/>
    <s v="C-In-LFLmpBlst-T8-48in-28w+El-PS-NLO+Refl(51w)-dWP38"/>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1004"/>
    <s v="LFLmpBlst-T8-48in-32w-2g+El-IS-NLO(89w)"/>
    <s v="LFLmpBlst-T8-48in-32w-2g+El-IS-NLO(89w)"/>
    <s v="LFLmpBlst-T8-48in-28w+El-PS-NLO+Refl(51w)"/>
    <s v="Standard"/>
    <m/>
    <s v="WP source e.g.: SCE13LG087r0"/>
    <s v="DEER1314-Ltg-Com-LF"/>
    <s v="DEER1314"/>
  </r>
  <r>
    <n v="4590"/>
    <s v="C-In-LFLmpBlst-T8-48in-28w+El-PS-NLO-2(74w)-dWP38"/>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05"/>
    <s v="LFLmpBlst-T8-48in-32w-1g+El-IS-NLO(112w)"/>
    <s v="LFLmpBlst-T8-48in-32w-1g+El-IS-NLO(112w)"/>
    <s v="LFLmpBlst-T8-48in-28w+El-PS-NLO-2(74w)"/>
    <s v="Standard"/>
    <m/>
    <s v="WP source e.g.: SCE13LG087r0"/>
    <s v="DEER1314-Ltg-Com-LF"/>
    <s v="DEER1314"/>
  </r>
  <r>
    <n v="4591"/>
    <s v="C-In-LFLmpBlst-T8-48in-28w+El-PS-VHLO(37.4w)-dWP2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1006"/>
    <s v="LFLmpBlst-T8-48in-32w-2g+El-IS-NLO(59w)"/>
    <s v="LFLmpBlst-T8-48in-32w-2g+El-IS-NLO(59w)"/>
    <s v="LFLmpBlst-T8-48in-28w+El-PS-VHLO(37.4w)"/>
    <s v="Standard"/>
    <m/>
    <s v="WP source e.g.: SCE13LG087r0"/>
    <s v="DEER1314-Ltg-Com-LF"/>
    <s v="DEER1314"/>
  </r>
  <r>
    <n v="4592"/>
    <s v="C-In-LFLmpBlst-T8-48in-28w+El-PS-VHLO(64w)-dWP2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3): LF Ballast: Electronic, Instant Start, Normal LO (1); Total Watts = 89"/>
    <x v="1007"/>
    <s v="LFLmpBlst-T8-48in-32w-1g+El-IS-NLO(89w)"/>
    <s v="LFLmpBlst-T8-48in-32w-1g+El-IS-NLO(89w)"/>
    <s v="LFLmpBlst-T8-48in-28w+El-PS-VHLO(64w)"/>
    <s v="Standard"/>
    <m/>
    <s v="WP source e.g.: SCE13LG087r0"/>
    <s v="DEER1314-Ltg-Com-LF"/>
    <s v="DEER1314"/>
  </r>
  <r>
    <n v="4593"/>
    <s v="C-In-LFLmpBlst-T8-48in-28w+El-PS-VHLO(64w)-dWP48"/>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07"/>
    <s v="LFLmpBlst-T8-48in-32w-1g+El-IS-NLO(112w)"/>
    <s v="LFLmpBlst-T8-48in-32w-1g+El-IS-NLO(112w)"/>
    <s v="LFLmpBlst-T8-48in-28w+El-PS-VHLO(64w)"/>
    <s v="Standard"/>
    <m/>
    <s v="WP source e.g.: SCE13LG087r0"/>
    <s v="DEER1314-Ltg-Com-LF"/>
    <s v="DEER1314"/>
  </r>
  <r>
    <n v="4594"/>
    <s v="C-In-LFLmpBlst-T8-48in-28w+El-PS-VHLO(64w)-dWP51-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28W, 2585 lm, CRI = 85, rated life = 24000 hours (2): LF Ballast: Electronic, Programmed Start, Very High LO (1); Total Watts = 64"/>
    <x v="1007"/>
    <s v="LFLmpBlst-T12-48in-34w+MagES-RS-NLO(115w)"/>
    <s v="LFLmpBlst-T8-48in-28w+El-PS-VHLO(64w)"/>
    <s v="LFLmpBlst-T8-48in-28w+El-PS-VHLO(64w)"/>
    <s v="Standard"/>
    <m/>
    <m/>
    <s v="DEER1314-Ltg-Com-LF"/>
    <s v="DEER1314"/>
  </r>
  <r>
    <n v="4595"/>
    <s v="C-In-LFLmpBlst-T8-48in-28w+El-PS-VHLO(64w)-dWP51-dWC25"/>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1007"/>
    <s v="LFLmpBlst-T12-48in-34w+MagES-RS-NLO(115w)"/>
    <s v="LFLmpBlst-T8-48in-32w-2g+El-IS-NLO(89w)"/>
    <s v="LFLmpBlst-T8-48in-28w+El-PS-VHLO(64w)"/>
    <s v="Standard"/>
    <m/>
    <s v="WP source e.g.: SCE13LG087r0; Expires 6-30-2014; Not used in 2013-14 Lighting Disposition"/>
    <s v="None"/>
    <s v="DEER2011"/>
  </r>
  <r>
    <n v="4596"/>
    <s v="C-In-LFLmpBlst-T8-48in-28w+El-PS-VHLO(97w)-dWP1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08"/>
    <s v="LFLmpBlst-T8-48in-32w-1g+El-IS-NLO(112w)"/>
    <s v="LFLmpBlst-T8-48in-32w-1g+El-IS-NLO(112w)"/>
    <s v="LFLmpBlst-T8-48in-28w+El-PS-VHLO(97w)"/>
    <s v="Standard"/>
    <m/>
    <s v="WP source e.g.: SCE13LG087r0"/>
    <s v="DEER1314-Ltg-Com-LF"/>
    <s v="DEER1314"/>
  </r>
  <r>
    <n v="4597"/>
    <s v="C-In-LFLmpBlst-T8-48in-30w+El-IS-NLO(27w)-dWP16-dWC4"/>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86"/>
    <s v="LFLmpBlst-T12-48in-34w+MagES-RS-NLO(43w)"/>
    <s v="LFLmpBlst-T8-48in-32w-2g+El-IS-NLO(31w)"/>
    <s v="LFLmpBlst-T8-48in-30w+El-IS-NLO(27w)"/>
    <s v="Standard"/>
    <m/>
    <s v="WP source e.g.: SCE13LG087r0"/>
    <s v="DEER1314-Ltg-Com-LF"/>
    <s v="DEER1314"/>
  </r>
  <r>
    <n v="4598"/>
    <s v="C-In-LFLmpBlst-T8-48in-30w+El-IS-NLO(27w)-dWP9-dWC4"/>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0.5); Total Watts = 36"/>
    <s v="LF lamp and ballast: LF lamp: T8, 48 inch, 32W, 2970 lm, CRI = 82, rated life = 20000 hours (1): LF Ballast: Electronic, Instant Start, Normal LO (1); Total Watts = 31"/>
    <x v="586"/>
    <s v="LFLmpBlst-T12-48in-34w+MagES-RS-NLO(36w)"/>
    <s v="LFLmpBlst-T8-48in-32w-2g+El-IS-NLO(31w)"/>
    <s v="LFLmpBlst-T8-48in-30w+El-IS-NLO(27w)"/>
    <s v="Standard"/>
    <m/>
    <s v="WP source e.g.: SCE13LG087r0"/>
    <s v="DEER1314-Ltg-Com-LF"/>
    <s v="DEER1314"/>
  </r>
  <r>
    <n v="4599"/>
    <s v="C-In-LFLmpBlst-T8-48in-30w+El-IS-NLO(51w)-dWP32"/>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590"/>
    <s v="LFLmpBlst-T8-48in-32w-3g+El-IS-NLO(83w)"/>
    <s v="LFLmpBlst-T8-48in-32w-3g+El-IS-NLO(83w)"/>
    <s v="LFLmpBlst-T8-48in-30w+El-IS-NLO(51w)"/>
    <s v="Standard"/>
    <m/>
    <s v="WP source e.g.: SCE13LG087r0"/>
    <s v="DEER1314-Ltg-Com-LF"/>
    <s v="DEER1314"/>
  </r>
  <r>
    <n v="4600"/>
    <s v="C-In-LFLmpBlst-T8-48in-30w+El-IS-RLO(45w)-dWP27-dWC14"/>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Total Watts = 59"/>
    <x v="588"/>
    <s v="LFLmpBlst-T12-48in-34w+MagES-RS-NLO(72w)"/>
    <s v="LFLmpBlst-T8-48in-32w-2g+El-IS-NLO(59w)"/>
    <s v="LFLmpBlst-T8-48in-30w+El-IS-RLO(45w)"/>
    <s v="Standard"/>
    <m/>
    <s v="WP source e.g.: SCE13LG087r0"/>
    <s v="DEER1314-Ltg-Com-LF"/>
    <s v="DEER1314"/>
  </r>
  <r>
    <n v="4601"/>
    <s v="C-In-LFLmpBlst-T8-48in-32w-1g+El-IS-NLO-Del(0w)-dWP53-dWC0"/>
    <x v="510"/>
    <s v="DEER2011"/>
    <s v="Lighting Disposition"/>
    <d v="2014-05-30T00:00:00"/>
    <s v="Disposition: MeasuresList-May222014.xlsx"/>
    <s v="ErRul"/>
    <s v="Com-Iltg-dWatt-LF"/>
    <s v="DEER"/>
    <s v="Scaled"/>
    <s v="Delta"/>
    <n v="0"/>
    <n v="0"/>
    <s v="None"/>
    <m/>
    <b v="0"/>
    <m/>
    <b v="1"/>
    <s v="Com"/>
    <s v="Any"/>
    <x v="4"/>
    <s v="InGen"/>
    <s v="Ltg_Lmp+Blst"/>
    <x v="25"/>
    <m/>
    <m/>
    <s v="ILtg-Lfluor-Elec"/>
    <s v="ILtg-Lfluor-Elec"/>
    <s v="LF lamp and ballast: LF lamp: T8, 48 inch, 32W, 2710 lm, CRI = 75, rated life = 15000 hours (4): LF Ballast: Electronic, Rapid Start, Normal LO (1); Total Watts = 53"/>
    <s v="LF lamp and ballast: LF lamp: T8, 48 inch, 32W, 2710 lm, CRI = 75, rated life = 15000 hours (2): LF Ballast: Electronic, Instant Start, Normal LO (1); Delamped; Total Watts = 0"/>
    <x v="1009"/>
    <s v="LFLmpBlst-T8-48in-32w-1g+El-RS-NLO(53w)"/>
    <s v="LFLmpBlst-T8-48in-32w-1g+El-IS-NLO-Del(0w)"/>
    <s v="LFLmpBlst-T8-48in-32w-1g+El-IS-NLO-Del(0w)"/>
    <s v="Standard"/>
    <m/>
    <s v="WP source e.g.: SCE13LG087r0; Expires 6-30-2014; Not used in 2013-14 Lighting Disposition"/>
    <s v="None"/>
    <s v="DEER2011"/>
  </r>
  <r>
    <n v="4602"/>
    <s v="C-In-LFLmpBlst-T8-48in-32w-1g+El-IS-NLO-Del(59w)-dWP30"/>
    <x v="510"/>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3): LF Ballast: Electronic, Instant Start, Normal LO (1); Total Watts = 89"/>
    <x v="1010"/>
    <s v="LFLmpBlst-T8-48in-32w-1g+El-IS-NLO(89w)"/>
    <s v="LFLmpBlst-T8-48in-32w-1g+El-IS-NLO(89w)"/>
    <s v="LFLmpBlst-T8-48in-32w-1g+El-IS-NLO-Del(59w)"/>
    <s v="Standard"/>
    <m/>
    <m/>
    <s v="DEER1314-Ltg-Com-LF"/>
    <s v="DEER1314"/>
  </r>
  <r>
    <n v="4603"/>
    <s v="C-In-LFLmpBlst-T8-48in-32w-1g+El-IS-NLO-Del(59w)-dWP30-dWC0"/>
    <x v="510"/>
    <s v="DEER2011"/>
    <s v="Lighting Disposition"/>
    <d v="2014-05-30T00:00:00"/>
    <s v="Disposition: MeasuresList-May222014.xlsx"/>
    <s v="ErRul"/>
    <s v="Com-Iltg-dWatt-LF"/>
    <s v="DEER"/>
    <s v="Scaled"/>
    <s v="Delta"/>
    <n v="0"/>
    <n v="0"/>
    <s v="None"/>
    <m/>
    <b v="0"/>
    <m/>
    <b v="1"/>
    <s v="Com"/>
    <s v="Any"/>
    <x v="4"/>
    <s v="InGen"/>
    <s v="Ltg_Lmp+Blst"/>
    <x v="25"/>
    <m/>
    <m/>
    <s v="ILtg-Lfluor-Elec"/>
    <s v="ILtg-Lfluor-Elec"/>
    <s v="LF lamp and ballast: LF lamp: T8, 48 inch, 32W, 2710 lm, CRI = 75, rated life = 15000 hours (3): LF Ballast: Electronic, Instant Start, Normal LO (1); Total Watts = 89"/>
    <s v="LF lamp and ballast: LF lamp: T8, 48 inch, 32W, 2710 lm, CRI = 75, rated life = 15000 hours (2): LF Ballast: Electronic, Instant Start, Normal LO (1); Delamped; Total Watts = 59"/>
    <x v="1010"/>
    <s v="LFLmpBlst-T8-48in-32w-1g+El-IS-NLO(89w)"/>
    <s v="LFLmpBlst-T8-48in-32w-1g+El-IS-NLO-Del(59w)"/>
    <s v="LFLmpBlst-T8-48in-32w-1g+El-IS-NLO-Del(59w)"/>
    <s v="Standard"/>
    <m/>
    <s v="WP source e.g.: SCE13LG087r0; Expires 6-30-2014; Not used in 2013-14 Lighting Disposition"/>
    <s v="None"/>
    <s v="DEER2011"/>
  </r>
  <r>
    <n v="4604"/>
    <s v="C-In-LFLmpBlst-T8-48in-32w-1g+El-IS-NLO-Del(59w)-dWP53"/>
    <x v="510"/>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10"/>
    <s v="LFLmpBlst-T8-48in-32w-1g+El-IS-NLO(112w)"/>
    <s v="LFLmpBlst-T8-48in-32w-1g+El-IS-NLO(112w)"/>
    <s v="LFLmpBlst-T8-48in-32w-1g+El-IS-NLO-Del(59w)"/>
    <s v="Standard"/>
    <m/>
    <m/>
    <s v="DEER1314-Ltg-Com-LF"/>
    <s v="DEER1314"/>
  </r>
  <r>
    <n v="4605"/>
    <s v="C-In-LFLmpBlst-T8-48in-32w-1g+El-IS-NLO-Del(59w)-dWP53-dWC0"/>
    <x v="510"/>
    <s v="DEER2011"/>
    <s v="Lighting Disposition"/>
    <d v="2014-05-30T00:00:00"/>
    <s v="Disposition: MeasuresList-May222014.xlsx"/>
    <s v="ErRul"/>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2): LF Ballast: Electronic, Instant Start, Normal LO (1); Delamped; Total Watts = 59"/>
    <x v="1010"/>
    <s v="LFLmpBlst-T8-48in-32w-1g+El-IS-NLO(112w)"/>
    <s v="LFLmpBlst-T8-48in-32w-1g+El-IS-NLO-Del(59w)"/>
    <s v="LFLmpBlst-T8-48in-32w-1g+El-IS-NLO-Del(59w)"/>
    <s v="Standard"/>
    <m/>
    <s v="WP source e.g.: SCE13LG087r0; Expires 6-30-2014; Not used in 2013-14 Lighting Disposition"/>
    <s v="None"/>
    <s v="DEER2011"/>
  </r>
  <r>
    <n v="4606"/>
    <s v="C-In-LFLmpBlst-T8-48in-32w-1g+El-RS-NLO-Del(0w)-dWP28-dWC0"/>
    <x v="510"/>
    <s v="DEER2011"/>
    <s v="Lighting Disposition"/>
    <d v="2014-05-30T00:00:00"/>
    <s v="Disposition: MeasuresList-May222014.xlsx"/>
    <s v="ErRul"/>
    <s v="Com-Iltg-dWatt-LF"/>
    <s v="DEER"/>
    <s v="Scaled"/>
    <s v="Delta"/>
    <n v="0"/>
    <n v="0"/>
    <s v="None"/>
    <m/>
    <b v="0"/>
    <m/>
    <b v="1"/>
    <s v="Com"/>
    <s v="Any"/>
    <x v="4"/>
    <s v="InGen"/>
    <s v="Ltg_Lmp+Blst"/>
    <x v="25"/>
    <m/>
    <m/>
    <s v="ILtg-Lfluor-Elec"/>
    <s v="ILtg-Lfluor-Elec"/>
    <s v="LF lamp and ballast: LF lamp: T8, 48 inch, 32W, 2710 lm, CRI = 75, rated life = 15000 hours (1): LF Ballast: Electronic, Rapid Start, Normal LO (1); Total Watts = 28.7"/>
    <s v="LF lamp and ballast: LF lamp: T8, 48 inch, 32W, 2710 lm, CRI = 75, rated life = 15000 hours (1): LF Ballast: Electronic, Rapid Start, Normal LO (1); Delamped; Total Watts = 0"/>
    <x v="1011"/>
    <s v="LFLmpBlst-T8-48in-32w-1g+El-RS-NLO(28.7w)"/>
    <s v="LFLmpBlst-T8-48in-32w-1g+El-RS-NLO-Del(0w)"/>
    <s v="LFLmpBlst-T8-48in-32w-1g+El-RS-NLO-Del(0w)"/>
    <s v="Standard"/>
    <s v="Com-Lighting-InGen_T12-48in-43w-A_T8-48in-31w-D_T8-48in-27w-E"/>
    <s v="WP source e.g.: SCE13LG087r0; Not used in 2013-14 Lighting Disposition"/>
    <s v="None"/>
    <s v="DEER2011"/>
  </r>
  <r>
    <n v="4607"/>
    <s v="C-In-LFLmpBlst-T8-48in-32w-1g+El-RS-NLO-Del(32w)-dWP28"/>
    <x v="510"/>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2): LF Ballast: Electronic, Rapid Start, Normal LO (1); Total Watts = 60"/>
    <s v="LF lamp and ballast: LF lamp: T8, 48 inch, 32W, 2710 lm, CRI = 75, rated life = 15000 hours (2): LF Ballast: Electronic, Rapid Start, Normal LO (1); Total Watts = 60"/>
    <x v="1012"/>
    <s v="LFLmpBlst-T8-48in-32w-1g+El-RS-NLO(60w)"/>
    <s v="LFLmpBlst-T8-48in-32w-1g+El-RS-NLO(60w)"/>
    <s v="LFLmpBlst-T8-48in-32w-1g+El-RS-NLO-Del(32w)"/>
    <s v="Standard"/>
    <m/>
    <m/>
    <s v="DEER1314-Ltg-Com-LF"/>
    <s v="DEER1314"/>
  </r>
  <r>
    <n v="4608"/>
    <s v="C-In-LFLmpBlst-T8-48in-32w-1g+El-RS-NLO-Del(32w)-dWP80"/>
    <x v="510"/>
    <s v="DEER1314"/>
    <s v="Lighting Disposition"/>
    <d v="2015-03-06T00:00:00"/>
    <s v="Disposition: MeasuresList-Dec1-2014.xlsx"/>
    <s v="RobNc"/>
    <s v="Com-Iltg-dWatt-LF"/>
    <s v="DEER"/>
    <s v="Scaled"/>
    <s v="Delta"/>
    <n v="0"/>
    <n v="0"/>
    <s v="None"/>
    <m/>
    <b v="1"/>
    <m/>
    <b v="1"/>
    <s v="Com"/>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12"/>
    <s v="LFLmpBlst-T8-48in-32w-1g+El-IS-NLO(112w)"/>
    <s v="LFLmpBlst-T8-48in-32w-1g+El-IS-NLO(112w)"/>
    <s v="LFLmpBlst-T8-48in-32w-1g+El-RS-NLO-Del(32w)"/>
    <s v="Standard"/>
    <m/>
    <m/>
    <s v="DEER1314-Ltg-Com-LF"/>
    <s v="DEER1314"/>
  </r>
  <r>
    <n v="4609"/>
    <s v="C-In-LFLmpBlst-T8-48in-32w-2g+El-IS-HLO(65w)-dWP58-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48 inch, 32W, 2970 lm, CRI = 82, rated life = 20000 hours (2): LF Ballast: Electronic, Instant Start, High LO (1); Total Watts = 65"/>
    <x v="1013"/>
    <s v="LFLmpBlst-T12-96in-60w+MagES-RS-NLO(123w)"/>
    <s v="LFLmpBlst-T8-48in-32w-2g+El-IS-HLO(65w)"/>
    <s v="LFLmpBlst-T8-48in-32w-2g+El-IS-HLO(65w)"/>
    <s v="Standard"/>
    <m/>
    <m/>
    <s v="DEER1314-Ltg-Com-LF"/>
    <s v="DEER1314"/>
  </r>
  <r>
    <n v="4610"/>
    <s v="C-In-LFLmpBlst-T8-48in-32w-2g+El-IS-HLO(65w)-dWP58-dWC44"/>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96 inch, 59W, 5190 lm, CRI = 75, rated life = 20000 hours (2): LF Ballast: Electronic, Instant Start, Normal LO (1); Total Watts = 109"/>
    <x v="1013"/>
    <s v="LFLmpBlst-T12-96in-60w+MagES-RS-NLO(123w)"/>
    <s v="LFLmpBlst-T8-96in-59w+El-IS-NLO(109w)"/>
    <s v="LFLmpBlst-T8-48in-32w-2g+El-IS-HLO(65w)"/>
    <s v="Standard"/>
    <s v="Com-Lighting-InGen_T12-48in-36w-B_T8-48in-31w-D_T8-48in-27w-E"/>
    <s v="WP source e.g.: WPSDGENRLG0013r3; Not used in 2013-14 Lighting Disposition"/>
    <s v="None"/>
    <s v="DEER2011"/>
  </r>
  <r>
    <n v="4611"/>
    <s v="C-In-LFLmpBlst-T8-48in-32w-2g+El-IS-HLO(65w)-dWP79-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High LO (1); Total Watts = 65"/>
    <x v="1013"/>
    <s v="LFLmpBlst-T12-48in-34w+MagES-RS-NLO(144w)"/>
    <s v="LFLmpBlst-T8-48in-32w-2g+El-IS-HLO(65w)"/>
    <s v="LFLmpBlst-T8-48in-32w-2g+El-IS-HLO(65w)"/>
    <s v="Standard"/>
    <m/>
    <m/>
    <s v="DEER1314-Ltg-Com-LF"/>
    <s v="DEER1314"/>
  </r>
  <r>
    <n v="4612"/>
    <s v="C-In-LFLmpBlst-T8-48in-32w-2g+El-IS-NLO(112w)-dWP104-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6): LF Ballast: Energy Saver Magnetic (EPACT compliant), Rapid Start, Normal LO (2); Total Watts = 216"/>
    <s v="LF lamp and ballast: LF lamp: T8, 48 inch, 32W, 2970 lm, CRI = 82, rated life = 20000 hours (4): LF Ballast: Electronic, Instant Start, Normal LO (1); Total Watts = 112"/>
    <x v="1014"/>
    <s v="LFLmpBlst-T12-48in-34w+MagES-RS-NLO(216w)"/>
    <s v="LFLmpBlst-T8-48in-32w-2g+El-IS-NLO(112w)"/>
    <s v="LFLmpBlst-T8-48in-32w-2g+El-IS-NLO(112w)"/>
    <s v="Standard"/>
    <m/>
    <m/>
    <s v="DEER1314-Ltg-Com-LF"/>
    <s v="DEER1314"/>
  </r>
  <r>
    <n v="4613"/>
    <s v="C-In-LFLmpBlst-T8-48in-32w-2g+El-IS-NLO(112w)-dWP104-dWC63"/>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6): LF Ballast: Energy Saver Magnetic (EPACT compliant), Rapid Start, Normal LO (2); Total Watts = 216"/>
    <s v="LF lamp and ballast: LF lamp: T8, 48 inch, 32W, 2710 lm, CRI = 75, rated life = 15000 hours (6): LF Ballast: Electronic, Instant Start, Normal LO (2); Total Watts = 175"/>
    <x v="1014"/>
    <s v="LFLmpBlst-T12-48in-34w+MagES-RS-NLO(216w)"/>
    <s v="LFLmpBlst-T8-48in-32w-1g+El-IS-NLO(175w)"/>
    <s v="LFLmpBlst-T8-48in-32w-2g+El-IS-NLO(112w)"/>
    <s v="Standard"/>
    <m/>
    <s v="WP source e.g.: PGECOLTG160r1; Expires 6-30-2014; Not used in 2013-14 Lighting Disposition"/>
    <s v="None"/>
    <s v="DEER2011"/>
  </r>
  <r>
    <n v="4614"/>
    <s v="C-In-LFLmpBlst-T8-48in-32w-2g+El-IS-NLO(175w)-dWP41-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6): LF Ballast: Energy Saver Magnetic (EPACT compliant), Rapid Start, Normal LO (2); Total Watts = 216"/>
    <s v="LF lamp and ballast: LF lamp: T8, 48 inch, 32W, 2970 lm, CRI = 82, rated life = 20000 hours (6): LF Ballast: Electronic, Instant Start, Normal LO (2); Total Watts = 175"/>
    <x v="583"/>
    <s v="LFLmpBlst-T12-48in-34w+MagES-RS-NLO(216w)"/>
    <s v="LFLmpBlst-T8-48in-32w-2g+El-IS-NLO(175w)"/>
    <s v="LFLmpBlst-T8-48in-32w-2g+El-IS-NLO(175w)"/>
    <s v="Standard"/>
    <m/>
    <m/>
    <s v="DEER1314-Ltg-Com-LF"/>
    <s v="DEER1314"/>
  </r>
  <r>
    <n v="4615"/>
    <s v="C-In-LFLmpBlst-T8-48in-32w-2g+El-IS-NLO(175w)-dWP41-dWC7"/>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6): LF Ballast: Energy Saver Magnetic (EPACT compliant), Rapid Start, Normal LO (2); Total Watts = 216"/>
    <s v="LF lamp and ballast: LF lamp: T8, 48 inch, 32W, 2970 lm, CRI = 82, rated life = 20000 hours (6): LF Ballast: Electronic, Rapid Start, Normal LO (2); Total Watts = 182"/>
    <x v="583"/>
    <s v="LFLmpBlst-T12-48in-34w+MagES-RS-NLO(216w)"/>
    <s v="LFLmpBlst-T8-48in-32w-2g+El-RS-NLO(182w)"/>
    <s v="LFLmpBlst-T8-48in-32w-2g+El-IS-NLO(175w)"/>
    <s v="Standard"/>
    <s v="Com-Lighting-InGen_T12-48in-72w-A_T8-48in-59w-C_T8-48in-45w"/>
    <s v="WP source e.g.: SCE13LG087r0"/>
    <s v="DEER1314-Ltg-Com-LF"/>
    <s v="DEER1314"/>
  </r>
  <r>
    <n v="4616"/>
    <s v="C-In-LFLmpBlst-T8-48in-32w-2g+El-IS-NLO(175w)-dWP71-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48 inch, 32W, 2970 lm, CRI = 82, rated life = 20000 hours (6): LF Ballast: Electronic, Instant Start, Normal LO (2); Total Watts = 175"/>
    <x v="583"/>
    <s v="LFLmpBlst-T12-96in-60w+MagES-RS-NLO(246w)"/>
    <s v="LFLmpBlst-T8-48in-32w-2g+El-IS-NLO(175w)"/>
    <s v="LFLmpBlst-T8-48in-32w-2g+El-IS-NLO(175w)"/>
    <s v="Standard"/>
    <m/>
    <s v="WP source e.g.: SCE13LG095r0"/>
    <s v="DEER1314-Ltg-Com-LF"/>
    <s v="DEER1314"/>
  </r>
  <r>
    <n v="4617"/>
    <s v="C-In-LFLmpBlst-T8-48in-32w-2g+El-IS-NLO(31w)-dWP12-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T12, 48 inch, 34W, 2475 lm, CRI = 60, rated life = 20000 hours (1): LF Ballast: Energy Saver Magnetic (EPACT compliant), Rapid Start, Normal LO (1); Total Watts = 43"/>
    <s v="LF lamp and ballast: LF lamp: T8, 48 inch, 32W, 2970 lm, CRI = 82, rated life = 20000 hours (1): LF Ballast: Electronic, Instant Start, Normal LO (1); Total Watts = 31"/>
    <x v="576"/>
    <s v="LFLmpBlst-T12-48in-34w+MagES-RS-NLO(43w)"/>
    <s v="LFLmpBlst-T8-48in-32w-2g+El-IS-NLO(31w)"/>
    <s v="LFLmpBlst-T8-48in-32w-2g+El-IS-NLO(31w)"/>
    <s v="Standard"/>
    <m/>
    <s v="WP source e.g.: WPSDGENRLG0022r3"/>
    <s v="DEER1314-Ltg-Com-LF"/>
    <s v="DEER1314"/>
  </r>
  <r>
    <n v="4618"/>
    <s v="C-In-LFLmpBlst-T8-48in-32w-2g+El-IS-NLO(59w)-dWP13-dWC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Rapid Start, Normal LO (1); Total Watts = 60"/>
    <x v="1015"/>
    <s v="LFLmpBlst-T12-48in-34w+MagES-RS-NLO(72w)"/>
    <s v="LFLmpBlst-T8-48in-32w-2g+El-RS-NLO(60w)"/>
    <s v="LFLmpBlst-T8-48in-32w-2g+El-IS-NLO(59w)"/>
    <s v="Standard"/>
    <m/>
    <s v="WP source e.g.: WPSDGENRLG0022r3"/>
    <s v="DEER1314-Ltg-Com-LF"/>
    <s v="DEER1314"/>
  </r>
  <r>
    <n v="4619"/>
    <s v="C-In-LFLmpBlst-T8-48in-32w-2g+El-IS-NLO(59w)-dWP8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Normal LO (1); Total Watts = 59"/>
    <x v="1015"/>
    <s v="LFLmpBlst-T12-48in-34w+MagES-RS-NLO(144w)"/>
    <s v="LFLmpBlst-T8-48in-32w-2g+El-IS-NLO(59w)"/>
    <s v="LFLmpBlst-T8-48in-32w-2g+El-IS-NLO(59w)"/>
    <s v="Standard"/>
    <m/>
    <m/>
    <s v="DEER1314-Ltg-Com-LF"/>
    <s v="DEER1314"/>
  </r>
  <r>
    <n v="4620"/>
    <s v="C-In-LFLmpBlst-T8-48in-32w-2g+El-IS-NLO+Refl(59w)-dWP8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Normal LO (1); Any type of reflector; Total Watts = 59"/>
    <x v="1016"/>
    <s v="LFLmpBlst-T12-48in-34w+MagES-RS-NLO(144w)"/>
    <s v="LFLmpBlst-T8-48in-32w-2g+El-IS-NLO+Refl(59w)"/>
    <s v="LFLmpBlst-T8-48in-32w-2g+El-IS-NLO+Refl(59w)"/>
    <s v="Standard"/>
    <m/>
    <m/>
    <s v="DEER1314-Ltg-Com-LF"/>
    <s v="DEER1314"/>
  </r>
  <r>
    <n v="4621"/>
    <s v="C-In-LFLmpBlst-T8-48in-32w-2g+El-IS-NLO+Refl(59w)-dWP85-dWC53"/>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710 lm, CRI = 75, rated life = 15000 hours (4): LF Ballast: Electronic, Instant Start, Normal LO (1); Total Watts = 112"/>
    <x v="1016"/>
    <s v="LFLmpBlst-T12-48in-34w+MagES-RS-NLO(144w)"/>
    <s v="LFLmpBlst-T8-48in-32w-1g+El-IS-NLO(112w)"/>
    <s v="LFLmpBlst-T8-48in-32w-2g+El-IS-NLO+Refl(59w)"/>
    <s v="Standard"/>
    <m/>
    <s v="WP source e.g.: SCE13LG095r0; Expires 6-30-2014; Not used in 2013-14 Lighting Disposition"/>
    <s v="None"/>
    <s v="DEER2011"/>
  </r>
  <r>
    <n v="4622"/>
    <s v="C-In-LFLmpBlst-T8-48in-32w-2g+El-IS-NLO-Dim(59w)-dWP85-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Normal LO, Dim (1); Total Watts = 59"/>
    <x v="1017"/>
    <s v="LFLmpBlst-T12-48in-34w+MagES-RS-NLO(144w)"/>
    <s v="LFLmpBlst-T8-48in-32w-2g+El-IS-NLO-Dim(59w)"/>
    <s v="LFLmpBlst-T8-48in-32w-2g+El-IS-NLO-Dim(59w)"/>
    <s v="Standard"/>
    <m/>
    <m/>
    <s v="DEER1314-Ltg-Com-LF"/>
    <s v="DEER1314"/>
  </r>
  <r>
    <n v="4623"/>
    <s v="C-In-LFLmpBlst-T8-48in-32w-2g+El-IS-NLO-Dim(59w)-dWP85-dWC49"/>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5, rated life = 24000 hours (4): LF Ballast: Electronic, Instant Start, Normal LO (1); Total Watts = 108"/>
    <x v="1017"/>
    <s v="LFLmpBlst-T12-48in-34w+MagES-RS-NLO(144w)"/>
    <s v="LFLmpBlst-T8-48in-32w-3g+El-IS-NLO-1(108w)"/>
    <s v="LFLmpBlst-T8-48in-32w-2g+El-IS-NLO-Dim(59w)"/>
    <s v="Standard"/>
    <m/>
    <s v="WP source e.g.: WPSDGENRLG0013r3; Expires 6-30-2014; Not used in 2013-14 Lighting Disposition"/>
    <s v="None"/>
    <s v="DEER2011"/>
  </r>
  <r>
    <n v="4624"/>
    <s v="C-In-LFLmpBlst-T8-48in-32w-2g+El-IS-NLO-Dim(70w)-dWP42-dWC10"/>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95W, 6950 lm, CRI = 60, rated life = 12000 hours (1): LF Ballast: Standard Magnetic (pre-EPACT), Rapid Start, High LO (1); Total Watts = 112"/>
    <s v="LF lamp and ballast: LF lamp: T8, 96 inch, 86W, 7100 lm, CRI = 75, rated life = 20000 hours (1): LF Ballast: Electronic, Instant Start, Normal LO (0.5); Total Watts = 80"/>
    <x v="1018"/>
    <s v="LFLmpBlst-T12-96in-95w+MagStd-RS-HLO(112w)"/>
    <s v="LFLmpBlst-T8-96in-86w+El-IS-NLO(80w)"/>
    <s v="LFLmpBlst-T8-48in-32w-2g+El-IS-NLO-Dim(70w)"/>
    <s v="Standard"/>
    <m/>
    <s v="WP source e.g.: SCE13LG087r0"/>
    <s v="DEER1314-Ltg-Com-LF"/>
    <s v="DEER1314"/>
  </r>
  <r>
    <n v="4625"/>
    <s v="C-In-LFLmpBlst-T8-48in-32w-2g+El-IS-RLO(102w)-dWP21-dWC10"/>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48 inch, 32W, 2970 lm, CRI = 82, rated life = 20000 hours (4): LF Ballast: Electronic, Instant Start, Normal LO (1); Total Watts = 112"/>
    <x v="580"/>
    <s v="LFLmpBlst-T12-96in-60w+MagES-RS-NLO(123w)"/>
    <s v="LFLmpBlst-T8-48in-32w-2g+El-IS-NLO(112w)"/>
    <s v="LFLmpBlst-T8-48in-32w-2g+El-IS-RLO(102w)"/>
    <s v="Standard"/>
    <m/>
    <s v="WP source e.g.: SCE13LG087r0"/>
    <s v="DEER1314-Ltg-Com-LF"/>
    <s v="DEER1314"/>
  </r>
  <r>
    <n v="4626"/>
    <s v="C-In-LFLmpBlst-T8-48in-32w-2g+El-IS-RLO(102w)-dWP42-dWC10"/>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4): LF Ballast: Electronic, Instant Start, Normal LO (1); Total Watts = 112"/>
    <x v="580"/>
    <s v="LFLmpBlst-T12-48in-34w+MagES-RS-NLO(144w)"/>
    <s v="LFLmpBlst-T8-48in-32w-2g+El-IS-NLO(112w)"/>
    <s v="LFLmpBlst-T8-48in-32w-2g+El-IS-RLO(102w)"/>
    <s v="Standard"/>
    <s v="Com-Lighting-InGen_T12-96in-246w-A_T8-48in-175w-B_T8-48in-175w-B"/>
    <s v="WP source e.g.: SCE13LG087r0"/>
    <s v="DEER1314-Ltg-Com-LF"/>
    <s v="DEER1314"/>
  </r>
  <r>
    <n v="4627"/>
    <s v="C-In-LFLmpBlst-T8-48in-32w-2g+El-IS-RLO(102w)-dWP58-dWC10"/>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4): LF Ballast: Hybrid, Instant Start, Normal LO (2); Total Watts = 160"/>
    <s v="LF lamp and ballast: LF lamp: T8, 48 inch, 32W, 2970 lm, CRI = 82, rated life = 20000 hours (4): LF Ballast: Electronic, Instant Start, Normal LO (1); Total Watts = 112"/>
    <x v="580"/>
    <s v="LFLmpBlst-T12-48in-39w+Hyb-IS-NLO(160w)"/>
    <s v="LFLmpBlst-T8-48in-32w-2g+El-IS-NLO(112w)"/>
    <s v="LFLmpBlst-T8-48in-32w-2g+El-IS-RLO(102w)"/>
    <s v="Standard"/>
    <s v="Com-Lighting-InGen_T12-48in-43w-A_T8-48in-31w-D_T8-48in-31w-D"/>
    <s v="WP source e.g.: SCE13LG087r0"/>
    <s v="DEER1314-Ltg-Com-LF"/>
    <s v="DEER1314"/>
  </r>
  <r>
    <n v="4628"/>
    <s v="C-In-LFLmpBlst-T8-48in-32w-2g+El-IS-RLO(156w)-dWP54-dWC19"/>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48 inch, 32W, 2970 lm, CRI = 82, rated life = 20000 hours (6): LF Ballast: Electronic, Instant Start, Normal LO (2); Total Watts = 175"/>
    <x v="582"/>
    <s v="LFLmpBlst-T12-96in-60w+MagES-RS-NLO(210w)"/>
    <s v="LFLmpBlst-T8-48in-32w-2g+El-IS-NLO(175w)"/>
    <s v="LFLmpBlst-T8-48in-32w-2g+El-IS-RLO(156w)"/>
    <s v="Standard"/>
    <s v="Com-Lighting-InGen_T12-96in-210w_T8-48in-175w-B_T8-48in-156w-B"/>
    <m/>
    <s v="DEER1314-Ltg-Com-LF"/>
    <s v="DEER1314"/>
  </r>
  <r>
    <n v="4629"/>
    <s v="C-In-LFLmpBlst-T8-48in-32w-2g+El-IS-RLO(156w)-dWP54-dWC26"/>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48 inch, 32W, 2710 lm, CRI = 75, rated life = 15000 hours (6): LF Ballast: Electronic, Rapid Start, Normal LO (2); Total Watts = 182"/>
    <x v="582"/>
    <s v="LFLmpBlst-T12-96in-60w+MagES-RS-NLO(210w)"/>
    <s v="LFLmpBlst-T8-48in-32w-1g+El-RS-NLO(182w)"/>
    <s v="LFLmpBlst-T8-48in-32w-2g+El-IS-RLO(156w)"/>
    <s v="Standard"/>
    <m/>
    <s v="WP source e.g.: SCE13LG087r0; Not used in 2013-14 Lighting Disposition"/>
    <s v="None"/>
    <s v="DEER2011"/>
  </r>
  <r>
    <n v="4630"/>
    <s v="C-In-LFLmpBlst-T8-48in-32w-2g+El-IS-RLO(78w)-dWP37-dWC1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579"/>
    <s v="LFLmpBlst-T12-48in-34w+MagES-RS-NLO(115w)"/>
    <s v="LFLmpBlst-T8-48in-32w-2g+El-IS-NLO(89w)"/>
    <s v="LFLmpBlst-T8-48in-32w-2g+El-IS-RLO(78w)"/>
    <s v="Standard"/>
    <m/>
    <s v="WP source e.g.: SCE13LG087r0"/>
    <s v="DEER1314-Ltg-Com-LF"/>
    <s v="DEER1314"/>
  </r>
  <r>
    <n v="4631"/>
    <s v="C-In-LFLmpBlst-T8-48in-32w-2g+El-IS-RLO(78w)-dWP42-dWC1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3): LF Ballast: Hybrid, Instant Start, Normal LO (1.5); Total Watts = 120"/>
    <s v="LF lamp and ballast: LF lamp: T8, 48 inch, 32W, 2970 lm, CRI = 82, rated life = 20000 hours (3): LF Ballast: Electronic, Instant Start, Normal LO (1); Total Watts = 89"/>
    <x v="579"/>
    <s v="LFLmpBlst-T12-48in-39w+Hyb-IS-NLO(120w)"/>
    <s v="LFLmpBlst-T8-48in-32w-2g+El-IS-NLO(89w)"/>
    <s v="LFLmpBlst-T8-48in-32w-2g+El-IS-RLO(78w)"/>
    <s v="Standard"/>
    <m/>
    <s v="WP source e.g.: SCE13LG087r0"/>
    <s v="DEER1314-Ltg-Com-LF"/>
    <s v="DEER1314"/>
  </r>
  <r>
    <n v="4632"/>
    <s v="C-In-LFLmpBlst-T8-48in-32w-2g+El-IS-VHLO(41w)-dWP31-dWC19"/>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Rapid Start, Normal LO (1); Total Watts = 60"/>
    <x v="578"/>
    <s v="LFLmpBlst-T12-48in-34w+MagES-RS-NLO(72w)"/>
    <s v="LFLmpBlst-T8-48in-32w-2g+El-RS-NLO(60w)"/>
    <s v="LFLmpBlst-T8-48in-32w-2g+El-IS-VHLO(41w)"/>
    <s v="Standard"/>
    <m/>
    <s v="WP source e.g.: SCE13LG087r0"/>
    <s v="DEER1314-Ltg-Com-LF"/>
    <s v="DEER1314"/>
  </r>
  <r>
    <n v="4633"/>
    <s v="C-In-LFLmpBlst-T8-48in-32w-2g+El-IS-VHLO(79w)-dWP65-dWC11"/>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3): LF Ballast: Electronic, Instant Start, Normal LO (2); Total Watts = 90"/>
    <x v="581"/>
    <s v="LFLmpBlst-T12-48in-34w+MagES-RS-NLO(144w)"/>
    <s v="LFLmpBlst-T8-48in-32w-2g+El-IS-NLO(90w)"/>
    <s v="LFLmpBlst-T8-48in-32w-2g+El-IS-VHLO(79w)"/>
    <s v="Standard"/>
    <s v="Com-Lighting-InGen_T12-96in-123w-A_T8-48in-112w-D_T8-48in-102w-B"/>
    <s v="WP source e.g.: SCE13LG087r0; Not used in 2013-14 Lighting Disposition"/>
    <s v="None"/>
    <s v="DEER2011"/>
  </r>
  <r>
    <n v="4634"/>
    <s v="C-In-LFLmpBlst-T8-48in-32w-2g+El-RS-NLO(182w)-dWP34"/>
    <x v="485"/>
    <s v="DEER2011"/>
    <s v="Lighting Disposition"/>
    <d v="2014-05-30T00:00:00"/>
    <s v="Disposition: MeasuresList-May222014.xlsx"/>
    <s v="RobNc"/>
    <s v="Com-Iltg-dWatt-LF"/>
    <s v="DEER"/>
    <s v="Scaled"/>
    <s v="Delta"/>
    <n v="0"/>
    <n v="0"/>
    <s v="None"/>
    <m/>
    <b v="0"/>
    <m/>
    <b v="1"/>
    <s v="Com"/>
    <s v="Any"/>
    <x v="4"/>
    <s v="InGen"/>
    <s v="Ltg_Lmp+Blst"/>
    <x v="25"/>
    <m/>
    <m/>
    <s v="ILtg-Lfluor-Elec"/>
    <s v="ILtg-Lfluor-T12Mag"/>
    <s v="LF lamp and ballast: LF lamp: T12, 48 inch, 34W, 2475 lm, CRI = 60, rated life = 20000 hours (6): LF Ballast: Energy Saver Magnetic (EPACT compliant), Rapid Start, Normal LO (2); Total Watts = 216"/>
    <s v="LF lamp and ballast: LF lamp: T12, 48 inch, 34W, 2475 lm, CRI = 60, rated life = 20000 hours (6): LF Ballast: Energy Saver Magnetic (EPACT compliant), Rapid Start, Normal LO (2); Total Watts = 216"/>
    <x v="1019"/>
    <s v="LFLmpBlst-T12-48in-34w+MagES-RS-NLO(216w)"/>
    <s v="LFLmpBlst-T12-48in-34w+MagES-RS-NLO(216w)"/>
    <s v="LFLmpBlst-T8-48in-32w-2g+El-RS-NLO(182w)"/>
    <s v="Standard"/>
    <s v="Com-Lighting-InGen_T12-48in-144w-A_T8-48in-112w-D_T8-48in-102w-B"/>
    <s v="WP source e.g.: SCE13LG087r0; Not used in 2013-14 Lighting Disposition"/>
    <s v="None"/>
    <s v="DEER2011"/>
  </r>
  <r>
    <n v="4635"/>
    <s v="C-In-LFLmpBlst-T8-48in-32w-2g+El-RS-RLO(54w)-dWP18-dWC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Rapid Start, Normal LO (1); Total Watts = 60"/>
    <x v="577"/>
    <s v="LFLmpBlst-T12-48in-34w+MagES-RS-NLO(72w)"/>
    <s v="LFLmpBlst-T8-48in-32w-2g+El-RS-NLO(60w)"/>
    <s v="LFLmpBlst-T8-48in-32w-2g+El-RS-RLO(54w)"/>
    <s v="Standard"/>
    <s v="Com-Lighting-InGen_T12-48in-160w_T8-48in-112w-D_T8-48in-102w-B"/>
    <s v="WP source e.g.: SCE13LG087r0"/>
    <s v="DEER1314-Ltg-Com-LF"/>
    <s v="DEER1314"/>
  </r>
  <r>
    <n v="4636"/>
    <s v="C-In-LFLmpBlst-T8-48in-32w-2g+El-RS-RLO(54w)-dWP8-dWC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1): LF Ballast: Energy Saver Magnetic (EPACT compliant), Rapid Start, Normal LO (0.5); Total Watts = 62"/>
    <s v="LF lamp and ballast: LF lamp: T8, 48 inch, 32W, 2970 lm, CRI = 82, rated life = 20000 hours (2): LF Ballast: Electronic, Rapid Start, Normal LO (1); Total Watts = 60"/>
    <x v="577"/>
    <s v="LFLmpBlst-T12-96in-60w+MagES-RS-NLO(62w)"/>
    <s v="LFLmpBlst-T8-48in-32w-2g+El-RS-NLO(60w)"/>
    <s v="LFLmpBlst-T8-48in-32w-2g+El-RS-RLO(54w)"/>
    <s v="Standard"/>
    <m/>
    <s v="WP source e.g.: SCE13LG087r0"/>
    <s v="DEER1314-Ltg-Com-LF"/>
    <s v="DEER1314"/>
  </r>
  <r>
    <n v="4637"/>
    <s v="C-In-LFLmpBlst-T8-48in-32w-3g+El-IS-HLO(62w)-dWP21"/>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1020"/>
    <s v="LFLmpBlst-T8-48in-32w-3g+El-IS-NLO(83w)"/>
    <s v="LFLmpBlst-T8-48in-32w-3g+El-IS-NLO(83w)"/>
    <s v="LFLmpBlst-T8-48in-32w-3g+El-IS-HLO(62w)"/>
    <s v="Standard"/>
    <s v="Com-Lighting-InGen_T12-48in-115w_T8-48in-89w-B_T8-48in-78w-B"/>
    <s v="WP source e.g.: SCE13LG087r0"/>
    <s v="DEER1314-Ltg-Com-LF"/>
    <s v="DEER1314"/>
  </r>
  <r>
    <n v="4638"/>
    <s v="C-In-LFLmpBlst-T8-48in-32w-3g+El-IS-NLO(54w)-dWP18-dWC1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710 lm, CRI = 75, rated life = 15000 hours (2): LF Ballast: Electronic, Rapid Start, High LO (1); Total Watts = 70"/>
    <x v="591"/>
    <s v="LFLmpBlst-T12-48in-34w+MagES-RS-NLO(72w)"/>
    <s v="LFLmpBlst-T8-48in-32w-1g+El-RS-HLO(70w)"/>
    <s v="LFLmpBlst-T8-48in-32w-3g+El-IS-NLO(54w)"/>
    <s v="Standard"/>
    <s v="Com-Lighting-InGen_T12-48in-120w-C_T8-48in-89w-B_T8-48in-78w-B"/>
    <s v="WP source e.g.: SCE13LG087r0"/>
    <s v="DEER1314-Ltg-Com-LF"/>
    <s v="DEER1314"/>
  </r>
  <r>
    <n v="4639"/>
    <s v="C-In-LFLmpBlst-T8-48in-32w-3g+El-IS-NLO(54w)-dWP20-dWC5"/>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2): LF Ballast: Energy Saver Magnetic (EPACT compliant), Instant Start, Normal LO (1); Total Watts = 74"/>
    <s v="LF lamp and ballast: LF lamp: T8, 48 inch, 32W, 2970 lm, CRI = 82, rated life = 20000 hours (2): LF Ballast: Electronic, Instant Start, Normal LO (1); Total Watts = 59"/>
    <x v="591"/>
    <s v="LFLmpBlst-T12-48in-39w+MagES-IS-NLO(74w)"/>
    <s v="LFLmpBlst-T8-48in-32w-2g+El-IS-NLO(59w)"/>
    <s v="LFLmpBlst-T8-48in-32w-3g+El-IS-NLO(54w)"/>
    <s v="Standard"/>
    <m/>
    <s v="WP source e.g.: SCE13LG087r0"/>
    <s v="DEER1314-Ltg-Com-LF"/>
    <s v="DEER1314"/>
  </r>
  <r>
    <n v="4640"/>
    <s v="C-In-LFLmpBlst-T8-48in-32w-3g+El-IS-NLO(54w)-dWP61-dWC35"/>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591"/>
    <s v="LFLmpBlst-T12-48in-34w+MagES-RS-NLO(115w)"/>
    <s v="LFLmpBlst-T8-48in-32w-2g+El-IS-NLO(89w)"/>
    <s v="LFLmpBlst-T8-48in-32w-3g+El-IS-NLO(54w)"/>
    <s v="Standard"/>
    <m/>
    <s v="WP source e.g.: SCE13LG087r0; Not used in 2013-14 Lighting Disposition"/>
    <s v="None"/>
    <s v="DEER2011"/>
  </r>
  <r>
    <n v="4641"/>
    <s v="C-In-LFLmpBlst-T8-48in-32w-3g+El-IS-NLO(54w)-dWP61-dWC5"/>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2): LF Ballast: Electronic, Instant Start, Normal LO (1); Total Watts = 59"/>
    <x v="591"/>
    <s v="LFLmpBlst-T12-48in-34w+MagES-RS-NLO(115w)"/>
    <s v="LFLmpBlst-T8-48in-32w-2g+El-IS-NLO(59w)"/>
    <s v="LFLmpBlst-T8-48in-32w-3g+El-IS-NLO(54w)"/>
    <s v="Standard"/>
    <m/>
    <m/>
    <s v="DEER1314-Ltg-Com-LF"/>
    <s v="DEER1314"/>
  </r>
  <r>
    <n v="4642"/>
    <s v="C-In-LFLmpBlst-T8-48in-32w-3g+El-IS-NLO(54w)-dWP90-dWC5"/>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Normal LO (1); Total Watts = 59"/>
    <x v="591"/>
    <s v="LFLmpBlst-T12-48in-34w+MagES-RS-NLO(144w)"/>
    <s v="LFLmpBlst-T8-48in-32w-2g+El-IS-NLO(59w)"/>
    <s v="LFLmpBlst-T8-48in-32w-3g+El-IS-NLO(54w)"/>
    <s v="Standard"/>
    <m/>
    <m/>
    <s v="DEER1314-Ltg-Com-LF"/>
    <s v="DEER1314"/>
  </r>
  <r>
    <n v="4643"/>
    <s v="C-In-LFLmpBlst-T8-48in-32w-3g+El-IS-NLO(54w)-dWP90-dWC58"/>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710 lm, CRI = 75, rated life = 15000 hours (4): LF Ballast: Electronic, Instant Start, Normal LO (1); Total Watts = 112"/>
    <x v="591"/>
    <s v="LFLmpBlst-T12-48in-34w+MagES-RS-NLO(144w)"/>
    <s v="LFLmpBlst-T8-48in-32w-1g+El-IS-NLO(112w)"/>
    <s v="LFLmpBlst-T8-48in-32w-3g+El-IS-NLO(54w)"/>
    <s v="Standard"/>
    <m/>
    <s v="WP source e.g.: WPSDGENRLG0013r3; Not used in 2013-14 Lighting Disposition"/>
    <s v="None"/>
    <s v="DEER2011"/>
  </r>
  <r>
    <n v="4644"/>
    <s v="C-In-LFLmpBlst-T8-48in-32w-3g+El-IS-NLO(83w)-dWP61-dWC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3): LF Ballast: Electronic, Instant Start, Normal LO (1); Total Watts = 89"/>
    <x v="592"/>
    <s v="LFLmpBlst-T12-48in-34w+MagES-RS-NLO(144w)"/>
    <s v="LFLmpBlst-T8-48in-32w-2g+El-IS-NLO(89w)"/>
    <s v="LFLmpBlst-T8-48in-32w-3g+El-IS-NLO(83w)"/>
    <s v="Standard"/>
    <s v="Com-Lighting-InGen_T12-48in-72w-A_T8-48in-60w-B_T8-48in-54w-B"/>
    <s v="WP source e.g.: SCE13LG087r0"/>
    <s v="DEER1314-Ltg-Com-LF"/>
    <s v="DEER1314"/>
  </r>
  <r>
    <n v="4645"/>
    <s v="C-In-LFLmpBlst-T8-48in-32w-3g+El-IS-NLO+Refl(54w)-dWP114-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48 inch, 39W, 2750 lm, CRI = 60, rated life = 20000 hours (4): LF Ballast: Standard Magnetic (pre-EPACT), Instant Start, Normal LO (1); Total Watts = 168"/>
    <s v="LF lamp and ballast: LF lamp: T8, 48 inch, 32W, 2970 lm, CRI = 85, rated life = 24000 hours (2): LF Ballast: Electronic, Instant Start, Normal LO (2); Any type of reflector; Total Watts = 54"/>
    <x v="1021"/>
    <s v="LFLmpBlst-T12-48in-39w+MagStd-IS-NLO(168w)"/>
    <s v="LFLmpBlst-T8-48in-32w-3g+El-IS-NLO+Refl(54w)"/>
    <s v="LFLmpBlst-T8-48in-32w-3g+El-IS-NLO+Refl(54w)"/>
    <s v="Standard"/>
    <m/>
    <m/>
    <s v="DEER1314-Ltg-Com-LF"/>
    <s v="DEER1314"/>
  </r>
  <r>
    <n v="4646"/>
    <s v="C-In-LFLmpBlst-T8-48in-32w-3g+El-IS-NLO+Refl(54w)-dWP114-dWC58"/>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4): LF Ballast: Standard Magnetic (pre-EPACT), Instant Start, Normal LO (1); Total Watts = 168"/>
    <s v="LF lamp and ballast: LF lamp: T8, 48 inch, 32W, 2970 lm, CRI = 82, rated life = 20000 hours (4): LF Ballast: Electronic, Instant Start, Normal LO (1); Total Watts = 112"/>
    <x v="1021"/>
    <s v="LFLmpBlst-T12-48in-39w+MagStd-IS-NLO(168w)"/>
    <s v="LFLmpBlst-T8-48in-32w-2g+El-IS-NLO(112w)"/>
    <s v="LFLmpBlst-T8-48in-32w-3g+El-IS-NLO+Refl(54w)"/>
    <s v="Standard"/>
    <s v="Com-Lighting-InGen_T12-96in-62w-A_T8-48in-60w-B_T8-48in-54w-B"/>
    <s v="WP source e.g.: SCE13LG087r0; Not used in 2013-14 Lighting Disposition"/>
    <s v="None"/>
    <s v="DEER2011"/>
  </r>
  <r>
    <n v="4647"/>
    <s v="C-In-LFLmpBlst-T8-48in-32w-3g+El-IS-NLO+Refl(54w)-dWP26-dWC5"/>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2): LF Ballast: Hybrid, Instant Start, Normal LO (1); Total Watts = 80"/>
    <s v="LF lamp and ballast: LF lamp: T8, 48 inch, 32W, 2970 lm, CRI = 82, rated life = 20000 hours (2): LF Ballast: Electronic, Instant Start, Normal LO (1); Total Watts = 59"/>
    <x v="1021"/>
    <s v="LFLmpBlst-T12-48in-39w+Hyb-IS-NLO(80w)"/>
    <s v="LFLmpBlst-T8-48in-32w-2g+El-IS-NLO(59w)"/>
    <s v="LFLmpBlst-T8-48in-32w-3g+El-IS-NLO+Refl(54w)"/>
    <s v="Standard"/>
    <m/>
    <s v="WP source e.g.: PGECOLTG160r1"/>
    <s v="DEER1314-Ltg-Com-LF"/>
    <s v="DEER1314"/>
  </r>
  <r>
    <n v="4648"/>
    <s v="C-In-LFLmpBlst-T8-48in-32w-3g+El-IS-NLO+Refl(54w)-dWP61-dWC35"/>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3): LF Ballast: Electronic, Instant Start, Normal LO (1); Total Watts = 89"/>
    <x v="1021"/>
    <s v="LFLmpBlst-T12-48in-34w+MagES-RS-NLO(115w)"/>
    <s v="LFLmpBlst-T8-48in-32w-2g+El-IS-NLO(89w)"/>
    <s v="LFLmpBlst-T8-48in-32w-3g+El-IS-NLO+Refl(54w)"/>
    <s v="Standard"/>
    <m/>
    <s v="WP source e.g.: SCE13LG087r0"/>
    <s v="DEER1314-Ltg-Com-LF"/>
    <s v="DEER1314"/>
  </r>
  <r>
    <n v="4649"/>
    <s v="C-In-LFLmpBlst-T8-48in-32w-3g+El-IS-NLO+Refl(54w)-dWP90-dWC54"/>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5, rated life = 24000 hours (4): LF Ballast: Electronic, Instant Start, Normal LO (1); Total Watts = 108"/>
    <x v="1021"/>
    <s v="LFLmpBlst-T12-48in-34w+MagES-RS-NLO(144w)"/>
    <s v="LFLmpBlst-T8-48in-32w-3g+El-IS-NLO-1(108w)"/>
    <s v="LFLmpBlst-T8-48in-32w-3g+El-IS-NLO+Refl(54w)"/>
    <s v="Standard"/>
    <s v="Com-Lighting-InGen_T12-48in-74w-B_T8-48in-59w-C_T8-48in-54w-C"/>
    <s v="WP source e.g.: SCE13LG087r0"/>
    <s v="DEER1314-Ltg-Com-LF"/>
    <s v="DEER1314"/>
  </r>
  <r>
    <n v="4650"/>
    <s v="C-In-LFLmpBlst-T8-48in-32w-3g+El-IS-NLO-1(162w)-dWP84-dWC13"/>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48 inch, 32W, 2970 lm, CRI = 82, rated life = 20000 hours (6): LF Ballast: Electronic, Instant Start, Normal LO (2); Total Watts = 175"/>
    <x v="594"/>
    <s v="LFLmpBlst-T12-96in-60w+MagES-RS-NLO(246w)"/>
    <s v="LFLmpBlst-T8-48in-32w-2g+El-IS-NLO(175w)"/>
    <s v="LFLmpBlst-T8-48in-32w-3g+El-IS-NLO-1(162w)"/>
    <s v="Standard"/>
    <m/>
    <s v="WP source e.g.: SCE13LG087r0"/>
    <s v="DEER1314-Ltg-Com-LF"/>
    <s v="DEER1314"/>
  </r>
  <r>
    <n v="4651"/>
    <s v="C-In-LFLmpBlst-T8-48in-32w-3g+El-IS-RLO(142w)-dWP68-dWC33"/>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48 inch, 32W, 2970 lm, CRI = 82, rated life = 20000 hours (6): LF Ballast: Electronic, Instant Start, Normal LO (2); Total Watts = 175"/>
    <x v="593"/>
    <s v="LFLmpBlst-T12-96in-60w+MagES-RS-NLO(210w)"/>
    <s v="LFLmpBlst-T8-48in-32w-2g+El-IS-NLO(175w)"/>
    <s v="LFLmpBlst-T8-48in-32w-3g+El-IS-RLO(142w)"/>
    <s v="Standard"/>
    <m/>
    <s v="WP source e.g.: SCE13LG087r0"/>
    <s v="DEER1314-Ltg-Com-LF"/>
    <s v="DEER1314"/>
  </r>
  <r>
    <n v="4652"/>
    <s v="C-In-LFLmpBlst-T8-48in-32w-3g+El-IS-RLO(188w)-dWP58-dWC3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48 inch, 32W, 2970 lm, CRI = 82, rated life = 20000 hours (8): LF Ballast: Electronic, Instant Start, Normal LO (2); Total Watts = 224"/>
    <x v="595"/>
    <s v="LFLmpBlst-T12-96in-60w+MagES-RS-NLO(246w)"/>
    <s v="LFLmpBlst-T8-48in-32w-2g+El-IS-NLO(224w)"/>
    <s v="LFLmpBlst-T8-48in-32w-3g+El-IS-RLO(188w)"/>
    <s v="Standard"/>
    <s v="Com-Lighting-InGen_T12-48in-144w-A_T8-48in-89w-B_T8-48in-83w"/>
    <s v="WP source e.g.: SCE13LG087r0"/>
    <s v="DEER1314-Ltg-Com-LF"/>
    <s v="DEER1314"/>
  </r>
  <r>
    <n v="4653"/>
    <s v="C-In-LFLmpBlst-T8-48in-32w-3g+El-IS-RLO(25w)-dWP16-dWC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9W, 2750 lm, CRI = 60, rated life = 20000 hours (1): LF Ballast: Hybrid, Instant Start, Normal LO (1); Total Watts = 41"/>
    <s v="LF lamp and ballast: LF lamp: T8, 48 inch, 32W, 2970 lm, CRI = 82, rated life = 20000 hours (1): LF Ballast: Electronic, Instant Start, Normal LO (1); Total Watts = 31"/>
    <x v="585"/>
    <s v="LFLmpBlst-T12-48in-39w+Hyb-IS-NLO(41w)"/>
    <s v="LFLmpBlst-T8-48in-32w-2g+El-IS-NLO(31w)"/>
    <s v="LFLmpBlst-T8-48in-32w-3g+El-IS-RLO(25w)"/>
    <s v="Standard"/>
    <m/>
    <s v="WP source e.g.: SCE13LG087r0"/>
    <s v="DEER1314-Ltg-Com-LF"/>
    <s v="DEER1314"/>
  </r>
  <r>
    <n v="4654"/>
    <s v="C-In-LFLmpBlst-T8-48in-32w-3g+El-IS-RLO(48w)-dWP11"/>
    <x v="485"/>
    <s v="DEER2011"/>
    <s v="Lighting Disposition"/>
    <d v="2014-05-30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710 lm, CRI = 75, rated life = 15000 hours (2): LF Ballast: Electronic, Instant Start, Normal LO (1); Total Watts = 59"/>
    <x v="589"/>
    <s v="LFLmpBlst-T8-48in-32w-1g+El-IS-NLO(59w)"/>
    <s v="LFLmpBlst-T8-48in-32w-1g+El-IS-NLO(59w)"/>
    <s v="LFLmpBlst-T8-48in-32w-3g+El-IS-RLO(48w)"/>
    <s v="Standard"/>
    <m/>
    <s v="WP source e.g.: SCE13LG087r0; Not used in 2013-14 Lighting Disposition"/>
    <s v="None"/>
    <s v="DEER2011"/>
  </r>
  <r>
    <n v="4655"/>
    <s v="C-In-LFLmpBlst-T8-48in-32w-3g+El-IS-RLO(48w)-dWP11-dWC0"/>
    <x v="485"/>
    <s v="DEER1314"/>
    <s v="Lighting Disposition"/>
    <d v="2015-03-06T00:00:00"/>
    <s v="Disposition: MeasuresList-Dec1-2014.xlsx"/>
    <s v="ErRul"/>
    <s v="Com-Iltg-dWatt-LF"/>
    <s v="DEER"/>
    <s v="Scaled"/>
    <s v="Delta"/>
    <n v="0"/>
    <n v="0"/>
    <s v="None"/>
    <m/>
    <b v="1"/>
    <m/>
    <b v="1"/>
    <s v="Com"/>
    <s v="Any"/>
    <x v="4"/>
    <s v="InGen"/>
    <s v="Ltg_Lmp+Blst"/>
    <x v="25"/>
    <m/>
    <m/>
    <s v="ILtg-Lfluor-Elec"/>
    <s v="ILtg-Lfluor-Elec"/>
    <s v="LF lamp and ballast: LF lamp: T8, 48 inch, 32W, 2710 lm, CRI = 75, rated life = 15000 hours (2): LF Ballast: Electronic, Instant Start, Normal LO (1); Total Watts = 59"/>
    <s v="LF lamp and ballast: LF lamp: T8, 48 inch, 32W, 2970 lm, CRI = 85, rated life = 24000 hours (2): LF Ballast: Electronic, Instant Start, Reduced LO (1); Total Watts = 48"/>
    <x v="589"/>
    <s v="LFLmpBlst-T8-48in-32w-1g+El-IS-NLO(59w)"/>
    <s v="LFLmpBlst-T8-48in-32w-3g+El-IS-RLO(48w)"/>
    <s v="LFLmpBlst-T8-48in-32w-3g+El-IS-RLO(48w)"/>
    <s v="Standard"/>
    <m/>
    <m/>
    <s v="DEER1314-Ltg-Com-LF"/>
    <s v="DEER1314"/>
  </r>
  <r>
    <n v="4656"/>
    <s v="C-In-LFLmpBlst-T8-48in-32w-3g+El-IS-RLO(48w)-dWP24-dWC1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2): LF Ballast: Energy Saver Magnetic (EPACT compliant), Rapid Start, Normal LO (1); Total Watts = 72"/>
    <s v="LF lamp and ballast: LF lamp: T8, 48 inch, 32W, 2970 lm, CRI = 82, rated life = 20000 hours (2): LF Ballast: Electronic, Instant Start, Normal LO (1); Total Watts = 59"/>
    <x v="589"/>
    <s v="LFLmpBlst-T12-48in-34w+MagES-RS-NLO(72w)"/>
    <s v="LFLmpBlst-T8-48in-32w-2g+El-IS-NLO(59w)"/>
    <s v="LFLmpBlst-T8-48in-32w-3g+El-IS-RLO(48w)"/>
    <s v="Standard"/>
    <m/>
    <s v="WP source e.g.: SCE13LG087r0"/>
    <s v="DEER1314-Ltg-Com-LF"/>
    <s v="DEER1314"/>
  </r>
  <r>
    <n v="4657"/>
    <s v="C-In-LFLmpBlst-T8-48in-32w-3g+El-IS-RLO(48w)-dWP67-dWC11"/>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2, rated life = 20000 hours (2): LF Ballast: Electronic, Instant Start, Normal LO (1); Total Watts = 59"/>
    <x v="589"/>
    <s v="LFLmpBlst-T12-48in-34w+MagES-RS-NLO(115w)"/>
    <s v="LFLmpBlst-T8-48in-32w-2g+El-IS-NLO(59w)"/>
    <s v="LFLmpBlst-T8-48in-32w-3g+El-IS-RLO(48w)"/>
    <s v="Standard"/>
    <m/>
    <m/>
    <s v="DEER1314-Ltg-Com-LF"/>
    <s v="DEER1314"/>
  </r>
  <r>
    <n v="4658"/>
    <s v="C-In-LFLmpBlst-T8-48in-32w-3g+El-IS-RLO(48w)-dWP67-dWC35"/>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3): LF Ballast: Energy Saver Magnetic (EPACT compliant), Rapid Start, Normal LO (1); Total Watts = 115"/>
    <s v="LF lamp and ballast: LF lamp: T8, 48 inch, 32W, 2970 lm, CRI = 85, rated life = 24000 hours (3): LF Ballast: Electronic, Instant Start, Normal LO (1); Total Watts = 83"/>
    <x v="589"/>
    <s v="LFLmpBlst-T12-48in-34w+MagES-RS-NLO(115w)"/>
    <s v="LFLmpBlst-T8-48in-32w-3g+El-IS-NLO(83w)"/>
    <s v="LFLmpBlst-T8-48in-32w-3g+El-IS-RLO(48w)"/>
    <s v="Standard"/>
    <m/>
    <s v="WP source e.g.: SCE13LG087r0; Not used in 2013-14 Lighting Disposition"/>
    <s v="None"/>
    <s v="DEER2011"/>
  </r>
  <r>
    <n v="4659"/>
    <s v="C-In-LFLmpBlst-T8-48in-32w-3g+El-IS-RLO(48w)-dWP96-dWC11"/>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2, rated life = 20000 hours (2): LF Ballast: Electronic, Instant Start, Normal LO (1); Total Watts = 59"/>
    <x v="589"/>
    <s v="LFLmpBlst-T12-48in-34w+MagES-RS-NLO(144w)"/>
    <s v="LFLmpBlst-T8-48in-32w-2g+El-IS-NLO(59w)"/>
    <s v="LFLmpBlst-T8-48in-32w-3g+El-IS-RLO(48w)"/>
    <s v="Standard"/>
    <m/>
    <m/>
    <s v="DEER1314-Ltg-Com-LF"/>
    <s v="DEER1314"/>
  </r>
  <r>
    <n v="4660"/>
    <s v="C-In-LFLmpBlst-T8-48in-32w-3g+El-IS-RLO(48w)-dWP96-dWC60"/>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8, 48 inch, 32W, 2970 lm, CRI = 85, rated life = 24000 hours (4): LF Ballast: Electronic, Instant Start, Normal LO (1); Total Watts = 108"/>
    <x v="589"/>
    <s v="LFLmpBlst-T12-48in-34w+MagES-RS-NLO(144w)"/>
    <s v="LFLmpBlst-T8-48in-32w-3g+El-IS-NLO-1(108w)"/>
    <s v="LFLmpBlst-T8-48in-32w-3g+El-IS-RLO(48w)"/>
    <s v="Standard"/>
    <s v="Com-Lighting-InGen_T12-96in-246w-A_T8-48in-175w-B_T8-48in-162w"/>
    <s v="WP source e.g.: SCE13LG087r0; Not used in 2013-14 Lighting Disposition"/>
    <s v="None"/>
    <s v="DEER2011"/>
  </r>
  <r>
    <n v="4661"/>
    <s v="C-In-LFLmpBlst-T8-48in-32w-3g+El-IS-RLO(94w)-dWP113-dWC18"/>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96 inch, 95W, 6950 lm, CRI = 60, rated life = 12000 hours (2): LF Ballast: Energy Saver Magnetic (EPACT compliant), Rapid Start, Normal LO (1); Total Watts = 207"/>
    <s v="LF lamp and ballast: LF lamp: T8, 48 inch, 32W, 2970 lm, CRI = 82, rated life = 20000 hours (4): LF Ballast: Electronic, Instant Start, Normal LO (1); Total Watts = 112"/>
    <x v="1022"/>
    <s v="LFLmpBlst-T12-96in-95w+MagES-RS-NLO(207w)"/>
    <s v="LFLmpBlst-T8-48in-32w-2g+El-IS-NLO(112w)"/>
    <s v="LFLmpBlst-T8-48in-32w-3g+El-IS-RLO(94w)"/>
    <s v="Standard"/>
    <m/>
    <m/>
    <s v="DEER1314-Ltg-Com-LF"/>
    <s v="DEER1314"/>
  </r>
  <r>
    <n v="4662"/>
    <s v="C-In-LFLmpBlst-T8-48in-32w-3g+El-IS-RLO(94w)-dWP113-dWC73"/>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95W, 6950 lm, CRI = 60, rated life = 12000 hours (2): LF Ballast: Energy Saver Magnetic (EPACT compliant), Rapid Start, Normal LO (1); Total Watts = 207"/>
    <s v="LF lamp and ballast: LF lamp: T8, 96 inch, 59W, 5190 lm, CRI = 75, rated life = 20000 hours (3): LF Ballast: Electronic, Instant Start, Normal LO (2); Total Watts = 167"/>
    <x v="1022"/>
    <s v="LFLmpBlst-T12-96in-95w+MagES-RS-NLO(207w)"/>
    <s v="LFLmpBlst-T8-96in-59w+El-IS-NLO(167w)"/>
    <s v="LFLmpBlst-T8-48in-32w-3g+El-IS-RLO(94w)"/>
    <s v="Standard"/>
    <s v="Com-Lighting-InGen_T12-96in-210w_T8-48in-175w-B_T8-48in-142w-B"/>
    <s v="WP source e.g.: SCE13LG087r0; Not used in 2013-14 Lighting Disposition"/>
    <s v="None"/>
    <s v="DEER2011"/>
  </r>
  <r>
    <n v="4663"/>
    <s v="C-In-LFLmpBlst-T8-48in-32w-3g+El-IS-RLO+Refl(48w)-dWP5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710 lm, CRI = 75, rated life = 15000 hours (4): LF Ballast: Electronic, Instant Start, Reduced LO (1); Total Watts = 102"/>
    <s v="LF lamp and ballast: LF lamp: T8, 48 inch, 32W, 2710 lm, CRI = 75, rated life = 15000 hours (4): LF Ballast: Electronic, Instant Start, Reduced LO (1); Total Watts = 102"/>
    <x v="1023"/>
    <s v="LFLmpBlst-T8-48in-32w-1g+El-IS-RLO(102w)"/>
    <s v="LFLmpBlst-T8-48in-32w-1g+El-IS-RLO(102w)"/>
    <s v="LFLmpBlst-T8-48in-32w-3g+El-IS-RLO+Refl(48w)"/>
    <s v="Standard"/>
    <s v="Com-Lighting-InGen_T12-96in-246w-A_T8-48in-224w-B_T8-48in-188w"/>
    <s v="WP source e.g.: SCE13LG087r0"/>
    <s v="DEER1314-Ltg-Com-LF"/>
    <s v="DEER1314"/>
  </r>
  <r>
    <n v="4664"/>
    <s v="C-In-LFLmpBlst-T8-48in-32w-3g+El-IS-RLO+Refl(48w)-dWP64"/>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4): LF Ballast: Electronic, Instant Start, Normal LO (1); Total Watts = 112"/>
    <s v="LF lamp and ballast: LF lamp: T8, 48 inch, 32W, 2970 lm, CRI = 82, rated life = 20000 hours (4): LF Ballast: Electronic, Instant Start, Normal LO (1); Total Watts = 112"/>
    <x v="1023"/>
    <s v="LFLmpBlst-T8-48in-32w-2g+El-IS-NLO(112w)"/>
    <s v="LFLmpBlst-T8-48in-32w-2g+El-IS-NLO(112w)"/>
    <s v="LFLmpBlst-T8-48in-32w-3g+El-IS-RLO+Refl(48w)"/>
    <s v="Standard"/>
    <s v="Com-Lighting-InGen_T12-48in-41w_T8-48in-31w-D_T8-48in-25w-C"/>
    <s v="WP source e.g.: SCE13LG087r0"/>
    <s v="DEER1314-Ltg-Com-LF"/>
    <s v="DEER1314"/>
  </r>
  <r>
    <n v="4665"/>
    <s v="C-In-LFLmpBlst-T8-48in-32w-3g+El-IS-RLO+Refl(48w)-dWP96-dWC0"/>
    <x v="485"/>
    <s v="DEER2011"/>
    <s v="Lighting Disposition"/>
    <d v="2014-11-24T00:00:00"/>
    <s v="Disposition: MeasuresList-Dec1-2014.xlsx"/>
    <s v="ErRobNc"/>
    <s v="Com-Iltg-dWatt-LF"/>
    <s v="DEER"/>
    <s v="Scaled"/>
    <s v="Delta"/>
    <n v="0"/>
    <n v="0"/>
    <s v="None"/>
    <m/>
    <b v="1"/>
    <m/>
    <b v="1"/>
    <s v="Com"/>
    <s v="Any"/>
    <x v="4"/>
    <s v="InGen"/>
    <s v="Ltg_Lmp+Blst"/>
    <x v="25"/>
    <m/>
    <m/>
    <s v="ILtg-Lfluor-Elec"/>
    <s v="ILtg-Lfluor-T12Mag"/>
    <s v="LF lamp and ballast: LF lamp: T12, 48 inch, 34W, 2475 lm, CRI = 60, rated life = 20000 hours (4): LF Ballast: Energy Saver Magnetic (EPACT compliant), Rapid Start, Normal LO (2); Total Watts = 144"/>
    <s v="LF lamp and ballast: LF lamp: T12, 48 inch, 34W, 2475 lm, CRI = 60, rated life = 20000 hours (2): LF Ballast: Standard Magnetic (pre-EPACT), Rapid Start, Normal LO (1); Any type of reflector, Delamped; Total Watts = 48"/>
    <x v="1023"/>
    <s v="LFLmpBlst-T12-48in-34w+MagES-RS-NLO(144w)"/>
    <s v="LFLmpBlst-T12-48in-34w+MagStd-RS-NLO+Refl-Del(48w)"/>
    <s v="LFLmpBlst-T8-48in-32w-3g+El-IS-RLO+Refl(48w)"/>
    <s v="Standard"/>
    <m/>
    <m/>
    <s v="None"/>
    <s v="DEER2011"/>
  </r>
  <r>
    <n v="4666"/>
    <s v="C-In-LFLmpBlst-T8-48in-32w-3g+El-IS-VHLO(70w)-dWP1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1024"/>
    <s v="LFLmpBlst-T8-48in-32w-2g+El-IS-NLO(89w)"/>
    <s v="LFLmpBlst-T8-48in-32w-2g+El-IS-NLO(89w)"/>
    <s v="LFLmpBlst-T8-48in-32w-3g+El-IS-VHLO(70w)"/>
    <s v="Standard"/>
    <m/>
    <s v="WP source e.g.: WPSDGENRLG0014r3"/>
    <s v="DEER1314-Ltg-Com-LF"/>
    <s v="DEER1314"/>
  </r>
  <r>
    <n v="4667"/>
    <s v="C-In-LFLmpBlst-T8-48in-32w-3g+El-RS-HLO(34w)-dWP49"/>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1025"/>
    <s v="LFLmpBlst-T8-48in-32w-3g+El-IS-NLO(83w)"/>
    <s v="LFLmpBlst-T8-48in-32w-3g+El-IS-NLO(83w)"/>
    <s v="LFLmpBlst-T8-48in-32w-3g+El-RS-HLO(34w)"/>
    <s v="Standard"/>
    <m/>
    <s v="WP source e.g.: WPSDGENRLG0013r3"/>
    <s v="DEER1314-Ltg-Com-LF"/>
    <s v="DEER1314"/>
  </r>
  <r>
    <n v="4668"/>
    <s v="C-In-LFLmpBlst-T8-48in-32w-3g+El-RS-VHLO(38w)-dWP45"/>
    <x v="485"/>
    <s v="DEER1314"/>
    <s v="Lighting Disposition"/>
    <d v="2015-03-06T00:00:00"/>
    <s v="Disposition: MeasuresList-May222014.xlsx"/>
    <s v="RobNc"/>
    <s v="Com-Iltg-dWatt-LF"/>
    <s v="DEER"/>
    <s v="Scaled"/>
    <s v="Delta"/>
    <n v="0"/>
    <n v="0"/>
    <s v="None"/>
    <m/>
    <b v="0"/>
    <m/>
    <b v="1"/>
    <s v="Com"/>
    <s v="Any"/>
    <x v="4"/>
    <s v="InGen"/>
    <s v="Ltg_Lmp+Blst"/>
    <x v="25"/>
    <m/>
    <m/>
    <s v="ILtg-Lfluor-Elec"/>
    <s v="ILtg-Lfluor-Elec"/>
    <s v="LF lamp and ballast: LF lamp: T8, 48 inch, 32W, 2970 lm, CRI = 85, rated life = 24000 hours (3): LF Ballast: Electronic, Instant Start, Normal LO (1); Total Watts = 83"/>
    <s v="LF lamp and ballast: LF lamp: T8, 48 inch, 32W, 2970 lm, CRI = 85, rated life = 24000 hours (3): LF Ballast: Electronic, Instant Start, Normal LO (1); Total Watts = 83"/>
    <x v="1026"/>
    <s v="LFLmpBlst-T8-48in-32w-3g+El-IS-NLO(83w)"/>
    <s v="LFLmpBlst-T8-48in-32w-3g+El-IS-NLO(83w)"/>
    <s v="LFLmpBlst-T8-48in-32w-3g+El-RS-VHLO(38w)"/>
    <s v="Standard"/>
    <m/>
    <s v="WP source e.g.: SCE13LG087r0"/>
    <s v="DEER1314-Ltg-Com-LF"/>
    <s v="DEER1314"/>
  </r>
  <r>
    <n v="4669"/>
    <s v="C-In-LFLmpBlst-T8-72in-45w+El-IS-NLO(90w)-dWP32"/>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72 inch, 55W, 3900 lm, CRI = 60, rated life = 12000 hours (2): LF Ballast: Energy Saver Magnetic (EPACT compliant), Rapid Start, Normal LO (1); Total Watts = 122"/>
    <s v="LF lamp and ballast: LF lamp: T12, 72 inch, 55W, 3900 lm, CRI = 60, rated life = 12000 hours (2): LF Ballast: Energy Saver Magnetic (EPACT compliant), Rapid Start, Normal LO (1); Total Watts = 122"/>
    <x v="1027"/>
    <s v="LFLmpBlst-T12-72in-55w+MagES-RS-NLO(122w)"/>
    <s v="LFLmpBlst-T12-72in-55w+MagES-RS-NLO(122w)"/>
    <s v="LFLmpBlst-T8-72in-45w+El-IS-NLO(90w)"/>
    <s v="Standard"/>
    <m/>
    <s v="WP source e.g.: SCE13LG087r0"/>
    <s v="DEER1314-Ltg-Com-LF"/>
    <s v="DEER1314"/>
  </r>
  <r>
    <n v="4670"/>
    <s v="C-In-LFLmpBlst-T8-72in-58w+El-IS-NLO(58w)-dWP18"/>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T12, 72 inch, 55W, 3900 lm, CRI = 60, rated life = 12000 hours (1): LF Ballast: Standard Magnetic (pre-EPACT), Rapid Start, Normal LO (1); Total Watts = 76"/>
    <s v="LF lamp and ballast: LF lamp: T12, 72 inch, 55W, 3900 lm, CRI = 60, rated life = 12000 hours (1): LF Ballast: Standard Magnetic (pre-EPACT), Rapid Start, Normal LO (1); Total Watts = 76"/>
    <x v="1028"/>
    <s v="LFLmpBlst-T12-72in-55w+MagStd-RS-NLO(76w)"/>
    <s v="LFLmpBlst-T12-72in-55w+MagStd-RS-NLO(76w)"/>
    <s v="LFLmpBlst-T8-72in-58w+El-IS-NLO(58w)"/>
    <s v="Standard"/>
    <m/>
    <s v="WP source e.g.: SCE13LG087r0"/>
    <s v="DEER1314-Ltg-Com-LF"/>
    <s v="DEER1314"/>
  </r>
  <r>
    <n v="4671"/>
    <s v="C-In-LFLmpBlst-T8-96in-59w+El-IS-NLO(109w)-dWP137-dWC0-1"/>
    <x v="485"/>
    <s v="DEER2011"/>
    <s v="Lighting Disposition"/>
    <d v="2014-11-24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96 inch, 59W, 5190 lm, CRI = 75, rated life = 20000 hours (2): LF Ballast: Electronic, Instant Start, Normal LO (1); Total Watts = 109"/>
    <x v="1029"/>
    <s v="LFLmpBlst-T12-96in-60w+MagES-RS-NLO(246w)"/>
    <s v="LFLmpBlst-T8-96in-59w+El-IS-NLO(109w)"/>
    <s v="LFLmpBlst-T8-96in-59w+El-IS-NLO(109w)"/>
    <s v="Standard"/>
    <m/>
    <m/>
    <s v="None"/>
    <s v="DEER2011"/>
  </r>
  <r>
    <n v="4672"/>
    <s v="C-In-LFLmpBlst-T8-96in-59w+El-IS-NLO(109w)-dWP137-dWC0-2"/>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4): LF Ballast: Standard Magnetic (pre-EPACT), Rapid Start, Normal LO (2); Total Watts = 246"/>
    <s v="LF lamp and ballast: LF lamp: T8, 96 inch, 59W, 5190 lm, CRI = 75, rated life = 20000 hours (2): LF Ballast: Electronic, Instant Start, Normal LO (1); Total Watts = 109"/>
    <x v="1029"/>
    <s v="LFLmpBlst-T12-96in-60w+MagStd-RS-NLO(246w)"/>
    <s v="LFLmpBlst-T8-96in-59w+El-IS-NLO(109w)"/>
    <s v="LFLmpBlst-T8-96in-59w+El-IS-NLO(109w)"/>
    <s v="Standard"/>
    <m/>
    <m/>
    <s v="DEER1314-Ltg-Com-LF"/>
    <s v="DEER1314"/>
  </r>
  <r>
    <n v="4673"/>
    <s v="C-In-LFLmpBlst-T8-96in-59w+El-IS-NLO(109w)-dWP137-dWC110"/>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96 inch, 59W, 5190 lm, CRI = 75, rated life = 20000 hours (4): LF Ballast: Electronic, Instant Start, Normal LO (2); Total Watts = 219"/>
    <x v="1029"/>
    <s v="LFLmpBlst-T12-96in-60w+MagES-RS-NLO(246w)"/>
    <s v="LFLmpBlst-T8-96in-59w+El-IS-NLO(219w)"/>
    <s v="LFLmpBlst-T8-96in-59w+El-IS-NLO(109w)"/>
    <s v="Standard"/>
    <m/>
    <s v="WP source e.g.: SCE13LG087r0; Not used in 2013-14 Lighting Disposition"/>
    <s v="None"/>
    <s v="DEER2011"/>
  </r>
  <r>
    <n v="4674"/>
    <s v="C-In-LFLmpBlst-T8-96in-59w+El-IS-NLO(167w)-dWP43-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96 inch, 59W, 5190 lm, CRI = 75, rated life = 20000 hours (3): LF Ballast: Electronic, Instant Start, Normal LO (2); Total Watts = 167"/>
    <x v="599"/>
    <s v="LFLmpBlst-T12-96in-60w+MagES-RS-NLO(210w)"/>
    <s v="LFLmpBlst-T8-96in-59w+El-IS-NLO(167w)"/>
    <s v="LFLmpBlst-T8-96in-59w+El-IS-NLO(167w)"/>
    <s v="Standard"/>
    <m/>
    <s v="WP source e.g.: SCE13LG087r0"/>
    <s v="DEER1314-Ltg-Com-LF"/>
    <s v="DEER1314"/>
  </r>
  <r>
    <n v="4675"/>
    <s v="C-In-LFLmpBlst-T8-96in-59w+El-IS-NLO(219w)-dWP27-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T12, 96 inch, 60W, 4750 lm, CRI = 60, rated life = 12000 hours (4): LF Ballast: Energy Saver Magnetic (EPACT compliant), Rapid Start, Normal LO (2); Total Watts = 246"/>
    <s v="LF lamp and ballast: LF lamp: T8, 96 inch, 59W, 5190 lm, CRI = 75, rated life = 20000 hours (4): LF Ballast: Electronic, Instant Start, Normal LO (2); Total Watts = 219"/>
    <x v="600"/>
    <s v="LFLmpBlst-T12-96in-60w+MagES-RS-NLO(246w)"/>
    <s v="LFLmpBlst-T8-96in-59w+El-IS-NLO(219w)"/>
    <s v="LFLmpBlst-T8-96in-59w+El-IS-NLO(219w)"/>
    <s v="Standard"/>
    <m/>
    <s v="WP source e.g.: SCE13LG087r0"/>
    <s v="DEER1314-Ltg-Com-LF"/>
    <s v="DEER1314"/>
  </r>
  <r>
    <n v="4676"/>
    <s v="C-In-LFLmpBlst-T8-96in-59w+El-IS-NLO(55w)-dWP68-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2): LF Ballast: Standard Magnetic (pre-EPACT), Rapid Start, Normal LO (1); Total Watts = 123"/>
    <s v="LF lamp and ballast: LF lamp: T8, 96 inch, 59W, 5190 lm, CRI = 75, rated life = 20000 hours (1): LF Ballast: Electronic, Instant Start, Normal LO (0.5); Total Watts = 55"/>
    <x v="1030"/>
    <s v="LFLmpBlst-T12-96in-60w+MagStd-RS-NLO(123w)"/>
    <s v="LFLmpBlst-T8-96in-59w+El-IS-NLO(55w)"/>
    <s v="LFLmpBlst-T8-96in-59w+El-IS-NLO(55w)"/>
    <s v="Standard"/>
    <m/>
    <m/>
    <s v="DEER1314-Ltg-Com-LF"/>
    <s v="DEER1314"/>
  </r>
  <r>
    <n v="4677"/>
    <s v="C-In-LFLmpBlst-T8-96in-59w+El-IS-RLO(49w)-dWP13-dWC6"/>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1): LF Ballast: Energy Saver Magnetic (EPACT compliant), Rapid Start, Normal LO (0.5); Total Watts = 62"/>
    <s v="LF lamp and ballast: LF lamp: T8, 96 inch, 59W, 5190 lm, CRI = 75, rated life = 20000 hours (1): LF Ballast: Electronic, Instant Start, Normal LO (0.5); Total Watts = 55"/>
    <x v="596"/>
    <s v="LFLmpBlst-T12-96in-60w+MagES-RS-NLO(62w)"/>
    <s v="LFLmpBlst-T8-96in-59w+El-IS-NLO(55w)"/>
    <s v="LFLmpBlst-T8-96in-59w+El-IS-RLO(49w)"/>
    <s v="Standard"/>
    <m/>
    <s v="WP source e.g.: PGECOLTG160r1"/>
    <s v="DEER1314-Ltg-Com-LF"/>
    <s v="DEER1314"/>
  </r>
  <r>
    <n v="4678"/>
    <s v="C-In-LFLmpBlst-T8-96in-59w+El-IS-RLO(49w)-dWP63-dWC60"/>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95W, 6950 lm, CRI = 60, rated life = 12000 hours (1): LF Ballast: Standard Magnetic (pre-EPACT), Rapid Start, Normal LO (1); Total Watts = 112"/>
    <s v="LF lamp and ballast: LF lamp: T8, 96 inch, 59W, 5190 lm, CRI = 75, rated life = 20000 hours (2): LF Ballast: Electronic, Instant Start, Normal LO (1); Total Watts = 109"/>
    <x v="596"/>
    <s v="LFLmpBlst-T12-96in-95w+MagStd-RS-NLO(112w)"/>
    <s v="LFLmpBlst-T8-96in-59w+El-IS-NLO(109w)"/>
    <s v="LFLmpBlst-T8-96in-59w+El-IS-RLO(49w)"/>
    <s v="Standard"/>
    <m/>
    <s v="WP source e.g.: PGECOLTG160r1; Not used in 2013-14 Lighting Disposition"/>
    <s v="None"/>
    <s v="DEER2011"/>
  </r>
  <r>
    <n v="4679"/>
    <s v="C-In-LFLmpBlst-T8-96in-59w+El-IS-RLO(49w)-dWP63-dWC9"/>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96 inch, 95W, 6950 lm, CRI = 60, rated life = 12000 hours (1): LF Ballast: Standard Magnetic (pre-EPACT), Rapid Start, Normal LO (1); Total Watts = 112"/>
    <s v="LF lamp and ballast: LF lamp: T8, 96 inch, 59W, 5190 lm, CRI = 75, rated life = 20000 hours (1): LF Ballast: Electronic, Instant Start, Normal LO (1); Total Watts = 58"/>
    <x v="596"/>
    <s v="LFLmpBlst-T12-96in-95w+MagStd-RS-NLO(112w)"/>
    <s v="LFLmpBlst-T8-96in-59w+El-IS-NLO(58w)"/>
    <s v="LFLmpBlst-T8-96in-59w+El-IS-RLO(49w)"/>
    <s v="Standard"/>
    <m/>
    <m/>
    <s v="DEER1314-Ltg-Com-LF"/>
    <s v="DEER1314"/>
  </r>
  <r>
    <n v="4680"/>
    <s v="C-In-LFLmpBlst-T8-96in-59w+El-IS-RLO(57w)-dWP66-dWC0"/>
    <x v="485"/>
    <s v="DEER1314"/>
    <s v="Lighting Disposition"/>
    <d v="2015-03-06T00:00:00"/>
    <s v="Disposition: MeasuresList-Dec1-2014.xlsx"/>
    <s v="ErRul"/>
    <s v="Com-Iltg-dWatt-LF"/>
    <s v="DEER"/>
    <s v="Scaled"/>
    <s v="Delta"/>
    <n v="0"/>
    <n v="0"/>
    <s v="None"/>
    <m/>
    <b v="1"/>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96 inch, 59W, 5190 lm, CRI = 75, rated life = 20000 hours (1): LF Ballast: Electronic, Instant Start, Reduced LO (1); Total Watts = 57"/>
    <x v="1031"/>
    <s v="LFLmpBlst-T12-96in-60w+MagES-RS-NLO(123w)"/>
    <s v="LFLmpBlst-T8-96in-59w+El-IS-RLO(57w)"/>
    <s v="LFLmpBlst-T8-96in-59w+El-IS-RLO(57w)"/>
    <s v="Standard"/>
    <m/>
    <m/>
    <s v="DEER1314-Ltg-Com-LF"/>
    <s v="DEER1314"/>
  </r>
  <r>
    <n v="4681"/>
    <s v="C-In-LFLmpBlst-T8-96in-59w+El-IS-RLO(57w)-dWP66-dWC52"/>
    <x v="485"/>
    <s v="DEER2011"/>
    <s v="Lighting Disposition"/>
    <d v="2014-05-30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96 inch, 59W, 5190 lm, CRI = 75, rated life = 20000 hours (2): LF Ballast: Electronic, Instant Start, Normal LO (1); Total Watts = 109"/>
    <x v="1031"/>
    <s v="LFLmpBlst-T12-96in-60w+MagES-RS-NLO(123w)"/>
    <s v="LFLmpBlst-T8-96in-59w+El-IS-NLO(109w)"/>
    <s v="LFLmpBlst-T8-96in-59w+El-IS-RLO(57w)"/>
    <s v="Standard"/>
    <m/>
    <s v="WP source e.g.: WPSDGENRLG0013r3; Not used in 2013-14 Lighting Disposition"/>
    <s v="None"/>
    <s v="DEER2011"/>
  </r>
  <r>
    <n v="4682"/>
    <s v="C-In-LFLmpBlst-T8-96in-59w+El-IS-RLO(98w)-dWP109-dWC1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95W, 6950 lm, CRI = 60, rated life = 12000 hours (2): LF Ballast: Energy Saver Magnetic (EPACT compliant), Rapid Start, Normal LO (1); Total Watts = 207"/>
    <s v="LF lamp and ballast: LF lamp: T8, 96 inch, 59W, 5190 lm, CRI = 75, rated life = 20000 hours (2): LF Ballast: Electronic, Instant Start, Normal LO (1); Total Watts = 109"/>
    <x v="597"/>
    <s v="LFLmpBlst-T12-96in-95w+MagES-RS-NLO(207w)"/>
    <s v="LFLmpBlst-T8-96in-59w+El-IS-NLO(109w)"/>
    <s v="LFLmpBlst-T8-96in-59w+El-IS-RLO(98w)"/>
    <s v="Standard"/>
    <m/>
    <s v="WP source e.g.: SCE13LG087r0"/>
    <s v="DEER1314-Ltg-Com-LF"/>
    <s v="DEER1314"/>
  </r>
  <r>
    <n v="4683"/>
    <s v="C-In-LFLmpBlst-T8-96in-59w+El-IS-RLO(98w)-dWP25-dWC11"/>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T12, 96 inch, 60W, 4750 lm, CRI = 60, rated life = 12000 hours (2): LF Ballast: Energy Saver Magnetic (EPACT compliant), Rapid Start, Normal LO (1); Total Watts = 123"/>
    <s v="LF lamp and ballast: LF lamp: T8, 96 inch, 59W, 5190 lm, CRI = 75, rated life = 20000 hours (2): LF Ballast: Electronic, Instant Start, Normal LO (1); Total Watts = 109"/>
    <x v="597"/>
    <s v="LFLmpBlst-T12-96in-60w+MagES-RS-NLO(123w)"/>
    <s v="LFLmpBlst-T8-96in-59w+El-IS-NLO(109w)"/>
    <s v="LFLmpBlst-T8-96in-59w+El-IS-RLO(98w)"/>
    <s v="Standard"/>
    <m/>
    <s v="WP source e.g.: SCE13LG087r0"/>
    <s v="DEER1314-Ltg-Com-LF"/>
    <s v="DEER1314"/>
  </r>
  <r>
    <n v="4684"/>
    <s v="C-In-LFLmpBlst-T8-96in-86w+El-IS-NLO(160w)-dWP50-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96 inch, 86W, 7100 lm, CRI = 75, rated life = 20000 hours (2): LF Ballast: Electronic, Instant Start, Normal LO (1); Total Watts = 160"/>
    <x v="598"/>
    <s v="LFLmpBlst-T12-96in-60w+MagES-RS-NLO(210w)"/>
    <s v="LFLmpBlst-T8-96in-86w+El-IS-NLO(160w)"/>
    <s v="LFLmpBlst-T8-96in-86w+El-IS-NLO(160w)"/>
    <s v="Standard"/>
    <s v="Com-Lighting-InGen_T12-96in-210w_T8-96in-167w_T8-96in-167w"/>
    <s v="WP source e.g.: SCE13LG087r0"/>
    <s v="DEER1314-Ltg-Com-LF"/>
    <s v="DEER1314"/>
  </r>
  <r>
    <n v="4685"/>
    <s v="C-In-LFLmpBlst-T8-96in-86w+El-IS-NLO(160w)-dWP50-dWC7"/>
    <x v="485"/>
    <s v="DEER1314"/>
    <s v="Lighting Disposition"/>
    <d v="2015-03-06T00:00:00"/>
    <s v="Disposition: MeasuresList-Dec1-2014.xlsx"/>
    <s v="ErRobNc"/>
    <s v="Com-Iltg-dWatt-LF"/>
    <s v="DEER"/>
    <s v="Scaled"/>
    <s v="Delta"/>
    <n v="0"/>
    <n v="0"/>
    <s v="None"/>
    <m/>
    <b v="1"/>
    <m/>
    <b v="1"/>
    <s v="Com"/>
    <s v="Any"/>
    <x v="4"/>
    <s v="InGen"/>
    <s v="Ltg_Lmp+Blst"/>
    <x v="25"/>
    <m/>
    <m/>
    <s v="ILtg-Lfluor-Elec"/>
    <s v="ILtg-Lfluor-T12Mag"/>
    <s v="LF lamp and ballast: LF lamp: T12, 96 inch, 60W, 4750 lm, CRI = 60, rated life = 12000 hours (3): LF Ballast: Energy Saver Magnetic (EPACT compliant), Rapid Start, Normal LO (2); Total Watts = 210"/>
    <s v="LF lamp and ballast: LF lamp: T8, 96 inch, 59W, 5190 lm, CRI = 75, rated life = 20000 hours (3): LF Ballast: Electronic, Instant Start, Normal LO (2); Total Watts = 167"/>
    <x v="598"/>
    <s v="LFLmpBlst-T12-96in-60w+MagES-RS-NLO(210w)"/>
    <s v="LFLmpBlst-T8-96in-59w+El-IS-NLO(167w)"/>
    <s v="LFLmpBlst-T8-96in-86w+El-IS-NLO(160w)"/>
    <s v="Standard"/>
    <m/>
    <m/>
    <s v="DEER1314-Ltg-Com-LF"/>
    <s v="DEER1314"/>
  </r>
  <r>
    <n v="4686"/>
    <s v="C-In-LFLmpBlst-U6-22in-32w+El-IS-NLO(60w)-dWP12"/>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U6, 22 inch, 34W, 2575 lm, CRI = 75, rated life = 18000 hours (2): LF Ballast: Standard Magnetic (pre-EPACT), Instant Start, Normal LO (1); Total Watts = 72"/>
    <s v="LF lamp and ballast: LF lamp: U6, 22 inch, 34W, 2575 lm, CRI = 75, rated life = 18000 hours (2): LF Ballast: Standard Magnetic (pre-EPACT), Instant Start, Normal LO (1); Total Watts = 72"/>
    <x v="1032"/>
    <s v="LFLmpBlst-U6-22in-34w+MagStd-IS-NLO(72w)"/>
    <s v="LFLmpBlst-U6-22in-34w+MagStd-IS-NLO(72w)"/>
    <s v="LFLmpBlst-U6-22in-32w+El-IS-NLO(60w)"/>
    <s v="Standard"/>
    <s v="Com-Lighting-InGen_T12-96in-246w-A_T8-96in-219w_T8-96in-219w"/>
    <s v="WP source e.g.: SCE13LG087r0"/>
    <s v="DEER1314-Ltg-Com-LF"/>
    <s v="DEER1314"/>
  </r>
  <r>
    <n v="4687"/>
    <s v="C-In-LFLmpBlst-U6-22in-32w+El-IS-NLO(60w)-dWP12-dWC0"/>
    <x v="485"/>
    <s v="DEER1314"/>
    <s v="Lighting Disposition"/>
    <d v="2015-03-06T00:00:00"/>
    <s v="Disposition: MeasuresList-May222014.xlsx"/>
    <s v="ErRul"/>
    <s v="Com-Iltg-dWatt-LF"/>
    <s v="DEER"/>
    <s v="Scaled"/>
    <s v="Delta"/>
    <n v="0"/>
    <n v="0"/>
    <s v="None"/>
    <m/>
    <b v="0"/>
    <m/>
    <b v="1"/>
    <s v="Com"/>
    <s v="Any"/>
    <x v="4"/>
    <s v="InGen"/>
    <s v="Ltg_Lmp+Blst"/>
    <x v="25"/>
    <m/>
    <m/>
    <s v="ILtg-Lfluor-Elec"/>
    <s v="ILtg-Lfluor-T12Mag"/>
    <s v="LF lamp and ballast: LF lamp: U12, 22 inch, 34W, 2300 lm, CRI = 75, rated life = 18000 hours (2): LF Ballast: Energy Saver Magnetic (EPACT compliant), Rapid Start, Normal LO (1); Total Watts = 72"/>
    <s v="LF lamp and ballast: LF lamp: U6, 22 inch, 32W, 2575 lm, CRI = 75, rated life = 18000 hours (2): LF Ballast: Electronic, Instant Start, Normal LO (1); Total Watts = 60"/>
    <x v="1032"/>
    <s v="LFLmpBlst-U12-22in-34w+MagES-RS-NLO(72w)"/>
    <s v="LFLmpBlst-U6-22in-32w+El-IS-NLO(60w)"/>
    <s v="LFLmpBlst-U6-22in-32w+El-IS-NLO(60w)"/>
    <s v="Standard"/>
    <s v="Com-Lighting-InGen_T12-96in-62w-A_T8-96in-55w_T8-96in-49w"/>
    <s v="WP source e.g.: SCE13LG087r0"/>
    <s v="DEER1314-Ltg-Com-LF"/>
    <s v="DEER1314"/>
  </r>
  <r>
    <n v="4688"/>
    <s v="C-In-LFLmpBlst-U6-22in-32w+El-IS-NLO+Refl(60w)-dWP12"/>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U6, 22 inch, 34W, 2575 lm, CRI = 75, rated life = 18000 hours (2): LF Ballast: Standard Magnetic (pre-EPACT), Instant Start, Normal LO (1); Total Watts = 72"/>
    <s v="LF lamp and ballast: LF lamp: U6, 22 inch, 34W, 2575 lm, CRI = 75, rated life = 18000 hours (2): LF Ballast: Standard Magnetic (pre-EPACT), Instant Start, Normal LO (1); Total Watts = 72"/>
    <x v="1033"/>
    <s v="LFLmpBlst-U6-22in-34w+MagStd-IS-NLO(72w)"/>
    <s v="LFLmpBlst-U6-22in-34w+MagStd-IS-NLO(72w)"/>
    <s v="LFLmpBlst-U6-22in-32w+El-IS-NLO+Refl(60w)"/>
    <s v="Standard"/>
    <m/>
    <s v="WP source e.g.: WPSDGENRLG0013r3"/>
    <s v="DEER1314-Ltg-Com-LF"/>
    <s v="DEER1314"/>
  </r>
  <r>
    <n v="4689"/>
    <s v="C-In-LFLmpBlst-U6-22in-32w+El-IS-NLO+Refl(60w)-dWP12-dWC0"/>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U6, 22 inch, 34W, 2575 lm, CRI = 75, rated life = 18000 hours (2): LF Ballast: Standard Magnetic (pre-EPACT), Instant Start, Normal LO (1); Total Watts = 72"/>
    <s v="LF lamp and ballast: LF lamp: U6, 22 inch, 32W, 2575 lm, CRI = 75, rated life = 18000 hours (2): LF Ballast: Electronic, Instant Start, Normal LO (1); Total Watts = 60"/>
    <x v="1033"/>
    <s v="LFLmpBlst-U6-22in-34w+MagStd-IS-NLO(72w)"/>
    <s v="LFLmpBlst-U6-22in-32w+El-IS-NLO(60w)"/>
    <s v="LFLmpBlst-U6-22in-32w+El-IS-NLO+Refl(60w)"/>
    <s v="Standard"/>
    <m/>
    <s v="WP source e.g.: SCE13LG087r0"/>
    <s v="DEER1314-Ltg-Com-LF"/>
    <s v="DEER1314"/>
  </r>
  <r>
    <n v="4690"/>
    <s v="C-In-LFLmpBlst-U6-22in-32w+El-IS-RLO(52w)-dWP20"/>
    <x v="485"/>
    <s v="DEER1314"/>
    <s v="Lighting Disposition"/>
    <d v="2015-03-06T00:00:00"/>
    <s v="Disposition: MeasuresList-May222014.xlsx"/>
    <s v="RobNc"/>
    <s v="Com-Iltg-dWatt-LF"/>
    <s v="DEER"/>
    <s v="Scaled"/>
    <s v="Delta"/>
    <n v="0"/>
    <n v="0"/>
    <s v="None"/>
    <m/>
    <b v="0"/>
    <m/>
    <b v="1"/>
    <s v="Com"/>
    <s v="Any"/>
    <x v="4"/>
    <s v="InGen"/>
    <s v="Ltg_Lmp+Blst"/>
    <x v="25"/>
    <m/>
    <m/>
    <s v="ILtg-Lfluor-Elec"/>
    <s v="ILtg-Lfluor-T12Mag"/>
    <s v="LF lamp and ballast: LF lamp: U6, 22 inch, 34W, 2575 lm, CRI = 75, rated life = 18000 hours (2): LF Ballast: Standard Magnetic (pre-EPACT), Instant Start, Normal LO (1); Total Watts = 72"/>
    <s v="LF lamp and ballast: LF lamp: U6, 22 inch, 34W, 2575 lm, CRI = 75, rated life = 18000 hours (2): LF Ballast: Standard Magnetic (pre-EPACT), Instant Start, Normal LO (1); Total Watts = 72"/>
    <x v="1034"/>
    <s v="LFLmpBlst-U6-22in-34w+MagStd-IS-NLO(72w)"/>
    <s v="LFLmpBlst-U6-22in-34w+MagStd-IS-NLO(72w)"/>
    <s v="LFLmpBlst-U6-22in-32w+El-IS-RLO(52w)"/>
    <s v="Standard"/>
    <m/>
    <s v="WP source e.g.: WPSDGENRLG0013r3"/>
    <s v="DEER1314-Ltg-Com-LF"/>
    <s v="DEER1314"/>
  </r>
  <r>
    <n v="4691"/>
    <s v="C-In-LFLmpBlst-U6-22in-32w+El-IS-RLO(52w)-dWP20-dWC8"/>
    <x v="485"/>
    <s v="DEER1314"/>
    <s v="Lighting Disposition"/>
    <d v="2015-03-06T00:00:00"/>
    <s v="Disposition: MeasuresList-May222014.xlsx"/>
    <s v="ErRobNc"/>
    <s v="Com-Iltg-dWatt-LF"/>
    <s v="DEER"/>
    <s v="Scaled"/>
    <s v="Delta"/>
    <n v="0"/>
    <n v="0"/>
    <s v="None"/>
    <m/>
    <b v="0"/>
    <m/>
    <b v="1"/>
    <s v="Com"/>
    <s v="Any"/>
    <x v="4"/>
    <s v="InGen"/>
    <s v="Ltg_Lmp+Blst"/>
    <x v="25"/>
    <m/>
    <m/>
    <s v="ILtg-Lfluor-Elec"/>
    <s v="ILtg-Lfluor-T12Mag"/>
    <s v="LF lamp and ballast: LF lamp: U12, 22 inch, 34W, 2300 lm, CRI = 75, rated life = 18000 hours (2): LF Ballast: Energy Saver Magnetic (EPACT compliant), Rapid Start, Normal LO (1); Total Watts = 72"/>
    <s v="LF lamp and ballast: LF lamp: U6, 22 inch, 32W, 2575 lm, CRI = 75, rated life = 18000 hours (2): LF Ballast: Electronic, Instant Start, Normal LO (1); Total Watts = 60"/>
    <x v="1034"/>
    <s v="LFLmpBlst-U12-22in-34w+MagES-RS-NLO(72w)"/>
    <s v="LFLmpBlst-U6-22in-32w+El-IS-NLO(60w)"/>
    <s v="LFLmpBlst-U6-22in-32w+El-IS-RLO(52w)"/>
    <s v="Standard"/>
    <s v="Com-Lighting-InGen_T12-96in-123w-A_T8-96in-109w_T8-96in-98w"/>
    <s v="WP source e.g.: SCE13LG087r0"/>
    <s v="DEER1314-Ltg-Com-LF"/>
    <s v="DEER1314"/>
  </r>
  <r>
    <n v="4692"/>
    <s v="C-In-MH-25w(25w)-dWP38"/>
    <x v="498"/>
    <s v="DEER1314"/>
    <s v="Lighting Disposition"/>
    <d v="2015-03-06T00:00:00"/>
    <s v="Disposition: MeasuresList-October312014.xlsx"/>
    <s v="RobNc"/>
    <s v="Com-Iltg-dWatt-LF"/>
    <s v="DEER"/>
    <s v="Scaled"/>
    <s v="Delta"/>
    <n v="0"/>
    <n v="0"/>
    <s v="None"/>
    <m/>
    <b v="0"/>
    <m/>
    <b v="1"/>
    <s v="Com"/>
    <s v="Any"/>
    <x v="4"/>
    <s v="InGen"/>
    <s v="Ltg_Lmp+Blst"/>
    <x v="26"/>
    <m/>
    <m/>
    <s v="ILtg-MH"/>
    <s v="ILtg-Incand-Com"/>
    <s v="Halogen Lamp: PAR38 shape, E26 base, 63 Watts"/>
    <s v="Halogen Lamp: PAR38 shape, E26 base, 63 Watts"/>
    <x v="1035"/>
    <s v="Hal-PAR38(63w)"/>
    <s v="Hal-PAR38(63w)"/>
    <s v="MH-25w(25w)"/>
    <s v="Standard"/>
    <m/>
    <s v="WP source e.g.: WPSDGENRLG0007r1"/>
    <s v="DEER1314-Ltg-Com-LF"/>
    <s v="DEER1314"/>
  </r>
  <r>
    <n v="4693"/>
    <s v="C-In-MH-32w(43w)-dwP57"/>
    <x v="511"/>
    <s v="DEER1314"/>
    <s v="Lighting Disposition"/>
    <d v="2015-03-06T00:00:00"/>
    <s v="RevisedHighBay.xlsx"/>
    <s v="RobNc"/>
    <s v="Com-Iltg-dWatt-LF"/>
    <s v="DEER"/>
    <s v="Scaled"/>
    <s v="Delta"/>
    <n v="0"/>
    <n v="0"/>
    <s v="None"/>
    <m/>
    <b v="0"/>
    <m/>
    <b v="1"/>
    <s v="Com"/>
    <s v="Any"/>
    <x v="4"/>
    <s v="InGen"/>
    <s v="Ltg_Lmp+Blst"/>
    <x v="26"/>
    <m/>
    <m/>
    <s v="ILtg-MH"/>
    <s v="ILtg-Incand-Com"/>
    <s v="Incandescent lamp: 100W lamp; lm=1690, Rated Life=1500hrs"/>
    <s v="Incandescent lamp: 100W lamp; lm=1690, Rated Life=1500hrs"/>
    <x v="601"/>
    <s v="Incan(100w)"/>
    <s v="Incan(100w)"/>
    <s v="MH-32w(43w)"/>
    <s v="Standard"/>
    <m/>
    <m/>
    <s v="DEER1314-Ltg-Com-LF"/>
    <s v="DEER1314"/>
  </r>
  <r>
    <n v="4694"/>
    <s v="C-In-MH-32w(43w)-dWP57-dWC0"/>
    <x v="487"/>
    <s v="DEER1314"/>
    <s v="Lighting Disposition"/>
    <d v="2015-03-06T00:00:00"/>
    <s v="Disposition: MeasuresList-May222014.xlsx"/>
    <s v="ErRul"/>
    <s v="Com-Iltg-dWatt-LF"/>
    <s v="DEER"/>
    <s v="Scaled"/>
    <s v="Delta"/>
    <n v="0"/>
    <n v="0"/>
    <s v="None"/>
    <m/>
    <b v="0"/>
    <m/>
    <b v="1"/>
    <s v="Com"/>
    <s v="Any"/>
    <x v="4"/>
    <s v="InGen"/>
    <s v="Ltg_Lmp+Blst"/>
    <x v="26"/>
    <m/>
    <m/>
    <s v="ILtg-MH"/>
    <s v="ILtg-Incand-Com"/>
    <s v="Incandescent lamp: 100W lamp; lm=1690, Rated Life=1500hrs"/>
    <s v="HID Lamp and Ballast: HID Lamp: Metal Halide , Any shape, 32w, Universal position, 1940 lm, CRI = 70, rated hours = 10000 (1); HID Ballast: HID Reactor, No dimming capability (1); Total Watts = 43"/>
    <x v="601"/>
    <s v="Incan(100w)"/>
    <s v="MH-32w(43w)"/>
    <s v="MH-32w(43w)"/>
    <s v="Standard"/>
    <m/>
    <s v="Not Used in 2013-2014 Final Lighting Disposition"/>
    <s v="DEER1314-Ltg-Com-LF"/>
    <s v="DEER1314"/>
  </r>
  <r>
    <n v="4695"/>
    <s v="C-In-PSMH-125w(150w)-dwP65-dwC0"/>
    <x v="488"/>
    <s v="DEER1314"/>
    <s v="Lighting Disposition"/>
    <d v="2015-03-06T00:00:00"/>
    <s v="RevisedHighBay.xlsx"/>
    <s v="ErRul"/>
    <s v="Com-Iltg-dWatt-LF"/>
    <s v="DEER"/>
    <s v="Scaled"/>
    <s v="Delta"/>
    <n v="0"/>
    <n v="0"/>
    <s v="None"/>
    <m/>
    <b v="0"/>
    <m/>
    <b v="1"/>
    <s v="Com"/>
    <s v="Any"/>
    <x v="4"/>
    <s v="InGen"/>
    <s v="Ltg_Lmp+Blst"/>
    <x v="26"/>
    <m/>
    <m/>
    <s v="ILtg-HID"/>
    <s v="ILtg-MH"/>
    <s v="HID Lamp and Ballast: HID Lamp: Metal Halide , Any shape, 175w, Universal position, 13655 lm, CRI = 65, rated hours = 10000 (1); HID Ballast: Constant Wattage Autotransformer, No dimming capability (1); Total Watts = 215"/>
    <s v="HID Lamp and Ballast: HID Lamp: Pulse Start Metal Halide , Any shape, 125w, Universal position, 12000 lm, CRI = 65, rated hours = 15000 (1); HID Ballast: Constant Wattage Autotransformer, No dimming capability (1); Total Watts = 150"/>
    <x v="1036"/>
    <s v="MH-175w(215w)"/>
    <s v="PSMH-125w(150w)"/>
    <s v="PSMH-125w(150w)"/>
    <s v="Standard"/>
    <m/>
    <m/>
    <s v="DEER1314-Ltg-Com-LF"/>
    <s v="DEER1314"/>
  </r>
  <r>
    <n v="4696"/>
    <s v="C-In-PSMH-125w(150w)-dWP65-dWC35"/>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175w, Universal position, 13655 lm, CRI = 65, rated hours = 10000 (1); HID Ballast: Constant Wattage Autotransformer, No dimming capability (1); Total Watts = 215"/>
    <s v="HID Lamp and Ballast: HID Lamp: Pulse Start Metal Halide , Any shape, 150w, Universal position, CRI = 62, rated hours = 15000 (1); HID Ballast: Constant Wattage Autotransformer, No dimming capability (1); Total Watts = 185"/>
    <x v="1036"/>
    <s v="MH-175w(215w)"/>
    <s v="PSMH-150w(185w)"/>
    <s v="PSMH-125w(150w)"/>
    <s v="Standard"/>
    <m/>
    <s v="WP source e.g.: SCE13LG087r0"/>
    <s v="DEER1314-Ltg-Com-LF"/>
    <s v="DEER1314"/>
  </r>
  <r>
    <n v="4697"/>
    <s v="C-In-PSMH-150w(165w)-dWP130-dWC67"/>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00w, Universal position, 19000 lm, CRI = 62, rated hours = 15000 (1); HID Ballast: Constant Wattage Autotransformer, No dimming capability (1); Total Watts = 232"/>
    <x v="1037"/>
    <s v="MH-250w(295w)"/>
    <s v="PSMH-200w(232w)"/>
    <s v="PSMH-150w(165w)"/>
    <s v="Standard"/>
    <m/>
    <s v="WP source e.g.: WPSDGENRLG0017r3"/>
    <s v="DEER1314-Ltg-Com-LF"/>
    <s v="DEER1314"/>
  </r>
  <r>
    <n v="4698"/>
    <s v="C-In-PSMH-175w(208w)-dwP24-dwC0"/>
    <x v="488"/>
    <s v="DEER1314"/>
    <s v="Lighting Disposition"/>
    <d v="2015-03-06T00:00:00"/>
    <s v="RevisedHighBay.xlsx"/>
    <s v="ErRul"/>
    <s v="Com-Iltg-dWatt-LF"/>
    <s v="DEER"/>
    <s v="Scaled"/>
    <s v="Delta"/>
    <n v="0"/>
    <n v="0"/>
    <s v="None"/>
    <m/>
    <b v="0"/>
    <m/>
    <b v="1"/>
    <s v="Com"/>
    <s v="Any"/>
    <x v="4"/>
    <s v="InGen"/>
    <s v="Ltg_Lmp+Blst"/>
    <x v="26"/>
    <m/>
    <m/>
    <s v="ILtg-HID"/>
    <s v="ILtg-HID"/>
    <s v="HID Lamp and Ballast: HID Lamp: Pulse Start Metal Halide , Any shape, 200w, Universal position, 19000 lm, CRI = 62, rated hours = 15000 (1); HID Ballast: Constant Wattage Autotransformer, No dimming capability (1); Total Watts = 232"/>
    <s v="HID Lamp and Ballast: HID Lamp: Pulse Start Metal Halide , Any shape, 175w, Universal position, 16000 lm, CRI = 62, rated hours = 15000 (1); HID Ballast: Constant Wattage Autotransformer, No dimming capability (1); Total Watts = 208"/>
    <x v="602"/>
    <s v="PSMH-200w(232w)"/>
    <s v="PSMH-175w(208w)"/>
    <s v="PSMH-175w(208w)"/>
    <s v="Standard"/>
    <m/>
    <m/>
    <s v="DEER1314-Ltg-Com-LF"/>
    <s v="DEER1314"/>
  </r>
  <r>
    <n v="4699"/>
    <s v="C-In-PSMH-175w(208w)-dWP292-dWC0"/>
    <x v="487"/>
    <s v="DEER1314"/>
    <s v="Lighting Disposition"/>
    <d v="2015-03-06T00:00:00"/>
    <s v="Disposition: MeasuresList-May222014.xlsx"/>
    <s v="ErRul"/>
    <s v="Com-Iltg-dWatt-LF"/>
    <s v="DEER"/>
    <s v="Scaled"/>
    <s v="Delta"/>
    <n v="0"/>
    <n v="0"/>
    <s v="None"/>
    <m/>
    <b v="0"/>
    <m/>
    <b v="1"/>
    <s v="Com"/>
    <s v="Any"/>
    <x v="4"/>
    <s v="InGen"/>
    <s v="Ltg_Lmp+Blst"/>
    <x v="26"/>
    <m/>
    <m/>
    <s v="ILtg-MH"/>
    <s v="ILtg-Incand-Com"/>
    <s v="Incandescent lamp: 500W lamp; lm=5500, Rated Life=1500hrs"/>
    <s v="HID Lamp and Ballast: HID Lamp: Pulse Start Metal Halide , Any shape, 175w, Universal position, 16000 lm, CRI = 62, rated hours = 15000 (1); HID Ballast: Constant Wattage Autotransformer, No dimming capability (1); Total Watts = 208"/>
    <x v="602"/>
    <s v="Incan(500w)"/>
    <s v="PSMH-175w(208w)"/>
    <s v="PSMH-175w(208w)"/>
    <s v="Standard"/>
    <m/>
    <s v="WP source e.g.: SCE13LG087r0"/>
    <s v="DEER1314-Ltg-Com-LF"/>
    <s v="DEER1314"/>
  </r>
  <r>
    <n v="4700"/>
    <s v="C-In-PSMH-175w(208w)-dwP87-dwC0"/>
    <x v="488"/>
    <s v="DEER1314"/>
    <s v="Lighting Disposition"/>
    <d v="2015-03-06T00:00:00"/>
    <s v="RevisedHighBay.xlsx"/>
    <s v="ErRul"/>
    <s v="Com-Iltg-dWatt-LF"/>
    <s v="DEER"/>
    <s v="Scaled"/>
    <s v="Delta"/>
    <n v="0"/>
    <n v="0"/>
    <s v="None"/>
    <m/>
    <b v="0"/>
    <m/>
    <b v="1"/>
    <s v="Com"/>
    <s v="Any"/>
    <x v="4"/>
    <s v="InGen"/>
    <s v="Ltg_Lmp+Blst"/>
    <x v="26"/>
    <m/>
    <m/>
    <s v="ILtg-HID"/>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175w, Universal position, 16000 lm, CRI = 62, rated hours = 15000 (1); HID Ballast: Constant Wattage Autotransformer, No dimming capability (1); Total Watts = 208"/>
    <x v="602"/>
    <s v="MH-250w(295w)"/>
    <s v="PSMH-175w(208w)"/>
    <s v="PSMH-175w(208w)"/>
    <s v="Standard"/>
    <s v="Com-Lighting-InGen_MH-295w_PSMH-208w_PSMH-208w"/>
    <m/>
    <s v="DEER1314-Ltg-Com-LF"/>
    <s v="DEER1314"/>
  </r>
  <r>
    <n v="4701"/>
    <s v="C-In-PSMH-175w(208w)-dWP87-dWC24"/>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00w, Universal position, 19000 lm, CRI = 62, rated hours = 15000 (1); HID Ballast: Constant Wattage Autotransformer, No dimming capability (1); Total Watts = 232"/>
    <x v="602"/>
    <s v="MH-250w(295w)"/>
    <s v="PSMH-200w(232w)"/>
    <s v="PSMH-175w(208w)"/>
    <s v="Standard"/>
    <m/>
    <s v="Not Used in 2013-2014 Final Lighting Disposition"/>
    <s v="DEER1314-Ltg-Com-LF"/>
    <s v="DEER1314"/>
  </r>
  <r>
    <n v="4702"/>
    <s v="C-In-PSMH-175w-Ext(208w)-dwP87-dwC80"/>
    <x v="488"/>
    <s v="DEER1314"/>
    <s v="Lighting Disposition"/>
    <d v="2015-03-06T00:00:00"/>
    <s v="RevisedHighBay.xlsx"/>
    <s v="ErRobNc"/>
    <s v="Com-Iltg-dWatt-LF"/>
    <s v="DEER"/>
    <s v="Scaled"/>
    <s v="Delta"/>
    <n v="0"/>
    <n v="0"/>
    <s v="None"/>
    <m/>
    <b v="0"/>
    <m/>
    <b v="1"/>
    <s v="Com"/>
    <s v="Any"/>
    <x v="4"/>
    <s v="InGen"/>
    <s v="Ltg_Lmp+Blst"/>
    <x v="26"/>
    <m/>
    <m/>
    <s v="ILtg-HID"/>
    <s v="ILtg-MH"/>
    <s v="HID Lamp and Ballast: HID Lamp: Metal Halide , Any shape, 250w, Universal position, 21640 lm, CRI = 65, rated hours = 10000 (1); HID Ballast: Constant Wattage Autotransformer, No dimming capability (1); Total Watts = 295"/>
    <s v="HID Lamp and Ballast: HID Lamp: Pulse Start Metal Halide , Any shape, 250w, Universal position, 23750 lm, CRI = 62, rated hours = 15000 (1); HID Ballast: Constant Wattage Autotransformer, No dimming capability (1); Total Watts = 288"/>
    <x v="1038"/>
    <s v="MH-250w(295w)"/>
    <s v="PSMH-250w(288w)"/>
    <s v="PSMH-175w-Ext(208w)"/>
    <s v="Standard"/>
    <m/>
    <m/>
    <s v="DEER1314-Ltg-Com-LF"/>
    <s v="DEER1314"/>
  </r>
  <r>
    <n v="4703"/>
    <s v="C-In-PSMH-250w(278w)-dWP180-dWC87"/>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400w, Universal position, 32835 lm, CRI = 65, rated hours = 20000 (1); HID Ballast: Constant Wattage Autotransformer, No dimming capability (1); Total Watts = 458"/>
    <s v="HID Lamp and Ballast: HID Lamp: Pulse Start Metal Halide , Any shape, 320w, Universal position, 30000 lm, CRI = 62, rated hours = 20000 (1); HID Ballast: Constant Wattage Autotransformer, No dimming capability (1); Total Watts = 365"/>
    <x v="1039"/>
    <s v="MH-400w(458w)"/>
    <s v="PSMH-320w(365w)"/>
    <s v="PSMH-250w(278w)"/>
    <s v="Standard"/>
    <m/>
    <s v="WP source e.g.: SCE13LG087r0"/>
    <s v="DEER1314-Ltg-Com-LF"/>
    <s v="DEER1314"/>
  </r>
  <r>
    <n v="4704"/>
    <s v="C-In-PSMH-250w(278w)-dwP87-dwC80"/>
    <x v="488"/>
    <s v="DEER1314"/>
    <s v="Lighting Disposition"/>
    <d v="2015-03-06T00:00:00"/>
    <s v="RevisedHighBay.xlsx"/>
    <s v="ErRobNc"/>
    <s v="Com-Iltg-dWatt-LF"/>
    <s v="DEER"/>
    <s v="Scaled"/>
    <s v="Delta"/>
    <n v="0"/>
    <n v="0"/>
    <s v="None"/>
    <m/>
    <b v="0"/>
    <m/>
    <b v="1"/>
    <s v="Com"/>
    <s v="Any"/>
    <x v="4"/>
    <s v="InGen"/>
    <s v="Ltg_Lmp+Blst"/>
    <x v="26"/>
    <m/>
    <m/>
    <s v="ILtg-HID"/>
    <s v="ILtg-HID"/>
    <s v="HID Lamp and Ballast: HID Lamp: Metal Halide , Any shape, 250w, Universal position, 21640 lm, CRI = 65, rated hours = 10000 (1); HID Ballast: Constant Wattage Autotransformer, No dimming capability (1); Total Watts = 295"/>
    <s v="HID Lamp and Ballast: HID Lamp: Pulse Start Metal Halide , Any shape, 250w, Universal position, 23750 lm, CRI = 62, rated hours = 15000 (1); HID Ballast: Constant Wattage Autotransformer, No dimming capability (1); Total Watts = 288"/>
    <x v="1039"/>
    <s v="MH-250w(295w)"/>
    <s v="PSMH-250w(288w)"/>
    <s v="PSMH-250w(278w)"/>
    <s v="Standard"/>
    <m/>
    <m/>
    <s v="DEER1314-Ltg-Com-LF"/>
    <s v="DEER1314"/>
  </r>
  <r>
    <n v="4705"/>
    <s v="C-In-PSMH-250w(288w)-dwP112-dwC0"/>
    <x v="488"/>
    <s v="DEER1314"/>
    <s v="Lighting Disposition"/>
    <d v="2015-03-06T00:00:00"/>
    <s v="RevisedHighBay.xlsx"/>
    <s v="ErRul"/>
    <s v="Com-Iltg-dWatt-LF"/>
    <s v="DEER"/>
    <s v="Scaled"/>
    <s v="Delta"/>
    <n v="0"/>
    <n v="0"/>
    <s v="None"/>
    <m/>
    <b v="0"/>
    <m/>
    <b v="1"/>
    <s v="Com"/>
    <s v="Any"/>
    <x v="4"/>
    <s v="InGen"/>
    <s v="Ltg_Lmp+Blst"/>
    <x v="26"/>
    <m/>
    <m/>
    <s v="ILtg-HID"/>
    <s v="ILtg-HID"/>
    <s v="HID Lamp and Ballast: HID Lamp: Pulse Start Metal Halide , Any shape, 350w, Universal position, 36000 lm, CRI = 62, rated hours = 20000 (1); HID Ballast: Constant Wattage Autotransformer, No dimming capability (1); Total Watts = 400"/>
    <s v="HID Lamp and Ballast: HID Lamp: Pulse Start Metal Halide , Any shape, 250w, Universal position, 23750 lm, CRI = 62, rated hours = 15000 (1); HID Ballast: Constant Wattage Autotransformer, No dimming capability (1); Total Watts = 288"/>
    <x v="603"/>
    <s v="PSMH-350w(400w)"/>
    <s v="PSMH-250w(288w)"/>
    <s v="PSMH-250w(288w)"/>
    <s v="Standard"/>
    <m/>
    <m/>
    <s v="DEER1314-Ltg-Com-LF"/>
    <s v="DEER1314"/>
  </r>
  <r>
    <n v="4706"/>
    <s v="C-In-PSMH-250w(288w)-dWP167-dWC0"/>
    <x v="488"/>
    <s v="DEER1314"/>
    <s v="Lighting Disposition"/>
    <d v="2015-03-06T00:00:00"/>
    <s v="Disposition: MeasuresList-May222014.xlsx"/>
    <s v="ErRul"/>
    <s v="Com-Iltg-dWatt-LF"/>
    <s v="DEER"/>
    <s v="Scaled"/>
    <s v="Delta"/>
    <n v="0"/>
    <n v="0"/>
    <s v="None"/>
    <m/>
    <b v="0"/>
    <m/>
    <b v="1"/>
    <s v="Com"/>
    <s v="Any"/>
    <x v="4"/>
    <s v="InGen"/>
    <s v="Ltg_Lmp+Blst"/>
    <x v="26"/>
    <m/>
    <m/>
    <s v="ILtg-MH"/>
    <s v="ILtg-HID"/>
    <s v="HID Lamp and Ballast: HID Lamp: Mercury Vapor, Any shape, 400w, Universal position, 22805 lm, CRI = 45, rated hours = 24000 (1); HID Ballast: Constant Wattage Autotransformer, No dimming capability (1); Total Watts = 455"/>
    <s v="HID Lamp and Ballast: HID Lamp: Pulse Start Metal Halide , Any shape, 250w, Universal position, 23750 lm, CRI = 62, rated hours = 15000 (1); HID Ballast: Constant Wattage Autotransformer, No dimming capability (1); Total Watts = 288"/>
    <x v="603"/>
    <s v="MV-400w(455w)"/>
    <s v="PSMH-250w(288w)"/>
    <s v="PSMH-250w(288w)"/>
    <s v="Standard"/>
    <m/>
    <s v="WP source e.g.: WPSDGENRLG0007r1"/>
    <s v="DEER1314-Ltg-Com-LF"/>
    <s v="DEER1314"/>
  </r>
  <r>
    <n v="4707"/>
    <s v="C-In-PSMH-350w(400w)-dWP600-dWC0"/>
    <x v="487"/>
    <s v="DEER1314"/>
    <s v="Lighting Disposition"/>
    <d v="2015-03-06T00:00:00"/>
    <s v="Disposition: MeasuresList-May222014.xlsx"/>
    <s v="ErRul"/>
    <s v="Com-Iltg-dWatt-LF"/>
    <s v="DEER"/>
    <s v="Scaled"/>
    <s v="Delta"/>
    <n v="0"/>
    <n v="0"/>
    <s v="None"/>
    <m/>
    <b v="0"/>
    <m/>
    <b v="1"/>
    <s v="Com"/>
    <s v="Any"/>
    <x v="4"/>
    <s v="InGen"/>
    <s v="Ltg_Lmp+Blst"/>
    <x v="26"/>
    <m/>
    <m/>
    <s v="ILtg-MH"/>
    <s v="ILtg-Incand-Com"/>
    <s v="Incandescent lamp: 1000W lamp; lm=23740, Rated Life=1500hrs"/>
    <s v="HID Lamp and Ballast: HID Lamp: Pulse Start Metal Halide , Any shape, 350w, Universal position, 36000 lm, CRI = 62, rated hours = 20000 (1); HID Ballast: Constant Wattage Autotransformer, No dimming capability (1); Total Watts = 400"/>
    <x v="604"/>
    <s v="Incan(1000w)"/>
    <s v="PSMH-350w(400w)"/>
    <s v="PSMH-350w(400w)"/>
    <s v="Standard"/>
    <s v="Com-Lighting-InGen_Incan-100w_MH-43w_MH-43w"/>
    <s v="WP source e.g.: SCE13LG046r1"/>
    <s v="DEER1314-Ltg-Com-LF"/>
    <s v="DEER1314"/>
  </r>
  <r>
    <n v="4708"/>
    <s v="C-In-PSMH-450w(506w)-dwP434-dwC0"/>
    <x v="488"/>
    <s v="DEER1314"/>
    <s v="Lighting Disposition"/>
    <d v="2015-03-06T00:00:00"/>
    <s v="RevisedHighBay.xlsx"/>
    <s v="ErRul"/>
    <s v="Com-Iltg-dWatt-LF"/>
    <s v="DEER"/>
    <s v="Scaled"/>
    <s v="Delta"/>
    <n v="0"/>
    <n v="0"/>
    <s v="None"/>
    <m/>
    <b v="0"/>
    <m/>
    <b v="1"/>
    <s v="Com"/>
    <s v="Any"/>
    <x v="4"/>
    <s v="InGen"/>
    <s v="Ltg_Lmp+Blst"/>
    <x v="26"/>
    <m/>
    <m/>
    <s v="ILtg-HID"/>
    <s v="ILtg-HID"/>
    <s v="HID Lamp and Ballast: HID Lamp: Pulse Start Metal Halide , Any shape, 875w, Universal position, 114285 lm, CRI = 68, rated hours = 20000 (1); HID Ballast: Constant Wattage Autotransformer, No dimming capability (1); Total Watts = 940"/>
    <s v="HID Lamp and Ballast: HID Lamp: Pulse Start Metal Halide , Any shape, 450w, Universal position, 54285 lm, CRI = 62, rated hours = 20000 (1); HID Ballast: Constant Wattage Autotransformer, No dimming capability (1); Total Watts = 506"/>
    <x v="1040"/>
    <s v="PSMH-875w(940w)"/>
    <s v="PSMH-450w(506w)"/>
    <s v="PSMH-450w(506w)"/>
    <s v="Standard"/>
    <m/>
    <m/>
    <s v="DEER1314-Ltg-Com-LF"/>
    <s v="DEER1314"/>
  </r>
  <r>
    <n v="4709"/>
    <s v="C-In-PSMH-600w(635w)-dWP445-dWC183"/>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1000w, Universal position, 134330 lm, CRI = 65, rated hours = 3500 (1); HID Ballast: Constant Wattage Autotransformer, No dimming capability (1); Total Watts = 1080"/>
    <s v="HID Lamp and Ballast: HID Lamp: Pulse Start Metal Halide , Any shape, 750w, Universal position, 85715 lm, CRI = 65, rated hours = 16000 (1); HID Ballast: Constant Wattage Autotransformer, No dimming capability (1); Total Watts = 818"/>
    <x v="1041"/>
    <s v="MH-1000w(1080w)"/>
    <s v="PSMH-750w(818w)"/>
    <s v="PSMH-600w(635w)"/>
    <s v="Standard"/>
    <m/>
    <s v="WP source e.g.: PGECOLTG154r4"/>
    <s v="DEER1314-Ltg-Com-LF"/>
    <s v="DEER1314"/>
  </r>
  <r>
    <n v="4710"/>
    <s v="C-In-PSMH-70w(79w)-dWP49"/>
    <x v="488"/>
    <s v="DEER1314"/>
    <s v="Lighting Disposition"/>
    <d v="2015-03-06T00:00:00"/>
    <s v="Disposition: MeasuresList-May222014.xlsx"/>
    <s v="RobNc"/>
    <s v="Com-Iltg-dWatt-LF"/>
    <s v="DEER"/>
    <s v="Scaled"/>
    <s v="Delta"/>
    <n v="0"/>
    <n v="0"/>
    <s v="None"/>
    <m/>
    <b v="0"/>
    <m/>
    <b v="1"/>
    <s v="Com"/>
    <s v="Any"/>
    <x v="4"/>
    <s v="InGen"/>
    <s v="Ltg_Lmp+Blst"/>
    <x v="26"/>
    <m/>
    <m/>
    <s v="ILtg-MH"/>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1042"/>
    <s v="MH-100w(128w)"/>
    <s v="MH-100w(128w)"/>
    <s v="PSMH-70w(79w)"/>
    <s v="Standard"/>
    <m/>
    <s v="WP source e.g.: PGECOLTG154r4"/>
    <s v="DEER1314-Ltg-Com-LF"/>
    <s v="DEER1314"/>
  </r>
  <r>
    <n v="4711"/>
    <s v="C-In-PSMH-70w(92w)-dwP36"/>
    <x v="488"/>
    <s v="DEER1314"/>
    <s v="Lighting Disposition"/>
    <d v="2015-03-06T00:00:00"/>
    <s v="RevisedHighBay.xlsx"/>
    <s v="RobNc"/>
    <s v="Com-Iltg-dWatt-LF"/>
    <s v="DEER"/>
    <s v="Scaled"/>
    <s v="Delta"/>
    <n v="0"/>
    <n v="0"/>
    <s v="None"/>
    <m/>
    <b v="0"/>
    <m/>
    <b v="1"/>
    <s v="Com"/>
    <s v="Any"/>
    <x v="4"/>
    <s v="InGen"/>
    <s v="Ltg_Lmp+Blst"/>
    <x v="26"/>
    <m/>
    <m/>
    <s v="ILtg-HID"/>
    <s v="ILtg-MH"/>
    <s v="HID Lamp and Ballast: HID Lamp: Metal Halide , Any shape, 100w, Universal position, 8245 lm, CRI = 70, rated hours = 10000 (1); HID Ballast: HID Reactor, No dimming capability (1); Total Watts = 128"/>
    <s v="HID Lamp and Ballast: HID Lamp: Metal Halide , Any shape, 100w, Universal position, 8245 lm, CRI = 70, rated hours = 10000 (1); HID Ballast: HID Reactor, No dimming capability (1); Total Watts = 128"/>
    <x v="1043"/>
    <s v="MH-100w(128w)"/>
    <s v="MH-100w(128w)"/>
    <s v="PSMH-70w(92w)"/>
    <s v="Standard"/>
    <m/>
    <m/>
    <s v="DEER1314-Ltg-Com-LF"/>
    <s v="DEER1314"/>
  </r>
  <r>
    <n v="4712"/>
    <s v="C-In-PSMH-750w(810w)-dWP270"/>
    <x v="488"/>
    <s v="DEER1314"/>
    <s v="Lighting Disposition"/>
    <d v="2015-03-06T00:00:00"/>
    <s v="Disposition: MeasuresList-May222014.xlsx"/>
    <s v="ErRobNc"/>
    <s v="Com-Iltg-dWatt-LF"/>
    <s v="DEER"/>
    <s v="Scaled"/>
    <s v="Delta"/>
    <n v="0"/>
    <n v="0"/>
    <s v="None"/>
    <m/>
    <b v="0"/>
    <m/>
    <b v="1"/>
    <s v="Com"/>
    <s v="Any"/>
    <x v="4"/>
    <s v="InGen"/>
    <s v="Ltg_Lmp+Blst"/>
    <x v="26"/>
    <m/>
    <m/>
    <s v="ILtg-MH"/>
    <s v="ILtg-MH"/>
    <s v="HID Lamp and Ballast: HID Lamp: Metal Halide , Any shape, 1000w, Universal position, 134330 lm, CRI = 65, rated hours = 3500 (1); HID Ballast: Constant Wattage Autotransformer, No dimming capability (1); Total Watts = 1080"/>
    <s v="HID Lamp and Ballast: HID Lamp: Pulse Start Metal Halide , Any shape, 1000w, Universal position, 137145 lm, CRI = 65, rated hours = 15000 (1); HID Ballast: Constant Wattage Autotransformer, No dimming capability (1); Total Watts = 1080"/>
    <x v="1044"/>
    <s v="MH-1000w(1080w)"/>
    <s v="PSMH-1000w(1080w)"/>
    <s v="PSMH-750w(810w)"/>
    <s v="Standard"/>
    <s v="Com-Lighting-InGen_Incan-500w_PSMH-208w_PSMH-208w"/>
    <m/>
    <s v="DEER1314-Ltg-Com-LF"/>
    <s v="DEER1314"/>
  </r>
  <r>
    <n v="4713"/>
    <s v="C-In-PSMH-750w(818w)-dwP262-dwC0"/>
    <x v="488"/>
    <s v="DEER1314"/>
    <s v="Lighting Disposition"/>
    <d v="2015-03-06T00:00:00"/>
    <s v="RevisedHighBay.xlsx"/>
    <s v="ErRul"/>
    <s v="Com-Iltg-dWatt-LF"/>
    <s v="DEER"/>
    <s v="Scaled"/>
    <s v="Delta"/>
    <n v="0"/>
    <n v="0"/>
    <s v="None"/>
    <m/>
    <b v="0"/>
    <m/>
    <b v="1"/>
    <s v="Com"/>
    <s v="Any"/>
    <x v="4"/>
    <s v="InGen"/>
    <s v="Ltg_Lmp+Blst"/>
    <x v="26"/>
    <m/>
    <m/>
    <s v="ILtg-HID"/>
    <s v="ILtg-MH"/>
    <s v="HID Lamp and Ballast: HID Lamp: Metal Halide , Any shape, 1000w, Universal position, 134330 lm, CRI = 65, rated hours = 3500 (1); HID Ballast: Constant Wattage Autotransformer, No dimming capability (1); Total Watts = 1080"/>
    <s v="HID Lamp and Ballast: HID Lamp: Pulse Start Metal Halide , Any shape, 750w, Universal position, 85715 lm, CRI = 65, rated hours = 16000 (1); HID Ballast: Constant Wattage Autotransformer, No dimming capability (1); Total Watts = 818"/>
    <x v="1045"/>
    <s v="MH-1000w(1080w)"/>
    <s v="PSMH-750w(818w)"/>
    <s v="PSMH-750w(818w)"/>
    <s v="Standard"/>
    <m/>
    <m/>
    <s v="DEER1314-Ltg-Com-LF"/>
    <s v="DEER1314"/>
  </r>
  <r>
    <n v="4714"/>
    <s v="C-Out-CFLfixt-18w-ext(18w)-dWP45"/>
    <x v="512"/>
    <s v="DEER1314"/>
    <s v="Lighting Disposition"/>
    <d v="2014-07-24T00:00:00"/>
    <s v="Disposition: MeasuresList-October312014.xlsx"/>
    <s v="RobNc"/>
    <s v="Com-Oltg-dWatt"/>
    <s v="DEER"/>
    <s v="Scaled"/>
    <s v="BaseRatio"/>
    <n v="0"/>
    <n v="0"/>
    <s v="None"/>
    <m/>
    <b v="0"/>
    <m/>
    <b v="1"/>
    <s v="Com"/>
    <s v="Any"/>
    <x v="4"/>
    <s v="OutGen"/>
    <s v="Ltg_Fixture"/>
    <x v="23"/>
    <m/>
    <m/>
    <s v="OLtg-CFLfix"/>
    <m/>
    <s v="CFL fixture based on:  Ballast; Total Watts = 3.53"/>
    <s v="CFL fixture based on:  Ballast; Total Watts = 3.53"/>
    <x v="1046"/>
    <s v="CFLratio0353"/>
    <s v="CFLratio0353"/>
    <s v="CFLfixt-18w-ext(18w)"/>
    <s v="Standard"/>
    <m/>
    <m/>
    <s v="None"/>
    <s v="DEER1314"/>
  </r>
  <r>
    <n v="4715"/>
    <s v="C-Out-CFLfixt-23w-ext(23w)-dWP58"/>
    <x v="512"/>
    <s v="DEER1314"/>
    <s v="Lighting Disposition"/>
    <d v="2014-07-24T00:00:00"/>
    <s v="Disposition: MeasuresList-October312014.xlsx"/>
    <s v="RobNc"/>
    <s v="Com-Oltg-dWatt"/>
    <s v="DEER"/>
    <s v="Scaled"/>
    <s v="BaseRatio"/>
    <n v="0"/>
    <n v="0"/>
    <s v="None"/>
    <m/>
    <b v="0"/>
    <m/>
    <b v="1"/>
    <s v="Com"/>
    <s v="Any"/>
    <x v="4"/>
    <s v="OutGen"/>
    <s v="Ltg_Fixture"/>
    <x v="23"/>
    <m/>
    <m/>
    <s v="OLtg-CFLfix"/>
    <m/>
    <s v="CFL fixture based on:  Ballast; Total Watts = 3.53"/>
    <s v="CFL fixture based on:  Ballast; Total Watts = 3.53"/>
    <x v="1047"/>
    <s v="CFLratio0353"/>
    <s v="CFLratio0353"/>
    <s v="CFLfixt-23w-ext(23w)"/>
    <s v="Standard"/>
    <m/>
    <m/>
    <s v="None"/>
    <s v="DEER1314"/>
  </r>
  <r>
    <n v="4716"/>
    <s v="C-Out-CFLfixt-26w-ext(26w)-dWP65"/>
    <x v="512"/>
    <s v="DEER1314"/>
    <s v="Lighting Disposition"/>
    <d v="2014-07-24T00:00:00"/>
    <s v="Disposition: MeasuresList-October312014.xlsx"/>
    <s v="RobNc"/>
    <s v="Com-Oltg-dWatt"/>
    <s v="DEER"/>
    <s v="Scaled"/>
    <s v="BaseRatio"/>
    <n v="0"/>
    <n v="0"/>
    <s v="None"/>
    <m/>
    <b v="0"/>
    <m/>
    <b v="1"/>
    <s v="Com"/>
    <s v="Any"/>
    <x v="4"/>
    <s v="OutGen"/>
    <s v="Ltg_Fixture"/>
    <x v="23"/>
    <m/>
    <m/>
    <s v="OLtg-CFLfix"/>
    <m/>
    <s v="CFL fixture based on:  Ballast; Total Watts = 3.53"/>
    <s v="CFL fixture based on:  Ballast; Total Watts = 3.53"/>
    <x v="1048"/>
    <s v="CFLratio0353"/>
    <s v="CFLratio0353"/>
    <s v="CFLfixt-26w-ext(26w)"/>
    <s v="Standard"/>
    <m/>
    <m/>
    <s v="None"/>
    <s v="DEER1314"/>
  </r>
  <r>
    <n v="4717"/>
    <s v="C-Out-CFLfixt-26w-ext-2Lmp(56w)-dWP39"/>
    <x v="513"/>
    <s v="DEER1314"/>
    <s v="Lighting Disposition"/>
    <d v="2014-05-30T00:00:00"/>
    <s v="Disposition: MeasuresList-May222014.xlsx"/>
    <s v="RobNc"/>
    <s v="Com-Oltg-dWatt"/>
    <s v="DEER"/>
    <s v="Scaled"/>
    <s v="Delta"/>
    <n v="0"/>
    <n v="0"/>
    <s v="None"/>
    <m/>
    <b v="0"/>
    <m/>
    <b v="1"/>
    <s v="Com"/>
    <s v="Any"/>
    <x v="4"/>
    <s v="OutGen"/>
    <s v="Ltg_Fixture"/>
    <x v="23"/>
    <m/>
    <m/>
    <s v="OLtg-CFLfix"/>
    <s v="OLtg-MH"/>
    <s v="HID Fixture based on Lamp/Blst: MH-70w-Ext(95w); Any type of housing; Any direction of light; Total Watts = 95"/>
    <s v="HID Fixture based on Lamp/Blst: MH-70w-Ext(95w); Any type of housing; Any direction of light; Total Watts = 95"/>
    <x v="1049"/>
    <s v="HIDFixt-MH-70w-Ext(95w)"/>
    <s v="HIDFixt-MH-70w-Ext(95w)"/>
    <s v="CFLfixt-26w-ext-2Lmp(56w)"/>
    <s v="Standard"/>
    <s v="Com-Lighting-InGen_Incan-1000w_PSMH-400w_PSMH-400w"/>
    <s v="WP source e.g.: SCE13LG046r1"/>
    <s v="None"/>
    <s v="DEER1314"/>
  </r>
  <r>
    <n v="4718"/>
    <s v="C-Out-CFLfixt-26w-ext-2Lmp(70w)-dWP25"/>
    <x v="513"/>
    <s v="DEER1314"/>
    <s v="Lighting Disposition"/>
    <d v="2014-05-30T00:00:00"/>
    <s v="Disposition: MeasuresList-May222014.xlsx"/>
    <s v="RobNc"/>
    <s v="Com-Oltg-dWatt"/>
    <s v="DEER"/>
    <s v="Scaled"/>
    <s v="Delta"/>
    <n v="0"/>
    <n v="0"/>
    <s v="None"/>
    <m/>
    <b v="0"/>
    <m/>
    <b v="1"/>
    <s v="Com"/>
    <s v="Any"/>
    <x v="4"/>
    <s v="OutGen"/>
    <s v="Ltg_Fixture"/>
    <x v="23"/>
    <m/>
    <m/>
    <s v="OLtg-CFLfix"/>
    <s v="OLtg-MH"/>
    <s v="HID Fixture based on Lamp/Blst: MH-70w-Ext(95w); Any type of housing; Any direction of light; Total Watts = 95"/>
    <s v="HID Fixture based on Lamp/Blst: MH-70w-Ext(95w); Any type of housing; Any direction of light; Total Watts = 95"/>
    <x v="1050"/>
    <s v="HIDFixt-MH-70w-Ext(95w)"/>
    <s v="HIDFixt-MH-70w-Ext(95w)"/>
    <s v="CFLfixt-26w-ext-2Lmp(70w)"/>
    <s v="Standard"/>
    <m/>
    <s v="WP source e.g.: PGECOLTG154r4"/>
    <s v="None"/>
    <s v="DEER1314"/>
  </r>
  <r>
    <n v="4719"/>
    <s v="C-Out-CFLfixt-42w-ext(42w)-dWP148-dWC143"/>
    <x v="513"/>
    <s v="DEER1314"/>
    <s v="Lighting Disposition"/>
    <d v="2014-05-30T00:00:00"/>
    <s v="Disposition: MeasuresList-May222014.xlsx"/>
    <s v="ErRobNc"/>
    <s v="Com-Oltg-dWatt"/>
    <s v="DEER"/>
    <s v="Scaled"/>
    <s v="Delta"/>
    <n v="0"/>
    <n v="0"/>
    <s v="None"/>
    <m/>
    <b v="0"/>
    <m/>
    <b v="1"/>
    <s v="Com"/>
    <s v="Any"/>
    <x v="4"/>
    <s v="OutGen"/>
    <s v="Ltg_Fixture"/>
    <x v="23"/>
    <m/>
    <m/>
    <s v="OLtg-Com-LED-20000hr"/>
    <s v="OLtg-MH"/>
    <s v="HID Fixture based on Lamp/Blst: MH-150w-Ext(190w); Any type of housing; Any direction of light; Total Watts = 190"/>
    <s v="HID Fixture based on Lamp/Blst: PSMH-150w-Ext(185w); Any type of housing; Any direction of light; Total Watts = 185"/>
    <x v="1051"/>
    <s v="HIDFixt-MH-150w-Ext(190w)"/>
    <s v="HIDFixt-PSMH-150w-Ext(185w)"/>
    <s v="CFLfixt-42w-ext(42w)"/>
    <s v="Standard"/>
    <m/>
    <s v="WP source e.g.: PGECOLTG154r4"/>
    <s v="None"/>
    <s v="DEER1314"/>
  </r>
  <r>
    <n v="4720"/>
    <s v="C-Out-CFLfixt-55w-ext(55w)-dWP240-dWC177"/>
    <x v="513"/>
    <s v="DEER1314"/>
    <s v="Lighting Disposition"/>
    <d v="2014-05-30T00:00:00"/>
    <s v="Disposition: MeasuresList-May222014.xlsx"/>
    <s v="ErRobNc"/>
    <s v="Com-Oltg-dWatt"/>
    <s v="DEER"/>
    <s v="Scaled"/>
    <s v="Delta"/>
    <n v="0"/>
    <n v="0"/>
    <s v="None"/>
    <m/>
    <b v="0"/>
    <m/>
    <b v="1"/>
    <s v="Com"/>
    <s v="Any"/>
    <x v="4"/>
    <s v="OutGen"/>
    <s v="Ltg_Fixture"/>
    <x v="23"/>
    <m/>
    <m/>
    <s v="OLtg-CFLfix"/>
    <s v="OLtg-MH"/>
    <s v="HID Fixture based on Lamp/Blst: MH-250w-Ext(295w); Any type of housing; Any direction of light; Total Watts = 295"/>
    <s v="HID Fixture based on Lamp/Blst: PSMH-200w-Ext(232w); Any type of housing; Any direction of light; Total Watts = 232"/>
    <x v="1052"/>
    <s v="HIDFixt-MH-250w-Ext(295w)"/>
    <s v="HIDFixt-PSMH-200w-Ext(232w)"/>
    <s v="CFLfixt-55w-ext(55w)"/>
    <s v="Standard"/>
    <m/>
    <s v="WP source e.g.: PGECOLTG154r4"/>
    <s v="None"/>
    <s v="DEER1314"/>
  </r>
  <r>
    <n v="4721"/>
    <s v="C-Out-CFLfixt-65w-ext(65w)-dWP164"/>
    <x v="512"/>
    <s v="DEER1314"/>
    <s v="Lighting Disposition"/>
    <d v="2014-07-24T00:00:00"/>
    <s v="Disposition: MeasuresList-October312014.xlsx"/>
    <s v="RobNc"/>
    <s v="Com-Oltg-dWatt"/>
    <s v="DEER"/>
    <s v="Scaled"/>
    <s v="BaseRatio"/>
    <n v="0"/>
    <n v="0"/>
    <s v="None"/>
    <m/>
    <b v="0"/>
    <m/>
    <b v="1"/>
    <s v="Com"/>
    <s v="Any"/>
    <x v="4"/>
    <s v="OutGen"/>
    <s v="Ltg_Fixture"/>
    <x v="23"/>
    <m/>
    <m/>
    <s v="OLtg-CFLfix"/>
    <m/>
    <s v="CFL fixture based on:  Ballast; Total Watts = 3.53"/>
    <s v="CFL fixture based on:  Ballast; Total Watts = 3.53"/>
    <x v="1053"/>
    <s v="CFLratio0353"/>
    <s v="CFLratio0353"/>
    <s v="CFLfixt-65w-ext(65w)"/>
    <s v="Standard"/>
    <m/>
    <m/>
    <s v="None"/>
    <s v="DEER1314"/>
  </r>
  <r>
    <n v="4722"/>
    <s v="C-Out-CFLscw-Ext(100w)-dWP257"/>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4"/>
    <s v="CFLratio0357"/>
    <s v="CFLratio0357"/>
    <s v="CFLscw-Ext(100w)"/>
    <s v="Standard"/>
    <m/>
    <m/>
    <s v="None"/>
    <s v="DEER1314"/>
  </r>
  <r>
    <n v="4723"/>
    <s v="C-Out-CFLscw-Ext(100w)-dWP307"/>
    <x v="514"/>
    <s v="DEER1314"/>
    <s v="Lighting Disposition"/>
    <d v="2014-07-31T00:00:00"/>
    <s v="Disposition: MeasuresList-October312014.xlsx"/>
    <s v="RobNc"/>
    <s v="Com-Oltg-dWatt"/>
    <s v="DEER"/>
    <s v="Scaled"/>
    <s v="BaseRatio"/>
    <n v="0"/>
    <n v="0"/>
    <s v="None"/>
    <m/>
    <b v="0"/>
    <m/>
    <b v="1"/>
    <s v="Com"/>
    <s v="Any"/>
    <x v="4"/>
    <s v="OutGen"/>
    <s v="Ltg_Lamp"/>
    <x v="24"/>
    <m/>
    <m/>
    <s v="OLtg-CFL"/>
    <m/>
    <s v="Res outdoor CFL base case, Total Watts = 4.07 x Msr Watts"/>
    <s v="Res outdoor CFL base case, Total Watts = 4.07 x Msr Watts"/>
    <x v="1054"/>
    <s v="CFLratio0407"/>
    <s v="CFLratio0407"/>
    <s v="CFLscw-Ext(100w)"/>
    <s v="Standard"/>
    <m/>
    <s v="For PGE3PLTG173r1 only. This measure may only be claimed by this work paper.  For revision 2 and later, use C-Out-CFLscw-Ext(100w)-dWP257.  "/>
    <s v="None"/>
    <s v="DEER1314"/>
  </r>
  <r>
    <n v="4724"/>
    <s v="C-Out-CFLscw-Ext(150w)-dWP385"/>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5"/>
    <s v="CFLratio0357"/>
    <s v="CFLratio0357"/>
    <s v="CFLscw-Ext(150w)"/>
    <s v="Standard"/>
    <m/>
    <m/>
    <s v="None"/>
    <s v="DEER1314"/>
  </r>
  <r>
    <n v="4725"/>
    <s v="C-Out-CFLscw-Ext(150w)-dWP460"/>
    <x v="514"/>
    <s v="DEER1314"/>
    <s v="Lighting Disposition"/>
    <d v="2014-07-31T00:00:00"/>
    <s v="Disposition: MeasuresList-October312014.xlsx"/>
    <s v="RobNc"/>
    <s v="Com-Oltg-dWatt"/>
    <s v="DEER"/>
    <s v="Scaled"/>
    <s v="BaseRatio"/>
    <n v="0"/>
    <n v="0"/>
    <s v="None"/>
    <m/>
    <b v="0"/>
    <m/>
    <b v="1"/>
    <s v="Com"/>
    <s v="Any"/>
    <x v="4"/>
    <s v="OutGen"/>
    <s v="Ltg_Lamp"/>
    <x v="24"/>
    <m/>
    <m/>
    <s v="OLtg-CFL"/>
    <m/>
    <s v="Res outdoor CFL base case, Total Watts = 4.07 x Msr Watts"/>
    <s v="Res outdoor CFL base case, Total Watts = 4.07 x Msr Watts"/>
    <x v="1055"/>
    <s v="CFLratio0407"/>
    <s v="CFLratio0407"/>
    <s v="CFLscw-Ext(150w)"/>
    <s v="Standard"/>
    <m/>
    <s v="For PGE3PLTG173r1 only. This measure may only be claimed by this work paper.  For revision 2 and later, use C-Out-CFLscw-Ext(150w)-dWP385.  "/>
    <s v="None"/>
    <s v="DEER1314"/>
  </r>
  <r>
    <n v="4726"/>
    <s v="C-Out-CFLscw-Ext(42w)-dWP107"/>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6"/>
    <s v="CFLratio0357"/>
    <s v="CFLratio0357"/>
    <s v="CFLscw-Ext(42w)"/>
    <s v="Standard"/>
    <m/>
    <m/>
    <s v="None"/>
    <s v="DEER1314"/>
  </r>
  <r>
    <n v="4727"/>
    <s v="C-Out-CFLscw-Ext(60w)-dWP154"/>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7"/>
    <s v="CFLratio0357"/>
    <s v="CFLratio0357"/>
    <s v="CFLscw-Ext(60w)"/>
    <s v="Standard"/>
    <m/>
    <m/>
    <s v="None"/>
    <s v="DEER1314"/>
  </r>
  <r>
    <n v="4728"/>
    <s v="C-Out-CFLscw-Ext(60w)-dWP184"/>
    <x v="514"/>
    <s v="DEER1314"/>
    <s v="Lighting Disposition"/>
    <d v="2014-07-31T00:00:00"/>
    <s v="Disposition: MeasuresList-October312014.xlsx"/>
    <s v="RobNc"/>
    <s v="Com-Oltg-dWatt"/>
    <s v="DEER"/>
    <s v="Scaled"/>
    <s v="BaseRatio"/>
    <n v="0"/>
    <n v="0"/>
    <s v="None"/>
    <m/>
    <b v="0"/>
    <m/>
    <b v="1"/>
    <s v="Com"/>
    <s v="Any"/>
    <x v="4"/>
    <s v="OutGen"/>
    <s v="Ltg_Lamp"/>
    <x v="24"/>
    <m/>
    <m/>
    <s v="OLtg-CFL"/>
    <m/>
    <s v="Res outdoor CFL base case, Total Watts = 4.07 x Msr Watts"/>
    <s v="Res outdoor CFL base case, Total Watts = 4.07 x Msr Watts"/>
    <x v="1057"/>
    <s v="CFLratio0407"/>
    <s v="CFLratio0407"/>
    <s v="CFLscw-Ext(60w)"/>
    <s v="Standard"/>
    <m/>
    <s v="For PGE3PLTG173r1 only. This measure may only be claimed by this work paper.  For revision 2 and later, use C-Out-CFLscw-Ext(60w)-dWP154.  "/>
    <s v="None"/>
    <s v="DEER1314"/>
  </r>
  <r>
    <n v="4729"/>
    <s v="C-Out-CFLscw-Ext(80w)-dWP205"/>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8"/>
    <s v="CFLratio0357"/>
    <s v="CFLratio0357"/>
    <s v="CFLscw-Ext(80w)"/>
    <s v="Standard"/>
    <m/>
    <m/>
    <s v="None"/>
    <s v="DEER1314"/>
  </r>
  <r>
    <n v="4730"/>
    <s v="C-Out-CFLscw-Ext(80w)-dWP245"/>
    <x v="514"/>
    <s v="DEER1314"/>
    <s v="Lighting Disposition"/>
    <d v="2014-07-31T00:00:00"/>
    <s v="Disposition: MeasuresList-October312014.xlsx"/>
    <s v="RobNc"/>
    <s v="Com-Oltg-dWatt"/>
    <s v="DEER"/>
    <s v="Scaled"/>
    <s v="BaseRatio"/>
    <n v="0"/>
    <n v="0"/>
    <s v="None"/>
    <m/>
    <b v="0"/>
    <m/>
    <b v="1"/>
    <s v="Com"/>
    <s v="Any"/>
    <x v="4"/>
    <s v="OutGen"/>
    <s v="Ltg_Lamp"/>
    <x v="24"/>
    <m/>
    <m/>
    <s v="OLtg-CFL"/>
    <m/>
    <s v="Res outdoor CFL base case, Total Watts = 4.07 x Msr Watts"/>
    <s v="Res outdoor CFL base case, Total Watts = 4.07 x Msr Watts"/>
    <x v="1058"/>
    <s v="CFLratio0407"/>
    <s v="CFLratio0407"/>
    <s v="CFLscw-Ext(80w)"/>
    <s v="Standard"/>
    <m/>
    <s v="For PGE3PLTG173r1 only. This measure may only be claimed by this work paper.  For revision 2 and later, use C-Out-CFLscw-Ext(80w)-dWP205.  "/>
    <s v="None"/>
    <s v="DEER1314"/>
  </r>
  <r>
    <n v="4731"/>
    <s v="C-Out-CFLscw-Refl-Ext(23w)-dWP59"/>
    <x v="514"/>
    <s v="DEER1314"/>
    <s v="Lighting Disposition"/>
    <d v="2014-07-24T00:00:00"/>
    <s v="Disposition: MeasuresList-October312014.xlsx"/>
    <s v="RobNc"/>
    <s v="Com-Oltg-dWatt"/>
    <s v="DEER"/>
    <s v="Scaled"/>
    <s v="BaseRatio"/>
    <n v="0"/>
    <n v="0"/>
    <s v="None"/>
    <m/>
    <b v="0"/>
    <m/>
    <b v="1"/>
    <s v="Com"/>
    <s v="Any"/>
    <x v="4"/>
    <s v="OutGen"/>
    <s v="Ltg_Lamp"/>
    <x v="24"/>
    <m/>
    <m/>
    <s v="OLtg-CFL"/>
    <m/>
    <s v="Com indoor non-refl CFL base case, Total Watts = 3.57 x Msr Watts"/>
    <s v="Com indoor non-refl CFL base case, Total Watts = 3.57 x Msr Watts"/>
    <x v="1059"/>
    <s v="CFLratio0357"/>
    <s v="CFLratio0357"/>
    <s v="CFLscw-Refl-Ext(23w)"/>
    <s v="Standard"/>
    <m/>
    <m/>
    <s v="None"/>
    <s v="DEER1314"/>
  </r>
  <r>
    <n v="4732"/>
    <s v="C-OutDD-LFLmpBlst-T8-48in-32w-1g+El-RS-NLO-Del(0w)-dWP28-dWC0"/>
    <x v="515"/>
    <s v="DEER1314"/>
    <s v="Lighting Disposition"/>
    <d v="2014-05-30T00:00:00"/>
    <s v="Disposition: MeasuresList-May222014.xlsx"/>
    <s v="ErRul"/>
    <s v="Com-Oltg-DuskDawn-dWatt"/>
    <s v="DEER"/>
    <s v="Scaled"/>
    <s v="Delta"/>
    <n v="0"/>
    <n v="0"/>
    <s v="None"/>
    <m/>
    <b v="0"/>
    <m/>
    <b v="1"/>
    <s v="Com"/>
    <s v="Any"/>
    <x v="4"/>
    <s v="OutDuskDawn"/>
    <s v="Ltg_Lmp+Blst"/>
    <x v="25"/>
    <m/>
    <m/>
    <s v="OLtg-LFluor-Dusk-to-Dawn"/>
    <s v="OLtg-LFluor-Dusk-to-Dawn"/>
    <s v="LF lamp and ballast: LF lamp: T8, 48 inch, 32W, 2710 lm, CRI = 75, rated life = 15000 hours (1): LF Ballast: Electronic, Rapid Start, Normal LO (1); Total Watts = 28.7"/>
    <s v="LF lamp and ballast: LF lamp: T8, 48 inch, 32W, 2710 lm, CRI = 75, rated life = 15000 hours (1): LF Ballast: Electronic, Rapid Start, Normal LO (1); Delamped; Total Watts = 0"/>
    <x v="1011"/>
    <s v="LFLmpBlst-T8-48in-32w-1g+El-RS-NLO(28.7w)"/>
    <s v="LFLmpBlst-T8-48in-32w-1g+El-RS-NLO-Del(0w)"/>
    <s v="LFLmpBlst-T8-48in-32w-1g+El-RS-NLO-Del(0w)"/>
    <s v="Standard"/>
    <m/>
    <s v="WP source e.g.: PGECOLTG111r6; Not used in 2013-14 Lighting Disposition"/>
    <s v="None"/>
    <s v="DEER1314"/>
  </r>
  <r>
    <n v="4733"/>
    <s v="C-OutDD-LFLmpBlst-T8-48in-32w-1g+El-RS-NLO-Del(32w)-dWP28"/>
    <x v="515"/>
    <s v="DEER1314"/>
    <s v="Lighting Disposition"/>
    <d v="2014-11-06T00:00:00"/>
    <s v="Disposition: MeasuresList-Dec1-2014.xlsx"/>
    <s v="RobNc"/>
    <s v="Com-Oltg-DuskDawn-dWatt"/>
    <s v="DEER"/>
    <s v="Scaled"/>
    <s v="Delta"/>
    <n v="0"/>
    <n v="0"/>
    <s v="None"/>
    <m/>
    <b v="0"/>
    <m/>
    <b v="1"/>
    <s v="Com"/>
    <s v="Any"/>
    <x v="4"/>
    <s v="OutDuskDawn"/>
    <s v="Ltg_Lmp+Blst"/>
    <x v="25"/>
    <m/>
    <m/>
    <s v="OLtg-LFluor-Dusk-to-Dawn"/>
    <s v="OLtg-LFluor-Dusk-to-Dawn"/>
    <s v="LF lamp and ballast: LF lamp: T8, 48 inch, 32W, 2710 lm, CRI = 75, rated life = 15000 hours (2): LF Ballast: Electronic, Rapid Start, Normal LO (1); Total Watts = 60"/>
    <s v="LF lamp and ballast: LF lamp: T8, 48 inch, 32W, 2710 lm, CRI = 75, rated life = 15000 hours (2): LF Ballast: Electronic, Rapid Start, Normal LO (1); Total Watts = 60"/>
    <x v="1012"/>
    <s v="LFLmpBlst-T8-48in-32w-1g+El-RS-NLO(60w)"/>
    <s v="LFLmpBlst-T8-48in-32w-1g+El-RS-NLO(60w)"/>
    <s v="LFLmpBlst-T8-48in-32w-1g+El-RS-NLO-Del(32w)"/>
    <s v="Standard"/>
    <m/>
    <m/>
    <s v="None"/>
    <s v="DEER1314"/>
  </r>
  <r>
    <n v="4734"/>
    <s v="C-Out-HIDFixt-PSMH-70w-Ext(79w)-dWP41"/>
    <x v="516"/>
    <s v="DEER1314"/>
    <s v="Lighting Disposition"/>
    <d v="2014-05-30T00:00:00"/>
    <s v="Disposition: MeasuresList-May222014.xlsx"/>
    <s v="RobNc"/>
    <s v="Com-Oltg-dWatt"/>
    <s v="DEER"/>
    <s v="Scaled"/>
    <s v="Delta"/>
    <n v="0"/>
    <n v="0"/>
    <s v="None"/>
    <m/>
    <b v="0"/>
    <m/>
    <b v="1"/>
    <s v="Com"/>
    <s v="Any"/>
    <x v="4"/>
    <s v="OutGen"/>
    <s v="Ltg_Fixture"/>
    <x v="33"/>
    <m/>
    <m/>
    <s v="OLtg-HID"/>
    <s v="OLtg-MH"/>
    <s v="HID Fixture based on Lamp/Blst: MH-95w-Ext(120w); Any type of housing; Any direction of light; Total Watts = 120"/>
    <s v="HID Fixture based on Lamp/Blst: MH-95w-Ext(120w); Any type of housing; Any direction of light; Total Watts = 120"/>
    <x v="1060"/>
    <s v="HIDFixt-MH-95w-Ext(120w)"/>
    <s v="HIDFixt-MH-95w-Ext(120w)"/>
    <s v="HIDFixt-PSMH-70w-Ext(79w)"/>
    <s v="Standard"/>
    <m/>
    <s v="Not Used in 2013-2014 Final Lighting Disposition"/>
    <s v="None"/>
    <s v="DEER1314"/>
  </r>
  <r>
    <n v="4735"/>
    <s v="C-Out-HPS-250w-Ext(295w)-dWP160-dWC0"/>
    <x v="517"/>
    <s v="DEER1314"/>
    <s v="Lighting Disposition"/>
    <d v="2014-05-30T00:00:00"/>
    <s v="Disposition: MeasuresList-May222014.xlsx"/>
    <s v="ErRul"/>
    <s v="Com-Oltg-dWatt"/>
    <s v="DEER"/>
    <s v="Scaled"/>
    <s v="Delta"/>
    <n v="0"/>
    <n v="0"/>
    <s v="None"/>
    <m/>
    <b v="0"/>
    <m/>
    <b v="1"/>
    <s v="Com"/>
    <s v="Any"/>
    <x v="4"/>
    <s v="OutGen"/>
    <s v="Ltg_Lmp+Blst"/>
    <x v="26"/>
    <m/>
    <m/>
    <s v="OLtg-HPS"/>
    <s v="OLtg-HID"/>
    <s v="HID Lamp and Ballast: HID Lamp: Mercury Vapor, Any shape, 400w, Universal position, 22805 lm (1); HID Ballast: Unspecified, No dimming capability (1); Exterior Rated, Total Watts = 455"/>
    <s v="HID Lamp and Ballast: HID Lamp: High Pressure Sodium, Any shape, 250w, Universal position, 27000 lm, CRI = 21, rated hours = 24000 (1); HID Ballast: Constant Wattage Autotransformer, No dimming capability (1); Exterior Rated, Total Watts = 295"/>
    <x v="1061"/>
    <s v="MV-400w-Ext(455w)"/>
    <s v="HPS-250w-Ext(295w)"/>
    <s v="HPS-250w-Ext(295w)"/>
    <s v="Standard"/>
    <m/>
    <s v="Not Used in 2013-2014 Final Lighting Disposition"/>
    <s v="None"/>
    <s v="DEER1314"/>
  </r>
  <r>
    <n v="4736"/>
    <s v="C-Out-HPS-250w-Ext(295w)-dwP160-dwC70"/>
    <x v="517"/>
    <s v="DEER1314"/>
    <s v="Lighting Disposition"/>
    <d v="2015-02-09T00:00:00"/>
    <s v="RevisedHighBay.xlsx"/>
    <s v="ErRobNc"/>
    <s v="Com-Oltg-dWatt"/>
    <s v="DEER"/>
    <s v="Scaled"/>
    <s v="Delta"/>
    <n v="0"/>
    <n v="0"/>
    <s v="None"/>
    <m/>
    <b v="0"/>
    <m/>
    <b v="1"/>
    <s v="Com"/>
    <s v="Any"/>
    <x v="4"/>
    <s v="OutGen"/>
    <s v="Ltg_Lmp+Blst"/>
    <x v="26"/>
    <m/>
    <m/>
    <s v="OLtg-HPS"/>
    <s v="OLtg-HPS"/>
    <s v="HID Lamp and Ballast: HID Lamp: Mercury Vapor, Any shape, 400w, Universal position, 22805 lm (1); HID Ballast: Unspecified, No dimming capability (1); Exterior Rated, Total Watts = 455"/>
    <s v="HID Lamp and Ballast: HID Lamp: Pulse Start Metal Halide , Any shape, 320w, Universal position, 30000 lm, CRI = 62, rated hours = 20000 (1); HID Ballast: Constant Wattage Autotransformer, No dimming capability (1); Total Watts = 365"/>
    <x v="1061"/>
    <s v="MV-400w-Ext(455w)"/>
    <s v="PSMH-320w(365w)"/>
    <s v="HPS-250w-Ext(295w)"/>
    <s v="Standard"/>
    <m/>
    <m/>
    <s v="None"/>
    <s v="DEER1314"/>
  </r>
  <r>
    <n v="4737"/>
    <s v="C-Out-Ind-70w-Ext(79w)-dWP41"/>
    <x v="518"/>
    <s v="DEER1314"/>
    <s v="Lighting Disposition"/>
    <d v="2014-05-30T00:00:00"/>
    <s v="Disposition: MeasuresList-May222014.xlsx"/>
    <s v="RobNc"/>
    <s v="Com-Oltg-dWatt"/>
    <s v="DEER"/>
    <s v="Scaled"/>
    <s v="Delta"/>
    <n v="0"/>
    <n v="0"/>
    <s v="None"/>
    <m/>
    <b v="0"/>
    <m/>
    <b v="1"/>
    <s v="Com"/>
    <s v="Any"/>
    <x v="4"/>
    <s v="OutGen"/>
    <s v="Ltg_Lmp+Blst"/>
    <x v="29"/>
    <m/>
    <m/>
    <s v="OLtg-HID"/>
    <s v="OLtg-MH"/>
    <s v="HID Fixture based on Lamp/Blst: MH-95w-Ext(120w); Any type of housing; Any direction of light; Total Watts = 120"/>
    <s v="HID Fixture based on Lamp/Blst: MH-95w-Ext(120w); Any type of housing; Any direction of light; Total Watts = 120"/>
    <x v="1062"/>
    <s v="HIDFixt-MH-95w-Ext(120w)"/>
    <s v="HIDFixt-MH-95w-Ext(120w)"/>
    <s v="Ind-70w-Ext(79w)"/>
    <s v="Standard"/>
    <m/>
    <s v="Not Used in 2013-2014 Final Lighting Disposition"/>
    <s v="None"/>
    <s v="DEER1314"/>
  </r>
  <r>
    <n v="4738"/>
    <s v="C-Out-Ind-Ext(110w)-dWP80-dWC75"/>
    <x v="519"/>
    <s v="DEER1314"/>
    <s v="Lighting Disposition"/>
    <d v="2014-05-30T00:00:00"/>
    <s v="Disposition: MeasuresList-May222014.xlsx"/>
    <s v="ErRobNc"/>
    <s v="Com-Oltg-dWatt"/>
    <s v="DEER"/>
    <s v="Scaled"/>
    <s v="Delta"/>
    <n v="0"/>
    <n v="0"/>
    <s v="None"/>
    <m/>
    <b v="0"/>
    <m/>
    <b v="1"/>
    <s v="Com"/>
    <s v="Any"/>
    <x v="4"/>
    <s v="OutGen"/>
    <s v="Ltg_Lmp+Blst"/>
    <x v="29"/>
    <m/>
    <m/>
    <s v="OLtg-HID"/>
    <s v="OLtg-MH"/>
    <s v="HID Lamp and Ballast: HID Lamp: Metal Halide , Any shape, 150w, Universal position, 14925 lm (1); HID Ballast: Unspecified, No dimming capability (1); Exterior Rated, Total Watts = 190"/>
    <s v="HID Lamp and Ballast: HID Lamp: Pulse Start Metal Halide , Any shape, 150w, Universal position, CRI = 62, rated hours = 15000 (1); HID Ballast: Constant Wattage Autotransformer, No dimming capability (1); Exterior Rated, Total Watts = 185"/>
    <x v="1063"/>
    <s v="MH-150w-Ext(190w)"/>
    <s v="PSMH-150w-Ext(185w)"/>
    <s v="Ind-Ext(110w)"/>
    <s v="Standard"/>
    <m/>
    <s v="WP source e.g.: PGE3PLTG173r1"/>
    <s v="None"/>
    <s v="DEER1314"/>
  </r>
  <r>
    <n v="4739"/>
    <s v="C-Out-Ind-Ext(111w)-dWP77"/>
    <x v="519"/>
    <s v="DEER1314"/>
    <s v="Lighting Disposition"/>
    <d v="2014-05-30T00:00:00"/>
    <s v="Disposition: MeasuresList-May222014.xlsx"/>
    <s v="RobNc"/>
    <s v="Com-Oltg-dWatt"/>
    <s v="DEER"/>
    <s v="Scaled"/>
    <s v="Delta"/>
    <n v="0"/>
    <n v="0"/>
    <s v="None"/>
    <m/>
    <b v="0"/>
    <m/>
    <b v="1"/>
    <s v="Com"/>
    <s v="Any"/>
    <x v="4"/>
    <s v="OutGen"/>
    <s v="Ltg_Lmp+Blst"/>
    <x v="29"/>
    <m/>
    <m/>
    <s v="OLtg-HID"/>
    <s v="OLtg-HPS"/>
    <s v="HID Lamp and Ballast: HID Lamp: High Pressure Sodium, Any shape, 150w, Universal position, 16000 lm, CRI = 21, rated hours = 24000 (1); HID Ballast: Constant Wattage Autotransformer, No dimming capability (1); Exterior Rated, Total Watts = 188"/>
    <s v="HID Lamp and Ballast: HID Lamp: High Pressure Sodium, Any shape, 150w, Universal position, 16000 lm, CRI = 21, rated hours = 24000 (1); HID Ballast: Constant Wattage Autotransformer, No dimming capability (1); Exterior Rated, Total Watts = 188"/>
    <x v="1064"/>
    <s v="HPS-150w-Ext(188w)"/>
    <s v="HPS-150w-Ext(188w)"/>
    <s v="Ind-Ext(111w)"/>
    <s v="Standard"/>
    <m/>
    <s v="Not Used in 2013-2014 Final Lighting Disposition"/>
    <s v="None"/>
    <s v="DEER1314"/>
  </r>
  <r>
    <n v="4740"/>
    <s v="C-Out-Ind-Ext(120w)-dwP110-dwC168"/>
    <x v="518"/>
    <s v="DEER1314"/>
    <s v="Lighting Disposition"/>
    <d v="2015-02-09T00:00:00"/>
    <s v="RevisedHighBay.xlsx"/>
    <s v="ErRobNc"/>
    <s v="Com-Oltg-dWatt"/>
    <s v="DEER"/>
    <s v="Scaled"/>
    <s v="Delta"/>
    <n v="0"/>
    <n v="0"/>
    <s v="None"/>
    <m/>
    <b v="0"/>
    <m/>
    <b v="1"/>
    <s v="Com"/>
    <s v="Any"/>
    <x v="4"/>
    <s v="OutGen"/>
    <s v="Ltg_Lmp+Blst"/>
    <x v="29"/>
    <m/>
    <m/>
    <s v="OLtg-Induct"/>
    <s v="OLtg-MH"/>
    <s v="HID Fixture based on Lamp/Blst: MH-200w-Ext(230w); Any type of housing; Any direction of light; Total Watts = 230"/>
    <s v="HID Fixture based on Lamp/Blst: PSMH-250w-Ext(288w); Any type of housing; Any direction of light; Total Watts = 288"/>
    <x v="1065"/>
    <s v="HIDFixt-MH-200w-Ext(230w)"/>
    <s v="HIDFixt-PSMH-250w-Ext(288w)"/>
    <s v="Ind-Ext(120w)"/>
    <s v="Standard"/>
    <m/>
    <m/>
    <s v="None"/>
    <s v="DEER1314"/>
  </r>
  <r>
    <n v="4741"/>
    <s v="C-Out-Ind-Ext(120w)-dWP110-dWC88"/>
    <x v="518"/>
    <s v="DEER1314"/>
    <s v="Lighting Disposition"/>
    <d v="2014-05-30T00:00:00"/>
    <s v="Disposition: MeasuresList-May222014.xlsx"/>
    <s v="ErRobNc"/>
    <s v="Com-Oltg-dWatt"/>
    <s v="DEER"/>
    <s v="Scaled"/>
    <s v="Delta"/>
    <n v="0"/>
    <n v="0"/>
    <s v="None"/>
    <m/>
    <b v="0"/>
    <m/>
    <b v="1"/>
    <s v="Com"/>
    <s v="Any"/>
    <x v="4"/>
    <s v="OutGen"/>
    <s v="Ltg_Lmp+Blst"/>
    <x v="29"/>
    <m/>
    <m/>
    <s v="OLtg-HID"/>
    <s v="OLtg-MH"/>
    <s v="HID Fixture based on Lamp/Blst: MH-200w-Ext(230w); Any type of housing; Any direction of light; Total Watts = 230"/>
    <s v="HID Fixture based on Lamp/Blst: PSMH-175w-Ext(208w); Any type of housing; Any direction of light; Total Watts = 208"/>
    <x v="1065"/>
    <s v="HIDFixt-MH-200w-Ext(230w)"/>
    <s v="HIDFixt-PSMH-175w-Ext(208w)"/>
    <s v="Ind-Ext(120w)"/>
    <s v="Standard"/>
    <m/>
    <s v="Not Used in 2013-2014 Final Lighting Disposition"/>
    <s v="None"/>
    <s v="DEER1314"/>
  </r>
  <r>
    <n v="4742"/>
    <s v="C-Out-Ind-Ext(165w)-dWP130"/>
    <x v="519"/>
    <s v="DEER1314"/>
    <s v="Lighting Disposition"/>
    <d v="2014-05-30T00:00:00"/>
    <s v="Disposition: MeasuresList-May222014.xlsx"/>
    <s v="RobNc"/>
    <s v="Com-Oltg-dWatt"/>
    <s v="DEER"/>
    <s v="Scaled"/>
    <s v="Delta"/>
    <n v="0"/>
    <n v="0"/>
    <s v="None"/>
    <m/>
    <b v="0"/>
    <m/>
    <b v="1"/>
    <s v="Com"/>
    <s v="Any"/>
    <x v="4"/>
    <s v="OutGen"/>
    <s v="Ltg_Lmp+Blst"/>
    <x v="29"/>
    <m/>
    <m/>
    <s v="OLtg-HID"/>
    <s v="OLtg-HPS"/>
    <s v="HID Lamp and Ballast: HID Lamp: High Pressure Sodium, Any shape, 250w, Universal position, 27000 lm, CRI = 21, rated hours = 24000 (1); HID Ballast: Constant Wattage Autotransformer, No dimming capability (1); Exterior Rated, Total Watts = 295"/>
    <s v="HID Lamp and Ballast: HID Lamp: High Pressure Sodium, Any shape, 250w, Universal position, 27000 lm, CRI = 21, rated hours = 24000 (1); HID Ballast: Constant Wattage Autotransformer, No dimming capability (1); Exterior Rated, Total Watts = 295"/>
    <x v="1066"/>
    <s v="HPS-250w-Ext(295w)"/>
    <s v="HPS-250w-Ext(295w)"/>
    <s v="Ind-Ext(165w)"/>
    <s v="Standard"/>
    <m/>
    <s v="WP source e.g.: PGECOLTG111r6"/>
    <s v="None"/>
    <s v="DEER1314"/>
  </r>
  <r>
    <n v="4743"/>
    <s v="C-Out-Ind-Ext(198w)-dWP97-dWC34"/>
    <x v="518"/>
    <s v="DEER1314"/>
    <s v="Lighting Disposition"/>
    <d v="2014-05-30T00:00:00"/>
    <s v="Disposition: MeasuresList-May222014.xlsx"/>
    <s v="ErRobNc"/>
    <s v="Com-Oltg-dWatt"/>
    <s v="DEER"/>
    <s v="Scaled"/>
    <s v="Delta"/>
    <n v="0"/>
    <n v="0"/>
    <s v="None"/>
    <m/>
    <b v="0"/>
    <m/>
    <b v="1"/>
    <s v="Com"/>
    <s v="Any"/>
    <x v="4"/>
    <s v="OutGen"/>
    <s v="Ltg_Lmp+Blst"/>
    <x v="29"/>
    <m/>
    <m/>
    <s v="OLtg-HID"/>
    <s v="OLtg-MH"/>
    <s v="HID Fixture based on Lamp/Blst: MH-250w-Ext(295w); Any type of housing; Any direction of light; Total Watts = 295"/>
    <s v="HID Fixture based on Lamp/Blst: PSMH-200w-Ext(232w); Any type of housing; Any direction of light; Total Watts = 232"/>
    <x v="1067"/>
    <s v="HIDFixt-MH-250w-Ext(295w)"/>
    <s v="HIDFixt-PSMH-200w-Ext(232w)"/>
    <s v="Ind-Ext(198w)"/>
    <s v="Standard"/>
    <m/>
    <s v="Not Used in 2013-2014 Final Lighting Disposition"/>
    <s v="None"/>
    <s v="DEER1314"/>
  </r>
  <r>
    <n v="4744"/>
    <s v="C-Out-Ind-Ext(198w)-dwP97-dwC90"/>
    <x v="518"/>
    <s v="DEER1314"/>
    <s v="Lighting Disposition"/>
    <d v="2015-02-09T00:00:00"/>
    <s v="RevisedHighBay.xlsx"/>
    <s v="ErRobNc"/>
    <s v="Com-Oltg-dWatt"/>
    <s v="DEER"/>
    <s v="Scaled"/>
    <s v="Delta"/>
    <n v="0"/>
    <n v="0"/>
    <s v="None"/>
    <m/>
    <b v="0"/>
    <m/>
    <b v="1"/>
    <s v="Com"/>
    <s v="Any"/>
    <x v="4"/>
    <s v="OutGen"/>
    <s v="Ltg_Lmp+Blst"/>
    <x v="29"/>
    <m/>
    <m/>
    <s v="OLtg-Induct"/>
    <s v="OLtg-MH"/>
    <s v="HID Fixture based on Lamp/Blst: MH-250w-Ext(295w); Any type of housing; Any direction of light; Total Watts = 295"/>
    <s v="HID Fixture based on Lamp/Blst: PSMH-250w-Ext(288w); Any type of housing; Any direction of light; Total Watts = 288"/>
    <x v="1067"/>
    <s v="HIDFixt-MH-250w-Ext(295w)"/>
    <s v="HIDFixt-PSMH-250w-Ext(288w)"/>
    <s v="Ind-Ext(198w)"/>
    <s v="Standard"/>
    <m/>
    <m/>
    <s v="None"/>
    <s v="DEER1314"/>
  </r>
  <r>
    <n v="4745"/>
    <s v="C-Out-Ind-Ext(215w)-dWP250"/>
    <x v="519"/>
    <s v="DEER1314"/>
    <s v="Lighting Disposition"/>
    <d v="2014-05-30T00:00:00"/>
    <s v="Disposition: MeasuresList-May222014.xlsx"/>
    <s v="RobNc"/>
    <s v="Com-Oltg-dWatt"/>
    <s v="DEER"/>
    <s v="Scaled"/>
    <s v="Delta"/>
    <n v="0"/>
    <n v="0"/>
    <s v="None"/>
    <m/>
    <b v="0"/>
    <m/>
    <b v="1"/>
    <s v="Com"/>
    <s v="Any"/>
    <x v="4"/>
    <s v="OutGen"/>
    <s v="Ltg_Lmp+Blst"/>
    <x v="29"/>
    <m/>
    <m/>
    <s v="OLtg-HID"/>
    <s v="OLtg-HPS"/>
    <s v="HID Lamp and Ballast: HID Lamp: High Pressure Sodium, Any shape, 400w, Universal position, 50000 lm, CRI = 21, rated hours = 24000 (1); HID Ballast: Constant Wattage Autotransformer, No dimming capability (1); Exterior Rated, Total Watts = 465"/>
    <s v="HID Lamp and Ballast: HID Lamp: High Pressure Sodium, Any shape, 400w, Universal position, 50000 lm, CRI = 21, rated hours = 24000 (1); HID Ballast: Constant Wattage Autotransformer, No dimming capability (1); Exterior Rated, Total Watts = 465"/>
    <x v="1068"/>
    <s v="HPS-400w-Ext(465w)"/>
    <s v="HPS-400w-Ext(465w)"/>
    <s v="Ind-Ext(215w)"/>
    <s v="Standard"/>
    <m/>
    <s v="WP source e.g.: SCE13LG084r0"/>
    <s v="None"/>
    <s v="DEER1314"/>
  </r>
  <r>
    <n v="4746"/>
    <s v="C-Out-Ind-Ext(278w)-dwP190-dwC122"/>
    <x v="518"/>
    <s v="DEER1314"/>
    <s v="Lighting Disposition"/>
    <d v="2015-02-09T00:00:00"/>
    <s v="RevisedHighBay.xlsx"/>
    <s v="ErRobNc"/>
    <s v="Com-Oltg-dWatt"/>
    <s v="DEER"/>
    <s v="Scaled"/>
    <s v="Delta"/>
    <n v="0"/>
    <n v="0"/>
    <s v="None"/>
    <m/>
    <b v="0"/>
    <m/>
    <b v="1"/>
    <s v="Com"/>
    <s v="Any"/>
    <x v="4"/>
    <s v="OutGen"/>
    <s v="Ltg_Lmp+Blst"/>
    <x v="29"/>
    <m/>
    <m/>
    <s v="OLtg-Induct"/>
    <s v="OLtg-MH"/>
    <s v="HID Fixture based on Lamp/Blst: MH-400w-Ext(468w); Any type of housing; Any direction of light; Total Watts = 468"/>
    <s v="HID Fixture based on Lamp/Blst: PSMH-350w-Ext(400w); Any type of housing; Any direction of light; Total Watts = 400"/>
    <x v="1069"/>
    <s v="HIDFixt-MH-400w-Ext(468w)"/>
    <s v="HIDFixt-PSMH-350w-Ext(400w)"/>
    <s v="Ind-Ext(278w)"/>
    <s v="Standard"/>
    <m/>
    <m/>
    <s v="None"/>
    <s v="DEER1314"/>
  </r>
  <r>
    <n v="4747"/>
    <s v="C-Out-Ind-Ext(278w)-dWP190-dWC87"/>
    <x v="518"/>
    <s v="DEER1314"/>
    <s v="Lighting Disposition"/>
    <d v="2014-05-30T00:00:00"/>
    <s v="Disposition: MeasuresList-May222014.xlsx"/>
    <s v="ErRobNc"/>
    <s v="Com-Oltg-dWatt"/>
    <s v="DEER"/>
    <s v="Scaled"/>
    <s v="Delta"/>
    <n v="0"/>
    <n v="0"/>
    <s v="None"/>
    <m/>
    <b v="0"/>
    <m/>
    <b v="1"/>
    <s v="Com"/>
    <s v="Any"/>
    <x v="4"/>
    <s v="OutGen"/>
    <s v="Ltg_Lmp+Blst"/>
    <x v="29"/>
    <m/>
    <m/>
    <s v="OLtg-HID"/>
    <s v="OLtg-MH"/>
    <s v="HID Fixture based on Lamp/Blst: MH-400w-Ext(468w); Any type of housing; Any direction of light; Total Watts = 468"/>
    <s v="HID Fixture based on Lamp/Blst: PSMH-320w-Ext(365w); Any type of housing; Any direction of light; Total Watts = 365"/>
    <x v="1069"/>
    <s v="HIDFixt-MH-400w-Ext(468w)"/>
    <s v="HIDFixt-PSMH-320w-Ext(365w)"/>
    <s v="Ind-Ext(278w)"/>
    <s v="Standard"/>
    <m/>
    <s v="Not Used in 2013-2014 Final Lighting Disposition"/>
    <s v="None"/>
    <s v="DEER1314"/>
  </r>
  <r>
    <n v="4748"/>
    <s v="C-Out-Ind-Ext(44w)-dWP51"/>
    <x v="519"/>
    <s v="DEER1314"/>
    <s v="Lighting Disposition"/>
    <d v="2014-05-30T00:00:00"/>
    <s v="Disposition: MeasuresList-May222014.xlsx"/>
    <s v="RobNc"/>
    <s v="Com-Oltg-dWatt"/>
    <s v="DEER"/>
    <s v="Scaled"/>
    <s v="Delta"/>
    <n v="0"/>
    <n v="0"/>
    <s v="None"/>
    <m/>
    <b v="0"/>
    <m/>
    <b v="1"/>
    <s v="Com"/>
    <s v="Any"/>
    <x v="4"/>
    <s v="OutGen"/>
    <s v="Ltg_Lmp+Blst"/>
    <x v="29"/>
    <m/>
    <m/>
    <s v="OLtg-HID"/>
    <s v="OLtg-HPS"/>
    <s v="HID Lamp and Ballast: HID Lamp: High Pressure Sodium, Any shape, 70w, Universal position, 6500 lm, CRI = 21, rated hours = 24000 (1); HID Ballast: HID Reactor, No dimming capability (1); Exterior Rated, Total Watts = 95"/>
    <s v="HID Lamp and Ballast: HID Lamp: High Pressure Sodium, Any shape, 70w, Universal position, 6500 lm, CRI = 21, rated hours = 24000 (1); HID Ballast: HID Reactor, No dimming capability (1); Exterior Rated, Total Watts = 95"/>
    <x v="1070"/>
    <s v="HPS-70w-Ext(95w)"/>
    <s v="HPS-70w-Ext(95w)"/>
    <s v="Ind-Ext(44w)"/>
    <s v="Standard"/>
    <m/>
    <s v="WP source e.g.: WPSDGENRLG0003r3"/>
    <s v="None"/>
    <s v="DEER1314"/>
  </r>
  <r>
    <n v="4749"/>
    <s v="C-Out-Ind-Ext(70w)-dwP50"/>
    <x v="518"/>
    <s v="DEER1314"/>
    <s v="Lighting Disposition"/>
    <d v="2015-02-09T00:00:00"/>
    <s v="RevisedHighBay.xlsx"/>
    <s v="RobNc"/>
    <s v="Com-Oltg-dWatt"/>
    <s v="DEER"/>
    <s v="Scaled"/>
    <s v="Delta"/>
    <n v="0"/>
    <n v="0"/>
    <s v="None"/>
    <m/>
    <b v="0"/>
    <m/>
    <b v="1"/>
    <s v="Com"/>
    <s v="Any"/>
    <x v="4"/>
    <s v="OutGen"/>
    <s v="Ltg_Lmp+Blst"/>
    <x v="29"/>
    <m/>
    <m/>
    <s v="OLtg-Induct"/>
    <s v="OLtg-MH"/>
    <s v="HID Fixture based on Lamp/Blst: MH-95w-Ext(120w); Any type of housing; Any direction of light; Total Watts = 120"/>
    <s v="HID Fixture based on Lamp/Blst: MH-95w-Ext(120w); Any type of housing; Any direction of light; Total Watts = 120"/>
    <x v="1071"/>
    <s v="HIDFixt-MH-95w-Ext(120w)"/>
    <s v="HIDFixt-MH-95w-Ext(120w)"/>
    <s v="Ind-Ext(70w)"/>
    <s v="Standard"/>
    <m/>
    <m/>
    <s v="None"/>
    <s v="DEER1314"/>
  </r>
  <r>
    <n v="4750"/>
    <s v="C-Out-Ind-Ext(78w)-dWP60"/>
    <x v="519"/>
    <s v="DEER1314"/>
    <s v="Lighting Disposition"/>
    <d v="2014-05-30T00:00:00"/>
    <s v="Disposition: MeasuresList-May222014.xlsx"/>
    <s v="RobNc"/>
    <s v="Com-Oltg-dWatt"/>
    <s v="DEER"/>
    <s v="Scaled"/>
    <s v="Delta"/>
    <n v="0"/>
    <n v="0"/>
    <s v="None"/>
    <m/>
    <b v="0"/>
    <m/>
    <b v="1"/>
    <s v="Com"/>
    <s v="Any"/>
    <x v="4"/>
    <s v="OutGen"/>
    <s v="Ltg_Lmp+Blst"/>
    <x v="29"/>
    <m/>
    <m/>
    <s v="OLtg-HID"/>
    <s v="OLtg-HPS"/>
    <s v="HID Lamp and Ballast: HID Lamp: High Pressure Sodium, Any shape, 100w, Universal position, 9500 lm, CRI = 21, rated hours = 24000 (1); HID Ballast: HID Reactor, No dimming capability (1); Exterior Rated, Total Watts = 138"/>
    <s v="HID Lamp and Ballast: HID Lamp: High Pressure Sodium, Any shape, 100w, Universal position, 9500 lm, CRI = 21, rated hours = 24000 (1); HID Ballast: HID Reactor, No dimming capability (1); Exterior Rated, Total Watts = 138"/>
    <x v="1072"/>
    <s v="HPS-100w-Ext(138w)"/>
    <s v="HPS-100w-Ext(138w)"/>
    <s v="Ind-Ext(78w)"/>
    <s v="Standard"/>
    <m/>
    <s v="WP source e.g.: SCE13LG102r0"/>
    <s v="None"/>
    <s v="DEER1314"/>
  </r>
  <r>
    <n v="4751"/>
    <s v="C-Out-IndFixt-100w-Ext(110w)-dWP80"/>
    <x v="520"/>
    <s v="DEER1314"/>
    <s v="Lighting Disposition"/>
    <d v="2014-05-30T00:00:00"/>
    <s v="Disposition: MeasuresList-May222014.xlsx"/>
    <s v="RobNc"/>
    <s v="Com-Oltg-dWatt"/>
    <s v="DEER"/>
    <s v="Scaled"/>
    <s v="Delta"/>
    <n v="0"/>
    <n v="0"/>
    <s v="None"/>
    <m/>
    <b v="0"/>
    <m/>
    <b v="1"/>
    <s v="Com"/>
    <s v="Any"/>
    <x v="4"/>
    <s v="OutGen"/>
    <s v="Ltg_Fixture"/>
    <x v="34"/>
    <m/>
    <m/>
    <s v="OLtg-HID"/>
    <s v="OLtg-HPS"/>
    <s v="HID Fixture based on Lamp/Blst: HPS-150w-Ext(190w); Any type of housing; Any direction of light; Total Watts = 190"/>
    <s v="HID Fixture based on Lamp/Blst: HPS-150w-Ext(190w); Any type of housing; Any direction of light; Total Watts = 190"/>
    <x v="1073"/>
    <s v="HIDFixt-HPS-150w-Ext(190w)"/>
    <s v="HIDFixt-HPS-150w-Ext(190w)"/>
    <s v="IndFixt-100w-Ext(110w)"/>
    <s v="Standard"/>
    <m/>
    <s v="Not Used in 2013-2014 Final Lighting Disposition"/>
    <s v="None"/>
    <s v="DEER1314"/>
  </r>
  <r>
    <n v="4752"/>
    <s v="C-Out-IndFixt-100w-Ext(111w)-dwP77"/>
    <x v="520"/>
    <s v="DEER1314"/>
    <s v="Lighting Disposition"/>
    <d v="2015-02-09T00:00:00"/>
    <s v="RevisedHighBay.xlsx"/>
    <s v="RobNc"/>
    <s v="Com-Oltg-dWatt"/>
    <s v="DEER"/>
    <s v="Scaled"/>
    <s v="Delta"/>
    <n v="0"/>
    <n v="0"/>
    <s v="None"/>
    <m/>
    <b v="0"/>
    <m/>
    <b v="1"/>
    <s v="Com"/>
    <s v="Any"/>
    <x v="4"/>
    <s v="OutGen"/>
    <s v="Ltg_Fixture"/>
    <x v="34"/>
    <m/>
    <m/>
    <s v="OLtg-Induct"/>
    <s v="OLtg-HPS"/>
    <s v="HID Fixture based on Lamp/Blst: HPS-150w-Ext(188w); Any type of housing; Any direction of light; Total Watts = 188"/>
    <s v="HID Fixture based on Lamp/Blst: HPS-150w-Ext(188w); Any type of housing; Any direction of light; Total Watts = 188"/>
    <x v="1074"/>
    <s v="HIDFixt-HPS-150w-Ext(188w)"/>
    <s v="HIDFixt-HPS-150w-Ext(188w)"/>
    <s v="IndFixt-100w-Ext(111w)"/>
    <s v="Standard"/>
    <m/>
    <m/>
    <s v="None"/>
    <s v="DEER1314"/>
  </r>
  <r>
    <n v="4753"/>
    <s v="C-Out-IndFixt-180w-Ext(198w)-dWP97"/>
    <x v="520"/>
    <s v="DEER1314"/>
    <s v="Lighting Disposition"/>
    <d v="2014-05-30T00:00:00"/>
    <s v="Disposition: MeasuresList-May222014.xlsx"/>
    <s v="RobNc"/>
    <s v="Com-Oltg-dWatt"/>
    <s v="DEER"/>
    <s v="Scaled"/>
    <s v="Delta"/>
    <n v="0"/>
    <n v="0"/>
    <s v="None"/>
    <m/>
    <b v="0"/>
    <m/>
    <b v="1"/>
    <s v="Com"/>
    <s v="Any"/>
    <x v="4"/>
    <s v="OutGen"/>
    <s v="Ltg_Fixture"/>
    <x v="34"/>
    <m/>
    <m/>
    <s v="OLtg-HID"/>
    <s v="OLtg-HPS"/>
    <s v="HID Fixture based on Lamp/Blst: HPS-250w-Ext(295w); Any type of housing; Any direction of light; Total Watts = 295"/>
    <s v="HID Fixture based on Lamp/Blst: HPS-250w-Ext(295w); Any type of housing; Any direction of light; Total Watts = 295"/>
    <x v="1075"/>
    <s v="HIDFixt-HPS-250w-Ext(295w)"/>
    <s v="HIDFixt-HPS-250w-Ext(295w)"/>
    <s v="IndFixt-180w-Ext(198w)"/>
    <s v="Standard"/>
    <m/>
    <s v="Not Used in 2013-2014 Final Lighting Disposition"/>
    <s v="None"/>
    <s v="DEER1314"/>
  </r>
  <r>
    <n v="4754"/>
    <s v="C-Out-IndFixt-70w-Ext(79w)-dWP41"/>
    <x v="520"/>
    <s v="DEER1314"/>
    <s v="Lighting Disposition"/>
    <d v="2014-05-30T00:00:00"/>
    <s v="Disposition: MeasuresList-May222014.xlsx"/>
    <s v="RobNc"/>
    <s v="Com-Oltg-dWatt"/>
    <s v="DEER"/>
    <s v="Scaled"/>
    <s v="Delta"/>
    <n v="0"/>
    <n v="0"/>
    <s v="None"/>
    <m/>
    <b v="0"/>
    <m/>
    <b v="1"/>
    <s v="Com"/>
    <s v="Any"/>
    <x v="4"/>
    <s v="OutGen"/>
    <s v="Ltg_Fixture"/>
    <x v="34"/>
    <m/>
    <m/>
    <s v="OLtg-HID"/>
    <s v="OLtg-MH"/>
    <s v="HID Fixture based on Lamp/Blst: MH-95w-Ext(120w); Any type of housing; Any direction of light; Total Watts = 120"/>
    <s v="HID Fixture based on Lamp/Blst: MH-95w-Ext(120w); Any type of housing; Any direction of light; Total Watts = 120"/>
    <x v="1076"/>
    <s v="HIDFixt-MH-95w-Ext(120w)"/>
    <s v="HIDFixt-MH-95w-Ext(120w)"/>
    <s v="IndFixt-70w-Ext(79w)"/>
    <s v="Standard"/>
    <m/>
    <s v="Not Used in 2013-2014 Final Lighting Disposition"/>
    <s v="None"/>
    <s v="DEER1314"/>
  </r>
  <r>
    <n v="4755"/>
    <s v="C-Out-IndFixt-Ext(100w)-dwP90"/>
    <x v="520"/>
    <s v="DEER1314"/>
    <s v="Lighting Disposition"/>
    <d v="2015-02-09T00:00:00"/>
    <s v="RevisedHighBay.xlsx"/>
    <s v="RobNc"/>
    <s v="Com-Oltg-dWatt"/>
    <s v="DEER"/>
    <s v="Scaled"/>
    <s v="Delta"/>
    <n v="0"/>
    <n v="0"/>
    <s v="None"/>
    <m/>
    <b v="0"/>
    <m/>
    <b v="1"/>
    <s v="Com"/>
    <s v="Any"/>
    <x v="4"/>
    <s v="OutGen"/>
    <s v="Ltg_Fixture"/>
    <x v="34"/>
    <m/>
    <m/>
    <s v="OLtg-Induct"/>
    <s v="OLtg-HPS"/>
    <s v="HID Fixture based on Lamp/Blst: HPS-150w-Ext(190w); Any type of housing; Any direction of light; Total Watts = 190"/>
    <s v="HID Fixture based on Lamp/Blst: HPS-150w-Ext(190w); Any type of housing; Any direction of light; Total Watts = 190"/>
    <x v="1077"/>
    <s v="HIDFixt-HPS-150w-Ext(190w)"/>
    <s v="HIDFixt-HPS-150w-Ext(190w)"/>
    <s v="IndFixt-Ext(100w)"/>
    <s v="Standard"/>
    <m/>
    <m/>
    <s v="None"/>
    <s v="DEER1314"/>
  </r>
  <r>
    <n v="4756"/>
    <s v="C-Out-IndFixt-Ext(120w)-dWP110"/>
    <x v="520"/>
    <s v="DEER1314"/>
    <s v="Lighting Disposition"/>
    <d v="2014-05-30T00:00:00"/>
    <s v="Disposition: MeasuresList-May222014.xlsx"/>
    <s v="RobNc"/>
    <s v="Com-Oltg-dWatt"/>
    <s v="DEER"/>
    <s v="Scaled"/>
    <s v="Delta"/>
    <n v="0"/>
    <n v="0"/>
    <s v="None"/>
    <m/>
    <b v="0"/>
    <m/>
    <b v="1"/>
    <s v="Com"/>
    <s v="Any"/>
    <x v="4"/>
    <s v="OutGen"/>
    <s v="Ltg_Fixture"/>
    <x v="34"/>
    <m/>
    <m/>
    <s v="OLtg-HID"/>
    <s v="OLtg-HPS"/>
    <s v="HID Fixture based on Lamp/Blst: HPS-200w-Ext(230w); Any type of housing; Any direction of light; Total Watts = 230"/>
    <s v="HID Fixture based on Lamp/Blst: HPS-200w-Ext(230w); Any type of housing; Any direction of light; Total Watts = 230"/>
    <x v="1078"/>
    <s v="HIDFixt-HPS-200w-Ext(230w)"/>
    <s v="HIDFixt-HPS-200w-Ext(230w)"/>
    <s v="IndFixt-Ext(120w)"/>
    <s v="Standard"/>
    <m/>
    <s v="WP source e.g.: SCE13LG102r0"/>
    <s v="None"/>
    <s v="DEER1314"/>
  </r>
  <r>
    <n v="4757"/>
    <s v="C-Out-IndFixt-Ext(180w)-dwP115"/>
    <x v="520"/>
    <s v="DEER1314"/>
    <s v="Lighting Disposition"/>
    <d v="2015-02-09T00:00:00"/>
    <s v="RevisedHighBay.xlsx"/>
    <s v="RobNc"/>
    <s v="Com-Oltg-dWatt"/>
    <s v="DEER"/>
    <s v="Scaled"/>
    <s v="Delta"/>
    <n v="0"/>
    <n v="0"/>
    <s v="None"/>
    <m/>
    <b v="0"/>
    <m/>
    <b v="1"/>
    <s v="Com"/>
    <s v="Any"/>
    <x v="4"/>
    <s v="OutGen"/>
    <s v="Ltg_Fixture"/>
    <x v="34"/>
    <m/>
    <m/>
    <s v="OLtg-Induct"/>
    <s v="OLtg-HPS"/>
    <s v="HID Fixture based on Lamp/Blst: HPS-250w-Ext(295w); Any type of housing; Any direction of light; Total Watts = 295"/>
    <s v="HID Fixture based on Lamp/Blst: HPS-250w-Ext(295w); Any type of housing; Any direction of light; Total Watts = 295"/>
    <x v="1079"/>
    <s v="HIDFixt-HPS-250w-Ext(295w)"/>
    <s v="HIDFixt-HPS-250w-Ext(295w)"/>
    <s v="IndFixt-Ext(180w)"/>
    <s v="Standard"/>
    <m/>
    <m/>
    <s v="None"/>
    <s v="DEER1314"/>
  </r>
  <r>
    <n v="4758"/>
    <s v="C-Out-IndFixt-Ext(250w)-dWP218"/>
    <x v="520"/>
    <s v="DEER1314"/>
    <s v="Lighting Disposition"/>
    <d v="2014-05-30T00:00:00"/>
    <s v="Disposition: MeasuresList-May222014.xlsx"/>
    <s v="RobNc"/>
    <s v="Com-Oltg-dWatt"/>
    <s v="DEER"/>
    <s v="Scaled"/>
    <s v="Delta"/>
    <n v="0"/>
    <n v="0"/>
    <s v="None"/>
    <m/>
    <b v="0"/>
    <m/>
    <b v="1"/>
    <s v="Com"/>
    <s v="Any"/>
    <x v="4"/>
    <s v="OutGen"/>
    <s v="Ltg_Fixture"/>
    <x v="34"/>
    <m/>
    <m/>
    <s v="OLtg-HID"/>
    <s v="OLtg-HPS"/>
    <s v="HID Fixture based on Lamp/Blst: HPS-400w-Ext(468w); Any type of housing; Any direction of light; Total Watts = 468"/>
    <s v="HID Fixture based on Lamp/Blst: HPS-400w-Ext(468w); Any type of housing; Any direction of light; Total Watts = 468"/>
    <x v="1080"/>
    <s v="HIDFixt-HPS-400w-Ext(468w)"/>
    <s v="HIDFixt-HPS-400w-Ext(468w)"/>
    <s v="IndFixt-Ext(250w)"/>
    <s v="Standard"/>
    <m/>
    <s v="WP source e.g.: WPSDGENRLG0003r3"/>
    <s v="None"/>
    <s v="DEER1314"/>
  </r>
  <r>
    <n v="4759"/>
    <s v="C-Out-IndFixt-Ext(70w)-dwP50"/>
    <x v="520"/>
    <s v="DEER1314"/>
    <s v="Lighting Disposition"/>
    <d v="2015-02-09T00:00:00"/>
    <s v="RevisedHighBay.xlsx"/>
    <s v="RobNc"/>
    <s v="Com-Oltg-dWatt"/>
    <s v="DEER"/>
    <s v="Scaled"/>
    <s v="Delta"/>
    <n v="0"/>
    <n v="0"/>
    <s v="None"/>
    <m/>
    <b v="0"/>
    <m/>
    <b v="1"/>
    <s v="Com"/>
    <s v="Any"/>
    <x v="4"/>
    <s v="OutGen"/>
    <s v="Ltg_Fixture"/>
    <x v="34"/>
    <m/>
    <m/>
    <s v="OLtg-Induct"/>
    <s v="OLtg-MH"/>
    <s v="HID Fixture based on Lamp/Blst: MH-95w-Ext(120w); Any type of housing; Any direction of light; Total Watts = 120"/>
    <s v="HID Fixture based on Lamp/Blst: MH-95w-Ext(120w); Any type of housing; Any direction of light; Total Watts = 120"/>
    <x v="1081"/>
    <s v="HIDFixt-MH-95w-Ext(120w)"/>
    <s v="HIDFixt-MH-95w-Ext(120w)"/>
    <s v="IndFixt-Ext(70w)"/>
    <s v="Standard"/>
    <m/>
    <m/>
    <s v="None"/>
    <s v="DEER1314"/>
  </r>
  <r>
    <n v="4760"/>
    <s v="C-Out-LED-A19-Ext(10w)-dWP19"/>
    <x v="521"/>
    <s v="DEER1314"/>
    <s v="Lighting Disposition"/>
    <d v="2014-07-30T00:00:00"/>
    <s v="Disposition: MeasuresList-October312014.xlsx"/>
    <s v="RobNc"/>
    <s v="Com-Oltg-dWatt"/>
    <s v="DEER"/>
    <s v="Scaled"/>
    <s v="BaseRatio"/>
    <n v="0"/>
    <n v="0"/>
    <s v="None"/>
    <m/>
    <b v="0"/>
    <m/>
    <b v="1"/>
    <s v="Com"/>
    <s v="Any"/>
    <x v="4"/>
    <s v="OutGen"/>
    <s v="Ltg_Lamp"/>
    <x v="30"/>
    <m/>
    <m/>
    <s v="ILtg-Com-LED-20000hr"/>
    <m/>
    <s v="LED A19 Basecase, Total Watts = 2.96 x Msr Watts"/>
    <s v="LED A19 Basecase, Total Watts = 2.96 x Msr Watts"/>
    <x v="1082"/>
    <s v="LEDratio0296"/>
    <s v="LEDratio0296"/>
    <s v="LED-A19-Ext(10w)"/>
    <s v="Standard"/>
    <m/>
    <m/>
    <s v="None"/>
    <s v="DEER1314"/>
  </r>
  <r>
    <n v="4761"/>
    <s v="C-Out-LED-A19-Ext(4w)-dWP7"/>
    <x v="521"/>
    <s v="DEER1314"/>
    <s v="Lighting Disposition"/>
    <d v="2014-07-30T00:00:00"/>
    <s v="Disposition: MeasuresList-October312014.xlsx"/>
    <s v="RobNc"/>
    <s v="Com-Oltg-dWatt"/>
    <s v="DEER"/>
    <s v="Scaled"/>
    <s v="BaseRatio"/>
    <n v="0"/>
    <n v="0"/>
    <s v="None"/>
    <m/>
    <b v="0"/>
    <m/>
    <b v="1"/>
    <s v="Com"/>
    <s v="Any"/>
    <x v="4"/>
    <s v="OutGen"/>
    <s v="Ltg_Lamp"/>
    <x v="30"/>
    <m/>
    <m/>
    <s v="ILtg-Com-LED-20000hr"/>
    <m/>
    <s v="LED A19 Basecase, Total Watts = 2.96 x Msr Watts"/>
    <s v="LED A19 Basecase, Total Watts = 2.96 x Msr Watts"/>
    <x v="1083"/>
    <s v="LEDratio0296"/>
    <s v="LEDratio0296"/>
    <s v="LED-A19-Ext(4w)"/>
    <s v="Standard"/>
    <m/>
    <m/>
    <s v="None"/>
    <s v="DEER1314"/>
  </r>
  <r>
    <n v="4762"/>
    <s v="C-Out-LEDFixt-Ext(130w)-dwP120"/>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200w-Ext(250w); Any type of housing; Any direction of light; Total Watts = 250"/>
    <s v="HID Fixture based on Lamp/Blst: HPS-200w-Ext(250w); Any type of housing; Any direction of light; Total Watts = 250"/>
    <x v="1084"/>
    <s v="HIDFixt-HPS-200w-Ext(250w)"/>
    <s v="HIDFixt-HPS-200w-Ext(250w)"/>
    <s v="LEDFixt-Ext(130w)"/>
    <s v="Standard"/>
    <m/>
    <m/>
    <s v="None"/>
    <s v="DEER1314"/>
  </r>
  <r>
    <n v="4763"/>
    <s v="C-Out-LEDFixt-Ext(130w)-dwP158"/>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250w(288w); Any type of housing; Any direction of light; Total Watts = 288"/>
    <s v="HID Fixture based on Lamp/Blst: PSMH-250w(288w); Any type of housing; Any direction of light; Total Watts = 288"/>
    <x v="1084"/>
    <s v="HIDFixt-PSMH-250w(288w)"/>
    <s v="HIDFixt-PSMH-250w(288w)"/>
    <s v="LEDFixt-Ext(130w)"/>
    <s v="Standard"/>
    <m/>
    <m/>
    <s v="None"/>
    <s v="DEER1314"/>
  </r>
  <r>
    <n v="4764"/>
    <s v="C-Out-LEDFixt-Ext(170w)-dWP76"/>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246w-Ext(246w); Any type of housing; Any direction of light; Total Watts = 246"/>
    <s v="HID Fixture based on Lamp/Blst: HPS-246w-Ext(246w); Any type of housing; Any direction of light; Total Watts = 246"/>
    <x v="1085"/>
    <s v="HIDFixt-HPS-246w-Ext(246w)"/>
    <s v="HIDFixt-HPS-246w-Ext(246w)"/>
    <s v="LEDFixt-Ext(170w)"/>
    <s v="Standard"/>
    <m/>
    <s v="WP source e.g.: PGECOLTG158r3"/>
    <s v="None"/>
    <s v="DEER1314"/>
  </r>
  <r>
    <n v="4765"/>
    <s v="C-Out-LEDFixt-Ext(190w)-dwP105"/>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250w-Ext(295w); Any type of housing; Any direction of light; Total Watts = 295"/>
    <s v="HID Fixture based on Lamp/Blst: HPS-250w-Ext(295w); Any type of housing; Any direction of light; Total Watts = 295"/>
    <x v="1086"/>
    <s v="HIDFixt-HPS-250w-Ext(295w)"/>
    <s v="HIDFixt-HPS-250w-Ext(295w)"/>
    <s v="LEDFixt-Ext(190w)"/>
    <s v="Standard"/>
    <m/>
    <m/>
    <s v="None"/>
    <s v="DEER1314"/>
  </r>
  <r>
    <n v="4766"/>
    <s v="C-Out-LEDFixt-Ext(190w)-dwP266"/>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400w-Ext(456w); Any type of housing; Any direction of light; Total Watts = 456"/>
    <s v="HID Fixture based on Lamp/Blst: PSMH-400w-Ext(456w); Any type of housing; Any direction of light; Total Watts = 456"/>
    <x v="1086"/>
    <s v="HIDFixt-PSMH-400w-Ext(456w)"/>
    <s v="HIDFixt-PSMH-400w-Ext(456w)"/>
    <s v="LEDFixt-Ext(190w)"/>
    <s v="Standard"/>
    <m/>
    <m/>
    <s v="None"/>
    <s v="DEER1314"/>
  </r>
  <r>
    <n v="4767"/>
    <s v="C-Out-LEDFixt-Ext(210w)-dWP103"/>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313w-Ext(313w); Any type of housing; Any direction of light; Total Watts = 313"/>
    <s v="HID Fixture based on Lamp/Blst: HPS-313w-Ext(313w); Any type of housing; Any direction of light; Total Watts = 313"/>
    <x v="1087"/>
    <s v="HIDFixt-HPS-313w-Ext(313w)"/>
    <s v="HIDFixt-HPS-313w-Ext(313w)"/>
    <s v="LEDFixt-Ext(210w)"/>
    <s v="Standard"/>
    <m/>
    <s v="WP source e.g.: PGECOLTG158r3"/>
    <s v="None"/>
    <s v="DEER1314"/>
  </r>
  <r>
    <n v="4768"/>
    <s v="C-Out-LEDFixt-Ext(222w)-dwP143"/>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310w-Ext(365w); Any type of housing; Any direction of light; Total Watts = 365"/>
    <s v="HID Fixture based on Lamp/Blst: HPS-310w-Ext(365w); Any type of housing; Any direction of light; Total Watts = 365"/>
    <x v="1088"/>
    <s v="HIDFixt-HPS-310w-Ext(365w)"/>
    <s v="HIDFixt-HPS-310w-Ext(365w)"/>
    <s v="LEDFixt-Ext(222w)"/>
    <s v="Standard"/>
    <m/>
    <m/>
    <s v="None"/>
    <s v="DEER1314"/>
  </r>
  <r>
    <n v="4769"/>
    <s v="C-Out-LEDFixt-Ext(245w)-dWP138"/>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383w-Ext(383w); Any type of housing; Any direction of light; Total Watts = 383"/>
    <s v="HID Fixture based on Lamp/Blst: HPS-383w-Ext(383w); Any type of housing; Any direction of light; Total Watts = 383"/>
    <x v="1089"/>
    <s v="HIDFixt-HPS-383w-Ext(383w)"/>
    <s v="HIDFixt-HPS-383w-Ext(383w)"/>
    <s v="LEDFixt-Ext(245w)"/>
    <s v="Standard"/>
    <m/>
    <s v="WP source e.g.: PGECOLTG158r3"/>
    <s v="None"/>
    <s v="DEER1314"/>
  </r>
  <r>
    <n v="4770"/>
    <s v="C-Out-LEDFixt-Ext(260w)-dwP205"/>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400w-Ext(465w); Any type of housing; Any direction of light; Total Watts = 465"/>
    <s v="HID Fixture based on Lamp/Blst: HPS-400w-Ext(465w); Any type of housing; Any direction of light; Total Watts = 465"/>
    <x v="1090"/>
    <s v="HIDFixt-HPS-400w-Ext(465w)"/>
    <s v="HIDFixt-HPS-400w-Ext(465w)"/>
    <s v="LEDFixt-Ext(260w)"/>
    <s v="Standard"/>
    <m/>
    <m/>
    <s v="None"/>
    <s v="DEER1314"/>
  </r>
  <r>
    <n v="4771"/>
    <s v="C-Out-LEDFixt-Ext(28w)-dwP38"/>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50w-Ext(66w); Any type of housing; Any direction of light; Total Watts = 66"/>
    <s v="HID Fixture based on Lamp/Blst: HPS-50w-Ext(66w); Any type of housing; Any direction of light; Total Watts = 66"/>
    <x v="1091"/>
    <s v="HIDFixt-HPS-50w-Ext(66w)"/>
    <s v="HIDFixt-HPS-50w-Ext(66w)"/>
    <s v="LEDFixt-Ext(28w)"/>
    <s v="Standard"/>
    <m/>
    <m/>
    <s v="None"/>
    <s v="DEER1314"/>
  </r>
  <r>
    <n v="4772"/>
    <s v="C-Out-LEDFixt-Ext(28w)-dwP52"/>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70w-Ext(95w); Any type of housing; Any direction of light; Total Watts = 95"/>
    <s v="HID Fixture based on Lamp/Blst: PSMH-70w-Ext(95w); Any type of housing; Any direction of light; Total Watts = 95"/>
    <x v="1092"/>
    <s v="HIDFixt-PSMH-70w-Ext(95w)"/>
    <s v="HIDFixt-PSMH-70w-Ext(95w)"/>
    <s v="LEDFixt-Ext(43w)"/>
    <s v="Standard"/>
    <m/>
    <m/>
    <s v="None"/>
    <s v="DEER1314"/>
  </r>
  <r>
    <n v="4773"/>
    <s v="C-Out-LEDFixt-Ext(290w)-dWP195"/>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485w-Ext(485w); Any type of housing; Any direction of light; Total Watts = 485"/>
    <s v="HID Fixture based on Lamp/Blst: HPS-485w-Ext(485w); Any type of housing; Any direction of light; Total Watts = 485"/>
    <x v="1093"/>
    <s v="HIDFixt-HPS-485w-Ext(485w)"/>
    <s v="HIDFixt-HPS-485w-Ext(485w)"/>
    <s v="LEDFixt-Ext(290w)"/>
    <s v="Standard"/>
    <m/>
    <s v="WP source e.g.: PGECOLTG158r3"/>
    <s v="None"/>
    <s v="DEER1314"/>
  </r>
  <r>
    <n v="4774"/>
    <s v="C-Out-LEDFixt-Ext(350w)-dWP15"/>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310w-Ext(365w); Any type of housing; Any direction of light; Total Watts = 365"/>
    <s v="HID Fixture based on Lamp/Blst: HPS-310w-Ext(365w); Any type of housing; Any direction of light; Total Watts = 365"/>
    <x v="1094"/>
    <s v="HIDFixt-HPS-310w-Ext(365w)"/>
    <s v="HIDFixt-HPS-310w-Ext(365w)"/>
    <s v="LEDFixt-Ext(350w)"/>
    <s v="Standard"/>
    <m/>
    <s v="WP source e.g.: PGECOLTG158r3"/>
    <s v="None"/>
    <s v="DEER1314"/>
  </r>
  <r>
    <n v="4775"/>
    <s v="C-Out-LEDFixt-Ext(43w)-dwP52"/>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70w-Ext(95w); Any type of housing; Any direction of light; Total Watts = 95"/>
    <s v="HID Fixture based on Lamp/Blst: HPS-70w-Ext(95w); Any type of housing; Any direction of light; Total Watts = 95"/>
    <x v="1092"/>
    <s v="HIDFixt-HPS-70w-Ext(95w)"/>
    <s v="HIDFixt-HPS-70w-Ext(95w)"/>
    <s v="LEDFixt-Ext(43w)"/>
    <s v="Standard"/>
    <m/>
    <m/>
    <s v="None"/>
    <s v="DEER1314"/>
  </r>
  <r>
    <n v="4776"/>
    <s v="C-Out-LEDFixt-Ext(54w)-dwP74"/>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100w-Ext(128w); Any type of housing; Any direction of light; Total Watts = 128"/>
    <s v="HID Fixture based on Lamp/Blst: PSMH-100w-Ext(128w); Any type of housing; Any direction of light; Total Watts = 128"/>
    <x v="1095"/>
    <s v="HIDFixt-PSMH-100w-Ext(128w)"/>
    <s v="HIDFixt-PSMH-100w-Ext(128w)"/>
    <s v="LEDFixt-Ext(54w)"/>
    <s v="Standard"/>
    <m/>
    <m/>
    <s v="None"/>
    <s v="DEER1314"/>
  </r>
  <r>
    <n v="4777"/>
    <s v="C-Out-LEDFixt-Ext(54w)-dwP84"/>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100w-Ext(138w); Any type of housing; Any direction of light; Total Watts = 138"/>
    <s v="HID Fixture based on Lamp/Blst: HPS-100w-Ext(138w); Any type of housing; Any direction of light; Total Watts = 138"/>
    <x v="1095"/>
    <s v="HIDFixt-HPS-100w-Ext(138w)"/>
    <s v="HIDFixt-HPS-100w-Ext(138w)"/>
    <s v="LEDFixt-Ext(54w)"/>
    <s v="Standard"/>
    <m/>
    <m/>
    <s v="None"/>
    <s v="DEER1314"/>
  </r>
  <r>
    <n v="4778"/>
    <s v="C-Out-LEDFixt-Ext(80w)-dWP37"/>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117w-Ext(117w); Any type of housing; Any direction of light; Total Watts = 117"/>
    <s v="HID Fixture based on Lamp/Blst: HPS-117w-Ext(117w); Any type of housing; Any direction of light; Total Watts = 117"/>
    <x v="1096"/>
    <s v="HIDFixt-HPS-117w-Ext(117w)"/>
    <s v="HIDFixt-HPS-117w-Ext(117w)"/>
    <s v="LEDFixt-Ext(80w)"/>
    <s v="Standard"/>
    <m/>
    <s v="WP source e.g.: SCE13LG109r0"/>
    <s v="None"/>
    <s v="DEER1314"/>
  </r>
  <r>
    <n v="4779"/>
    <s v="C-Out-LEDFixt-Ext(80w)-dWP40"/>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100w-Ext(120w); Any type of housing; Any direction of light; Total Watts = 120"/>
    <s v="HID Fixture based on Lamp/Blst: HPS-100w-Ext(120w); Any type of housing; Any direction of light; Total Watts = 120"/>
    <x v="1096"/>
    <s v="HIDFixt-HPS-100w-Ext(120w)"/>
    <s v="HIDFixt-HPS-100w-Ext(120w)"/>
    <s v="LEDFixt-Ext(80w)"/>
    <s v="Standard"/>
    <m/>
    <s v="WP source e.g.: SCE13LG109r0"/>
    <s v="None"/>
    <s v="DEER1314"/>
  </r>
  <r>
    <n v="4780"/>
    <s v="C-Out-LEDFixt-Ext(90w)-dwP100"/>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150w-Ext(190w); Any type of housing; Any direction of light; Total Watts = 190"/>
    <s v="HID Fixture based on Lamp/Blst: PSMH-150w-Ext(190w); Any type of housing; Any direction of light; Total Watts = 190"/>
    <x v="1097"/>
    <s v="HIDFixt-PSMH-150w-Ext(190w)"/>
    <s v="HIDFixt-PSMH-150w-Ext(190w)"/>
    <s v="LEDFixt-Ext(90w)"/>
    <s v="Standard"/>
    <m/>
    <m/>
    <s v="None"/>
    <s v="DEER1314"/>
  </r>
  <r>
    <n v="4781"/>
    <s v="C-Out-LEDFixt-Ext(90w)-dwP118"/>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PSMH-175w-Ext(208w); Any type of housing; Any direction of light; Total Watts = 208"/>
    <s v="HID Fixture based on Lamp/Blst: PSMH-175w-Ext(208w); Any type of housing; Any direction of light; Total Watts = 208"/>
    <x v="1097"/>
    <s v="HIDFixt-PSMH-175w-Ext(208w)"/>
    <s v="HIDFixt-PSMH-175w-Ext(208w)"/>
    <s v="LEDFixt-Ext(90w)"/>
    <s v="Standard"/>
    <m/>
    <m/>
    <s v="None"/>
    <s v="DEER1314"/>
  </r>
  <r>
    <n v="4782"/>
    <s v="C-Out-LEDFixt-Ext(90w)-dwP98"/>
    <x v="522"/>
    <s v="DEER1314"/>
    <s v="Lighting Disposition"/>
    <d v="2015-02-09T00:00:00"/>
    <s v="RevisedHighBay.xlsx"/>
    <s v="RobNc"/>
    <s v="Com-Oltg-dWatt"/>
    <s v="DEER"/>
    <s v="Scaled"/>
    <s v="Delta"/>
    <n v="0"/>
    <n v="0"/>
    <s v="None"/>
    <m/>
    <b v="0"/>
    <m/>
    <b v="1"/>
    <s v="Com"/>
    <s v="Any"/>
    <x v="4"/>
    <s v="OutGen"/>
    <s v="Ltg_Fixture"/>
    <x v="31"/>
    <m/>
    <m/>
    <s v="OLtg-Com-LED-50000hr"/>
    <s v="OLtg-HPS"/>
    <s v="HID Fixture based on Lamp/Blst: HPS-150w-Ext(188w); Any type of housing; Any direction of light; Total Watts = 188"/>
    <s v="HID Fixture based on Lamp/Blst: HPS-150w-Ext(188w); Any type of housing; Any direction of light; Total Watts = 188"/>
    <x v="1097"/>
    <s v="HIDFixt-HPS-150w-Ext(188w)"/>
    <s v="HIDFixt-HPS-150w-Ext(188w)"/>
    <s v="LEDFixt-Ext(90w)"/>
    <s v="Standard"/>
    <m/>
    <m/>
    <s v="None"/>
    <s v="DEER1314"/>
  </r>
  <r>
    <n v="4783"/>
    <s v="C-Out-LEDFixt-Ext-1(110w)-dWP66"/>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150w-Ext(176w); Any type of housing; Any direction of light; Total Watts = 176"/>
    <s v="HID Fixture based on Lamp/Blst: HPS-150w-Ext(176w); Any type of housing; Any direction of light; Total Watts = 176"/>
    <x v="1098"/>
    <s v="HIDFixt-HPS-150w-Ext(176w)"/>
    <s v="HIDFixt-HPS-150w-Ext(176w)"/>
    <s v="LEDFixt-Ext-1(110w)"/>
    <s v="Standard"/>
    <m/>
    <s v="WP source e.g.: SCE13LG097r0"/>
    <s v="None"/>
    <s v="DEER1314"/>
  </r>
  <r>
    <n v="4784"/>
    <s v="C-Out-LEDFixt-Ext-1(192w)-dWP101"/>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250w-Ext(293w); Any type of housing; Any direction of light; Total Watts = 293"/>
    <s v="HID Fixture based on Lamp/Blst: HPS-250w-Ext(293w); Any type of housing; Any direction of light; Total Watts = 293"/>
    <x v="1099"/>
    <s v="HIDFixt-HPS-250w-Ext(293w)"/>
    <s v="HIDFixt-HPS-250w-Ext(293w)"/>
    <s v="LEDFixt-Ext-1(192w)"/>
    <s v="Standard"/>
    <m/>
    <s v="WP source e.g.: SCE13LG097r0"/>
    <s v="None"/>
    <s v="DEER1314"/>
  </r>
  <r>
    <n v="4785"/>
    <s v="C-Out-LEDFixt-Ext-1(192w)-dWP103"/>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250w-Ext(295w); Any type of housing; Any direction of light; Total Watts = 295"/>
    <s v="HID Fixture based on Lamp/Blst: HPS-250w-Ext(295w); Any type of housing; Any direction of light; Total Watts = 295"/>
    <x v="1099"/>
    <s v="HIDFixt-HPS-250w-Ext(295w)"/>
    <s v="HIDFixt-HPS-250w-Ext(295w)"/>
    <s v="LEDFixt-Ext-1(192w)"/>
    <s v="Standard"/>
    <m/>
    <s v="WP source e.g.: SCE13LG097r0"/>
    <s v="None"/>
    <s v="DEER1314"/>
  </r>
  <r>
    <n v="4786"/>
    <s v="C-Out-LEDFixt-Ext-1(225w)-dWP138"/>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310w-Ext(363w); Any type of housing; Any direction of light; Total Watts = 363"/>
    <s v="HID Fixture based on Lamp/Blst: HPS-310w-Ext(363w); Any type of housing; Any direction of light; Total Watts = 363"/>
    <x v="1100"/>
    <s v="HIDFixt-HPS-310w-Ext(363w)"/>
    <s v="HIDFixt-HPS-310w-Ext(363w)"/>
    <s v="LEDFixt-Ext-1(225w)"/>
    <s v="Standard"/>
    <m/>
    <s v="WP source e.g.: SCE13LG097r0"/>
    <s v="None"/>
    <s v="DEER1314"/>
  </r>
  <r>
    <n v="4787"/>
    <s v="C-Out-LEDFixt-Ext-1(50w)-dWP35"/>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70w-Ext(85w); Any type of housing; Any direction of light; Total Watts = 85"/>
    <s v="HID Fixture based on Lamp/Blst: HPS-70w-Ext(85w); Any type of housing; Any direction of light; Total Watts = 85"/>
    <x v="1101"/>
    <s v="HIDFixt-HPS-70w-Ext(85w)"/>
    <s v="HIDFixt-HPS-70w-Ext(85w)"/>
    <s v="LEDFixt-Ext-1(50w)"/>
    <s v="Standard"/>
    <m/>
    <s v="WP source e.g.: WPSDGENRLG0181r1"/>
    <s v="None"/>
    <s v="DEER1314"/>
  </r>
  <r>
    <n v="4788"/>
    <s v="C-Out-LEDFixt-Ext-1(70w)-dWP50"/>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100w-Ext(120w); Any type of housing; Any direction of light; Total Watts = 120"/>
    <s v="HID Fixture based on Lamp/Blst: HPS-100w-Ext(120w); Any type of housing; Any direction of light; Total Watts = 120"/>
    <x v="1102"/>
    <s v="HIDFixt-HPS-100w-Ext(120w)"/>
    <s v="HIDFixt-HPS-100w-Ext(120w)"/>
    <s v="LEDFixt-Ext-1(70w)"/>
    <s v="Standard"/>
    <m/>
    <s v="WP source e.g.: SCE13LG097r0"/>
    <s v="None"/>
    <s v="DEER1314"/>
  </r>
  <r>
    <n v="4789"/>
    <s v="C-Out-LEDFixt-Ext-2(125w)-dWP68"/>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193w-Ext(193w); Any type of housing; Any direction of light; Total Watts = 193"/>
    <s v="HID Fixture based on Lamp/Blst: HPS-193w-Ext(193w); Any type of housing; Any direction of light; Total Watts = 193"/>
    <x v="1103"/>
    <s v="HIDFixt-HPS-193w-Ext(193w)"/>
    <s v="HIDFixt-HPS-193w-Ext(193w)"/>
    <s v="LEDFixt-Ext-2(125w)"/>
    <s v="Standard"/>
    <m/>
    <s v="WP source e.g.: WPSDGENRLG0181r1"/>
    <s v="None"/>
    <s v="DEER1314"/>
  </r>
  <r>
    <n v="4790"/>
    <s v="C-Out-LEDFixt-Ext-3(150w)-dWP84"/>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200w-Ext(234w); Any type of housing; Any direction of light; Total Watts = 234"/>
    <s v="HID Fixture based on Lamp/Blst: HPS-200w-Ext(234w); Any type of housing; Any direction of light; Total Watts = 234"/>
    <x v="1104"/>
    <s v="HIDFixt-HPS-200w-Ext(234w)"/>
    <s v="HIDFixt-HPS-200w-Ext(234w)"/>
    <s v="LEDFixt-Ext-3(150w)"/>
    <s v="Standard"/>
    <m/>
    <s v="WP source e.g.: PGECOLTG151r3"/>
    <s v="None"/>
    <s v="DEER1314"/>
  </r>
  <r>
    <n v="4791"/>
    <s v="C-Out-LEDFixt-Ext-3(265w)-dWP203"/>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400w-Ext(468w); Any type of housing; Any direction of light; Total Watts = 468"/>
    <s v="HID Fixture based on Lamp/Blst: HPS-400w-Ext(468w); Any type of housing; Any direction of light; Total Watts = 468"/>
    <x v="1105"/>
    <s v="HIDFixt-HPS-400w-Ext(468w)"/>
    <s v="HIDFixt-HPS-400w-Ext(468w)"/>
    <s v="LEDFixt-Ext-3(265w)"/>
    <s v="Standard"/>
    <m/>
    <s v="WP source e.g.: PGECOLTG151r3"/>
    <s v="None"/>
    <s v="DEER1314"/>
  </r>
  <r>
    <n v="4792"/>
    <s v="C-Out-LEDFixt-Ext-3(60w)-dWP23"/>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83w-Ext(83w); Any type of housing; Any direction of light; Total Watts = 83"/>
    <s v="HID Fixture based on Lamp/Blst: HPS-83w-Ext(83w); Any type of housing; Any direction of light; Total Watts = 83"/>
    <x v="1106"/>
    <s v="HIDFixt-HPS-83w-Ext(83w)"/>
    <s v="HIDFixt-HPS-83w-Ext(83w)"/>
    <s v="LEDFixt-Ext-3(60w)"/>
    <s v="Standard"/>
    <m/>
    <s v="WP source e.g.: WPSDGENRLG0181r1"/>
    <s v="None"/>
    <s v="DEER1314"/>
  </r>
  <r>
    <n v="4793"/>
    <s v="C-Out-LEDFixt-WM-Ext(80w)-dWP215"/>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250w-Ext(295w); Any type of housing; Any direction of light; Total Watts = 295"/>
    <s v="HID Fixture based on Lamp/Blst: HPS-250w-Ext(295w); Any type of housing; Any direction of light; Total Watts = 295"/>
    <x v="1107"/>
    <s v="HIDFixt-HPS-250w-Ext(295w)"/>
    <s v="HIDFixt-HPS-250w-Ext(295w)"/>
    <s v="LEDFixt-WM-Ext(80w)"/>
    <s v="Standard"/>
    <m/>
    <s v="WP source e.g.: PGECOLTG151r3"/>
    <s v="None"/>
    <s v="DEER1314"/>
  </r>
  <r>
    <n v="4794"/>
    <s v="C-Out-LEDFixt-WM-Ext(80w)-dWP215-dWC152"/>
    <x v="522"/>
    <s v="DEER1314"/>
    <s v="Lighting Disposition"/>
    <d v="2014-05-30T00:00:00"/>
    <s v="Disposition: MeasuresList-May222014.xlsx"/>
    <s v="ErRobNc"/>
    <s v="Com-Oltg-dWatt"/>
    <s v="DEER"/>
    <s v="Scaled"/>
    <s v="Delta"/>
    <n v="0"/>
    <n v="0"/>
    <s v="None"/>
    <m/>
    <b v="0"/>
    <m/>
    <b v="1"/>
    <s v="Com"/>
    <s v="Any"/>
    <x v="4"/>
    <s v="OutGen"/>
    <s v="Ltg_Fixture"/>
    <x v="31"/>
    <m/>
    <m/>
    <s v="ILtg-Com-LED-20000hr"/>
    <s v="OLtg-MH"/>
    <s v="HID Fixture based on Lamp/Blst: MH-250w-Ext(295w); Any type of housing; Any direction of light; Total Watts = 295"/>
    <s v="HID Fixture based on Lamp/Blst: PSMH-200w-Ext(232w); Any type of housing; Any direction of light; Total Watts = 232"/>
    <x v="1107"/>
    <s v="HIDFixt-MH-250w-Ext(295w)"/>
    <s v="HIDFixt-PSMH-200w-Ext(232w)"/>
    <s v="LEDFixt-WM-Ext(80w)"/>
    <s v="Standard"/>
    <m/>
    <s v="WP source e.g.: PGECOLTG151r3"/>
    <s v="None"/>
    <s v="DEER1314"/>
  </r>
  <r>
    <n v="4795"/>
    <s v="C-Out-LEDFixt-WM-Ext-4(40w)-dWP32"/>
    <x v="522"/>
    <s v="DEER1314"/>
    <s v="Lighting Disposition"/>
    <d v="2014-05-30T00:00:00"/>
    <s v="Disposition: MeasuresList-May222014.xlsx"/>
    <s v="RobNc"/>
    <s v="Com-Oltg-dWatt"/>
    <s v="DEER"/>
    <s v="Scaled"/>
    <s v="Delta"/>
    <n v="0"/>
    <n v="0"/>
    <s v="None"/>
    <m/>
    <b v="0"/>
    <m/>
    <b v="1"/>
    <s v="Com"/>
    <s v="Any"/>
    <x v="4"/>
    <s v="OutGen"/>
    <s v="Ltg_Fixture"/>
    <x v="31"/>
    <m/>
    <m/>
    <s v="ILtg-Com-LED-20000hr"/>
    <s v="OLtg-MH"/>
    <s v="HID Fixture based on Lamp/Blst: MH-50w-Ext(72w); Any type of housing; Any direction of light; Total Watts = 72"/>
    <s v="HID Fixture based on Lamp/Blst: MH-50w-Ext(72w); Any type of housing; Any direction of light; Total Watts = 72"/>
    <x v="1108"/>
    <s v="HIDFixt-MH-50w-Ext(72w)"/>
    <s v="HIDFixt-MH-50w-Ext(72w)"/>
    <s v="LEDFixt-WM-Ext-4(40w)"/>
    <s v="Standard"/>
    <m/>
    <s v="WP source e.g.: PGECOLTG151r3"/>
    <s v="None"/>
    <s v="DEER1314"/>
  </r>
  <r>
    <n v="4796"/>
    <s v="C-Out-LEDFixt-WM-Ext-4(40w)-dWP6-1"/>
    <x v="523"/>
    <s v="DEER1314"/>
    <s v="Lighting Disposition"/>
    <d v="2014-05-30T00:00:00"/>
    <s v="Disposition: MeasuresList-May222014.xlsx"/>
    <s v="RobNc"/>
    <s v="Com-Oltg-dWatt"/>
    <s v="DEER"/>
    <s v="Scaled"/>
    <s v="Delta"/>
    <n v="0"/>
    <n v="0"/>
    <s v="None"/>
    <m/>
    <b v="0"/>
    <m/>
    <b v="1"/>
    <s v="Com"/>
    <s v="Any"/>
    <x v="4"/>
    <s v="OutGen"/>
    <s v="Ltg_Fixture"/>
    <x v="31"/>
    <m/>
    <m/>
    <s v="ILtg-Com-LED-20000hr"/>
    <s v="OLtg-CFLfix"/>
    <s v="CFL fixture based on: CFLpin(46w); Total Watts = 46"/>
    <s v="CFL fixture based on: CFLpin(46w); Total Watts = 46"/>
    <x v="1108"/>
    <s v="CFLfixt-46w(46w)"/>
    <s v="CFLfixt-46w(46w)"/>
    <s v="LEDFixt-WM-Ext-4(40w)"/>
    <s v="Standard"/>
    <m/>
    <s v="WP source e.g.: SCE13LG097r0"/>
    <s v="None"/>
    <s v="DEER1314"/>
  </r>
  <r>
    <n v="4797"/>
    <s v="C-Out-LEDFixt-WM-Ext-4(40w)-dWP6-2"/>
    <x v="522"/>
    <s v="DEER1314"/>
    <s v="Lighting Disposition"/>
    <d v="2014-05-30T00:00:00"/>
    <s v="Disposition: MeasuresList-May222014.xlsx"/>
    <s v="RobNc"/>
    <s v="Com-Oltg-dWatt"/>
    <s v="DEER"/>
    <s v="Scaled"/>
    <s v="Delta"/>
    <n v="0"/>
    <n v="0"/>
    <s v="None"/>
    <m/>
    <b v="0"/>
    <m/>
    <b v="1"/>
    <s v="Com"/>
    <s v="Any"/>
    <x v="4"/>
    <s v="OutGen"/>
    <s v="Ltg_Fixture"/>
    <x v="31"/>
    <m/>
    <m/>
    <s v="ILtg-Com-LED-20000hr"/>
    <s v="OLtg-HPS"/>
    <s v="HID Fixture based on Lamp/Blst: HPS-46w-Ext(46w); Any type of housing; Any direction of light; Total Watts = 46"/>
    <s v="HID Fixture based on Lamp/Blst: HPS-46w-Ext(46w); Any type of housing; Any direction of light; Total Watts = 46"/>
    <x v="1108"/>
    <s v="HIDFixt-HPS-46w-Ext(46w)-WM"/>
    <s v="HIDFixt-HPS-46w-Ext(46w)-WM"/>
    <s v="LEDFixt-WM-Ext-4(40w)"/>
    <s v="Standard"/>
    <m/>
    <s v="WP source e.g.: PGECOLTG151r3"/>
    <s v="None"/>
    <s v="DEER1314"/>
  </r>
  <r>
    <n v="4798"/>
    <s v="C-Out-LED-MR16-Ext(3w)-dWP9"/>
    <x v="521"/>
    <s v="DEER1314"/>
    <s v="Lighting Disposition"/>
    <d v="2014-07-30T00:00:00"/>
    <s v="Disposition: MeasuresList-October312014.xlsx"/>
    <s v="RobNc"/>
    <s v="Com-Oltg-dWatt"/>
    <s v="DEER"/>
    <s v="Scaled"/>
    <s v="BaseRatio"/>
    <n v="0"/>
    <n v="0"/>
    <s v="None"/>
    <m/>
    <b v="0"/>
    <m/>
    <b v="1"/>
    <s v="Com"/>
    <s v="Any"/>
    <x v="4"/>
    <s v="OutGen"/>
    <s v="Ltg_Lamp"/>
    <x v="30"/>
    <m/>
    <m/>
    <s v="ILtg-Com-LED-20000hr"/>
    <m/>
    <s v="LED MR16 Basecase, Total Watts = 4.24 x Msr Watts"/>
    <s v="LED MR16 Basecase, Total Watts = 4.24 x Msr Watts"/>
    <x v="1109"/>
    <s v="LEDratio0424"/>
    <s v="LEDratio0424"/>
    <s v="LED-MR16-Ext(3w)"/>
    <s v="Standard"/>
    <m/>
    <m/>
    <s v="None"/>
    <s v="DEER1314"/>
  </r>
  <r>
    <n v="4799"/>
    <s v="C-Out-LED-MR16-Ext(7w)-dWP22"/>
    <x v="521"/>
    <s v="DEER1314"/>
    <s v="Lighting Disposition"/>
    <d v="2014-07-30T00:00:00"/>
    <s v="Disposition: MeasuresList-October312014.xlsx"/>
    <s v="RobNc"/>
    <s v="Com-Oltg-dWatt"/>
    <s v="DEER"/>
    <s v="Scaled"/>
    <s v="BaseRatio"/>
    <n v="0"/>
    <n v="0"/>
    <s v="None"/>
    <m/>
    <b v="0"/>
    <m/>
    <b v="1"/>
    <s v="Com"/>
    <s v="Any"/>
    <x v="4"/>
    <s v="OutGen"/>
    <s v="Ltg_Lamp"/>
    <x v="30"/>
    <m/>
    <m/>
    <s v="ILtg-Com-LED-20000hr"/>
    <m/>
    <s v="LED MR16 Basecase, Total Watts = 4.24 x Msr Watts"/>
    <s v="LED MR16 Basecase, Total Watts = 4.24 x Msr Watts"/>
    <x v="1110"/>
    <s v="LEDratio0424"/>
    <s v="LEDratio0424"/>
    <s v="LED-MR16-Ext(7w)"/>
    <s v="Standard"/>
    <m/>
    <m/>
    <s v="None"/>
    <s v="DEER1314"/>
  </r>
  <r>
    <n v="4800"/>
    <s v="C-Out-LED-PAR30-Ext(15w)-dWP36"/>
    <x v="521"/>
    <s v="DEER1314"/>
    <s v="Lighting Disposition"/>
    <d v="2014-07-30T00:00:00"/>
    <s v="Disposition: MeasuresList-October312014.xlsx"/>
    <s v="RobNc"/>
    <s v="Com-Oltg-dWatt"/>
    <s v="DEER"/>
    <s v="Scaled"/>
    <s v="BaseRatio"/>
    <n v="0"/>
    <n v="0"/>
    <s v="None"/>
    <m/>
    <b v="0"/>
    <m/>
    <b v="1"/>
    <s v="Com"/>
    <s v="Any"/>
    <x v="4"/>
    <s v="OutGen"/>
    <s v="Ltg_Lamp"/>
    <x v="30"/>
    <m/>
    <m/>
    <s v="ILtg-Com-LED-20000hr"/>
    <m/>
    <s v="LED PAR30 Basecase, Total Watts = 3.42 x Msr Watts"/>
    <s v="LED PAR30 Basecase, Total Watts = 3.42 x Msr Watts"/>
    <x v="1111"/>
    <s v="LEDratio0342"/>
    <s v="LEDratio0342"/>
    <s v="LED-PAR30-Ext(15w)"/>
    <s v="Standard"/>
    <m/>
    <m/>
    <s v="None"/>
    <s v="DEER1314"/>
  </r>
  <r>
    <n v="4801"/>
    <s v="C-Out-LED-PAR30-Ext(6w)-dWP14"/>
    <x v="521"/>
    <s v="DEER1314"/>
    <s v="Lighting Disposition"/>
    <d v="2014-07-30T00:00:00"/>
    <s v="Disposition: MeasuresList-October312014.xlsx"/>
    <s v="RobNc"/>
    <s v="Com-Oltg-dWatt"/>
    <s v="DEER"/>
    <s v="Scaled"/>
    <s v="BaseRatio"/>
    <n v="0"/>
    <n v="0"/>
    <s v="None"/>
    <m/>
    <b v="0"/>
    <m/>
    <b v="1"/>
    <s v="Com"/>
    <s v="Any"/>
    <x v="4"/>
    <s v="OutGen"/>
    <s v="Ltg_Lamp"/>
    <x v="30"/>
    <m/>
    <m/>
    <s v="ILtg-Com-LED-20000hr"/>
    <m/>
    <s v="LED PAR30 Basecase, Total Watts = 3.42 x Msr Watts"/>
    <s v="LED PAR30 Basecase, Total Watts = 3.42 x Msr Watts"/>
    <x v="1112"/>
    <s v="LEDratio0342"/>
    <s v="LEDratio0342"/>
    <s v="LED-PAR30-Ext(6w)"/>
    <s v="Standard"/>
    <m/>
    <m/>
    <s v="None"/>
    <s v="DEER1314"/>
  </r>
  <r>
    <n v="4802"/>
    <s v="C-Out-LED-PAR38-Ext(17w)-dWP47"/>
    <x v="521"/>
    <s v="DEER1314"/>
    <s v="Lighting Disposition"/>
    <d v="2014-07-30T00:00:00"/>
    <s v="Disposition: MeasuresList-October312014.xlsx"/>
    <s v="RobNc"/>
    <s v="Com-Oltg-dWatt"/>
    <s v="DEER"/>
    <s v="Scaled"/>
    <s v="BaseRatio"/>
    <n v="0"/>
    <n v="0"/>
    <s v="None"/>
    <m/>
    <b v="0"/>
    <m/>
    <b v="1"/>
    <s v="Com"/>
    <s v="Any"/>
    <x v="4"/>
    <s v="OutGen"/>
    <s v="Ltg_Lamp"/>
    <x v="30"/>
    <m/>
    <m/>
    <s v="ILtg-Com-LED-20000hr"/>
    <m/>
    <s v="LED PAR38 Basecase, Total Watts = 3.81 x Msr Watts"/>
    <s v="LED PAR38 Basecase, Total Watts = 3.81 x Msr Watts"/>
    <x v="1113"/>
    <s v="LEDratio0381"/>
    <s v="LEDratio0381"/>
    <s v="LED-PAR38-Ext(17w)"/>
    <s v="Standard"/>
    <m/>
    <m/>
    <s v="None"/>
    <s v="DEER1314"/>
  </r>
  <r>
    <n v="4803"/>
    <s v="C-Out-LED-PAR38-Ext(7w)-dWP19"/>
    <x v="521"/>
    <s v="DEER1314"/>
    <s v="Lighting Disposition"/>
    <d v="2014-07-30T00:00:00"/>
    <s v="Disposition: MeasuresList-October312014.xlsx"/>
    <s v="RobNc"/>
    <s v="Com-Oltg-dWatt"/>
    <s v="DEER"/>
    <s v="Scaled"/>
    <s v="BaseRatio"/>
    <n v="0"/>
    <n v="0"/>
    <s v="None"/>
    <m/>
    <b v="0"/>
    <m/>
    <b v="1"/>
    <s v="Com"/>
    <s v="Any"/>
    <x v="4"/>
    <s v="OutGen"/>
    <s v="Ltg_Lamp"/>
    <x v="30"/>
    <m/>
    <m/>
    <s v="ILtg-Com-LED-20000hr"/>
    <m/>
    <s v="LED PAR38 Basecase, Total Watts = 3.81 x Msr Watts"/>
    <s v="LED PAR38 Basecase, Total Watts = 3.81 x Msr Watts"/>
    <x v="1114"/>
    <s v="LEDratio0381"/>
    <s v="LEDratio0381"/>
    <s v="LED-PAR38-Ext(7w)"/>
    <s v="Standard"/>
    <m/>
    <m/>
    <s v="None"/>
    <s v="DEER1314"/>
  </r>
  <r>
    <n v="4804"/>
    <s v="C-Out-LFFixt-T8-48in-32w-2g+El-IS-HLO(65w)-dWP140-dWC85"/>
    <x v="524"/>
    <s v="DEER1314"/>
    <s v="Lighting Disposition"/>
    <d v="2014-05-30T00:00:00"/>
    <s v="Disposition: MeasuresList-May222014.xlsx"/>
    <s v="ErRobNc"/>
    <s v="Com-Oltg-dWatt"/>
    <s v="DEER"/>
    <s v="Scaled"/>
    <s v="Delta"/>
    <n v="0"/>
    <n v="0"/>
    <s v="None"/>
    <m/>
    <b v="0"/>
    <m/>
    <b v="1"/>
    <s v="Com"/>
    <s v="Any"/>
    <x v="4"/>
    <s v="OutGen"/>
    <s v="Ltg_Fixture"/>
    <x v="32"/>
    <m/>
    <m/>
    <s v="OLtg-LFluor"/>
    <s v="OLtg-HID"/>
    <s v="HID Fixture based on Lamp/Blst: MV-175w-Ext(205w); Any type of housing; Any direction of light; Total Watts = 205"/>
    <s v="HID Fixture based on Lamp/Blst: PSMH-125w-Ext(150w); Any type of housing; Any direction of light; Total Watts = 150"/>
    <x v="1115"/>
    <s v="HIDFixt-MV-175w-Ext(205w)"/>
    <s v="HIDFixt-PSMH-125w-Ext(150w)"/>
    <s v="LFFixt-T8-48in-32w-2g+El-IS-HLO(65w)"/>
    <s v="Standard"/>
    <m/>
    <s v="WP source e.g.: SCE13LG108r1"/>
    <s v="None"/>
    <s v="DEER1314"/>
  </r>
  <r>
    <n v="4805"/>
    <s v="C-Out-LFFixt-T8-48in-32w-2g+El-IS-HLO(68w)-dWP232"/>
    <x v="525"/>
    <s v="DEER1314"/>
    <s v="Lighting Disposition"/>
    <d v="2014-05-30T00:00:00"/>
    <s v="Disposition: MeasuresList-May222014.xlsx"/>
    <s v="RobNc"/>
    <s v="Com-Oltg-dWatt"/>
    <s v="DEER"/>
    <s v="Scaled"/>
    <s v="Delta"/>
    <n v="0"/>
    <n v="0"/>
    <s v="None"/>
    <m/>
    <b v="0"/>
    <m/>
    <b v="1"/>
    <s v="Com"/>
    <s v="Any"/>
    <x v="4"/>
    <s v="OutGen"/>
    <s v="Ltg_Fixture"/>
    <x v="32"/>
    <m/>
    <m/>
    <s v="OLtg-LFluor"/>
    <s v="OLtg-Incand-Com"/>
    <s v="Halogen Lamp: Any shape, 300 Watts"/>
    <s v="Halogen Lamp: Any shape, 300 Watts"/>
    <x v="1116"/>
    <s v="Hal-Ext(300w)"/>
    <s v="Hal-Ext(300w)"/>
    <s v="LFFixt-T8-48in-32w-2g+El-IS-HLO(68w)"/>
    <s v="Standard"/>
    <m/>
    <s v="WP source e.g.: SCE13LG109r0"/>
    <s v="None"/>
    <s v="DEER1314"/>
  </r>
  <r>
    <n v="4806"/>
    <s v="C-Out-LFFixt-T8-48in-32w-3g+El-IS-NLO(84w)-dWP206-dWC124"/>
    <x v="524"/>
    <s v="DEER1314"/>
    <s v="Lighting Disposition"/>
    <d v="2014-05-30T00:00:00"/>
    <s v="Disposition: MeasuresList-May222014.xlsx"/>
    <s v="ErRobNc"/>
    <s v="Com-Oltg-dWatt"/>
    <s v="DEER"/>
    <s v="Scaled"/>
    <s v="Delta"/>
    <n v="0"/>
    <n v="0"/>
    <s v="None"/>
    <m/>
    <b v="0"/>
    <m/>
    <b v="1"/>
    <s v="Com"/>
    <s v="Any"/>
    <x v="4"/>
    <s v="OutGen"/>
    <s v="Ltg_Fixture"/>
    <x v="32"/>
    <m/>
    <m/>
    <s v="OLtg-LFluor"/>
    <s v="OLtg-HID"/>
    <s v="HID Fixture based on Lamp/Blst: MV-250w-Ext(290w); Any type of housing; Any direction of light; Total Watts = 290"/>
    <s v="HID Fixture based on Lamp/Blst: PSMH-175w-Ext(208w); Any type of housing; Any direction of light; Total Watts = 208"/>
    <x v="1117"/>
    <s v="HIDFixt-MV-250w-Ext(290w)"/>
    <s v="HIDFixt-PSMH-175w-Ext(208w)"/>
    <s v="LFFixt-T8-48in-32w-3g+El-IS-NLO(84w)"/>
    <s v="Standard"/>
    <m/>
    <s v="WP source e.g.: SCE13LG109r0"/>
    <s v="None"/>
    <s v="DEER1314"/>
  </r>
  <r>
    <n v="4807"/>
    <s v="C-Out-LFFixt-T8-60in-40w+El-IS-HLO(126w)-dWP329-dWC162"/>
    <x v="524"/>
    <s v="DEER1314"/>
    <s v="Lighting Disposition"/>
    <d v="2014-05-30T00:00:00"/>
    <s v="Disposition: MeasuresList-May222014.xlsx"/>
    <s v="ErRobNc"/>
    <s v="Com-Oltg-dWatt"/>
    <s v="DEER"/>
    <s v="Scaled"/>
    <s v="Delta"/>
    <n v="0"/>
    <n v="0"/>
    <s v="None"/>
    <m/>
    <b v="0"/>
    <m/>
    <b v="1"/>
    <s v="Com"/>
    <s v="Any"/>
    <x v="4"/>
    <s v="OutGen"/>
    <s v="Ltg_Fixture"/>
    <x v="32"/>
    <m/>
    <m/>
    <s v="OLtg-LFluor"/>
    <s v="OLtg-HID"/>
    <s v="HID Fixture based on Lamp/Blst: MV-400w-Ext(455w); Any type of housing; Any direction of light; Total Watts = 455"/>
    <s v="HID Fixture based on Lamp/Blst: PSMH-250w-Ext(288w); Any type of housing; Any direction of light; Total Watts = 288"/>
    <x v="1118"/>
    <s v="HIDFixt-MV-400w-Ext(455w)"/>
    <s v="HIDFixt-PSMH-250w-Ext(288w)"/>
    <s v="LFFixt-T8-60in-40w+El-IS-HLO(126w)"/>
    <s v="Standard"/>
    <m/>
    <s v="WP source e.g.: SCE13LG109r0"/>
    <s v="None"/>
    <s v="DEER1314"/>
  </r>
  <r>
    <n v="4808"/>
    <s v="C-Out-LPS-180w-Ext(208w)-dWP247-dWC80"/>
    <x v="517"/>
    <s v="DEER1314"/>
    <s v="Lighting Disposition"/>
    <d v="2014-05-30T00:00:00"/>
    <s v="Disposition: MeasuresList-May222014.xlsx"/>
    <s v="ErRobNc"/>
    <s v="Com-Oltg-dWatt"/>
    <s v="DEER"/>
    <s v="Scaled"/>
    <s v="Delta"/>
    <n v="0"/>
    <n v="0"/>
    <s v="None"/>
    <m/>
    <b v="0"/>
    <m/>
    <b v="1"/>
    <s v="Com"/>
    <s v="Any"/>
    <x v="4"/>
    <s v="OutGen"/>
    <s v="Ltg_Lmp+Blst"/>
    <x v="26"/>
    <m/>
    <m/>
    <s v="OLtg-Com-LED-20000hr"/>
    <s v="OLtg-HID"/>
    <s v="HID Lamp and Ballast: HID Lamp: Mercury Vapor, Any shape, 400w, Universal position, 22805 lm (1); HID Ballast: Unspecified, No dimming capability (1); Exterior Rated, Total Watts = 455"/>
    <s v="HID Lamp and Ballast: HID Lamp: Pulse Start Metal Halide , Any shape, 250w, Universal position, 23750 lm, CRI = 62, rated hours = 15000 (1); HID Ballast: Constant Wattage Autotransformer, No dimming capability (1); Exterior Rated, Total Watts = 288"/>
    <x v="1119"/>
    <s v="MV-400w-Ext(455w)"/>
    <s v="PSMH-250w-Ext(288w)"/>
    <s v="LPS-180w-Ext(208w)"/>
    <s v="Standard"/>
    <m/>
    <s v="WP source e.g.: SCE13LG109r0"/>
    <s v="None"/>
    <s v="DEER1314"/>
  </r>
  <r>
    <n v="4809"/>
    <s v="C-Out-PSMH-125w-Ext(110w)-dWP80"/>
    <x v="517"/>
    <s v="DEER1314"/>
    <s v="Lighting Disposition"/>
    <d v="2014-05-30T00:00:00"/>
    <s v="Disposition: MeasuresList-May222014.xlsx"/>
    <s v="RobNc"/>
    <s v="Com-Oltg-dWatt"/>
    <s v="DEER"/>
    <s v="Scaled"/>
    <s v="Delta"/>
    <n v="0"/>
    <n v="0"/>
    <s v="None"/>
    <m/>
    <b v="0"/>
    <m/>
    <b v="1"/>
    <s v="Com"/>
    <s v="Any"/>
    <x v="4"/>
    <s v="OutGen"/>
    <s v="Ltg_Lmp+Blst"/>
    <x v="26"/>
    <m/>
    <m/>
    <s v="OLtg-Com-LED-20000hr"/>
    <s v="OLtg-MH"/>
    <s v="HID Lamp and Ballast: HID Lamp: Pulse Start Metal Halide , Any shape, 150w, Universal position (1); HID Ballast: Electronic, No dimming capability (1); Exterior Rated, Total Watts = 190"/>
    <s v="HID Lamp and Ballast: HID Lamp: Pulse Start Metal Halide , Any shape, 150w, Universal position (1); HID Ballast: Electronic, No dimming capability (1); Exterior Rated, Total Watts = 190"/>
    <x v="1120"/>
    <s v="PSMH-150w-Ext(190w)"/>
    <s v="PSMH-150w-Ext(190w)"/>
    <s v="PSMH-125w-Ext(110w)"/>
    <s v="Standard"/>
    <m/>
    <s v="WP source e.g.: SCE13LG109r0"/>
    <s v="None"/>
    <s v="DEER1314"/>
  </r>
  <r>
    <n v="4810"/>
    <s v="C-Out-PSMH-125w-Ext(126w)-dWP62"/>
    <x v="517"/>
    <s v="DEER1314"/>
    <s v="Lighting Disposition"/>
    <d v="2014-05-30T00:00:00"/>
    <s v="Disposition: MeasuresList-May222014.xlsx"/>
    <s v="RobNc"/>
    <s v="Com-Oltg-dWatt"/>
    <s v="DEER"/>
    <s v="Scaled"/>
    <s v="Delta"/>
    <n v="0"/>
    <n v="0"/>
    <s v="None"/>
    <m/>
    <b v="0"/>
    <m/>
    <b v="1"/>
    <s v="Com"/>
    <s v="Any"/>
    <x v="4"/>
    <s v="OutGen"/>
    <s v="Ltg_Lmp+Blst"/>
    <x v="26"/>
    <m/>
    <m/>
    <s v="OLtg-Com-LED-20000hr"/>
    <s v="OLtg-HPS"/>
    <s v="HID Lamp and Ballast: HID Lamp: High Pressure Sodium, Any shape, 150w, Universal position, 16000 lm, CRI = 21, rated hours = 24000 (1); HID Ballast: Constant Wattage Autotransformer, No dimming capability (1); Exterior Rated, Total Watts = 188"/>
    <s v="HID Lamp and Ballast: HID Lamp: High Pressure Sodium, Any shape, 150w, Universal position, 16000 lm, CRI = 21, rated hours = 24000 (1); HID Ballast: Constant Wattage Autotransformer, No dimming capability (1); Exterior Rated, Total Watts = 188"/>
    <x v="1121"/>
    <s v="HPS-150w-Ext(188w)"/>
    <s v="HPS-150w-Ext(188w)"/>
    <s v="PSMH-125w-Ext(126w)"/>
    <s v="Standard"/>
    <m/>
    <s v="WP source e.g.: SCE13LG109r0"/>
    <s v="None"/>
    <s v="DEER1314"/>
  </r>
  <r>
    <n v="4811"/>
    <s v="C-Out-PSMH-125w-Ext(150w)-dWP80"/>
    <x v="517"/>
    <s v="DEER1314"/>
    <s v="Lighting Disposition"/>
    <d v="2014-05-30T00:00:00"/>
    <s v="Disposition: MeasuresList-May222014.xlsx"/>
    <s v="RobNc"/>
    <s v="Com-Oltg-dWatt"/>
    <s v="DEER"/>
    <s v="Scaled"/>
    <s v="Delta"/>
    <n v="0"/>
    <n v="0"/>
    <s v="None"/>
    <m/>
    <b v="0"/>
    <m/>
    <b v="1"/>
    <s v="Com"/>
    <s v="Any"/>
    <x v="4"/>
    <s v="OutGen"/>
    <s v="Ltg_Lmp+Blst"/>
    <x v="26"/>
    <m/>
    <m/>
    <s v="OLtg-Com-LED-20000hr"/>
    <s v="OLtg-MH"/>
    <s v="HID Lamp and Ballast: HID Lamp: Pulse Start Metal Halide , Any shape, 200w, Universal position, 19000 lm, CRI = 62, rated hours = 15000 (1); HID Ballast: Constant Wattage Autotransformer, No dimming capability (1); Exterior Rated, Total Watts = 230"/>
    <s v="HID Lamp and Ballast: HID Lamp: Pulse Start Metal Halide , Any shape, 200w, Universal position, 19000 lm, CRI = 62, rated hours = 15000 (1); HID Ballast: Constant Wattage Autotransformer, No dimming capability (1); Exterior Rated, Total Watts = 230"/>
    <x v="1122"/>
    <s v="PSMH-200w-Ext(230w)"/>
    <s v="PSMH-200w-Ext(230w)"/>
    <s v="PSMH-125w-Ext(150w)"/>
    <s v="Standard"/>
    <m/>
    <s v="Not Used in 2013-2014 Final Lighting Disposition"/>
    <s v="None"/>
    <s v="DEER1314"/>
  </r>
  <r>
    <n v="4812"/>
    <s v="C-Out-PSMH-125w-Ext(150w)-dwP82"/>
    <x v="517"/>
    <s v="DEER1314"/>
    <s v="Lighting Disposition"/>
    <d v="2015-02-09T00:00:00"/>
    <s v="RevisedHighBay.xlsx"/>
    <s v="RobNc"/>
    <s v="Com-Oltg-dWatt"/>
    <s v="DEER"/>
    <s v="Scaled"/>
    <s v="Delta"/>
    <n v="0"/>
    <n v="0"/>
    <s v="None"/>
    <m/>
    <b v="0"/>
    <m/>
    <b v="1"/>
    <s v="Com"/>
    <s v="Any"/>
    <x v="4"/>
    <s v="OutGen"/>
    <s v="Ltg_Lmp+Blst"/>
    <x v="26"/>
    <m/>
    <m/>
    <s v="OLtg-MH"/>
    <s v="OLtg-MH"/>
    <s v="HID Lamp and Ballast: HID Lamp: Pulse Start Metal Halide , Any shape, 200w, Universal position, 19000 lm, CRI = 62, rated hours = 15000 (1); HID Ballast: Constant Wattage Autotransformer, No dimming capability (1); Exterior Rated, Total Watts = 232"/>
    <s v="HID Lamp and Ballast: HID Lamp: Pulse Start Metal Halide , Any shape, 200w, Universal position, 19000 lm, CRI = 62, rated hours = 15000 (1); HID Ballast: Constant Wattage Autotransformer, No dimming capability (1); Exterior Rated, Total Watts = 232"/>
    <x v="1122"/>
    <s v="PSMH-200w-Ext(232w)"/>
    <s v="PSMH-200w-Ext(232w)"/>
    <s v="PSMH-125w-Ext(150w)"/>
    <s v="Standard"/>
    <m/>
    <m/>
    <s v="None"/>
    <s v="DEER1314"/>
  </r>
  <r>
    <n v="4813"/>
    <s v="C-Out-PSMH-125w-Ext(152w)-dWP28-dWC0"/>
    <x v="526"/>
    <s v="DEER1314"/>
    <s v="Lighting Disposition"/>
    <d v="2014-05-30T00:00:00"/>
    <s v="Disposition: MeasuresList-May222014.xlsx"/>
    <s v="ErRul"/>
    <s v="Com-Oltg-dWatt"/>
    <s v="DEER"/>
    <s v="Scaled"/>
    <s v="Delta"/>
    <n v="0"/>
    <n v="0"/>
    <s v="None"/>
    <m/>
    <b v="0"/>
    <m/>
    <b v="1"/>
    <s v="Com"/>
    <s v="Any"/>
    <x v="4"/>
    <s v="OutGen"/>
    <s v="Ltg_Lmp+Blst"/>
    <x v="26"/>
    <m/>
    <m/>
    <s v="OLtg-MH"/>
    <s v="OLtg-Incand-Com"/>
    <s v="Incandescent lamp: 180W lamp; Rated Life=1500hrs"/>
    <s v="HID Lamp and Ballast: HID Lamp: Pulse Start Metal Halide , Any shape, 125w, Universal position (1); HID Ballast: Electronic, No dimming capability (1); Exterior Rated, Total Watts = 152"/>
    <x v="1123"/>
    <s v="Incan(180w)"/>
    <s v="PSMH-125w-Ext(152w)"/>
    <s v="PSMH-125w-Ext(152w)"/>
    <s v="Standard"/>
    <m/>
    <s v="WP source e.g.: PGE3PLTG166r0"/>
    <s v="None"/>
    <s v="DEER1314"/>
  </r>
  <r>
    <n v="4814"/>
    <s v="C-Out-PSMH-175w-Ext(208w)-dWP87"/>
    <x v="517"/>
    <s v="DEER1314"/>
    <s v="Lighting Disposition"/>
    <d v="2014-05-30T00:00:00"/>
    <s v="Disposition: MeasuresList-May222014.xlsx"/>
    <s v="RobNc"/>
    <s v="Com-Oltg-dWatt"/>
    <s v="DEER"/>
    <s v="Scaled"/>
    <s v="Delta"/>
    <n v="0"/>
    <n v="0"/>
    <s v="None"/>
    <m/>
    <b v="0"/>
    <m/>
    <b v="1"/>
    <s v="Com"/>
    <s v="Any"/>
    <x v="4"/>
    <s v="OutGen"/>
    <s v="Ltg_Lmp+Blst"/>
    <x v="26"/>
    <m/>
    <m/>
    <s v="OLtg-MH"/>
    <s v="OLtg-MH"/>
    <s v="HID Lamp and Ballast: HID Lamp: Pulse Start Metal Halide , Any shape, 275w, Universal position (1); HID Ballast: Electronic, No dimming capability (1); Exterior Rated, Total Watts = 295"/>
    <s v="HID Lamp and Ballast: HID Lamp: Pulse Start Metal Halide , Any shape, 275w, Universal position (1); HID Ballast: Electronic, No dimming capability (1); Exterior Rated, Total Watts = 295"/>
    <x v="1038"/>
    <s v="PSMH-275w-Ext(295w)"/>
    <s v="PSMH-275w-Ext(295w)"/>
    <s v="PSMH-175w-Ext(208w)"/>
    <s v="Standard"/>
    <m/>
    <s v="Not Used in 2013-2014 Final Lighting Disposition"/>
    <s v="None"/>
    <s v="DEER1314"/>
  </r>
  <r>
    <n v="4815"/>
    <s v="C-Out-PSMH-175w-Ext(208w)-dwP87-dwC0"/>
    <x v="517"/>
    <s v="DEER1314"/>
    <s v="Lighting Disposition"/>
    <d v="2015-02-09T00:00:00"/>
    <s v="RevisedHighBay.xlsx"/>
    <s v="ErRul"/>
    <s v="Com-Oltg-dWatt"/>
    <s v="DEER"/>
    <s v="Scaled"/>
    <s v="Delta"/>
    <n v="0"/>
    <n v="0"/>
    <s v="None"/>
    <m/>
    <b v="0"/>
    <m/>
    <b v="1"/>
    <s v="Com"/>
    <s v="Any"/>
    <x v="4"/>
    <s v="OutGen"/>
    <s v="Ltg_Lmp+Blst"/>
    <x v="26"/>
    <m/>
    <m/>
    <s v="OLtg-MH"/>
    <s v="OLtg-MH"/>
    <s v="HID Lamp and Ballast: HID Lamp: Metal Halide , Any shape, 250w, Universal position, 21640 lm, CRI = 21, rated hours = 24000 (1); HID Ballast: Constant Wattage Autotransformer, No dimming capability (1); Exterior Rated, Total Watts = 295"/>
    <s v="HID Lamp and Ballast: HID Lamp: Pulse Start Metal Halide , Any shape, 175w, Universal position, 16000 lm, CRI = 62, rated hours = 15000 (1); HID Ballast: Constant Wattage Autotransformer, No dimming capability (1); Exterior Rated, Total Watts = 208"/>
    <x v="1038"/>
    <s v="MH-250w-Ext(295w)"/>
    <s v="PSMH-175w-Ext(208w)"/>
    <s v="PSMH-175w-Ext(208w)"/>
    <s v="Standard"/>
    <m/>
    <m/>
    <s v="None"/>
    <s v="DEER1314"/>
  </r>
  <r>
    <n v="4816"/>
    <s v="C-Out-PSMH-175w-Ext(208w)-dWP87-dWC24"/>
    <x v="517"/>
    <s v="DEER1314"/>
    <s v="Lighting Disposition"/>
    <d v="2014-05-30T00:00:00"/>
    <s v="Disposition: MeasuresList-May222014.xlsx"/>
    <s v="ErRobNc"/>
    <s v="Com-Oltg-dWatt"/>
    <s v="DEER"/>
    <s v="Scaled"/>
    <s v="Delta"/>
    <n v="0"/>
    <n v="0"/>
    <s v="None"/>
    <m/>
    <b v="0"/>
    <m/>
    <b v="1"/>
    <s v="Com"/>
    <s v="Any"/>
    <x v="4"/>
    <s v="OutGen"/>
    <s v="Ltg_Lmp+Blst"/>
    <x v="26"/>
    <m/>
    <m/>
    <s v="OLtg-MH"/>
    <s v="OLtg-MH"/>
    <s v="HID Lamp and Ballast: HID Lamp: Metal Halide , Any shape, 250w, Universal position, 21640 lm, CRI = 21, rated hours = 24000 (1); HID Ballast: Constant Wattage Autotransformer, No dimming capability (1); Exterior Rated, Total Watts = 295"/>
    <s v="HID Lamp and Ballast: HID Lamp: Pulse Start Metal Halide , Any shape, 200w, Universal position, 19000 lm, CRI = 62, rated hours = 15000 (1); HID Ballast: Constant Wattage Autotransformer, No dimming capability (1); Exterior Rated, Total Watts = 232"/>
    <x v="1038"/>
    <s v="MH-250w-Ext(295w)"/>
    <s v="PSMH-200w-Ext(232w)"/>
    <s v="PSMH-175w-Ext(208w)"/>
    <s v="Standard"/>
    <m/>
    <s v="Not Used in 2013-2014 Final Lighting Disposition"/>
    <s v="None"/>
    <s v="DEER1314"/>
  </r>
  <r>
    <n v="4817"/>
    <s v="C-Out-PSMH-250w-Ext(278w)-dwP178"/>
    <x v="517"/>
    <s v="DEER1314"/>
    <s v="Lighting Disposition"/>
    <d v="2015-02-09T00:00:00"/>
    <s v="RevisedHighBay.xlsx"/>
    <s v="RobNc"/>
    <s v="Com-Oltg-dWatt"/>
    <s v="DEER"/>
    <s v="Scaled"/>
    <s v="Delta"/>
    <n v="0"/>
    <n v="0"/>
    <s v="None"/>
    <m/>
    <b v="0"/>
    <m/>
    <b v="1"/>
    <s v="Com"/>
    <s v="Any"/>
    <x v="4"/>
    <s v="OutGen"/>
    <s v="Ltg_Lmp+Blst"/>
    <x v="26"/>
    <m/>
    <m/>
    <s v="OLtg-MH"/>
    <s v="OLtg-MH"/>
    <s v="HID Lamp and Ballast: HID Lamp: Pulse Start Metal Halide , Any shape, 400w, Universal position, 42855 lm, CRI = 62, rated hours = 20000 (1); HID Ballast: Constant Wattage Autotransformer, No dimming capability (1); Exterior Rated, Total Watts = 456"/>
    <s v="HID Lamp and Ballast: HID Lamp: Pulse Start Metal Halide , Any shape, 400w, Universal position, 42855 lm, CRI = 62, rated hours = 20000 (1); HID Ballast: Constant Wattage Autotransformer, No dimming capability (1); Exterior Rated, Total Watts = 456"/>
    <x v="1124"/>
    <s v="PSMH-400w-Ext(456w)"/>
    <s v="PSMH-400w-Ext(456w)"/>
    <s v="PSMH-250w-Ext(278w)"/>
    <s v="Standard"/>
    <m/>
    <m/>
    <s v="None"/>
    <s v="DEER1314"/>
  </r>
  <r>
    <n v="4818"/>
    <s v="C-Out-PSMH-250w-Ext(278w)-dWP190"/>
    <x v="517"/>
    <s v="DEER1314"/>
    <s v="Lighting Disposition"/>
    <d v="2014-05-30T00:00:00"/>
    <s v="Disposition: MeasuresList-May222014.xlsx"/>
    <s v="RobNc"/>
    <s v="Com-Oltg-dWatt"/>
    <s v="DEER"/>
    <s v="Scaled"/>
    <s v="Delta"/>
    <n v="0"/>
    <n v="0"/>
    <s v="None"/>
    <m/>
    <b v="0"/>
    <m/>
    <b v="1"/>
    <s v="Com"/>
    <s v="Any"/>
    <x v="4"/>
    <s v="OutGen"/>
    <s v="Ltg_Lmp+Blst"/>
    <x v="26"/>
    <m/>
    <m/>
    <s v="OLtg-MH"/>
    <s v="OLtg-MH"/>
    <s v="HID Lamp and Ballast: HID Lamp: Pulse Start Metal Halide , Any shape, 400w, Universal position, 42855 lm (1); HID Ballast: Electronic, No dimming capability (1); Exterior Rated, Total Watts = 468"/>
    <s v="HID Lamp and Ballast: HID Lamp: Pulse Start Metal Halide , Any shape, 400w, Universal position, 42855 lm (1); HID Ballast: Electronic, No dimming capability (1); Exterior Rated, Total Watts = 468"/>
    <x v="1124"/>
    <s v="PSMH-400w-Ext(468w)"/>
    <s v="PSMH-400w-Ext(468w)"/>
    <s v="PSMH-250w-Ext(278w)"/>
    <s v="Standard"/>
    <m/>
    <s v="Not Used in 2013-2014 Final Lighting Disposition"/>
    <s v="None"/>
    <s v="DEER1314"/>
  </r>
  <r>
    <n v="4819"/>
    <s v="C-Out-PSMH-250w-Ext(288w)-dWP167-dWC0"/>
    <x v="517"/>
    <s v="DEER1314"/>
    <s v="Lighting Disposition"/>
    <d v="2014-05-30T00:00:00"/>
    <s v="Disposition: MeasuresList-May222014.xlsx"/>
    <s v="ErRul"/>
    <s v="Com-Oltg-dWatt"/>
    <s v="DEER"/>
    <s v="Scaled"/>
    <s v="Delta"/>
    <n v="0"/>
    <n v="0"/>
    <s v="None"/>
    <m/>
    <b v="0"/>
    <m/>
    <b v="1"/>
    <s v="Com"/>
    <s v="Any"/>
    <x v="4"/>
    <s v="OutGen"/>
    <s v="Ltg_Lmp+Blst"/>
    <x v="26"/>
    <m/>
    <m/>
    <s v="OLtg-MH"/>
    <s v="OLtg-HID"/>
    <s v="HID Lamp and Ballast: HID Lamp: Mercury Vapor, Any shape, 400w, Universal position, 22805 lm (1); HID Ballast: Unspecified, No dimming capability (1); Exterior Rated, Total Watts = 455"/>
    <s v="HID Lamp and Ballast: HID Lamp: Pulse Start Metal Halide , Any shape, 250w, Universal position, 23750 lm, CRI = 62, rated hours = 15000 (1); HID Ballast: Constant Wattage Autotransformer, No dimming capability (1); Exterior Rated, Total Watts = 288"/>
    <x v="1125"/>
    <s v="MV-400w-Ext(455w)"/>
    <s v="PSMH-250w-Ext(288w)"/>
    <s v="PSMH-250w-Ext(288w)"/>
    <s v="Standard"/>
    <m/>
    <s v="WP source e.g.: PGECOLTG155r3"/>
    <s v="None"/>
    <s v="DEER1314"/>
  </r>
  <r>
    <n v="4820"/>
    <s v="C-Out-PSMH-400w-Ext(456w)-dWP294-dWC0"/>
    <x v="526"/>
    <s v="DEER1314"/>
    <s v="Lighting Disposition"/>
    <d v="2014-05-30T00:00:00"/>
    <s v="Disposition: MeasuresList-May222014.xlsx"/>
    <s v="ErRul"/>
    <s v="Com-Oltg-dWatt"/>
    <s v="DEER"/>
    <s v="Scaled"/>
    <s v="Delta"/>
    <n v="0"/>
    <n v="0"/>
    <s v="None"/>
    <m/>
    <b v="0"/>
    <m/>
    <b v="1"/>
    <s v="Com"/>
    <s v="Any"/>
    <x v="4"/>
    <s v="OutGen"/>
    <s v="Ltg_Lmp+Blst"/>
    <x v="26"/>
    <m/>
    <m/>
    <s v="OLtg-MH"/>
    <s v="OLtg-Incand-Com"/>
    <s v="Incandescent lamp: 750W lamp; lm=17040, Rated Life=1500hrs"/>
    <s v="HID Lamp and Ballast: HID Lamp: Pulse Start Metal Halide , Any shape, 400w, Universal position, 42855 lm, CRI = 62, rated hours = 20000 (1); HID Ballast: Constant Wattage Autotransformer, No dimming capability (1); Exterior Rated, Total Watts = 456"/>
    <x v="1126"/>
    <s v="Incan(750w)"/>
    <s v="PSMH-400w-Ext(456w)"/>
    <s v="PSMH-400w-Ext(456w)"/>
    <s v="Standard"/>
    <m/>
    <s v="WP source e.g.: SCE13LG084r0"/>
    <s v="None"/>
    <s v="DEER1314"/>
  </r>
  <r>
    <n v="4821"/>
    <s v="C-Out-PSMH-70w-Ext(79w)-dWP16"/>
    <x v="517"/>
    <s v="DEER1314"/>
    <s v="Lighting Disposition"/>
    <d v="2014-05-30T00:00:00"/>
    <s v="Disposition: MeasuresList-May222014.xlsx"/>
    <s v="RobNc"/>
    <s v="Com-Oltg-dWatt"/>
    <s v="DEER"/>
    <s v="Scaled"/>
    <s v="Delta"/>
    <n v="0"/>
    <n v="0"/>
    <s v="None"/>
    <m/>
    <b v="0"/>
    <m/>
    <b v="1"/>
    <s v="Com"/>
    <s v="Any"/>
    <x v="4"/>
    <s v="OutGen"/>
    <s v="Ltg_Lmp+Blst"/>
    <x v="26"/>
    <m/>
    <m/>
    <s v="OLtg-MH"/>
    <s v="OLtg-HPS"/>
    <s v="HID Lamp and Ballast: HID Lamp: High Pressure Sodium, Any shape, 70w, Universal position, 6500 lm, CRI = 21, rated hours = 24000 (1); HID Ballast: HID Reactor, No dimming capability (1); Exterior Rated, Total Watts = 95"/>
    <s v="HID Lamp and Ballast: HID Lamp: High Pressure Sodium, Any shape, 70w, Universal position, 6500 lm, CRI = 21, rated hours = 24000 (1); HID Ballast: HID Reactor, No dimming capability (1); Exterior Rated, Total Watts = 95"/>
    <x v="1127"/>
    <s v="HPS-70w-Ext(95w)"/>
    <s v="HPS-70w-Ext(95w)"/>
    <s v="PSMH-70w-Ext(79w)"/>
    <s v="Standard"/>
    <m/>
    <s v="Not Used in 2013-2014 Final Lighting Disposition"/>
    <s v="None"/>
    <s v="DEER1314"/>
  </r>
  <r>
    <n v="4822"/>
    <s v="C-Out-PSMH-70w-Ext(79w)-dWP41"/>
    <x v="517"/>
    <s v="DEER1314"/>
    <s v="Lighting Disposition"/>
    <d v="2014-05-30T00:00:00"/>
    <s v="Disposition: MeasuresList-May222014.xlsx"/>
    <s v="RobNc"/>
    <s v="Com-Oltg-dWatt"/>
    <s v="DEER"/>
    <s v="Scaled"/>
    <s v="Delta"/>
    <n v="0"/>
    <n v="0"/>
    <s v="None"/>
    <m/>
    <b v="0"/>
    <m/>
    <b v="1"/>
    <s v="Com"/>
    <s v="Any"/>
    <x v="4"/>
    <s v="OutGen"/>
    <s v="Ltg_Lmp+Blst"/>
    <x v="26"/>
    <m/>
    <m/>
    <s v="OLtg-MH"/>
    <s v="OLtg-MH"/>
    <s v="HID Lamp and Ballast: HID Lamp: Pulse Start Metal Halide , Any shape, 95w, Universal position (1); HID Ballast: Constant Wattage Autotransformer, No dimming capability (1); Exterior Rated, Total Watts = 120"/>
    <s v="HID Lamp and Ballast: HID Lamp: Pulse Start Metal Halide , Any shape, 95w, Universal position (1); HID Ballast: Constant Wattage Autotransformer, No dimming capability (1); Exterior Rated, Total Watts = 120"/>
    <x v="1127"/>
    <s v="PSMH-95w-Ext(120w)"/>
    <s v="PSMH-95w-Ext(120w)"/>
    <s v="PSMH-70w-Ext(79w)"/>
    <s v="Standard"/>
    <m/>
    <s v="WP source e.g.: SCE13LG084r0"/>
    <s v="None"/>
    <s v="DEER1314"/>
  </r>
  <r>
    <n v="4823"/>
    <s v="C-Out-PSMH-70w-Ext(88w)-dwP7"/>
    <x v="517"/>
    <s v="DEER1314"/>
    <s v="Lighting Disposition"/>
    <d v="2015-02-09T00:00:00"/>
    <s v="RevisedHighBay.xlsx"/>
    <s v="RobNc"/>
    <s v="Com-Oltg-dWatt"/>
    <s v="DEER"/>
    <s v="Scaled"/>
    <s v="Delta"/>
    <n v="0"/>
    <n v="0"/>
    <s v="None"/>
    <m/>
    <b v="0"/>
    <m/>
    <b v="1"/>
    <s v="Com"/>
    <s v="Any"/>
    <x v="4"/>
    <s v="OutGen"/>
    <s v="Ltg_Lmp+Blst"/>
    <x v="26"/>
    <m/>
    <m/>
    <s v="OLtg-MH"/>
    <s v="OLtg-HPS"/>
    <s v="HID Lamp and Ballast: HID Lamp: High Pressure Sodium, Any shape, 70w, Universal position, 6500 lm, CRI = 21, rated hours = 24000 (1); HID Ballast: HID Reactor, No dimming capability (1); Exterior Rated, Total Watts = 95"/>
    <s v="HID Lamp and Ballast: HID Lamp: High Pressure Sodium, Any shape, 70w, Universal position, 6500 lm, CRI = 21, rated hours = 24000 (1); HID Ballast: HID Reactor, No dimming capability (1); Exterior Rated, Total Watts = 95"/>
    <x v="1128"/>
    <s v="HPS-70w-Ext(95w)"/>
    <s v="HPS-70w-Ext(95w)"/>
    <s v="PSMH-70w-Ext(88w)"/>
    <s v="Standard"/>
    <m/>
    <m/>
    <s v="None"/>
    <s v="DEER1314"/>
  </r>
  <r>
    <n v="4824"/>
    <s v="C-Out-PSMH-750w-Ext(810w)-dWP270"/>
    <x v="517"/>
    <s v="DEER1314"/>
    <s v="Lighting Disposition"/>
    <d v="2014-05-30T00:00:00"/>
    <s v="Disposition: MeasuresList-May222014.xlsx"/>
    <s v="RobNc"/>
    <s v="Com-Oltg-dWatt"/>
    <s v="DEER"/>
    <s v="Scaled"/>
    <s v="Delta"/>
    <n v="0"/>
    <n v="0"/>
    <s v="None"/>
    <m/>
    <b v="0"/>
    <m/>
    <b v="1"/>
    <s v="Com"/>
    <s v="Any"/>
    <x v="4"/>
    <s v="OutGen"/>
    <s v="Ltg_Lmp+Blst"/>
    <x v="26"/>
    <m/>
    <m/>
    <s v="OLtg-MH"/>
    <s v="OLtg-MH"/>
    <s v="HID Lamp and Ballast: HID Lamp: Pulse Start Metal Halide , Any shape, 1000w, Universal position, 137145 lm (1); HID Ballast: Constant Wattage Autotransformer, No dimming capability (1); Exterior Rated, Total Watts = 1080"/>
    <s v="HID Lamp and Ballast: HID Lamp: Pulse Start Metal Halide , Any shape, 1000w, Universal position, 137145 lm (1); HID Ballast: Constant Wattage Autotransformer, No dimming capability (1); Exterior Rated, Total Watts = 1080"/>
    <x v="1129"/>
    <s v="PSMH-1000w-Ext(1080w)"/>
    <s v="PSMH-1000w-Ext(1080w)"/>
    <s v="PSMH-750w-Ext(810w)"/>
    <s v="Standard"/>
    <m/>
    <s v="WP source e.g.: PGECOLTG155r3"/>
    <s v="None"/>
    <s v="DEER1314"/>
  </r>
  <r>
    <n v="4825"/>
    <s v="C-pGar-LFLmpBlst-T8-48in-32w-1g+El-RS-NLO-Del(0w)-dWP28-dWC0"/>
    <x v="527"/>
    <s v="DEER1314"/>
    <s v="Lighting Disposition"/>
    <d v="2014-05-30T00:00:00"/>
    <s v="Disposition: MeasuresList-May222014.xlsx"/>
    <s v="ErRul"/>
    <s v="Oltg-24hr-dWatt"/>
    <s v="DEER"/>
    <s v="Scaled"/>
    <s v="Delta"/>
    <n v="0"/>
    <n v="0"/>
    <s v="None"/>
    <m/>
    <b v="0"/>
    <m/>
    <b v="1"/>
    <s v="Com"/>
    <s v="Any"/>
    <x v="4"/>
    <s v="ParkGar"/>
    <s v="Ltg_Lmp+Blst"/>
    <x v="25"/>
    <m/>
    <m/>
    <s v="OLtg-LFluor"/>
    <s v="OLtg-LFluor"/>
    <s v="LF lamp and ballast: LF lamp: T8, 48 inch, 32W, 2710 lm, CRI = 75, rated life = 15000 hours (1): LF Ballast: Electronic, Rapid Start, Normal LO (1); Total Watts = 28.7"/>
    <s v="LF lamp and ballast: LF lamp: T8, 48 inch, 32W, 2710 lm, CRI = 75, rated life = 15000 hours (1): LF Ballast: Electronic, Rapid Start, Normal LO (1); Delamped; Total Watts = 0"/>
    <x v="1011"/>
    <s v="LFLmpBlst-T8-48in-32w-1g+El-RS-NLO(28.7w)"/>
    <s v="LFLmpBlst-T8-48in-32w-1g+El-RS-NLO-Del(0w)"/>
    <s v="LFLmpBlst-T8-48in-32w-1g+El-RS-NLO-Del(0w)"/>
    <s v="Standard"/>
    <m/>
    <s v="WP source e.g.: PGECOLTG155r3; Expires 6-30-2014; Not used in 2013-14 Lighting Disposition"/>
    <s v="None"/>
    <s v="DEER1314"/>
  </r>
  <r>
    <n v="4826"/>
    <s v="C-pGar-LFLmpBlst-T8-48in-32w-1g+El-RS-NLO-Del(32w)-dWP28"/>
    <x v="527"/>
    <s v="DEER1314"/>
    <s v="Lighting Disposition"/>
    <d v="2014-11-06T00:00:00"/>
    <s v="Disposition: MeasuresList-Dec1-2014.xlsx"/>
    <s v="RobNc"/>
    <s v="Oltg-24hr-dWatt"/>
    <s v="DEER"/>
    <s v="Scaled"/>
    <s v="Delta"/>
    <n v="0"/>
    <n v="0"/>
    <s v="None"/>
    <m/>
    <b v="0"/>
    <m/>
    <b v="1"/>
    <s v="Com"/>
    <s v="Any"/>
    <x v="4"/>
    <s v="ParkGar"/>
    <s v="Ltg_Lmp+Blst"/>
    <x v="25"/>
    <m/>
    <m/>
    <s v="OLtg-LFluor"/>
    <s v="OLtg-LFluor"/>
    <s v="LF lamp and ballast: LF lamp: T8, 48 inch, 32W, 2710 lm, CRI = 75, rated life = 15000 hours (2): LF Ballast: Electronic, Rapid Start, Normal LO (1); Total Watts = 60"/>
    <s v="LF lamp and ballast: LF lamp: T8, 48 inch, 32W, 2710 lm, CRI = 75, rated life = 15000 hours (2): LF Ballast: Electronic, Rapid Start, Normal LO (1); Total Watts = 60"/>
    <x v="1012"/>
    <s v="LFLmpBlst-T8-48in-32w-1g+El-RS-NLO(60w)"/>
    <s v="LFLmpBlst-T8-48in-32w-1g+El-RS-NLO(60w)"/>
    <s v="LFLmpBlst-T8-48in-32w-1g+El-RS-NLO-Del(32w)"/>
    <s v="Standard"/>
    <m/>
    <m/>
    <s v="None"/>
    <s v="DEER1314"/>
  </r>
  <r>
    <n v="4827"/>
    <s v="R-In-CFLfixt-117w(117w)-dWP29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2"/>
    <s v="CFLratio0353"/>
    <s v="CFLratio0353"/>
    <s v="CFLfixt-117w(117w)"/>
    <s v="Standard"/>
    <m/>
    <m/>
    <s v="DEER1314"/>
    <s v="DEER1314"/>
  </r>
  <r>
    <n v="4828"/>
    <s v="R-In-CFLfixt-11w(11w)-dWP27"/>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3"/>
    <s v="CFLratio0353"/>
    <s v="CFLratio0353"/>
    <s v="CFLfixt-11w(11w)"/>
    <s v="Standard"/>
    <m/>
    <m/>
    <s v="DEER1314"/>
    <s v="DEER1314"/>
  </r>
  <r>
    <n v="4829"/>
    <s v="R-In-CFLfixt-128w(128w)-dWP32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4"/>
    <s v="CFLratio0353"/>
    <s v="CFLratio0353"/>
    <s v="CFLfixt-128w(128w)"/>
    <s v="Standard"/>
    <m/>
    <m/>
    <s v="DEER1314"/>
    <s v="DEER1314"/>
  </r>
  <r>
    <n v="4830"/>
    <s v="R-In-CFLfixt-13w(13w)-dWP32"/>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66"/>
    <s v="CFLratio0353"/>
    <s v="CFLratio0353"/>
    <s v="CFLfixt-13w(13w)"/>
    <s v="Standard"/>
    <m/>
    <m/>
    <s v="DEER1314"/>
    <s v="DEER1314"/>
  </r>
  <r>
    <n v="4831"/>
    <s v="R-In-CFLfixt-15w(15w)-dWP37"/>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67"/>
    <s v="CFLratio0353"/>
    <s v="CFLratio0353"/>
    <s v="CFLfixt-15w(15w)"/>
    <s v="Standard"/>
    <m/>
    <m/>
    <s v="DEER1314"/>
    <s v="DEER1314"/>
  </r>
  <r>
    <n v="4832"/>
    <s v="R-In-CFLfixt-16w(16w)-dWP4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5"/>
    <s v="CFLratio0353"/>
    <s v="CFLratio0353"/>
    <s v="CFLfixt-16w(16w)"/>
    <s v="Standard"/>
    <m/>
    <m/>
    <s v="DEER1314"/>
    <s v="DEER1314"/>
  </r>
  <r>
    <n v="4833"/>
    <s v="R-In-CFLfixt-17w(17w)-dWP4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6"/>
    <s v="CFLratio0353"/>
    <s v="CFLratio0353"/>
    <s v="CFLfixt-17w(17w)"/>
    <s v="Standard"/>
    <m/>
    <m/>
    <s v="DEER1314"/>
    <s v="DEER1314"/>
  </r>
  <r>
    <n v="4834"/>
    <s v="R-In-CFLfixt-18w(18w)-dWP45"/>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68"/>
    <s v="CFLratio0353"/>
    <s v="CFLratio0353"/>
    <s v="CFLfixt-18w(18w)"/>
    <s v="Standard"/>
    <m/>
    <m/>
    <s v="DEER1314"/>
    <s v="DEER1314"/>
  </r>
  <r>
    <n v="4835"/>
    <s v="R-In-CFLfixt-195w(195w)-dWP49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7"/>
    <s v="CFLratio0353"/>
    <s v="CFLratio0353"/>
    <s v="CFLfixt-195w(195w)"/>
    <s v="Standard"/>
    <m/>
    <m/>
    <s v="DEER1314"/>
    <s v="DEER1314"/>
  </r>
  <r>
    <n v="4836"/>
    <s v="R-In-CFLfixt-19w(19w)-dWP48"/>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8"/>
    <s v="CFLratio0353"/>
    <s v="CFLratio0353"/>
    <s v="CFLfixt-19w(19w)"/>
    <s v="Standard"/>
    <m/>
    <m/>
    <s v="DEER1314"/>
    <s v="DEER1314"/>
  </r>
  <r>
    <n v="4837"/>
    <s v="R-In-CFLfixt-20w(20w)-dWP5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69"/>
    <s v="CFLratio0353"/>
    <s v="CFLratio0353"/>
    <s v="CFLfixt-20w(20w)"/>
    <s v="Standard"/>
    <m/>
    <m/>
    <s v="DEER1314"/>
    <s v="DEER1314"/>
  </r>
  <r>
    <n v="4838"/>
    <s v="R-In-CFLfixt-21w(21w)-dWP5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19"/>
    <s v="CFLratio0353"/>
    <s v="CFLratio0353"/>
    <s v="CFLfixt-21w(21w)"/>
    <s v="Standard"/>
    <m/>
    <m/>
    <s v="DEER1314"/>
    <s v="DEER1314"/>
  </r>
  <r>
    <n v="4839"/>
    <s v="R-In-CFLfixt-22w(22w)-dWP55"/>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0"/>
    <s v="CFLratio0353"/>
    <s v="CFLratio0353"/>
    <s v="CFLfixt-22w(22w)"/>
    <s v="Standard"/>
    <m/>
    <m/>
    <s v="DEER1314"/>
    <s v="DEER1314"/>
  </r>
  <r>
    <n v="4840"/>
    <s v="R-In-CFLfixt-23w(23w)-dWP58"/>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1"/>
    <s v="CFLratio0353"/>
    <s v="CFLratio0353"/>
    <s v="CFLfixt-23w(23w)"/>
    <s v="Standard"/>
    <m/>
    <m/>
    <s v="DEER1314"/>
    <s v="DEER1314"/>
  </r>
  <r>
    <n v="4841"/>
    <s v="R-In-CFLfixt-24w(24w)-dWP6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0"/>
    <s v="CFLratio0353"/>
    <s v="CFLratio0353"/>
    <s v="CFLfixt-24w(24w)"/>
    <s v="Standard"/>
    <m/>
    <m/>
    <s v="DEER1314"/>
    <s v="DEER1314"/>
  </r>
  <r>
    <n v="4842"/>
    <s v="R-In-CFLfixt-25w(25w)-dWP6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1"/>
    <s v="CFLratio0353"/>
    <s v="CFLratio0353"/>
    <s v="CFLfixt-25w(25w)"/>
    <s v="Standard"/>
    <s v="Res-Lighting-InGen_CFLratio0353_CFLfixt-25w"/>
    <m/>
    <s v="DEER1314"/>
    <s v="DEER1314"/>
  </r>
  <r>
    <n v="4843"/>
    <s v="R-In-CFLfixt-26w(26w)-dWP65"/>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2"/>
    <s v="CFLratio0353"/>
    <s v="CFLratio0353"/>
    <s v="CFLfixt-26w(26w)"/>
    <s v="Standard"/>
    <m/>
    <m/>
    <s v="DEER1314"/>
    <s v="DEER1314"/>
  </r>
  <r>
    <n v="4844"/>
    <s v="R-In-CFLfixt-27w(27w)-dWP68"/>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3"/>
    <s v="CFLratio0353"/>
    <s v="CFLratio0353"/>
    <s v="CFLfixt-27w(27w)"/>
    <s v="Standard"/>
    <s v="Res-Lighting-InGen_CFLratio0353_CFLfixt-27w"/>
    <m/>
    <s v="DEER1314"/>
    <s v="DEER1314"/>
  </r>
  <r>
    <n v="4845"/>
    <s v="R-In-CFLfixt-28w(28w)-dWP7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4"/>
    <s v="CFLratio0353"/>
    <s v="CFLratio0353"/>
    <s v="CFLfixt-28w(28w)"/>
    <s v="Standard"/>
    <m/>
    <m/>
    <s v="DEER1314"/>
    <s v="DEER1314"/>
  </r>
  <r>
    <n v="4846"/>
    <s v="R-In-CFLfixt-29w(29w)-dWP7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6"/>
    <s v="CFLratio0353"/>
    <s v="CFLratio0353"/>
    <s v="CFLfixt-29w(29w)"/>
    <s v="Standard"/>
    <m/>
    <m/>
    <s v="DEER1314"/>
    <s v="DEER1314"/>
  </r>
  <r>
    <n v="4847"/>
    <s v="R-In-CFLfixt-30w(30w)-dWP75"/>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7"/>
    <s v="CFLratio0353"/>
    <s v="CFLratio0353"/>
    <s v="CFLfixt-30w(30w)"/>
    <s v="Standard"/>
    <m/>
    <m/>
    <s v="DEER1314"/>
    <s v="DEER1314"/>
  </r>
  <r>
    <n v="4848"/>
    <s v="R-In-CFLfixt-31w(31w)-dWP78"/>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8"/>
    <s v="CFLratio0353"/>
    <s v="CFLratio0353"/>
    <s v="CFLfixt-31w(31w)"/>
    <s v="Standard"/>
    <m/>
    <m/>
    <s v="DEER1314"/>
    <s v="DEER1314"/>
  </r>
  <r>
    <n v="4849"/>
    <s v="R-In-CFLfixt-32w(32w)-dWP8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5"/>
    <s v="CFLratio0353"/>
    <s v="CFLratio0353"/>
    <s v="CFLfixt-32w(32w)"/>
    <s v="Standard"/>
    <m/>
    <m/>
    <s v="DEER1314"/>
    <s v="DEER1314"/>
  </r>
  <r>
    <n v="4850"/>
    <s v="R-In-CFLfixt-36w(36w)-dWP9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8"/>
    <s v="CFLratio0353"/>
    <s v="CFLratio0353"/>
    <s v="CFLfixt-36w(36w)"/>
    <s v="Standard"/>
    <s v="Res-Lighting-InGen_CFLratio0353_CFLfixt-36w"/>
    <m/>
    <s v="DEER1314"/>
    <s v="DEER1314"/>
  </r>
  <r>
    <n v="4851"/>
    <s v="R-In-CFLfixt-38w(38w)-dWP9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29"/>
    <s v="CFLratio0353"/>
    <s v="CFLratio0353"/>
    <s v="CFLfixt-38w(38w)"/>
    <s v="Standard"/>
    <m/>
    <m/>
    <s v="DEER1314"/>
    <s v="DEER1314"/>
  </r>
  <r>
    <n v="4852"/>
    <s v="R-In-CFLfixt-39w(39w)-dWP98"/>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0"/>
    <s v="CFLratio0353"/>
    <s v="CFLratio0353"/>
    <s v="CFLfixt-39w(39w)"/>
    <s v="Standard"/>
    <m/>
    <m/>
    <s v="DEER1314"/>
    <s v="DEER1314"/>
  </r>
  <r>
    <n v="4853"/>
    <s v="R-In-CFLfixt-40w(40w)-dWP10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79"/>
    <s v="CFLratio0353"/>
    <s v="CFLratio0353"/>
    <s v="CFLfixt-40w(40w)"/>
    <s v="Standard"/>
    <s v="Res-Lighting-InGen_CFLratio0353_CFLfixt-40w"/>
    <m/>
    <s v="DEER1314"/>
    <s v="DEER1314"/>
  </r>
  <r>
    <n v="4854"/>
    <s v="R-In-CFLfixt-42w(42w)-dWP10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80"/>
    <s v="CFLratio0353"/>
    <s v="CFLratio0353"/>
    <s v="CFLfixt-42w(42w)"/>
    <s v="Standard"/>
    <s v="Res-Lighting-InGen_CFLratio0353_CFLfixt-42w"/>
    <m/>
    <s v="DEER1314"/>
    <s v="DEER1314"/>
  </r>
  <r>
    <n v="4855"/>
    <s v="R-In-CFLfixt-44w(44w)-dWP11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3"/>
    <s v="CFLratio0353"/>
    <s v="CFLratio0353"/>
    <s v="CFLfixt-44w(44w)"/>
    <s v="Standard"/>
    <m/>
    <m/>
    <s v="DEER1314"/>
    <s v="DEER1314"/>
  </r>
  <r>
    <n v="4856"/>
    <s v="R-In-CFLfixt-45w(45w)-dWP113"/>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4"/>
    <s v="CFLratio0353"/>
    <s v="CFLratio0353"/>
    <s v="CFLfixt-45w(45w)"/>
    <s v="Standard"/>
    <m/>
    <m/>
    <s v="DEER1314"/>
    <s v="DEER1314"/>
  </r>
  <r>
    <n v="4857"/>
    <s v="R-In-CFLfixt-46w(46w)-dWP11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5"/>
    <s v="CFLratio0353"/>
    <s v="CFLratio0353"/>
    <s v="CFLfixt-46w(46w)"/>
    <s v="Standard"/>
    <m/>
    <m/>
    <s v="DEER1314"/>
    <s v="DEER1314"/>
  </r>
  <r>
    <n v="4858"/>
    <s v="R-In-CFLfixt-48w(48w)-dWP12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6"/>
    <s v="CFLratio0353"/>
    <s v="CFLratio0353"/>
    <s v="CFLfixt-48w(48w)"/>
    <s v="Standard"/>
    <m/>
    <m/>
    <s v="DEER1314"/>
    <s v="DEER1314"/>
  </r>
  <r>
    <n v="4859"/>
    <s v="R-In-CFLfixt-50w(50w)-dWP12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81"/>
    <s v="CFLratio0353"/>
    <s v="CFLratio0353"/>
    <s v="CFLfixt-50w(50w)"/>
    <s v="Standard"/>
    <m/>
    <m/>
    <s v="DEER1314"/>
    <s v="DEER1314"/>
  </r>
  <r>
    <n v="4860"/>
    <s v="R-In-CFLfixt-52w(52w)-dWP13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39"/>
    <s v="CFLratio0353"/>
    <s v="CFLratio0353"/>
    <s v="CFLfixt-52w(52w)"/>
    <s v="Standard"/>
    <m/>
    <m/>
    <s v="DEER1314"/>
    <s v="DEER1314"/>
  </r>
  <r>
    <n v="4861"/>
    <s v="R-In-CFLfixt-54w(54w)-dWP136"/>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0"/>
    <s v="CFLratio0353"/>
    <s v="CFLratio0353"/>
    <s v="CFLfixt-54w(54w)"/>
    <s v="Standard"/>
    <m/>
    <m/>
    <s v="DEER1314"/>
    <s v="DEER1314"/>
  </r>
  <r>
    <n v="4862"/>
    <s v="R-In-CFLfixt-55w(55w)-dWP139"/>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82"/>
    <s v="CFLratio0353"/>
    <s v="CFLratio0353"/>
    <s v="CFLfixt-55w(55w)"/>
    <s v="Standard"/>
    <s v="Res-Lighting-InGen_CFLratio0353_CFLfixt-55w"/>
    <m/>
    <s v="DEER1314"/>
    <s v="DEER1314"/>
  </r>
  <r>
    <n v="4863"/>
    <s v="R-In-CFLfixt-64w(64w)-dWP161"/>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1"/>
    <s v="CFLratio0353"/>
    <s v="CFLratio0353"/>
    <s v="CFLfixt-64w(64w)"/>
    <s v="Standard"/>
    <m/>
    <m/>
    <s v="DEER1314"/>
    <s v="DEER1314"/>
  </r>
  <r>
    <n v="4864"/>
    <s v="R-In-CFLfixt-65w(65w)-dWP164"/>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2"/>
    <s v="CFLratio0353"/>
    <s v="CFLratio0353"/>
    <s v="CFLfixt-65w(65w)"/>
    <s v="Standard"/>
    <m/>
    <m/>
    <s v="DEER1314"/>
    <s v="DEER1314"/>
  </r>
  <r>
    <n v="4865"/>
    <s v="R-In-CFLfixt-69w(69w)-dWP174"/>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3"/>
    <s v="CFLratio0353"/>
    <s v="CFLratio0353"/>
    <s v="CFLfixt-69w(69w)"/>
    <s v="Standard"/>
    <m/>
    <m/>
    <s v="DEER1314"/>
    <s v="DEER1314"/>
  </r>
  <r>
    <n v="4866"/>
    <s v="R-In-CFLfixt-70w(70w)-dWP177"/>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4"/>
    <s v="CFLratio0353"/>
    <s v="CFLratio0353"/>
    <s v="CFLfixt-70w(70w)"/>
    <s v="Standard"/>
    <m/>
    <m/>
    <s v="DEER1314"/>
    <s v="DEER1314"/>
  </r>
  <r>
    <n v="4867"/>
    <s v="R-In-CFLfixt-72w(72w)-dWP182"/>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5"/>
    <s v="CFLratio0353"/>
    <s v="CFLratio0353"/>
    <s v="CFLfixt-72w(72w)"/>
    <s v="Standard"/>
    <m/>
    <m/>
    <s v="DEER1314"/>
    <s v="DEER1314"/>
  </r>
  <r>
    <n v="4868"/>
    <s v="R-In-CFLfixt-78w(78w)-dWP197"/>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6"/>
    <s v="CFLratio0353"/>
    <s v="CFLratio0353"/>
    <s v="CFLfixt-78w(78w)"/>
    <s v="Standard"/>
    <m/>
    <m/>
    <s v="DEER1314"/>
    <s v="DEER1314"/>
  </r>
  <r>
    <n v="4869"/>
    <s v="R-In-CFLfixt-7w(7w)-dWP17"/>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487"/>
    <s v="CFLratio0353"/>
    <s v="CFLratio0353"/>
    <s v="CFLfixt-7w(7w)"/>
    <s v="Standard"/>
    <m/>
    <m/>
    <s v="DEER1314"/>
    <s v="DEER1314"/>
  </r>
  <r>
    <n v="4870"/>
    <s v="R-In-CFLfixt-8w(8w)-dWP20"/>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7"/>
    <s v="CFLratio0353"/>
    <s v="CFLratio0353"/>
    <s v="CFLfixt-8w(8w)"/>
    <s v="Standard"/>
    <m/>
    <m/>
    <s v="DEER1314"/>
    <s v="DEER1314"/>
  </r>
  <r>
    <n v="4871"/>
    <s v="R-In-CFLfixt-92w(92w)-dWP232"/>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8"/>
    <s v="CFLratio0353"/>
    <s v="CFLratio0353"/>
    <s v="CFLfixt-92w(92w)"/>
    <s v="Standard"/>
    <m/>
    <m/>
    <s v="DEER1314"/>
    <s v="DEER1314"/>
  </r>
  <r>
    <n v="4872"/>
    <s v="R-In-CFLfixt-96w(96w)-dWP242"/>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49"/>
    <s v="CFLratio0353"/>
    <s v="CFLratio0353"/>
    <s v="CFLfixt-96w(96w)"/>
    <s v="Standard"/>
    <m/>
    <m/>
    <s v="DEER1314"/>
    <s v="DEER1314"/>
  </r>
  <r>
    <n v="4873"/>
    <s v="R-In-CFLfixt-Circ-22w(22w)-dWP55"/>
    <x v="480"/>
    <s v="DEER1314"/>
    <s v="Lighting Disposition"/>
    <d v="2014-07-24T00:00:00"/>
    <s v="Disposition: MeasuresList-October312014.xlsx"/>
    <s v="RobNc"/>
    <s v="Res-Iltg-dWatt-CFL"/>
    <s v="DEER"/>
    <s v="Scaled"/>
    <s v="BaseRatio"/>
    <n v="0"/>
    <n v="0"/>
    <s v="None"/>
    <m/>
    <b v="0"/>
    <m/>
    <b v="1"/>
    <s v="Res"/>
    <s v="Any"/>
    <x v="4"/>
    <s v="InGen"/>
    <s v="Ltg_Fixture"/>
    <x v="23"/>
    <m/>
    <m/>
    <s v="ILtg-CFLfix-Res"/>
    <m/>
    <s v="CFL fixture based on:  Ballast; Total Watts = 3.53"/>
    <s v="CFL fixture based on:  Ballast; Total Watts = 3.53"/>
    <x v="650"/>
    <s v="CFLratio0353"/>
    <s v="CFLratio0353"/>
    <s v="CFLfixt-Circ-22w(22w)"/>
    <s v="Standard"/>
    <m/>
    <m/>
    <s v="DEER1314"/>
    <s v="DEER1314"/>
  </r>
  <r>
    <n v="4874"/>
    <s v="R-In-CFLscw(100w)-dWP24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2"/>
    <s v="CFLratio0347"/>
    <s v="CFLratio0347"/>
    <s v="CFLscw(100w)"/>
    <s v="Standard"/>
    <s v="Res-Lighting-InGen_CFLratio0347_CFLscw-100w"/>
    <s v="Not used in 2013-14 Lighting Disposition"/>
    <s v="DEER1314"/>
    <s v="DEER1314"/>
  </r>
  <r>
    <n v="4875"/>
    <s v="R-In-CFLscw(10w)-dWP2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3"/>
    <s v="CFLratio0347"/>
    <s v="CFLratio0347"/>
    <s v="CFLscw(10w)"/>
    <s v="Standard"/>
    <m/>
    <m/>
    <s v="DEER1314"/>
    <s v="DEER1314"/>
  </r>
  <r>
    <n v="4876"/>
    <s v="R-In-CFLscw(11w)-dWP2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4"/>
    <s v="CFLratio0347"/>
    <s v="CFLratio0347"/>
    <s v="CFLscw(11w)"/>
    <s v="Standard"/>
    <s v="Res-Lighting-InGen_CFLratio0347_CFLscw-11w"/>
    <m/>
    <s v="DEER1314"/>
    <s v="DEER1314"/>
  </r>
  <r>
    <n v="4877"/>
    <s v="R-In-CFLscw(12w)-dWP2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5"/>
    <s v="CFLratio0347"/>
    <s v="CFLratio0347"/>
    <s v="CFLscw(12w)"/>
    <s v="Standard"/>
    <m/>
    <m/>
    <s v="DEER1314"/>
    <s v="DEER1314"/>
  </r>
  <r>
    <n v="4878"/>
    <s v="R-In-CFLscw(13w)-dWP3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6"/>
    <s v="CFLratio0347"/>
    <s v="CFLratio0347"/>
    <s v="CFLscw(13w)"/>
    <s v="Standard"/>
    <m/>
    <m/>
    <s v="DEER1314"/>
    <s v="DEER1314"/>
  </r>
  <r>
    <n v="4879"/>
    <s v="R-In-CFLscw(14w)-dWP3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7"/>
    <s v="CFLratio0347"/>
    <s v="CFLratio0347"/>
    <s v="CFLscw(14w)"/>
    <s v="Standard"/>
    <m/>
    <m/>
    <s v="DEER1314"/>
    <s v="DEER1314"/>
  </r>
  <r>
    <n v="4880"/>
    <s v="R-In-CFLscw(150w)-dWP370"/>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8"/>
    <s v="CFLratio0347"/>
    <s v="CFLratio0347"/>
    <s v="CFLscw(150w)"/>
    <s v="Standard"/>
    <m/>
    <s v="Not used in 2013-14 Lighting Disposition"/>
    <s v="DEER1314"/>
    <s v="DEER1314"/>
  </r>
  <r>
    <n v="4881"/>
    <s v="R-In-CFLscw(15w)-dWP3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499"/>
    <s v="CFLratio0347"/>
    <s v="CFLratio0347"/>
    <s v="CFLscw(15w)"/>
    <s v="Standard"/>
    <s v="Res-Lighting-InGen_CFLratio0347_CFLscw-15w"/>
    <m/>
    <s v="DEER1314"/>
    <s v="DEER1314"/>
  </r>
  <r>
    <n v="4882"/>
    <s v="R-In-CFLscw(16w)-dWP3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0"/>
    <s v="CFLratio0347"/>
    <s v="CFLratio0347"/>
    <s v="CFLscw(16w)"/>
    <s v="Standard"/>
    <m/>
    <m/>
    <s v="DEER1314"/>
    <s v="DEER1314"/>
  </r>
  <r>
    <n v="4883"/>
    <s v="R-In-CFLscw(17w)-dWP4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1"/>
    <s v="CFLratio0347"/>
    <s v="CFLratio0347"/>
    <s v="CFLscw(17w)"/>
    <s v="Standard"/>
    <m/>
    <s v="Not used in 2013-14 Lighting Disposition"/>
    <s v="DEER1314"/>
    <s v="DEER1314"/>
  </r>
  <r>
    <n v="4884"/>
    <s v="R-In-CFLscw(18w)-dWP4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2"/>
    <s v="CFLratio0347"/>
    <s v="CFLratio0347"/>
    <s v="CFLscw(18w)"/>
    <s v="Standard"/>
    <s v="Res-Lighting-InGen_CFLratio0347_CFLscw-18w"/>
    <m/>
    <s v="DEER1314"/>
    <s v="DEER1314"/>
  </r>
  <r>
    <n v="4885"/>
    <s v="R-In-CFLscw(19w)-dWP4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3"/>
    <s v="CFLratio0347"/>
    <s v="CFLratio0347"/>
    <s v="CFLscw(19w)"/>
    <s v="Standard"/>
    <m/>
    <m/>
    <s v="DEER1314"/>
    <s v="DEER1314"/>
  </r>
  <r>
    <n v="4886"/>
    <s v="R-In-CFLscw(200w)-dWP49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4"/>
    <s v="CFLratio0347"/>
    <s v="CFLratio0347"/>
    <s v="CFLscw(200w)"/>
    <s v="Standard"/>
    <s v="Res-Lighting-InGen_CFLratio0347_CFLscw-200w"/>
    <s v="Not used in 2013-14 Lighting Disposition"/>
    <s v="DEER1314"/>
    <s v="DEER1314"/>
  </r>
  <r>
    <n v="4887"/>
    <s v="R-In-CFLscw(20w)-dWP4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5"/>
    <s v="CFLratio0347"/>
    <s v="CFLratio0347"/>
    <s v="CFLscw(20w)"/>
    <s v="Standard"/>
    <s v="Res-Lighting-InGen_CFLratio0347_CFLscw-20w"/>
    <m/>
    <s v="DEER1314"/>
    <s v="DEER1314"/>
  </r>
  <r>
    <n v="4888"/>
    <s v="R-In-CFLscw(22w)-dWP5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7"/>
    <s v="CFLratio0347"/>
    <s v="CFLratio0347"/>
    <s v="CFLscw(22w)"/>
    <s v="Standard"/>
    <s v="Res-Lighting-InGen_CFLratio0347_CFLscw-22w"/>
    <m/>
    <s v="DEER1314"/>
    <s v="DEER1314"/>
  </r>
  <r>
    <n v="4889"/>
    <s v="R-In-CFLscw(23w)-dWP5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8"/>
    <s v="CFLratio0347"/>
    <s v="CFLratio0347"/>
    <s v="CFLscw(23w)"/>
    <s v="Standard"/>
    <m/>
    <m/>
    <s v="DEER1314"/>
    <s v="DEER1314"/>
  </r>
  <r>
    <n v="4890"/>
    <s v="R-In-CFLscw(24w)-dWP5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09"/>
    <s v="CFLratio0347"/>
    <s v="CFLratio0347"/>
    <s v="CFLscw(24w)"/>
    <s v="Standard"/>
    <s v="Res-Lighting-InGen_CFLratio0347_CFLscw-24w"/>
    <m/>
    <s v="DEER1314"/>
    <s v="DEER1314"/>
  </r>
  <r>
    <n v="4891"/>
    <s v="R-In-CFLscw(25w)-dWP6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0"/>
    <s v="CFLratio0347"/>
    <s v="CFLratio0347"/>
    <s v="CFLscw(25w)"/>
    <s v="Standard"/>
    <m/>
    <m/>
    <s v="DEER1314"/>
    <s v="DEER1314"/>
  </r>
  <r>
    <n v="4892"/>
    <s v="R-In-CFLscw(26w)-dWP6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1"/>
    <s v="CFLratio0347"/>
    <s v="CFLratio0347"/>
    <s v="CFLscw(26w)"/>
    <s v="Standard"/>
    <s v="Res-Lighting-InGen_CFLratio0347_CFLscw-26w"/>
    <m/>
    <s v="DEER1314"/>
    <s v="DEER1314"/>
  </r>
  <r>
    <n v="4893"/>
    <s v="R-In-CFLscw(27w)-dWP6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2"/>
    <s v="CFLratio0347"/>
    <s v="CFLratio0347"/>
    <s v="CFLscw(27w)"/>
    <s v="Standard"/>
    <m/>
    <m/>
    <s v="DEER1314"/>
    <s v="DEER1314"/>
  </r>
  <r>
    <n v="4894"/>
    <s v="R-In-CFLscw(28w)-dWP6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3"/>
    <s v="CFLratio0347"/>
    <s v="CFLratio0347"/>
    <s v="CFLscw(28w)"/>
    <s v="Standard"/>
    <s v="Res-Lighting-InGen_CFLratio0347_CFLscw-28w"/>
    <m/>
    <s v="DEER1314"/>
    <s v="DEER1314"/>
  </r>
  <r>
    <n v="4895"/>
    <s v="R-In-CFLscw(30w)-dWP7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5"/>
    <s v="CFLratio0347"/>
    <s v="CFLratio0347"/>
    <s v="CFLscw(30w)"/>
    <s v="Standard"/>
    <s v="Res-Lighting-InGen_CFLratio0347_CFLscw-30w"/>
    <m/>
    <s v="DEER1314"/>
    <s v="DEER1314"/>
  </r>
  <r>
    <n v="4896"/>
    <s v="R-In-CFLscw(31w)-dWP7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6"/>
    <s v="CFLratio0347"/>
    <s v="CFLratio0347"/>
    <s v="CFLscw(31w)"/>
    <s v="Standard"/>
    <m/>
    <m/>
    <s v="DEER1314"/>
    <s v="DEER1314"/>
  </r>
  <r>
    <n v="4897"/>
    <s v="R-In-CFLscw(32w)-dWP7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7"/>
    <s v="CFLratio0347"/>
    <s v="CFLratio0347"/>
    <s v="CFLscw(32w)"/>
    <s v="Standard"/>
    <s v="Res-Lighting-InGen_CFLratio0347_CFLscw-32w"/>
    <m/>
    <s v="DEER1314"/>
    <s v="DEER1314"/>
  </r>
  <r>
    <n v="4898"/>
    <s v="R-In-CFLscw(36w)-dWP8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3"/>
    <s v="CFLratio0347"/>
    <s v="CFLratio0347"/>
    <s v="CFLscw(36w)"/>
    <s v="Standard"/>
    <m/>
    <m/>
    <s v="DEER1314"/>
    <s v="DEER1314"/>
  </r>
  <r>
    <n v="4899"/>
    <s v="R-In-CFLscw(40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11"/>
    <s v="CFLratio0347"/>
    <s v="CFLratio0347"/>
    <s v="CFLscw(40w)"/>
    <s v="Standard"/>
    <m/>
    <m/>
    <s v="DEER1314"/>
    <s v="DEER1314"/>
  </r>
  <r>
    <n v="4900"/>
    <s v="R-In-CFLscw(42w)-dWP10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19"/>
    <s v="CFLratio0347"/>
    <s v="CFLratio0347"/>
    <s v="CFLscw(42w)"/>
    <s v="Standard"/>
    <m/>
    <m/>
    <s v="DEER1314"/>
    <s v="DEER1314"/>
  </r>
  <r>
    <n v="4901"/>
    <s v="R-In-CFLscw(45w)-dWP11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4"/>
    <s v="CFLratio0347"/>
    <s v="CFLratio0347"/>
    <s v="CFLscw(45w)"/>
    <s v="Standard"/>
    <m/>
    <m/>
    <s v="DEER1314"/>
    <s v="DEER1314"/>
  </r>
  <r>
    <n v="4902"/>
    <s v="R-In-CFLscw(4w)-dWP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0"/>
    <s v="CFLratio0347"/>
    <s v="CFLratio0347"/>
    <s v="CFLscw(4w)"/>
    <s v="Standard"/>
    <m/>
    <s v="Not used in 2013-14 Lighting Disposition"/>
    <s v="DEER1314"/>
    <s v="DEER1314"/>
  </r>
  <r>
    <n v="4903"/>
    <s v="R-In-CFLscw(55w)-dWP13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1"/>
    <s v="CFLratio0347"/>
    <s v="CFLratio0347"/>
    <s v="CFLscw(55w)"/>
    <s v="Standard"/>
    <m/>
    <m/>
    <s v="DEER1314"/>
    <s v="DEER1314"/>
  </r>
  <r>
    <n v="4904"/>
    <s v="R-In-CFLscw(60w)-dWP14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3"/>
    <s v="CFLratio0347"/>
    <s v="CFLratio0347"/>
    <s v="CFLscw(60w)"/>
    <s v="Standard"/>
    <s v="Res-Lighting-InGen_CFLratio0347_CFLscw-60w"/>
    <m/>
    <s v="DEER1314"/>
    <s v="DEER1314"/>
  </r>
  <r>
    <n v="4905"/>
    <s v="R-In-CFLscw(7w)-dWP1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5"/>
    <s v="CFLratio0347"/>
    <s v="CFLratio0347"/>
    <s v="CFLscw(7w)"/>
    <s v="Standard"/>
    <s v="Res-Lighting-InGen_CFLratio0347_CFLscw-7w"/>
    <m/>
    <s v="DEER1314"/>
    <s v="DEER1314"/>
  </r>
  <r>
    <n v="4906"/>
    <s v="R-In-CFLscw(80w)-dWP19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6"/>
    <s v="CFLratio0347"/>
    <s v="CFLratio0347"/>
    <s v="CFLscw(80w)"/>
    <s v="Standard"/>
    <m/>
    <s v="Not used in 2013-14 Lighting Disposition"/>
    <s v="DEER1314"/>
    <s v="DEER1314"/>
  </r>
  <r>
    <n v="4907"/>
    <s v="R-In-CFLscw(8w)-dWP1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7"/>
    <s v="CFLratio0347"/>
    <s v="CFLratio0347"/>
    <s v="CFLscw(8w)"/>
    <s v="Standard"/>
    <m/>
    <m/>
    <s v="DEER1314"/>
    <s v="DEER1314"/>
  </r>
  <r>
    <n v="4908"/>
    <s v="R-In-CFLscw(9w)-dWP2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528"/>
    <s v="CFLratio0347"/>
    <s v="CFLratio0347"/>
    <s v="CFLscw(9w)"/>
    <s v="Standard"/>
    <s v="Res-Lighting-InGen_CFLratio0347_CFLscw-9w"/>
    <m/>
    <s v="DEER1314"/>
    <s v="DEER1314"/>
  </r>
  <r>
    <n v="4909"/>
    <s v="R-In-CFLscw-A(10w)-dWP2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5"/>
    <s v="CFLratio0347"/>
    <s v="CFLratio0347"/>
    <s v="CFLscw-A(10w)"/>
    <s v="Standard"/>
    <m/>
    <m/>
    <s v="DEER1314"/>
    <s v="DEER1314"/>
  </r>
  <r>
    <n v="4910"/>
    <s v="R-In-CFLscw-A(11w)-dWP2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6"/>
    <s v="CFLratio0347"/>
    <s v="CFLratio0347"/>
    <s v="CFLscw-A(11w)"/>
    <s v="Standard"/>
    <m/>
    <m/>
    <s v="DEER1314"/>
    <s v="DEER1314"/>
  </r>
  <r>
    <n v="4911"/>
    <s v="R-In-CFLscw-A(12w)-dWP2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7"/>
    <s v="CFLratio0347"/>
    <s v="CFLratio0347"/>
    <s v="CFLscw-A(12w)"/>
    <s v="Standard"/>
    <m/>
    <m/>
    <s v="DEER1314"/>
    <s v="DEER1314"/>
  </r>
  <r>
    <n v="4912"/>
    <s v="R-In-CFLscw-A(13w)-dWP3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8"/>
    <s v="CFLratio0347"/>
    <s v="CFLratio0347"/>
    <s v="CFLscw-A(13w)"/>
    <s v="Standard"/>
    <m/>
    <m/>
    <s v="DEER1314"/>
    <s v="DEER1314"/>
  </r>
  <r>
    <n v="4913"/>
    <s v="R-In-CFLscw-A(14w)-dWP3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59"/>
    <s v="CFLratio0347"/>
    <s v="CFLratio0347"/>
    <s v="CFLscw-A(14w)"/>
    <s v="Standard"/>
    <m/>
    <m/>
    <s v="DEER1314"/>
    <s v="DEER1314"/>
  </r>
  <r>
    <n v="4914"/>
    <s v="R-In-CFLscw-A(15w)-dWP3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0"/>
    <s v="CFLratio0347"/>
    <s v="CFLratio0347"/>
    <s v="CFLscw-A(15w)"/>
    <s v="Standard"/>
    <m/>
    <m/>
    <s v="DEER1314"/>
    <s v="DEER1314"/>
  </r>
  <r>
    <n v="4915"/>
    <s v="R-In-CFLscw-A(16w)-dWP3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1"/>
    <s v="CFLratio0347"/>
    <s v="CFLratio0347"/>
    <s v="CFLscw-A(16w)"/>
    <s v="Standard"/>
    <m/>
    <m/>
    <s v="DEER1314"/>
    <s v="DEER1314"/>
  </r>
  <r>
    <n v="4916"/>
    <s v="R-In-CFLscw-A(18w)-dWP4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2"/>
    <s v="CFLratio0347"/>
    <s v="CFLratio0347"/>
    <s v="CFLscw-A(18w)"/>
    <s v="Standard"/>
    <m/>
    <m/>
    <s v="DEER1314"/>
    <s v="DEER1314"/>
  </r>
  <r>
    <n v="4917"/>
    <s v="R-In-CFLscw-A(19w)-dWP4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3"/>
    <s v="CFLratio0347"/>
    <s v="CFLratio0347"/>
    <s v="CFLscw-A(19w)"/>
    <s v="Standard"/>
    <m/>
    <m/>
    <s v="DEER1314"/>
    <s v="DEER1314"/>
  </r>
  <r>
    <n v="4918"/>
    <s v="R-In-CFLscw-A(20w)-dWP4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4"/>
    <s v="CFLratio0347"/>
    <s v="CFLratio0347"/>
    <s v="CFLscw-A(20w)"/>
    <s v="Standard"/>
    <m/>
    <m/>
    <s v="DEER1314"/>
    <s v="DEER1314"/>
  </r>
  <r>
    <n v="4919"/>
    <s v="R-In-CFLscw-A(22w)-dWP5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5"/>
    <s v="CFLratio0347"/>
    <s v="CFLratio0347"/>
    <s v="CFLscw-A(22w)"/>
    <s v="Standard"/>
    <m/>
    <m/>
    <s v="DEER1314"/>
    <s v="DEER1314"/>
  </r>
  <r>
    <n v="4920"/>
    <s v="R-In-CFLscw-A(23w)-dWP5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6"/>
    <s v="CFLratio0347"/>
    <s v="CFLratio0347"/>
    <s v="CFLscw-A(23w)"/>
    <s v="Standard"/>
    <m/>
    <m/>
    <s v="DEER1314"/>
    <s v="DEER1314"/>
  </r>
  <r>
    <n v="4921"/>
    <s v="R-In-CFLscw-A(24w)-dWP5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7"/>
    <s v="CFLratio0347"/>
    <s v="CFLratio0347"/>
    <s v="CFLscw-A(24w)"/>
    <s v="Standard"/>
    <m/>
    <m/>
    <s v="DEER1314"/>
    <s v="DEER1314"/>
  </r>
  <r>
    <n v="4922"/>
    <s v="R-In-CFLscw-A(25w)-dWP6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8"/>
    <s v="CFLratio0347"/>
    <s v="CFLratio0347"/>
    <s v="CFLscw-A(25w)"/>
    <s v="Standard"/>
    <m/>
    <m/>
    <s v="DEER1314"/>
    <s v="DEER1314"/>
  </r>
  <r>
    <n v="4923"/>
    <s v="R-In-CFLscw-A(26w)-dWP6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69"/>
    <s v="CFLratio0347"/>
    <s v="CFLratio0347"/>
    <s v="CFLscw-A(26w)"/>
    <s v="Standard"/>
    <m/>
    <m/>
    <s v="DEER1314"/>
    <s v="DEER1314"/>
  </r>
  <r>
    <n v="4924"/>
    <s v="R-In-CFLscw-A(27w)-dWP6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0"/>
    <s v="CFLratio0347"/>
    <s v="CFLratio0347"/>
    <s v="CFLscw-A(27w)"/>
    <s v="Standard"/>
    <m/>
    <m/>
    <s v="DEER1314"/>
    <s v="DEER1314"/>
  </r>
  <r>
    <n v="4925"/>
    <s v="R-In-CFLscw-A(28w)-dWP6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1"/>
    <s v="CFLratio0347"/>
    <s v="CFLratio0347"/>
    <s v="CFLscw-A(28w)"/>
    <s v="Standard"/>
    <m/>
    <m/>
    <s v="DEER1314"/>
    <s v="DEER1314"/>
  </r>
  <r>
    <n v="4926"/>
    <s v="R-In-CFLscw-A(30w)-dWP7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2"/>
    <s v="CFLratio0347"/>
    <s v="CFLratio0347"/>
    <s v="CFLscw-A(30w)"/>
    <s v="Standard"/>
    <m/>
    <m/>
    <s v="DEER1314"/>
    <s v="DEER1314"/>
  </r>
  <r>
    <n v="4927"/>
    <s v="R-In-CFLscw-A(32w)-dWP7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3"/>
    <s v="CFLratio0347"/>
    <s v="CFLratio0347"/>
    <s v="CFLscw-A(32w)"/>
    <s v="Standard"/>
    <m/>
    <m/>
    <s v="DEER1314"/>
    <s v="DEER1314"/>
  </r>
  <r>
    <n v="4928"/>
    <s v="R-In-CFLscw-A(40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4"/>
    <s v="CFLratio0347"/>
    <s v="CFLratio0347"/>
    <s v="CFLscw-A(40w)"/>
    <s v="Standard"/>
    <m/>
    <m/>
    <s v="DEER1314"/>
    <s v="DEER1314"/>
  </r>
  <r>
    <n v="4929"/>
    <s v="R-In-CFLscw-A(42w)-dWP10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5"/>
    <s v="CFLratio0347"/>
    <s v="CFLratio0347"/>
    <s v="CFLscw-A(42w)"/>
    <s v="Standard"/>
    <m/>
    <m/>
    <s v="DEER1314"/>
    <s v="DEER1314"/>
  </r>
  <r>
    <n v="4930"/>
    <s v="R-In-CFLscw-A(45w)-dWP11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6"/>
    <s v="CFLratio0347"/>
    <s v="CFLratio0347"/>
    <s v="CFLscw-A(45w)"/>
    <s v="Standard"/>
    <m/>
    <m/>
    <s v="DEER1314"/>
    <s v="DEER1314"/>
  </r>
  <r>
    <n v="4931"/>
    <s v="R-In-CFLscw-A(55w)-dWP13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7"/>
    <s v="CFLratio0347"/>
    <s v="CFLratio0347"/>
    <s v="CFLscw-A(55w)"/>
    <s v="Standard"/>
    <m/>
    <m/>
    <s v="DEER1314"/>
    <s v="DEER1314"/>
  </r>
  <r>
    <n v="4932"/>
    <s v="R-In-CFLscw-A(7w)-dWP1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8"/>
    <s v="CFLratio0347"/>
    <s v="CFLratio0347"/>
    <s v="CFLscw-A(7w)"/>
    <s v="Standard"/>
    <m/>
    <m/>
    <s v="DEER1314"/>
    <s v="DEER1314"/>
  </r>
  <r>
    <n v="4933"/>
    <s v="R-In-CFLscw-A(8w)-dWP1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79"/>
    <s v="CFLratio0347"/>
    <s v="CFLratio0347"/>
    <s v="CFLscw-A(8w)"/>
    <s v="Standard"/>
    <m/>
    <m/>
    <s v="DEER1314"/>
    <s v="DEER1314"/>
  </r>
  <r>
    <n v="4934"/>
    <s v="R-In-CFLscw-A(9w)-dWP2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0"/>
    <s v="CFLratio0347"/>
    <s v="CFLratio0347"/>
    <s v="CFLscw-A(9w)"/>
    <s v="Standard"/>
    <m/>
    <m/>
    <s v="DEER1314"/>
    <s v="DEER1314"/>
  </r>
  <r>
    <n v="4935"/>
    <s v="R-In-CFLscw-Candle(10w)-dWP2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1"/>
    <s v="CFLratio0347"/>
    <s v="CFLratio0347"/>
    <s v="CFLscw-Candle(10w)"/>
    <s v="Standard"/>
    <m/>
    <m/>
    <s v="DEER1314"/>
    <s v="DEER1314"/>
  </r>
  <r>
    <n v="4936"/>
    <s v="R-In-CFLscw-Candle(11w)-dWP2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2"/>
    <s v="CFLratio0347"/>
    <s v="CFLratio0347"/>
    <s v="CFLscw-Candle(11w)"/>
    <s v="Standard"/>
    <m/>
    <m/>
    <s v="DEER1314"/>
    <s v="DEER1314"/>
  </r>
  <r>
    <n v="4937"/>
    <s v="R-In-CFLscw-Candle(12w)-dWP2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3"/>
    <s v="CFLratio0347"/>
    <s v="CFLratio0347"/>
    <s v="CFLscw-Candle(12w)"/>
    <s v="Standard"/>
    <m/>
    <m/>
    <s v="DEER1314"/>
    <s v="DEER1314"/>
  </r>
  <r>
    <n v="4938"/>
    <s v="R-In-CFLscw-Candle(13w)-dWP3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4"/>
    <s v="CFLratio0347"/>
    <s v="CFLratio0347"/>
    <s v="CFLscw-Candle(13w)"/>
    <s v="Standard"/>
    <m/>
    <m/>
    <s v="DEER1314"/>
    <s v="DEER1314"/>
  </r>
  <r>
    <n v="4939"/>
    <s v="R-In-CFLscw-Candle(14w)-dWP3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5"/>
    <s v="CFLratio0347"/>
    <s v="CFLratio0347"/>
    <s v="CFLscw-Candle(14w)"/>
    <s v="Standard"/>
    <m/>
    <m/>
    <s v="DEER1314"/>
    <s v="DEER1314"/>
  </r>
  <r>
    <n v="4940"/>
    <s v="R-In-CFLscw-Candle(15w)-dWP3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6"/>
    <s v="CFLratio0347"/>
    <s v="CFLratio0347"/>
    <s v="CFLscw-Candle(15w)"/>
    <s v="Standard"/>
    <m/>
    <m/>
    <s v="DEER1314"/>
    <s v="DEER1314"/>
  </r>
  <r>
    <n v="4941"/>
    <s v="R-In-CFLscw-Candle(16w)-dWP3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7"/>
    <s v="CFLratio0347"/>
    <s v="CFLratio0347"/>
    <s v="CFLscw-Candle(16w)"/>
    <s v="Standard"/>
    <m/>
    <m/>
    <s v="DEER1314"/>
    <s v="DEER1314"/>
  </r>
  <r>
    <n v="4942"/>
    <s v="R-In-CFLscw-Candle(18w)-dWP4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8"/>
    <s v="CFLratio0347"/>
    <s v="CFLratio0347"/>
    <s v="CFLscw-Candle(18w)"/>
    <s v="Standard"/>
    <m/>
    <m/>
    <s v="DEER1314"/>
    <s v="DEER1314"/>
  </r>
  <r>
    <n v="4943"/>
    <s v="R-In-CFLscw-Candle(19w)-dWP4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89"/>
    <s v="CFLratio0347"/>
    <s v="CFLratio0347"/>
    <s v="CFLscw-Candle(19w)"/>
    <s v="Standard"/>
    <m/>
    <m/>
    <s v="DEER1314"/>
    <s v="DEER1314"/>
  </r>
  <r>
    <n v="4944"/>
    <s v="R-In-CFLscw-Candle(20w)-dWP4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0"/>
    <s v="CFLratio0347"/>
    <s v="CFLratio0347"/>
    <s v="CFLscw-Candle(20w)"/>
    <s v="Standard"/>
    <m/>
    <m/>
    <s v="DEER1314"/>
    <s v="DEER1314"/>
  </r>
  <r>
    <n v="4945"/>
    <s v="R-In-CFLscw-Candle(22w)-dWP5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1"/>
    <s v="CFLratio0347"/>
    <s v="CFLratio0347"/>
    <s v="CFLscw-Candle(22w)"/>
    <s v="Standard"/>
    <m/>
    <m/>
    <s v="DEER1314"/>
    <s v="DEER1314"/>
  </r>
  <r>
    <n v="4946"/>
    <s v="R-In-CFLscw-Candle(23w)-dWP5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2"/>
    <s v="CFLratio0347"/>
    <s v="CFLratio0347"/>
    <s v="CFLscw-Candle(23w)"/>
    <s v="Standard"/>
    <m/>
    <m/>
    <s v="DEER1314"/>
    <s v="DEER1314"/>
  </r>
  <r>
    <n v="4947"/>
    <s v="R-In-CFLscw-Candle(24w)-dWP5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3"/>
    <s v="CFLratio0347"/>
    <s v="CFLratio0347"/>
    <s v="CFLscw-Candle(24w)"/>
    <s v="Standard"/>
    <m/>
    <m/>
    <s v="DEER1314"/>
    <s v="DEER1314"/>
  </r>
  <r>
    <n v="4948"/>
    <s v="R-In-CFLscw-Candle(25w)-dWP6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4"/>
    <s v="CFLratio0347"/>
    <s v="CFLratio0347"/>
    <s v="CFLscw-Candle(25w)"/>
    <s v="Standard"/>
    <m/>
    <m/>
    <s v="DEER1314"/>
    <s v="DEER1314"/>
  </r>
  <r>
    <n v="4949"/>
    <s v="R-In-CFLscw-Candle(26w)-dWP6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5"/>
    <s v="CFLratio0347"/>
    <s v="CFLratio0347"/>
    <s v="CFLscw-Candle(26w)"/>
    <s v="Standard"/>
    <m/>
    <m/>
    <s v="DEER1314"/>
    <s v="DEER1314"/>
  </r>
  <r>
    <n v="4950"/>
    <s v="R-In-CFLscw-Candle(27w)-dWP6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6"/>
    <s v="CFLratio0347"/>
    <s v="CFLratio0347"/>
    <s v="CFLscw-Candle(27w)"/>
    <s v="Standard"/>
    <m/>
    <m/>
    <s v="DEER1314"/>
    <s v="DEER1314"/>
  </r>
  <r>
    <n v="4951"/>
    <s v="R-In-CFLscw-Candle(28w)-dWP6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7"/>
    <s v="CFLratio0347"/>
    <s v="CFLratio0347"/>
    <s v="CFLscw-Candle(28w)"/>
    <s v="Standard"/>
    <m/>
    <m/>
    <s v="DEER1314"/>
    <s v="DEER1314"/>
  </r>
  <r>
    <n v="4952"/>
    <s v="R-In-CFLscw-Candle(30w)-dWP7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8"/>
    <s v="CFLratio0347"/>
    <s v="CFLratio0347"/>
    <s v="CFLscw-Candle(30w)"/>
    <s v="Standard"/>
    <m/>
    <m/>
    <s v="DEER1314"/>
    <s v="DEER1314"/>
  </r>
  <r>
    <n v="4953"/>
    <s v="R-In-CFLscw-Candle(32w)-dWP7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699"/>
    <s v="CFLratio0347"/>
    <s v="CFLratio0347"/>
    <s v="CFLscw-Candle(32w)"/>
    <s v="Standard"/>
    <m/>
    <m/>
    <s v="DEER1314"/>
    <s v="DEER1314"/>
  </r>
  <r>
    <n v="4954"/>
    <s v="R-In-CFLscw-Candle(40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0"/>
    <s v="CFLratio0347"/>
    <s v="CFLratio0347"/>
    <s v="CFLscw-Candle(40w)"/>
    <s v="Standard"/>
    <m/>
    <m/>
    <s v="DEER1314"/>
    <s v="DEER1314"/>
  </r>
  <r>
    <n v="4955"/>
    <s v="R-In-CFLscw-Candle(42w)-dWP10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1"/>
    <s v="CFLratio0347"/>
    <s v="CFLratio0347"/>
    <s v="CFLscw-Candle(42w)"/>
    <s v="Standard"/>
    <m/>
    <m/>
    <s v="DEER1314"/>
    <s v="DEER1314"/>
  </r>
  <r>
    <n v="4956"/>
    <s v="R-In-CFLscw-Candle(45w)-dWP11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2"/>
    <s v="CFLratio0347"/>
    <s v="CFLratio0347"/>
    <s v="CFLscw-Candle(45w)"/>
    <s v="Standard"/>
    <m/>
    <m/>
    <s v="DEER1314"/>
    <s v="DEER1314"/>
  </r>
  <r>
    <n v="4957"/>
    <s v="R-In-CFLscw-Candle(55w)-dWP13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3"/>
    <s v="CFLratio0347"/>
    <s v="CFLratio0347"/>
    <s v="CFLscw-Candle(55w)"/>
    <s v="Standard"/>
    <m/>
    <m/>
    <s v="DEER1314"/>
    <s v="DEER1314"/>
  </r>
  <r>
    <n v="4958"/>
    <s v="R-In-CFLscw-Candle(7w)-dWP1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4"/>
    <s v="CFLratio0347"/>
    <s v="CFLratio0347"/>
    <s v="CFLscw-Candle(7w)"/>
    <s v="Standard"/>
    <m/>
    <m/>
    <s v="DEER1314"/>
    <s v="DEER1314"/>
  </r>
  <r>
    <n v="4959"/>
    <s v="R-In-CFLscw-Candle(8w)-dWP1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5"/>
    <s v="CFLratio0347"/>
    <s v="CFLratio0347"/>
    <s v="CFLscw-Candle(8w)"/>
    <s v="Standard"/>
    <m/>
    <m/>
    <s v="DEER1314"/>
    <s v="DEER1314"/>
  </r>
  <r>
    <n v="4960"/>
    <s v="R-In-CFLscw-Candle(9w)-dWP2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06"/>
    <s v="CFLratio0347"/>
    <s v="CFLratio0347"/>
    <s v="CFLscw-Candle(9w)"/>
    <s v="Standard"/>
    <m/>
    <m/>
    <s v="DEER1314"/>
    <s v="DEER1314"/>
  </r>
  <r>
    <n v="4961"/>
    <s v="R-In-CFLscw-Circ9(22w)-dWP103"/>
    <x v="528"/>
    <s v="DEER2014"/>
    <s v="Lighting Disposition"/>
    <d v="2014-07-24T00:00:00"/>
    <s v="Disposition: MeasuresList-October312014.xlsx"/>
    <s v="RobNc"/>
    <s v="Res-Iltg-dWatt-CFL"/>
    <s v="DEER"/>
    <s v="Scaled"/>
    <s v="Delta"/>
    <n v="0"/>
    <n v="0"/>
    <s v="None"/>
    <m/>
    <b v="0"/>
    <m/>
    <b v="1"/>
    <s v="Res"/>
    <s v="Any"/>
    <x v="4"/>
    <s v="InGen"/>
    <s v="Ltg_Lamp"/>
    <x v="24"/>
    <m/>
    <m/>
    <s v="ILtg-CFL-Res"/>
    <s v="ILtg-Incand-Res"/>
    <s v="Incandescent lamp: 125W lamp; Rated Life=1500hrs"/>
    <s v="Incandescent lamp: 125W lamp; Rated Life=1500hrs"/>
    <x v="710"/>
    <s v="Incan(125w)"/>
    <s v="Incan(125w)"/>
    <s v="CFLscw-Circ9(22w)"/>
    <s v="Standard"/>
    <m/>
    <s v="WP source e.g.: SCE13LG017r0; Old Measure ID = R-In-CFLscw-Circ9(22w)-dWP70"/>
    <s v="None"/>
    <s v="DEER2014"/>
  </r>
  <r>
    <n v="4962"/>
    <s v="R-In-CFLscw-Circ9(22w)-dWP5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0"/>
    <s v="CFLratio0347"/>
    <s v="CFLratio0347"/>
    <s v="CFLscw-Circ9(22w)"/>
    <s v="Standard"/>
    <m/>
    <m/>
    <s v="DEER1314"/>
    <s v="DEER1314"/>
  </r>
  <r>
    <n v="4963"/>
    <s v="R-In-CFLscw-Circ9(22w)-dWP70"/>
    <x v="528"/>
    <s v="DEER2011"/>
    <s v="Lighting Disposition"/>
    <d v="2014-05-30T00:00:00"/>
    <s v="Disposition: MeasuresList-October312014.xlsx"/>
    <s v="RobNc"/>
    <s v="Res-Iltg-dWatt-CFL"/>
    <s v="DEER"/>
    <s v="Scaled"/>
    <s v="Delta"/>
    <n v="0"/>
    <n v="0"/>
    <s v="None"/>
    <m/>
    <b v="1"/>
    <m/>
    <b v="1"/>
    <s v="Res"/>
    <s v="Any"/>
    <x v="4"/>
    <s v="InGen"/>
    <s v="Ltg_Lamp"/>
    <x v="24"/>
    <m/>
    <m/>
    <s v="ILtg-CFL-Res"/>
    <s v="ILtg-Incand-Res"/>
    <s v="Incandescent lamp: 92W lamp; Rated Life=1500hrs"/>
    <s v="Incandescent lamp: 92W lamp; Rated Life=1500hrs"/>
    <x v="710"/>
    <s v="Incan(92w)"/>
    <s v="Incan(92w)"/>
    <s v="CFLscw-Circ9(22w)"/>
    <s v="Standard"/>
    <m/>
    <s v="Replaced in October disposition with Measure ID = R-In-CFLscw-Circ9(22w)-dWP103"/>
    <s v="DEER1314"/>
    <s v="DEER2011"/>
  </r>
  <r>
    <n v="4964"/>
    <s v="R-In-CFLscw-Circ9(26w)-dWP6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1"/>
    <s v="CFLratio0347"/>
    <s v="CFLratio0347"/>
    <s v="CFLscw-Circ9(26w)"/>
    <s v="Standard"/>
    <m/>
    <m/>
    <s v="DEER1314"/>
    <s v="DEER1314"/>
  </r>
  <r>
    <n v="4965"/>
    <s v="R-In-CFLscw-Circ9(32w)-dWP112"/>
    <x v="528"/>
    <s v="DEER2014"/>
    <s v="Lighting Disposition"/>
    <d v="2014-07-24T00:00:00"/>
    <s v="Disposition: MeasuresList-October312014.xlsx"/>
    <s v="RobNc"/>
    <s v="Res-Iltg-dWatt-CFL"/>
    <s v="DEER"/>
    <s v="Scaled"/>
    <s v="Delta"/>
    <n v="0"/>
    <n v="0"/>
    <s v="None"/>
    <m/>
    <b v="0"/>
    <m/>
    <b v="1"/>
    <s v="Res"/>
    <s v="Any"/>
    <x v="4"/>
    <s v="InGen"/>
    <s v="Ltg_Lamp"/>
    <x v="24"/>
    <m/>
    <m/>
    <s v="ILtg-CFL-Res"/>
    <s v="ILtg-Incand-Res"/>
    <s v="Incandescent lamp: 144W lamp; Rated Life=1500hrs"/>
    <s v="Incandescent lamp: 144W lamp; Rated Life=1500hrs"/>
    <x v="712"/>
    <s v="Incan(144w)"/>
    <s v="Incan(144w)"/>
    <s v="CFLscw-Circ9(32w)"/>
    <s v="Standard"/>
    <m/>
    <s v="WP source e.g.: SCE13LG017r0; Old Measure ID = R-In-CFLscw-Circ9(32w)-dWP72"/>
    <s v="None"/>
    <s v="DEER2014"/>
  </r>
  <r>
    <n v="4966"/>
    <s v="R-In-CFLscw-Circ9(32w)-dWP72"/>
    <x v="528"/>
    <s v="DEER2011"/>
    <s v="Lighting Disposition"/>
    <d v="2014-05-30T00:00:00"/>
    <s v="Disposition: MeasuresList-October312014.xlsx"/>
    <s v="RobNc"/>
    <s v="Res-Iltg-dWatt-CFL"/>
    <s v="DEER"/>
    <s v="Scaled"/>
    <s v="Delta"/>
    <n v="0"/>
    <n v="0"/>
    <s v="None"/>
    <m/>
    <b v="1"/>
    <m/>
    <b v="1"/>
    <s v="Res"/>
    <s v="Any"/>
    <x v="4"/>
    <s v="InGen"/>
    <s v="Ltg_Lamp"/>
    <x v="24"/>
    <m/>
    <m/>
    <s v="ILtg-CFL-Res"/>
    <s v="ILtg-Incand-Res"/>
    <s v="Incandescent lamp: 104W lamp; Rated Life=1500hrs"/>
    <s v="Incandescent lamp: 104W lamp; Rated Life=1500hrs"/>
    <x v="712"/>
    <s v="Incan(104w)"/>
    <s v="Incan(104w)"/>
    <s v="CFLscw-Circ9(32w)"/>
    <s v="Standard"/>
    <m/>
    <s v="Replaced in October disposition with Measure ID = R-In-CFLscw-Circ9(32w)-dWP112"/>
    <s v="DEER1314"/>
    <s v="DEER2011"/>
  </r>
  <r>
    <n v="4967"/>
    <s v="R-In-CFLscw-Circ9(32w)-dWP7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2"/>
    <s v="CFLratio0347"/>
    <s v="CFLratio0347"/>
    <s v="CFLscw-Circ9(32w)"/>
    <s v="Standard"/>
    <m/>
    <m/>
    <s v="DEER1314"/>
    <s v="DEER1314"/>
  </r>
  <r>
    <n v="4968"/>
    <s v="R-In-CFLscw-Circ9(40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3"/>
    <s v="CFLratio0347"/>
    <s v="CFLratio0347"/>
    <s v="CFLscw-Circ9(40w)"/>
    <s v="Standard"/>
    <m/>
    <m/>
    <s v="DEER1314"/>
    <s v="DEER1314"/>
  </r>
  <r>
    <n v="4969"/>
    <s v="R-In-CFLscw-Circ9(55w)-dWP13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4"/>
    <s v="CFLratio0347"/>
    <s v="CFLratio0347"/>
    <s v="CFLscw-Circ9(55w)"/>
    <s v="Standard"/>
    <m/>
    <m/>
    <s v="DEER1314"/>
    <s v="DEER1314"/>
  </r>
  <r>
    <n v="4970"/>
    <s v="R-In-CFLscw-Glb(10w)-dWP2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5"/>
    <s v="CFLratio0347"/>
    <s v="CFLratio0347"/>
    <s v="CFLscw-Glb(10w)"/>
    <s v="Standard"/>
    <m/>
    <m/>
    <s v="DEER1314"/>
    <s v="DEER1314"/>
  </r>
  <r>
    <n v="4971"/>
    <s v="R-In-CFLscw-Glb(11w)-dWP2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6"/>
    <s v="CFLratio0347"/>
    <s v="CFLratio0347"/>
    <s v="CFLscw-Glb(11w)"/>
    <s v="Standard"/>
    <m/>
    <m/>
    <s v="DEER1314"/>
    <s v="DEER1314"/>
  </r>
  <r>
    <n v="4972"/>
    <s v="R-In-CFLscw-Glb(12w)-dWP2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7"/>
    <s v="CFLratio0347"/>
    <s v="CFLratio0347"/>
    <s v="CFLscw-Glb(12w)"/>
    <s v="Standard"/>
    <m/>
    <m/>
    <s v="DEER1314"/>
    <s v="DEER1314"/>
  </r>
  <r>
    <n v="4973"/>
    <s v="R-In-CFLscw-Glb(13w)-dWP3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8"/>
    <s v="CFLratio0347"/>
    <s v="CFLratio0347"/>
    <s v="CFLscw-Glb(13w)"/>
    <s v="Standard"/>
    <m/>
    <m/>
    <s v="DEER1314"/>
    <s v="DEER1314"/>
  </r>
  <r>
    <n v="4974"/>
    <s v="R-In-CFLscw-Glb(14w)-dWP3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19"/>
    <s v="CFLratio0347"/>
    <s v="CFLratio0347"/>
    <s v="CFLscw-Glb(14w)"/>
    <s v="Standard"/>
    <m/>
    <m/>
    <s v="DEER1314"/>
    <s v="DEER1314"/>
  </r>
  <r>
    <n v="4975"/>
    <s v="R-In-CFLscw-Glb(15w)-dWP3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0"/>
    <s v="CFLratio0347"/>
    <s v="CFLratio0347"/>
    <s v="CFLscw-Glb(15w)"/>
    <s v="Standard"/>
    <m/>
    <m/>
    <s v="DEER1314"/>
    <s v="DEER1314"/>
  </r>
  <r>
    <n v="4976"/>
    <s v="R-In-CFLscw-Glb(16w)-dWP3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1"/>
    <s v="CFLratio0347"/>
    <s v="CFLratio0347"/>
    <s v="CFLscw-Glb(16w)"/>
    <s v="Standard"/>
    <m/>
    <m/>
    <s v="DEER1314"/>
    <s v="DEER1314"/>
  </r>
  <r>
    <n v="4977"/>
    <s v="R-In-CFLscw-Glb(18w)-dWP4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2"/>
    <s v="CFLratio0347"/>
    <s v="CFLratio0347"/>
    <s v="CFLscw-Glb(18w)"/>
    <s v="Standard"/>
    <m/>
    <m/>
    <s v="DEER1314"/>
    <s v="DEER1314"/>
  </r>
  <r>
    <n v="4978"/>
    <s v="R-In-CFLscw-Glb(19w)-dWP4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3"/>
    <s v="CFLratio0347"/>
    <s v="CFLratio0347"/>
    <s v="CFLscw-Glb(19w)"/>
    <s v="Standard"/>
    <m/>
    <m/>
    <s v="DEER1314"/>
    <s v="DEER1314"/>
  </r>
  <r>
    <n v="4979"/>
    <s v="R-In-CFLscw-Glb(20w)-dWP4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4"/>
    <s v="CFLratio0347"/>
    <s v="CFLratio0347"/>
    <s v="CFLscw-Glb(20w)"/>
    <s v="Standard"/>
    <m/>
    <m/>
    <s v="DEER1314"/>
    <s v="DEER1314"/>
  </r>
  <r>
    <n v="4980"/>
    <s v="R-In-CFLscw-Glb(22w)-dWP5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5"/>
    <s v="CFLratio0347"/>
    <s v="CFLratio0347"/>
    <s v="CFLscw-Glb(22w)"/>
    <s v="Standard"/>
    <m/>
    <m/>
    <s v="DEER1314"/>
    <s v="DEER1314"/>
  </r>
  <r>
    <n v="4981"/>
    <s v="R-In-CFLscw-Glb(23w)-dWP5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6"/>
    <s v="CFLratio0347"/>
    <s v="CFLratio0347"/>
    <s v="CFLscw-Glb(23w)"/>
    <s v="Standard"/>
    <m/>
    <m/>
    <s v="DEER1314"/>
    <s v="DEER1314"/>
  </r>
  <r>
    <n v="4982"/>
    <s v="R-In-CFLscw-Glb(24w)-dWP5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7"/>
    <s v="CFLratio0347"/>
    <s v="CFLratio0347"/>
    <s v="CFLscw-Glb(24w)"/>
    <s v="Standard"/>
    <m/>
    <m/>
    <s v="DEER1314"/>
    <s v="DEER1314"/>
  </r>
  <r>
    <n v="4983"/>
    <s v="R-In-CFLscw-Glb(25w)-dWP6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8"/>
    <s v="CFLratio0347"/>
    <s v="CFLratio0347"/>
    <s v="CFLscw-Glb(25w)"/>
    <s v="Standard"/>
    <m/>
    <m/>
    <s v="DEER1314"/>
    <s v="DEER1314"/>
  </r>
  <r>
    <n v="4984"/>
    <s v="R-In-CFLscw-Glb(26w)-dWP6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29"/>
    <s v="CFLratio0347"/>
    <s v="CFLratio0347"/>
    <s v="CFLscw-Glb(26w)"/>
    <s v="Standard"/>
    <m/>
    <m/>
    <s v="DEER1314"/>
    <s v="DEER1314"/>
  </r>
  <r>
    <n v="4985"/>
    <s v="R-In-CFLscw-Glb(27w)-dWP6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0"/>
    <s v="CFLratio0347"/>
    <s v="CFLratio0347"/>
    <s v="CFLscw-Glb(27w)"/>
    <s v="Standard"/>
    <m/>
    <m/>
    <s v="DEER1314"/>
    <s v="DEER1314"/>
  </r>
  <r>
    <n v="4986"/>
    <s v="R-In-CFLscw-Glb(28w)-dWP6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1"/>
    <s v="CFLratio0347"/>
    <s v="CFLratio0347"/>
    <s v="CFLscw-Glb(28w)"/>
    <s v="Standard"/>
    <m/>
    <m/>
    <s v="DEER1314"/>
    <s v="DEER1314"/>
  </r>
  <r>
    <n v="4987"/>
    <s v="R-In-CFLscw-Glb(30w)-dWP7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2"/>
    <s v="CFLratio0347"/>
    <s v="CFLratio0347"/>
    <s v="CFLscw-Glb(30w)"/>
    <s v="Standard"/>
    <m/>
    <m/>
    <s v="DEER1314"/>
    <s v="DEER1314"/>
  </r>
  <r>
    <n v="4988"/>
    <s v="R-In-CFLscw-Glb(32w)-dWP7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3"/>
    <s v="CFLratio0347"/>
    <s v="CFLratio0347"/>
    <s v="CFLscw-Glb(32w)"/>
    <s v="Standard"/>
    <m/>
    <m/>
    <s v="DEER1314"/>
    <s v="DEER1314"/>
  </r>
  <r>
    <n v="4989"/>
    <s v="R-In-CFLscw-Glb(40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4"/>
    <s v="CFLratio0347"/>
    <s v="CFLratio0347"/>
    <s v="CFLscw-Glb(40w)"/>
    <s v="Standard"/>
    <m/>
    <m/>
    <s v="DEER1314"/>
    <s v="DEER1314"/>
  </r>
  <r>
    <n v="4990"/>
    <s v="R-In-CFLscw-Glb(42w)-dWP10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5"/>
    <s v="CFLratio0347"/>
    <s v="CFLratio0347"/>
    <s v="CFLscw-Glb(42w)"/>
    <s v="Standard"/>
    <m/>
    <m/>
    <s v="DEER1314"/>
    <s v="DEER1314"/>
  </r>
  <r>
    <n v="4991"/>
    <s v="R-In-CFLscw-Glb(45w)-dWP11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6"/>
    <s v="CFLratio0347"/>
    <s v="CFLratio0347"/>
    <s v="CFLscw-Glb(45w)"/>
    <s v="Standard"/>
    <m/>
    <m/>
    <s v="DEER1314"/>
    <s v="DEER1314"/>
  </r>
  <r>
    <n v="4992"/>
    <s v="R-In-CFLscw-Glb(55w)-dWP13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7"/>
    <s v="CFLratio0347"/>
    <s v="CFLratio0347"/>
    <s v="CFLscw-Glb(55w)"/>
    <s v="Standard"/>
    <m/>
    <m/>
    <s v="DEER1314"/>
    <s v="DEER1314"/>
  </r>
  <r>
    <n v="4993"/>
    <s v="R-In-CFLscw-Glb(7w)-dWP1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8"/>
    <s v="CFLratio0347"/>
    <s v="CFLratio0347"/>
    <s v="CFLscw-Glb(7w)"/>
    <s v="Standard"/>
    <m/>
    <m/>
    <s v="DEER1314"/>
    <s v="DEER1314"/>
  </r>
  <r>
    <n v="4994"/>
    <s v="R-In-CFLscw-Glb(8w)-dWP1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39"/>
    <s v="CFLratio0347"/>
    <s v="CFLratio0347"/>
    <s v="CFLscw-Glb(8w)"/>
    <s v="Standard"/>
    <m/>
    <m/>
    <s v="DEER1314"/>
    <s v="DEER1314"/>
  </r>
  <r>
    <n v="4995"/>
    <s v="R-In-CFLscw-Glb(9w)-dWP2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non-refl CFL base case, Total Watts = 3.47 x Msr Watts"/>
    <s v="Res indoor non-refl CFL base case, Total Watts = 3.47 x Msr Watts"/>
    <x v="740"/>
    <s v="CFLratio0347"/>
    <s v="CFLratio0347"/>
    <s v="CFLscw-Glb(9w)"/>
    <s v="Standard"/>
    <m/>
    <m/>
    <s v="DEER1314"/>
    <s v="DEER1314"/>
  </r>
  <r>
    <n v="4996"/>
    <s v="R-In-CFLscw-Refl(10w)-dWP30"/>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0"/>
    <s v="CFLratio0409"/>
    <s v="CFLratio0409"/>
    <s v="CFLscw-Refl(10w)"/>
    <s v="Standard"/>
    <m/>
    <m/>
    <s v="DEER1314"/>
    <s v="DEER1314"/>
  </r>
  <r>
    <n v="4997"/>
    <s v="R-In-CFLscw-Refl(11w)-dWP3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1"/>
    <s v="CFLratio0409"/>
    <s v="CFLratio0409"/>
    <s v="CFLscw-Refl(11w)"/>
    <s v="Standard"/>
    <m/>
    <m/>
    <s v="DEER1314"/>
    <s v="DEER1314"/>
  </r>
  <r>
    <n v="4998"/>
    <s v="R-In-CFLscw-Refl(12w)-dWP3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2"/>
    <s v="CFLratio0409"/>
    <s v="CFLratio0409"/>
    <s v="CFLscw-Refl(12w)"/>
    <s v="Standard"/>
    <s v="Res-Lighting-InGen_CFLratio0409_CFLscw-Refl-12w"/>
    <m/>
    <s v="DEER1314"/>
    <s v="DEER1314"/>
  </r>
  <r>
    <n v="4999"/>
    <s v="R-In-CFLscw-Refl(13w)-dWP40"/>
    <x v="481"/>
    <s v="DEER1314"/>
    <s v="Lighting Disposition"/>
    <d v="2014-08-29T00:00:00"/>
    <s v="Disposition: MeasuresList-October312014.xlsx"/>
    <s v="RobNc"/>
    <s v="Res-Iltg-dWatt-CFL"/>
    <s v="DEER"/>
    <s v="Scaled"/>
    <s v="BaseRatio"/>
    <n v="0"/>
    <n v="0"/>
    <s v="None"/>
    <m/>
    <b v="1"/>
    <m/>
    <b v="1"/>
    <s v="Res"/>
    <s v="Any"/>
    <x v="4"/>
    <s v="InGen"/>
    <s v="Ltg_Lamp"/>
    <x v="24"/>
    <m/>
    <m/>
    <s v="ILtg-CFL-Res"/>
    <m/>
    <s v="Res indoor Reflector CFL base case, Total Watts = 4.09 x Msr Watts"/>
    <s v="Res indoor Reflector CFL base case, Total Watts = 4.09 x Msr Watts"/>
    <x v="533"/>
    <s v="CFLratio0409"/>
    <s v="CFLratio0409"/>
    <s v="CFLscw-Refl(13w)"/>
    <s v="Standard"/>
    <s v="Res-Lighting-InGen_CFLratio0409_CFLscw-Refl-13w"/>
    <m/>
    <s v="DEER1314"/>
    <s v="DEER1314"/>
  </r>
  <r>
    <n v="5000"/>
    <s v="R-In-CFLscw-Refl(14w)-dWP4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4"/>
    <s v="CFLratio0409"/>
    <s v="CFLratio0409"/>
    <s v="CFLscw-Refl(14w)"/>
    <s v="Standard"/>
    <s v="Res-Lighting-InGen_CFLratio0409_CFLscw-Refl-14w"/>
    <m/>
    <s v="DEER1314"/>
    <s v="DEER1314"/>
  </r>
  <r>
    <n v="5001"/>
    <s v="R-In-CFLscw-Refl(16w)-dWP4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7"/>
    <s v="CFLratio0409"/>
    <s v="CFLratio0409"/>
    <s v="CFLscw-Refl(16w)"/>
    <s v="Standard"/>
    <s v="Res-Lighting-InGen_CFLratio0409_CFLscw-Refl-16w"/>
    <m/>
    <s v="DEER1314"/>
    <s v="DEER1314"/>
  </r>
  <r>
    <n v="5002"/>
    <s v="R-In-CFLscw-Refl(18w)-dWP55"/>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9"/>
    <s v="CFLratio0409"/>
    <s v="CFLratio0409"/>
    <s v="CFLscw-Refl(18w)"/>
    <s v="Standard"/>
    <m/>
    <m/>
    <s v="DEER1314"/>
    <s v="DEER1314"/>
  </r>
  <r>
    <n v="5003"/>
    <s v="R-In-CFLscw-Refl(19w)-dWP5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0"/>
    <s v="CFLratio0409"/>
    <s v="CFLratio0409"/>
    <s v="CFLscw-Refl(19w)"/>
    <s v="Standard"/>
    <m/>
    <m/>
    <s v="DEER1314"/>
    <s v="DEER1314"/>
  </r>
  <r>
    <n v="5004"/>
    <s v="R-In-CFLscw-Refl(20w)-dWP6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2"/>
    <s v="CFLratio0409"/>
    <s v="CFLratio0409"/>
    <s v="CFLscw-Refl(20w)"/>
    <s v="Standard"/>
    <m/>
    <m/>
    <s v="DEER1314"/>
    <s v="DEER1314"/>
  </r>
  <r>
    <n v="5005"/>
    <s v="R-In-CFLscw-Refl(22w)-dWP6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4"/>
    <s v="CFLratio0409"/>
    <s v="CFLratio0409"/>
    <s v="CFLscw-Refl(22w)"/>
    <s v="Standard"/>
    <m/>
    <m/>
    <s v="DEER1314"/>
    <s v="DEER1314"/>
  </r>
  <r>
    <n v="5006"/>
    <s v="R-In-CFLscw-Refl(24w)-dWP7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6"/>
    <s v="CFLratio0409"/>
    <s v="CFLratio0409"/>
    <s v="CFLscw-Refl(24w)"/>
    <s v="Standard"/>
    <s v="Res-Lighting-InGen_CFLratio0409_CFLscw-Refl-24w"/>
    <m/>
    <s v="DEER1314"/>
    <s v="DEER1314"/>
  </r>
  <r>
    <n v="5007"/>
    <s v="R-In-CFLscw-Refl(25w)-dWP7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7"/>
    <s v="CFLratio0409"/>
    <s v="CFLratio0409"/>
    <s v="CFLscw-Refl(25w)"/>
    <s v="Standard"/>
    <s v="Res-Lighting-InGen_CFLratio0409_CFLscw-Refl-25w"/>
    <m/>
    <s v="DEER1314"/>
    <s v="DEER1314"/>
  </r>
  <r>
    <n v="5008"/>
    <s v="R-In-CFLscw-Refl(26w)-dWP80"/>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8"/>
    <s v="CFLratio0409"/>
    <s v="CFLratio0409"/>
    <s v="CFLscw-Refl(26w)"/>
    <s v="Standard"/>
    <s v="Res-Lighting-InGen_CFLratio0409_CFLscw-Refl-26w"/>
    <m/>
    <s v="DEER1314"/>
    <s v="DEER1314"/>
  </r>
  <r>
    <n v="5009"/>
    <s v="R-In-CFLscw-Refl(27w)-dWP8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9"/>
    <s v="CFLratio0409"/>
    <s v="CFLratio0409"/>
    <s v="CFLscw-Refl(27w)"/>
    <s v="Standard"/>
    <s v="Res-Lighting-InGen_CFLratio0409_CFLscw-Refl-27w"/>
    <m/>
    <s v="DEER1314"/>
    <s v="DEER1314"/>
  </r>
  <r>
    <n v="5010"/>
    <s v="R-In-CFLscw-Refl(28w)-dWP8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50"/>
    <s v="CFLratio0409"/>
    <s v="CFLratio0409"/>
    <s v="CFLscw-Refl(28w)"/>
    <s v="Standard"/>
    <m/>
    <m/>
    <s v="DEER1314"/>
    <s v="DEER1314"/>
  </r>
  <r>
    <n v="5011"/>
    <s v="R-In-CFLscw-Refl(30w)-dWP92"/>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52"/>
    <s v="CFLratio0409"/>
    <s v="CFLratio0409"/>
    <s v="CFLscw-Refl(30w)"/>
    <s v="Standard"/>
    <m/>
    <m/>
    <s v="DEER1314"/>
    <s v="DEER1314"/>
  </r>
  <r>
    <n v="5012"/>
    <s v="R-In-CFLscw-Refl(32w)-dWP98"/>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54"/>
    <s v="CFLratio0409"/>
    <s v="CFLratio0409"/>
    <s v="CFLscw-Refl(32w)"/>
    <s v="Standard"/>
    <m/>
    <m/>
    <s v="DEER1314"/>
    <s v="DEER1314"/>
  </r>
  <r>
    <n v="5013"/>
    <s v="R-In-CFLscw-Refl(40w)-dWP123"/>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742"/>
    <s v="CFLratio0409"/>
    <s v="CFLratio0409"/>
    <s v="CFLscw-Refl(40w)"/>
    <s v="Standard"/>
    <m/>
    <m/>
    <s v="DEER1314"/>
    <s v="DEER1314"/>
  </r>
  <r>
    <n v="5014"/>
    <s v="R-In-CFLscw-Refl(42w)-dWP12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56"/>
    <s v="CFLratio0409"/>
    <s v="CFLratio0409"/>
    <s v="CFLscw-Refl(42w)"/>
    <s v="Standard"/>
    <m/>
    <m/>
    <s v="DEER1314"/>
    <s v="DEER1314"/>
  </r>
  <r>
    <n v="5015"/>
    <s v="R-In-CFLscw-Refl(45w)-dWP13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743"/>
    <s v="CFLratio0409"/>
    <s v="CFLratio0409"/>
    <s v="CFLscw-Refl(45w)"/>
    <s v="Standard"/>
    <m/>
    <m/>
    <s v="DEER1314"/>
    <s v="DEER1314"/>
  </r>
  <r>
    <n v="5016"/>
    <s v="R-In-CFLscw-Refl(55w)-dWP169"/>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58"/>
    <s v="CFLratio0409"/>
    <s v="CFLratio0409"/>
    <s v="CFLscw-Refl(55w)"/>
    <s v="Standard"/>
    <m/>
    <m/>
    <s v="DEER1314"/>
    <s v="DEER1314"/>
  </r>
  <r>
    <n v="5017"/>
    <s v="R-In-CFLscw-Refl(7w)-dWP2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62"/>
    <s v="CFLratio0409"/>
    <s v="CFLratio0409"/>
    <s v="CFLscw-Refl(7w)"/>
    <s v="Standard"/>
    <m/>
    <m/>
    <s v="DEER1314"/>
    <s v="DEER1314"/>
  </r>
  <r>
    <n v="5018"/>
    <s v="R-In-CFLscw-Refl(8w)-dWP24"/>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64"/>
    <s v="CFLratio0409"/>
    <s v="CFLratio0409"/>
    <s v="CFLscw-Refl(8w)"/>
    <s v="Standard"/>
    <m/>
    <m/>
    <s v="DEER1314"/>
    <s v="DEER1314"/>
  </r>
  <r>
    <n v="5019"/>
    <s v="R-In-CFLscw-Refl(9w)-dWP27"/>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65"/>
    <s v="CFLratio0409"/>
    <s v="CFLratio0409"/>
    <s v="CFLscw-Refl(9w)"/>
    <s v="Standard"/>
    <m/>
    <m/>
    <s v="DEER1314"/>
    <s v="DEER1314"/>
  </r>
  <r>
    <n v="5020"/>
    <s v="R-In-CFLscw-Refl-1(15w)-dWP46"/>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36"/>
    <s v="CFLratio0409"/>
    <s v="CFLratio0409"/>
    <s v="CFLscw-Refl-1(15w)"/>
    <s v="Standard"/>
    <m/>
    <m/>
    <s v="DEER1314"/>
    <s v="DEER1314"/>
  </r>
  <r>
    <n v="5021"/>
    <s v="R-In-CFLscw-Refl-1(23w)-dWP7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545"/>
    <s v="CFLratio0409"/>
    <s v="CFLratio0409"/>
    <s v="CFLscw-Refl-1(23w)"/>
    <s v="Standard"/>
    <m/>
    <m/>
    <s v="DEER1314"/>
    <s v="DEER1314"/>
  </r>
  <r>
    <n v="5022"/>
    <s v="R-In-CFLscw-Refl-2(23w)-dWP71"/>
    <x v="481"/>
    <s v="DEER1314"/>
    <s v="Lighting Disposition"/>
    <d v="2014-07-24T00:00:00"/>
    <s v="Disposition: MeasuresList-October312014.xlsx"/>
    <s v="RobNc"/>
    <s v="Res-Iltg-dWatt-CFL"/>
    <s v="DEER"/>
    <s v="Scaled"/>
    <s v="BaseRatio"/>
    <n v="0"/>
    <n v="0"/>
    <s v="None"/>
    <m/>
    <b v="0"/>
    <m/>
    <b v="1"/>
    <s v="Res"/>
    <s v="Any"/>
    <x v="4"/>
    <s v="InGen"/>
    <s v="Ltg_Lamp"/>
    <x v="24"/>
    <m/>
    <m/>
    <s v="ILtg-CFL-Res"/>
    <m/>
    <s v="Res indoor Reflector CFL base case, Total Watts = 4.09 x Msr Watts"/>
    <s v="Res indoor Reflector CFL base case, Total Watts = 4.09 x Msr Watts"/>
    <x v="1130"/>
    <s v="CFLratio0409"/>
    <s v="CFLratio0409"/>
    <s v="CFLscw-Refl-2(23w)"/>
    <s v="Standard"/>
    <m/>
    <s v="WP source: PGE3PLTG173r2; This measure replaces measure ID = R-In-CFLscw-Refl(40w)-dWP123"/>
    <s v="DEER1314"/>
    <s v="DEER1314"/>
  </r>
  <r>
    <n v="5023"/>
    <s v="R-InCmn-CFLfixt-16w(16w)-dWP40"/>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15"/>
    <s v="CFLratio0353"/>
    <s v="CFLratio0353"/>
    <s v="CFLfixt-16w(16w)"/>
    <s v="Standard"/>
    <m/>
    <m/>
    <s v="DEER1314"/>
    <s v="DEER1314"/>
  </r>
  <r>
    <n v="5024"/>
    <s v="R-InCmn-CFLfixt-22w(22w)-dWP55"/>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20"/>
    <s v="CFLratio0353"/>
    <s v="CFLratio0353"/>
    <s v="CFLfixt-22w(22w)"/>
    <s v="Standard"/>
    <m/>
    <m/>
    <s v="DEER1314"/>
    <s v="DEER1314"/>
  </r>
  <r>
    <n v="5025"/>
    <s v="R-InCmn-CFLfixt-23w(23w)-dWP58"/>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21"/>
    <s v="CFLratio0353"/>
    <s v="CFLratio0353"/>
    <s v="CFLfixt-23w(23w)"/>
    <s v="Standard"/>
    <m/>
    <m/>
    <s v="DEER1314"/>
    <s v="DEER1314"/>
  </r>
  <r>
    <n v="5026"/>
    <s v="R-InCmn-CFLfixt-25w(25w)-dWP63"/>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1"/>
    <s v="CFLratio0353"/>
    <s v="CFLratio0353"/>
    <s v="CFLfixt-25w(25w)"/>
    <s v="Standard"/>
    <m/>
    <m/>
    <s v="DEER1314"/>
    <s v="DEER1314"/>
  </r>
  <r>
    <n v="5027"/>
    <s v="R-InCmn-CFLfixt-26w(26w)-dWP65"/>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2"/>
    <s v="CFLratio0353"/>
    <s v="CFLratio0353"/>
    <s v="CFLfixt-26w(26w)"/>
    <s v="Standard"/>
    <m/>
    <m/>
    <s v="DEER1314"/>
    <s v="DEER1314"/>
  </r>
  <r>
    <n v="5028"/>
    <s v="R-InCmn-CFLfixt-27w(27w)-dWP68"/>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3"/>
    <s v="CFLratio0353"/>
    <s v="CFLratio0353"/>
    <s v="CFLfixt-27w(27w)"/>
    <s v="Standard"/>
    <m/>
    <m/>
    <s v="DEER1314"/>
    <s v="DEER1314"/>
  </r>
  <r>
    <n v="5029"/>
    <s v="R-InCmn-CFLfixt-28.33w(28.33w)-dWP7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1131"/>
    <s v="CFLratio0353"/>
    <s v="CFLratio0353"/>
    <s v="CFLfixt-28.33w(28.33w)"/>
    <s v="Standard"/>
    <m/>
    <m/>
    <s v="DEER1314"/>
    <s v="DEER1314"/>
  </r>
  <r>
    <n v="5030"/>
    <s v="R-InCmn-CFLfixt-28w(28w)-dWP70"/>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4"/>
    <s v="CFLratio0353"/>
    <s v="CFLratio0353"/>
    <s v="CFLfixt-28w(28w)"/>
    <s v="Standard"/>
    <m/>
    <m/>
    <s v="DEER1314"/>
    <s v="DEER1314"/>
  </r>
  <r>
    <n v="5031"/>
    <s v="R-InCmn-CFLfixt-29w(29w)-dWP73"/>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26"/>
    <s v="CFLratio0353"/>
    <s v="CFLratio0353"/>
    <s v="CFLfixt-29w(29w)"/>
    <s v="Standard"/>
    <m/>
    <m/>
    <s v="DEER1314"/>
    <s v="DEER1314"/>
  </r>
  <r>
    <n v="5032"/>
    <s v="R-InCmn-CFLfixt-30w(30w)-dWP75"/>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27"/>
    <s v="CFLratio0353"/>
    <s v="CFLratio0353"/>
    <s v="CFLfixt-30w(30w)"/>
    <s v="Standard"/>
    <m/>
    <m/>
    <s v="DEER1314"/>
    <s v="DEER1314"/>
  </r>
  <r>
    <n v="5033"/>
    <s v="R-InCmn-CFLfixt-32w(32w)-dWP80"/>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5"/>
    <s v="CFLratio0353"/>
    <s v="CFLratio0353"/>
    <s v="CFLfixt-32w(32w)"/>
    <s v="Standard"/>
    <m/>
    <m/>
    <s v="DEER1314"/>
    <s v="DEER1314"/>
  </r>
  <r>
    <n v="5034"/>
    <s v="R-InCmn-CFLfixt-36w(36w)-dWP9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8"/>
    <s v="CFLratio0353"/>
    <s v="CFLratio0353"/>
    <s v="CFLfixt-36w(36w)"/>
    <s v="Standard"/>
    <m/>
    <m/>
    <s v="DEER1314"/>
    <s v="DEER1314"/>
  </r>
  <r>
    <n v="5035"/>
    <s v="R-InCmn-CFLfixt-39w(39w)-dWP98"/>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30"/>
    <s v="CFLratio0353"/>
    <s v="CFLratio0353"/>
    <s v="CFLfixt-39w(39w)"/>
    <s v="Standard"/>
    <m/>
    <m/>
    <s v="DEER1314"/>
    <s v="DEER1314"/>
  </r>
  <r>
    <n v="5036"/>
    <s v="R-InCmn-CFLfixt-40w(40w)-dWP10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79"/>
    <s v="CFLratio0353"/>
    <s v="CFLratio0353"/>
    <s v="CFLfixt-40w(40w)"/>
    <s v="Standard"/>
    <m/>
    <m/>
    <s v="DEER1314"/>
    <s v="DEER1314"/>
  </r>
  <r>
    <n v="5037"/>
    <s v="R-InCmn-CFLfixt-44w(44w)-dWP11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33"/>
    <s v="CFLratio0353"/>
    <s v="CFLratio0353"/>
    <s v="CFLfixt-44w(44w)"/>
    <s v="Standard"/>
    <m/>
    <m/>
    <s v="DEER1314"/>
    <s v="DEER1314"/>
  </r>
  <r>
    <n v="5038"/>
    <s v="R-InCmn-CFLfixt-46w(46w)-dWP116"/>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35"/>
    <s v="CFLratio0353"/>
    <s v="CFLratio0353"/>
    <s v="CFLfixt-46w(46w)"/>
    <s v="Standard"/>
    <m/>
    <m/>
    <s v="DEER1314"/>
    <s v="DEER1314"/>
  </r>
  <r>
    <n v="5039"/>
    <s v="R-InCmn-CFLfixt-52w(52w)-dWP13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39"/>
    <s v="CFLratio0353"/>
    <s v="CFLratio0353"/>
    <s v="CFLfixt-52w(52w)"/>
    <s v="Standard"/>
    <m/>
    <m/>
    <s v="DEER1314"/>
    <s v="DEER1314"/>
  </r>
  <r>
    <n v="5040"/>
    <s v="R-InCmn-CFLfixt-54w(54w)-dWP136"/>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40"/>
    <s v="CFLratio0353"/>
    <s v="CFLratio0353"/>
    <s v="CFLfixt-54w(54w)"/>
    <s v="Standard"/>
    <m/>
    <m/>
    <s v="DEER1314"/>
    <s v="DEER1314"/>
  </r>
  <r>
    <n v="5041"/>
    <s v="R-InCmn-CFLfixt-55w(55w)-dWP139"/>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482"/>
    <s v="CFLratio0353"/>
    <s v="CFLratio0353"/>
    <s v="CFLfixt-55w(55w)"/>
    <s v="Standard"/>
    <m/>
    <m/>
    <s v="DEER1314"/>
    <s v="DEER1314"/>
  </r>
  <r>
    <n v="5042"/>
    <s v="R-InCmn-CFLfixt-64w(64w)-dWP161"/>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41"/>
    <s v="CFLratio0353"/>
    <s v="CFLratio0353"/>
    <s v="CFLfixt-64w(64w)"/>
    <s v="Standard"/>
    <m/>
    <m/>
    <s v="DEER1314"/>
    <s v="DEER1314"/>
  </r>
  <r>
    <n v="5043"/>
    <s v="R-InCmn-CFLfixt-69w(69w)-dWP174"/>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43"/>
    <s v="CFLratio0353"/>
    <s v="CFLratio0353"/>
    <s v="CFLfixt-69w(69w)"/>
    <s v="Standard"/>
    <m/>
    <m/>
    <s v="DEER1314"/>
    <s v="DEER1314"/>
  </r>
  <r>
    <n v="5044"/>
    <s v="R-InCmn-CFLfixt-72w(72w)-dWP182"/>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45"/>
    <s v="CFLratio0353"/>
    <s v="CFLratio0353"/>
    <s v="CFLfixt-72w(72w)"/>
    <s v="Standard"/>
    <m/>
    <m/>
    <s v="DEER1314"/>
    <s v="DEER1314"/>
  </r>
  <r>
    <n v="5045"/>
    <s v="R-InCmn-CFLfixt-92w(92w)-dWP232"/>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48"/>
    <s v="CFLratio0353"/>
    <s v="CFLratio0353"/>
    <s v="CFLfixt-92w(92w)"/>
    <s v="Standard"/>
    <m/>
    <m/>
    <s v="DEER1314"/>
    <s v="DEER1314"/>
  </r>
  <r>
    <n v="5046"/>
    <s v="R-InCmn-CFLfixt-Circ-22w(22w)-dWP55"/>
    <x v="529"/>
    <s v="DEER1314"/>
    <s v="Lighting Disposition"/>
    <d v="2014-07-24T00:00:00"/>
    <s v="Disposition: MeasuresList-October312014.xlsx"/>
    <s v="RobNc"/>
    <s v="Res-Iltg-Cmn-dWatt-CFL"/>
    <s v="DEER"/>
    <s v="Scaled"/>
    <s v="BaseRatio"/>
    <n v="0"/>
    <n v="0"/>
    <s v="None"/>
    <m/>
    <b v="0"/>
    <m/>
    <b v="1"/>
    <s v="Res"/>
    <s v="Any"/>
    <x v="4"/>
    <s v="InCommon"/>
    <s v="Ltg_Fixture"/>
    <x v="23"/>
    <m/>
    <m/>
    <s v="ILtg-CFLfix-ResCmnArea"/>
    <m/>
    <s v="CFL fixture based on:  Ballast; Total Watts = 3.53"/>
    <s v="CFL fixture based on:  Ballast; Total Watts = 3.53"/>
    <x v="650"/>
    <s v="CFLratio0353"/>
    <s v="CFLratio0353"/>
    <s v="CFLfixt-Circ-22w(22w)"/>
    <s v="Standard"/>
    <m/>
    <m/>
    <s v="DEER1314"/>
    <s v="DEER1314"/>
  </r>
  <r>
    <n v="5047"/>
    <s v="R-InCmn-CFLscw(11w)-dWP27"/>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494"/>
    <s v="CFLratio0347"/>
    <s v="CFLratio0347"/>
    <s v="CFLscw(11w)"/>
    <s v="Standard"/>
    <m/>
    <m/>
    <s v="DEER1314"/>
    <s v="DEER1314"/>
  </r>
  <r>
    <n v="5048"/>
    <s v="R-InCmn-CFLscw(13w)-dWP32"/>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496"/>
    <s v="CFLratio0347"/>
    <s v="CFLratio0347"/>
    <s v="CFLscw(13w)"/>
    <s v="Standard"/>
    <m/>
    <m/>
    <s v="DEER1314"/>
    <s v="DEER1314"/>
  </r>
  <r>
    <n v="5049"/>
    <s v="R-InCmn-CFLscw(14w)-dWP34"/>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497"/>
    <s v="CFLratio0347"/>
    <s v="CFLratio0347"/>
    <s v="CFLscw(14w)"/>
    <s v="Standard"/>
    <m/>
    <m/>
    <s v="DEER1314"/>
    <s v="DEER1314"/>
  </r>
  <r>
    <n v="5050"/>
    <s v="R-InCmn-CFLscw(15w)-dWP37"/>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499"/>
    <s v="CFLratio0347"/>
    <s v="CFLratio0347"/>
    <s v="CFLscw(15w)"/>
    <s v="Standard"/>
    <m/>
    <m/>
    <s v="DEER1314"/>
    <s v="DEER1314"/>
  </r>
  <r>
    <n v="5051"/>
    <s v="R-InCmn-CFLscw(18w)-dWP44"/>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02"/>
    <s v="CFLratio0347"/>
    <s v="CFLratio0347"/>
    <s v="CFLscw(18w)"/>
    <s v="Standard"/>
    <m/>
    <m/>
    <s v="DEER1314"/>
    <s v="DEER1314"/>
  </r>
  <r>
    <n v="5052"/>
    <s v="R-InCmn-CFLscw(19w)-dWP46"/>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03"/>
    <s v="CFLratio0347"/>
    <s v="CFLratio0347"/>
    <s v="CFLscw(19w)"/>
    <s v="Standard"/>
    <m/>
    <m/>
    <s v="DEER1314"/>
    <s v="DEER1314"/>
  </r>
  <r>
    <n v="5053"/>
    <s v="R-InCmn-CFLscw(20w)-dWP49"/>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05"/>
    <s v="CFLratio0347"/>
    <s v="CFLratio0347"/>
    <s v="CFLscw(20w)"/>
    <s v="Standard"/>
    <m/>
    <m/>
    <s v="DEER1314"/>
    <s v="DEER1314"/>
  </r>
  <r>
    <n v="5054"/>
    <s v="R-InCmn-CFLscw(23w)-dWP56"/>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08"/>
    <s v="CFLratio0347"/>
    <s v="CFLratio0347"/>
    <s v="CFLscw(23w)"/>
    <s v="Standard"/>
    <m/>
    <m/>
    <s v="DEER1314"/>
    <s v="DEER1314"/>
  </r>
  <r>
    <n v="5055"/>
    <s v="R-InCmn-CFLscw(25w)-dWP61"/>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0"/>
    <s v="CFLratio0347"/>
    <s v="CFLratio0347"/>
    <s v="CFLscw(25w)"/>
    <s v="Standard"/>
    <m/>
    <m/>
    <s v="DEER1314"/>
    <s v="DEER1314"/>
  </r>
  <r>
    <n v="5056"/>
    <s v="R-InCmn-CFLscw(26w)-dWP64"/>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1"/>
    <s v="CFLratio0347"/>
    <s v="CFLratio0347"/>
    <s v="CFLscw(26w)"/>
    <s v="Standard"/>
    <m/>
    <m/>
    <s v="DEER1314"/>
    <s v="DEER1314"/>
  </r>
  <r>
    <n v="5057"/>
    <s v="R-InCmn-CFLscw(27w)-dWP66"/>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2"/>
    <s v="CFLratio0347"/>
    <s v="CFLratio0347"/>
    <s v="CFLscw(27w)"/>
    <s v="Standard"/>
    <m/>
    <m/>
    <s v="DEER1314"/>
    <s v="DEER1314"/>
  </r>
  <r>
    <n v="5058"/>
    <s v="R-InCmn-CFLscw(28w)-dWP69"/>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3"/>
    <s v="CFLratio0347"/>
    <s v="CFLratio0347"/>
    <s v="CFLscw(28w)"/>
    <s v="Standard"/>
    <m/>
    <m/>
    <s v="DEER1314"/>
    <s v="DEER1314"/>
  </r>
  <r>
    <n v="5059"/>
    <s v="R-InCmn-CFLscw(32w)-dWP79"/>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7"/>
    <s v="CFLratio0347"/>
    <s v="CFLratio0347"/>
    <s v="CFLscw(32w)"/>
    <s v="Standard"/>
    <m/>
    <m/>
    <s v="DEER1314"/>
    <s v="DEER1314"/>
  </r>
  <r>
    <n v="5060"/>
    <s v="R-InCmn-CFLscw(36w)-dWP88"/>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653"/>
    <s v="CFLratio0347"/>
    <s v="CFLratio0347"/>
    <s v="CFLscw(36w)"/>
    <s v="Standard"/>
    <m/>
    <m/>
    <s v="DEER1314"/>
    <s v="DEER1314"/>
  </r>
  <r>
    <n v="5061"/>
    <s v="R-InCmn-CFLscw(42w)-dWP103"/>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19"/>
    <s v="CFLratio0347"/>
    <s v="CFLratio0347"/>
    <s v="CFLscw(42w)"/>
    <s v="Standard"/>
    <m/>
    <m/>
    <s v="DEER1314"/>
    <s v="DEER1314"/>
  </r>
  <r>
    <n v="5062"/>
    <s v="R-InCmn-CFLscw(55w)-dWP135"/>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21"/>
    <s v="CFLratio0347"/>
    <s v="CFLratio0347"/>
    <s v="CFLscw(55w)"/>
    <s v="Standard"/>
    <m/>
    <m/>
    <s v="DEER1314"/>
    <s v="DEER1314"/>
  </r>
  <r>
    <n v="5063"/>
    <s v="R-InCmn-CFLscw(9w)-dWP22"/>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non-refl CFL base case, Total Watts = 3.47 x Msr Watts"/>
    <s v="Res indoor non-refl CFL base case, Total Watts = 3.47 x Msr Watts"/>
    <x v="528"/>
    <s v="CFLratio0347"/>
    <s v="CFLratio0347"/>
    <s v="CFLscw(9w)"/>
    <s v="Standard"/>
    <m/>
    <m/>
    <s v="DEER1314"/>
    <s v="DEER1314"/>
  </r>
  <r>
    <n v="5064"/>
    <s v="R-InCmn-CFLscw-Refl(13w)-dWP40"/>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33"/>
    <s v="CFLratio0409"/>
    <s v="CFLratio0409"/>
    <s v="CFLscw-Refl(13w)"/>
    <s v="Standard"/>
    <m/>
    <m/>
    <s v="DEER1314"/>
    <s v="DEER1314"/>
  </r>
  <r>
    <n v="5065"/>
    <s v="R-InCmn-CFLscw-Refl(14w)-dWP43"/>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34"/>
    <s v="CFLratio0409"/>
    <s v="CFLratio0409"/>
    <s v="CFLscw-Refl(14w)"/>
    <s v="Standard"/>
    <m/>
    <m/>
    <s v="DEER1314"/>
    <s v="DEER1314"/>
  </r>
  <r>
    <n v="5066"/>
    <s v="R-InCmn-CFLscw-Refl(16w)-dWP49"/>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37"/>
    <s v="CFLratio0409"/>
    <s v="CFLratio0409"/>
    <s v="CFLscw-Refl(16w)"/>
    <s v="Standard"/>
    <m/>
    <m/>
    <s v="DEER1314"/>
    <s v="DEER1314"/>
  </r>
  <r>
    <n v="5067"/>
    <s v="R-InCmn-CFLscw-Refl(18w)-dWP55"/>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39"/>
    <s v="CFLratio0409"/>
    <s v="CFLratio0409"/>
    <s v="CFLscw-Refl(18w)"/>
    <s v="Standard"/>
    <m/>
    <m/>
    <s v="DEER1314"/>
    <s v="DEER1314"/>
  </r>
  <r>
    <n v="5068"/>
    <s v="R-InCmn-CFLscw-Refl(20w)-dWP61"/>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42"/>
    <s v="CFLratio0409"/>
    <s v="CFLratio0409"/>
    <s v="CFLscw-Refl(20w)"/>
    <s v="Standard"/>
    <m/>
    <m/>
    <s v="DEER1314"/>
    <s v="DEER1314"/>
  </r>
  <r>
    <n v="5069"/>
    <s v="R-InCmn-CFLscw-Refl(26w)-dWP80"/>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48"/>
    <s v="CFLratio0409"/>
    <s v="CFLratio0409"/>
    <s v="CFLscw-Refl(26w)"/>
    <s v="Standard"/>
    <m/>
    <m/>
    <s v="DEER1314"/>
    <s v="DEER1314"/>
  </r>
  <r>
    <n v="5070"/>
    <s v="R-InCmn-CFLscw-Refl(30w)-dWP92"/>
    <x v="530"/>
    <s v="DEER1314"/>
    <s v="Lighting Disposition"/>
    <d v="2014-05-30T00:00:00"/>
    <s v="Disposition: MeasuresList-October312014.xlsx"/>
    <s v="RobNc"/>
    <s v="Res-Iltg-Cmn-dWatt-CFL"/>
    <s v="DEER"/>
    <s v="Scaled"/>
    <s v="BaseRatio"/>
    <n v="0"/>
    <n v="0"/>
    <s v="None"/>
    <m/>
    <b v="1"/>
    <m/>
    <b v="1"/>
    <s v="Res"/>
    <s v="Any"/>
    <x v="4"/>
    <s v="InCommon"/>
    <s v="Ltg_Lamp"/>
    <x v="24"/>
    <m/>
    <m/>
    <s v="ILtg-CFL-ResCmn"/>
    <m/>
    <s v="Res indoor Reflector CFL base case, Total Watts = 4.09 x Msr Watts"/>
    <s v="Res indoor Reflector CFL base case, Total Watts = 4.09 x Msr Watts"/>
    <x v="552"/>
    <s v="CFLratio0409"/>
    <s v="CFLratio0409"/>
    <s v="CFLscw-Refl(30w)"/>
    <s v="Standard"/>
    <m/>
    <s v="Measure ID from May disposition with incorrectly lists measure ID as 30 watts instead of 15 watts.  Replacement measure ID is R-InCmn-CFLscw-Refl-2(15w)-dWP46"/>
    <s v="DEER1314"/>
    <s v="DEER1314"/>
  </r>
  <r>
    <n v="5071"/>
    <s v="R-InCmn-CFLscw-Refl(40w)-dWP123"/>
    <x v="530"/>
    <s v="DEER1314"/>
    <s v="Lighting Disposition"/>
    <d v="2014-05-30T00:00:00"/>
    <s v="Disposition: MeasuresList-October312014.xlsx"/>
    <s v="RobNc"/>
    <s v="Res-Iltg-Cmn-dWatt-CFL"/>
    <s v="DEER"/>
    <s v="Scaled"/>
    <s v="BaseRatio"/>
    <n v="0"/>
    <n v="0"/>
    <s v="None"/>
    <m/>
    <b v="1"/>
    <m/>
    <b v="1"/>
    <s v="Res"/>
    <s v="Any"/>
    <x v="4"/>
    <s v="InCommon"/>
    <s v="Ltg_Lamp"/>
    <x v="24"/>
    <m/>
    <m/>
    <s v="ILtg-CFL-ResCmn"/>
    <m/>
    <s v="Res indoor Reflector CFL base case, Total Watts = 4.09 x Msr Watts"/>
    <s v="Res indoor Reflector CFL base case, Total Watts = 4.09 x Msr Watts"/>
    <x v="742"/>
    <s v="CFLratio0409"/>
    <s v="CFLratio0409"/>
    <s v="CFLscw-Refl(40w)"/>
    <s v="Standard"/>
    <m/>
    <s v="Measure ID from May disposition with incorrectly lists measure ID as 40 watts instead of 23 watts.  Replacement measure ID is R-InCmn-CFLscw-Refl-2(23w)-dWP71"/>
    <s v="DEER1314"/>
    <s v="DEER1314"/>
  </r>
  <r>
    <n v="5072"/>
    <s v="R-InCmn-CFLscw-Refl-1(15w)-dWP46"/>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36"/>
    <s v="CFLratio0409"/>
    <s v="CFLratio0409"/>
    <s v="CFLscw-Refl-1(15w)"/>
    <s v="Standard"/>
    <m/>
    <m/>
    <s v="DEER1314"/>
    <s v="DEER1314"/>
  </r>
  <r>
    <n v="5073"/>
    <s v="R-InCmn-CFLscw-Refl-1(23w)-dWP71"/>
    <x v="530"/>
    <s v="DEER13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545"/>
    <s v="CFLratio0409"/>
    <s v="CFLratio0409"/>
    <s v="CFLscw-Refl-1(23w)"/>
    <s v="Standard"/>
    <m/>
    <m/>
    <s v="DEER1314"/>
    <s v="DEER1314"/>
  </r>
  <r>
    <n v="5074"/>
    <s v="R-InCmn-CFLscw-Refl-2(15w)-dWP46"/>
    <x v="530"/>
    <s v="DEER20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1132"/>
    <s v="CFLratio0409"/>
    <s v="CFLratio0409"/>
    <s v="CFLscw-Refl-2(15w)"/>
    <s v="Standard"/>
    <m/>
    <s v="Old Measure ID = R-InCmn-CFLscw-Refl(30w)-dWP92"/>
    <s v="None"/>
    <s v="DEER2014"/>
  </r>
  <r>
    <n v="5075"/>
    <s v="R-InCmn-CFLscw-Refl-2(23w)-dWP71"/>
    <x v="530"/>
    <s v="DEER2014"/>
    <s v="Lighting Disposition"/>
    <d v="2014-07-24T00:00:00"/>
    <s v="Disposition: MeasuresList-October312014.xlsx"/>
    <s v="RobNc"/>
    <s v="Res-Iltg-Cmn-dWatt-CFL"/>
    <s v="DEER"/>
    <s v="Scaled"/>
    <s v="BaseRatio"/>
    <n v="0"/>
    <n v="0"/>
    <s v="None"/>
    <m/>
    <b v="0"/>
    <m/>
    <b v="1"/>
    <s v="Res"/>
    <s v="Any"/>
    <x v="4"/>
    <s v="InCommon"/>
    <s v="Ltg_Lamp"/>
    <x v="24"/>
    <m/>
    <m/>
    <s v="ILtg-CFL-ResCmn"/>
    <m/>
    <s v="Res indoor Reflector CFL base case, Total Watts = 4.09 x Msr Watts"/>
    <s v="Res indoor Reflector CFL base case, Total Watts = 4.09 x Msr Watts"/>
    <x v="1130"/>
    <s v="CFLratio0409"/>
    <s v="CFLratio0409"/>
    <s v="CFLscw-Refl-2(23w)"/>
    <s v="Standard"/>
    <m/>
    <s v="WP source e.g.: SCE13LG017r0; Old Measure ID = R-InCmn-CFLscw-Refl(40w)-dWP123"/>
    <s v="None"/>
    <s v="DEER2014"/>
  </r>
  <r>
    <n v="5076"/>
    <s v="R-InCmn-LED-A19(10w)-dWP1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59"/>
    <s v="LEDratio0296"/>
    <s v="LEDratio0296"/>
    <s v="LED-A19(10w)"/>
    <s v="Standard"/>
    <m/>
    <m/>
    <s v="DEER1314"/>
    <s v="DEER1314"/>
  </r>
  <r>
    <n v="5077"/>
    <s v="R-InCmn-LED-A19(11w)-dWP2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0"/>
    <s v="LEDratio0296"/>
    <s v="LEDratio0296"/>
    <s v="LED-A19(11w)"/>
    <s v="Standard"/>
    <m/>
    <m/>
    <s v="DEER1314"/>
    <s v="DEER1314"/>
  </r>
  <r>
    <n v="5078"/>
    <s v="R-InCmn-LED-A19(12w)-dWP2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1"/>
    <s v="LEDratio0296"/>
    <s v="LEDratio0296"/>
    <s v="LED-A19(12w)"/>
    <s v="Standard"/>
    <m/>
    <m/>
    <s v="DEER1314"/>
    <s v="DEER1314"/>
  </r>
  <r>
    <n v="5079"/>
    <s v="R-InCmn-LED-A19(13w)-dWP2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2"/>
    <s v="LEDratio0296"/>
    <s v="LEDratio0296"/>
    <s v="LED-A19(13w)"/>
    <s v="Standard"/>
    <m/>
    <m/>
    <s v="DEER1314"/>
    <s v="DEER1314"/>
  </r>
  <r>
    <n v="5080"/>
    <s v="R-InCmn-LED-A19(14w)-dWP2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3"/>
    <s v="LEDratio0296"/>
    <s v="LEDratio0296"/>
    <s v="LED-A19(14w)"/>
    <s v="Standard"/>
    <m/>
    <m/>
    <s v="DEER1314"/>
    <s v="DEER1314"/>
  </r>
  <r>
    <n v="5081"/>
    <s v="R-InCmn-LED-A19(15w)-dWP2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4"/>
    <s v="LEDratio0296"/>
    <s v="LEDratio0296"/>
    <s v="LED-A19(15w)"/>
    <s v="Standard"/>
    <m/>
    <m/>
    <s v="DEER1314"/>
    <s v="DEER1314"/>
  </r>
  <r>
    <n v="5082"/>
    <s v="R-InCmn-LED-A19(16w)-dWP3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5"/>
    <s v="LEDratio0296"/>
    <s v="LEDratio0296"/>
    <s v="LED-A19(16w)"/>
    <s v="Standard"/>
    <m/>
    <m/>
    <s v="DEER1314"/>
    <s v="DEER1314"/>
  </r>
  <r>
    <n v="5083"/>
    <s v="R-InCmn-LED-A19(17w)-dWP3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6"/>
    <s v="LEDratio0296"/>
    <s v="LEDratio0296"/>
    <s v="LED-A19(17w)"/>
    <s v="Standard"/>
    <m/>
    <m/>
    <s v="DEER1314"/>
    <s v="DEER1314"/>
  </r>
  <r>
    <n v="5084"/>
    <s v="R-InCmn-LED-A19(18w)-dWP3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7"/>
    <s v="LEDratio0296"/>
    <s v="LEDratio0296"/>
    <s v="LED-A19(18w)"/>
    <s v="Standard"/>
    <m/>
    <m/>
    <s v="DEER1314"/>
    <s v="DEER1314"/>
  </r>
  <r>
    <n v="5085"/>
    <s v="R-InCmn-LED-A19(19w)-dWP3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8"/>
    <s v="LEDratio0296"/>
    <s v="LEDratio0296"/>
    <s v="LED-A19(19w)"/>
    <s v="Standard"/>
    <m/>
    <m/>
    <s v="DEER1314"/>
    <s v="DEER1314"/>
  </r>
  <r>
    <n v="5086"/>
    <s v="R-InCmn-LED-A19(20w)-dWP3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69"/>
    <s v="LEDratio0296"/>
    <s v="LEDratio0296"/>
    <s v="LED-A19(20w)"/>
    <s v="Standard"/>
    <m/>
    <m/>
    <s v="DEER1314"/>
    <s v="DEER1314"/>
  </r>
  <r>
    <n v="5087"/>
    <s v="R-InCmn-LED-A19(21w)-dWP4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0"/>
    <s v="LEDratio0296"/>
    <s v="LEDratio0296"/>
    <s v="LED-A19(21w)"/>
    <s v="Standard"/>
    <m/>
    <m/>
    <s v="DEER1314"/>
    <s v="DEER1314"/>
  </r>
  <r>
    <n v="5088"/>
    <s v="R-InCmn-LED-A19(22w)-dWP4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1"/>
    <s v="LEDratio0296"/>
    <s v="LEDratio0296"/>
    <s v="LED-A19(22w)"/>
    <s v="Standard"/>
    <m/>
    <m/>
    <s v="DEER1314"/>
    <s v="DEER1314"/>
  </r>
  <r>
    <n v="5089"/>
    <s v="R-InCmn-LED-A19(23w)-dWP4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2"/>
    <s v="LEDratio0296"/>
    <s v="LEDratio0296"/>
    <s v="LED-A19(23w)"/>
    <s v="Standard"/>
    <m/>
    <m/>
    <s v="DEER1314"/>
    <s v="DEER1314"/>
  </r>
  <r>
    <n v="5090"/>
    <s v="R-InCmn-LED-A19(24w)-dWP4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3"/>
    <s v="LEDratio0296"/>
    <s v="LEDratio0296"/>
    <s v="LED-A19(24w)"/>
    <s v="Standard"/>
    <m/>
    <m/>
    <s v="DEER1314"/>
    <s v="DEER1314"/>
  </r>
  <r>
    <n v="5091"/>
    <s v="R-InCmn-LED-A19(25w)-dWP4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4"/>
    <s v="LEDratio0296"/>
    <s v="LEDratio0296"/>
    <s v="LED-A19(25w)"/>
    <s v="Standard"/>
    <m/>
    <s v="WP source e.g.: SCE13LG106r0"/>
    <s v="DEER1314"/>
    <s v="DEER1314"/>
  </r>
  <r>
    <n v="5092"/>
    <s v="R-InCmn-LED-A19(4w)-dWP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7"/>
    <s v="LEDratio0296"/>
    <s v="LEDratio0296"/>
    <s v="LED-A19(4w)"/>
    <s v="Standard"/>
    <m/>
    <s v="WP source e.g.: SCE13LG106r1"/>
    <s v="DEER1314"/>
    <s v="DEER1314"/>
  </r>
  <r>
    <n v="5093"/>
    <s v="R-InCmn-LED-A19(6w)-dWP1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78"/>
    <s v="LEDratio0296"/>
    <s v="LEDratio0296"/>
    <s v="LED-A19(6w)"/>
    <s v="Standard"/>
    <m/>
    <m/>
    <s v="DEER1314"/>
    <s v="DEER1314"/>
  </r>
  <r>
    <n v="5094"/>
    <s v="R-InCmn-LED-A19(8w)-dWP1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80"/>
    <s v="LEDratio0296"/>
    <s v="LEDratio0296"/>
    <s v="LED-A19(8w)"/>
    <s v="Standard"/>
    <m/>
    <m/>
    <s v="DEER1314"/>
    <s v="DEER1314"/>
  </r>
  <r>
    <n v="5095"/>
    <s v="R-InCmn-LED-A19(9w)-dWP1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A19 Basecase, Total Watts = 2.96 x Msr Watts"/>
    <s v="LED A19 Basecase, Total Watts = 2.96 x Msr Watts"/>
    <x v="781"/>
    <s v="LEDratio0296"/>
    <s v="LEDratio0296"/>
    <s v="LED-A19(9w)"/>
    <s v="Standard"/>
    <m/>
    <m/>
    <s v="DEER1314"/>
    <s v="DEER1314"/>
  </r>
  <r>
    <n v="5096"/>
    <s v="R-InCmn-LED-Candle(1.8w)-dWP11"/>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785"/>
    <s v="LEDratio0735"/>
    <s v="LEDratio0735"/>
    <s v="LED-Candle(1.8w)"/>
    <s v="Standard"/>
    <m/>
    <s v="WP source e.g.: PGECOLTG163r2"/>
    <s v="DEER1314"/>
    <s v="DEER1314"/>
  </r>
  <r>
    <n v="5097"/>
    <s v="R-InCmn-LED-Candle(1w)-dWP6"/>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1133"/>
    <s v="LEDratio0735"/>
    <s v="LEDratio0735"/>
    <s v="LED-Candle(1w)"/>
    <s v="Standard"/>
    <m/>
    <s v="WP source e.g.: SCE13LG106rx"/>
    <s v="DEER1314"/>
    <s v="DEER1314"/>
  </r>
  <r>
    <n v="5098"/>
    <s v="R-InCmn-LED-Candle(2w)-dWP12"/>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786"/>
    <s v="LEDratio0735"/>
    <s v="LEDratio0735"/>
    <s v="LED-Candle(2w)"/>
    <s v="Standard"/>
    <m/>
    <s v="WP source e.g.: SCE13LG106rx. Also used by PGECOLTG163r3 (starting July 1, 2014)."/>
    <s v="DEER1314"/>
    <s v="DEER1314"/>
  </r>
  <r>
    <n v="5099"/>
    <s v="R-InCmn-LED-Candle(3w)-dWP19"/>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787"/>
    <s v="LEDratio0735"/>
    <s v="LEDratio0735"/>
    <s v="LED-Candle(3w)"/>
    <s v="Standard"/>
    <m/>
    <s v="WP source e.g.: PGECOLTG163r2"/>
    <s v="DEER1314"/>
    <s v="DEER1314"/>
  </r>
  <r>
    <n v="5100"/>
    <s v="R-InCmn-LED-Candle(4w)-dWP25"/>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1134"/>
    <s v="LEDratio0735"/>
    <s v="LEDratio0735"/>
    <s v="LED-Candle(4w)"/>
    <s v="Standard"/>
    <m/>
    <s v="WP source e.g.: SCE13LG106rx"/>
    <s v="DEER1314"/>
    <s v="DEER1314"/>
  </r>
  <r>
    <n v="5101"/>
    <s v="R-InCmn-LED-Candle(5w)-dWP31"/>
    <x v="531"/>
    <s v="DEER1314"/>
    <s v="Lighting Disposition"/>
    <d v="2014-07-30T00:00:00"/>
    <s v="Disposition: MeasuresList-October312014.xlsx"/>
    <s v="RobNc"/>
    <s v="Res-Iltg-Cmn-dWatt-CFL"/>
    <s v="DEER"/>
    <s v="Scaled"/>
    <s v="BaseRatio"/>
    <n v="0"/>
    <n v="0"/>
    <s v="None"/>
    <m/>
    <b v="0"/>
    <m/>
    <b v="1"/>
    <s v="Res"/>
    <s v="Any"/>
    <x v="4"/>
    <s v="InCommon"/>
    <s v="Ltg_Lamp"/>
    <x v="30"/>
    <m/>
    <m/>
    <s v="ILtg-Res-LED-15000hr-Cmn"/>
    <m/>
    <s v="LED Candelabra Basecase, Total Watts = 7.35 x Msr Watts"/>
    <s v="LED Candelabra Basecase, Total Watts = 7.35 x Msr Watts"/>
    <x v="1135"/>
    <s v="LEDratio0735"/>
    <s v="LEDratio0735"/>
    <s v="LED-Candle(5w)"/>
    <s v="Standard"/>
    <m/>
    <s v="WP source e.g.: SCE13LG106rx"/>
    <s v="DEER1314"/>
    <s v="DEER1314"/>
  </r>
  <r>
    <n v="5102"/>
    <s v="R-InCmn-LED-MR16(10w)-dWP32"/>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0"/>
    <s v="LEDratio0424"/>
    <s v="LEDratio0424"/>
    <s v="LED-MR16(10w)"/>
    <s v="Standard"/>
    <m/>
    <s v="WP source e.g.: SCE13LG106rx"/>
    <s v="DEER1314"/>
    <s v="DEER1314"/>
  </r>
  <r>
    <n v="5103"/>
    <s v="R-InCmn-LED-MR16(11w)-dWP3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1"/>
    <s v="LEDratio0424"/>
    <s v="LEDratio0424"/>
    <s v="LED-MR16(11w)"/>
    <s v="Standard"/>
    <m/>
    <s v="WP source e.g.: SCE13LG106rx"/>
    <s v="DEER1314"/>
    <s v="DEER1314"/>
  </r>
  <r>
    <n v="5104"/>
    <s v="R-InCmn-LED-MR16(12w)-dWP38"/>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2"/>
    <s v="LEDratio0424"/>
    <s v="LEDratio0424"/>
    <s v="LED-MR16(12w)"/>
    <s v="Standard"/>
    <m/>
    <s v="WP source e.g.: SCE13LG106rx"/>
    <s v="DEER1314"/>
    <s v="DEER1314"/>
  </r>
  <r>
    <n v="5105"/>
    <s v="R-InCmn-LED-MR16(3w)-dWP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4"/>
    <s v="LEDratio0424"/>
    <s v="LEDratio0424"/>
    <s v="LED-MR16(3w)"/>
    <s v="Standard"/>
    <m/>
    <s v="WP source e.g.: SCE13LG106r1"/>
    <s v="DEER1314"/>
    <s v="DEER1314"/>
  </r>
  <r>
    <n v="5106"/>
    <s v="R-InCmn-LED-MR16(6w)-dWP1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8"/>
    <s v="LEDratio0424"/>
    <s v="LEDratio0424"/>
    <s v="LED-MR16(6w)"/>
    <s v="Standard"/>
    <m/>
    <s v="WP source e.g.: SCE13LG106r1"/>
    <s v="DEER1314"/>
    <s v="DEER1314"/>
  </r>
  <r>
    <n v="5107"/>
    <s v="R-InCmn-LED-MR16(7w)-dWP22"/>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39"/>
    <s v="LEDratio0424"/>
    <s v="LEDratio0424"/>
    <s v="LED-MR16(7w)"/>
    <s v="Standard"/>
    <m/>
    <s v="WP source e.g.: SCE13LG106r0"/>
    <s v="DEER1314"/>
    <s v="DEER1314"/>
  </r>
  <r>
    <n v="5108"/>
    <s v="R-InCmn-LED-MR16(8w)-dWP2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41"/>
    <s v="LEDratio0424"/>
    <s v="LEDratio0424"/>
    <s v="LED-MR16(8w)"/>
    <s v="Standard"/>
    <m/>
    <s v="WP source e.g.: SCE13LG106r0"/>
    <s v="DEER1314"/>
    <s v="DEER1314"/>
  </r>
  <r>
    <n v="5109"/>
    <s v="R-InCmn-LED-MR16(9w)-dWP2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MR16 Basecase, Total Watts = 4.24 x Msr Watts"/>
    <s v="LED MR16 Basecase, Total Watts = 4.24 x Msr Watts"/>
    <x v="842"/>
    <s v="LEDratio0424"/>
    <s v="LEDratio0424"/>
    <s v="LED-MR16(9w)"/>
    <s v="Standard"/>
    <m/>
    <s v="WP source e.g.: SCE13LG106r0"/>
    <s v="DEER1314"/>
    <s v="DEER1314"/>
  </r>
  <r>
    <n v="5110"/>
    <s v="R-InCmn-LED-PAR20(10w)-dWP3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3"/>
    <s v="LEDratio0470"/>
    <s v="LEDratio0470"/>
    <s v="LED-PAR20(10w)"/>
    <s v="Standard"/>
    <m/>
    <s v="WP source e.g.: SCE13LG106r0"/>
    <s v="DEER1314"/>
    <s v="DEER1314"/>
  </r>
  <r>
    <n v="5111"/>
    <s v="R-InCmn-LED-PAR20(4w)-dWP14"/>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4"/>
    <s v="LEDratio0470"/>
    <s v="LEDratio0470"/>
    <s v="LED-PAR20(4w)"/>
    <s v="Standard"/>
    <m/>
    <s v="WP source e.g.: SCE13LG106r0"/>
    <s v="DEER1314"/>
    <s v="DEER1314"/>
  </r>
  <r>
    <n v="5112"/>
    <s v="R-InCmn-LED-PAR20(6w)-dWP22"/>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6"/>
    <s v="LEDratio0470"/>
    <s v="LEDratio0470"/>
    <s v="LED-PAR20(6w)"/>
    <s v="Standard"/>
    <m/>
    <s v="WP source e.g.: SCE13LG106r1"/>
    <s v="DEER1314"/>
    <s v="DEER1314"/>
  </r>
  <r>
    <n v="5113"/>
    <s v="R-InCmn-LED-PAR20(7w)-dWP2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7"/>
    <s v="LEDratio0470"/>
    <s v="LEDratio0470"/>
    <s v="LED-PAR20(7w)"/>
    <s v="Standard"/>
    <m/>
    <s v="WP source e.g.: SCE13LG106r0"/>
    <s v="DEER1314"/>
    <s v="DEER1314"/>
  </r>
  <r>
    <n v="5114"/>
    <s v="R-InCmn-LED-PAR20(8w)-dWP2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8"/>
    <s v="LEDratio0470"/>
    <s v="LEDratio0470"/>
    <s v="LED-PAR20(8w)"/>
    <s v="Standard"/>
    <m/>
    <s v="WP source e.g.: SCE13LG106r1"/>
    <s v="DEER1314"/>
    <s v="DEER1314"/>
  </r>
  <r>
    <n v="5115"/>
    <s v="R-InCmn-LED-PAR20(9w)-dWP3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20 Basecase, Total Watts = 4.70 x Msr Watts"/>
    <s v="LED PAR20 Basecase, Total Watts = 4.70 x Msr Watts"/>
    <x v="849"/>
    <s v="LEDratio0470"/>
    <s v="LEDratio0470"/>
    <s v="LED-PAR20(9w)"/>
    <s v="Standard"/>
    <m/>
    <s v="WP source e.g.: SCE13LG106r0"/>
    <s v="DEER1314"/>
    <s v="DEER1314"/>
  </r>
  <r>
    <n v="5116"/>
    <s v="R-InCmn-LED-PAR30(10w)-dWP24"/>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0"/>
    <s v="LEDratio0342"/>
    <s v="LEDratio0342"/>
    <s v="LED-PAR30(10w)"/>
    <s v="Standard"/>
    <m/>
    <s v="WP source e.g.: SCE13LG106r0"/>
    <s v="DEER1314"/>
    <s v="DEER1314"/>
  </r>
  <r>
    <n v="5117"/>
    <s v="R-InCmn-LED-PAR30(11w)-dWP26"/>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1"/>
    <s v="LEDratio0342"/>
    <s v="LEDratio0342"/>
    <s v="LED-PAR30(11w)"/>
    <s v="Standard"/>
    <m/>
    <s v="WP source e.g.: SCE13LG106r0"/>
    <s v="DEER1314"/>
    <s v="DEER1314"/>
  </r>
  <r>
    <n v="5118"/>
    <s v="R-InCmn-LED-PAR30(12w)-dWP2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2"/>
    <s v="LEDratio0342"/>
    <s v="LEDratio0342"/>
    <s v="LED-PAR30(12w)"/>
    <s v="Standard"/>
    <m/>
    <s v="WP source e.g.: SCE13LG106r0"/>
    <s v="DEER1314"/>
    <s v="DEER1314"/>
  </r>
  <r>
    <n v="5119"/>
    <s v="R-InCmn-LED-PAR30(13w)-dWP3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3"/>
    <s v="LEDratio0342"/>
    <s v="LEDratio0342"/>
    <s v="LED-PAR30(13w)"/>
    <s v="Standard"/>
    <m/>
    <s v="WP source e.g.: SCE13LG106r0"/>
    <s v="DEER1314"/>
    <s v="DEER1314"/>
  </r>
  <r>
    <n v="5120"/>
    <s v="R-InCmn-LED-PAR30(14w)-dWP3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4"/>
    <s v="LEDratio0342"/>
    <s v="LEDratio0342"/>
    <s v="LED-PAR30(14w)"/>
    <s v="Standard"/>
    <m/>
    <s v="WP source e.g.: SCE13LG106r0"/>
    <s v="DEER1314"/>
    <s v="DEER1314"/>
  </r>
  <r>
    <n v="5121"/>
    <s v="R-InCmn-LED-PAR30(15w)-dWP36"/>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5"/>
    <s v="LEDratio0342"/>
    <s v="LEDratio0342"/>
    <s v="LED-PAR30(15w)"/>
    <s v="Standard"/>
    <m/>
    <s v="WP source e.g.: SCE13LG106r1"/>
    <s v="DEER1314"/>
    <s v="DEER1314"/>
  </r>
  <r>
    <n v="5122"/>
    <s v="R-InCmn-LED-PAR30(16w)-dWP38"/>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6"/>
    <s v="LEDratio0342"/>
    <s v="LEDratio0342"/>
    <s v="LED-PAR30(16w)"/>
    <s v="Standard"/>
    <m/>
    <s v="WP source e.g.: SCE13LG106r0"/>
    <s v="DEER1314"/>
    <s v="DEER1314"/>
  </r>
  <r>
    <n v="5123"/>
    <s v="R-InCmn-LED-PAR30(17w)-dWP4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7"/>
    <s v="LEDratio0342"/>
    <s v="LEDratio0342"/>
    <s v="LED-PAR30(17w)"/>
    <s v="Standard"/>
    <m/>
    <s v="WP source e.g.: SCE13LG106r0"/>
    <s v="DEER1314"/>
    <s v="DEER1314"/>
  </r>
  <r>
    <n v="5124"/>
    <s v="R-InCmn-LED-PAR30(18w)-dWP4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8"/>
    <s v="LEDratio0342"/>
    <s v="LEDratio0342"/>
    <s v="LED-PAR30(18w)"/>
    <s v="Standard"/>
    <m/>
    <s v="WP source e.g.: SCE13LG106r0"/>
    <s v="DEER1314"/>
    <s v="DEER1314"/>
  </r>
  <r>
    <n v="5125"/>
    <s v="R-InCmn-LED-PAR30(19w)-dWP4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59"/>
    <s v="LEDratio0342"/>
    <s v="LEDratio0342"/>
    <s v="LED-PAR30(19w)"/>
    <s v="Standard"/>
    <m/>
    <s v="WP source e.g.: SCE13LG106r0"/>
    <s v="DEER1314"/>
    <s v="DEER1314"/>
  </r>
  <r>
    <n v="5126"/>
    <s v="R-InCmn-LED-PAR30(20w)-dWP48"/>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60"/>
    <s v="LEDratio0342"/>
    <s v="LEDratio0342"/>
    <s v="LED-PAR30(20w)"/>
    <s v="Standard"/>
    <m/>
    <s v="WP source e.g.: SCE13LG106r0"/>
    <s v="DEER1314"/>
    <s v="DEER1314"/>
  </r>
  <r>
    <n v="5127"/>
    <s v="R-InCmn-LED-PAR30(6w)-dWP14"/>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61"/>
    <s v="LEDratio0342"/>
    <s v="LEDratio0342"/>
    <s v="LED-PAR30(6w)"/>
    <s v="Standard"/>
    <m/>
    <s v="WP source e.g.: SCE13LG106r1"/>
    <s v="DEER1314"/>
    <s v="DEER1314"/>
  </r>
  <r>
    <n v="5128"/>
    <s v="R-InCmn-LED-PAR30(8w)-dWP1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0 Basecase, Total Watts = 3.42 x Msr Watts"/>
    <s v="LED PAR30 Basecase, Total Watts = 3.42 x Msr Watts"/>
    <x v="862"/>
    <s v="LEDratio0342"/>
    <s v="LEDratio0342"/>
    <s v="LED-PAR30(8w)"/>
    <s v="Standard"/>
    <m/>
    <s v="WP source e.g.: SCE13LG106r0"/>
    <s v="DEER1314"/>
    <s v="DEER1314"/>
  </r>
  <r>
    <n v="5129"/>
    <s v="R-InCmn-LED-PAR38(10w)-dWP28"/>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3"/>
    <s v="LEDratio0381"/>
    <s v="LEDratio0381"/>
    <s v="LED-PAR38(10w)"/>
    <s v="Standard"/>
    <m/>
    <s v="WP source e.g.: SCE13LG106r0"/>
    <s v="DEER1314"/>
    <s v="DEER1314"/>
  </r>
  <r>
    <n v="5130"/>
    <s v="R-InCmn-LED-PAR38(12w)-dWP3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4"/>
    <s v="LEDratio0381"/>
    <s v="LEDratio0381"/>
    <s v="LED-PAR38(12w)"/>
    <s v="Standard"/>
    <m/>
    <s v="WP source e.g.: SCE13LG106r0"/>
    <s v="DEER1314"/>
    <s v="DEER1314"/>
  </r>
  <r>
    <n v="5131"/>
    <s v="R-InCmn-LED-PAR38(13w)-dWP36"/>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5"/>
    <s v="LEDratio0381"/>
    <s v="LEDratio0381"/>
    <s v="LED-PAR38(13w)"/>
    <s v="Standard"/>
    <m/>
    <s v="WP source e.g.: SCE13LG106r0"/>
    <s v="DEER1314"/>
    <s v="DEER1314"/>
  </r>
  <r>
    <n v="5132"/>
    <s v="R-InCmn-LED-PAR38(14w)-dWP3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6"/>
    <s v="LEDratio0381"/>
    <s v="LEDratio0381"/>
    <s v="LED-PAR38(14w)"/>
    <s v="Standard"/>
    <m/>
    <s v="WP source e.g.: SCE13LG106r0"/>
    <s v="DEER1314"/>
    <s v="DEER1314"/>
  </r>
  <r>
    <n v="5133"/>
    <s v="R-InCmn-LED-PAR38(15w)-dWP42"/>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7"/>
    <s v="LEDratio0381"/>
    <s v="LEDratio0381"/>
    <s v="LED-PAR38(15w)"/>
    <s v="Standard"/>
    <m/>
    <s v="WP source e.g.: SCE13LG106r0"/>
    <s v="DEER1314"/>
    <s v="DEER1314"/>
  </r>
  <r>
    <n v="5134"/>
    <s v="R-InCmn-LED-PAR38(16w)-dWP44"/>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8"/>
    <s v="LEDratio0381"/>
    <s v="LEDratio0381"/>
    <s v="LED-PAR38(16w)"/>
    <s v="Standard"/>
    <m/>
    <s v="WP source e.g.: SCE13LG106r0"/>
    <s v="DEER1314"/>
    <s v="DEER1314"/>
  </r>
  <r>
    <n v="5135"/>
    <s v="R-InCmn-LED-PAR38(17w)-dWP4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69"/>
    <s v="LEDratio0381"/>
    <s v="LEDratio0381"/>
    <s v="LED-PAR38(17w)"/>
    <s v="Standard"/>
    <m/>
    <s v="WP source e.g.: SCE13LG106r1"/>
    <s v="DEER1314"/>
    <s v="DEER1314"/>
  </r>
  <r>
    <n v="5136"/>
    <s v="R-InCmn-LED-PAR38(18w)-dWP50"/>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0"/>
    <s v="LEDratio0381"/>
    <s v="LEDratio0381"/>
    <s v="LED-PAR38(18w)"/>
    <s v="Standard"/>
    <m/>
    <s v="WP source e.g.: SCE13LG106r0"/>
    <s v="DEER1314"/>
    <s v="DEER1314"/>
  </r>
  <r>
    <n v="5137"/>
    <s v="R-InCmn-LED-PAR38(19w)-dWP5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1"/>
    <s v="LEDratio0381"/>
    <s v="LEDratio0381"/>
    <s v="LED-PAR38(19w)"/>
    <s v="Standard"/>
    <m/>
    <s v="WP source e.g.: SCE13LG106r0"/>
    <s v="DEER1314"/>
    <s v="DEER1314"/>
  </r>
  <r>
    <n v="5138"/>
    <s v="R-InCmn-LED-PAR38(20w)-dWP56"/>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3"/>
    <s v="LEDratio0381"/>
    <s v="LEDratio0381"/>
    <s v="LED-PAR38(20w)"/>
    <s v="Standard"/>
    <m/>
    <s v="WP source e.g.: SCE13LG106r0"/>
    <s v="DEER1314"/>
    <s v="DEER1314"/>
  </r>
  <r>
    <n v="5139"/>
    <s v="R-InCmn-LED-PAR38(21w)-dWP5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4"/>
    <s v="LEDratio0381"/>
    <s v="LEDratio0381"/>
    <s v="LED-PAR38(21w)"/>
    <s v="Standard"/>
    <m/>
    <s v="WP source e.g.: SCE13LG106r0"/>
    <s v="DEER1314"/>
    <s v="DEER1314"/>
  </r>
  <r>
    <n v="5140"/>
    <s v="R-InCmn-LED-PAR38(22w)-dWP61"/>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5"/>
    <s v="LEDratio0381"/>
    <s v="LEDratio0381"/>
    <s v="LED-PAR38(22w)"/>
    <s v="Standard"/>
    <m/>
    <s v="WP source e.g.: SCE13LG106r0"/>
    <s v="DEER1314"/>
    <s v="DEER1314"/>
  </r>
  <r>
    <n v="5141"/>
    <s v="R-InCmn-LED-PAR38(23w)-dWP64"/>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6"/>
    <s v="LEDratio0381"/>
    <s v="LEDratio0381"/>
    <s v="LED-PAR38(23w)"/>
    <s v="Standard"/>
    <m/>
    <s v="WP source e.g.: SCE13LG106r0"/>
    <s v="DEER1314"/>
    <s v="DEER1314"/>
  </r>
  <r>
    <n v="5142"/>
    <s v="R-InCmn-LED-PAR38(24w)-dWP67"/>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7"/>
    <s v="LEDratio0381"/>
    <s v="LEDratio0381"/>
    <s v="LED-PAR38(24w)"/>
    <s v="Standard"/>
    <m/>
    <s v="WP source e.g.: SCE13LG106r0"/>
    <s v="DEER1314"/>
    <s v="DEER1314"/>
  </r>
  <r>
    <n v="5143"/>
    <s v="R-InCmn-LED-PAR38(25w)-dWP70"/>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8"/>
    <s v="LEDratio0381"/>
    <s v="LEDratio0381"/>
    <s v="LED-PAR38(25w)"/>
    <s v="Standard"/>
    <m/>
    <s v="WP source e.g.: SCE13LG106rx"/>
    <s v="DEER1314"/>
    <s v="DEER1314"/>
  </r>
  <r>
    <n v="5144"/>
    <s v="R-InCmn-LED-PAR38(26w)-dWP73"/>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79"/>
    <s v="LEDratio0381"/>
    <s v="LEDratio0381"/>
    <s v="LED-PAR38(26w)"/>
    <s v="Standard"/>
    <m/>
    <s v="WP source e.g.: SCE13LG106rx"/>
    <s v="DEER1314"/>
    <s v="DEER1314"/>
  </r>
  <r>
    <n v="5145"/>
    <s v="R-InCmn-LED-PAR38(27w)-dWP75"/>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80"/>
    <s v="LEDratio0381"/>
    <s v="LEDratio0381"/>
    <s v="LED-PAR38(27w)"/>
    <s v="Standard"/>
    <m/>
    <s v="WP source e.g.: SCE13LG106rx"/>
    <s v="DEER1314"/>
    <s v="DEER1314"/>
  </r>
  <r>
    <n v="5146"/>
    <s v="R-InCmn-LED-PAR38(7w)-dWP19"/>
    <x v="531"/>
    <s v="DEER1314"/>
    <s v="Lighting Disposition"/>
    <d v="2014-07-30T00:00:00"/>
    <s v="Disposition: MeasuresList-October312014.xlsx"/>
    <s v="RobNc"/>
    <s v="Res-Iltg-Cmn-dWatt-CFL"/>
    <s v="DEER"/>
    <s v="Scaled"/>
    <s v="BaseRatio"/>
    <n v="0"/>
    <n v="0"/>
    <s v="None"/>
    <m/>
    <b v="0"/>
    <m/>
    <b v="1"/>
    <s v="Res"/>
    <s v="Any"/>
    <x v="4"/>
    <s v="InCommon"/>
    <s v="Ltg_Lamp"/>
    <x v="30"/>
    <m/>
    <m/>
    <s v="ILtg-Res-LED-20000hr-Cmn"/>
    <m/>
    <s v="LED PAR38 Basecase, Total Watts = 3.81 x Msr Watts"/>
    <s v="LED PAR38 Basecase, Total Watts = 3.81 x Msr Watts"/>
    <x v="881"/>
    <s v="LEDratio0381"/>
    <s v="LEDratio0381"/>
    <s v="LED-PAR38(7w)"/>
    <s v="Standard"/>
    <m/>
    <s v="WP source e.g.: SCE13LG106r1"/>
    <s v="DEER1314"/>
    <s v="DEER1314"/>
  </r>
  <r>
    <n v="5147"/>
    <s v="R-InCmn-LFLmpBlst-T8-24in-17w+El-IS-RLO(27w)-dWP6"/>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24 inch, 17W, 1200 lm, CRI = 90, rated life = 15000 hours (2): LF Ballast: Electronic, Instant Start, Normal LO (1); Total Watts = 33"/>
    <s v="LF lamp and ballast: LF lamp: T8, 24 inch, 17W, 1200 lm, CRI = 90, rated life = 15000 hours (2): LF Ballast: Electronic, Instant Start, Normal LO (1); Total Watts = 33"/>
    <x v="1136"/>
    <s v="LFLmpBlst-T8-24in-17w+El-IS-NLO(33w)"/>
    <s v="LFLmpBlst-T8-24in-17w+El-IS-NLO(33w)"/>
    <s v="LFLmpBlst-T8-24in-17w+El-IS-RLO(27w)"/>
    <s v="Standard"/>
    <m/>
    <s v="WP source e.g.: SCE13LG106r0"/>
    <s v="DEER1314"/>
    <s v="DEER1314"/>
  </r>
  <r>
    <n v="5148"/>
    <s v="R-InCmn-LFLmpBlst-T8-24in-17w+El-IS-RLO(42w)-dWP5"/>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24 inch, 17W, 1200 lm, CRI = 90, rated life = 15000 hours (3): LF Ballast: Electronic, Instant Start, Normal LO (1); Total Watts = 47"/>
    <s v="LF lamp and ballast: LF lamp: T8, 24 inch, 17W, 1200 lm, CRI = 90, rated life = 15000 hours (3): LF Ballast: Electronic, Instant Start, Normal LO (1); Total Watts = 47"/>
    <x v="1137"/>
    <s v="LFLmpBlst-T8-24in-17w+El-IS-NLO(47w)"/>
    <s v="LFLmpBlst-T8-24in-17w+El-IS-NLO(47w)"/>
    <s v="LFLmpBlst-T8-24in-17w+El-IS-RLO(42w)"/>
    <s v="Standard"/>
    <m/>
    <s v="WP source e.g.: SCE13LG106r0"/>
    <s v="DEER1314"/>
    <s v="DEER1314"/>
  </r>
  <r>
    <n v="5149"/>
    <s v="R-InCmn-LFLmpBlst-T8-24in-17w+El-IS-RLO(53w)-dWP8"/>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24 inch, 17W, 1200 lm, CRI = 90, rated life = 15000 hours (4): LF Ballast: Electronic, Instant Start, Normal LO (1); Total Watts = 61"/>
    <s v="LF lamp and ballast: LF lamp: T8, 24 inch, 17W, 1200 lm, CRI = 90, rated life = 15000 hours (4): LF Ballast: Electronic, Instant Start, Normal LO (1); Total Watts = 61"/>
    <x v="1138"/>
    <s v="LFLmpBlst-T8-24in-17w+El-IS-NLO(61w)"/>
    <s v="LFLmpBlst-T8-24in-17w+El-IS-NLO(61w)"/>
    <s v="LFLmpBlst-T8-24in-17w+El-IS-RLO(53w)"/>
    <s v="Standard"/>
    <m/>
    <s v="WP source e.g.: SCE13LG106r0"/>
    <s v="DEER1314"/>
    <s v="DEER1314"/>
  </r>
  <r>
    <n v="5150"/>
    <s v="R-InCmn-LFLmpBlst-T8-24in-17w+El-PS-NLO(15w)-dWP2"/>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24 inch, 17W, 1200 lm, CRI = 90, rated life = 15000 hours (1): LF Ballast: Electronic, Instant Start, Normal LO (0.5); Total Watts = 17"/>
    <s v="LF lamp and ballast: LF lamp: T8, 24 inch, 17W, 1200 lm, CRI = 90, rated life = 15000 hours (1): LF Ballast: Electronic, Instant Start, Normal LO (0.5); Total Watts = 17"/>
    <x v="1139"/>
    <s v="LFLmpBlst-T8-24in-17w+El-IS-NLO(17w)"/>
    <s v="LFLmpBlst-T8-24in-17w+El-IS-NLO(17w)"/>
    <s v="LFLmpBlst-T8-24in-17w+El-PS-NLO(15w)"/>
    <s v="Standard"/>
    <m/>
    <s v="WP source e.g.: SCE13LG106r0"/>
    <s v="DEER1314"/>
    <s v="DEER1314"/>
  </r>
  <r>
    <n v="5151"/>
    <s v="R-InCmn-LFLmpBlst-T8-36in-25w+El-IS-RLO(21w)-dWP5"/>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36 inch, 25W, 1925 lm, CRI = 70, rated life = 20000 hours (1): LF Ballast: Electronic, Instant Start, Normal LO (1); Total Watts = 26"/>
    <s v="LF lamp and ballast: LF lamp: T8, 36 inch, 25W, 1925 lm, CRI = 70, rated life = 20000 hours (1): LF Ballast: Electronic, Instant Start, Normal LO (1); Total Watts = 26"/>
    <x v="1140"/>
    <s v="LFLmpBlst-T8-36in-25w+El-IS-NLO(26w)"/>
    <s v="LFLmpBlst-T8-36in-25w+El-IS-NLO(26w)"/>
    <s v="LFLmpBlst-T8-36in-25w+El-IS-RLO(21w)"/>
    <s v="Standard"/>
    <m/>
    <s v="WP source e.g.: SCE13LG106rx"/>
    <s v="DEER1314"/>
    <s v="DEER1314"/>
  </r>
  <r>
    <n v="5152"/>
    <s v="R-InCmn-LFLmpBlst-T8-36in-25w+El-IS-RLO(38w)-dWP8"/>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36 inch, 25W, 1925 lm, CRI = 70, rated life = 20000 hours (2): LF Ballast: Electronic, Instant Start, Normal LO (1); Total Watts = 46"/>
    <s v="LF lamp and ballast: LF lamp: T8, 36 inch, 25W, 1925 lm, CRI = 70, rated life = 20000 hours (2): LF Ballast: Electronic, Instant Start, Normal LO (1); Total Watts = 46"/>
    <x v="1141"/>
    <s v="LFLmpBlst-T8-36in-25w+El-IS-NLO(46w)"/>
    <s v="LFLmpBlst-T8-36in-25w+El-IS-NLO(46w)"/>
    <s v="LFLmpBlst-T8-36in-25w+El-IS-RLO(38w)"/>
    <s v="Standard"/>
    <m/>
    <s v="WP source e.g.: SCE13LG106rx"/>
    <s v="DEER1314"/>
    <s v="DEER1314"/>
  </r>
  <r>
    <n v="5153"/>
    <s v="R-InCmn-LFLmpBlst-T8-36in-25w+El-IS-RLO(77w)-dWP10"/>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36 inch, 25W, 1925 lm, CRI = 70, rated life = 20000 hours (4): LF Ballast: Electronic, Instant Start, Normal LO (1); Total Watts = 87"/>
    <s v="LF lamp and ballast: LF lamp: T8, 36 inch, 25W, 1925 lm, CRI = 70, rated life = 20000 hours (4): LF Ballast: Electronic, Instant Start, Normal LO (1); Total Watts = 87"/>
    <x v="1142"/>
    <s v="LFLmpBlst-T8-36in-25w+El-IS-NLO(87w)"/>
    <s v="LFLmpBlst-T8-36in-25w+El-IS-NLO(87w)"/>
    <s v="LFLmpBlst-T8-36in-25w+El-IS-RLO(77w)"/>
    <s v="Standard"/>
    <m/>
    <s v="WP source e.g.: SCE13LG106rx"/>
    <s v="DEER1314"/>
    <s v="DEER1314"/>
  </r>
  <r>
    <n v="5154"/>
    <s v="R-InCmn-LFLmpBlst-T8-36in-25w+El-PS-NLO(58w)-dWP9"/>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36 inch, 25W, 1925 lm, CRI = 70, rated life = 20000 hours (3): LF Ballast: Electronic, Instant Start, Normal LO (1); Total Watts = 67"/>
    <s v="LF lamp and ballast: LF lamp: T8, 36 inch, 25W, 1925 lm, CRI = 70, rated life = 20000 hours (3): LF Ballast: Electronic, Instant Start, Normal LO (1); Total Watts = 67"/>
    <x v="1143"/>
    <s v="LFLmpBlst-T8-36in-25w+El-IS-NLO(67w)"/>
    <s v="LFLmpBlst-T8-36in-25w+El-IS-NLO(67w)"/>
    <s v="LFLmpBlst-T8-36in-25w+El-PS-NLO(58w)"/>
    <s v="Standard"/>
    <m/>
    <s v="WP source e.g.: SCE13LG106r1"/>
    <s v="DEER1314"/>
    <s v="DEER1314"/>
  </r>
  <r>
    <n v="5155"/>
    <s v="R-InCmn-LFLmpBlst-T8-48in-25w+El-IS-NLO(23w)-dWP7"/>
    <x v="532"/>
    <s v="DEER20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8"/>
    <s v="LFLmpBlst-T8-48in-32w-1g+El-IS-NLO-3(30w)"/>
    <s v="LFLmpBlst-T8-48in-32w-1g+El-IS-NLO-3(30w)"/>
    <s v="LFLmpBlst-T8-48in-25w+El-IS-NLO(23w)"/>
    <s v="Standard"/>
    <m/>
    <m/>
    <s v="None"/>
    <s v="DEER2014"/>
  </r>
  <r>
    <n v="5156"/>
    <s v="R-InCmn-LFLmpBlst-T8-48in-25w+El-IS-NLO(25w)-dWP7"/>
    <x v="532"/>
    <s v="DEER2011"/>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1144"/>
    <s v="LFLmpBlst-T8-48in-32w-2g+El-IS-NLO(32w)"/>
    <s v="LFLmpBlst-T8-48in-32w-2g+El-IS-NLO(32w)"/>
    <s v="LFLmpBlst-T8-48in-25w+El-IS-NLO(25w)"/>
    <s v="Standard"/>
    <m/>
    <s v="WP source e.g.: PGE3PLTG172r2; Expires 6-30-2014; Not used in 2013-14 Lighting Disposition"/>
    <s v="None"/>
    <s v="DEER2011"/>
  </r>
  <r>
    <n v="5157"/>
    <s v="R-InCmn-LFLmpBlst-T8-48in-25w+El-IS-NLO(26w)-dWP4"/>
    <x v="532"/>
    <s v="DEER13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69"/>
    <s v="LFLmpBlst-T8-48in-32w-2g+El-IS-NLO-2(30w)"/>
    <s v="LFLmpBlst-T8-48in-32w-2g+El-IS-NLO-2(30w)"/>
    <s v="LFLmpBlst-T8-48in-25w+El-IS-NLO(26w)"/>
    <s v="Standard"/>
    <m/>
    <m/>
    <s v="DEER1314"/>
    <s v="DEER1314"/>
  </r>
  <r>
    <n v="5158"/>
    <s v="R-InCmn-LFLmpBlst-T8-48in-25w+El-IS-NLO(27w)-dWP4"/>
    <x v="532"/>
    <s v="DEER2011"/>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971"/>
    <s v="LFLmpBlst-T8-48in-32w-2g+El-IS-NLO(31w)"/>
    <s v="LFLmpBlst-T8-48in-32w-2g+El-IS-NLO(31w)"/>
    <s v="LFLmpBlst-T8-48in-25w+El-IS-NLO(27w)"/>
    <s v="Standard"/>
    <m/>
    <s v="WP source e.g.: PGE3PLTG172r2; Expires 6-30-2014; Not used in 2013-14 Lighting Disposition"/>
    <s v="None"/>
    <s v="DEER2011"/>
  </r>
  <r>
    <n v="5159"/>
    <s v="R-InCmn-LFLmpBlst-T8-48in-25w+El-IS-NLO(45w)-dWP14"/>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73"/>
    <s v="LFLmpBlst-T8-48in-32w-2g+El-IS-NLO(59w)"/>
    <s v="LFLmpBlst-T8-48in-32w-2g+El-IS-NLO(59w)"/>
    <s v="LFLmpBlst-T8-48in-25w+El-IS-NLO(45w)"/>
    <s v="Standard"/>
    <m/>
    <s v="WP source e.g.: PGE3PLTG172r2"/>
    <s v="DEER1314"/>
    <s v="DEER1314"/>
  </r>
  <r>
    <n v="5160"/>
    <s v="R-InCmn-LFLmpBlst-T8-48in-25w+El-IS-NLO(68w)-dWP21"/>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74"/>
    <s v="LFLmpBlst-T8-48in-32w-2g+El-IS-NLO(89w)"/>
    <s v="LFLmpBlst-T8-48in-32w-2g+El-IS-NLO(89w)"/>
    <s v="LFLmpBlst-T8-48in-25w+El-IS-NLO(68w)"/>
    <s v="Standard"/>
    <m/>
    <s v="WP source e.g.: PGE3PLTG172r2"/>
    <s v="DEER1314"/>
    <s v="DEER1314"/>
  </r>
  <r>
    <n v="5161"/>
    <s v="R-InCmn-LFLmpBlst-T8-48in-25w+El-IS-NLO(90w)-dWP22"/>
    <x v="532"/>
    <s v="DEER13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75"/>
    <s v="LFLmpBlst-T8-48in-32w-1g+El-IS-NLO(112w)"/>
    <s v="LFLmpBlst-T8-48in-32w-1g+El-IS-NLO(112w)"/>
    <s v="LFLmpBlst-T8-48in-25w+El-IS-NLO(90w)"/>
    <s v="Standard"/>
    <m/>
    <m/>
    <s v="DEER1314"/>
    <s v="DEER1314"/>
  </r>
  <r>
    <n v="5162"/>
    <s v="R-InCmn-LFLmpBlst-T8-48in-25w+El-IS-NLO(90w)-dWP8"/>
    <x v="532"/>
    <s v="DEER2011"/>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96 inch, 59W, 5190 lm, CRI = 75, rated life = 20000 hours (2): LF Ballast: Electronic, Instant Start, Reduced LO (1); Total Watts = 98"/>
    <s v="LF lamp and ballast: LF lamp: T8, 96 inch, 59W, 5190 lm, CRI = 75, rated life = 20000 hours (2): LF Ballast: Electronic, Instant Start, Reduced LO (1); Total Watts = 98"/>
    <x v="975"/>
    <s v="LFLmpBlst-T8-96in-59w+El-IS-RLO(98w)"/>
    <s v="LFLmpBlst-T8-96in-59w+El-IS-RLO(98w)"/>
    <s v="LFLmpBlst-T8-48in-25w+El-IS-NLO(90w)"/>
    <s v="Standard"/>
    <m/>
    <s v="WP source e.g.: PGE3PLTG172r2; Expires 6-30-2014; Not used in 2013-14 Lighting Disposition"/>
    <s v="None"/>
    <s v="DEER2011"/>
  </r>
  <r>
    <n v="5163"/>
    <s v="R-InCmn-LFLmpBlst-T8-48in-28w+El-IS-NLO(26w)-dWP4"/>
    <x v="532"/>
    <s v="DEER20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5"/>
    <s v="LFLmpBlst-T8-48in-32w-1g+El-IS-NLO-3(30w)"/>
    <s v="LFLmpBlst-T8-48in-32w-1g+El-IS-NLO-3(30w)"/>
    <s v="LFLmpBlst-T8-48in-28w+El-IS-NLO(26w)"/>
    <s v="Standard"/>
    <m/>
    <m/>
    <s v="None"/>
    <s v="DEER2014"/>
  </r>
  <r>
    <n v="5164"/>
    <s v="R-InCmn-LFLmpBlst-T8-48in-28w+El-IS-NLO(27w)-dWP3"/>
    <x v="532"/>
    <s v="DEER13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86"/>
    <s v="LFLmpBlst-T8-48in-32w-2g+El-IS-NLO-2(30w)"/>
    <s v="LFLmpBlst-T8-48in-32w-2g+El-IS-NLO-2(30w)"/>
    <s v="LFLmpBlst-T8-48in-28w+El-IS-NLO(27w)"/>
    <s v="Standard"/>
    <m/>
    <m/>
    <s v="DEER1314"/>
    <s v="DEER1314"/>
  </r>
  <r>
    <n v="5165"/>
    <s v="R-InCmn-LFLmpBlst-T8-48in-28w+El-IS-NLO(28w)-dWP4"/>
    <x v="532"/>
    <s v="DEER2011"/>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987"/>
    <s v="LFLmpBlst-T8-48in-32w-2g+El-IS-NLO(32w)"/>
    <s v="LFLmpBlst-T8-48in-32w-2g+El-IS-NLO(32w)"/>
    <s v="LFLmpBlst-T8-48in-28w+El-IS-NLO(28w)"/>
    <s v="Standard"/>
    <m/>
    <s v="WP source e.g.: PGE3PLTG172r2; Expires 6-30-2014; Not used in 2013-14 Lighting Disposition"/>
    <s v="None"/>
    <s v="DEER2011"/>
  </r>
  <r>
    <n v="5166"/>
    <s v="R-InCmn-LFLmpBlst-T8-48in-28w+El-IS-NLO(53w)-dWP6"/>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89"/>
    <s v="LFLmpBlst-T8-48in-32w-2g+El-IS-NLO(59w)"/>
    <s v="LFLmpBlst-T8-48in-32w-2g+El-IS-NLO(59w)"/>
    <s v="LFLmpBlst-T8-48in-28w+El-IS-NLO(53w)"/>
    <s v="Standard"/>
    <m/>
    <s v="WP source e.g.: PGE3PLTG172r2"/>
    <s v="DEER1314"/>
    <s v="DEER1314"/>
  </r>
  <r>
    <n v="5167"/>
    <s v="R-InCmn-LFLmpBlst-T8-48in-28w+El-IS-NLO(75w)-dWP14"/>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90"/>
    <s v="LFLmpBlst-T8-48in-32w-2g+El-IS-NLO(89w)"/>
    <s v="LFLmpBlst-T8-48in-32w-2g+El-IS-NLO(89w)"/>
    <s v="LFLmpBlst-T8-48in-28w+El-IS-NLO(75w)"/>
    <s v="Standard"/>
    <m/>
    <s v="WP source e.g.: PGE3PLTG172r2"/>
    <s v="DEER1314"/>
    <s v="DEER1314"/>
  </r>
  <r>
    <n v="5168"/>
    <s v="R-InCmn-LFLmpBlst-T8-48in-28w+El-IS-NLO(98w)-dWP14"/>
    <x v="532"/>
    <s v="DEER13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1"/>
    <s v="LFLmpBlst-T8-48in-32w-1g+El-IS-NLO(112w)"/>
    <s v="LFLmpBlst-T8-48in-32w-1g+El-IS-NLO(112w)"/>
    <s v="LFLmpBlst-T8-48in-28w+El-IS-NLO(98w)"/>
    <s v="Standard"/>
    <m/>
    <m/>
    <s v="DEER1314"/>
    <s v="DEER1314"/>
  </r>
  <r>
    <n v="5169"/>
    <s v="R-InCmn-LFLmpBlst-T8-48in-28w+El-IS-NLO(98w)-dWP4"/>
    <x v="532"/>
    <s v="DEER2011"/>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4): LF Ballast: Electronic, Instant Start, Reduced LO (1); Total Watts = 102"/>
    <s v="LF lamp and ballast: LF lamp: T8, 48 inch, 32W, 2970 lm, CRI = 82, rated life = 20000 hours (4): LF Ballast: Electronic, Instant Start, Reduced LO (1); Total Watts = 102"/>
    <x v="991"/>
    <s v="LFLmpBlst-T8-48in-32w-2g+El-IS-RLO(102w)"/>
    <s v="LFLmpBlst-T8-48in-32w-2g+El-IS-RLO(102w)"/>
    <s v="LFLmpBlst-T8-48in-28w+El-IS-NLO(98w)"/>
    <s v="Standard"/>
    <m/>
    <s v="WP source; Expires 6-30-2014; Not used in 2013-14 Lighting Disposition"/>
    <s v="None"/>
    <s v="DEER2011"/>
  </r>
  <r>
    <n v="5170"/>
    <s v="R-InCmn-LFLmpBlst-T8-48in-32w-1g+El-IS-NLO-Del(0w)-dWP53-dWC0"/>
    <x v="533"/>
    <s v="DEER2011"/>
    <s v="Lighting Disposition"/>
    <d v="2014-05-30T00:00:00"/>
    <s v="Disposition: MeasuresList-May222014.xlsx"/>
    <s v="ErRul"/>
    <s v="Res-Iltg-Cmn-dWatt-LF"/>
    <s v="DEER"/>
    <s v="Scaled"/>
    <s v="Delta"/>
    <n v="0"/>
    <n v="0"/>
    <s v="None"/>
    <m/>
    <b v="1"/>
    <m/>
    <b v="1"/>
    <s v="Res"/>
    <s v="Any"/>
    <x v="4"/>
    <s v="InCommon"/>
    <s v="Ltg_Lmp+Blst"/>
    <x v="25"/>
    <m/>
    <m/>
    <s v="ILtg-Lfluor-CommArea"/>
    <s v="ILtg-Lfluor-CommArea"/>
    <s v="LF lamp and ballast: LF lamp: T8, 48 inch, 32W, 2710 lm, CRI = 75, rated life = 15000 hours (4): LF Ballast: Electronic, Rapid Start, Normal LO (1); Total Watts = 53"/>
    <s v="LF lamp and ballast: LF lamp: T8, 48 inch, 32W, 2710 lm, CRI = 75, rated life = 15000 hours (2): LF Ballast: Electronic, Instant Start, Normal LO (1); Delamped; Total Watts = 0"/>
    <x v="1009"/>
    <s v="LFLmpBlst-T8-48in-32w-1g+El-RS-NLO(53w)"/>
    <s v="LFLmpBlst-T8-48in-32w-1g+El-IS-NLO-Del(0w)"/>
    <s v="LFLmpBlst-T8-48in-32w-1g+El-IS-NLO-Del(0w)"/>
    <s v="Standard"/>
    <m/>
    <s v="WP source e.g.: SCE13LG087r0; Not used in 2013-14 Lighting Disposition"/>
    <s v="None"/>
    <s v="DEER2011"/>
  </r>
  <r>
    <n v="5171"/>
    <s v="R-InCmn-LFLmpBlst-T8-48in-32w-1g+El-IS-NLO-Del(59w)-dWP53"/>
    <x v="533"/>
    <s v="DEER1314"/>
    <s v="Lighting Disposition"/>
    <d v="2014-11-06T00:00:00"/>
    <s v="Disposition: MeasuresList-Dec1-2014.xlsx"/>
    <s v="RobNc"/>
    <s v="Res-Iltg-Cmn-dWatt-LF"/>
    <s v="DEER"/>
    <s v="Scaled"/>
    <s v="Delta"/>
    <n v="0"/>
    <n v="0"/>
    <s v="None"/>
    <m/>
    <b v="1"/>
    <m/>
    <b v="1"/>
    <s v="Res"/>
    <s v="Any"/>
    <x v="4"/>
    <s v="InCommon"/>
    <s v="Ltg_Lmp+Blst"/>
    <x v="25"/>
    <m/>
    <m/>
    <s v="ILtg-Lfluor-CommArea"/>
    <s v="ILtg-Lfluor-CommArea"/>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10"/>
    <s v="LFLmpBlst-T8-48in-32w-1g+El-IS-NLO(112w)"/>
    <s v="LFLmpBlst-T8-48in-32w-1g+El-IS-NLO(112w)"/>
    <s v="LFLmpBlst-T8-48in-32w-1g+El-IS-NLO-Del(59w)"/>
    <s v="Standard"/>
    <m/>
    <m/>
    <s v="DEER1314"/>
    <s v="DEER1314"/>
  </r>
  <r>
    <n v="5172"/>
    <s v="R-InCmn-LFLmpBlst-T8-48in-32w-3g+El-PS-RLO(24w)-dWP7"/>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1145"/>
    <s v="LFLmpBlst-T8-48in-32w-2g+El-IS-NLO(31w)"/>
    <s v="LFLmpBlst-T8-48in-32w-2g+El-IS-NLO(31w)"/>
    <s v="LFLmpBlst-T8-48in-32w-3g+El-PS-RLO(24w)"/>
    <s v="Standard"/>
    <m/>
    <s v="WP source e.g.: SCE13LG087r0"/>
    <s v="DEER1314"/>
    <s v="DEER1314"/>
  </r>
  <r>
    <n v="5173"/>
    <s v="R-InCmn-LFLmpBlst-T8-48in-32w-3g+El-PS-RLO(45w)-dWP14"/>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1146"/>
    <s v="LFLmpBlst-T8-48in-32w-2g+El-IS-NLO(59w)"/>
    <s v="LFLmpBlst-T8-48in-32w-2g+El-IS-NLO(59w)"/>
    <s v="LFLmpBlst-T8-48in-32w-3g+El-PS-RLO(45w)"/>
    <s v="Standard"/>
    <m/>
    <s v="WP source e.g.: SCE13LG087r0"/>
    <s v="DEER1314"/>
    <s v="DEER1314"/>
  </r>
  <r>
    <n v="5174"/>
    <s v="R-InCmn-LFLmpBlst-T8-48in-32w-3g+El-PS-RLO(90w)-dWP22"/>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48 inch, 32W, 2970 lm, CRI = 82, rated life = 20000 hours (4): LF Ballast: Electronic, Instant Start, Normal LO (1); Total Watts = 112"/>
    <s v="LF lamp and ballast: LF lamp: T8, 48 inch, 32W, 2970 lm, CRI = 82, rated life = 20000 hours (4): LF Ballast: Electronic, Instant Start, Normal LO (1); Total Watts = 112"/>
    <x v="1147"/>
    <s v="LFLmpBlst-T8-48in-32w-2g+El-IS-NLO(112w)"/>
    <s v="LFLmpBlst-T8-48in-32w-2g+El-IS-NLO(112w)"/>
    <s v="LFLmpBlst-T8-48in-32w-3g+El-PS-RLO(90w)"/>
    <s v="Standard"/>
    <m/>
    <s v="WP source e.g.: SCE13LG087r0"/>
    <s v="DEER1314"/>
    <s v="DEER1314"/>
  </r>
  <r>
    <n v="5175"/>
    <s v="R-InCmn-LFLmpBlst-T8-96in-59w+El-IS-RLO(167w)-dWP52"/>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96 inch, 59W, 5190 lm, CRI = 75, rated life = 20000 hours (4): LF Ballast: Electronic, Instant Start, Normal LO (2); Total Watts = 219"/>
    <s v="LF lamp and ballast: LF lamp: T8, 96 inch, 59W, 5190 lm, CRI = 75, rated life = 20000 hours (4): LF Ballast: Electronic, Instant Start, Normal LO (2); Total Watts = 219"/>
    <x v="1148"/>
    <s v="LFLmpBlst-T8-96in-59w+El-IS-NLO(219w)"/>
    <s v="LFLmpBlst-T8-96in-59w+El-IS-NLO(219w)"/>
    <s v="LFLmpBlst-T8-96in-59w+El-IS-RLO(167w)"/>
    <s v="Standard"/>
    <m/>
    <s v="WP source"/>
    <s v="DEER1314"/>
    <s v="DEER1314"/>
  </r>
  <r>
    <n v="5176"/>
    <s v="R-InCmn-LFLmpBlst-T8-96in-59w+El-IS-RLO(57w)-dWP1"/>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96 inch, 59W, 5190 lm, CRI = 75, rated life = 20000 hours (1): LF Ballast: Electronic, Instant Start, Normal LO (1); Total Watts = 58"/>
    <s v="LF lamp and ballast: LF lamp: T8, 96 inch, 59W, 5190 lm, CRI = 75, rated life = 20000 hours (1): LF Ballast: Electronic, Instant Start, Normal LO (1); Total Watts = 58"/>
    <x v="1031"/>
    <s v="LFLmpBlst-T8-96in-59w+El-IS-NLO(58w)"/>
    <s v="LFLmpBlst-T8-96in-59w+El-IS-NLO(58w)"/>
    <s v="LFLmpBlst-T8-96in-59w+El-IS-RLO(57w)"/>
    <s v="Standard"/>
    <m/>
    <s v="WP source e.g.: SCE13LG087r0"/>
    <s v="DEER1314"/>
    <s v="DEER1314"/>
  </r>
  <r>
    <n v="5177"/>
    <s v="R-InCmn-LFLmpBlst-T8-96in-59w+El-IS-RLO(98w)-dWP11"/>
    <x v="532"/>
    <s v="DEER1314"/>
    <s v="Lighting Disposition"/>
    <d v="2014-05-30T00:00:00"/>
    <s v="Disposition: MeasuresList-May222014.xlsx"/>
    <s v="RobNc"/>
    <s v="Res-Iltg-Cmn-dWatt-LF"/>
    <s v="DEER"/>
    <s v="Scaled"/>
    <s v="Delta"/>
    <n v="0"/>
    <n v="0"/>
    <s v="None"/>
    <m/>
    <b v="1"/>
    <m/>
    <b v="1"/>
    <s v="Res"/>
    <s v="Any"/>
    <x v="4"/>
    <s v="InCommon"/>
    <s v="Ltg_Lmp+Blst"/>
    <x v="25"/>
    <m/>
    <m/>
    <s v="ILtg-Lfluor-CommArea"/>
    <s v="ILtg-Lfluor-CommArea"/>
    <s v="LF lamp and ballast: LF lamp: T8, 96 inch, 59W, 5190 lm, CRI = 75, rated life = 20000 hours (2): LF Ballast: Electronic, Instant Start, Normal LO (1); Total Watts = 109"/>
    <s v="LF lamp and ballast: LF lamp: T8, 96 inch, 59W, 5190 lm, CRI = 75, rated life = 20000 hours (2): LF Ballast: Electronic, Instant Start, Normal LO (1); Total Watts = 109"/>
    <x v="597"/>
    <s v="LFLmpBlst-T8-96in-59w+El-IS-NLO(109w)"/>
    <s v="LFLmpBlst-T8-96in-59w+El-IS-NLO(109w)"/>
    <s v="LFLmpBlst-T8-96in-59w+El-IS-RLO(98w)"/>
    <s v="Standard"/>
    <m/>
    <s v="WP source e.g.: SCE13LG087r0"/>
    <s v="DEER1314"/>
    <s v="DEER1314"/>
  </r>
  <r>
    <n v="5178"/>
    <s v="R-In-LED-(8w)-dWP1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1149"/>
    <s v="LEDratio0296"/>
    <s v="LEDratio0296"/>
    <s v="LED-(8w)"/>
    <s v="Standard"/>
    <m/>
    <m/>
    <s v="DEER1314"/>
    <s v="DEER1314"/>
  </r>
  <r>
    <n v="5179"/>
    <s v="R-In-LED-A19(10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59"/>
    <s v="LEDratio0296"/>
    <s v="LEDratio0296"/>
    <s v="LED-A19(10w)"/>
    <s v="Standard"/>
    <m/>
    <m/>
    <s v="DEER1314"/>
    <s v="DEER1314"/>
  </r>
  <r>
    <n v="5180"/>
    <s v="R-In-LED-A19(11w)-dWP2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0"/>
    <s v="LEDratio0296"/>
    <s v="LEDratio0296"/>
    <s v="LED-A19(11w)"/>
    <s v="Standard"/>
    <m/>
    <m/>
    <s v="DEER1314"/>
    <s v="DEER1314"/>
  </r>
  <r>
    <n v="5181"/>
    <s v="R-In-LED-A19(12w)-dWP2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1"/>
    <s v="LEDratio0296"/>
    <s v="LEDratio0296"/>
    <s v="LED-A19(12w)"/>
    <s v="Standard"/>
    <m/>
    <m/>
    <s v="DEER1314"/>
    <s v="DEER1314"/>
  </r>
  <r>
    <n v="5182"/>
    <s v="R-In-LED-A19(13w)-dWP2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2"/>
    <s v="LEDratio0296"/>
    <s v="LEDratio0296"/>
    <s v="LED-A19(13w)"/>
    <s v="Standard"/>
    <m/>
    <m/>
    <s v="DEER1314"/>
    <s v="DEER1314"/>
  </r>
  <r>
    <n v="5183"/>
    <s v="R-In-LED-A19(14w)-dWP2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3"/>
    <s v="LEDratio0296"/>
    <s v="LEDratio0296"/>
    <s v="LED-A19(14w)"/>
    <s v="Standard"/>
    <m/>
    <m/>
    <s v="DEER1314"/>
    <s v="DEER1314"/>
  </r>
  <r>
    <n v="5184"/>
    <s v="R-In-LED-A19(15w)-dWP2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4"/>
    <s v="LEDratio0296"/>
    <s v="LEDratio0296"/>
    <s v="LED-A19(15w)"/>
    <s v="Standard"/>
    <m/>
    <m/>
    <s v="DEER1314"/>
    <s v="DEER1314"/>
  </r>
  <r>
    <n v="5185"/>
    <s v="R-In-LED-A19(16w)-dWP3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5"/>
    <s v="LEDratio0296"/>
    <s v="LEDratio0296"/>
    <s v="LED-A19(16w)"/>
    <s v="Standard"/>
    <m/>
    <m/>
    <s v="DEER1314"/>
    <s v="DEER1314"/>
  </r>
  <r>
    <n v="5186"/>
    <s v="R-In-LED-A19(17w)-dWP3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6"/>
    <s v="LEDratio0296"/>
    <s v="LEDratio0296"/>
    <s v="LED-A19(17w)"/>
    <s v="Standard"/>
    <m/>
    <m/>
    <s v="DEER1314"/>
    <s v="DEER1314"/>
  </r>
  <r>
    <n v="5187"/>
    <s v="R-In-LED-A19(18w)-dWP3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7"/>
    <s v="LEDratio0296"/>
    <s v="LEDratio0296"/>
    <s v="LED-A19(18w)"/>
    <s v="Standard"/>
    <m/>
    <m/>
    <s v="DEER1314"/>
    <s v="DEER1314"/>
  </r>
  <r>
    <n v="5188"/>
    <s v="R-In-LED-A19(19w)-dWP3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8"/>
    <s v="LEDratio0296"/>
    <s v="LEDratio0296"/>
    <s v="LED-A19(19w)"/>
    <s v="Standard"/>
    <m/>
    <m/>
    <s v="DEER1314"/>
    <s v="DEER1314"/>
  </r>
  <r>
    <n v="5189"/>
    <s v="R-In-LED-A19(20w)-dWP3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69"/>
    <s v="LEDratio0296"/>
    <s v="LEDratio0296"/>
    <s v="LED-A19(20w)"/>
    <s v="Standard"/>
    <m/>
    <m/>
    <s v="DEER1314"/>
    <s v="DEER1314"/>
  </r>
  <r>
    <n v="5190"/>
    <s v="R-In-LED-A19(21w)-dWP4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0"/>
    <s v="LEDratio0296"/>
    <s v="LEDratio0296"/>
    <s v="LED-A19(21w)"/>
    <s v="Standard"/>
    <m/>
    <m/>
    <s v="DEER1314"/>
    <s v="DEER1314"/>
  </r>
  <r>
    <n v="5191"/>
    <s v="R-In-LED-A19(22w)-dWP4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1"/>
    <s v="LEDratio0296"/>
    <s v="LEDratio0296"/>
    <s v="LED-A19(22w)"/>
    <s v="Standard"/>
    <m/>
    <m/>
    <s v="DEER1314"/>
    <s v="DEER1314"/>
  </r>
  <r>
    <n v="5192"/>
    <s v="R-In-LED-A19(23w)-dWP4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2"/>
    <s v="LEDratio0296"/>
    <s v="LEDratio0296"/>
    <s v="LED-A19(23w)"/>
    <s v="Standard"/>
    <m/>
    <m/>
    <s v="DEER1314"/>
    <s v="DEER1314"/>
  </r>
  <r>
    <n v="5193"/>
    <s v="R-In-LED-A19(24w)-dWP4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3"/>
    <s v="LEDratio0296"/>
    <s v="LEDratio0296"/>
    <s v="LED-A19(24w)"/>
    <s v="Standard"/>
    <m/>
    <m/>
    <s v="DEER1314"/>
    <s v="DEER1314"/>
  </r>
  <r>
    <n v="5194"/>
    <s v="R-In-LED-A19(25w)-dWP4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4"/>
    <s v="LEDratio0296"/>
    <s v="LEDratio0296"/>
    <s v="LED-A19(25w)"/>
    <s v="Standard"/>
    <m/>
    <s v="WP source e.g.: SCE13LG106r0"/>
    <s v="DEER1314"/>
    <s v="DEER1314"/>
  </r>
  <r>
    <n v="5195"/>
    <s v="R-In-LED-A19(35w)-dWP68"/>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6"/>
    <s v="LEDratio0296"/>
    <s v="LEDratio0296"/>
    <s v="LED-A19(35w)"/>
    <s v="Standard"/>
    <m/>
    <s v="Not Used by Oct 2014 disposition.  May 2014 disposition used this measure in error; the Measure Technology is 25w"/>
    <s v="DEER1314"/>
    <s v="DEER1314"/>
  </r>
  <r>
    <n v="5196"/>
    <s v="R-In-LED-A19(4w)-dWP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7"/>
    <s v="LEDratio0296"/>
    <s v="LEDratio0296"/>
    <s v="LED-A19(4w)"/>
    <s v="Standard"/>
    <m/>
    <s v="WP source e.g.: SCE13LG106r1"/>
    <s v="DEER1314"/>
    <s v="DEER1314"/>
  </r>
  <r>
    <n v="5197"/>
    <s v="R-In-LED-A19(5w)-dWP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1150"/>
    <s v="LEDratio0296"/>
    <s v="LEDratio0296"/>
    <s v="LED-A19(5w)"/>
    <s v="Standard"/>
    <m/>
    <s v="WP source e.g.: WPSDGENRLG0106r2"/>
    <s v="DEER1314"/>
    <s v="DEER1314"/>
  </r>
  <r>
    <n v="5198"/>
    <s v="R-In-LED-A19(6w)-dWP1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8"/>
    <s v="LEDratio0296"/>
    <s v="LEDratio0296"/>
    <s v="LED-A19(6w)"/>
    <s v="Standard"/>
    <m/>
    <m/>
    <s v="DEER1314"/>
    <s v="DEER1314"/>
  </r>
  <r>
    <n v="5199"/>
    <s v="R-In-LED-A19(7w)-dWP1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79"/>
    <s v="LEDratio0296"/>
    <s v="LEDratio0296"/>
    <s v="LED-A19(7w)"/>
    <s v="Standard"/>
    <m/>
    <s v="WP source e.g.: WPSDGENRLG0106r2"/>
    <s v="DEER1314"/>
    <s v="DEER1314"/>
  </r>
  <r>
    <n v="5200"/>
    <s v="R-In-LED-A19(8w)-dWP1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80"/>
    <s v="LEDratio0296"/>
    <s v="LEDratio0296"/>
    <s v="LED-A19(8w)"/>
    <s v="Standard"/>
    <m/>
    <m/>
    <s v="DEER1314"/>
    <s v="DEER1314"/>
  </r>
  <r>
    <n v="5201"/>
    <s v="R-In-LED-A19(9w)-dWP1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A19 Basecase, Total Watts = 2.96 x Msr Watts"/>
    <s v="LED A19 Basecase, Total Watts = 2.96 x Msr Watts"/>
    <x v="781"/>
    <s v="LEDratio0296"/>
    <s v="LEDratio0296"/>
    <s v="LED-A19(9w)"/>
    <s v="Standard"/>
    <m/>
    <m/>
    <s v="DEER1314"/>
    <s v="DEER1314"/>
  </r>
  <r>
    <n v="5202"/>
    <s v="R-In-LED-BR(11w)-dWP37"/>
    <x v="534"/>
    <s v="DEER2011"/>
    <s v="Lighting Disposition"/>
    <d v="2014-07-31T00:00:00"/>
    <s v="Disposition: MeasuresList-October312014.xlsx"/>
    <s v="RobNc"/>
    <s v="Res-Iltg-dWatt-CFL"/>
    <s v="DEER"/>
    <s v="Scaled"/>
    <s v="BaseRatio"/>
    <n v="0"/>
    <n v="0"/>
    <s v="None"/>
    <m/>
    <b v="0"/>
    <m/>
    <b v="1"/>
    <s v="Res"/>
    <s v="Any"/>
    <x v="4"/>
    <s v="InGen"/>
    <s v="Ltg_Lamp"/>
    <x v="30"/>
    <m/>
    <m/>
    <s v="ILtg-Res-LED-20000hr"/>
    <m/>
    <s v="LED R/BR Basecase, Total Watts = 4.40 x Msr Watts"/>
    <s v="LED R/BR Basecase, Total Watts = 4.40 x Msr Watts"/>
    <x v="782"/>
    <s v="LEDratio0440"/>
    <s v="LEDratio0440"/>
    <s v="LED-BR(11w)"/>
    <s v="Standard"/>
    <m/>
    <s v="WP source: PGECOLTG177r1.  For use prior to July 1, 2014 only."/>
    <s v="None"/>
    <s v="DEER2011"/>
  </r>
  <r>
    <n v="5203"/>
    <s v="R-In-LED-BR(11w)-dWP41"/>
    <x v="534"/>
    <s v="DEER2014"/>
    <s v="Lighting Disposition"/>
    <d v="2014-07-31T00:00:00"/>
    <s v="Disposition: MeasuresList-October312014.xlsx"/>
    <s v="RobNc"/>
    <s v="Res-Iltg-dWatt-CFL"/>
    <s v="DEER"/>
    <s v="Scaled"/>
    <s v="BaseRatio"/>
    <n v="0"/>
    <n v="0"/>
    <s v="None"/>
    <m/>
    <b v="0"/>
    <m/>
    <b v="1"/>
    <s v="Res"/>
    <s v="Any"/>
    <x v="4"/>
    <s v="InGen"/>
    <s v="Ltg_Lamp"/>
    <x v="30"/>
    <m/>
    <m/>
    <s v="ILtg-Res-LED-20000hr"/>
    <m/>
    <s v="LED R/BR Basecase greater than or equal to 11, less than 14 Watts, Total Watts = 4.80 x Msr Watts"/>
    <s v="LED R/BR Basecase greater than or equal to 11, less than 14 Watts, Total Watts = 4.80 x Msr Watts"/>
    <x v="782"/>
    <s v="LEDratio0480"/>
    <s v="LEDratio0480"/>
    <s v="LED-BR(11w)"/>
    <s v="Standard"/>
    <m/>
    <s v="WP source: PGECOLTG177r2"/>
    <s v="None"/>
    <s v="DEER2014"/>
  </r>
  <r>
    <n v="5204"/>
    <s v="R-In-LED-BR(14w)-dWP39"/>
    <x v="534"/>
    <s v="DEER2011"/>
    <s v="Lighting Disposition"/>
    <d v="2014-07-31T00:00:00"/>
    <s v="Disposition: MeasuresList-October312014.xlsx"/>
    <s v="RobNc"/>
    <s v="Res-Iltg-dWatt-CFL"/>
    <s v="DEER"/>
    <s v="Scaled"/>
    <s v="BaseRatio"/>
    <n v="0"/>
    <n v="0"/>
    <s v="None"/>
    <m/>
    <b v="0"/>
    <m/>
    <b v="1"/>
    <s v="Res"/>
    <s v="Any"/>
    <x v="4"/>
    <s v="InGen"/>
    <s v="Ltg_Lamp"/>
    <x v="30"/>
    <m/>
    <m/>
    <s v="ILtg-Res-LED-20000hr"/>
    <m/>
    <s v="LED R/BR Basecase, Total Watts = 3.80 x Msr Watts"/>
    <s v="LED R/BR Basecase, Total Watts = 3.80 x Msr Watts"/>
    <x v="783"/>
    <s v="LEDratio0380"/>
    <s v="LEDratio0380"/>
    <s v="LED-BR(14w)"/>
    <s v="Standard"/>
    <m/>
    <s v="WP source: PGECOLTG177r1.  For use prior to July 1, 2014 only."/>
    <s v="None"/>
    <s v="DEER2011"/>
  </r>
  <r>
    <n v="5205"/>
    <s v="R-In-LED-BR(14w)-dWP46"/>
    <x v="534"/>
    <s v="DEER2014"/>
    <s v="Lighting Disposition"/>
    <d v="2014-07-31T00:00:00"/>
    <s v="Disposition: MeasuresList-October312014.xlsx"/>
    <s v="RobNc"/>
    <s v="Res-Iltg-dWatt-CFL"/>
    <s v="DEER"/>
    <s v="Scaled"/>
    <s v="BaseRatio"/>
    <n v="0"/>
    <n v="0"/>
    <s v="None"/>
    <m/>
    <b v="0"/>
    <m/>
    <b v="1"/>
    <s v="Res"/>
    <s v="Any"/>
    <x v="4"/>
    <s v="InGen"/>
    <s v="Ltg_Lamp"/>
    <x v="30"/>
    <m/>
    <m/>
    <s v="ILtg-Res-LED-20000hr"/>
    <m/>
    <s v="LED R/BR Basecase greater than or egual to 14 Watts, Total Watts = 4.34 x Msr Watts"/>
    <s v="LED R/BR Basecase greater than or egual to 14 Watts, Total Watts = 4.34 x Msr Watts"/>
    <x v="783"/>
    <s v="LEDratio0434"/>
    <s v="LEDratio0434"/>
    <s v="LED-BR(14w)"/>
    <s v="Standard"/>
    <m/>
    <s v="WP source: PGECOLTG177r2"/>
    <s v="None"/>
    <s v="DEER2014"/>
  </r>
  <r>
    <n v="5206"/>
    <s v="R-In-LED-BR(6w)-dWP21"/>
    <x v="534"/>
    <s v="DEER2011"/>
    <s v="Lighting Disposition"/>
    <d v="2014-07-31T00:00:00"/>
    <s v="Disposition: MeasuresList-October312014.xlsx"/>
    <s v="RobNc"/>
    <s v="Res-Iltg-dWatt-CFL"/>
    <s v="DEER"/>
    <s v="Scaled"/>
    <s v="BaseRatio"/>
    <n v="0"/>
    <n v="0"/>
    <s v="None"/>
    <m/>
    <b v="0"/>
    <m/>
    <b v="1"/>
    <s v="Res"/>
    <s v="Any"/>
    <x v="4"/>
    <s v="InGen"/>
    <s v="Ltg_Lamp"/>
    <x v="30"/>
    <m/>
    <m/>
    <s v="ILtg-Res-LED-20000hr"/>
    <m/>
    <s v="LED BR Basecase, Total Watts = 4.56 x Msr Watts (pre 7/1/2015 only)"/>
    <s v="LED BR Basecase, Total Watts = 4.56 x Msr Watts (pre 7/1/2015 only)"/>
    <x v="784"/>
    <s v="LEDratio0456"/>
    <s v="LEDratio0456"/>
    <s v="LED-BR(6w)"/>
    <s v="Standard"/>
    <m/>
    <s v="WP source: PGECOLTG177r1.  For use prior to July 1, 2014 only."/>
    <s v="None"/>
    <s v="DEER2011"/>
  </r>
  <r>
    <n v="5207"/>
    <s v="R-In-LED-BR(6w)-dWP30"/>
    <x v="534"/>
    <s v="DEER2014"/>
    <s v="Lighting Disposition"/>
    <d v="2014-07-31T00:00:00"/>
    <s v="Disposition: MeasuresList-October312014.xlsx"/>
    <s v="RobNc"/>
    <s v="Res-Iltg-dWatt-CFL"/>
    <s v="DEER"/>
    <s v="Scaled"/>
    <s v="BaseRatio"/>
    <n v="0"/>
    <n v="0"/>
    <s v="None"/>
    <m/>
    <b v="0"/>
    <m/>
    <b v="1"/>
    <s v="Res"/>
    <s v="Any"/>
    <x v="4"/>
    <s v="InGen"/>
    <s v="Ltg_Lamp"/>
    <x v="30"/>
    <m/>
    <m/>
    <s v="ILtg-Res-LED-20000hr"/>
    <m/>
    <s v="LED R/BR Basecase less than 11 Watts, Total Watts = 6.09 x Msr Watts"/>
    <s v="LED R/BR Basecase less than 11 Watts, Total Watts = 6.09 x Msr Watts"/>
    <x v="784"/>
    <s v="LEDratio0609"/>
    <s v="LEDratio0609"/>
    <s v="LED-BR(6w)"/>
    <s v="Standard"/>
    <m/>
    <s v="WP source: PGECOLTG177r2"/>
    <s v="None"/>
    <s v="DEER2014"/>
  </r>
  <r>
    <n v="5208"/>
    <s v="R-In-LED-Candle(1.8w)-dWP11"/>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785"/>
    <s v="LEDratio0735"/>
    <s v="LEDratio0735"/>
    <s v="LED-Candle(1.8w)"/>
    <s v="Standard"/>
    <m/>
    <s v="WP source e.g.: PGECOLTG163r2"/>
    <s v="DEER1314"/>
    <s v="DEER1314"/>
  </r>
  <r>
    <n v="5209"/>
    <s v="R-In-LED-Candle(1w)-dWP6"/>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1133"/>
    <s v="LEDratio0735"/>
    <s v="LEDratio0735"/>
    <s v="LED-Candle(1w)"/>
    <s v="Standard"/>
    <m/>
    <s v="WP source e.g.: SCE13LG106rx"/>
    <s v="DEER1314"/>
    <s v="DEER1314"/>
  </r>
  <r>
    <n v="5210"/>
    <s v="R-In-LED-Candle(2w)-dWP12"/>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786"/>
    <s v="LEDratio0735"/>
    <s v="LEDratio0735"/>
    <s v="LED-Candle(2w)"/>
    <s v="Standard"/>
    <m/>
    <s v="WP source e.g.: SCE13LG106rx. Also used by PGECOLTG163r3 (starting July 1, 2014)."/>
    <s v="DEER1314"/>
    <s v="DEER1314"/>
  </r>
  <r>
    <n v="5211"/>
    <s v="R-In-LED-Candle(3w)-dWP19"/>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787"/>
    <s v="LEDratio0735"/>
    <s v="LEDratio0735"/>
    <s v="LED-Candle(3w)"/>
    <s v="Standard"/>
    <m/>
    <s v="WP source e.g.: PGECOLTG163r2"/>
    <s v="DEER1314"/>
    <s v="DEER1314"/>
  </r>
  <r>
    <n v="5212"/>
    <s v="R-In-LED-Candle(4w)-dWP25"/>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1134"/>
    <s v="LEDratio0735"/>
    <s v="LEDratio0735"/>
    <s v="LED-Candle(4w)"/>
    <s v="Standard"/>
    <m/>
    <s v="WP source e.g.: SCE13LG106rx"/>
    <s v="DEER1314"/>
    <s v="DEER1314"/>
  </r>
  <r>
    <n v="5213"/>
    <s v="R-In-LED-Candle(5w)-dWP31"/>
    <x v="534"/>
    <s v="DEER1314"/>
    <s v="Lighting Disposition"/>
    <d v="2014-07-30T00:00:00"/>
    <s v="Disposition: MeasuresList-October312014.xlsx"/>
    <s v="RobNc"/>
    <s v="Res-Iltg-dWatt-CFL"/>
    <s v="DEER"/>
    <s v="Scaled"/>
    <s v="BaseRatio"/>
    <n v="0"/>
    <n v="0"/>
    <s v="None"/>
    <m/>
    <b v="0"/>
    <m/>
    <b v="1"/>
    <s v="Res"/>
    <s v="Any"/>
    <x v="4"/>
    <s v="InGen"/>
    <s v="Ltg_Lamp"/>
    <x v="30"/>
    <m/>
    <m/>
    <s v="ILtg-Res-LED-15000hr"/>
    <m/>
    <s v="LED Candelabra Basecase, Total Watts = 7.35 x Msr Watts"/>
    <s v="LED Candelabra Basecase, Total Watts = 7.35 x Msr Watts"/>
    <x v="1135"/>
    <s v="LEDratio0735"/>
    <s v="LEDratio0735"/>
    <s v="LED-Candle(5w)"/>
    <s v="Standard"/>
    <m/>
    <s v="WP source e.g.: SCE13LG106rx"/>
    <s v="DEER1314"/>
    <s v="DEER1314"/>
  </r>
  <r>
    <n v="5214"/>
    <s v="R-In-LED-CanRet(10w)-dWP2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788"/>
    <s v="LEDratio0342"/>
    <s v="LEDratio0342"/>
    <s v="LED-CanRet(10w)"/>
    <s v="Standard"/>
    <m/>
    <m/>
    <s v="DEER1314"/>
    <s v="DEER1314"/>
  </r>
  <r>
    <n v="5215"/>
    <s v="R-In-LED-CanRet(10w)-dWP38"/>
    <x v="535"/>
    <s v="DEER1314"/>
    <s v="Lighting Disposition"/>
    <d v="2014-07-30T00:00:00"/>
    <s v="Disposition: MeasuresList-October312014.xlsx"/>
    <s v="RobNc"/>
    <s v="Res-Iltg-dWatt-CFL"/>
    <s v="DEER"/>
    <s v="Scaled"/>
    <s v="Delta"/>
    <n v="0"/>
    <n v="0"/>
    <s v="None"/>
    <m/>
    <b v="0"/>
    <m/>
    <b v="1"/>
    <s v="Res"/>
    <s v="Any"/>
    <x v="4"/>
    <s v="InGen"/>
    <s v="Ltg_Lamp"/>
    <x v="30"/>
    <m/>
    <m/>
    <s v="ILtg-Res-LED-20000hr"/>
    <s v="ILtg-Incand-Res"/>
    <s v="Incandescent lamp: 48.5W lamp; Rated Life=1500hrs"/>
    <s v="Incandescent lamp: 48.5W lamp; Rated Life=1500hrs"/>
    <x v="788"/>
    <s v="Incan(48.5w)"/>
    <s v="Incan(48.5w)"/>
    <s v="LED-CanRet(10w)"/>
    <s v="Standard"/>
    <m/>
    <s v="WP source e.g.: PGECOLTG175r0"/>
    <s v="DEER1314"/>
    <s v="DEER1314"/>
  </r>
  <r>
    <n v="5216"/>
    <s v="R-In-LED-CanRet(11w)-dWP2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1"/>
    <s v="LEDratio0342"/>
    <s v="LEDratio0342"/>
    <s v="LED-CanRet(11w)"/>
    <s v="Standard"/>
    <m/>
    <s v="WP source e.g.: WPSDGENRLG0106r2"/>
    <s v="DEER1314"/>
    <s v="DEER1314"/>
  </r>
  <r>
    <n v="5217"/>
    <s v="R-In-LED-CanRet(12w)-dWP2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789"/>
    <s v="LEDratio0342"/>
    <s v="LEDratio0342"/>
    <s v="LED-CanRet(12w)"/>
    <s v="Standard"/>
    <m/>
    <s v="WP source e.g.: WPSDGENRLG0106r2"/>
    <s v="DEER1314"/>
    <s v="DEER1314"/>
  </r>
  <r>
    <n v="5218"/>
    <s v="R-In-LED-CanRet(13w)-dWP3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2"/>
    <s v="LEDratio0342"/>
    <s v="LEDratio0342"/>
    <s v="LED-CanRet(13w)"/>
    <s v="Standard"/>
    <m/>
    <s v="WP source e.g.: WPSDGENRLG0106r2"/>
    <s v="DEER1314"/>
    <s v="DEER1314"/>
  </r>
  <r>
    <n v="5219"/>
    <s v="R-In-LED-CanRet(14w)-dWP3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3"/>
    <s v="LEDratio0342"/>
    <s v="LEDratio0342"/>
    <s v="LED-CanRet(14w)"/>
    <s v="Standard"/>
    <m/>
    <s v="WP source e.g.: WPSDGENRLG0106r2"/>
    <s v="DEER1314"/>
    <s v="DEER1314"/>
  </r>
  <r>
    <n v="5220"/>
    <s v="R-In-LED-CanRet(15w)-dWP3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790"/>
    <s v="LEDratio0342"/>
    <s v="LEDratio0342"/>
    <s v="LED-CanRet(15w)"/>
    <s v="Standard"/>
    <m/>
    <s v="WP source e.g.: WPSDGENRLG0106r2"/>
    <s v="DEER1314"/>
    <s v="DEER1314"/>
  </r>
  <r>
    <n v="5221"/>
    <s v="R-In-LED-CanRet(15w)-dWP62"/>
    <x v="535"/>
    <s v="DEER1314"/>
    <s v="Lighting Disposition"/>
    <d v="2014-07-30T00:00:00"/>
    <s v="Disposition: MeasuresList-October312014.xlsx"/>
    <s v="RobNc"/>
    <s v="Res-Iltg-dWatt-CFL"/>
    <s v="DEER"/>
    <s v="Scaled"/>
    <s v="Delta"/>
    <n v="0"/>
    <n v="0"/>
    <s v="None"/>
    <m/>
    <b v="0"/>
    <m/>
    <b v="1"/>
    <s v="Res"/>
    <s v="Any"/>
    <x v="4"/>
    <s v="InGen"/>
    <s v="Ltg_Lamp"/>
    <x v="30"/>
    <m/>
    <m/>
    <s v="ILtg-Res-LED-20000hr"/>
    <s v="ILtg-Incand-Res"/>
    <s v="Incandescent lamp: 77W lamp; Rated Life=1500hrs"/>
    <s v="Incandescent lamp: 77W lamp; Rated Life=1500hrs"/>
    <x v="790"/>
    <s v="Incan(77w)"/>
    <s v="Incan(77w)"/>
    <s v="LED-CanRet(15w)"/>
    <s v="Standard"/>
    <m/>
    <s v="WP source e.g.: PGECOLTG175r0"/>
    <s v="DEER1314"/>
    <s v="DEER1314"/>
  </r>
  <r>
    <n v="5222"/>
    <s v="R-In-LED-CanRet(8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792"/>
    <s v="LEDratio0342"/>
    <s v="LEDratio0342"/>
    <s v="LED-CanRet(8w)"/>
    <s v="Standard"/>
    <m/>
    <s v="WP source e.g.: PGECOLTG175r0"/>
    <s v="DEER1314"/>
    <s v="DEER1314"/>
  </r>
  <r>
    <n v="5223"/>
    <s v="R-In-LED-CanRet(8w)-dWP25"/>
    <x v="535"/>
    <s v="DEER1314"/>
    <s v="Lighting Disposition"/>
    <d v="2014-07-30T00:00:00"/>
    <s v="Disposition: MeasuresList-October312014.xlsx"/>
    <s v="RobNc"/>
    <s v="Res-Iltg-dWatt-CFL"/>
    <s v="DEER"/>
    <s v="Scaled"/>
    <s v="Delta"/>
    <n v="0"/>
    <n v="0"/>
    <s v="None"/>
    <m/>
    <b v="0"/>
    <m/>
    <b v="1"/>
    <s v="Res"/>
    <s v="Any"/>
    <x v="4"/>
    <s v="InGen"/>
    <s v="Ltg_Lamp"/>
    <x v="30"/>
    <m/>
    <m/>
    <s v="ILtg-Res-LED-20000hr"/>
    <s v="ILtg-Incand-Res"/>
    <s v="Incandescent lamp: 33W lamp; Rated Life=1500hrs"/>
    <s v="Incandescent lamp: 33W lamp; Rated Life=1500hrs"/>
    <x v="792"/>
    <s v="Incan(33w)"/>
    <s v="Incan(33w)"/>
    <s v="LED-CanRet(8w)"/>
    <s v="Standard"/>
    <m/>
    <s v="WP source e.g.: PGECOLTG175r0"/>
    <s v="DEER1314"/>
    <s v="DEER1314"/>
  </r>
  <r>
    <n v="5224"/>
    <s v="R-In-LED-CanRet(9w)-dWP2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4"/>
    <s v="LEDratio0342"/>
    <s v="LEDratio0342"/>
    <s v="LED-CanRet(9w)"/>
    <s v="Standard"/>
    <m/>
    <s v="WP source e.g.: WPSDGENRLG0106r2"/>
    <s v="DEER1314"/>
    <s v="DEER1314"/>
  </r>
  <r>
    <n v="5225"/>
    <s v="R-In-LEDFixt(12.1w)-dWP23"/>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793"/>
    <s v="LEDratio0296"/>
    <s v="LEDratio0296"/>
    <s v="LEDFixt(12.1w)"/>
    <s v="Standard"/>
    <m/>
    <m/>
    <s v="DEER1314"/>
    <s v="DEER1314"/>
  </r>
  <r>
    <n v="5226"/>
    <s v="R-In-LEDFixt(17w)-dWP33"/>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796"/>
    <s v="LEDratio0296"/>
    <s v="LEDratio0296"/>
    <s v="LEDFixt(17w)"/>
    <s v="Standard"/>
    <m/>
    <m/>
    <s v="DEER1314"/>
    <s v="DEER1314"/>
  </r>
  <r>
    <n v="5227"/>
    <s v="R-In-LEDFixt(20w)-dWP3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798"/>
    <s v="LEDratio0296"/>
    <s v="LEDratio0296"/>
    <s v="LEDFixt(20w)"/>
    <s v="Standard"/>
    <m/>
    <m/>
    <s v="DEER1314"/>
    <s v="DEER1314"/>
  </r>
  <r>
    <n v="5228"/>
    <s v="R-In-LEDFixt(22w)-dWP43"/>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00"/>
    <s v="LEDratio0296"/>
    <s v="LEDratio0296"/>
    <s v="LEDFixt(22w)"/>
    <s v="Standard"/>
    <m/>
    <m/>
    <s v="DEER1314"/>
    <s v="DEER1314"/>
  </r>
  <r>
    <n v="5229"/>
    <s v="R-In-LEDFixt(7w)-dWP13"/>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06"/>
    <s v="LEDratio0296"/>
    <s v="LEDratio0296"/>
    <s v="LEDFixt(7w)"/>
    <s v="Standard"/>
    <m/>
    <m/>
    <s v="DEER1314"/>
    <s v="DEER1314"/>
  </r>
  <r>
    <n v="5230"/>
    <s v="R-In-LEDFixt-1(11w)-dWP21"/>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07"/>
    <s v="LEDratio0296"/>
    <s v="LEDratio0296"/>
    <s v="LEDFixt-1(11w)"/>
    <s v="Standard"/>
    <m/>
    <m/>
    <s v="DEER1314"/>
    <s v="DEER1314"/>
  </r>
  <r>
    <n v="5231"/>
    <s v="R-In-LEDFixt-1(14w)-dWP27"/>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08"/>
    <s v="LEDratio0296"/>
    <s v="LEDratio0296"/>
    <s v="LEDFixt-1(14w)"/>
    <s v="Standard"/>
    <m/>
    <m/>
    <s v="DEER1314"/>
    <s v="DEER1314"/>
  </r>
  <r>
    <n v="5232"/>
    <s v="R-In-LEDFixt-1(16w)-dWP31"/>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09"/>
    <s v="LEDratio0296"/>
    <s v="LEDratio0296"/>
    <s v="LEDFixt-1(16w)"/>
    <s v="Standard"/>
    <m/>
    <m/>
    <s v="DEER1314"/>
    <s v="DEER1314"/>
  </r>
  <r>
    <n v="5233"/>
    <s v="R-In-LEDFixt-2(13w)-dWP25"/>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0"/>
    <s v="LEDratio0296"/>
    <s v="LEDratio0296"/>
    <s v="LEDFixt-2(13w)"/>
    <s v="Standard"/>
    <m/>
    <m/>
    <s v="DEER1314"/>
    <s v="DEER1314"/>
  </r>
  <r>
    <n v="5234"/>
    <s v="R-In-LEDFixt-2(24w)-dWP47"/>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1"/>
    <s v="LEDratio0296"/>
    <s v="LEDratio0296"/>
    <s v="LEDFixt-2(24w)"/>
    <s v="Standard"/>
    <m/>
    <m/>
    <s v="DEER1314"/>
    <s v="DEER1314"/>
  </r>
  <r>
    <n v="5235"/>
    <s v="R-In-LEDFixt-2(25w)-dWP4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2"/>
    <s v="LEDratio0296"/>
    <s v="LEDratio0296"/>
    <s v="LEDFixt-2(25w)"/>
    <s v="Standard"/>
    <m/>
    <m/>
    <s v="DEER1314"/>
    <s v="DEER1314"/>
  </r>
  <r>
    <n v="5236"/>
    <s v="R-In-LEDFixt-2(5w)-dWP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4"/>
    <s v="LEDratio0296"/>
    <s v="LEDratio0296"/>
    <s v="LEDFixt-2(5w)"/>
    <s v="Standard"/>
    <m/>
    <m/>
    <s v="DEER1314"/>
    <s v="DEER1314"/>
  </r>
  <r>
    <n v="5237"/>
    <s v="R-In-LEDFixt-3(15w)-dWP2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5"/>
    <s v="LEDratio0296"/>
    <s v="LEDratio0296"/>
    <s v="LEDFixt-3(15w)"/>
    <s v="Standard"/>
    <m/>
    <m/>
    <s v="DEER1314"/>
    <s v="DEER1314"/>
  </r>
  <r>
    <n v="5238"/>
    <s v="R-In-LEDFixt-3(18w)-dWP35"/>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6"/>
    <s v="LEDratio0296"/>
    <s v="LEDratio0296"/>
    <s v="LEDFixt-3(18w)"/>
    <s v="Standard"/>
    <m/>
    <m/>
    <s v="DEER1314"/>
    <s v="DEER1314"/>
  </r>
  <r>
    <n v="5239"/>
    <s v="R-In-LEDFixt-3(19w)-dWP37"/>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7"/>
    <s v="LEDratio0296"/>
    <s v="LEDratio0296"/>
    <s v="LEDFixt-3(19w)"/>
    <s v="Standard"/>
    <m/>
    <m/>
    <s v="DEER1314"/>
    <s v="DEER1314"/>
  </r>
  <r>
    <n v="5240"/>
    <s v="R-In-LEDFixt-3(21w)-dWP41"/>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8"/>
    <s v="LEDratio0296"/>
    <s v="LEDratio0296"/>
    <s v="LEDFixt-3(21w)"/>
    <s v="Standard"/>
    <m/>
    <m/>
    <s v="DEER1314"/>
    <s v="DEER1314"/>
  </r>
  <r>
    <n v="5241"/>
    <s v="R-In-LEDFixt-3(8w)-dWP15"/>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19"/>
    <s v="LEDratio0296"/>
    <s v="LEDratio0296"/>
    <s v="LEDFixt-3(8w)"/>
    <s v="Standard"/>
    <m/>
    <m/>
    <s v="DEER1314"/>
    <s v="DEER1314"/>
  </r>
  <r>
    <n v="5242"/>
    <s v="R-In-LEDFixt-3(9w)-dWP17"/>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20"/>
    <s v="LEDratio0296"/>
    <s v="LEDratio0296"/>
    <s v="LEDFixt-3(9w)"/>
    <s v="Standard"/>
    <m/>
    <m/>
    <s v="DEER1314"/>
    <s v="DEER1314"/>
  </r>
  <r>
    <n v="5243"/>
    <s v="R-In-LEDFixt-4(23w)-dWP45"/>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22"/>
    <s v="LEDratio0296"/>
    <s v="LEDratio0296"/>
    <s v="LEDFixt-4(23w)"/>
    <s v="Standard"/>
    <m/>
    <m/>
    <s v="DEER1314"/>
    <s v="DEER1314"/>
  </r>
  <r>
    <n v="5244"/>
    <s v="R-In-LEDFixt-6(10w)-dWP1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23"/>
    <s v="LEDratio0296"/>
    <s v="LEDratio0296"/>
    <s v="LEDFixt-6(10w)"/>
    <s v="Standard"/>
    <m/>
    <m/>
    <s v="DEER1314"/>
    <s v="DEER1314"/>
  </r>
  <r>
    <n v="5245"/>
    <s v="R-In-LEDFixt-6(12w)-dWP23"/>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24"/>
    <s v="LEDratio0296"/>
    <s v="LEDratio0296"/>
    <s v="LEDFixt-6(12w)"/>
    <s v="Standard"/>
    <m/>
    <m/>
    <s v="DEER1314"/>
    <s v="DEER1314"/>
  </r>
  <r>
    <n v="5246"/>
    <s v="R-In-LEDFixt-7(10w)-dWP19"/>
    <x v="536"/>
    <s v="DEER1314"/>
    <s v="Lighting Disposition"/>
    <d v="2014-07-30T00:00:00"/>
    <s v="Disposition: MeasuresList-October312014.xlsx"/>
    <s v="RobNc"/>
    <s v="Res-Iltg-dWatt-CFL"/>
    <s v="DEER"/>
    <s v="Scaled"/>
    <s v="BaseRatio"/>
    <n v="0"/>
    <n v="0"/>
    <s v="None"/>
    <m/>
    <b v="0"/>
    <m/>
    <b v="1"/>
    <s v="Res"/>
    <s v="Any"/>
    <x v="4"/>
    <s v="InGen"/>
    <s v="Ltg_Fixture"/>
    <x v="31"/>
    <m/>
    <m/>
    <s v="ILtg-Res-LED-50000hr"/>
    <m/>
    <s v="LED A19 Basecase, Total Watts = 2.96 x Msr Watts"/>
    <s v="LED A19 Basecase, Total Watts = 2.96 x Msr Watts"/>
    <x v="823"/>
    <s v="LEDratio0296"/>
    <s v="LEDratio0296"/>
    <s v="LEDFixt-7(10w)"/>
    <s v="Standard"/>
    <m/>
    <m/>
    <s v="DEER1314"/>
    <s v="DEER1314"/>
  </r>
  <r>
    <n v="5247"/>
    <s v="R-In-LED-Glb(1w)-dWP6"/>
    <x v="534"/>
    <s v="DEER1314"/>
    <s v="Lighting Disposition"/>
    <d v="2014-07-30T00:00:00"/>
    <s v="Disposition: MeasuresList-October312014.xlsx"/>
    <s v="RobNc"/>
    <s v="Res-Iltg-dWatt-CFL"/>
    <s v="DEER"/>
    <s v="Scaled"/>
    <s v="BaseRatio"/>
    <n v="0"/>
    <n v="0"/>
    <s v="None"/>
    <m/>
    <b v="0"/>
    <m/>
    <b v="1"/>
    <s v="Res"/>
    <s v="Any"/>
    <x v="4"/>
    <s v="InGen"/>
    <s v="Ltg_Lamp"/>
    <x v="30"/>
    <m/>
    <m/>
    <s v="ILtg-Res-LED-15000hr"/>
    <m/>
    <s v="LED Globe less than 3 Watts Basecase, Total Watts = 7.47 x Msr Watts"/>
    <s v="LED Globe less than 3 Watts Basecase, Total Watts = 7.47 x Msr Watts"/>
    <x v="827"/>
    <s v="LEDratio0747"/>
    <s v="LEDratio0747"/>
    <s v="LED-Glb(1w)"/>
    <s v="Standard"/>
    <m/>
    <s v="WP source: PGECOLTG164r2"/>
    <s v="DEER1314"/>
    <s v="DEER1314"/>
  </r>
  <r>
    <n v="5248"/>
    <s v="R-In-LED-Glb(2w)-dWP12"/>
    <x v="534"/>
    <s v="DEER2014"/>
    <s v="Lighting Disposition"/>
    <d v="2014-07-31T00:00:00"/>
    <s v="Disposition: MeasuresList-October312014.xlsx"/>
    <s v="RobNc"/>
    <s v="Res-Iltg-dWatt-CFL"/>
    <s v="DEER"/>
    <s v="Scaled"/>
    <s v="BaseRatio"/>
    <n v="0"/>
    <n v="0"/>
    <s v="None"/>
    <m/>
    <b v="0"/>
    <m/>
    <b v="1"/>
    <s v="Res"/>
    <s v="Any"/>
    <x v="4"/>
    <s v="InGen"/>
    <s v="Ltg_Lamp"/>
    <x v="30"/>
    <m/>
    <m/>
    <s v="ILtg-Res-LED-15000hr"/>
    <m/>
    <s v="LED Globe less than 3 Watts Basecase, Total Watts = 7.47 x Msr Watts"/>
    <s v="LED Globe less than 3 Watts Basecase, Total Watts = 7.47 x Msr Watts"/>
    <x v="828"/>
    <s v="LEDratio0747"/>
    <s v="LEDratio0747"/>
    <s v="LED-Glb(2w)"/>
    <s v="Standard"/>
    <m/>
    <s v="WP source: PGECOLTG164r3"/>
    <s v="None"/>
    <s v="DEER2014"/>
  </r>
  <r>
    <n v="5249"/>
    <s v="R-In-LED-Glb(3w)-dWP1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Globe greater than or equal to 3 Watts Basecase, Total Watts = 4.94 x Msr Watts"/>
    <s v="LED Globe greater than or equal to 3 Watts Basecase, Total Watts = 4.94 x Msr Watts"/>
    <x v="829"/>
    <s v="LEDratio0494"/>
    <s v="LEDratio0494"/>
    <s v="LED-Glb(3w)"/>
    <s v="Standard"/>
    <m/>
    <s v="WP source: PGECOLTG164r2"/>
    <s v="DEER1314"/>
    <s v="DEER1314"/>
  </r>
  <r>
    <n v="5250"/>
    <s v="R-In-LED-MR16(10w)-dWP32"/>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0"/>
    <s v="LEDratio0424"/>
    <s v="LEDratio0424"/>
    <s v="LED-MR16(10w)"/>
    <s v="Standard"/>
    <m/>
    <s v="WP source e.g.: SCE13LG106rx"/>
    <s v="DEER1314"/>
    <s v="DEER1314"/>
  </r>
  <r>
    <n v="5251"/>
    <s v="R-In-LED-MR16(11w)-dWP3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1"/>
    <s v="LEDratio0424"/>
    <s v="LEDratio0424"/>
    <s v="LED-MR16(11w)"/>
    <s v="Standard"/>
    <m/>
    <s v="WP source e.g.: SCE13LG106rx"/>
    <s v="DEER1314"/>
    <s v="DEER1314"/>
  </r>
  <r>
    <n v="5252"/>
    <s v="R-In-LED-MR16(12w)-dWP38"/>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2"/>
    <s v="LEDratio0424"/>
    <s v="LEDratio0424"/>
    <s v="LED-MR16(12w)"/>
    <s v="Standard"/>
    <m/>
    <s v="WP source e.g.: SCE13LG106rx"/>
    <s v="DEER1314"/>
    <s v="DEER1314"/>
  </r>
  <r>
    <n v="5253"/>
    <s v="R-In-LED-MR16(2w)-dWP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3"/>
    <s v="LEDratio0424"/>
    <s v="LEDratio0424"/>
    <s v="LED-MR16(2w)"/>
    <s v="Standard"/>
    <m/>
    <s v="Not Used by Oct 2014 disposition.  May 2014 disposition used this measure in error; the Measure Technology is 3w"/>
    <s v="DEER1314"/>
    <s v="DEER1314"/>
  </r>
  <r>
    <n v="5254"/>
    <s v="R-In-LED-MR16(3w)-dWP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4"/>
    <s v="LEDratio0424"/>
    <s v="LEDratio0424"/>
    <s v="LED-MR16(3w)"/>
    <s v="Standard"/>
    <m/>
    <s v="WP source e.g.: SCE13LG106r1"/>
    <s v="DEER1314"/>
    <s v="DEER1314"/>
  </r>
  <r>
    <n v="5255"/>
    <s v="R-In-LED-MR16(6.1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7"/>
    <s v="LEDratio0424"/>
    <s v="LEDratio0424"/>
    <s v="LED-MR16(6.1w)"/>
    <s v="Standard"/>
    <m/>
    <m/>
    <s v="DEER1314"/>
    <s v="DEER1314"/>
  </r>
  <r>
    <n v="5256"/>
    <s v="R-In-LED-MR16(6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8"/>
    <s v="LEDratio0424"/>
    <s v="LEDratio0424"/>
    <s v="LED-MR16(6w)"/>
    <s v="Standard"/>
    <m/>
    <s v="WP source e.g.: SCE13LG106r1"/>
    <s v="DEER1314"/>
    <s v="DEER1314"/>
  </r>
  <r>
    <n v="5257"/>
    <s v="R-In-LED-MR16(7w)-dWP22"/>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39"/>
    <s v="LEDratio0424"/>
    <s v="LEDratio0424"/>
    <s v="LED-MR16(7w)"/>
    <s v="Standard"/>
    <m/>
    <s v="WP source e.g.: SCE13LG106r0"/>
    <s v="DEER1314"/>
    <s v="DEER1314"/>
  </r>
  <r>
    <n v="5258"/>
    <s v="R-In-LED-MR16(8.1w)-dWP2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40"/>
    <s v="LEDratio0424"/>
    <s v="LEDratio0424"/>
    <s v="LED-MR16(8.1w)"/>
    <s v="Standard"/>
    <m/>
    <m/>
    <s v="DEER1314"/>
    <s v="DEER1314"/>
  </r>
  <r>
    <n v="5259"/>
    <s v="R-In-LED-MR16(8w)-dWP2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41"/>
    <s v="LEDratio0424"/>
    <s v="LEDratio0424"/>
    <s v="LED-MR16(8w)"/>
    <s v="Standard"/>
    <m/>
    <s v="WP source e.g.: SCE13LG106r0"/>
    <s v="DEER1314"/>
    <s v="DEER1314"/>
  </r>
  <r>
    <n v="5260"/>
    <s v="R-In-LED-MR16(9w)-dWP2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MR16 Basecase, Total Watts = 4.24 x Msr Watts"/>
    <s v="LED MR16 Basecase, Total Watts = 4.24 x Msr Watts"/>
    <x v="842"/>
    <s v="LEDratio0424"/>
    <s v="LEDratio0424"/>
    <s v="LED-MR16(9w)"/>
    <s v="Standard"/>
    <m/>
    <s v="WP source e.g.: SCE13LG106r0"/>
    <s v="DEER1314"/>
    <s v="DEER1314"/>
  </r>
  <r>
    <n v="5261"/>
    <s v="R-In-LED-PAR20(10w)-dWP3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3"/>
    <s v="LEDratio0470"/>
    <s v="LEDratio0470"/>
    <s v="LED-PAR20(10w)"/>
    <s v="Standard"/>
    <m/>
    <s v="WP source e.g.: SCE13LG106r0"/>
    <s v="DEER1314"/>
    <s v="DEER1314"/>
  </r>
  <r>
    <n v="5262"/>
    <s v="R-In-LED-PAR20(4w)-dWP1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4"/>
    <s v="LEDratio0470"/>
    <s v="LEDratio0470"/>
    <s v="LED-PAR20(4w)"/>
    <s v="Standard"/>
    <m/>
    <s v="WP source e.g.: SCE13LG106r0"/>
    <s v="DEER1314"/>
    <s v="DEER1314"/>
  </r>
  <r>
    <n v="5263"/>
    <s v="R-In-LED-PAR20(5.5w)-dWP20"/>
    <x v="534"/>
    <s v="DEER2011"/>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5"/>
    <s v="LEDratio0470"/>
    <s v="LEDratio0470"/>
    <s v="LED-PAR20(5.5w)"/>
    <s v="Standard"/>
    <m/>
    <s v="May not be claimed after December 31, 2013 for PGECOLTG141r2.  Replacement measure is R-In-LED-PAR20(6w)-dWP22"/>
    <s v="None"/>
    <s v="DEER2011"/>
  </r>
  <r>
    <n v="5264"/>
    <s v="R-In-LED-PAR20(6w)-dWP22"/>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6"/>
    <s v="LEDratio0470"/>
    <s v="LEDratio0470"/>
    <s v="LED-PAR20(6w)"/>
    <s v="Standard"/>
    <m/>
    <s v="WP source e.g.: SCE13LG106r1.  May be used starting January 1, 2014 for PGECOLTG141r3"/>
    <s v="DEER1314"/>
    <s v="DEER1314"/>
  </r>
  <r>
    <n v="5265"/>
    <s v="R-In-LED-PAR20(7w)-dWP2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7"/>
    <s v="LEDratio0470"/>
    <s v="LEDratio0470"/>
    <s v="LED-PAR20(7w)"/>
    <s v="Standard"/>
    <m/>
    <s v="WP source e.g.: SCE13LG106r0"/>
    <s v="DEER1314"/>
    <s v="DEER1314"/>
  </r>
  <r>
    <n v="5266"/>
    <s v="R-In-LED-PAR20(8w)-dWP2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8"/>
    <s v="LEDratio0470"/>
    <s v="LEDratio0470"/>
    <s v="LED-PAR20(8w)"/>
    <s v="Standard"/>
    <m/>
    <s v="WP source e.g.: SCE13LG106r1"/>
    <s v="DEER1314"/>
    <s v="DEER1314"/>
  </r>
  <r>
    <n v="5267"/>
    <s v="R-In-LED-PAR20(9w)-dWP3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20 Basecase, Total Watts = 4.70 x Msr Watts"/>
    <s v="LED PAR20 Basecase, Total Watts = 4.70 x Msr Watts"/>
    <x v="849"/>
    <s v="LEDratio0470"/>
    <s v="LEDratio0470"/>
    <s v="LED-PAR20(9w)"/>
    <s v="Standard"/>
    <m/>
    <s v="WP source e.g.: SCE13LG106r0"/>
    <s v="DEER1314"/>
    <s v="DEER1314"/>
  </r>
  <r>
    <n v="5268"/>
    <s v="R-In-LED-PAR30(10w)-dWP2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0"/>
    <s v="LEDratio0342"/>
    <s v="LEDratio0342"/>
    <s v="LED-PAR30(10w)"/>
    <s v="Standard"/>
    <m/>
    <s v="WP source e.g.: SCE13LG106r0"/>
    <s v="DEER1314"/>
    <s v="DEER1314"/>
  </r>
  <r>
    <n v="5269"/>
    <s v="R-In-LED-PAR30(11w)-dWP2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1"/>
    <s v="LEDratio0342"/>
    <s v="LEDratio0342"/>
    <s v="LED-PAR30(11w)"/>
    <s v="Standard"/>
    <m/>
    <s v="WP source e.g.: SCE13LG106r0"/>
    <s v="DEER1314"/>
    <s v="DEER1314"/>
  </r>
  <r>
    <n v="5270"/>
    <s v="R-In-LED-PAR30(12w)-dWP2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2"/>
    <s v="LEDratio0342"/>
    <s v="LEDratio0342"/>
    <s v="LED-PAR30(12w)"/>
    <s v="Standard"/>
    <m/>
    <s v="WP source e.g.: SCE13LG106r0"/>
    <s v="DEER1314"/>
    <s v="DEER1314"/>
  </r>
  <r>
    <n v="5271"/>
    <s v="R-In-LED-PAR30(13w)-dWP3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3"/>
    <s v="LEDratio0342"/>
    <s v="LEDratio0342"/>
    <s v="LED-PAR30(13w)"/>
    <s v="Standard"/>
    <m/>
    <s v="WP source e.g.: SCE13LG106r0"/>
    <s v="DEER1314"/>
    <s v="DEER1314"/>
  </r>
  <r>
    <n v="5272"/>
    <s v="R-In-LED-PAR30(14w)-dWP3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4"/>
    <s v="LEDratio0342"/>
    <s v="LEDratio0342"/>
    <s v="LED-PAR30(14w)"/>
    <s v="Standard"/>
    <m/>
    <s v="WP source e.g.: SCE13LG106r0"/>
    <s v="DEER1314"/>
    <s v="DEER1314"/>
  </r>
  <r>
    <n v="5273"/>
    <s v="R-In-LED-PAR30(15w)-dWP3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5"/>
    <s v="LEDratio0342"/>
    <s v="LEDratio0342"/>
    <s v="LED-PAR30(15w)"/>
    <s v="Standard"/>
    <m/>
    <s v="WP source e.g.: SCE13LG106r1"/>
    <s v="DEER1314"/>
    <s v="DEER1314"/>
  </r>
  <r>
    <n v="5274"/>
    <s v="R-In-LED-PAR30(16w)-dWP38"/>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6"/>
    <s v="LEDratio0342"/>
    <s v="LEDratio0342"/>
    <s v="LED-PAR30(16w)"/>
    <s v="Standard"/>
    <m/>
    <s v="WP source e.g.: SCE13LG106r0"/>
    <s v="DEER1314"/>
    <s v="DEER1314"/>
  </r>
  <r>
    <n v="5275"/>
    <s v="R-In-LED-PAR30(17w)-dWP4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7"/>
    <s v="LEDratio0342"/>
    <s v="LEDratio0342"/>
    <s v="LED-PAR30(17w)"/>
    <s v="Standard"/>
    <m/>
    <s v="WP source e.g.: SCE13LG106r0"/>
    <s v="DEER1314"/>
    <s v="DEER1314"/>
  </r>
  <r>
    <n v="5276"/>
    <s v="R-In-LED-PAR30(18w)-dWP4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8"/>
    <s v="LEDratio0342"/>
    <s v="LEDratio0342"/>
    <s v="LED-PAR30(18w)"/>
    <s v="Standard"/>
    <m/>
    <s v="WP source e.g.: SCE13LG106r0"/>
    <s v="DEER1314"/>
    <s v="DEER1314"/>
  </r>
  <r>
    <n v="5277"/>
    <s v="R-In-LED-PAR30(19w)-dWP4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59"/>
    <s v="LEDratio0342"/>
    <s v="LEDratio0342"/>
    <s v="LED-PAR30(19w)"/>
    <s v="Standard"/>
    <m/>
    <s v="WP source e.g.: SCE13LG106r0"/>
    <s v="DEER1314"/>
    <s v="DEER1314"/>
  </r>
  <r>
    <n v="5278"/>
    <s v="R-In-LED-PAR30(20w)-dWP48"/>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60"/>
    <s v="LEDratio0342"/>
    <s v="LEDratio0342"/>
    <s v="LED-PAR30(20w)"/>
    <s v="Standard"/>
    <m/>
    <s v="WP source e.g.: SCE13LG106r0"/>
    <s v="DEER1314"/>
    <s v="DEER1314"/>
  </r>
  <r>
    <n v="5279"/>
    <s v="R-In-LED-PAR30(21w)-dWP5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5"/>
    <s v="LEDratio0342"/>
    <s v="LEDratio0342"/>
    <s v="LED-PAR30(21w)"/>
    <s v="Standard"/>
    <m/>
    <s v="WP source e.g.: WPSDGENRLG0106r2"/>
    <s v="DEER1314"/>
    <s v="DEER1314"/>
  </r>
  <r>
    <n v="5280"/>
    <s v="R-In-LED-PAR30(6w)-dWP1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61"/>
    <s v="LEDratio0342"/>
    <s v="LEDratio0342"/>
    <s v="LED-PAR30(6w)"/>
    <s v="Standard"/>
    <m/>
    <s v="WP source e.g.: SCE13LG106r1"/>
    <s v="DEER1314"/>
    <s v="DEER1314"/>
  </r>
  <r>
    <n v="5281"/>
    <s v="R-In-LED-PAR30(7w)-dWP1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6"/>
    <s v="LEDratio0342"/>
    <s v="LEDratio0342"/>
    <s v="LED-PAR30(7w)"/>
    <s v="Standard"/>
    <m/>
    <s v="WP source e.g.: WPSDGENRLG0106r2"/>
    <s v="DEER1314"/>
    <s v="DEER1314"/>
  </r>
  <r>
    <n v="5282"/>
    <s v="R-In-LED-PAR30(8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862"/>
    <s v="LEDratio0342"/>
    <s v="LEDratio0342"/>
    <s v="LED-PAR30(8w)"/>
    <s v="Standard"/>
    <m/>
    <s v="WP source e.g.: SCE13LG106r0"/>
    <s v="DEER1314"/>
    <s v="DEER1314"/>
  </r>
  <r>
    <n v="5283"/>
    <s v="R-In-LED-PAR30(9w)-dWP2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0 Basecase, Total Watts = 3.42 x Msr Watts"/>
    <s v="LED PAR30 Basecase, Total Watts = 3.42 x Msr Watts"/>
    <x v="1157"/>
    <s v="LEDratio0342"/>
    <s v="LEDratio0342"/>
    <s v="LED-PAR30(9w)"/>
    <s v="Standard"/>
    <m/>
    <s v="WP source e.g.: WPSDGENRLG0106r2"/>
    <s v="DEER1314"/>
    <s v="DEER1314"/>
  </r>
  <r>
    <n v="5284"/>
    <s v="R-In-LED-PAR38(10w)-dWP28"/>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3"/>
    <s v="LEDratio0381"/>
    <s v="LEDratio0381"/>
    <s v="LED-PAR38(10w)"/>
    <s v="Standard"/>
    <m/>
    <s v="WP source e.g.: SCE13LG106r0"/>
    <s v="DEER1314"/>
    <s v="DEER1314"/>
  </r>
  <r>
    <n v="5285"/>
    <s v="R-In-LED-PAR38(11w)-dWP3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1158"/>
    <s v="LEDratio0381"/>
    <s v="LEDratio0381"/>
    <s v="LED-PAR38(11w)"/>
    <s v="Standard"/>
    <m/>
    <s v="WP source e.g.: WPSDGENRLG0106r2"/>
    <s v="DEER1314"/>
    <s v="DEER1314"/>
  </r>
  <r>
    <n v="5286"/>
    <s v="R-In-LED-PAR38(12w)-dWP3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4"/>
    <s v="LEDratio0381"/>
    <s v="LEDratio0381"/>
    <s v="LED-PAR38(12w)"/>
    <s v="Standard"/>
    <m/>
    <s v="WP source e.g.: SCE13LG106r0"/>
    <s v="DEER1314"/>
    <s v="DEER1314"/>
  </r>
  <r>
    <n v="5287"/>
    <s v="R-In-LED-PAR38(13w)-dWP3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5"/>
    <s v="LEDratio0381"/>
    <s v="LEDratio0381"/>
    <s v="LED-PAR38(13w)"/>
    <s v="Standard"/>
    <m/>
    <s v="WP source e.g.: SCE13LG106r0"/>
    <s v="DEER1314"/>
    <s v="DEER1314"/>
  </r>
  <r>
    <n v="5288"/>
    <s v="R-In-LED-PAR38(14w)-dWP3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6"/>
    <s v="LEDratio0381"/>
    <s v="LEDratio0381"/>
    <s v="LED-PAR38(14w)"/>
    <s v="Standard"/>
    <m/>
    <s v="WP source e.g.: SCE13LG106r0"/>
    <s v="DEER1314"/>
    <s v="DEER1314"/>
  </r>
  <r>
    <n v="5289"/>
    <s v="R-In-LED-PAR38(15w)-dWP42"/>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7"/>
    <s v="LEDratio0381"/>
    <s v="LEDratio0381"/>
    <s v="LED-PAR38(15w)"/>
    <s v="Standard"/>
    <m/>
    <s v="WP source e.g.: SCE13LG106r0"/>
    <s v="DEER1314"/>
    <s v="DEER1314"/>
  </r>
  <r>
    <n v="5290"/>
    <s v="R-In-LED-PAR38(16w)-dWP4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8"/>
    <s v="LEDratio0381"/>
    <s v="LEDratio0381"/>
    <s v="LED-PAR38(16w)"/>
    <s v="Standard"/>
    <m/>
    <s v="WP source e.g.: SCE13LG106r0"/>
    <s v="DEER1314"/>
    <s v="DEER1314"/>
  </r>
  <r>
    <n v="5291"/>
    <s v="R-In-LED-PAR38(17w)-dWP4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69"/>
    <s v="LEDratio0381"/>
    <s v="LEDratio0381"/>
    <s v="LED-PAR38(17w)"/>
    <s v="Standard"/>
    <m/>
    <s v="WP source e.g.: SCE13LG106r1"/>
    <s v="DEER1314"/>
    <s v="DEER1314"/>
  </r>
  <r>
    <n v="5292"/>
    <s v="R-In-LED-PAR38(18w)-dWP5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0"/>
    <s v="LEDratio0381"/>
    <s v="LEDratio0381"/>
    <s v="LED-PAR38(18w)"/>
    <s v="Standard"/>
    <m/>
    <s v="WP source e.g.: SCE13LG106r0"/>
    <s v="DEER1314"/>
    <s v="DEER1314"/>
  </r>
  <r>
    <n v="5293"/>
    <s v="R-In-LED-PAR38(19w)-dWP5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1"/>
    <s v="LEDratio0381"/>
    <s v="LEDratio0381"/>
    <s v="LED-PAR38(19w)"/>
    <s v="Standard"/>
    <m/>
    <s v="WP source e.g.: SCE13LG106r0"/>
    <s v="DEER1314"/>
    <s v="DEER1314"/>
  </r>
  <r>
    <n v="5294"/>
    <s v="R-In-LED-PAR38(20.1w)-dWP5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2"/>
    <s v="LEDratio0381"/>
    <s v="LEDratio0381"/>
    <s v="LED-PAR38(20.1w)"/>
    <s v="Standard"/>
    <m/>
    <s v="WP source e.g.: PGECOLTG141r2"/>
    <s v="DEER1314"/>
    <s v="DEER1314"/>
  </r>
  <r>
    <n v="5295"/>
    <s v="R-In-LED-PAR38(20w)-dWP5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3"/>
    <s v="LEDratio0381"/>
    <s v="LEDratio0381"/>
    <s v="LED-PAR38(20w)"/>
    <s v="Standard"/>
    <m/>
    <s v="WP source e.g.: SCE13LG106r0"/>
    <s v="DEER1314"/>
    <s v="DEER1314"/>
  </r>
  <r>
    <n v="5296"/>
    <s v="R-In-LED-PAR38(21w)-dWP5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4"/>
    <s v="LEDratio0381"/>
    <s v="LEDratio0381"/>
    <s v="LED-PAR38(21w)"/>
    <s v="Standard"/>
    <m/>
    <s v="WP source e.g.: SCE13LG106r0"/>
    <s v="DEER1314"/>
    <s v="DEER1314"/>
  </r>
  <r>
    <n v="5297"/>
    <s v="R-In-LED-PAR38(22w)-dWP6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5"/>
    <s v="LEDratio0381"/>
    <s v="LEDratio0381"/>
    <s v="LED-PAR38(22w)"/>
    <s v="Standard"/>
    <m/>
    <s v="WP source e.g.: SCE13LG106r0"/>
    <s v="DEER1314"/>
    <s v="DEER1314"/>
  </r>
  <r>
    <n v="5298"/>
    <s v="R-In-LED-PAR38(23w)-dWP64"/>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6"/>
    <s v="LEDratio0381"/>
    <s v="LEDratio0381"/>
    <s v="LED-PAR38(23w)"/>
    <s v="Standard"/>
    <m/>
    <s v="WP source e.g.: SCE13LG106r0"/>
    <s v="DEER1314"/>
    <s v="DEER1314"/>
  </r>
  <r>
    <n v="5299"/>
    <s v="R-In-LED-PAR38(24w)-dWP67"/>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7"/>
    <s v="LEDratio0381"/>
    <s v="LEDratio0381"/>
    <s v="LED-PAR38(24w)"/>
    <s v="Standard"/>
    <m/>
    <s v="WP source e.g.: SCE13LG106r0"/>
    <s v="DEER1314"/>
    <s v="DEER1314"/>
  </r>
  <r>
    <n v="5300"/>
    <s v="R-In-LED-PAR38(25w)-dWP7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8"/>
    <s v="LEDratio0381"/>
    <s v="LEDratio0381"/>
    <s v="LED-PAR38(25w)"/>
    <s v="Standard"/>
    <m/>
    <s v="WP source e.g.: SCE13LG106rx"/>
    <s v="DEER1314"/>
    <s v="DEER1314"/>
  </r>
  <r>
    <n v="5301"/>
    <s v="R-In-LED-PAR38(26w)-dWP73"/>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79"/>
    <s v="LEDratio0381"/>
    <s v="LEDratio0381"/>
    <s v="LED-PAR38(26w)"/>
    <s v="Standard"/>
    <m/>
    <s v="WP source e.g.: SCE13LG106rx"/>
    <s v="DEER1314"/>
    <s v="DEER1314"/>
  </r>
  <r>
    <n v="5302"/>
    <s v="R-In-LED-PAR38(27w)-dWP7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80"/>
    <s v="LEDratio0381"/>
    <s v="LEDratio0381"/>
    <s v="LED-PAR38(27w)"/>
    <s v="Standard"/>
    <m/>
    <s v="WP source e.g.: SCE13LG106rx"/>
    <s v="DEER1314"/>
    <s v="DEER1314"/>
  </r>
  <r>
    <n v="5303"/>
    <s v="R-In-LED-PAR38(7w)-dWP1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81"/>
    <s v="LEDratio0381"/>
    <s v="LEDratio0381"/>
    <s v="LED-PAR38(7w)"/>
    <s v="Standard"/>
    <m/>
    <s v="WP source e.g.: SCE13LG106r1"/>
    <s v="DEER1314"/>
    <s v="DEER1314"/>
  </r>
  <r>
    <n v="5304"/>
    <s v="R-In-LED-PAR38(8w)-dWP22"/>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882"/>
    <s v="LEDratio0381"/>
    <s v="LEDratio0381"/>
    <s v="LED-PAR38(8w)"/>
    <s v="Standard"/>
    <m/>
    <s v="WP source e.g.: PGECOLTG141r2"/>
    <s v="DEER1314"/>
    <s v="DEER1314"/>
  </r>
  <r>
    <n v="5305"/>
    <s v="R-In-LED-PAR38(9w)-dWP2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PAR38 Basecase, Total Watts = 3.81 x Msr Watts"/>
    <s v="LED PAR38 Basecase, Total Watts = 3.81 x Msr Watts"/>
    <x v="1159"/>
    <s v="LEDratio0381"/>
    <s v="LEDratio0381"/>
    <s v="LED-PAR38(9w)"/>
    <s v="Standard"/>
    <m/>
    <s v="WP source e.g.: WPSDGENRLG0106r2"/>
    <s v="DEER1314"/>
    <s v="DEER1314"/>
  </r>
  <r>
    <n v="5306"/>
    <s v="R-In-LED-RefR(10w)-dWP5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less than 11 Watts, Total Watts = 6.09 x Msr Watts"/>
    <s v="LED R/BR Basecase less than 11 Watts, Total Watts = 6.09 x Msr Watts"/>
    <x v="1160"/>
    <s v="LEDratio0609"/>
    <s v="LEDratio0609"/>
    <s v="LED-RefR(10w)"/>
    <s v="Standard"/>
    <m/>
    <s v="WP source e.g.: WPSDGENRLG0106r2"/>
    <s v="DEER1314"/>
    <s v="DEER1314"/>
  </r>
  <r>
    <n v="5307"/>
    <s v="R-In-LED-RefR(11w)-dWP37"/>
    <x v="534"/>
    <s v="DEER2011"/>
    <s v="Lighting Disposition"/>
    <d v="2014-07-31T00:00:00"/>
    <s v="Disposition: MeasuresList-October312014.xlsx"/>
    <s v="RobNc"/>
    <s v="Res-Iltg-dWatt-CFL"/>
    <s v="DEER"/>
    <s v="Scaled"/>
    <s v="BaseRatio"/>
    <n v="0"/>
    <n v="0"/>
    <s v="None"/>
    <m/>
    <b v="0"/>
    <m/>
    <b v="1"/>
    <s v="Res"/>
    <s v="Any"/>
    <x v="4"/>
    <s v="InGen"/>
    <s v="Ltg_Lamp"/>
    <x v="30"/>
    <m/>
    <m/>
    <s v="ILtg-Res-LED-20000hr"/>
    <m/>
    <s v="LED R/BR Basecase, Total Watts = 4.40 x Msr Watts"/>
    <s v="LED R/BR Basecase, Total Watts = 4.40 x Msr Watts"/>
    <x v="883"/>
    <s v="LEDratio0440"/>
    <s v="LEDratio0440"/>
    <s v="LED-RefR(11w)"/>
    <s v="Standard"/>
    <m/>
    <s v="WP source: PGECOLTG177r1.  For use prior to July 1, 2014 only."/>
    <s v="None"/>
    <s v="DEER2011"/>
  </r>
  <r>
    <n v="5308"/>
    <s v="R-In-LED-RefR(11w)-dWP41"/>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greater than or equal to 11, less than 14 Watts, Total Watts = 4.80 x Msr Watts"/>
    <s v="LED R/BR Basecase greater than or equal to 11, less than 14 Watts, Total Watts = 4.80 x Msr Watts"/>
    <x v="883"/>
    <s v="LEDratio0480"/>
    <s v="LEDratio0480"/>
    <s v="LED-RefR(11w)"/>
    <s v="Standard"/>
    <m/>
    <m/>
    <s v="DEER1314"/>
    <s v="DEER1314"/>
  </r>
  <r>
    <n v="5309"/>
    <s v="R-In-LED-RefR(12w)-dWP45"/>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greater than or equal to 11, less than 14 Watts, Total Watts = 4.80 x Msr Watts"/>
    <s v="LED R/BR Basecase greater than or equal to 11, less than 14 Watts, Total Watts = 4.80 x Msr Watts"/>
    <x v="1161"/>
    <s v="LEDratio0480"/>
    <s v="LEDratio0480"/>
    <s v="LED-RefR(12w)"/>
    <s v="Standard"/>
    <m/>
    <s v="WP source e.g.: WPSDGENRLG0106r2"/>
    <s v="DEER1314"/>
    <s v="DEER1314"/>
  </r>
  <r>
    <n v="5310"/>
    <s v="R-In-LED-RefR(13w)-dWP49"/>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greater than or equal to 11, less than 14 Watts, Total Watts = 4.80 x Msr Watts"/>
    <s v="LED R/BR Basecase greater than or equal to 11, less than 14 Watts, Total Watts = 4.80 x Msr Watts"/>
    <x v="1162"/>
    <s v="LEDratio0480"/>
    <s v="LEDratio0480"/>
    <s v="LED-RefR(13w)"/>
    <s v="Standard"/>
    <m/>
    <s v="WP source e.g.: WPSDGENRLG0106r2"/>
    <s v="DEER1314"/>
    <s v="DEER1314"/>
  </r>
  <r>
    <n v="5311"/>
    <s v="R-In-LED-RefR(14w)-dWP39"/>
    <x v="534"/>
    <s v="DEER2011"/>
    <s v="Lighting Disposition"/>
    <d v="2014-07-31T00:00:00"/>
    <s v="Disposition: MeasuresList-October312014.xlsx"/>
    <s v="RobNc"/>
    <s v="Res-Iltg-dWatt-CFL"/>
    <s v="DEER"/>
    <s v="Scaled"/>
    <s v="BaseRatio"/>
    <n v="0"/>
    <n v="0"/>
    <s v="None"/>
    <m/>
    <b v="0"/>
    <m/>
    <b v="1"/>
    <s v="Res"/>
    <s v="Any"/>
    <x v="4"/>
    <s v="InGen"/>
    <s v="Ltg_Lamp"/>
    <x v="30"/>
    <m/>
    <m/>
    <s v="ILtg-Res-LED-20000hr"/>
    <m/>
    <s v="LED R/BR Basecase, Total Watts = 3.80 x Msr Watts"/>
    <s v="LED R/BR Basecase, Total Watts = 3.80 x Msr Watts"/>
    <x v="884"/>
    <s v="LEDratio0380"/>
    <s v="LEDratio0380"/>
    <s v="LED-RefR(14w)"/>
    <s v="Standard"/>
    <m/>
    <s v="WP source: PGECOLTG177r1.  For use prior to July 1, 2014 only."/>
    <s v="None"/>
    <s v="DEER2011"/>
  </r>
  <r>
    <n v="5312"/>
    <s v="R-In-LED-RefR(14w)-dWP46"/>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greater than or egual to 14 Watts, Total Watts = 4.34 x Msr Watts"/>
    <s v="LED R/BR Basecase greater than or egual to 14 Watts, Total Watts = 4.34 x Msr Watts"/>
    <x v="884"/>
    <s v="LEDratio0434"/>
    <s v="LEDratio0434"/>
    <s v="LED-RefR(14w)"/>
    <s v="Standard"/>
    <m/>
    <m/>
    <s v="DEER1314"/>
    <s v="DEER1314"/>
  </r>
  <r>
    <n v="5313"/>
    <s v="R-In-LED-RefR(15w)-dWP5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greater than or egual to 14 Watts, Total Watts = 4.34 x Msr Watts"/>
    <s v="LED R/BR Basecase greater than or egual to 14 Watts, Total Watts = 4.34 x Msr Watts"/>
    <x v="1163"/>
    <s v="LEDratio0434"/>
    <s v="LEDratio0434"/>
    <s v="LED-RefR(15w)"/>
    <s v="Standard"/>
    <m/>
    <s v="WP source e.g.: WPSDGENRLG0106r2"/>
    <s v="DEER1314"/>
    <s v="DEER1314"/>
  </r>
  <r>
    <n v="5314"/>
    <s v="R-In-LED-RefR(6w)-dWP21"/>
    <x v="534"/>
    <s v="DEER2011"/>
    <s v="Lighting Disposition"/>
    <d v="2014-07-31T00:00:00"/>
    <s v="Disposition: MeasuresList-October312014.xlsx"/>
    <s v="RobNc"/>
    <s v="Res-Iltg-dWatt-CFL"/>
    <s v="DEER"/>
    <s v="Scaled"/>
    <s v="BaseRatio"/>
    <n v="0"/>
    <n v="0"/>
    <s v="None"/>
    <m/>
    <b v="0"/>
    <m/>
    <b v="1"/>
    <s v="Res"/>
    <s v="Any"/>
    <x v="4"/>
    <s v="InGen"/>
    <s v="Ltg_Lamp"/>
    <x v="30"/>
    <m/>
    <m/>
    <s v="ILtg-Res-LED-20000hr"/>
    <m/>
    <s v="LED BR Basecase, Total Watts = 4.56 x Msr Watts (pre 7/1/2015 only)"/>
    <s v="LED BR Basecase, Total Watts = 4.56 x Msr Watts (pre 7/1/2015 only)"/>
    <x v="885"/>
    <s v="LEDratio0456"/>
    <s v="LEDratio0456"/>
    <s v="LED-RefR(6w)"/>
    <s v="Standard"/>
    <m/>
    <s v="WP source: PGECOLTG177r1.  For use prior to July 1, 2014 only."/>
    <s v="None"/>
    <s v="DEER2011"/>
  </r>
  <r>
    <n v="5315"/>
    <s v="R-In-LED-RefR(6w)-dWP30"/>
    <x v="534"/>
    <s v="DEER1314"/>
    <s v="Lighting Disposition"/>
    <d v="2014-07-30T00:00:00"/>
    <s v="Disposition: MeasuresList-October312014.xlsx"/>
    <s v="RobNc"/>
    <s v="Res-Iltg-dWatt-CFL"/>
    <s v="DEER"/>
    <s v="Scaled"/>
    <s v="BaseRatio"/>
    <n v="0"/>
    <n v="0"/>
    <s v="None"/>
    <m/>
    <b v="0"/>
    <m/>
    <b v="1"/>
    <s v="Res"/>
    <s v="Any"/>
    <x v="4"/>
    <s v="InGen"/>
    <s v="Ltg_Lamp"/>
    <x v="30"/>
    <m/>
    <m/>
    <s v="ILtg-Res-LED-20000hr"/>
    <m/>
    <s v="LED R/BR Basecase less than 11 Watts, Total Watts = 6.09 x Msr Watts"/>
    <s v="LED R/BR Basecase less than 11 Watts, Total Watts = 6.09 x Msr Watts"/>
    <x v="885"/>
    <s v="LEDratio0609"/>
    <s v="LEDratio0609"/>
    <s v="LED-RefR(6w)"/>
    <s v="Standard"/>
    <m/>
    <m/>
    <s v="DEER1314"/>
    <s v="DEER1314"/>
  </r>
  <r>
    <n v="5316"/>
    <s v="R-In-LFLmpBlst-T5-46in-49w+El-IS-NLO(49.3w)-dWP4"/>
    <x v="537"/>
    <s v="DEER1314"/>
    <s v="Lighting Disposition"/>
    <d v="2014-05-30T00:00:00"/>
    <s v="Disposition: MeasuresList-May222014.xlsx"/>
    <s v="RobNc"/>
    <s v="Res-Iltg-dWatt-CFL"/>
    <s v="DEER"/>
    <s v="Scaled"/>
    <s v="Delta"/>
    <n v="0"/>
    <n v="0"/>
    <s v="None"/>
    <m/>
    <b v="1"/>
    <m/>
    <b v="1"/>
    <s v="Res"/>
    <s v="Any"/>
    <x v="4"/>
    <s v="InGen"/>
    <s v="Ltg_Lmp+Blst"/>
    <x v="25"/>
    <m/>
    <m/>
    <s v="ILtg-T5"/>
    <s v="ILtg-T5"/>
    <s v="LF lamp and ballast: LF lamp: T5, 46 inch, 54W, 4750 lm, CRI = 85, rated life = 25000 hours (1): LF Ballast: Electronic, Instant Start, Normal LO (1); Total Watts = 54"/>
    <s v="LF lamp and ballast: LF lamp: T5, 46 inch, 54W, 4750 lm, CRI = 85, rated life = 25000 hours (1): LF Ballast: Electronic, Instant Start, Normal LO (1); Total Watts = 54"/>
    <x v="934"/>
    <s v="LFLmpBlst-T5-46in-54w+El-IS-NLO(54w)"/>
    <s v="LFLmpBlst-T5-46in-54w+El-IS-NLO(54w)"/>
    <s v="LFLmpBlst-T5-46in-49w+El-IS-NLO(49.3w)"/>
    <s v="Standard"/>
    <m/>
    <s v="WP source e.g.: WPSDGENRLG0106r2"/>
    <s v="DEER1314"/>
    <s v="DEER1314"/>
  </r>
  <r>
    <n v="5317"/>
    <s v="R-In-LFLmpBlst-T8-24in-17w+El-IS-RLO(27w)-dWP6"/>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24 inch, 17W, 1200 lm, CRI = 90, rated life = 15000 hours (2): LF Ballast: Electronic, Instant Start, Normal LO (1); Total Watts = 33"/>
    <s v="LF lamp and ballast: LF lamp: T8, 24 inch, 17W, 1200 lm, CRI = 90, rated life = 15000 hours (2): LF Ballast: Electronic, Instant Start, Normal LO (1); Total Watts = 33"/>
    <x v="1136"/>
    <s v="LFLmpBlst-T8-24in-17w+El-IS-NLO(33w)"/>
    <s v="LFLmpBlst-T8-24in-17w+El-IS-NLO(33w)"/>
    <s v="LFLmpBlst-T8-24in-17w+El-IS-RLO(27w)"/>
    <s v="Standard"/>
    <m/>
    <s v="WP source e.g.: WPSDGENRLG0106r2"/>
    <s v="DEER1314"/>
    <s v="DEER1314"/>
  </r>
  <r>
    <n v="5318"/>
    <s v="R-In-LFLmpBlst-T8-24in-17w+El-IS-RLO(42w)-dWP5"/>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24 inch, 17W, 1200 lm, CRI = 90, rated life = 15000 hours (3): LF Ballast: Electronic, Instant Start, Normal LO (1); Total Watts = 47"/>
    <s v="LF lamp and ballast: LF lamp: T8, 24 inch, 17W, 1200 lm, CRI = 90, rated life = 15000 hours (3): LF Ballast: Electronic, Instant Start, Normal LO (1); Total Watts = 47"/>
    <x v="1137"/>
    <s v="LFLmpBlst-T8-24in-17w+El-IS-NLO(47w)"/>
    <s v="LFLmpBlst-T8-24in-17w+El-IS-NLO(47w)"/>
    <s v="LFLmpBlst-T8-24in-17w+El-IS-RLO(42w)"/>
    <s v="Standard"/>
    <m/>
    <s v="WP source e.g.: PGECOLTG177r1"/>
    <s v="DEER1314"/>
    <s v="DEER1314"/>
  </r>
  <r>
    <n v="5319"/>
    <s v="R-In-LFLmpBlst-T8-24in-17w+El-IS-RLO(53w)-dWP8"/>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24 inch, 17W, 1200 lm, CRI = 90, rated life = 15000 hours (4): LF Ballast: Electronic, Instant Start, Normal LO (1); Total Watts = 61"/>
    <s v="LF lamp and ballast: LF lamp: T8, 24 inch, 17W, 1200 lm, CRI = 90, rated life = 15000 hours (4): LF Ballast: Electronic, Instant Start, Normal LO (1); Total Watts = 61"/>
    <x v="1138"/>
    <s v="LFLmpBlst-T8-24in-17w+El-IS-NLO(61w)"/>
    <s v="LFLmpBlst-T8-24in-17w+El-IS-NLO(61w)"/>
    <s v="LFLmpBlst-T8-24in-17w+El-IS-RLO(53w)"/>
    <s v="Standard"/>
    <m/>
    <s v="WP source e.g.: WPSDGENRLG0106r2"/>
    <s v="DEER1314"/>
    <s v="DEER1314"/>
  </r>
  <r>
    <n v="5320"/>
    <s v="R-In-LFLmpBlst-T8-24in-17w+El-PS-NLO(15w)-dWP2"/>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24 inch, 17W, 1200 lm, CRI = 90, rated life = 15000 hours (1): LF Ballast: Electronic, Instant Start, Normal LO (0.5); Total Watts = 17"/>
    <s v="LF lamp and ballast: LF lamp: T8, 24 inch, 17W, 1200 lm, CRI = 90, rated life = 15000 hours (1): LF Ballast: Electronic, Instant Start, Normal LO (0.5); Total Watts = 17"/>
    <x v="1139"/>
    <s v="LFLmpBlst-T8-24in-17w+El-IS-NLO(17w)"/>
    <s v="LFLmpBlst-T8-24in-17w+El-IS-NLO(17w)"/>
    <s v="LFLmpBlst-T8-24in-17w+El-PS-NLO(15w)"/>
    <s v="Standard"/>
    <m/>
    <s v="WP source e.g.: WPSDGENRLG0106r2"/>
    <s v="DEER1314"/>
    <s v="DEER1314"/>
  </r>
  <r>
    <n v="5321"/>
    <s v="R-In-LFLmpBlst-T8-36in-25w+El-IS-RLO(21w)-dWP5"/>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36 inch, 25W, 1925 lm, CRI = 70, rated life = 20000 hours (1): LF Ballast: Electronic, Instant Start, Normal LO (1); Total Watts = 26"/>
    <s v="LF lamp and ballast: LF lamp: T8, 36 inch, 25W, 1925 lm, CRI = 70, rated life = 20000 hours (1): LF Ballast: Electronic, Instant Start, Normal LO (1); Total Watts = 26"/>
    <x v="1140"/>
    <s v="LFLmpBlst-T8-36in-25w+El-IS-NLO(26w)"/>
    <s v="LFLmpBlst-T8-36in-25w+El-IS-NLO(26w)"/>
    <s v="LFLmpBlst-T8-36in-25w+El-IS-RLO(21w)"/>
    <s v="Standard"/>
    <m/>
    <s v="WP source e.g.: PGECOLTG177r1"/>
    <s v="DEER1314"/>
    <s v="DEER1314"/>
  </r>
  <r>
    <n v="5322"/>
    <s v="R-In-LFLmpBlst-T8-36in-25w+El-IS-RLO(38w)-dWP8"/>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36 inch, 25W, 1925 lm, CRI = 70, rated life = 20000 hours (2): LF Ballast: Electronic, Instant Start, Normal LO (1); Total Watts = 46"/>
    <s v="LF lamp and ballast: LF lamp: T8, 36 inch, 25W, 1925 lm, CRI = 70, rated life = 20000 hours (2): LF Ballast: Electronic, Instant Start, Normal LO (1); Total Watts = 46"/>
    <x v="1141"/>
    <s v="LFLmpBlst-T8-36in-25w+El-IS-NLO(46w)"/>
    <s v="LFLmpBlst-T8-36in-25w+El-IS-NLO(46w)"/>
    <s v="LFLmpBlst-T8-36in-25w+El-IS-RLO(38w)"/>
    <s v="Standard"/>
    <m/>
    <s v="WP source e.g.: WPSDGENRLG0106r2"/>
    <s v="DEER1314"/>
    <s v="DEER1314"/>
  </r>
  <r>
    <n v="5323"/>
    <s v="R-In-LFLmpBlst-T8-36in-25w+El-IS-RLO(77w)-dWP10"/>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36 inch, 25W, 1925 lm, CRI = 70, rated life = 20000 hours (4): LF Ballast: Electronic, Instant Start, Normal LO (1); Total Watts = 87"/>
    <s v="LF lamp and ballast: LF lamp: T8, 36 inch, 25W, 1925 lm, CRI = 70, rated life = 20000 hours (4): LF Ballast: Electronic, Instant Start, Normal LO (1); Total Watts = 87"/>
    <x v="1142"/>
    <s v="LFLmpBlst-T8-36in-25w+El-IS-NLO(87w)"/>
    <s v="LFLmpBlst-T8-36in-25w+El-IS-NLO(87w)"/>
    <s v="LFLmpBlst-T8-36in-25w+El-IS-RLO(77w)"/>
    <s v="Standard"/>
    <m/>
    <s v="WP source e.g.: PGECOLTG177r1"/>
    <s v="DEER1314"/>
    <s v="DEER1314"/>
  </r>
  <r>
    <n v="5324"/>
    <s v="R-In-LFLmpBlst-T8-36in-25w+El-PS-NLO(58w)-dWP9"/>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36 inch, 25W, 1925 lm, CRI = 70, rated life = 20000 hours (3): LF Ballast: Electronic, Instant Start, Normal LO (1); Total Watts = 67"/>
    <s v="LF lamp and ballast: LF lamp: T8, 36 inch, 25W, 1925 lm, CRI = 70, rated life = 20000 hours (3): LF Ballast: Electronic, Instant Start, Normal LO (1); Total Watts = 67"/>
    <x v="1143"/>
    <s v="LFLmpBlst-T8-36in-25w+El-IS-NLO(67w)"/>
    <s v="LFLmpBlst-T8-36in-25w+El-IS-NLO(67w)"/>
    <s v="LFLmpBlst-T8-36in-25w+El-PS-NLO(58w)"/>
    <s v="Standard"/>
    <m/>
    <s v="WP source e.g.: SCE13LG092r0"/>
    <s v="DEER1314"/>
    <s v="DEER1314"/>
  </r>
  <r>
    <n v="5325"/>
    <s v="R-In-LFLmpBlst-T8-48in-25w+El-IS-NLO(23w)-dWP7"/>
    <x v="537"/>
    <s v="DEER20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8"/>
    <s v="LFLmpBlst-T8-48in-32w-1g+El-IS-NLO-3(30w)"/>
    <s v="LFLmpBlst-T8-48in-32w-1g+El-IS-NLO-3(30w)"/>
    <s v="LFLmpBlst-T8-48in-25w+El-IS-NLO(23w)"/>
    <s v="Standard"/>
    <m/>
    <m/>
    <s v="None"/>
    <s v="DEER2014"/>
  </r>
  <r>
    <n v="5326"/>
    <s v="R-In-LFLmpBlst-T8-48in-25w+El-IS-NLO(25w)-dWP7"/>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1144"/>
    <s v="LFLmpBlst-T8-48in-32w-2g+El-IS-NLO(32w)"/>
    <s v="LFLmpBlst-T8-48in-32w-2g+El-IS-NLO(32w)"/>
    <s v="LFLmpBlst-T8-48in-25w+El-IS-NLO(25w)"/>
    <s v="Standard"/>
    <m/>
    <s v="WP source e.g.: PGE3PLTG172r2; Expires 6-30-2014; Not used in 2013-14 Lighting Disposition"/>
    <s v="None"/>
    <s v="DEER2011"/>
  </r>
  <r>
    <n v="5327"/>
    <s v="R-In-LFLmpBlst-T8-48in-25w+El-IS-NLO(26w)-dWP4-1"/>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69"/>
    <s v="LFLmpBlst-T8-48in-32w-2g+El-IS-NLO-2(30w)"/>
    <s v="LFLmpBlst-T8-48in-32w-2g+El-IS-NLO-2(30w)"/>
    <s v="LFLmpBlst-T8-48in-25w+El-IS-NLO(26w)"/>
    <s v="Standard"/>
    <m/>
    <m/>
    <s v="DEER1314"/>
    <s v="DEER1314"/>
  </r>
  <r>
    <n v="5328"/>
    <s v="R-In-LFLmpBlst-T8-48in-25w+El-IS-NLO(26w)-dWP4-2"/>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9"/>
    <s v="LFLmpBlst-T8-48in-32w-1g+El-IS-NLO-3(30w)"/>
    <s v="LFLmpBlst-T8-48in-32w-1g+El-IS-NLO-3(30w)"/>
    <s v="LFLmpBlst-T8-48in-25w+El-IS-NLO(26w)"/>
    <s v="Standard"/>
    <m/>
    <m/>
    <s v="DEER1314"/>
    <s v="DEER1314"/>
  </r>
  <r>
    <n v="5329"/>
    <s v="R-In-LFLmpBlst-T8-48in-25w+El-IS-NLO(27.7w)-dWP2"/>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33); Total Watts = 30.5"/>
    <s v="LF lamp and ballast: LF lamp: T8, 48 inch, 32W, 2710 lm, CRI = 75, rated life = 15000 hours (1): LF Ballast: Electronic, Instant Start, Normal LO (0.33); Total Watts = 30.5"/>
    <x v="970"/>
    <s v="LFLmpBlst-T8-48in-32w-1g+El-IS-NLO(30.5w)"/>
    <s v="LFLmpBlst-T8-48in-32w-1g+El-IS-NLO(30.5w)"/>
    <s v="LFLmpBlst-T8-48in-25w+El-IS-NLO(27.7w)"/>
    <s v="Standard"/>
    <m/>
    <s v="WP source e.g.: PGE3PLTG172r2; Expires 6-30-2014; Not used in 2013-14 Lighting Disposition"/>
    <s v="None"/>
    <s v="DEER2011"/>
  </r>
  <r>
    <n v="5330"/>
    <s v="R-In-LFLmpBlst-T8-48in-25w+El-IS-NLO(27w)-dWP4-1"/>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71"/>
    <s v="LFLmpBlst-T8-48in-32w-1g+El-IS-NLO(31w)"/>
    <s v="LFLmpBlst-T8-48in-32w-1g+El-IS-NLO(31w)"/>
    <s v="LFLmpBlst-T8-48in-25w+El-IS-NLO(27w)"/>
    <s v="Standard"/>
    <m/>
    <s v="WP source e.g.: PGE3PLTG172r2; Expires 6-30-2014; Not used in 2013-14 Lighting Disposition"/>
    <s v="None"/>
    <s v="DEER2011"/>
  </r>
  <r>
    <n v="5331"/>
    <s v="R-In-LFLmpBlst-T8-48in-25w+El-IS-NLO(27w)-dWP4-2"/>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971"/>
    <s v="LFLmpBlst-T8-48in-32w-2g+El-IS-NLO(31w)"/>
    <s v="LFLmpBlst-T8-48in-32w-2g+El-IS-NLO(31w)"/>
    <s v="LFLmpBlst-T8-48in-25w+El-IS-NLO(27w)"/>
    <s v="Standard"/>
    <m/>
    <s v="WP source e.g.: PGE3PLTG172r2; Expires 6-30-2014; Not used in 2013-14 Lighting Disposition"/>
    <s v="None"/>
    <s v="DEER2011"/>
  </r>
  <r>
    <n v="5332"/>
    <s v="R-In-LFLmpBlst-T8-48in-25w+El-IS-NLO(45w)-dWP14"/>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73"/>
    <s v="LFLmpBlst-T8-48in-32w-2g+El-IS-NLO(59w)"/>
    <s v="LFLmpBlst-T8-48in-32w-2g+El-IS-NLO(59w)"/>
    <s v="LFLmpBlst-T8-48in-25w+El-IS-NLO(45w)"/>
    <s v="Standard"/>
    <m/>
    <s v="WP source e.g.: PGE3PLTG172r2"/>
    <s v="DEER1314"/>
    <s v="DEER1314"/>
  </r>
  <r>
    <n v="5333"/>
    <s v="R-In-LFLmpBlst-T8-48in-25w+El-IS-NLO(68w)-dWP21"/>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74"/>
    <s v="LFLmpBlst-T8-48in-32w-2g+El-IS-NLO(89w)"/>
    <s v="LFLmpBlst-T8-48in-32w-2g+El-IS-NLO(89w)"/>
    <s v="LFLmpBlst-T8-48in-25w+El-IS-NLO(68w)"/>
    <s v="Standard"/>
    <m/>
    <s v="WP source e.g.: PGE3PLTG172r2"/>
    <s v="DEER1314"/>
    <s v="DEER1314"/>
  </r>
  <r>
    <n v="5334"/>
    <s v="R-In-LFLmpBlst-T8-48in-25w+El-IS-NLO(90w)-dWP22"/>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75"/>
    <s v="LFLmpBlst-T8-48in-32w-1g+El-IS-NLO(112w)"/>
    <s v="LFLmpBlst-T8-48in-32w-1g+El-IS-NLO(112w)"/>
    <s v="LFLmpBlst-T8-48in-25w+El-IS-NLO(90w)"/>
    <s v="Standard"/>
    <m/>
    <m/>
    <s v="DEER1314"/>
    <s v="DEER1314"/>
  </r>
  <r>
    <n v="5335"/>
    <s v="R-In-LFLmpBlst-T8-48in-25w+El-IS-NLO(90w)-dWP8"/>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96 inch, 59W, 5190 lm, CRI = 75, rated life = 20000 hours (2): LF Ballast: Electronic, Instant Start, Reduced LO (1); Total Watts = 98"/>
    <s v="LF lamp and ballast: LF lamp: T8, 96 inch, 59W, 5190 lm, CRI = 75, rated life = 20000 hours (2): LF Ballast: Electronic, Instant Start, Reduced LO (1); Total Watts = 98"/>
    <x v="975"/>
    <s v="LFLmpBlst-T8-96in-59w+El-IS-RLO(98w)"/>
    <s v="LFLmpBlst-T8-96in-59w+El-IS-RLO(98w)"/>
    <s v="LFLmpBlst-T8-48in-25w+El-IS-NLO(90w)"/>
    <s v="Standard"/>
    <m/>
    <s v="WP source e.g.: PGE3PLTG172r2; Expires 6-30-2014; Not used in 2013-14 Lighting Disposition"/>
    <s v="None"/>
    <s v="DEER2011"/>
  </r>
  <r>
    <n v="5336"/>
    <s v="R-In-LFLmpBlst-T8-48in-28w+El-IS-NLO(26w)-dWP4"/>
    <x v="537"/>
    <s v="DEER20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5"/>
    <s v="LFLmpBlst-T8-48in-32w-1g+El-IS-NLO-3(30w)"/>
    <s v="LFLmpBlst-T8-48in-32w-1g+El-IS-NLO-3(30w)"/>
    <s v="LFLmpBlst-T8-48in-28w+El-IS-NLO(26w)"/>
    <s v="Standard"/>
    <m/>
    <m/>
    <s v="None"/>
    <s v="DEER2014"/>
  </r>
  <r>
    <n v="5337"/>
    <s v="R-In-LFLmpBlst-T8-48in-28w+El-IS-NLO(27w)-dWP3-1"/>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86"/>
    <s v="LFLmpBlst-T8-48in-32w-2g+El-IS-NLO-2(30w)"/>
    <s v="LFLmpBlst-T8-48in-32w-2g+El-IS-NLO-2(30w)"/>
    <s v="LFLmpBlst-T8-48in-28w+El-IS-NLO(27w)"/>
    <s v="Standard"/>
    <m/>
    <m/>
    <s v="DEER1314"/>
    <s v="DEER1314"/>
  </r>
  <r>
    <n v="5338"/>
    <s v="R-In-LFLmpBlst-T8-48in-28w+El-IS-NLO(27w)-dWP3-2"/>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6"/>
    <s v="LFLmpBlst-T8-48in-32w-1g+El-IS-NLO-3(30w)"/>
    <s v="LFLmpBlst-T8-48in-32w-1g+El-IS-NLO-3(30w)"/>
    <s v="LFLmpBlst-T8-48in-28w+El-IS-NLO(27w)"/>
    <s v="Standard"/>
    <m/>
    <m/>
    <s v="DEER1314"/>
    <s v="DEER1314"/>
  </r>
  <r>
    <n v="5339"/>
    <s v="R-In-LFLmpBlst-T8-48in-28w+El-IS-NLO(28w)-dWP3"/>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33); Total Watts = 31"/>
    <s v="LF lamp and ballast: LF lamp: T8, 48 inch, 32W, 2710 lm, CRI = 75, rated life = 15000 hours (1): LF Ballast: Electronic, Instant Start, Normal LO (0.33); Total Watts = 31"/>
    <x v="987"/>
    <s v="LFLmpBlst-T8-48in-32w-1g+El-IS-NLO(31w)"/>
    <s v="LFLmpBlst-T8-48in-32w-1g+El-IS-NLO(31w)"/>
    <s v="LFLmpBlst-T8-48in-28w+El-IS-NLO(28w)"/>
    <s v="Standard"/>
    <m/>
    <s v="WP source e.g.: PGE3PLTG172r2; Expires 6-30-2014; Not used in 2013-14 Lighting Disposition"/>
    <s v="None"/>
    <s v="DEER2011"/>
  </r>
  <r>
    <n v="5340"/>
    <s v="R-In-LFLmpBlst-T8-48in-28w+El-IS-NLO(28w)-dWP4"/>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987"/>
    <s v="LFLmpBlst-T8-48in-32w-2g+El-IS-NLO(32w)"/>
    <s v="LFLmpBlst-T8-48in-32w-2g+El-IS-NLO(32w)"/>
    <s v="LFLmpBlst-T8-48in-28w+El-IS-NLO(28w)"/>
    <s v="Standard"/>
    <m/>
    <s v="WP source e.g.: PGECOLTG116r5; Expires 6-30-2014; Not used in 2013-14 Lighting Disposition"/>
    <s v="None"/>
    <s v="DEER2011"/>
  </r>
  <r>
    <n v="5341"/>
    <s v="R-In-LFLmpBlst-T8-48in-28w+El-IS-NLO(30.3w)-dWP0"/>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710 lm, CRI = 75, rated life = 15000 hours (1): LF Ballast: Electronic, Instant Start, Normal LO (0.33); Total Watts = 30.5"/>
    <s v="LF lamp and ballast: LF lamp: T8, 48 inch, 32W, 2710 lm, CRI = 75, rated life = 15000 hours (1): LF Ballast: Electronic, Instant Start, Normal LO (0.33); Total Watts = 30.5"/>
    <x v="988"/>
    <s v="LFLmpBlst-T8-48in-32w-1g+El-IS-NLO(30.5w)"/>
    <s v="LFLmpBlst-T8-48in-32w-1g+El-IS-NLO(30.5w)"/>
    <s v="LFLmpBlst-T8-48in-28w+El-IS-NLO(30.3w)"/>
    <s v="Standard"/>
    <m/>
    <s v="WP source e.g.: SCE13LG092r0; Expires 6-30-2014; Not used in 2013-14 Lighting Disposition"/>
    <s v="None"/>
    <s v="DEER2011"/>
  </r>
  <r>
    <n v="5342"/>
    <s v="R-In-LFLmpBlst-T8-48in-28w+El-IS-NLO(53w)-dWP6"/>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989"/>
    <s v="LFLmpBlst-T8-48in-32w-2g+El-IS-NLO(59w)"/>
    <s v="LFLmpBlst-T8-48in-32w-2g+El-IS-NLO(59w)"/>
    <s v="LFLmpBlst-T8-48in-28w+El-IS-NLO(53w)"/>
    <s v="Standard"/>
    <m/>
    <s v="WP source e.g.: WPSDGENRLG0120r3"/>
    <s v="DEER1314"/>
    <s v="DEER1314"/>
  </r>
  <r>
    <n v="5343"/>
    <s v="R-In-LFLmpBlst-T8-48in-28w+El-IS-NLO(75w)-dWP14"/>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990"/>
    <s v="LFLmpBlst-T8-48in-32w-2g+El-IS-NLO(89w)"/>
    <s v="LFLmpBlst-T8-48in-32w-2g+El-IS-NLO(89w)"/>
    <s v="LFLmpBlst-T8-48in-28w+El-IS-NLO(75w)"/>
    <s v="Standard"/>
    <m/>
    <s v="WP source e.g.: SCE13LG087r0"/>
    <s v="DEER1314"/>
    <s v="DEER1314"/>
  </r>
  <r>
    <n v="5344"/>
    <s v="R-In-LFLmpBlst-T8-48in-28w+El-IS-NLO(98w)-dWP14"/>
    <x v="537"/>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991"/>
    <s v="LFLmpBlst-T8-48in-32w-1g+El-IS-NLO(112w)"/>
    <s v="LFLmpBlst-T8-48in-32w-1g+El-IS-NLO(112w)"/>
    <s v="LFLmpBlst-T8-48in-28w+El-IS-NLO(98w)"/>
    <s v="Standard"/>
    <m/>
    <m/>
    <s v="DEER1314"/>
    <s v="DEER1314"/>
  </r>
  <r>
    <n v="5345"/>
    <s v="R-In-LFLmpBlst-T8-48in-28w+El-IS-NLO(98w)-dWP4"/>
    <x v="537"/>
    <s v="DEER2011"/>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4): LF Ballast: Electronic, Instant Start, Reduced LO (1); Total Watts = 102"/>
    <s v="LF lamp and ballast: LF lamp: T8, 48 inch, 32W, 2970 lm, CRI = 82, rated life = 20000 hours (4): LF Ballast: Electronic, Instant Start, Reduced LO (1); Total Watts = 102"/>
    <x v="991"/>
    <s v="LFLmpBlst-T8-48in-32w-2g+El-IS-RLO(102w)"/>
    <s v="LFLmpBlst-T8-48in-32w-2g+El-IS-RLO(102w)"/>
    <s v="LFLmpBlst-T8-48in-28w+El-IS-NLO(98w)"/>
    <s v="Standard"/>
    <m/>
    <s v="WP source e.g.: SCE13LG087r0; Not used in 2013-14 Lighting Disposition"/>
    <s v="None"/>
    <s v="DEER2011"/>
  </r>
  <r>
    <n v="5346"/>
    <s v="R-In-LFLmpBlst-T8-48in-32w-1g+El-IS-NLO-Del(0w)-dWP53-dWC0"/>
    <x v="538"/>
    <s v="DEER2011"/>
    <s v="Lighting Disposition"/>
    <d v="2014-05-30T00:00:00"/>
    <s v="Disposition: MeasuresList-May222014.xlsx"/>
    <s v="ErRul"/>
    <s v="Res-Iltg-dWatt-CFL"/>
    <s v="DEER"/>
    <s v="Scaled"/>
    <s v="Delta"/>
    <n v="0"/>
    <n v="0"/>
    <s v="None"/>
    <m/>
    <b v="1"/>
    <m/>
    <b v="1"/>
    <s v="Res"/>
    <s v="Any"/>
    <x v="4"/>
    <s v="InGen"/>
    <s v="Ltg_Lmp+Blst"/>
    <x v="25"/>
    <m/>
    <m/>
    <s v="ILtg-Lfluor-Elec"/>
    <s v="ILtg-Lfluor-Elec"/>
    <s v="LF lamp and ballast: LF lamp: T8, 48 inch, 32W, 2710 lm, CRI = 75, rated life = 15000 hours (4): LF Ballast: Electronic, Rapid Start, Normal LO (1); Total Watts = 53"/>
    <s v="LF lamp and ballast: LF lamp: T8, 48 inch, 32W, 2710 lm, CRI = 75, rated life = 15000 hours (2): LF Ballast: Electronic, Instant Start, Normal LO (1); Delamped; Total Watts = 0"/>
    <x v="1009"/>
    <s v="LFLmpBlst-T8-48in-32w-1g+El-RS-NLO(53w)"/>
    <s v="LFLmpBlst-T8-48in-32w-1g+El-IS-NLO-Del(0w)"/>
    <s v="LFLmpBlst-T8-48in-32w-1g+El-IS-NLO-Del(0w)"/>
    <s v="Standard"/>
    <m/>
    <s v="WP source e.g.: SCE13LG087r0; Expires 6-30-2014; Not used in 2013-14 Lighting Disposition"/>
    <s v="None"/>
    <s v="DEER2011"/>
  </r>
  <r>
    <n v="5347"/>
    <s v="R-In-LFLmpBlst-T8-48in-32w-1g+El-IS-NLO-Del(59w)-dWP53"/>
    <x v="538"/>
    <s v="DEER1314"/>
    <s v="Lighting Disposition"/>
    <d v="2014-11-06T00:00:00"/>
    <s v="Disposition: MeasuresList-Dec1-2014.xlsx"/>
    <s v="RobNc"/>
    <s v="Res-Iltg-dWatt-CFL"/>
    <s v="DEER"/>
    <s v="Scaled"/>
    <s v="Delta"/>
    <n v="0"/>
    <n v="0"/>
    <s v="None"/>
    <m/>
    <b v="1"/>
    <m/>
    <b v="1"/>
    <s v="Res"/>
    <s v="Any"/>
    <x v="4"/>
    <s v="InGen"/>
    <s v="Ltg_Lmp+Blst"/>
    <x v="25"/>
    <m/>
    <m/>
    <s v="ILtg-Lfluor-Elec"/>
    <s v="ILtg-Lfluor-Elec"/>
    <s v="LF lamp and ballast: LF lamp: T8, 48 inch, 32W, 2710 lm, CRI = 75, rated life = 15000 hours (4): LF Ballast: Electronic, Instant Start, Normal LO (1); Total Watts = 112"/>
    <s v="LF lamp and ballast: LF lamp: T8, 48 inch, 32W, 2710 lm, CRI = 75, rated life = 15000 hours (4): LF Ballast: Electronic, Instant Start, Normal LO (1); Total Watts = 112"/>
    <x v="1010"/>
    <s v="LFLmpBlst-T8-48in-32w-1g+El-IS-NLO(112w)"/>
    <s v="LFLmpBlst-T8-48in-32w-1g+El-IS-NLO(112w)"/>
    <s v="LFLmpBlst-T8-48in-32w-1g+El-IS-NLO-Del(59w)"/>
    <s v="Standard"/>
    <m/>
    <m/>
    <s v="DEER1314"/>
    <s v="DEER1314"/>
  </r>
  <r>
    <n v="5348"/>
    <s v="R-In-LFLmpBlst-T8-48in-32w-3g+El-PS-RLO(24w)-dWP7"/>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1): LF Ballast: Electronic, Instant Start, Normal LO (1); Total Watts = 31"/>
    <s v="LF lamp and ballast: LF lamp: T8, 48 inch, 32W, 2970 lm, CRI = 82, rated life = 20000 hours (1): LF Ballast: Electronic, Instant Start, Normal LO (1); Total Watts = 31"/>
    <x v="1145"/>
    <s v="LFLmpBlst-T8-48in-32w-2g+El-IS-NLO(31w)"/>
    <s v="LFLmpBlst-T8-48in-32w-2g+El-IS-NLO(31w)"/>
    <s v="LFLmpBlst-T8-48in-32w-3g+El-PS-RLO(24w)"/>
    <s v="Standard"/>
    <m/>
    <s v="WP source e.g.: SCE13LG087r0"/>
    <s v="DEER1314"/>
    <s v="DEER1314"/>
  </r>
  <r>
    <n v="5349"/>
    <s v="R-In-LFLmpBlst-T8-48in-32w-3g+El-PS-RLO(45w)-dWP14"/>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2): LF Ballast: Electronic, Instant Start, Normal LO (1); Total Watts = 59"/>
    <s v="LF lamp and ballast: LF lamp: T8, 48 inch, 32W, 2970 lm, CRI = 82, rated life = 20000 hours (2): LF Ballast: Electronic, Instant Start, Normal LO (1); Total Watts = 59"/>
    <x v="1146"/>
    <s v="LFLmpBlst-T8-48in-32w-2g+El-IS-NLO(59w)"/>
    <s v="LFLmpBlst-T8-48in-32w-2g+El-IS-NLO(59w)"/>
    <s v="LFLmpBlst-T8-48in-32w-3g+El-PS-RLO(45w)"/>
    <s v="Standard"/>
    <m/>
    <s v="WP source e.g.: WPSDGENRLG0120r3"/>
    <s v="DEER1314"/>
    <s v="DEER1314"/>
  </r>
  <r>
    <n v="5350"/>
    <s v="R-In-LFLmpBlst-T8-48in-32w-3g+El-PS-RLO(68w)-dWP21"/>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3): LF Ballast: Electronic, Instant Start, Normal LO (1); Total Watts = 89"/>
    <s v="LF lamp and ballast: LF lamp: T8, 48 inch, 32W, 2970 lm, CRI = 82, rated life = 20000 hours (3): LF Ballast: Electronic, Instant Start, Normal LO (1); Total Watts = 89"/>
    <x v="1164"/>
    <s v="LFLmpBlst-T8-48in-32w-2g+El-IS-NLO(89w)"/>
    <s v="LFLmpBlst-T8-48in-32w-2g+El-IS-NLO(89w)"/>
    <s v="LFLmpBlst-T8-48in-32w-3g+El-PS-RLO(68w)"/>
    <s v="Standard"/>
    <m/>
    <s v="WP source e.g.: PGECOLTG116r5"/>
    <s v="DEER1314"/>
    <s v="DEER1314"/>
  </r>
  <r>
    <n v="5351"/>
    <s v="R-In-LFLmpBlst-T8-48in-32w-3g+El-PS-RLO(90w)-dWP22"/>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48 inch, 32W, 2970 lm, CRI = 82, rated life = 20000 hours (4): LF Ballast: Electronic, Instant Start, Normal LO (1); Total Watts = 112"/>
    <s v="LF lamp and ballast: LF lamp: T8, 48 inch, 32W, 2970 lm, CRI = 82, rated life = 20000 hours (4): LF Ballast: Electronic, Instant Start, Normal LO (1); Total Watts = 112"/>
    <x v="1147"/>
    <s v="LFLmpBlst-T8-48in-32w-2g+El-IS-NLO(112w)"/>
    <s v="LFLmpBlst-T8-48in-32w-2g+El-IS-NLO(112w)"/>
    <s v="LFLmpBlst-T8-48in-32w-3g+El-PS-RLO(90w)"/>
    <s v="Standard"/>
    <m/>
    <s v="WP source e.g.: SCE13LG092r0"/>
    <s v="DEER1314"/>
    <s v="DEER1314"/>
  </r>
  <r>
    <n v="5352"/>
    <s v="R-In-LFLmpBlst-T8-96in-59w+El-IS-RLO(167w)-dWP52"/>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96 inch, 59W, 5190 lm, CRI = 75, rated life = 20000 hours (4): LF Ballast: Electronic, Instant Start, Normal LO (2); Total Watts = 219"/>
    <s v="LF lamp and ballast: LF lamp: T8, 96 inch, 59W, 5190 lm, CRI = 75, rated life = 20000 hours (4): LF Ballast: Electronic, Instant Start, Normal LO (2); Total Watts = 219"/>
    <x v="1148"/>
    <s v="LFLmpBlst-T8-96in-59w+El-IS-NLO(219w)"/>
    <s v="LFLmpBlst-T8-96in-59w+El-IS-NLO(219w)"/>
    <s v="LFLmpBlst-T8-96in-59w+El-IS-RLO(167w)"/>
    <s v="Standard"/>
    <m/>
    <s v="WP source e.g.: SCE13LG087r0"/>
    <s v="DEER1314"/>
    <s v="DEER1314"/>
  </r>
  <r>
    <n v="5353"/>
    <s v="R-In-LFLmpBlst-T8-96in-59w+El-IS-RLO(57w)-dWP1"/>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96 inch, 59W, 5190 lm, CRI = 75, rated life = 20000 hours (1): LF Ballast: Electronic, Instant Start, Normal LO (1); Total Watts = 58"/>
    <s v="LF lamp and ballast: LF lamp: T8, 96 inch, 59W, 5190 lm, CRI = 75, rated life = 20000 hours (1): LF Ballast: Electronic, Instant Start, Normal LO (1); Total Watts = 58"/>
    <x v="1031"/>
    <s v="LFLmpBlst-T8-96in-59w+El-IS-NLO(58w)"/>
    <s v="LFLmpBlst-T8-96in-59w+El-IS-NLO(58w)"/>
    <s v="LFLmpBlst-T8-96in-59w+El-IS-RLO(57w)"/>
    <s v="Standard"/>
    <m/>
    <s v="WP source e.g.: SCE13LG087r0"/>
    <s v="DEER1314"/>
    <s v="DEER1314"/>
  </r>
  <r>
    <n v="5354"/>
    <s v="R-In-LFLmpBlst-T8-96in-59w+El-IS-RLO(98w)-dWP11"/>
    <x v="537"/>
    <s v="DEER1314"/>
    <s v="Lighting Disposition"/>
    <d v="2014-05-30T00:00:00"/>
    <s v="Disposition: MeasuresList-May222014.xlsx"/>
    <s v="RobNc"/>
    <s v="Res-Iltg-dWatt-CFL"/>
    <s v="DEER"/>
    <s v="Scaled"/>
    <s v="Delta"/>
    <n v="0"/>
    <n v="0"/>
    <s v="None"/>
    <m/>
    <b v="1"/>
    <m/>
    <b v="1"/>
    <s v="Res"/>
    <s v="Any"/>
    <x v="4"/>
    <s v="InGen"/>
    <s v="Ltg_Lmp+Blst"/>
    <x v="25"/>
    <m/>
    <m/>
    <s v="ILtg-Lfluor-Elec"/>
    <s v="ILtg-Lfluor-Elec"/>
    <s v="LF lamp and ballast: LF lamp: T8, 96 inch, 59W, 5190 lm, CRI = 75, rated life = 20000 hours (2): LF Ballast: Electronic, Instant Start, Normal LO (1); Total Watts = 109"/>
    <s v="LF lamp and ballast: LF lamp: T8, 96 inch, 59W, 5190 lm, CRI = 75, rated life = 20000 hours (2): LF Ballast: Electronic, Instant Start, Normal LO (1); Total Watts = 109"/>
    <x v="597"/>
    <s v="LFLmpBlst-T8-96in-59w+El-IS-NLO(109w)"/>
    <s v="LFLmpBlst-T8-96in-59w+El-IS-NLO(109w)"/>
    <s v="LFLmpBlst-T8-96in-59w+El-IS-RLO(98w)"/>
    <s v="Standard"/>
    <m/>
    <s v="WP source e.g.: SCE13LG087r0"/>
    <s v="DEER1314"/>
    <s v="DEER1314"/>
  </r>
  <r>
    <n v="5355"/>
    <s v="R-In-PlugIn-CFL(14w)-dWP34"/>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65"/>
    <s v="CFLratio0347"/>
    <s v="CFLratio0347"/>
    <s v="PlugIn-CFL(14w)"/>
    <s v="Standard"/>
    <m/>
    <m/>
    <s v="DEER1314"/>
    <s v="DEER1314"/>
  </r>
  <r>
    <n v="5356"/>
    <s v="R-In-PlugIn-CFL(18w)-dWP44"/>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66"/>
    <s v="CFLratio0347"/>
    <s v="CFLratio0347"/>
    <s v="PlugIn-CFL(18w)"/>
    <s v="Standard"/>
    <m/>
    <m/>
    <s v="DEER1314"/>
    <s v="DEER1314"/>
  </r>
  <r>
    <n v="5357"/>
    <s v="R-In-PlugIn-CFL(19w)-dWP46"/>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67"/>
    <s v="CFLratio0347"/>
    <s v="CFLratio0347"/>
    <s v="PlugIn-CFL(19w)"/>
    <s v="Standard"/>
    <m/>
    <m/>
    <s v="DEER1314"/>
    <s v="DEER1314"/>
  </r>
  <r>
    <n v="5358"/>
    <s v="R-In-PlugIn-CFL(22w)-dWP54"/>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68"/>
    <s v="CFLratio0347"/>
    <s v="CFLratio0347"/>
    <s v="PlugIn-CFL(22w)"/>
    <s v="Standard"/>
    <m/>
    <m/>
    <s v="DEER1314"/>
    <s v="DEER1314"/>
  </r>
  <r>
    <n v="5359"/>
    <s v="R-In-PlugIn-CFL(23w)-dWP56"/>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69"/>
    <s v="CFLratio0347"/>
    <s v="CFLratio0347"/>
    <s v="PlugIn-CFL(23w)"/>
    <s v="Standard"/>
    <m/>
    <m/>
    <s v="DEER1314"/>
    <s v="DEER1314"/>
  </r>
  <r>
    <n v="5360"/>
    <s v="R-In-PlugIn-CFL(26w)-dWP64"/>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0"/>
    <s v="CFLratio0347"/>
    <s v="CFLratio0347"/>
    <s v="PlugIn-CFL(26w)"/>
    <s v="Standard"/>
    <m/>
    <m/>
    <s v="DEER1314"/>
    <s v="DEER1314"/>
  </r>
  <r>
    <n v="5361"/>
    <s v="R-In-PlugIn-CFL(36w)-dWP88"/>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1"/>
    <s v="CFLratio0347"/>
    <s v="CFLratio0347"/>
    <s v="PlugIn-CFL(36w)"/>
    <s v="Standard"/>
    <m/>
    <m/>
    <s v="DEER1314"/>
    <s v="DEER1314"/>
  </r>
  <r>
    <n v="5362"/>
    <s v="R-In-PlugIn-CFL(65w)-dWP160"/>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2"/>
    <s v="CFLratio0347"/>
    <s v="CFLratio0347"/>
    <s v="PlugIn-CFL(65w)"/>
    <s v="Standard"/>
    <m/>
    <m/>
    <s v="DEER1314"/>
    <s v="DEER1314"/>
  </r>
  <r>
    <n v="5363"/>
    <s v="R-In-PlugIn-CFL(75w)-dWP189"/>
    <x v="539"/>
    <s v="DEER1314"/>
    <s v="Lighting Disposition"/>
    <d v="2014-07-31T00:00:00"/>
    <s v="Disposition: MeasuresList-October312014.xlsx"/>
    <s v="RobNc"/>
    <s v="Res-Iltg-dWatt-CFL"/>
    <s v="DEER"/>
    <s v="Scaled"/>
    <s v="BaseRatio"/>
    <n v="0"/>
    <n v="0"/>
    <s v="None"/>
    <m/>
    <b v="1"/>
    <m/>
    <b v="1"/>
    <s v="Res"/>
    <s v="Any"/>
    <x v="4"/>
    <s v="InGen"/>
    <s v="Ltg_PlugIn"/>
    <x v="35"/>
    <m/>
    <m/>
    <s v="ILtg-CFLfix-Res"/>
    <m/>
    <s v="CFL fixture based on:  Ballast; Total Watts = 3.53"/>
    <s v="CFL fixture based on:  Ballast; Total Watts = 3.53"/>
    <x v="1173"/>
    <s v="CFLratio0353"/>
    <s v="CFLratio0353"/>
    <s v="PlugIn-CFL(75w)"/>
    <s v="Standard"/>
    <m/>
    <s v="WP source: PGE3PLTG173r1.  Base and Code Tech IDs corrected per PGE response to May 2014 disposition"/>
    <s v="DEER1314"/>
    <s v="DEER1314"/>
  </r>
  <r>
    <n v="5364"/>
    <s v="R-In-PlugIn-CFL-1(55w)-dWP135"/>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4"/>
    <s v="CFLratio0347"/>
    <s v="CFLratio0347"/>
    <s v="PlugIn-CFL-1(55w)"/>
    <s v="Standard"/>
    <m/>
    <m/>
    <s v="DEER1314"/>
    <s v="DEER1314"/>
  </r>
  <r>
    <n v="5365"/>
    <s v="R-In-PlugIn-CFL-1(70w)-dWP177"/>
    <x v="539"/>
    <s v="DEER1314"/>
    <s v="Lighting Disposition"/>
    <d v="2014-07-31T00:00:00"/>
    <s v="Disposition: MeasuresList-October312014.xlsx"/>
    <s v="RobNc"/>
    <s v="Res-Iltg-dWatt-CFL"/>
    <s v="DEER"/>
    <s v="Scaled"/>
    <s v="BaseRatio"/>
    <n v="0"/>
    <n v="0"/>
    <s v="None"/>
    <m/>
    <b v="1"/>
    <m/>
    <b v="1"/>
    <s v="Res"/>
    <s v="Any"/>
    <x v="4"/>
    <s v="InGen"/>
    <s v="Ltg_PlugIn"/>
    <x v="35"/>
    <m/>
    <m/>
    <s v="ILtg-CFLfix-Res"/>
    <m/>
    <s v="CFL fixture based on:  Ballast; Total Watts = 3.53"/>
    <s v="CFL fixture based on:  Ballast; Total Watts = 3.53"/>
    <x v="1175"/>
    <s v="CFLratio0353"/>
    <s v="CFLratio0353"/>
    <s v="PlugIn-CFL-1(70w)"/>
    <s v="Standard"/>
    <m/>
    <s v="WP source: PGE3PLTG173r1.  Base and Code Tech IDs corrected per PGE response to May 2014 disposition"/>
    <s v="DEER1314"/>
    <s v="DEER1314"/>
  </r>
  <r>
    <n v="5366"/>
    <s v="R-In-PlugIn-CFL-2(13w)-dWP32"/>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6"/>
    <s v="CFLratio0347"/>
    <s v="CFLratio0347"/>
    <s v="PlugIn-CFL-2(13w)"/>
    <s v="Standard"/>
    <m/>
    <m/>
    <s v="DEER1314"/>
    <s v="DEER1314"/>
  </r>
  <r>
    <n v="5367"/>
    <s v="R-In-PlugIn-CFL-2(55w)-dWP139"/>
    <x v="539"/>
    <s v="DEER1314"/>
    <s v="Lighting Disposition"/>
    <d v="2014-07-31T00:00:00"/>
    <s v="Disposition: MeasuresList-October312014.xlsx"/>
    <s v="RobNc"/>
    <s v="Res-Iltg-dWatt-CFL"/>
    <s v="DEER"/>
    <s v="Scaled"/>
    <s v="BaseRatio"/>
    <n v="0"/>
    <n v="0"/>
    <s v="None"/>
    <m/>
    <b v="1"/>
    <m/>
    <b v="1"/>
    <s v="Res"/>
    <s v="Any"/>
    <x v="4"/>
    <s v="InGen"/>
    <s v="Ltg_PlugIn"/>
    <x v="35"/>
    <m/>
    <m/>
    <s v="ILtg-CFLfix-Res"/>
    <m/>
    <s v="CFL fixture based on:  Ballast; Total Watts = 3.53"/>
    <s v="CFL fixture based on:  Ballast; Total Watts = 3.53"/>
    <x v="1177"/>
    <s v="CFLratio0353"/>
    <s v="CFLratio0353"/>
    <s v="PlugIn-CFL-2(55w)"/>
    <s v="Standard"/>
    <m/>
    <s v="WP source: PGE3PLTG173r1.  Base and Code Tech IDs corrected per PGE response to May 2014 disposition"/>
    <s v="DEER1314"/>
    <s v="DEER1314"/>
  </r>
  <r>
    <n v="5368"/>
    <s v="R-In-PlugIn-CFL-2(70w)-dWP172"/>
    <x v="539"/>
    <s v="DEER1314"/>
    <s v="Lighting Disposition"/>
    <d v="2014-07-31T00:00:00"/>
    <s v="Disposition: MeasuresList-October312014.xlsx"/>
    <s v="RobNc"/>
    <s v="Res-Iltg-dWatt-CFL"/>
    <s v="DEER"/>
    <s v="Scaled"/>
    <s v="BaseRatio"/>
    <n v="0"/>
    <n v="0"/>
    <s v="None"/>
    <m/>
    <b v="1"/>
    <m/>
    <b v="1"/>
    <s v="Res"/>
    <s v="Any"/>
    <x v="4"/>
    <s v="InGen"/>
    <s v="Ltg_PlugIn"/>
    <x v="35"/>
    <m/>
    <m/>
    <s v="ILtg-CFLfix-Res"/>
    <m/>
    <s v="Res indoor non-refl CFL base case, Total Watts = 3.47 x Msr Watts"/>
    <s v="Res indoor non-refl CFL base case, Total Watts = 3.47 x Msr Watts"/>
    <x v="1178"/>
    <s v="CFLratio0347"/>
    <s v="CFLratio0347"/>
    <s v="PlugIn-CFL-2(70w)"/>
    <s v="Standard"/>
    <m/>
    <m/>
    <s v="DEER1314"/>
    <s v="DEER1314"/>
  </r>
  <r>
    <n v="5369"/>
    <s v="R-Out-CFLfixt-13w-ext(13w)-dWP32"/>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79"/>
    <s v="CFLratio0353"/>
    <s v="CFLratio0353"/>
    <s v="CFLfixt-13w-ext(13w)"/>
    <s v="Standard"/>
    <m/>
    <s v="This measure replaces measure ID = R-Out-CFLfixt-13w-ext(13w)-dWP39"/>
    <s v="None"/>
    <s v="DEER1314"/>
  </r>
  <r>
    <n v="5370"/>
    <s v="R-Out-CFLfixt-13w-ext(13w)-dWP39"/>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79"/>
    <s v="CFLratio0407"/>
    <s v="CFLratio0407"/>
    <s v="CFLfixt-13w-ext(13w)"/>
    <s v="Standard"/>
    <m/>
    <s v="For PGE3PLTG173 and SCE13LG007 until expiry date. Replaced by measure ID R-Out-CFLfixt-13w-ext(13w)-dWP32.  This measure uses the wrong WRR for an exterior CFL fixture."/>
    <s v="None"/>
    <s v="DEER1314"/>
  </r>
  <r>
    <n v="5371"/>
    <s v="R-Out-CFLfixt-15w-ext(15w)-dWP37"/>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0"/>
    <s v="CFLratio0353"/>
    <s v="CFLratio0353"/>
    <s v="CFLfixt-15w-ext(15w)"/>
    <s v="Standard"/>
    <m/>
    <s v="This measure replaces Measure ID = R-Out-CFLfixt-15w-ext(15w)-dWP46"/>
    <s v="None"/>
    <s v="DEER1314"/>
  </r>
  <r>
    <n v="5372"/>
    <s v="R-Out-CFLfixt-15w-ext(15w)-dWP46"/>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0"/>
    <s v="CFLratio0407"/>
    <s v="CFLratio0407"/>
    <s v="CFLfixt-15w-ext(15w)"/>
    <s v="Standard"/>
    <m/>
    <s v="For PGECOLTG107r6 only. This measure may only be claimed by this work paper.  For revision 7 and later, use R-Out-CFLfixt-15w-ext(15w)-dWP37.  This measure uses the wrong WRR for an exterior CFL fixture "/>
    <s v="None"/>
    <s v="DEER1314"/>
  </r>
  <r>
    <n v="5373"/>
    <s v="R-Out-CFLfixt-17w-ext(17w)-dWP43"/>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1"/>
    <s v="CFLratio0353"/>
    <s v="CFLratio0353"/>
    <s v="CFLfixt-17w-ext(17w)"/>
    <s v="Standard"/>
    <m/>
    <s v="This measure replaces measure ID = R-Out-CFLfixt-17w-ext(17w)-dWP52"/>
    <s v="None"/>
    <s v="DEER1314"/>
  </r>
  <r>
    <n v="5374"/>
    <s v="R-Out-CFLfixt-17w-ext(17w)-dWP52"/>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1"/>
    <s v="CFLratio0407"/>
    <s v="CFLratio0407"/>
    <s v="CFLfixt-17w-ext(17w)"/>
    <s v="Standard"/>
    <m/>
    <s v="For PGE3PLTG173 and SCE13LG007 until expiry date. Replaced by R-Out-CFLfixt-17w-ext(17w)-dWP43.  This measure uses the wrong WRR for an exterior CFL fixture "/>
    <s v="None"/>
    <s v="DEER1314"/>
  </r>
  <r>
    <n v="5375"/>
    <s v="R-Out-CFLfixt-18w-ext(18w)-dWP45"/>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046"/>
    <s v="CFLratio0353"/>
    <s v="CFLratio0353"/>
    <s v="CFLfixt-18w-ext(18w)"/>
    <s v="Standard"/>
    <m/>
    <s v="This measure replaces Measure ID = R-Out-CFLfixt-18w-ext(18w)-dWP55"/>
    <s v="None"/>
    <s v="DEER1314"/>
  </r>
  <r>
    <n v="5376"/>
    <s v="R-Out-CFLfixt-18w-ext(18w)-dWP55"/>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046"/>
    <s v="CFLratio0407"/>
    <s v="CFLratio0407"/>
    <s v="CFLfixt-18w-ext(18w)"/>
    <s v="Standard"/>
    <m/>
    <s v="For PGECOLTG107r6 and SCE13LG007 until expiry date. Then use R-Out-CFLfixt-18w-ext(18w)-dWP45.  This measure uses the wrong WRR for an exterior CFL fixture"/>
    <s v="None"/>
    <s v="DEER1314"/>
  </r>
  <r>
    <n v="5377"/>
    <s v="R-Out-CFLfixt-19w-ext(19w)-dWP48"/>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2"/>
    <s v="CFLratio0353"/>
    <s v="CFLratio0353"/>
    <s v="CFLfixt-19w-ext(19w)"/>
    <s v="Standard"/>
    <m/>
    <s v="This measure replaces Measure ID = R-Out-CFLfixt-19w-ext(19w)-dWP58"/>
    <s v="None"/>
    <s v="DEER1314"/>
  </r>
  <r>
    <n v="5378"/>
    <s v="R-Out-CFLfixt-19w-ext(19w)-dWP58"/>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2"/>
    <s v="CFLratio0407"/>
    <s v="CFLratio0407"/>
    <s v="CFLfixt-19w-ext(19w)"/>
    <s v="Standard"/>
    <m/>
    <s v="For SCE13LG007 until expiry date. Replaced by measure ID R-Out-CFLfixt-19w-ext(19w)-dWP48"/>
    <s v="None"/>
    <s v="DEER1314"/>
  </r>
  <r>
    <n v="5379"/>
    <s v="R-Out-CFLfixt-20w-ext(20w)-dWP50"/>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3"/>
    <s v="CFLratio0353"/>
    <s v="CFLratio0353"/>
    <s v="CFLfixt-20w-ext(20w)"/>
    <s v="Standard"/>
    <m/>
    <s v="This measure replaces Measure ID = R-Out-CFLfixt-20w-ext(20w)-dWP61"/>
    <s v="None"/>
    <s v="DEER1314"/>
  </r>
  <r>
    <n v="5380"/>
    <s v="R-Out-CFLfixt-20w-ext(20w)-dWP61"/>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3"/>
    <s v="CFLratio0407"/>
    <s v="CFLratio0407"/>
    <s v="CFLfixt-20w-ext(20w)"/>
    <s v="Standard"/>
    <m/>
    <s v="For SCE13LG007 until expiry date. Replaced by measure ID R-Out-CFLfixt-20w-ext(20w)-dWP50"/>
    <s v="None"/>
    <s v="DEER1314"/>
  </r>
  <r>
    <n v="5381"/>
    <s v="R-Out-CFLfixt-21w-ext(21w)-dWP53"/>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4"/>
    <s v="CFLratio0353"/>
    <s v="CFLratio0353"/>
    <s v="CFLfixt-21w-ext(21w)"/>
    <s v="Standard"/>
    <m/>
    <s v="This measure replaces measure ID = R-Out-CFLfixt-21w-ext(21w)-dWP64"/>
    <s v="None"/>
    <s v="DEER1314"/>
  </r>
  <r>
    <n v="5382"/>
    <s v="R-Out-CFLfixt-21w-ext(21w)-dWP64"/>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4"/>
    <s v="CFLratio0407"/>
    <s v="CFLratio0407"/>
    <s v="CFLfixt-21w-ext(21w)"/>
    <s v="Standard"/>
    <m/>
    <s v="For PGE3PLTG173 and SCE13LG007 until expiry date. Replaced by R-Out-CFLfixt-21w-ext(21w)-dWP53.  This measure uses the wrong WRR for an exterior CFL fixture "/>
    <s v="None"/>
    <s v="DEER1314"/>
  </r>
  <r>
    <n v="5383"/>
    <s v="R-Out-CFLfixt-22w-ext(22w)-dWP55"/>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5"/>
    <s v="CFLratio0353"/>
    <s v="CFLratio0353"/>
    <s v="CFLfixt-22w-ext(22w)"/>
    <s v="Standard"/>
    <m/>
    <s v="This measure replaces measure ID = R-Out-CFLfixt-22w-ext(22w)-dWP67"/>
    <s v="None"/>
    <s v="DEER1314"/>
  </r>
  <r>
    <n v="5384"/>
    <s v="R-Out-CFLfixt-22w-ext(22w)-dWP67"/>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5"/>
    <s v="CFLratio0407"/>
    <s v="CFLratio0407"/>
    <s v="CFLfixt-22w-ext(22w)"/>
    <s v="Standard"/>
    <m/>
    <s v="For PGE3PLTG173 and SCE13LG007 until expiry date. Replaced by R-Out-CFLfixt-22w-ext(22w)-dWP55.  This measure uses the wrong WRR for an exterior CFL fixture "/>
    <s v="None"/>
    <s v="DEER1314"/>
  </r>
  <r>
    <n v="5385"/>
    <s v="R-Out-CFLfixt-23w-ext(23w)-dWP58"/>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047"/>
    <s v="CFLratio0353"/>
    <s v="CFLratio0353"/>
    <s v="CFLfixt-23w-ext(23w)"/>
    <s v="Standard"/>
    <m/>
    <s v="This measure replaces Measure ID = R-Out-CFLfixt-23w-ext(23w)-dWP70"/>
    <s v="None"/>
    <s v="DEER1314"/>
  </r>
  <r>
    <n v="5386"/>
    <s v="R-Out-CFLfixt-23w-ext(23w)-dWP70"/>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047"/>
    <s v="CFLratio0407"/>
    <s v="CFLratio0407"/>
    <s v="CFLfixt-23w-ext(23w)"/>
    <s v="Standard"/>
    <m/>
    <s v="For PGECOLTG107r6 and SCE13LG007 until expiry date. Then use R-Out-CFLfixt-23w-ext(23w)-dWP58.  This measure uses the wrong WRR for an exterior CFL fixture "/>
    <s v="None"/>
    <s v="DEER1314"/>
  </r>
  <r>
    <n v="5387"/>
    <s v="R-Out-CFLfixt-25w-ext(25w)-dWP63"/>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6"/>
    <s v="CFLratio0353"/>
    <s v="CFLratio0353"/>
    <s v="CFLfixt-25w-ext(25w)"/>
    <s v="Standard"/>
    <m/>
    <s v="This measure replaces measure ID = R-Out-CFLfixt-25w-ext(25w)-dWP76"/>
    <s v="None"/>
    <s v="DEER1314"/>
  </r>
  <r>
    <n v="5388"/>
    <s v="R-Out-CFLfixt-25w-ext(25w)-dWP76"/>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6"/>
    <s v="CFLratio0407"/>
    <s v="CFLratio0407"/>
    <s v="CFLfixt-25w-ext(25w)"/>
    <s v="Standard"/>
    <m/>
    <s v="For PGE3PLTG173 and SCE13LG007 until expiry date. Replaced by R-Out-CFLfixt-25w-ext(25w)-dWP63.  This measure uses the wrong WRR for an exterior CFL fixture "/>
    <s v="None"/>
    <s v="DEER1314"/>
  </r>
  <r>
    <n v="5389"/>
    <s v="R-Out-CFLfixt-26w-ext(26w)-dWP65"/>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048"/>
    <s v="CFLratio0353"/>
    <s v="CFLratio0353"/>
    <s v="CFLfixt-26w-ext(26w)"/>
    <s v="Standard"/>
    <m/>
    <s v="This measure replaces  Measure ID = R-Out-CFLfixt-26w-ext(26w)-dWP79"/>
    <s v="None"/>
    <s v="DEER1314"/>
  </r>
  <r>
    <n v="5390"/>
    <s v="R-Out-CFLfixt-26w-ext(26w)-dWP79"/>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048"/>
    <s v="CFLratio0407"/>
    <s v="CFLratio0407"/>
    <s v="CFLfixt-26w-ext(26w)"/>
    <s v="Standard"/>
    <m/>
    <s v="For PGECOLTG107r6 and SCE13LG007 until expiry date. Then use R-Out-CFLfixt-26w-ext(26w)-dWP65.  This measure uses the wrong WRR for an exterior CFL fixture "/>
    <s v="None"/>
    <s v="DEER1314"/>
  </r>
  <r>
    <n v="5391"/>
    <s v="R-Out-CFLfixt-26w-ext-2Lmp(56w)-dWP39"/>
    <x v="540"/>
    <s v="DEER1314"/>
    <s v="Lighting Disposition"/>
    <d v="2014-05-30T00:00:00"/>
    <s v="Disposition: MeasuresList-May222014.xlsx"/>
    <s v="RobNc"/>
    <s v="Res-Oltg-dWatt"/>
    <s v="DEER"/>
    <s v="Scaled"/>
    <s v="Delta"/>
    <n v="0"/>
    <n v="0"/>
    <s v="None"/>
    <m/>
    <b v="0"/>
    <m/>
    <b v="1"/>
    <s v="Res"/>
    <s v="Any"/>
    <x v="4"/>
    <s v="OutGen"/>
    <s v="Ltg_Fixture"/>
    <x v="23"/>
    <m/>
    <m/>
    <s v="OLtg-CFLfix"/>
    <s v="OLtg-MH"/>
    <s v="HID Fixture based on Lamp/Blst: MH-70w-Ext(95w); Any type of housing; Any direction of light; Total Watts = 95"/>
    <s v="HID Fixture based on Lamp/Blst: MH-70w-Ext(95w); Any type of housing; Any direction of light; Total Watts = 95"/>
    <x v="1049"/>
    <s v="HIDFixt-MH-70w-Ext(95w)"/>
    <s v="HIDFixt-MH-70w-Ext(95w)"/>
    <s v="CFLfixt-26w-ext-2Lmp(56w)"/>
    <s v="Standard"/>
    <m/>
    <s v="WP source e.g.: PGECOLTG107r6"/>
    <s v="None"/>
    <s v="DEER1314"/>
  </r>
  <r>
    <n v="5392"/>
    <s v="R-Out-CFLfixt-27w-ext(27w)-dWP68"/>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7"/>
    <s v="CFLratio0353"/>
    <s v="CFLratio0353"/>
    <s v="CFLfixt-27w-ext(27w)"/>
    <s v="Standard"/>
    <m/>
    <s v="This measure replaces measure ID = R-Out-CFLfixt-27w-ext(27w)-dWP82"/>
    <s v="None"/>
    <s v="DEER1314"/>
  </r>
  <r>
    <n v="5393"/>
    <s v="R-Out-CFLfixt-27w-ext(27w)-dWP82"/>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7"/>
    <s v="CFLratio0407"/>
    <s v="CFLratio0407"/>
    <s v="CFLfixt-27w-ext(27w)"/>
    <s v="Standard"/>
    <m/>
    <s v="For PGE3PLTG173 and SCE13LG007 until expiry date. Replaced by R-Out-CFLfixt-27w-ext(27w)-dWP68.  This measure uses the wrong WRR for an exterior CFL fixture "/>
    <s v="None"/>
    <s v="DEER1314"/>
  </r>
  <r>
    <n v="5394"/>
    <s v="R-Out-CFLfixt-30w-ext(30w)-dWP75"/>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8"/>
    <s v="CFLratio0353"/>
    <s v="CFLratio0353"/>
    <s v="CFLfixt-30w-ext(30w)"/>
    <s v="Standard"/>
    <m/>
    <s v="This measure replaces  Measure ID = R-Out-CFLfixt-30w-ext(30w)-dWP92"/>
    <s v="None"/>
    <s v="DEER1314"/>
  </r>
  <r>
    <n v="5395"/>
    <s v="R-Out-CFLfixt-30w-ext(30w)-dWP92"/>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8"/>
    <s v="CFLratio0407"/>
    <s v="CFLratio0407"/>
    <s v="CFLfixt-30w-ext(30w)"/>
    <s v="Standard"/>
    <m/>
    <s v="For SCE13LG007 until expiry date. Replaced by measure ID R-Out-CFLfixt-30w-ext(30w)-dWP75"/>
    <s v="None"/>
    <s v="DEER1314"/>
  </r>
  <r>
    <n v="5396"/>
    <s v="R-Out-CFLfixt-32w-ext(32w)-dWP80"/>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89"/>
    <s v="CFLratio0353"/>
    <s v="CFLratio0353"/>
    <s v="CFLfixt-32w-ext(32w)"/>
    <s v="Standard"/>
    <m/>
    <s v="This measure replaces  Measure ID = R-Out-CFLfixt-32w-ext(32w)-dWP98"/>
    <s v="None"/>
    <s v="DEER1314"/>
  </r>
  <r>
    <n v="5397"/>
    <s v="R-Out-CFLfixt-32w-ext(32w)-dWP98"/>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89"/>
    <s v="CFLratio0407"/>
    <s v="CFLratio0407"/>
    <s v="CFLfixt-32w-ext(32w)"/>
    <s v="Standard"/>
    <m/>
    <s v="For SCE13LG007 until expiry date. Replaced by measure ID R-Out-CFLfixt-32w-ext(32w)-dWP80"/>
    <s v="None"/>
    <s v="DEER1314"/>
  </r>
  <r>
    <n v="5398"/>
    <s v="R-Out-CFLfixt-36w-ext(36w)-dWP110"/>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90"/>
    <s v="CFLratio0407"/>
    <s v="CFLratio0407"/>
    <s v="CFLfixt-36w-ext(36w)"/>
    <s v="Standard"/>
    <m/>
    <s v="For SCE13LG007 until expiry date. Replaced by measure ID R-Out-CFLfixt-36w-ext(36w)-dWP91"/>
    <s v="None"/>
    <s v="DEER1314"/>
  </r>
  <r>
    <n v="5399"/>
    <s v="R-Out-CFLfixt-36w-ext(36w)-dWP91"/>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90"/>
    <s v="CFLratio0353"/>
    <s v="CFLratio0353"/>
    <s v="CFLfixt-36w-ext(36w)"/>
    <s v="Standard"/>
    <m/>
    <s v="This measure replaces  Measure ID = R-Out-CFLfixt-36w-ext(36w)-dWP110"/>
    <s v="None"/>
    <s v="DEER1314"/>
  </r>
  <r>
    <n v="5400"/>
    <s v="R-Out-CFLfixt-50w-ext(50w)-dWP126"/>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91"/>
    <s v="CFLratio0353"/>
    <s v="CFLratio0353"/>
    <s v="CFLfixt-50w-ext(50w)"/>
    <s v="Standard"/>
    <m/>
    <s v="This measure replaces  Measure ID = R-Out-CFLfixt-50w-ext(50w)-dWP153"/>
    <s v="None"/>
    <s v="DEER1314"/>
  </r>
  <r>
    <n v="5401"/>
    <s v="R-Out-CFLfixt-50w-ext(50w)-dWP153"/>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91"/>
    <s v="CFLratio0407"/>
    <s v="CFLratio0407"/>
    <s v="CFLfixt-50w-ext(50w)"/>
    <s v="Standard"/>
    <m/>
    <s v="For SCE13LG007 until expiry date. Replaced by measure ID R-Out-CFLfixt-50w-ext(50w)-dWP126"/>
    <s v="None"/>
    <s v="DEER1314"/>
  </r>
  <r>
    <n v="5402"/>
    <s v="R-Out-CFLfixt-55w-ext(55w)-dWP139"/>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052"/>
    <s v="CFLratio0353"/>
    <s v="CFLratio0353"/>
    <s v="CFLfixt-55w-ext(55w)"/>
    <s v="Standard"/>
    <m/>
    <s v="This measure replaces  Measure ID = R-Out-CFLfixt-55w-ext(55w)-dWP168"/>
    <s v="None"/>
    <s v="DEER1314"/>
  </r>
  <r>
    <n v="5403"/>
    <s v="R-Out-CFLfixt-55w-ext(55w)-dWP168"/>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052"/>
    <s v="CFLratio0407"/>
    <s v="CFLratio0407"/>
    <s v="CFLfixt-55w-ext(55w)"/>
    <s v="Standard"/>
    <m/>
    <s v="For SCE13LG007 until expiry date. Replaced by measure ID R-Out-CFLfixt-55w-ext(55w)-dWP139"/>
    <s v="None"/>
    <s v="DEER1314"/>
  </r>
  <r>
    <n v="5404"/>
    <s v="R-Out-CFLfixt-65w-ext(65w)-dWP164"/>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053"/>
    <s v="CFLratio0353"/>
    <s v="CFLratio0353"/>
    <s v="CFLfixt-65w-ext(65w)"/>
    <s v="Standard"/>
    <m/>
    <s v="This measure replaces  Measure ID = R-Out-CFLfixt-65w-ext(65w)-dWP199"/>
    <s v="None"/>
    <s v="DEER1314"/>
  </r>
  <r>
    <n v="5405"/>
    <s v="R-Out-CFLfixt-65w-ext(65w)-dWP199"/>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053"/>
    <s v="CFLratio0407"/>
    <s v="CFLratio0407"/>
    <s v="CFLfixt-65w-ext(65w)"/>
    <s v="Standard"/>
    <m/>
    <s v="For PGECOLTG107r6 and SCE13LG007 until expiry date. Then use R-Out-CFLfixt-65w-ext(65w)-dWP164.  This measure uses the wrong WRR for an exterior CFL fixture "/>
    <s v="None"/>
    <s v="DEER1314"/>
  </r>
  <r>
    <n v="5406"/>
    <s v="R-Out-CFLfixt-70w-ext(70w)-dWP177"/>
    <x v="482"/>
    <s v="DEER1314"/>
    <s v="Lighting Disposition"/>
    <d v="2014-07-24T00:00:00"/>
    <s v="Disposition: MeasuresList-October312014.xlsx"/>
    <s v="RobNc"/>
    <s v="Res-Oltg-dWatt"/>
    <s v="DEER"/>
    <s v="Scaled"/>
    <s v="BaseRatio"/>
    <n v="0"/>
    <n v="0"/>
    <s v="None"/>
    <m/>
    <b v="0"/>
    <m/>
    <b v="1"/>
    <s v="Res"/>
    <s v="Any"/>
    <x v="4"/>
    <s v="OutGen"/>
    <s v="Ltg_Fixture"/>
    <x v="23"/>
    <m/>
    <m/>
    <s v="OLtg-CFLfix"/>
    <m/>
    <s v="CFL fixture based on:  Ballast; Total Watts = 3.53"/>
    <s v="CFL fixture based on:  Ballast; Total Watts = 3.53"/>
    <x v="1192"/>
    <s v="CFLratio0353"/>
    <s v="CFLratio0353"/>
    <s v="CFLfixt-70w-ext(70w)"/>
    <s v="Standard"/>
    <m/>
    <s v="This measure replaces Measure ID = R-Out-CFLfixt-70w-ext(70w)-dWP214"/>
    <s v="None"/>
    <s v="DEER1314"/>
  </r>
  <r>
    <n v="5407"/>
    <s v="R-Out-CFLfixt-70w-ext(70w)-dWP214"/>
    <x v="482"/>
    <s v="DEER1314"/>
    <s v="Lighting Disposition"/>
    <d v="2014-07-31T00:00:00"/>
    <s v="Disposition: MeasuresList-October312014.xlsx"/>
    <s v="RobNc"/>
    <s v="Res-Oltg-dWatt"/>
    <s v="DEER"/>
    <s v="Scaled"/>
    <s v="BaseRatio"/>
    <n v="0"/>
    <n v="0"/>
    <s v="None"/>
    <m/>
    <b v="0"/>
    <m/>
    <b v="1"/>
    <s v="Res"/>
    <s v="Any"/>
    <x v="4"/>
    <s v="OutGen"/>
    <s v="Ltg_Fixture"/>
    <x v="23"/>
    <m/>
    <m/>
    <s v="OLtg-CFLfix"/>
    <m/>
    <s v="Res outdoor CFL base case, Total Watts = 4.07 x Msr Watts"/>
    <s v="Res outdoor CFL base case, Total Watts = 4.07 x Msr Watts"/>
    <x v="1192"/>
    <s v="CFLratio0407"/>
    <s v="CFLratio0407"/>
    <s v="CFLfixt-70w-ext(70w)"/>
    <s v="Standard"/>
    <m/>
    <s v="For SCE13LG007 until expiry date. Replaced by measure ID R-Out-CFLfixt-70w-ext(70w)-dWP177"/>
    <s v="None"/>
    <s v="DEER1314"/>
  </r>
  <r>
    <n v="5408"/>
    <s v="R-Out-CFLscw-Ext(11w)-dWP33"/>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3"/>
    <s v="CFLratio0407"/>
    <s v="CFLratio0407"/>
    <s v="CFLscw-Ext(11w)"/>
    <s v="Standard"/>
    <m/>
    <m/>
    <s v="None"/>
    <s v="DEER1314"/>
  </r>
  <r>
    <n v="5409"/>
    <s v="R-Out-CFLscw-Ext(13w)-dWP39"/>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4"/>
    <s v="CFLratio0407"/>
    <s v="CFLratio0407"/>
    <s v="CFLscw-Ext(13w)"/>
    <s v="Standard"/>
    <m/>
    <m/>
    <s v="None"/>
    <s v="DEER1314"/>
  </r>
  <r>
    <n v="5410"/>
    <s v="R-Out-CFLscw-Ext(14w)-dWP42"/>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5"/>
    <s v="CFLratio0407"/>
    <s v="CFLratio0407"/>
    <s v="CFLscw-Ext(14w)"/>
    <s v="Standard"/>
    <m/>
    <m/>
    <s v="None"/>
    <s v="DEER1314"/>
  </r>
  <r>
    <n v="5411"/>
    <s v="R-Out-CFLscw-Ext(15w)-dWP46"/>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6"/>
    <s v="CFLratio0407"/>
    <s v="CFLratio0407"/>
    <s v="CFLscw-Ext(15w)"/>
    <s v="Standard"/>
    <m/>
    <m/>
    <s v="None"/>
    <s v="DEER1314"/>
  </r>
  <r>
    <n v="5412"/>
    <s v="R-Out-CFLscw-Ext(18w)-dWP55"/>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7"/>
    <s v="CFLratio0407"/>
    <s v="CFLratio0407"/>
    <s v="CFLscw-Ext(18w)"/>
    <s v="Standard"/>
    <m/>
    <m/>
    <s v="None"/>
    <s v="DEER1314"/>
  </r>
  <r>
    <n v="5413"/>
    <s v="R-Out-CFLscw-Ext(19w)-dWP58"/>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8"/>
    <s v="CFLratio0407"/>
    <s v="CFLratio0407"/>
    <s v="CFLscw-Ext(19w)"/>
    <s v="Standard"/>
    <m/>
    <m/>
    <s v="None"/>
    <s v="DEER1314"/>
  </r>
  <r>
    <n v="5414"/>
    <s v="R-Out-CFLscw-Ext(20w)-dWP61"/>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99"/>
    <s v="CFLratio0407"/>
    <s v="CFLratio0407"/>
    <s v="CFLscw-Ext(20w)"/>
    <s v="Standard"/>
    <m/>
    <m/>
    <s v="None"/>
    <s v="DEER1314"/>
  </r>
  <r>
    <n v="5415"/>
    <s v="R-Out-CFLscw-Ext(22w)-dWP67"/>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0"/>
    <s v="CFLratio0407"/>
    <s v="CFLratio0407"/>
    <s v="CFLscw-Ext(22w)"/>
    <s v="Standard"/>
    <m/>
    <m/>
    <s v="None"/>
    <s v="DEER1314"/>
  </r>
  <r>
    <n v="5416"/>
    <s v="R-Out-CFLscw-Ext(23w)-dWP70"/>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1"/>
    <s v="CFLratio0407"/>
    <s v="CFLratio0407"/>
    <s v="CFLscw-Ext(23w)"/>
    <s v="Standard"/>
    <m/>
    <m/>
    <s v="None"/>
    <s v="DEER1314"/>
  </r>
  <r>
    <n v="5417"/>
    <s v="R-Out-CFLscw-Ext(24w)-dWP73"/>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2"/>
    <s v="CFLratio0407"/>
    <s v="CFLratio0407"/>
    <s v="CFLscw-Ext(24w)"/>
    <s v="Standard"/>
    <m/>
    <m/>
    <s v="None"/>
    <s v="DEER1314"/>
  </r>
  <r>
    <n v="5418"/>
    <s v="R-Out-CFLscw-Ext(25w)-dWP76"/>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3"/>
    <s v="CFLratio0407"/>
    <s v="CFLratio0407"/>
    <s v="CFLscw-Ext(25w)"/>
    <s v="Standard"/>
    <m/>
    <m/>
    <s v="None"/>
    <s v="DEER1314"/>
  </r>
  <r>
    <n v="5419"/>
    <s v="R-Out-CFLscw-Ext(26w)-dWP79"/>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4"/>
    <s v="CFLratio0407"/>
    <s v="CFLratio0407"/>
    <s v="CFLscw-Ext(26w)"/>
    <s v="Standard"/>
    <m/>
    <m/>
    <s v="None"/>
    <s v="DEER1314"/>
  </r>
  <r>
    <n v="5420"/>
    <s v="R-Out-CFLscw-Ext(27w)-dWP82"/>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5"/>
    <s v="CFLratio0407"/>
    <s v="CFLratio0407"/>
    <s v="CFLscw-Ext(27w)"/>
    <s v="Standard"/>
    <m/>
    <m/>
    <s v="None"/>
    <s v="DEER1314"/>
  </r>
  <r>
    <n v="5421"/>
    <s v="R-Out-CFLscw-Ext(42w)-dWP128"/>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056"/>
    <s v="CFLratio0407"/>
    <s v="CFLratio0407"/>
    <s v="CFLscw-Ext(42w)"/>
    <s v="Standard"/>
    <m/>
    <m/>
    <s v="None"/>
    <s v="DEER1314"/>
  </r>
  <r>
    <n v="5422"/>
    <s v="R-Out-CFLscw-Ext(9w)-dWP27"/>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6"/>
    <s v="CFLratio0407"/>
    <s v="CFLratio0407"/>
    <s v="CFLscw-Ext(9w)"/>
    <s v="Standard"/>
    <m/>
    <m/>
    <s v="None"/>
    <s v="DEER1314"/>
  </r>
  <r>
    <n v="5423"/>
    <s v="R-Out-CFLscw-Refl-2(15w)-dWP46"/>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32"/>
    <s v="CFLratio0407"/>
    <s v="CFLratio0407"/>
    <s v="CFLscw-Refl-2(15w)"/>
    <s v="Standard"/>
    <m/>
    <s v="Not used in 2013-14 Lighting Disposition.  Related to measure ID = R-In-CFLscw-Refl-2(15w)-dWP46"/>
    <s v="None"/>
    <s v="DEER1314"/>
  </r>
  <r>
    <n v="5424"/>
    <s v="R-Out-CFLscw-Refl-2(23w)-dWP70"/>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130"/>
    <s v="CFLratio0407"/>
    <s v="CFLratio0407"/>
    <s v="CFLscw-Refl-2(23w)"/>
    <s v="Standard"/>
    <m/>
    <s v="Not used in 2013-14 Lighting Disposition.  Related to measure ID = R-In-CFLscw-Refl-2(23w)-dWP71"/>
    <s v="None"/>
    <s v="DEER1314"/>
  </r>
  <r>
    <n v="5425"/>
    <s v="R-Out-CFLscw-Refl-Ext(13w)-dWP39"/>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7"/>
    <s v="CFLratio0407"/>
    <s v="CFLratio0407"/>
    <s v="CFLscw-Refl-Ext(13w)"/>
    <s v="Standard"/>
    <m/>
    <m/>
    <s v="None"/>
    <s v="DEER1314"/>
  </r>
  <r>
    <n v="5426"/>
    <s v="R-Out-CFLscw-Refl-Ext(14w)-dWP42"/>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8"/>
    <s v="CFLratio0407"/>
    <s v="CFLratio0407"/>
    <s v="CFLscw-Refl-Ext(14w)"/>
    <s v="Standard"/>
    <m/>
    <m/>
    <s v="None"/>
    <s v="DEER1314"/>
  </r>
  <r>
    <n v="5427"/>
    <s v="R-Out-CFLscw-Refl-Ext(15w)-dWP46-1"/>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09"/>
    <s v="CFLratio0407"/>
    <s v="CFLratio0407"/>
    <s v="CFLscw-Refl-Ext(15w)"/>
    <s v="Standard"/>
    <m/>
    <s v="WP sources include: SCE13LG001r0, PGE3PLTG173; Old Measure ID = R-Out-CFLscw-Refl-Ext(15w)-dWP46 was changed to include an index.  Starting July 1st, 2014, this measure replaces measure ID = R-Out-CFLscw-Refl-Ext(30w)-dWP92 for PGE3PLTG173."/>
    <s v="None"/>
    <s v="DEER1314"/>
  </r>
  <r>
    <n v="5428"/>
    <s v="R-Out-CFLscw-Refl-Ext(15w)-dWP46-3"/>
    <x v="483"/>
    <s v="DEER1314"/>
    <s v="Lighting Disposition"/>
    <d v="2014-08-01T00:00:00"/>
    <s v="Disposition: MeasuresList-October312014.xlsx"/>
    <s v="RobNc"/>
    <s v="Res-Oltg-dWatt"/>
    <s v="DEER"/>
    <s v="Scaled"/>
    <s v="BaseRatio"/>
    <n v="0"/>
    <n v="0"/>
    <s v="None"/>
    <m/>
    <b v="0"/>
    <m/>
    <b v="1"/>
    <s v="Res"/>
    <s v="Any"/>
    <x v="4"/>
    <s v="OutGen"/>
    <s v="Ltg_Lamp"/>
    <x v="24"/>
    <m/>
    <m/>
    <s v="OLtg-CFL"/>
    <m/>
    <s v="Res indoor Reflector CFL base case, Total Watts = 4.09 x Msr Watts"/>
    <s v="Res indoor Reflector CFL base case, Total Watts = 4.09 x Msr Watts"/>
    <x v="1209"/>
    <s v="CFLratio0409"/>
    <s v="CFLratio0409"/>
    <s v="CFLscw-Refl-Ext(15w)"/>
    <s v="Standard"/>
    <m/>
    <s v="For PGECOLTG103r5 only.  This measure may only be claimed by this work paper.  For revision 6 and later, use R-Out-CFLscw-Refl-Ext(15w)-dWP46-1.  It uses the wrong WRR for an exterior measure "/>
    <s v="None"/>
    <s v="DEER1314"/>
  </r>
  <r>
    <n v="5429"/>
    <s v="R-Out-CFLscw-Refl-Ext(16w)-dWP49"/>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10"/>
    <s v="CFLratio0407"/>
    <s v="CFLratio0407"/>
    <s v="CFLscw-Refl-Ext(16w)"/>
    <s v="Standard"/>
    <m/>
    <m/>
    <s v="None"/>
    <s v="DEER1314"/>
  </r>
  <r>
    <n v="5430"/>
    <s v="R-Out-CFLscw-Refl-Ext(18w)-dWP55"/>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11"/>
    <s v="CFLratio0407"/>
    <s v="CFLratio0407"/>
    <s v="CFLscw-Refl-Ext(18w)"/>
    <s v="Standard"/>
    <m/>
    <m/>
    <s v="None"/>
    <s v="DEER1314"/>
  </r>
  <r>
    <n v="5431"/>
    <s v="R-Out-CFLscw-Refl-Ext(20w)-dWP61"/>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212"/>
    <s v="CFLratio0407"/>
    <s v="CFLratio0407"/>
    <s v="CFLscw-Refl-Ext(20w)"/>
    <s v="Standard"/>
    <m/>
    <m/>
    <s v="None"/>
    <s v="DEER1314"/>
  </r>
  <r>
    <n v="5432"/>
    <s v="R-Out-CFLscw-Refl-Ext(23w)-dWP70"/>
    <x v="483"/>
    <s v="DEER1314"/>
    <s v="Lighting Disposition"/>
    <d v="2014-07-24T00:00:00"/>
    <s v="Disposition: MeasuresList-October312014.xlsx"/>
    <s v="RobNc"/>
    <s v="Res-Oltg-dWatt"/>
    <s v="DEER"/>
    <s v="Scaled"/>
    <s v="BaseRatio"/>
    <n v="0"/>
    <n v="0"/>
    <s v="None"/>
    <m/>
    <b v="0"/>
    <m/>
    <b v="1"/>
    <s v="Res"/>
    <s v="Any"/>
    <x v="4"/>
    <s v="OutGen"/>
    <s v="Ltg_Lamp"/>
    <x v="24"/>
    <m/>
    <m/>
    <s v="OLtg-CFL"/>
    <m/>
    <s v="Res outdoor CFL base case, Total Watts = 4.07 x Msr Watts"/>
    <s v="Res outdoor CFL base case, Total Watts = 4.07 x Msr Watts"/>
    <x v="1059"/>
    <s v="CFLratio0407"/>
    <s v="CFLratio0407"/>
    <s v="CFLscw-Refl-Ext(23w)"/>
    <s v="Standard"/>
    <m/>
    <s v="for PGE3PLTG173, This measure replaces measure ID = R-Out-CFLscw-Refl-Ext(40w)-dWP122 as listed in the May disposition"/>
    <s v="None"/>
    <s v="DEER1314"/>
  </r>
  <r>
    <n v="5433"/>
    <s v="R-Out-CFLscw-Refl-Ext(23w)-dWP71"/>
    <x v="483"/>
    <s v="DEER1314"/>
    <s v="Lighting Disposition"/>
    <d v="2014-08-01T00:00:00"/>
    <s v="Disposition: MeasuresList-October312014.xlsx"/>
    <s v="RobNc"/>
    <s v="Res-Oltg-dWatt"/>
    <s v="DEER"/>
    <s v="Scaled"/>
    <s v="BaseRatio"/>
    <n v="0"/>
    <n v="0"/>
    <s v="None"/>
    <m/>
    <b v="0"/>
    <m/>
    <b v="1"/>
    <s v="Res"/>
    <s v="Any"/>
    <x v="4"/>
    <s v="OutGen"/>
    <s v="Ltg_Lamp"/>
    <x v="24"/>
    <m/>
    <m/>
    <s v="OLtg-CFL"/>
    <m/>
    <s v="Res indoor Reflector CFL base case, Total Watts = 4.09 x Msr Watts"/>
    <s v="Res indoor Reflector CFL base case, Total Watts = 4.09 x Msr Watts"/>
    <x v="1059"/>
    <s v="CFLratio0409"/>
    <s v="CFLratio0409"/>
    <s v="CFLscw-Refl-Ext(23w)"/>
    <s v="Standard"/>
    <m/>
    <s v="For PGECOLTG103r5 only.  This measure may only be claimed by this work paper.  For revision 6 and later, use R-Out-CFLscw-Refl-Ext(23w)-dWP70.  This measure uses the wrong WRR for an exterior measure"/>
    <s v="None"/>
    <s v="DEER1314"/>
  </r>
  <r>
    <n v="5434"/>
    <s v="R-OutCmn-CFLfixt-13w-ext(13w)-dWP32"/>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79"/>
    <s v="CFLratio0353"/>
    <s v="CFLratio0353"/>
    <s v="CFLfixt-13w-ext(13w)"/>
    <s v="Standard"/>
    <m/>
    <s v="This measure replaces measure ID = R-OutCmn-CFLfixt-13w-ext(13w)-dWP39"/>
    <s v="None"/>
    <s v="DEER1314"/>
  </r>
  <r>
    <n v="5435"/>
    <s v="R-OutCmn-CFLfixt-13w-ext(13w)-dWP39"/>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79"/>
    <s v="CFLratio0407"/>
    <s v="CFLratio0407"/>
    <s v="CFLfixt-13w-ext(13w)"/>
    <s v="Standard"/>
    <m/>
    <s v="For SCE13LG007 until expiry date. Replaced by measure ID R-OutCmn-CFLfixt-13w-ext(13w)-dWP32"/>
    <s v="None"/>
    <s v="DEER1314"/>
  </r>
  <r>
    <n v="5436"/>
    <s v="R-OutCmn-CFLfixt-15w-ext(15w)-dWP37"/>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0"/>
    <s v="CFLratio0353"/>
    <s v="CFLratio0353"/>
    <s v="CFLfixt-15w-ext(15w)"/>
    <s v="Standard"/>
    <m/>
    <s v="The measures replaces Measure ID = R-OutCmn-CFLfixt-15w-ext(15w)-dWP46"/>
    <s v="None"/>
    <s v="DEER1314"/>
  </r>
  <r>
    <n v="5437"/>
    <s v="R-OutCmn-CFLfixt-15w-ext(15w)-dWP46"/>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0"/>
    <s v="CFLratio0407"/>
    <s v="CFLratio0407"/>
    <s v="CFLfixt-15w-ext(15w)"/>
    <s v="Standard"/>
    <m/>
    <s v="For PGECOLTG107r6 only. This measure may only be claimed by this work paper.  For revision 7 and later, use R-OutCmn-CFLfixt-15w-ext(15w)-dWP37.  This measure uses the wrong WRR for an exterior CFL fixture "/>
    <s v="None"/>
    <s v="DEER1314"/>
  </r>
  <r>
    <n v="5438"/>
    <s v="R-OutCmn-CFLfixt-18w-ext(18w)-dWP45"/>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046"/>
    <s v="CFLratio0353"/>
    <s v="CFLratio0353"/>
    <s v="CFLfixt-18w-ext(18w)"/>
    <s v="Standard"/>
    <m/>
    <s v="The measures replaces Measure ID = R-OutCmn-CFLfixt-18w-ext(18w)-dWP55"/>
    <s v="None"/>
    <s v="DEER1314"/>
  </r>
  <r>
    <n v="5439"/>
    <s v="R-OutCmn-CFLfixt-18w-ext(18w)-dWP55"/>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046"/>
    <s v="CFLratio0407"/>
    <s v="CFLratio0407"/>
    <s v="CFLfixt-18w-ext(18w)"/>
    <s v="Standard"/>
    <m/>
    <s v="For SCE13LG007until expiry date. Replaced by ID R-OutCmn-CFLfixt-18w-ext(18w)-dWP45"/>
    <s v="None"/>
    <s v="DEER1314"/>
  </r>
  <r>
    <n v="5440"/>
    <s v="R-OutCmn-CFLfixt-19w-ext(19w)-dWP48"/>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2"/>
    <s v="CFLratio0353"/>
    <s v="CFLratio0353"/>
    <s v="CFLfixt-19w-ext(19w)"/>
    <s v="Standard"/>
    <m/>
    <s v="The measures replaces Measure ID = R-OutCmn-CFLfixt-19w-ext(19w)-dWP58"/>
    <s v="None"/>
    <s v="DEER1314"/>
  </r>
  <r>
    <n v="5441"/>
    <s v="R-OutCmn-CFLfixt-19w-ext(19w)-dWP58"/>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2"/>
    <s v="CFLratio0407"/>
    <s v="CFLratio0407"/>
    <s v="CFLfixt-19w-ext(19w)"/>
    <s v="Standard"/>
    <m/>
    <s v="For SCE13LG007 until expiry date. Replaced by ID R-OutCmn-CFLfixt-19w-ext(19w)-dWP48"/>
    <s v="None"/>
    <s v="DEER1314"/>
  </r>
  <r>
    <n v="5442"/>
    <s v="R-OutCmn-CFLfixt-20w-ext(20w)-dWP50"/>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3"/>
    <s v="CFLratio0353"/>
    <s v="CFLratio0353"/>
    <s v="CFLfixt-20w-ext(20w)"/>
    <s v="Standard"/>
    <m/>
    <s v="The measures replaces Measure ID = R-OutCmn-CFLfixt-20w-ext(20w)-dWP61"/>
    <s v="None"/>
    <s v="DEER1314"/>
  </r>
  <r>
    <n v="5443"/>
    <s v="R-OutCmn-CFLfixt-20w-ext(20w)-dWP61"/>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3"/>
    <s v="CFLratio0407"/>
    <s v="CFLratio0407"/>
    <s v="CFLfixt-20w-ext(20w)"/>
    <s v="Standard"/>
    <m/>
    <s v="For SCE13LG007 until expiry date. Replaced by ID R-OutCmn-CFLfixt-20w-ext(20w)-dWP50"/>
    <s v="None"/>
    <s v="DEER1314"/>
  </r>
  <r>
    <n v="5444"/>
    <s v="R-OutCmn-CFLfixt-22w-ext(22w)-dWP55"/>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5"/>
    <s v="CFLratio0353"/>
    <s v="CFLratio0353"/>
    <s v="CFLfixt-22w-ext(22w)"/>
    <s v="Standard"/>
    <m/>
    <s v="The measures replaces measure ID = R-OutCmn-CFLfixt-22w-ext(22w)-dWP67"/>
    <s v="None"/>
    <s v="DEER1314"/>
  </r>
  <r>
    <n v="5445"/>
    <s v="R-OutCmn-CFLfixt-22w-ext(22w)-dWP67"/>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5"/>
    <s v="CFLratio0407"/>
    <s v="CFLratio0407"/>
    <s v="CFLfixt-22w-ext(22w)"/>
    <s v="Standard"/>
    <m/>
    <s v="For SCE13LG007 until expiry date. Replaced by ID R-OutCmn-CFLfixt-22w-ext(22w)-dWP55"/>
    <s v="None"/>
    <s v="DEER1314"/>
  </r>
  <r>
    <n v="5446"/>
    <s v="R-OutCmn-CFLfixt-23w-ext(23w)-dWP58"/>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047"/>
    <s v="CFLratio0353"/>
    <s v="CFLratio0353"/>
    <s v="CFLfixt-23w-ext(23w)"/>
    <s v="Standard"/>
    <m/>
    <s v="The measures replaces Measure ID = R-OutCmn-CFLfixt-23w-ext(23w)-dWP70"/>
    <s v="None"/>
    <s v="DEER1314"/>
  </r>
  <r>
    <n v="5447"/>
    <s v="R-OutCmn-CFLfixt-23w-ext(23w)-dWP70"/>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047"/>
    <s v="CFLratio0407"/>
    <s v="CFLratio0407"/>
    <s v="CFLfixt-23w-ext(23w)"/>
    <s v="Standard"/>
    <m/>
    <s v="For SCE13LG007 until expiry date. Replaced by measure ID R-OutCmn-CFLfixt-23w-ext(23w)-dWP58"/>
    <s v="None"/>
    <s v="DEER1314"/>
  </r>
  <r>
    <n v="5448"/>
    <s v="R-OutCmn-CFLfixt-25w-ext(25w)-dWP63"/>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6"/>
    <s v="CFLratio0353"/>
    <s v="CFLratio0353"/>
    <s v="CFLfixt-25w-ext(25w)"/>
    <s v="Standard"/>
    <m/>
    <s v="The measures replaces measure ID = R-OutCmn-CFLfixt-25w-ext(25w)-dWP76"/>
    <s v="None"/>
    <s v="DEER1314"/>
  </r>
  <r>
    <n v="5449"/>
    <s v="R-OutCmn-CFLfixt-25w-ext(25w)-dWP76"/>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6"/>
    <s v="CFLratio0407"/>
    <s v="CFLratio0407"/>
    <s v="CFLfixt-25w-ext(25w)"/>
    <s v="Standard"/>
    <m/>
    <s v="For SCE13LG007until expiry date. Replaced by measure ID R-OutCmn-CFLfixt-25w-ext(25w)-dWP63"/>
    <s v="None"/>
    <s v="DEER1314"/>
  </r>
  <r>
    <n v="5450"/>
    <s v="R-OutCmn-CFLfixt-26w-ext(26w)-dWP65"/>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048"/>
    <s v="CFLratio0353"/>
    <s v="CFLratio0353"/>
    <s v="CFLfixt-26w-ext(26w)"/>
    <s v="Standard"/>
    <m/>
    <s v="The measures replaces Measure ID = R-OutCmn-CFLfixt-26w-ext(26w)-dWP79"/>
    <s v="None"/>
    <s v="DEER1314"/>
  </r>
  <r>
    <n v="5451"/>
    <s v="R-OutCmn-CFLfixt-26w-ext(26w)-dWP79"/>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048"/>
    <s v="CFLratio0407"/>
    <s v="CFLratio0407"/>
    <s v="CFLfixt-26w-ext(26w)"/>
    <s v="Standard"/>
    <m/>
    <s v="For SCE13LG007 until expiry date. Replaced by measure ID R-OutCmn-CFLfixt-26w-ext(26w)-dWP65"/>
    <s v="None"/>
    <s v="DEER1314"/>
  </r>
  <r>
    <n v="5452"/>
    <s v="R-OutCmn-CFLfixt-26w-ext-2Lmp(56w)-dWP39"/>
    <x v="542"/>
    <s v="DEER1314"/>
    <s v="Lighting Disposition"/>
    <d v="2014-05-30T00:00:00"/>
    <s v="Disposition: MeasuresList-May222014.xlsx"/>
    <s v="RobNc"/>
    <s v="Res-Oltg-Cmn-dWatt-CFL"/>
    <s v="DEER"/>
    <s v="Scaled"/>
    <s v="Delta"/>
    <n v="0"/>
    <n v="0"/>
    <s v="None"/>
    <m/>
    <b v="0"/>
    <m/>
    <b v="1"/>
    <s v="Res"/>
    <s v="Any"/>
    <x v="4"/>
    <s v="OutCommon"/>
    <s v="Ltg_Fixture"/>
    <x v="23"/>
    <m/>
    <m/>
    <s v="OLtg-CFL"/>
    <s v="OLtg-MH"/>
    <s v="HID Fixture based on Lamp/Blst: MH-70w-Ext(95w); Any type of housing; Any direction of light; Total Watts = 95"/>
    <s v="HID Fixture based on Lamp/Blst: MH-70w-Ext(95w); Any type of housing; Any direction of light; Total Watts = 95"/>
    <x v="1049"/>
    <s v="HIDFixt-MH-70w-Ext(95w)"/>
    <s v="HIDFixt-MH-70w-Ext(95w)"/>
    <s v="CFLfixt-26w-ext-2Lmp(56w)"/>
    <s v="Standard"/>
    <m/>
    <s v="WP source"/>
    <s v="None"/>
    <s v="DEER1314"/>
  </r>
  <r>
    <n v="5453"/>
    <s v="R-OutCmn-CFLfixt-27w-ext(27w)-dWP68"/>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7"/>
    <s v="CFLratio0353"/>
    <s v="CFLratio0353"/>
    <s v="CFLfixt-27w-ext(27w)"/>
    <s v="Standard"/>
    <m/>
    <s v="The measures replaces measure ID = R-OutCmn-CFLfixt-27w-ext(27w)-dWP82"/>
    <s v="None"/>
    <s v="DEER1314"/>
  </r>
  <r>
    <n v="5454"/>
    <s v="R-OutCmn-CFLfixt-27w-ext(27w)-dWP82"/>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7"/>
    <s v="CFLratio0407"/>
    <s v="CFLratio0407"/>
    <s v="CFLfixt-27w-ext(27w)"/>
    <s v="Standard"/>
    <m/>
    <s v="For SCE13LG007 until expiry date. Replaced by measure ID R-OutCmn-CFLfixt-27w-ext(27w)-dWP68"/>
    <s v="None"/>
    <s v="DEER1314"/>
  </r>
  <r>
    <n v="5455"/>
    <s v="R-OutCmn-CFLfixt-30w-ext(30w)-dWP75"/>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8"/>
    <s v="CFLratio0353"/>
    <s v="CFLratio0353"/>
    <s v="CFLfixt-30w-ext(30w)"/>
    <s v="Standard"/>
    <m/>
    <s v="The measures replaces Measure ID = R-OutCmn-CFLfixt-30w-ext(30w)-dWP92"/>
    <s v="None"/>
    <s v="DEER1314"/>
  </r>
  <r>
    <n v="5456"/>
    <s v="R-OutCmn-CFLfixt-30w-ext(30w)-dWP92"/>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8"/>
    <s v="CFLratio0407"/>
    <s v="CFLratio0407"/>
    <s v="CFLfixt-30w-ext(30w)"/>
    <s v="Standard"/>
    <m/>
    <s v="For SCE13LG007 until expiry date. Replaced by measure ID R-OutCmn-CFLfixt-30w-ext(30w)-dWP75"/>
    <s v="None"/>
    <s v="DEER1314"/>
  </r>
  <r>
    <n v="5457"/>
    <s v="R-OutCmn-CFLfixt-32w-ext(32w)-dWP80"/>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89"/>
    <s v="CFLratio0353"/>
    <s v="CFLratio0353"/>
    <s v="CFLfixt-32w-ext(32w)"/>
    <s v="Standard"/>
    <m/>
    <s v="The measures replaces Measure ID = R-OutCmn-CFLfixt-32w-ext(32w)-dWP98"/>
    <s v="None"/>
    <s v="DEER1314"/>
  </r>
  <r>
    <n v="5458"/>
    <s v="R-OutCmn-CFLfixt-32w-ext(32w)-dWP98"/>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89"/>
    <s v="CFLratio0407"/>
    <s v="CFLratio0407"/>
    <s v="CFLfixt-32w-ext(32w)"/>
    <s v="Standard"/>
    <m/>
    <s v="For SCE13LG007 until expiry date. Replaced by measure ID R-OutCmn-CFLfixt-32w-ext(32w)-dWP80"/>
    <s v="None"/>
    <s v="DEER1314"/>
  </r>
  <r>
    <n v="5459"/>
    <s v="R-OutCmn-CFLfixt-36w-ext(36w)-dWP110"/>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90"/>
    <s v="CFLratio0407"/>
    <s v="CFLratio0407"/>
    <s v="CFLfixt-36w-ext(36w)"/>
    <s v="Standard"/>
    <m/>
    <s v="For SCE13LG007 until expiry date. Replaced by measure ID R-OutCmn-CFLfixt-36w-ext(36w)-dWP91"/>
    <s v="None"/>
    <s v="DEER1314"/>
  </r>
  <r>
    <n v="5460"/>
    <s v="R-OutCmn-CFLfixt-36w-ext(36w)-dWP91"/>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90"/>
    <s v="CFLratio0353"/>
    <s v="CFLratio0353"/>
    <s v="CFLfixt-36w-ext(36w)"/>
    <s v="Standard"/>
    <m/>
    <s v="The measures replaces Measure ID = R-OutCmn-CFLfixt-36w-ext(36w)-dWP110"/>
    <s v="None"/>
    <s v="DEER1314"/>
  </r>
  <r>
    <n v="5461"/>
    <s v="R-OutCmn-CFLfixt-50w-ext(50w)-dWP126"/>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91"/>
    <s v="CFLratio0353"/>
    <s v="CFLratio0353"/>
    <s v="CFLfixt-50w-ext(50w)"/>
    <s v="Standard"/>
    <m/>
    <s v="The measures replaces Measure ID = R-OutCmn-CFLfixt-50w-ext(50w)-dWP153"/>
    <s v="None"/>
    <s v="DEER1314"/>
  </r>
  <r>
    <n v="5462"/>
    <s v="R-OutCmn-CFLfixt-50w-ext(50w)-dWP153"/>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91"/>
    <s v="CFLratio0407"/>
    <s v="CFLratio0407"/>
    <s v="CFLfixt-50w-ext(50w)"/>
    <s v="Standard"/>
    <m/>
    <s v="For SCE13LG007 until expiry date. Replaced by measure ID R-OutCmn-CFLfixt-50w-ext(50w)-dWP126"/>
    <s v="None"/>
    <s v="DEER1314"/>
  </r>
  <r>
    <n v="5463"/>
    <s v="R-OutCmn-CFLfixt-55w-ext(55w)-dWP139"/>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052"/>
    <s v="CFLratio0353"/>
    <s v="CFLratio0353"/>
    <s v="CFLfixt-55w-ext(55w)"/>
    <s v="Standard"/>
    <m/>
    <s v="The measures replaces Measure ID = R-OutCmn-CFLfixt-55w-ext(55w)-dWP168"/>
    <s v="None"/>
    <s v="DEER1314"/>
  </r>
  <r>
    <n v="5464"/>
    <s v="R-OutCmn-CFLfixt-55w-ext(55w)-dWP168"/>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052"/>
    <s v="CFLratio0407"/>
    <s v="CFLratio0407"/>
    <s v="CFLfixt-55w-ext(55w)"/>
    <s v="Standard"/>
    <m/>
    <s v="For SCE13LG007 until expiry date. Replaced by measure ID R-OutCmn-CFLfixt-55w-ext(55w)-dWP139"/>
    <s v="None"/>
    <s v="DEER1314"/>
  </r>
  <r>
    <n v="5465"/>
    <s v="R-OutCmn-CFLfixt-65w-ext(65w)-dWP164"/>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053"/>
    <s v="CFLratio0353"/>
    <s v="CFLratio0353"/>
    <s v="CFLfixt-65w-ext(65w)"/>
    <s v="Standard"/>
    <m/>
    <s v="The measures replaces Measure ID = R-OutCmn-CFLfixt-65w-ext(65w)-dWP199"/>
    <s v="None"/>
    <s v="DEER1314"/>
  </r>
  <r>
    <n v="5466"/>
    <s v="R-OutCmn-CFLfixt-65w-ext(65w)-dWP199"/>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053"/>
    <s v="CFLratio0407"/>
    <s v="CFLratio0407"/>
    <s v="CFLfixt-65w-ext(65w)"/>
    <s v="Standard"/>
    <m/>
    <s v="For SCE13LG007 until expiry date. Replaced by measure ID R-OutCmn-CFLfixt-65w-ext(65w)-dWP164"/>
    <s v="None"/>
    <s v="DEER1314"/>
  </r>
  <r>
    <n v="5467"/>
    <s v="R-OutCmn-CFLfixt-70w-ext(70w)-dWP177"/>
    <x v="541"/>
    <s v="DEER1314"/>
    <s v="Lighting Disposition"/>
    <d v="2014-07-24T00:00:00"/>
    <s v="Disposition: MeasuresList-October312014.xlsx"/>
    <s v="RobNc"/>
    <s v="Res-Oltg-Cmn-dWatt-CFL"/>
    <s v="DEER"/>
    <s v="Scaled"/>
    <s v="BaseRatio"/>
    <n v="0"/>
    <n v="0"/>
    <s v="None"/>
    <m/>
    <b v="0"/>
    <m/>
    <b v="1"/>
    <s v="Res"/>
    <s v="Any"/>
    <x v="4"/>
    <s v="OutCommon"/>
    <s v="Ltg_Fixture"/>
    <x v="23"/>
    <m/>
    <m/>
    <s v="OLtg-CFL-Cmn"/>
    <m/>
    <s v="CFL fixture based on:  Ballast; Total Watts = 3.53"/>
    <s v="CFL fixture based on:  Ballast; Total Watts = 3.53"/>
    <x v="1192"/>
    <s v="CFLratio0353"/>
    <s v="CFLratio0353"/>
    <s v="CFLfixt-70w-ext(70w)"/>
    <s v="Standard"/>
    <m/>
    <s v="The measures replaces Measure ID = R-OutCmn-CFLfixt-70w-ext(70w)-dWP214"/>
    <s v="None"/>
    <s v="DEER1314"/>
  </r>
  <r>
    <n v="5468"/>
    <s v="R-OutCmn-CFLfixt-70w-ext(70w)-dWP214"/>
    <x v="541"/>
    <s v="DEER1314"/>
    <s v="Lighting Disposition"/>
    <d v="2014-07-31T00:00:00"/>
    <s v="Disposition: MeasuresList-October312014.xlsx"/>
    <s v="RobNc"/>
    <s v="Res-Oltg-Cmn-dWatt-CFL"/>
    <s v="DEER"/>
    <s v="Scaled"/>
    <s v="BaseRatio"/>
    <n v="0"/>
    <n v="0"/>
    <s v="None"/>
    <m/>
    <b v="0"/>
    <m/>
    <b v="1"/>
    <s v="Res"/>
    <s v="Any"/>
    <x v="4"/>
    <s v="OutCommon"/>
    <s v="Ltg_Fixture"/>
    <x v="23"/>
    <m/>
    <m/>
    <s v="OLtg-CFL-Cmn"/>
    <m/>
    <s v="Res outdoor CFL base case, Total Watts = 4.07 x Msr Watts"/>
    <s v="Res outdoor CFL base case, Total Watts = 4.07 x Msr Watts"/>
    <x v="1192"/>
    <s v="CFLratio0407"/>
    <s v="CFLratio0407"/>
    <s v="CFLfixt-70w-ext(70w)"/>
    <s v="Standard"/>
    <m/>
    <s v="For SCE13LG007 until expiry date. Replaced by measure ID R-OutCmn-CFLfixt-70w-ext(70w)-dWP177"/>
    <s v="None"/>
    <s v="DEER1314"/>
  </r>
  <r>
    <n v="5469"/>
    <s v="R-OutCmn-CFLscw-Ext(11w)-dWP33"/>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3"/>
    <s v="CFLratio0407"/>
    <s v="CFLratio0407"/>
    <s v="CFLscw-Ext(11w)"/>
    <s v="Standard"/>
    <m/>
    <m/>
    <s v="None"/>
    <s v="DEER1314"/>
  </r>
  <r>
    <n v="5470"/>
    <s v="R-OutCmn-CFLscw-Ext(13w)-dWP39"/>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4"/>
    <s v="CFLratio0407"/>
    <s v="CFLratio0407"/>
    <s v="CFLscw-Ext(13w)"/>
    <s v="Standard"/>
    <m/>
    <m/>
    <s v="None"/>
    <s v="DEER1314"/>
  </r>
  <r>
    <n v="5471"/>
    <s v="R-OutCmn-CFLscw-Ext(14w)-dWP42"/>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5"/>
    <s v="CFLratio0407"/>
    <s v="CFLratio0407"/>
    <s v="CFLscw-Ext(14w)"/>
    <s v="Standard"/>
    <m/>
    <m/>
    <s v="None"/>
    <s v="DEER1314"/>
  </r>
  <r>
    <n v="5472"/>
    <s v="R-OutCmn-CFLscw-Ext(15w)-dWP46"/>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6"/>
    <s v="CFLratio0407"/>
    <s v="CFLratio0407"/>
    <s v="CFLscw-Ext(15w)"/>
    <s v="Standard"/>
    <m/>
    <m/>
    <s v="None"/>
    <s v="DEER1314"/>
  </r>
  <r>
    <n v="5473"/>
    <s v="R-OutCmn-CFLscw-Ext(18w)-dWP55"/>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7"/>
    <s v="CFLratio0407"/>
    <s v="CFLratio0407"/>
    <s v="CFLscw-Ext(18w)"/>
    <s v="Standard"/>
    <m/>
    <m/>
    <s v="None"/>
    <s v="DEER1314"/>
  </r>
  <r>
    <n v="5474"/>
    <s v="R-OutCmn-CFLscw-Ext(19w)-dWP58"/>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8"/>
    <s v="CFLratio0407"/>
    <s v="CFLratio0407"/>
    <s v="CFLscw-Ext(19w)"/>
    <s v="Standard"/>
    <m/>
    <m/>
    <s v="None"/>
    <s v="DEER1314"/>
  </r>
  <r>
    <n v="5475"/>
    <s v="R-OutCmn-CFLscw-Ext(20w)-dWP61"/>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199"/>
    <s v="CFLratio0407"/>
    <s v="CFLratio0407"/>
    <s v="CFLscw-Ext(20w)"/>
    <s v="Standard"/>
    <m/>
    <m/>
    <s v="None"/>
    <s v="DEER1314"/>
  </r>
  <r>
    <n v="5476"/>
    <s v="R-OutCmn-CFLscw-Ext(22w)-dWP67"/>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0"/>
    <s v="CFLratio0407"/>
    <s v="CFLratio0407"/>
    <s v="CFLscw-Ext(22w)"/>
    <s v="Standard"/>
    <m/>
    <m/>
    <s v="None"/>
    <s v="DEER1314"/>
  </r>
  <r>
    <n v="5477"/>
    <s v="R-OutCmn-CFLscw-Ext(23w)-dWP70"/>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1"/>
    <s v="CFLratio0407"/>
    <s v="CFLratio0407"/>
    <s v="CFLscw-Ext(23w)"/>
    <s v="Standard"/>
    <m/>
    <m/>
    <s v="None"/>
    <s v="DEER1314"/>
  </r>
  <r>
    <n v="5478"/>
    <s v="R-OutCmn-CFLscw-Ext(24w)-dWP73"/>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2"/>
    <s v="CFLratio0407"/>
    <s v="CFLratio0407"/>
    <s v="CFLscw-Ext(24w)"/>
    <s v="Standard"/>
    <m/>
    <m/>
    <s v="None"/>
    <s v="DEER1314"/>
  </r>
  <r>
    <n v="5479"/>
    <s v="R-OutCmn-CFLscw-Ext(25w)-dWP76"/>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3"/>
    <s v="CFLratio0407"/>
    <s v="CFLratio0407"/>
    <s v="CFLscw-Ext(25w)"/>
    <s v="Standard"/>
    <m/>
    <m/>
    <s v="None"/>
    <s v="DEER1314"/>
  </r>
  <r>
    <n v="5480"/>
    <s v="R-OutCmn-CFLscw-Ext(26w)-dWP79"/>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4"/>
    <s v="CFLratio0407"/>
    <s v="CFLratio0407"/>
    <s v="CFLscw-Ext(26w)"/>
    <s v="Standard"/>
    <m/>
    <m/>
    <s v="None"/>
    <s v="DEER1314"/>
  </r>
  <r>
    <n v="5481"/>
    <s v="R-OutCmn-CFLscw-Ext(27w)-dWP82"/>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5"/>
    <s v="CFLratio0407"/>
    <s v="CFLratio0407"/>
    <s v="CFLscw-Ext(27w)"/>
    <s v="Standard"/>
    <m/>
    <m/>
    <s v="None"/>
    <s v="DEER1314"/>
  </r>
  <r>
    <n v="5482"/>
    <s v="R-OutCmn-CFLscw-Ext(9w)-dWP27"/>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6"/>
    <s v="CFLratio0407"/>
    <s v="CFLratio0407"/>
    <s v="CFLscw-Ext(9w)"/>
    <s v="Standard"/>
    <m/>
    <m/>
    <s v="None"/>
    <s v="DEER1314"/>
  </r>
  <r>
    <n v="5483"/>
    <s v="R-OutCmn-CFLscw-Refl-Ext(13w)-dWP39"/>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7"/>
    <s v="CFLratio0407"/>
    <s v="CFLratio0407"/>
    <s v="CFLscw-Refl-Ext(13w)"/>
    <s v="Standard"/>
    <m/>
    <m/>
    <s v="None"/>
    <s v="DEER1314"/>
  </r>
  <r>
    <n v="5484"/>
    <s v="R-OutCmn-CFLscw-Refl-Ext(14w)-dWP42"/>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8"/>
    <s v="CFLratio0407"/>
    <s v="CFLratio0407"/>
    <s v="CFLscw-Refl-Ext(14w)"/>
    <s v="Standard"/>
    <m/>
    <m/>
    <s v="None"/>
    <s v="DEER1314"/>
  </r>
  <r>
    <n v="5485"/>
    <s v="R-OutCmn-CFLscw-Refl-Ext(15w)-dWP46"/>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09"/>
    <s v="CFLratio0407"/>
    <s v="CFLratio0407"/>
    <s v="CFLscw-Refl-Ext(15w)"/>
    <s v="Standard"/>
    <m/>
    <m/>
    <s v="None"/>
    <s v="DEER1314"/>
  </r>
  <r>
    <n v="5486"/>
    <s v="R-OutCmn-CFLscw-Refl-Ext(16w)-dWP49"/>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10"/>
    <s v="CFLratio0407"/>
    <s v="CFLratio0407"/>
    <s v="CFLscw-Refl-Ext(16w)"/>
    <s v="Standard"/>
    <m/>
    <m/>
    <s v="None"/>
    <s v="DEER1314"/>
  </r>
  <r>
    <n v="5487"/>
    <s v="R-OutCmn-CFLscw-Refl-Ext(18w)-dWP55"/>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11"/>
    <s v="CFLratio0407"/>
    <s v="CFLratio0407"/>
    <s v="CFLscw-Refl-Ext(18w)"/>
    <s v="Standard"/>
    <m/>
    <m/>
    <s v="None"/>
    <s v="DEER1314"/>
  </r>
  <r>
    <n v="5488"/>
    <s v="R-OutCmn-CFLscw-Refl-Ext(20w)-dWP61"/>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212"/>
    <s v="CFLratio0407"/>
    <s v="CFLratio0407"/>
    <s v="CFLscw-Refl-Ext(20w)"/>
    <s v="Standard"/>
    <m/>
    <m/>
    <s v="None"/>
    <s v="DEER1314"/>
  </r>
  <r>
    <n v="5489"/>
    <s v="R-OutCmn-CFLscw-Refl-Ext(23w)-dWP70"/>
    <x v="543"/>
    <s v="DEER1314"/>
    <s v="Lighting Disposition"/>
    <d v="2014-07-24T00:00:00"/>
    <s v="Disposition: MeasuresList-October312014.xlsx"/>
    <s v="RobNc"/>
    <s v="Res-Oltg-Cmn-dWatt-CFL"/>
    <s v="DEER"/>
    <s v="Scaled"/>
    <s v="BaseRatio"/>
    <n v="0"/>
    <n v="0"/>
    <s v="None"/>
    <m/>
    <b v="0"/>
    <m/>
    <b v="1"/>
    <s v="Res"/>
    <s v="Any"/>
    <x v="4"/>
    <s v="OutCommon"/>
    <s v="Ltg_Lamp"/>
    <x v="24"/>
    <m/>
    <m/>
    <s v="OLtg-CFL-Cmn"/>
    <m/>
    <s v="Res outdoor CFL base case, Total Watts = 4.07 x Msr Watts"/>
    <s v="Res outdoor CFL base case, Total Watts = 4.07 x Msr Watts"/>
    <x v="1059"/>
    <s v="CFLratio0407"/>
    <s v="CFLratio0407"/>
    <s v="CFLscw-Refl-Ext(23w)"/>
    <s v="Standard"/>
    <m/>
    <m/>
    <s v="None"/>
    <s v="DEER1314"/>
  </r>
  <r>
    <n v="5490"/>
    <s v="R-OutCmn-LED-A19-Ext(10w)-dWP19"/>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A19 Basecase, Total Watts = 2.96 x Msr Watts"/>
    <s v="LED A19 Basecase, Total Watts = 2.96 x Msr Watts"/>
    <x v="1082"/>
    <s v="LEDratio0296"/>
    <s v="LEDratio0296"/>
    <s v="LED-A19-Ext(10w)"/>
    <s v="Standard"/>
    <m/>
    <m/>
    <s v="None"/>
    <s v="DEER1314"/>
  </r>
  <r>
    <n v="5491"/>
    <s v="R-OutCmn-LED-A19-Ext(4w)-dWP7"/>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A19 Basecase, Total Watts = 2.96 x Msr Watts"/>
    <s v="LED A19 Basecase, Total Watts = 2.96 x Msr Watts"/>
    <x v="1083"/>
    <s v="LEDratio0296"/>
    <s v="LEDratio0296"/>
    <s v="LED-A19-Ext(4w)"/>
    <s v="Standard"/>
    <m/>
    <m/>
    <s v="None"/>
    <s v="DEER1314"/>
  </r>
  <r>
    <n v="5492"/>
    <s v="R-OutCmn-LED-MR16-Ext(3w)-dWP9"/>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MR16 Basecase, Total Watts = 4.24 x Msr Watts"/>
    <s v="LED MR16 Basecase, Total Watts = 4.24 x Msr Watts"/>
    <x v="1109"/>
    <s v="LEDratio0424"/>
    <s v="LEDratio0424"/>
    <s v="LED-MR16-Ext(3w)"/>
    <s v="Standard"/>
    <m/>
    <m/>
    <s v="None"/>
    <s v="DEER1314"/>
  </r>
  <r>
    <n v="5493"/>
    <s v="R-OutCmn-LED-MR16-Ext(7w)-dWP22"/>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MR16 Basecase, Total Watts = 4.24 x Msr Watts"/>
    <s v="LED MR16 Basecase, Total Watts = 4.24 x Msr Watts"/>
    <x v="1110"/>
    <s v="LEDratio0424"/>
    <s v="LEDratio0424"/>
    <s v="LED-MR16-Ext(7w)"/>
    <s v="Standard"/>
    <m/>
    <m/>
    <s v="None"/>
    <s v="DEER1314"/>
  </r>
  <r>
    <n v="5494"/>
    <s v="R-OutCmn-LED-PAR30-Ext(15w)-dWP36"/>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PAR30 Basecase, Total Watts = 3.42 x Msr Watts"/>
    <s v="LED PAR30 Basecase, Total Watts = 3.42 x Msr Watts"/>
    <x v="1111"/>
    <s v="LEDratio0342"/>
    <s v="LEDratio0342"/>
    <s v="LED-PAR30-Ext(15w)"/>
    <s v="Standard"/>
    <m/>
    <m/>
    <s v="None"/>
    <s v="DEER1314"/>
  </r>
  <r>
    <n v="5495"/>
    <s v="R-OutCmn-LED-PAR30-Ext(6w)-dWP14"/>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PAR30 Basecase, Total Watts = 3.42 x Msr Watts"/>
    <s v="LED PAR30 Basecase, Total Watts = 3.42 x Msr Watts"/>
    <x v="1112"/>
    <s v="LEDratio0342"/>
    <s v="LEDratio0342"/>
    <s v="LED-PAR30-Ext(6w)"/>
    <s v="Standard"/>
    <m/>
    <m/>
    <s v="None"/>
    <s v="DEER1314"/>
  </r>
  <r>
    <n v="5496"/>
    <s v="R-OutCmn-LED-PAR38-Ext(17w)-dWP47"/>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PAR38 Basecase, Total Watts = 3.81 x Msr Watts"/>
    <s v="LED PAR38 Basecase, Total Watts = 3.81 x Msr Watts"/>
    <x v="1113"/>
    <s v="LEDratio0381"/>
    <s v="LEDratio0381"/>
    <s v="LED-PAR38-Ext(17w)"/>
    <s v="Standard"/>
    <m/>
    <m/>
    <s v="None"/>
    <s v="DEER1314"/>
  </r>
  <r>
    <n v="5497"/>
    <s v="R-OutCmn-LED-PAR38-Ext(7w)-dWP19"/>
    <x v="544"/>
    <s v="DEER1314"/>
    <s v="Lighting Disposition"/>
    <d v="2014-07-30T00:00:00"/>
    <s v="Disposition: MeasuresList-October312014.xlsx"/>
    <s v="RobNc"/>
    <s v="Res-Oltg-Cmn-dWatt-CFL"/>
    <s v="DEER"/>
    <s v="Scaled"/>
    <s v="BaseRatio"/>
    <n v="0"/>
    <n v="0"/>
    <s v="None"/>
    <m/>
    <b v="0"/>
    <m/>
    <b v="1"/>
    <s v="Res"/>
    <s v="Any"/>
    <x v="4"/>
    <s v="OutCommon"/>
    <s v="Ltg_Lamp"/>
    <x v="30"/>
    <m/>
    <m/>
    <s v="OLtg-Res-LED-50000hr-Cmn"/>
    <m/>
    <s v="LED PAR38 Basecase, Total Watts = 3.81 x Msr Watts"/>
    <s v="LED PAR38 Basecase, Total Watts = 3.81 x Msr Watts"/>
    <x v="1114"/>
    <s v="LEDratio0381"/>
    <s v="LEDratio0381"/>
    <s v="LED-PAR38-Ext(7w)"/>
    <s v="Standard"/>
    <m/>
    <m/>
    <s v="None"/>
    <s v="DEER1314"/>
  </r>
  <r>
    <n v="5498"/>
    <s v="R-OutDD-CFLfixt-13w-ext(13w)-dWP32"/>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79"/>
    <s v="CFLratio0353"/>
    <s v="CFLratio0353"/>
    <s v="CFLfixt-13w-ext(13w)"/>
    <s v="Standard"/>
    <m/>
    <s v="The measures replaces measure ID = R-OutDD-CFLfixt-13w-ext(13w)-dWP39"/>
    <s v="None"/>
    <s v="DEER1314"/>
  </r>
  <r>
    <n v="5499"/>
    <s v="R-OutDD-CFLfixt-13w-ext(13w)-dWP39"/>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79"/>
    <s v="CFLratio0407"/>
    <s v="CFLratio0407"/>
    <s v="CFLfixt-13w-ext(13w)"/>
    <s v="Standard"/>
    <m/>
    <s v="For SCE13LG007 until expiry date. Replaced by measure ID R-OutDD-CFLfixt-13w-ext(13w)-dWP32"/>
    <s v="None"/>
    <s v="DEER1314"/>
  </r>
  <r>
    <n v="5500"/>
    <s v="R-OutDD-CFLfixt-18w-ext(18w)-dWP45"/>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046"/>
    <s v="CFLratio0353"/>
    <s v="CFLratio0353"/>
    <s v="CFLfixt-18w-ext(18w)"/>
    <s v="Standard"/>
    <m/>
    <s v="The measures replaces Measure ID = R-OutDD-CFLfixt-18w-ext(18w)-dWP55"/>
    <s v="None"/>
    <s v="DEER1314"/>
  </r>
  <r>
    <n v="5501"/>
    <s v="R-OutDD-CFLfixt-18w-ext(18w)-dWP55"/>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046"/>
    <s v="CFLratio0407"/>
    <s v="CFLratio0407"/>
    <s v="CFLfixt-18w-ext(18w)"/>
    <s v="Standard"/>
    <m/>
    <s v="For SCE13LG007 until expiry date. Replaced by measure ID R-OutDD-CFLfixt-18w-ext(18w)-dWP45"/>
    <s v="None"/>
    <s v="DEER1314"/>
  </r>
  <r>
    <n v="5502"/>
    <s v="R-OutDD-CFLfixt-19w-ext(19w)-dWP48"/>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2"/>
    <s v="CFLratio0353"/>
    <s v="CFLratio0353"/>
    <s v="CFLfixt-19w-ext(19w)"/>
    <s v="Standard"/>
    <m/>
    <s v="The measures replaces Measure ID = R-OutDD-CFLfixt-19w-ext(19w)-dWP58"/>
    <s v="None"/>
    <s v="DEER1314"/>
  </r>
  <r>
    <n v="5503"/>
    <s v="R-OutDD-CFLfixt-19w-ext(19w)-dWP58"/>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2"/>
    <s v="CFLratio0407"/>
    <s v="CFLratio0407"/>
    <s v="CFLfixt-19w-ext(19w)"/>
    <s v="Standard"/>
    <m/>
    <s v="For SCE13LG007 until expiry date. Replaced by measure ID R-OutDD-CFLfixt-19w-ext(19w)-dWP48"/>
    <s v="None"/>
    <s v="DEER1314"/>
  </r>
  <r>
    <n v="5504"/>
    <s v="R-OutDD-CFLfixt-20w-ext(20w)-dWP50"/>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3"/>
    <s v="CFLratio0353"/>
    <s v="CFLratio0353"/>
    <s v="CFLfixt-20w-ext(20w)"/>
    <s v="Standard"/>
    <m/>
    <s v="The measures replaces Measure ID = R-OutDD-CFLfixt-20w-ext(20w)-dWP61"/>
    <s v="None"/>
    <s v="DEER1314"/>
  </r>
  <r>
    <n v="5505"/>
    <s v="R-OutDD-CFLfixt-20w-ext(20w)-dWP61"/>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3"/>
    <s v="CFLratio0407"/>
    <s v="CFLratio0407"/>
    <s v="CFLfixt-20w-ext(20w)"/>
    <s v="Standard"/>
    <m/>
    <s v="For SCE13LG007 until expiry date. Replaced by measure ID R-OutDD-CFLfixt-20w-ext(20w)-dWP50"/>
    <s v="None"/>
    <s v="DEER1314"/>
  </r>
  <r>
    <n v="5506"/>
    <s v="R-OutDD-CFLfixt-22w-ext(22w)-dWP55"/>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5"/>
    <s v="CFLratio0353"/>
    <s v="CFLratio0353"/>
    <s v="CFLfixt-22w-ext(22w)"/>
    <s v="Standard"/>
    <m/>
    <s v="The measures replaces measure ID = R-OutDD-CFLfixt-22w-ext(22w)-dWP67"/>
    <s v="None"/>
    <s v="DEER1314"/>
  </r>
  <r>
    <n v="5507"/>
    <s v="R-OutDD-CFLfixt-22w-ext(22w)-dWP67"/>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5"/>
    <s v="CFLratio0407"/>
    <s v="CFLratio0407"/>
    <s v="CFLfixt-22w-ext(22w)"/>
    <s v="Standard"/>
    <m/>
    <s v="For SCE13LG007 until expiry date. Replaced by measure ID R-OutDD-CFLfixt-22w-ext(22w)-dWP55"/>
    <s v="None"/>
    <s v="DEER1314"/>
  </r>
  <r>
    <n v="5508"/>
    <s v="R-OutDD-CFLfixt-23w-ext(23w)-dWP58"/>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047"/>
    <s v="CFLratio0353"/>
    <s v="CFLratio0353"/>
    <s v="CFLfixt-23w-ext(23w)"/>
    <s v="Standard"/>
    <m/>
    <s v="The measures replaces Measure ID = R-OutDD-CFLfixt-23w-ext(23w)-dWP70"/>
    <s v="None"/>
    <s v="DEER1314"/>
  </r>
  <r>
    <n v="5509"/>
    <s v="R-OutDD-CFLfixt-23w-ext(23w)-dWP70"/>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047"/>
    <s v="CFLratio0407"/>
    <s v="CFLratio0407"/>
    <s v="CFLfixt-23w-ext(23w)"/>
    <s v="Standard"/>
    <m/>
    <s v="For SCE13LG007 until expiry date. Replaced by measure ID R-OutDD-CFLfixt-23w-ext(23w)-dWP58"/>
    <s v="None"/>
    <s v="DEER1314"/>
  </r>
  <r>
    <n v="5510"/>
    <s v="R-OutDD-CFLfixt-25w-ext(25w)-dWP63"/>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6"/>
    <s v="CFLratio0353"/>
    <s v="CFLratio0353"/>
    <s v="CFLfixt-25w-ext(25w)"/>
    <s v="Standard"/>
    <m/>
    <s v="The measures replaces measure ID = R-OutDD-CFLfixt-25w-ext(25w)-dWP76"/>
    <s v="None"/>
    <s v="DEER1314"/>
  </r>
  <r>
    <n v="5511"/>
    <s v="R-OutDD-CFLfixt-25w-ext(25w)-dWP76"/>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6"/>
    <s v="CFLratio0407"/>
    <s v="CFLratio0407"/>
    <s v="CFLfixt-25w-ext(25w)"/>
    <s v="Standard"/>
    <m/>
    <s v="For SCE13LG007 until expiry date. Replaced by measure ID R-OutDD-CFLfixt-25w-ext(25w)-dWP63"/>
    <s v="None"/>
    <s v="DEER1314"/>
  </r>
  <r>
    <n v="5512"/>
    <s v="R-OutDD-CFLfixt-26w-ext(26w)-dWP65"/>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048"/>
    <s v="CFLratio0353"/>
    <s v="CFLratio0353"/>
    <s v="CFLfixt-26w-ext(26w)"/>
    <s v="Standard"/>
    <m/>
    <s v="The measures replaces Measure ID = R-OutDD-CFLfixt-26w-ext(26w)-dWP79"/>
    <s v="None"/>
    <s v="DEER1314"/>
  </r>
  <r>
    <n v="5513"/>
    <s v="R-OutDD-CFLfixt-26w-ext(26w)-dWP79"/>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048"/>
    <s v="CFLratio0407"/>
    <s v="CFLratio0407"/>
    <s v="CFLfixt-26w-ext(26w)"/>
    <s v="Standard"/>
    <m/>
    <s v="For SCE13LG007 until expiry date. Replaced by measure ID R-OutDD-CFLfixt-26w-ext(26w)-dWP65"/>
    <s v="None"/>
    <s v="DEER1314"/>
  </r>
  <r>
    <n v="5514"/>
    <s v="R-OutDD-CFLfixt-27w-ext(27w)-dWP68"/>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7"/>
    <s v="CFLratio0353"/>
    <s v="CFLratio0353"/>
    <s v="CFLfixt-27w-ext(27w)"/>
    <s v="Standard"/>
    <m/>
    <s v="The measures replaces measure ID = R-OutDD-CFLfixt-27w-ext(27w)-dWP82"/>
    <s v="None"/>
    <s v="DEER1314"/>
  </r>
  <r>
    <n v="5515"/>
    <s v="R-OutDD-CFLfixt-27w-ext(27w)-dWP82"/>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7"/>
    <s v="CFLratio0407"/>
    <s v="CFLratio0407"/>
    <s v="CFLfixt-27w-ext(27w)"/>
    <s v="Standard"/>
    <m/>
    <s v="For SCE13LG007 until expiry date. Replaced by measure ID R-OutDD-CFLfixt-27w-ext(27w)-dWP68"/>
    <s v="None"/>
    <s v="DEER1314"/>
  </r>
  <r>
    <n v="5516"/>
    <s v="R-OutDD-CFLfixt-30w-ext(30w)-dWP75"/>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8"/>
    <s v="CFLratio0353"/>
    <s v="CFLratio0353"/>
    <s v="CFLfixt-30w-ext(30w)"/>
    <s v="Standard"/>
    <m/>
    <s v="The measures replaces Measure ID = R-OutDD-CFLfixt-30w-ext(30w)-dWP92"/>
    <s v="None"/>
    <s v="DEER1314"/>
  </r>
  <r>
    <n v="5517"/>
    <s v="R-OutDD-CFLfixt-30w-ext(30w)-dWP92"/>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8"/>
    <s v="CFLratio0407"/>
    <s v="CFLratio0407"/>
    <s v="CFLfixt-30w-ext(30w)"/>
    <s v="Standard"/>
    <m/>
    <s v="For SCE13LG007 until expiry date. Replaced by measure ID R-OutDD-CFLfixt-30w-ext(30w)-dWP75"/>
    <s v="None"/>
    <s v="DEER1314"/>
  </r>
  <r>
    <n v="5518"/>
    <s v="R-OutDD-CFLfixt-32w-ext(32w)-dWP80"/>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89"/>
    <s v="CFLratio0353"/>
    <s v="CFLratio0353"/>
    <s v="CFLfixt-32w-ext(32w)"/>
    <s v="Standard"/>
    <m/>
    <s v="The measures replaces Measure ID = R-OutDD-CFLfixt-32w-ext(32w)-dWP98"/>
    <s v="None"/>
    <s v="DEER1314"/>
  </r>
  <r>
    <n v="5519"/>
    <s v="R-OutDD-CFLfixt-32w-ext(32w)-dWP98"/>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89"/>
    <s v="CFLratio0407"/>
    <s v="CFLratio0407"/>
    <s v="CFLfixt-32w-ext(32w)"/>
    <s v="Standard"/>
    <m/>
    <s v="For SCE13LG007 until expiry date. Replaced by measure ID R-OutDD-CFLfixt-32w-ext(32w)-dWP80"/>
    <s v="None"/>
    <s v="DEER1314"/>
  </r>
  <r>
    <n v="5520"/>
    <s v="R-OutDD-CFLfixt-36w-ext(36w)-dWP110"/>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90"/>
    <s v="CFLratio0407"/>
    <s v="CFLratio0407"/>
    <s v="CFLfixt-36w-ext(36w)"/>
    <s v="Standard"/>
    <m/>
    <s v="For SCE13LG007 until expiry date. Replaced by measure ID R-OutDD-CFLfixt-36w-ext(36w)-dWP91"/>
    <s v="None"/>
    <s v="DEER1314"/>
  </r>
  <r>
    <n v="5521"/>
    <s v="R-OutDD-CFLfixt-36w-ext(36w)-dWP91"/>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90"/>
    <s v="CFLratio0353"/>
    <s v="CFLratio0353"/>
    <s v="CFLfixt-36w-ext(36w)"/>
    <s v="Standard"/>
    <m/>
    <s v="The measures replaces Measure ID = R-OutDD-CFLfixt-36w-ext(36w)-dWP110"/>
    <s v="None"/>
    <s v="DEER1314"/>
  </r>
  <r>
    <n v="5522"/>
    <s v="R-OutDD-CFLfixt-50w-ext(50w)-dWP126"/>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91"/>
    <s v="CFLratio0353"/>
    <s v="CFLratio0353"/>
    <s v="CFLfixt-50w-ext(50w)"/>
    <s v="Standard"/>
    <m/>
    <s v="The measures replaces Measure ID = R-OutDD-CFLfixt-50w-ext(50w)-dWP153"/>
    <s v="None"/>
    <s v="DEER1314"/>
  </r>
  <r>
    <n v="5523"/>
    <s v="R-OutDD-CFLfixt-50w-ext(50w)-dWP153"/>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91"/>
    <s v="CFLratio0407"/>
    <s v="CFLratio0407"/>
    <s v="CFLfixt-50w-ext(50w)"/>
    <s v="Standard"/>
    <m/>
    <s v="For SCE13LG007 until expiry date. Replaced by measure ID R-OutDD-CFLfixt-50w-ext(50w)-dWP126"/>
    <s v="None"/>
    <s v="DEER1314"/>
  </r>
  <r>
    <n v="5524"/>
    <s v="R-OutDD-CFLfixt-55w-ext(55w)-dWP139"/>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052"/>
    <s v="CFLratio0353"/>
    <s v="CFLratio0353"/>
    <s v="CFLfixt-55w-ext(55w)"/>
    <s v="Standard"/>
    <m/>
    <s v="The measures replaces Measure ID = R-OutDD-CFLfixt-55w-ext(55w)-dWP168"/>
    <s v="None"/>
    <s v="DEER1314"/>
  </r>
  <r>
    <n v="5525"/>
    <s v="R-OutDD-CFLfixt-55w-ext(55w)-dWP168"/>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052"/>
    <s v="CFLratio0407"/>
    <s v="CFLratio0407"/>
    <s v="CFLfixt-55w-ext(55w)"/>
    <s v="Standard"/>
    <m/>
    <s v="For SCE13LG007 until expiry date. Replaced by measure ID R-OutDD-CFLfixt-55w-ext(55w)-dWP139"/>
    <s v="None"/>
    <s v="DEER1314"/>
  </r>
  <r>
    <n v="5526"/>
    <s v="R-OutDD-CFLfixt-65w-ext(65w)-dWP164"/>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053"/>
    <s v="CFLratio0353"/>
    <s v="CFLratio0353"/>
    <s v="CFLfixt-65w-ext(65w)"/>
    <s v="Standard"/>
    <m/>
    <s v="The measures replaces Measure ID = R-OutDD-CFLfixt-65w-ext(65w)-dWP199"/>
    <s v="None"/>
    <s v="DEER1314"/>
  </r>
  <r>
    <n v="5527"/>
    <s v="R-OutDD-CFLfixt-65w-ext(65w)-dWP199"/>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053"/>
    <s v="CFLratio0407"/>
    <s v="CFLratio0407"/>
    <s v="CFLfixt-65w-ext(65w)"/>
    <s v="Standard"/>
    <m/>
    <s v="For SCE13LG007 until expiry date. Replaced by measure ID R-OutDD-CFLfixt-65w-ext(65w)-dWP164"/>
    <s v="None"/>
    <s v="DEER1314"/>
  </r>
  <r>
    <n v="5528"/>
    <s v="R-OutDD-CFLfixt-70w-ext(70w)-dWP177"/>
    <x v="545"/>
    <s v="DEER1314"/>
    <s v="Lighting Disposition"/>
    <d v="2014-07-24T00:00:00"/>
    <s v="Disposition: MeasuresList-October312014.xlsx"/>
    <s v="RobNc"/>
    <s v="Res-Oltg-DuskDawn-dWatt"/>
    <s v="DEER"/>
    <s v="Scaled"/>
    <s v="BaseRatio"/>
    <n v="0"/>
    <n v="0"/>
    <s v="None"/>
    <m/>
    <b v="0"/>
    <m/>
    <b v="1"/>
    <s v="Res"/>
    <s v="Any"/>
    <x v="4"/>
    <s v="OutDuskDawn"/>
    <s v="Ltg_Fixture"/>
    <x v="23"/>
    <m/>
    <m/>
    <s v="OLtg-CFLfix-Dusk-to-Dawn"/>
    <m/>
    <s v="CFL fixture based on:  Ballast; Total Watts = 3.53"/>
    <s v="CFL fixture based on:  Ballast; Total Watts = 3.53"/>
    <x v="1192"/>
    <s v="CFLratio0353"/>
    <s v="CFLratio0353"/>
    <s v="CFLfixt-70w-ext(70w)"/>
    <s v="Standard"/>
    <m/>
    <s v="The measures replaces Measure ID = R-OutDD-CFLfixt-70w-ext(70w)-dWP214"/>
    <s v="None"/>
    <s v="DEER1314"/>
  </r>
  <r>
    <n v="5529"/>
    <s v="R-OutDD-CFLfixt-70w-ext(70w)-dWP214"/>
    <x v="545"/>
    <s v="DEER1314"/>
    <s v="Lighting Disposition"/>
    <d v="2014-07-31T00:00:00"/>
    <s v="Disposition: MeasuresList-October312014.xlsx"/>
    <s v="RobNc"/>
    <s v="Res-Oltg-DuskDawn-dWatt"/>
    <s v="DEER"/>
    <s v="Scaled"/>
    <s v="BaseRatio"/>
    <n v="0"/>
    <n v="0"/>
    <s v="None"/>
    <m/>
    <b v="0"/>
    <m/>
    <b v="1"/>
    <s v="Res"/>
    <s v="Any"/>
    <x v="4"/>
    <s v="OutDuskDawn"/>
    <s v="Ltg_Fixture"/>
    <x v="23"/>
    <m/>
    <m/>
    <s v="OLtg-CFLfix-Dusk-to-Dawn"/>
    <m/>
    <s v="Res outdoor CFL base case, Total Watts = 4.07 x Msr Watts"/>
    <s v="Res outdoor CFL base case, Total Watts = 4.07 x Msr Watts"/>
    <x v="1192"/>
    <s v="CFLratio0407"/>
    <s v="CFLratio0407"/>
    <s v="CFLfixt-70w-ext(70w)"/>
    <s v="Standard"/>
    <m/>
    <s v="For SCE13LG007 until expiry date. Replaced by measure ID R-OutDD-CFLfixt-70w-ext(70w)-dWP177"/>
    <s v="None"/>
    <s v="DEER1314"/>
  </r>
  <r>
    <n v="5530"/>
    <s v="R-OutDD-CFLscw-Ext(11w)-dWP33"/>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3"/>
    <s v="CFLratio0407"/>
    <s v="CFLratio0407"/>
    <s v="CFLscw-Ext(11w)"/>
    <s v="Standard"/>
    <m/>
    <m/>
    <s v="None"/>
    <s v="DEER1314"/>
  </r>
  <r>
    <n v="5531"/>
    <s v="R-OutDD-CFLscw-Ext(13w)-dWP39"/>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4"/>
    <s v="CFLratio0407"/>
    <s v="CFLratio0407"/>
    <s v="CFLscw-Ext(13w)"/>
    <s v="Standard"/>
    <m/>
    <m/>
    <s v="None"/>
    <s v="DEER1314"/>
  </r>
  <r>
    <n v="5532"/>
    <s v="R-OutDD-CFLscw-Ext(14w)-dWP42"/>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5"/>
    <s v="CFLratio0407"/>
    <s v="CFLratio0407"/>
    <s v="CFLscw-Ext(14w)"/>
    <s v="Standard"/>
    <m/>
    <m/>
    <s v="None"/>
    <s v="DEER1314"/>
  </r>
  <r>
    <n v="5533"/>
    <s v="R-OutDD-CFLscw-Ext(15w)-dWP46"/>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6"/>
    <s v="CFLratio0407"/>
    <s v="CFLratio0407"/>
    <s v="CFLscw-Ext(15w)"/>
    <s v="Standard"/>
    <m/>
    <m/>
    <s v="None"/>
    <s v="DEER1314"/>
  </r>
  <r>
    <n v="5534"/>
    <s v="R-OutDD-CFLscw-Ext(18w)-dWP55"/>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7"/>
    <s v="CFLratio0407"/>
    <s v="CFLratio0407"/>
    <s v="CFLscw-Ext(18w)"/>
    <s v="Standard"/>
    <m/>
    <m/>
    <s v="None"/>
    <s v="DEER1314"/>
  </r>
  <r>
    <n v="5535"/>
    <s v="R-OutDD-CFLscw-Ext(19w)-dWP58"/>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8"/>
    <s v="CFLratio0407"/>
    <s v="CFLratio0407"/>
    <s v="CFLscw-Ext(19w)"/>
    <s v="Standard"/>
    <m/>
    <m/>
    <s v="None"/>
    <s v="DEER1314"/>
  </r>
  <r>
    <n v="5536"/>
    <s v="R-OutDD-CFLscw-Ext(20w)-dWP61"/>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199"/>
    <s v="CFLratio0407"/>
    <s v="CFLratio0407"/>
    <s v="CFLscw-Ext(20w)"/>
    <s v="Standard"/>
    <m/>
    <m/>
    <s v="None"/>
    <s v="DEER1314"/>
  </r>
  <r>
    <n v="5537"/>
    <s v="R-OutDD-CFLscw-Ext(22w)-dWP67"/>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0"/>
    <s v="CFLratio0407"/>
    <s v="CFLratio0407"/>
    <s v="CFLscw-Ext(22w)"/>
    <s v="Standard"/>
    <m/>
    <m/>
    <s v="None"/>
    <s v="DEER1314"/>
  </r>
  <r>
    <n v="5538"/>
    <s v="R-OutDD-CFLscw-Ext(23w)-dWP70"/>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1"/>
    <s v="CFLratio0407"/>
    <s v="CFLratio0407"/>
    <s v="CFLscw-Ext(23w)"/>
    <s v="Standard"/>
    <m/>
    <m/>
    <s v="None"/>
    <s v="DEER1314"/>
  </r>
  <r>
    <n v="5539"/>
    <s v="R-OutDD-CFLscw-Ext(24w)-dWP73"/>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2"/>
    <s v="CFLratio0407"/>
    <s v="CFLratio0407"/>
    <s v="CFLscw-Ext(24w)"/>
    <s v="Standard"/>
    <m/>
    <m/>
    <s v="None"/>
    <s v="DEER1314"/>
  </r>
  <r>
    <n v="5540"/>
    <s v="R-OutDD-CFLscw-Ext(25w)-dWP76"/>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3"/>
    <s v="CFLratio0407"/>
    <s v="CFLratio0407"/>
    <s v="CFLscw-Ext(25w)"/>
    <s v="Standard"/>
    <m/>
    <m/>
    <s v="None"/>
    <s v="DEER1314"/>
  </r>
  <r>
    <n v="5541"/>
    <s v="R-OutDD-CFLscw-Ext(26w)-dWP79"/>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4"/>
    <s v="CFLratio0407"/>
    <s v="CFLratio0407"/>
    <s v="CFLscw-Ext(26w)"/>
    <s v="Standard"/>
    <m/>
    <m/>
    <s v="None"/>
    <s v="DEER1314"/>
  </r>
  <r>
    <n v="5542"/>
    <s v="R-OutDD-CFLscw-Ext(27w)-dWP82"/>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5"/>
    <s v="CFLratio0407"/>
    <s v="CFLratio0407"/>
    <s v="CFLscw-Ext(27w)"/>
    <s v="Standard"/>
    <m/>
    <m/>
    <s v="None"/>
    <s v="DEER1314"/>
  </r>
  <r>
    <n v="5543"/>
    <s v="R-OutDD-CFLscw-Ext(9w)-dWP27"/>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6"/>
    <s v="CFLratio0407"/>
    <s v="CFLratio0407"/>
    <s v="CFLscw-Ext(9w)"/>
    <s v="Standard"/>
    <m/>
    <m/>
    <s v="None"/>
    <s v="DEER1314"/>
  </r>
  <r>
    <n v="5544"/>
    <s v="R-OutDD-CFLscw-Refl-Ext(13w)-dWP39"/>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7"/>
    <s v="CFLratio0407"/>
    <s v="CFLratio0407"/>
    <s v="CFLscw-Refl-Ext(13w)"/>
    <s v="Standard"/>
    <m/>
    <m/>
    <s v="None"/>
    <s v="DEER1314"/>
  </r>
  <r>
    <n v="5545"/>
    <s v="R-OutDD-CFLscw-Refl-Ext(14w)-dWP42"/>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8"/>
    <s v="CFLratio0407"/>
    <s v="CFLratio0407"/>
    <s v="CFLscw-Refl-Ext(14w)"/>
    <s v="Standard"/>
    <m/>
    <m/>
    <s v="None"/>
    <s v="DEER1314"/>
  </r>
  <r>
    <n v="5546"/>
    <s v="R-OutDD-CFLscw-Refl-Ext(15w)-dWP46"/>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09"/>
    <s v="CFLratio0407"/>
    <s v="CFLratio0407"/>
    <s v="CFLscw-Refl-Ext(15w)"/>
    <s v="Standard"/>
    <m/>
    <m/>
    <s v="None"/>
    <s v="DEER1314"/>
  </r>
  <r>
    <n v="5547"/>
    <s v="R-OutDD-CFLscw-Refl-Ext(16w)-dWP49"/>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10"/>
    <s v="CFLratio0407"/>
    <s v="CFLratio0407"/>
    <s v="CFLscw-Refl-Ext(16w)"/>
    <s v="Standard"/>
    <m/>
    <m/>
    <s v="None"/>
    <s v="DEER1314"/>
  </r>
  <r>
    <n v="5548"/>
    <s v="R-OutDD-CFLscw-Refl-Ext(18w)-dWP55"/>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11"/>
    <s v="CFLratio0407"/>
    <s v="CFLratio0407"/>
    <s v="CFLscw-Refl-Ext(18w)"/>
    <s v="Standard"/>
    <m/>
    <m/>
    <s v="None"/>
    <s v="DEER1314"/>
  </r>
  <r>
    <n v="5549"/>
    <s v="R-OutDD-CFLscw-Refl-Ext(20w)-dWP61"/>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212"/>
    <s v="CFLratio0407"/>
    <s v="CFLratio0407"/>
    <s v="CFLscw-Refl-Ext(20w)"/>
    <s v="Standard"/>
    <m/>
    <m/>
    <s v="None"/>
    <s v="DEER1314"/>
  </r>
  <r>
    <n v="5550"/>
    <s v="R-OutDD-CFLscw-Refl-Ext(23w)-dWP70"/>
    <x v="546"/>
    <s v="DEER1314"/>
    <s v="Lighting Disposition"/>
    <d v="2014-07-24T00:00:00"/>
    <s v="Disposition: MeasuresList-October312014.xlsx"/>
    <s v="RobNc"/>
    <s v="Res-Oltg-DuskDawn-dWatt"/>
    <s v="DEER"/>
    <s v="Scaled"/>
    <s v="BaseRatio"/>
    <n v="0"/>
    <n v="0"/>
    <s v="None"/>
    <m/>
    <b v="0"/>
    <m/>
    <b v="1"/>
    <s v="Res"/>
    <s v="Any"/>
    <x v="4"/>
    <s v="OutDuskDawn"/>
    <s v="Ltg_Lamp"/>
    <x v="24"/>
    <m/>
    <m/>
    <s v="OLtg-CFL-Dusk-to-Dawn"/>
    <m/>
    <s v="Res outdoor CFL base case, Total Watts = 4.07 x Msr Watts"/>
    <s v="Res outdoor CFL base case, Total Watts = 4.07 x Msr Watts"/>
    <x v="1059"/>
    <s v="CFLratio0407"/>
    <s v="CFLratio0407"/>
    <s v="CFLscw-Refl-Ext(23w)"/>
    <s v="Standard"/>
    <m/>
    <m/>
    <s v="None"/>
    <s v="DEER1314"/>
  </r>
  <r>
    <n v="5551"/>
    <s v="R-OutDD-HIDFixt-MH-70w-Ext(95w)-dwP110-dwC0"/>
    <x v="547"/>
    <s v="DEER1314"/>
    <s v="Lighting Disposition"/>
    <d v="2015-02-09T00:00:00"/>
    <s v="RevisedHighBay.xlsx"/>
    <s v="ErRul"/>
    <s v="Res-Oltg-DuskDawn-dWatt"/>
    <s v="DEER"/>
    <s v="Scaled"/>
    <s v="Delta"/>
    <n v="0"/>
    <n v="0"/>
    <s v="None"/>
    <m/>
    <b v="0"/>
    <m/>
    <b v="1"/>
    <s v="Res"/>
    <s v="Any"/>
    <x v="4"/>
    <s v="OutDuskDawn"/>
    <s v="Ltg_Fixture"/>
    <x v="33"/>
    <m/>
    <m/>
    <s v="OLtg-HID"/>
    <s v="OLtg-HID"/>
    <s v="HID Fixture based on Lamp/Blst: MV-175w-Ext(205w); Any type of housing; Any direction of light; Total Watts = 205"/>
    <s v="HID Fixture based on Lamp/Blst: MH-70w-Ext(95w); Any type of housing; Any direction of light; Total Watts = 95"/>
    <x v="1213"/>
    <s v="HIDFixt-MV-175w-Ext(205w)"/>
    <s v="HIDFixt-MH-70w-Ext(95w)"/>
    <s v="HIDFixt-MH-70w-Ext(95w)"/>
    <s v="Standard"/>
    <m/>
    <m/>
    <s v="None"/>
    <s v="DEER1314"/>
  </r>
  <r>
    <n v="5552"/>
    <s v="R-OutDD-HIDFixt-MH-70w-Ext(95w)-dWP110-dWC55"/>
    <x v="547"/>
    <s v="DEER1314"/>
    <s v="Lighting Disposition"/>
    <d v="2014-05-30T00:00:00"/>
    <s v="Disposition: MeasuresList-May222014.xlsx"/>
    <s v="ErRobNc"/>
    <s v="Res-Oltg-DuskDawn-dWatt"/>
    <s v="DEER"/>
    <s v="Scaled"/>
    <s v="Delta"/>
    <n v="0"/>
    <n v="0"/>
    <s v="None"/>
    <m/>
    <b v="0"/>
    <m/>
    <b v="1"/>
    <s v="Res"/>
    <s v="Any"/>
    <x v="4"/>
    <s v="OutDuskDawn"/>
    <s v="Ltg_Fixture"/>
    <x v="33"/>
    <m/>
    <m/>
    <s v="OLtg-LFluor"/>
    <s v="OLtg-HID"/>
    <s v="HID Fixture based on Lamp/Blst: MV-175w-Ext(205w); Any type of housing; Any direction of light; Total Watts = 205"/>
    <s v="HID Fixture based on Lamp/Blst: PSMH-125w-Ext(150w); Any type of housing; Any direction of light; Total Watts = 150"/>
    <x v="1213"/>
    <s v="HIDFixt-MV-175w-Ext(205w)"/>
    <s v="HIDFixt-PSMH-125w-Ext(150w)"/>
    <s v="HIDFixt-MH-70w-Ext(95w)"/>
    <s v="Standard"/>
    <m/>
    <s v="Not Used in 2013-2014 Final Lighting Disposition"/>
    <s v="None"/>
    <s v="DEER1314"/>
  </r>
  <r>
    <n v="5553"/>
    <s v="R-OutDD-LFLmpBlst-T8-48in-32w-1g+El-RS-NLO-Del(0w)-dWP28-dWC0"/>
    <x v="548"/>
    <s v="DEER1314"/>
    <s v="Lighting Disposition"/>
    <d v="2014-05-30T00:00:00"/>
    <s v="Disposition: MeasuresList-May222014.xlsx"/>
    <s v="ErRul"/>
    <s v="Res-Oltg-DuskDawn-dWatt"/>
    <s v="DEER"/>
    <s v="Scaled"/>
    <s v="Delta"/>
    <n v="0"/>
    <n v="0"/>
    <s v="None"/>
    <m/>
    <b v="0"/>
    <m/>
    <b v="1"/>
    <s v="Res"/>
    <s v="Any"/>
    <x v="4"/>
    <s v="OutDuskDawn"/>
    <s v="Ltg_Lmp+Blst"/>
    <x v="25"/>
    <m/>
    <m/>
    <s v="OLtg-LFluor-Dusk-to-Dawn"/>
    <s v="OLtg-LFluor-Dusk-to-Dawn"/>
    <s v="LF lamp and ballast: LF lamp: T8, 48 inch, 32W, 2710 lm, CRI = 75, rated life = 15000 hours (1): LF Ballast: Electronic, Rapid Start, Normal LO (1); Total Watts = 28.7"/>
    <s v="LF lamp and ballast: LF lamp: T8, 48 inch, 32W, 2710 lm, CRI = 75, rated life = 15000 hours (1): LF Ballast: Electronic, Rapid Start, Normal LO (1); Delamped; Total Watts = 0"/>
    <x v="1011"/>
    <s v="LFLmpBlst-T8-48in-32w-1g+El-RS-NLO(28.7w)"/>
    <s v="LFLmpBlst-T8-48in-32w-1g+El-RS-NLO-Del(0w)"/>
    <s v="LFLmpBlst-T8-48in-32w-1g+El-RS-NLO-Del(0w)"/>
    <s v="Standard"/>
    <m/>
    <s v="WP source; Not used in 2013-14 Lighting Disposition"/>
    <s v="None"/>
    <s v="DEER1314"/>
  </r>
  <r>
    <n v="5554"/>
    <s v="R-OutDD-LFLmpBlst-T8-48in-32w-1g+El-RS-NLO-Del(32w)-dWP28"/>
    <x v="548"/>
    <s v="DEER1314"/>
    <s v="Lighting Disposition"/>
    <d v="2014-11-06T00:00:00"/>
    <s v="Disposition: MeasuresList-Dec1-2014.xlsx"/>
    <s v="RobNc"/>
    <s v="Res-Oltg-DuskDawn-dWatt"/>
    <s v="DEER"/>
    <s v="Scaled"/>
    <s v="Delta"/>
    <n v="0"/>
    <n v="0"/>
    <s v="None"/>
    <m/>
    <b v="0"/>
    <m/>
    <b v="1"/>
    <s v="Res"/>
    <s v="Any"/>
    <x v="4"/>
    <s v="OutDuskDawn"/>
    <s v="Ltg_Lmp+Blst"/>
    <x v="25"/>
    <m/>
    <m/>
    <s v="OLtg-LFluor-Dusk-to-Dawn"/>
    <s v="OLtg-LFluor-Dusk-to-Dawn"/>
    <s v="LF lamp and ballast: LF lamp: T8, 48 inch, 32W, 2710 lm, CRI = 75, rated life = 15000 hours (2): LF Ballast: Electronic, Rapid Start, Normal LO (1); Total Watts = 60"/>
    <s v="LF lamp and ballast: LF lamp: T8, 48 inch, 32W, 2710 lm, CRI = 75, rated life = 15000 hours (2): LF Ballast: Electronic, Rapid Start, Normal LO (1); Total Watts = 60"/>
    <x v="1012"/>
    <s v="LFLmpBlst-T8-48in-32w-1g+El-RS-NLO(60w)"/>
    <s v="LFLmpBlst-T8-48in-32w-1g+El-RS-NLO(60w)"/>
    <s v="LFLmpBlst-T8-48in-32w-1g+El-RS-NLO-Del(32w)"/>
    <s v="Standard"/>
    <m/>
    <m/>
    <s v="None"/>
    <s v="DEER1314"/>
  </r>
  <r>
    <n v="5555"/>
    <s v="R-Out-HIDFixt-HPS-100w(138w)-dWP67-dWC12"/>
    <x v="549"/>
    <s v="DEER1314"/>
    <s v="Lighting Disposition"/>
    <d v="2014-05-30T00:00:00"/>
    <s v="Disposition: MeasuresList-May222014.xlsx"/>
    <s v="ErRobNc"/>
    <s v="Res-Oltg-dWatt"/>
    <s v="DEER"/>
    <s v="Scaled"/>
    <s v="Delta"/>
    <n v="0"/>
    <n v="0"/>
    <s v="None"/>
    <m/>
    <b v="0"/>
    <m/>
    <b v="1"/>
    <s v="Res"/>
    <s v="Any"/>
    <x v="4"/>
    <s v="OutGen"/>
    <s v="Ltg_Fixture"/>
    <x v="33"/>
    <m/>
    <m/>
    <s v="OLtg-LFluor"/>
    <s v="OLtg-HID"/>
    <s v="HID Fixture based on Lamp/Blst: MV-175w-Ext(205w); Any type of housing; Any direction of light; Total Watts = 205"/>
    <s v="HID Fixture based on Lamp/Blst: PSMH-125w-Ext(150w); Any type of housing; Any direction of light; Total Watts = 150"/>
    <x v="1214"/>
    <s v="HIDFixt-MV-175w-Ext(205w)"/>
    <s v="HIDFixt-PSMH-125w-Ext(150w)"/>
    <s v="HIDFixt-HPS-100w(138w)"/>
    <s v="Standard"/>
    <m/>
    <s v="Not Used in 2013-2014 Final Lighting Disposition"/>
    <s v="None"/>
    <s v="DEER1314"/>
  </r>
  <r>
    <n v="5556"/>
    <s v="R-Out-HIDFixt-HPS-100w-Ext(138w)-dwP152-dwC47"/>
    <x v="549"/>
    <s v="DEER1314"/>
    <s v="Lighting Disposition"/>
    <d v="2015-02-09T00:00:00"/>
    <s v="RevisedHighBay.xlsx"/>
    <s v="ErRobNc"/>
    <s v="Res-Oltg-dWatt"/>
    <s v="DEER"/>
    <s v="Scaled"/>
    <s v="Delta"/>
    <n v="0"/>
    <n v="0"/>
    <s v="None"/>
    <m/>
    <b v="0"/>
    <m/>
    <b v="1"/>
    <s v="Res"/>
    <s v="Any"/>
    <x v="4"/>
    <s v="OutGen"/>
    <s v="Ltg_Fixture"/>
    <x v="33"/>
    <m/>
    <m/>
    <s v="OLtg-HID"/>
    <s v="OLtg-HID"/>
    <s v="HID Fixture based on Lamp/Blst: MV-250w-Ext(290w); Any type of housing; Any direction of light; Total Watts = 290"/>
    <s v="HID Fixture based on Lamp/Blst: PSMH-150w-Ext(185w); Any type of housing; Any direction of light; Total Watts = 185"/>
    <x v="1215"/>
    <s v="HIDFixt-MV-250w-Ext(290w)"/>
    <s v="HIDFixt-PSMH-150w-Ext(185w)"/>
    <s v="HIDFixt-HPS-100w-Ext(138w)"/>
    <s v="Standard"/>
    <m/>
    <m/>
    <s v="None"/>
    <s v="DEER1314"/>
  </r>
  <r>
    <n v="5557"/>
    <s v="R-Out-HIDFixt-HPS-100w-Ext(138w)-dWP152-dWC70"/>
    <x v="549"/>
    <s v="DEER1314"/>
    <s v="Lighting Disposition"/>
    <d v="2014-05-30T00:00:00"/>
    <s v="Disposition: MeasuresList-May222014.xlsx"/>
    <s v="ErRobNc"/>
    <s v="Res-Oltg-dWatt"/>
    <s v="DEER"/>
    <s v="Scaled"/>
    <s v="Delta"/>
    <n v="0"/>
    <n v="0"/>
    <s v="None"/>
    <m/>
    <b v="0"/>
    <m/>
    <b v="1"/>
    <s v="Res"/>
    <s v="Any"/>
    <x v="4"/>
    <s v="OutGen"/>
    <s v="Ltg_Fixture"/>
    <x v="33"/>
    <m/>
    <m/>
    <s v="OLtg-LFluor"/>
    <s v="OLtg-HID"/>
    <s v="HID Fixture based on Lamp/Blst: MV-250w-Ext(290w); Any type of housing; Any direction of light; Total Watts = 290"/>
    <s v="HID Fixture based on Lamp/Blst: PSMH-175w-Ext(208w); Any type of housing; Any direction of light; Total Watts = 208"/>
    <x v="1215"/>
    <s v="HIDFixt-MV-250w-Ext(290w)"/>
    <s v="HIDFixt-PSMH-175w-Ext(208w)"/>
    <s v="HIDFixt-HPS-100w-Ext(138w)"/>
    <s v="Standard"/>
    <m/>
    <s v="Not Used in 2013-2014 Final Lighting Disposition"/>
    <s v="None"/>
    <s v="DEER1314"/>
  </r>
  <r>
    <n v="5558"/>
    <s v="R-Out-HIDFixt-HPS-100w-Ext(138w)-dwP67-dwC47"/>
    <x v="549"/>
    <s v="DEER1314"/>
    <s v="Lighting Disposition"/>
    <d v="2015-02-09T00:00:00"/>
    <s v="RevisedHighBay.xlsx"/>
    <s v="ErRobNc"/>
    <s v="Res-Oltg-dWatt"/>
    <s v="DEER"/>
    <s v="Scaled"/>
    <s v="Delta"/>
    <n v="0"/>
    <n v="0"/>
    <s v="None"/>
    <m/>
    <b v="0"/>
    <m/>
    <b v="1"/>
    <s v="Res"/>
    <s v="Any"/>
    <x v="4"/>
    <s v="OutGen"/>
    <s v="Ltg_Fixture"/>
    <x v="33"/>
    <m/>
    <m/>
    <s v="OLtg-HID"/>
    <s v="OLtg-HID"/>
    <s v="HID Fixture based on Lamp/Blst: MV-175w-Ext(205w); Any type of housing; Any direction of light; Total Watts = 205"/>
    <s v="HID Fixture based on Lamp/Blst: PSMH-150w-Ext(185w); Any type of housing; Any direction of light; Total Watts = 185"/>
    <x v="1215"/>
    <s v="HIDFixt-MV-175w-Ext(205w)"/>
    <s v="HIDFixt-PSMH-150w-Ext(185w)"/>
    <s v="HIDFixt-HPS-100w-Ext(138w)"/>
    <s v="Standard"/>
    <m/>
    <m/>
    <s v="None"/>
    <s v="DEER1314"/>
  </r>
  <r>
    <n v="5559"/>
    <s v="R-Out-HIDFixt-HPS-200w-Ext(250w)-dwP205-dwC115"/>
    <x v="549"/>
    <s v="DEER1314"/>
    <s v="Lighting Disposition"/>
    <d v="2015-02-09T00:00:00"/>
    <s v="RevisedHighBay.xlsx"/>
    <s v="ErRobNc"/>
    <s v="Res-Oltg-dWatt"/>
    <s v="DEER"/>
    <s v="Scaled"/>
    <s v="Delta"/>
    <n v="0"/>
    <n v="0"/>
    <s v="None"/>
    <m/>
    <b v="0"/>
    <m/>
    <b v="1"/>
    <s v="Res"/>
    <s v="Any"/>
    <x v="4"/>
    <s v="OutGen"/>
    <s v="Ltg_Fixture"/>
    <x v="33"/>
    <m/>
    <m/>
    <s v="OLtg-HID"/>
    <s v="OLtg-HID"/>
    <s v="HID Fixture based on Lamp/Blst: MV-400w-Ext(455w); Any type of housing; Any direction of light; Total Watts = 455"/>
    <s v="HID Fixture based on Lamp/Blst: PSMH-320w-Ext(365w); Any type of housing; Any direction of light; Total Watts = 365"/>
    <x v="1216"/>
    <s v="HIDFixt-MV-400w-Ext(455w)"/>
    <s v="HIDFixt-PSMH-320w-Ext(365w)"/>
    <s v="HIDFixt-HPS-200w-Ext(250w)"/>
    <s v="Standard"/>
    <m/>
    <m/>
    <s v="None"/>
    <s v="DEER1314"/>
  </r>
  <r>
    <n v="5560"/>
    <s v="R-Out-HIDFixt-HPS-200w-Ext(250w)-dWP205-dWC38"/>
    <x v="549"/>
    <s v="DEER1314"/>
    <s v="Lighting Disposition"/>
    <d v="2014-05-30T00:00:00"/>
    <s v="Disposition: MeasuresList-May222014.xlsx"/>
    <s v="ErRobNc"/>
    <s v="Res-Oltg-dWatt"/>
    <s v="DEER"/>
    <s v="Scaled"/>
    <s v="Delta"/>
    <n v="0"/>
    <n v="0"/>
    <s v="None"/>
    <m/>
    <b v="0"/>
    <m/>
    <b v="1"/>
    <s v="Res"/>
    <s v="Any"/>
    <x v="4"/>
    <s v="OutGen"/>
    <s v="Ltg_Fixture"/>
    <x v="33"/>
    <m/>
    <m/>
    <s v="OLtg-LFluor"/>
    <s v="OLtg-HID"/>
    <s v="HID Fixture based on Lamp/Blst: MV-400w-Ext(455w); Any type of housing; Any direction of light; Total Watts = 455"/>
    <s v="HID Fixture based on Lamp/Blst: PSMH-250w-Ext(288w); Any type of housing; Any direction of light; Total Watts = 288"/>
    <x v="1216"/>
    <s v="HIDFixt-MV-400w-Ext(455w)"/>
    <s v="HIDFixt-PSMH-250w-Ext(288w)"/>
    <s v="HIDFixt-HPS-200w-Ext(250w)"/>
    <s v="Standard"/>
    <m/>
    <s v="Not Used in 2013-2014 Final Lighting Disposition"/>
    <s v="None"/>
    <s v="DEER1314"/>
  </r>
  <r>
    <n v="5561"/>
    <s v="R-Out-HIDFixt-HPS-70w-Ext(95w)-dWP110-dWC55"/>
    <x v="549"/>
    <s v="DEER1314"/>
    <s v="Lighting Disposition"/>
    <d v="2014-05-30T00:00:00"/>
    <s v="Disposition: MeasuresList-May222014.xlsx"/>
    <s v="ErRobNc"/>
    <s v="Res-Oltg-dWatt"/>
    <s v="DEER"/>
    <s v="Scaled"/>
    <s v="Delta"/>
    <n v="0"/>
    <n v="0"/>
    <s v="None"/>
    <m/>
    <b v="0"/>
    <m/>
    <b v="1"/>
    <s v="Res"/>
    <s v="Any"/>
    <x v="4"/>
    <s v="OutGen"/>
    <s v="Ltg_Fixture"/>
    <x v="33"/>
    <m/>
    <m/>
    <s v="OLtg-LFluor"/>
    <s v="OLtg-HID"/>
    <s v="HID Fixture based on Lamp/Blst: MV-175w-Ext(205w); Any type of housing; Any direction of light; Total Watts = 205"/>
    <s v="HID Fixture based on Lamp/Blst: PSMH-125w-Ext(150w); Any type of housing; Any direction of light; Total Watts = 150"/>
    <x v="1217"/>
    <s v="HIDFixt-MV-175w-Ext(205w)"/>
    <s v="HIDFixt-PSMH-125w-Ext(150w)"/>
    <s v="HIDFixt-HPS-70w-Ext(95w)"/>
    <s v="Standard"/>
    <m/>
    <s v="WP source"/>
    <s v="None"/>
    <s v="DEER1314"/>
  </r>
  <r>
    <n v="5562"/>
    <s v="R-Out-HIDFixt-PSMH-150w-Ext(185w)-dWP105-dWC0"/>
    <x v="549"/>
    <s v="DEER1314"/>
    <s v="Lighting Disposition"/>
    <d v="2014-05-30T00:00:00"/>
    <s v="Disposition: MeasuresList-May222014.xlsx"/>
    <s v="ErRul"/>
    <s v="Res-Oltg-dWatt"/>
    <s v="DEER"/>
    <s v="Scaled"/>
    <s v="Delta"/>
    <n v="0"/>
    <n v="0"/>
    <s v="None"/>
    <m/>
    <b v="0"/>
    <m/>
    <b v="1"/>
    <s v="Res"/>
    <s v="Any"/>
    <x v="4"/>
    <s v="OutGen"/>
    <s v="Ltg_Fixture"/>
    <x v="33"/>
    <m/>
    <m/>
    <s v="OLtg-LFluor"/>
    <s v="OLtg-HID"/>
    <s v="HID Fixture based on Lamp/Blst: MV-250w-Ext(290w); Any type of housing; Any direction of light; Total Watts = 290"/>
    <s v="HID Fixture based on Lamp/Blst: PSMH-150w-Ext(185w); Any type of housing; Any direction of light; Total Watts = 185"/>
    <x v="1218"/>
    <s v="HIDFixt-MV-250w-Ext(290w)"/>
    <s v="HIDFixt-PSMH-150w-Ext(185w)"/>
    <s v="HIDFixt-PSMH-150w-Ext(185w)"/>
    <s v="Standard"/>
    <m/>
    <s v="Not Used in 2013-2014 Final Lighting Disposition"/>
    <s v="None"/>
    <s v="DEER1314"/>
  </r>
  <r>
    <n v="5563"/>
    <s v="R-Out-HIDFixt-PSMH-150w-Ext(190w)-dwP100-dwC0"/>
    <x v="549"/>
    <s v="DEER1314"/>
    <s v="Lighting Disposition"/>
    <d v="2015-02-09T00:00:00"/>
    <s v="RevisedHighBay.xlsx"/>
    <s v="ErRul"/>
    <s v="Res-Oltg-dWatt"/>
    <s v="DEER"/>
    <s v="Scaled"/>
    <s v="Delta"/>
    <n v="0"/>
    <n v="0"/>
    <s v="None"/>
    <m/>
    <b v="0"/>
    <m/>
    <b v="1"/>
    <s v="Res"/>
    <s v="Any"/>
    <x v="4"/>
    <s v="OutGen"/>
    <s v="Ltg_Fixture"/>
    <x v="33"/>
    <m/>
    <m/>
    <s v="OLtg-HID"/>
    <s v="OLtg-HID"/>
    <s v="HID Fixture based on Lamp/Blst: MV-250w-Ext(290w); Any type of housing; Any direction of light; Total Watts = 290"/>
    <s v="HID Fixture based on Lamp/Blst: PSMH-150w-Ext(190w); Any type of housing; Any direction of light; Total Watts = 190"/>
    <x v="1219"/>
    <s v="HIDFixt-MV-250w-Ext(290w)"/>
    <s v="HIDFixt-PSMH-150w-Ext(190w)"/>
    <s v="HIDFixt-PSMH-150w-Ext(190w)"/>
    <s v="Standard"/>
    <m/>
    <m/>
    <s v="None"/>
    <s v="DEER1314"/>
  </r>
  <r>
    <n v="5564"/>
    <s v="R-Out-HIDFixt-PSMH-250w-Ext(288w)-dWP167-dWC0"/>
    <x v="549"/>
    <s v="DEER1314"/>
    <s v="Lighting Disposition"/>
    <d v="2014-05-30T00:00:00"/>
    <s v="Disposition: MeasuresList-May222014.xlsx"/>
    <s v="ErRul"/>
    <s v="Res-Oltg-dWatt"/>
    <s v="DEER"/>
    <s v="Scaled"/>
    <s v="Delta"/>
    <n v="0"/>
    <n v="0"/>
    <s v="None"/>
    <m/>
    <b v="0"/>
    <m/>
    <b v="1"/>
    <s v="Res"/>
    <s v="Any"/>
    <x v="4"/>
    <s v="OutGen"/>
    <s v="Ltg_Fixture"/>
    <x v="33"/>
    <m/>
    <m/>
    <s v="OLtg-LFluor"/>
    <s v="OLtg-HID"/>
    <s v="HID Fixture based on Lamp/Blst: MV-400w-Ext(455w); Any type of housing; Any direction of light; Total Watts = 455"/>
    <s v="HID Fixture based on Lamp/Blst: PSMH-250w-Ext(288w); Any type of housing; Any direction of light; Total Watts = 288"/>
    <x v="1220"/>
    <s v="HIDFixt-MV-400w-Ext(455w)"/>
    <s v="HIDFixt-PSMH-250w-Ext(288w)"/>
    <s v="HIDFixt-PSMH-250w-Ext(288w)"/>
    <s v="Standard"/>
    <m/>
    <s v="WP source"/>
    <s v="None"/>
    <s v="DEER1314"/>
  </r>
  <r>
    <n v="5565"/>
    <s v="R-Out-LED-A19-Ext(10w)-dWP19"/>
    <x v="550"/>
    <s v="DEER1314"/>
    <s v="Lighting Disposition"/>
    <d v="2014-07-30T00:00:00"/>
    <s v="Disposition: MeasuresList-October312014.xlsx"/>
    <s v="RobNc"/>
    <s v="Res-Oltg-dWatt"/>
    <s v="DEER"/>
    <s v="Scaled"/>
    <s v="BaseRatio"/>
    <n v="0"/>
    <n v="0"/>
    <s v="None"/>
    <m/>
    <b v="0"/>
    <m/>
    <b v="1"/>
    <s v="Res"/>
    <s v="Any"/>
    <x v="4"/>
    <s v="OutGen"/>
    <s v="Ltg_Lamp"/>
    <x v="30"/>
    <m/>
    <m/>
    <s v="OLtg-LFluor"/>
    <m/>
    <s v="LED A19 Basecase, Total Watts = 2.96 x Msr Watts"/>
    <s v="LED A19 Basecase, Total Watts = 2.96 x Msr Watts"/>
    <x v="1082"/>
    <s v="LEDratio0296"/>
    <s v="LEDratio0296"/>
    <s v="LED-A19-Ext(10w)"/>
    <s v="Standard"/>
    <m/>
    <m/>
    <s v="None"/>
    <s v="DEER1314"/>
  </r>
  <r>
    <n v="5566"/>
    <s v="R-Out-LED-A19-Ext(4w)-dWP7"/>
    <x v="550"/>
    <s v="DEER1314"/>
    <s v="Lighting Disposition"/>
    <d v="2014-07-30T00:00:00"/>
    <s v="Disposition: MeasuresList-October312014.xlsx"/>
    <s v="RobNc"/>
    <s v="Res-Oltg-dWatt"/>
    <s v="DEER"/>
    <s v="Scaled"/>
    <s v="BaseRatio"/>
    <n v="0"/>
    <n v="0"/>
    <s v="None"/>
    <m/>
    <b v="0"/>
    <m/>
    <b v="1"/>
    <s v="Res"/>
    <s v="Any"/>
    <x v="4"/>
    <s v="OutGen"/>
    <s v="Ltg_Lamp"/>
    <x v="30"/>
    <m/>
    <m/>
    <s v="OLtg-LFluor"/>
    <m/>
    <s v="LED A19 Basecase, Total Watts = 2.96 x Msr Watts"/>
    <s v="LED A19 Basecase, Total Watts = 2.96 x Msr Watts"/>
    <x v="1083"/>
    <s v="LEDratio0296"/>
    <s v="LEDratio0296"/>
    <s v="LED-A19-Ext(4w)"/>
    <s v="Standard"/>
    <m/>
    <m/>
    <s v="None"/>
    <s v="DEER1314"/>
  </r>
  <r>
    <n v="5567"/>
    <s v="R-Out-LEDFixt-Ext(400w)-dWP675-dWC106"/>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1000w-Ext(1075w); Any type of housing; Any direction of light; Total Watts = 1075"/>
    <s v="HID Fixture based on Lamp/Blst: PSMH-450w-Ext(506w); Any type of housing; Any direction of light; Total Watts = 506"/>
    <x v="1221"/>
    <s v="HIDFixt-MV-1000w-Ext(1075w)"/>
    <s v="HIDFixt-PSMH-450w-Ext(506w)"/>
    <s v="LEDFixt-Ext(400w)"/>
    <s v="Standard"/>
    <m/>
    <s v="WP source e.g.: PGE3PLTG166r0"/>
    <s v="None"/>
    <s v="DEER1314"/>
  </r>
  <r>
    <n v="5568"/>
    <s v="R-Out-LEDFixt-Ext(52w)-dWP153-dWC98"/>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175w-Ext(205w); Any type of housing; Any direction of light; Total Watts = 205"/>
    <s v="HID Fixture based on Lamp/Blst: PSMH-125w-Ext(150w); Any type of housing; Any direction of light; Total Watts = 150"/>
    <x v="1222"/>
    <s v="HIDFixt-MV-175w-Ext(205w)"/>
    <s v="HIDFixt-PSMH-125w-Ext(150w)"/>
    <s v="LEDFixt-Ext(52w)"/>
    <s v="Standard"/>
    <m/>
    <s v="WP source e.g.: PGE3PLTG166r0"/>
    <s v="None"/>
    <s v="DEER1314"/>
  </r>
  <r>
    <n v="5569"/>
    <s v="R-Out-LEDFixt-Ext(64w)-dWP226-dWC144"/>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250w-Ext(290w); Any type of housing; Any direction of light; Total Watts = 290"/>
    <s v="HID Fixture based on Lamp/Blst: PSMH-175w-Ext(208w); Any type of housing; Any direction of light; Total Watts = 208"/>
    <x v="1223"/>
    <s v="HIDFixt-MV-250w-Ext(290w)"/>
    <s v="HIDFixt-PSMH-175w-Ext(208w)"/>
    <s v="LEDFixt-Ext(64w)"/>
    <s v="Standard"/>
    <m/>
    <s v="WP source e.g.: PGE3PLTG166r0"/>
    <s v="None"/>
    <s v="DEER1314"/>
  </r>
  <r>
    <n v="5570"/>
    <s v="R-Out-LEDFixt-Ext(64w)-dWP391-dWC224"/>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400w-Ext(455w); Any type of housing; Any direction of light; Total Watts = 455"/>
    <s v="HID Fixture based on Lamp/Blst: PSMH-250w-Ext(288w); Any type of housing; Any direction of light; Total Watts = 288"/>
    <x v="1223"/>
    <s v="HIDFixt-MV-400w-Ext(455w)"/>
    <s v="HIDFixt-PSMH-250w-Ext(288w)"/>
    <s v="LEDFixt-Ext(64w)"/>
    <s v="Standard"/>
    <m/>
    <s v="WP source e.g.: PGE3PLTG166r0"/>
    <s v="None"/>
    <s v="DEER1314"/>
  </r>
  <r>
    <n v="5571"/>
    <s v="R-Out-LEDFixt-Ext(78w)-dWP212-dWC130"/>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250w-Ext(290w); Any type of housing; Any direction of light; Total Watts = 290"/>
    <s v="HID Fixture based on Lamp/Blst: PSMH-175w-Ext(208w); Any type of housing; Any direction of light; Total Watts = 208"/>
    <x v="1224"/>
    <s v="HIDFixt-MV-250w-Ext(290w)"/>
    <s v="HIDFixt-PSMH-175w-Ext(208w)"/>
    <s v="LEDFixt-Ext(78w)"/>
    <s v="Standard"/>
    <m/>
    <s v="WP source e.g.: PGE3PLTG166r0"/>
    <s v="None"/>
    <s v="DEER1314"/>
  </r>
  <r>
    <n v="5572"/>
    <s v="R-Out-LEDFixt-Ext-2(43w)-dWP162-dWC107"/>
    <x v="551"/>
    <s v="DEER1314"/>
    <s v="Lighting Disposition"/>
    <d v="2014-05-30T00:00:00"/>
    <s v="Disposition: MeasuresList-May222014.xlsx"/>
    <s v="ErRobNc"/>
    <s v="Res-Oltg-dWatt"/>
    <s v="DEER"/>
    <s v="Scaled"/>
    <s v="Delta"/>
    <n v="0"/>
    <n v="0"/>
    <s v="None"/>
    <m/>
    <b v="0"/>
    <m/>
    <b v="1"/>
    <s v="Res"/>
    <s v="Any"/>
    <x v="4"/>
    <s v="OutGen"/>
    <s v="Ltg_Fixture"/>
    <x v="31"/>
    <m/>
    <m/>
    <s v="OLtg-LFluor"/>
    <s v="OLtg-HID"/>
    <s v="HID Fixture based on Lamp/Blst: MV-175w-Ext(205w); Any type of housing; Any direction of light; Total Watts = 205"/>
    <s v="HID Fixture based on Lamp/Blst: PSMH-125w-Ext(150w); Any type of housing; Any direction of light; Total Watts = 150"/>
    <x v="1092"/>
    <s v="HIDFixt-MV-175w-Ext(205w)"/>
    <s v="HIDFixt-PSMH-125w-Ext(150w)"/>
    <s v="LEDFixt-Ext-2(43w)"/>
    <s v="Standard"/>
    <m/>
    <s v="WP source e.g.: PGE3PLTG166r0"/>
    <s v="None"/>
    <s v="DEER1314"/>
  </r>
  <r>
    <n v="5573"/>
    <s v="R-Out-LEDFixt-WM-Ext(80w)-dWP215"/>
    <x v="551"/>
    <s v="DEER1314"/>
    <s v="Lighting Disposition"/>
    <d v="2014-05-30T00:00:00"/>
    <s v="Disposition: MeasuresList-May222014.xlsx"/>
    <s v="RobNc"/>
    <s v="Res-Oltg-dWatt"/>
    <s v="DEER"/>
    <s v="Scaled"/>
    <s v="Delta"/>
    <n v="0"/>
    <n v="0"/>
    <s v="None"/>
    <m/>
    <b v="0"/>
    <m/>
    <b v="1"/>
    <s v="Res"/>
    <s v="Any"/>
    <x v="4"/>
    <s v="OutGen"/>
    <s v="Ltg_Fixture"/>
    <x v="31"/>
    <m/>
    <m/>
    <s v="OLtg-LFluor"/>
    <s v="OLtg-HPS"/>
    <s v="HID Fixture based on Lamp/Blst: HPS-250w-Ext(295w); Any type of housing; Any direction of light; Total Watts = 295"/>
    <s v="HID Fixture based on Lamp/Blst: HPS-250w-Ext(295w); Any type of housing; Any direction of light; Total Watts = 295"/>
    <x v="1107"/>
    <s v="HIDFixt-HPS-250w-Ext(295w)"/>
    <s v="HIDFixt-HPS-250w-Ext(295w)"/>
    <s v="LEDFixt-WM-Ext(80w)"/>
    <s v="Standard"/>
    <m/>
    <s v="WP source e.g.: SCE13LG109r0"/>
    <s v="None"/>
    <s v="DEER1314"/>
  </r>
  <r>
    <n v="5574"/>
    <s v="R-Out-LEDFixt-WM-Ext(80w)-dWP215-dWC152"/>
    <x v="551"/>
    <s v="DEER1314"/>
    <s v="Lighting Disposition"/>
    <d v="2014-05-30T00:00:00"/>
    <s v="Disposition: MeasuresList-May222014.xlsx"/>
    <s v="ErRobNc"/>
    <s v="Res-Oltg-dWatt"/>
    <s v="DEER"/>
    <s v="Scaled"/>
    <s v="Delta"/>
    <n v="0"/>
    <n v="0"/>
    <s v="None"/>
    <m/>
    <b v="0"/>
    <m/>
    <b v="1"/>
    <s v="Res"/>
    <s v="Any"/>
    <x v="4"/>
    <s v="OutGen"/>
    <s v="Ltg_Fixture"/>
    <x v="31"/>
    <m/>
    <m/>
    <s v="OLtg-LFluor"/>
    <s v="OLtg-MH"/>
    <s v="HID Fixture based on Lamp/Blst: MH-250w-Ext(295w); Any type of housing; Any direction of light; Total Watts = 295"/>
    <s v="HID Fixture based on Lamp/Blst: PSMH-200w-Ext(232w); Any type of housing; Any direction of light; Total Watts = 232"/>
    <x v="1107"/>
    <s v="HIDFixt-MH-250w-Ext(295w)"/>
    <s v="HIDFixt-PSMH-200w-Ext(232w)"/>
    <s v="LEDFixt-WM-Ext(80w)"/>
    <s v="Standard"/>
    <m/>
    <s v="WP source e.g.: SCE13LG109r0"/>
    <s v="None"/>
    <s v="DEER1314"/>
  </r>
  <r>
    <n v="5575"/>
    <s v="R-Out-LEDFixt-WM-Ext-4(40w)-dWP32"/>
    <x v="551"/>
    <s v="DEER1314"/>
    <s v="Lighting Disposition"/>
    <d v="2014-05-30T00:00:00"/>
    <s v="Disposition: MeasuresList-May222014.xlsx"/>
    <s v="RobNc"/>
    <s v="Res-Oltg-dWatt"/>
    <s v="DEER"/>
    <s v="Scaled"/>
    <s v="Delta"/>
    <n v="0"/>
    <n v="0"/>
    <s v="None"/>
    <m/>
    <b v="0"/>
    <m/>
    <b v="1"/>
    <s v="Res"/>
    <s v="Any"/>
    <x v="4"/>
    <s v="OutGen"/>
    <s v="Ltg_Fixture"/>
    <x v="31"/>
    <m/>
    <m/>
    <s v="OLtg-LFluor"/>
    <s v="OLtg-MH"/>
    <s v="HID Fixture based on Lamp/Blst: MH-50w-Ext(72w); Any type of housing; Any direction of light; Total Watts = 72"/>
    <s v="HID Fixture based on Lamp/Blst: MH-50w-Ext(72w); Any type of housing; Any direction of light; Total Watts = 72"/>
    <x v="1108"/>
    <s v="HIDFixt-MH-50w-Ext(72w)"/>
    <s v="HIDFixt-MH-50w-Ext(72w)"/>
    <s v="LEDFixt-WM-Ext-4(40w)"/>
    <s v="Standard"/>
    <m/>
    <s v="WP source e.g.: PGE3PLTG166r0"/>
    <s v="None"/>
    <s v="DEER1314"/>
  </r>
  <r>
    <n v="5576"/>
    <s v="R-Out-LEDFixt-WM-Ext-4(40w)-dWP6-1"/>
    <x v="552"/>
    <s v="DEER1314"/>
    <s v="Lighting Disposition"/>
    <d v="2014-05-30T00:00:00"/>
    <s v="Disposition: MeasuresList-May222014.xlsx"/>
    <s v="RobNc"/>
    <s v="Res-Oltg-dWatt"/>
    <s v="DEER"/>
    <s v="Scaled"/>
    <s v="Delta"/>
    <n v="0"/>
    <n v="0"/>
    <s v="None"/>
    <m/>
    <b v="0"/>
    <m/>
    <b v="1"/>
    <s v="Res"/>
    <s v="Any"/>
    <x v="4"/>
    <s v="OutGen"/>
    <s v="Ltg_Fixture"/>
    <x v="31"/>
    <m/>
    <m/>
    <s v="OLtg-LFluor"/>
    <s v="OLtg-CFLfix"/>
    <s v="CFL fixture based on: CFLpin(46w); Total Watts = 46"/>
    <s v="CFL fixture based on: CFLpin(46w); Total Watts = 46"/>
    <x v="1108"/>
    <s v="CFLfixt-46w(46w)"/>
    <s v="CFLfixt-46w(46w)"/>
    <s v="LEDFixt-WM-Ext-4(40w)"/>
    <s v="Standard"/>
    <m/>
    <s v="WP source e.g.: PGE3PLTG166r0"/>
    <s v="None"/>
    <s v="DEER1314"/>
  </r>
  <r>
    <n v="5577"/>
    <s v="R-Out-LEDFixt-WM-Ext-4(40w)-dWP6-2"/>
    <x v="551"/>
    <s v="DEER1314"/>
    <s v="Lighting Disposition"/>
    <d v="2014-05-30T00:00:00"/>
    <s v="Disposition: MeasuresList-May222014.xlsx"/>
    <s v="RobNc"/>
    <s v="Res-Oltg-dWatt"/>
    <s v="DEER"/>
    <s v="Scaled"/>
    <s v="Delta"/>
    <n v="0"/>
    <n v="0"/>
    <s v="None"/>
    <m/>
    <b v="0"/>
    <m/>
    <b v="1"/>
    <s v="Res"/>
    <s v="Any"/>
    <x v="4"/>
    <s v="OutGen"/>
    <s v="Ltg_Fixture"/>
    <x v="31"/>
    <m/>
    <m/>
    <s v="OLtg-LFluor"/>
    <s v="OLtg-HPS"/>
    <s v="HID Fixture based on Lamp/Blst: HPS-46w-Ext(46w); Any type of housing; Any direction of light; Total Watts = 46"/>
    <s v="HID Fixture based on Lamp/Blst: HPS-46w-Ext(46w); Any type of housing; Any direction of light; Total Watts = 46"/>
    <x v="1108"/>
    <s v="HIDFixt-HPS-46w-Ext(46w)-WM"/>
    <s v="HIDFixt-HPS-46w-Ext(46w)-WM"/>
    <s v="LEDFixt-WM-Ext-4(40w)"/>
    <s v="Standard"/>
    <m/>
    <s v="WP source e.g.: PGE3PLTG166r0"/>
    <s v="None"/>
    <s v="DEER1314"/>
  </r>
  <r>
    <n v="5578"/>
    <s v="R-Out-LED-MR16-Ext(3w)-dWP9"/>
    <x v="550"/>
    <s v="DEER1314"/>
    <s v="Lighting Disposition"/>
    <d v="2014-07-30T00:00:00"/>
    <s v="Disposition: MeasuresList-October312014.xlsx"/>
    <s v="RobNc"/>
    <s v="Res-Oltg-dWatt"/>
    <s v="DEER"/>
    <s v="Scaled"/>
    <s v="BaseRatio"/>
    <n v="0"/>
    <n v="0"/>
    <s v="None"/>
    <m/>
    <b v="0"/>
    <m/>
    <b v="1"/>
    <s v="Res"/>
    <s v="Any"/>
    <x v="4"/>
    <s v="OutGen"/>
    <s v="Ltg_Lamp"/>
    <x v="30"/>
    <m/>
    <m/>
    <s v="OLtg-LFluor"/>
    <m/>
    <s v="LED MR16 Basecase, Total Watts = 4.24 x Msr Watts"/>
    <s v="LED MR16 Basecase, Total Watts = 4.24 x Msr Watts"/>
    <x v="1109"/>
    <s v="LEDratio0424"/>
    <s v="LEDratio0424"/>
    <s v="LED-MR16-Ext(3w)"/>
    <s v="Standard"/>
    <m/>
    <m/>
    <s v="None"/>
    <s v="DEER1314"/>
  </r>
  <r>
    <n v="5579"/>
    <s v="R-Out-LED-MR16-Ext(7w)-dWP22"/>
    <x v="550"/>
    <s v="DEER1314"/>
    <s v="Lighting Disposition"/>
    <d v="2014-07-30T00:00:00"/>
    <s v="Disposition: MeasuresList-October312014.xlsx"/>
    <s v="RobNc"/>
    <s v="Res-Oltg-dWatt"/>
    <s v="DEER"/>
    <s v="Scaled"/>
    <s v="BaseRatio"/>
    <n v="0"/>
    <n v="0"/>
    <s v="None"/>
    <m/>
    <b v="0"/>
    <m/>
    <b v="1"/>
    <s v="Res"/>
    <s v="Any"/>
    <x v="4"/>
    <s v="OutGen"/>
    <s v="Ltg_Lamp"/>
    <x v="30"/>
    <m/>
    <m/>
    <s v="OLtg-LFluor"/>
    <m/>
    <s v="LED MR16 Basecase, Total Watts = 4.24 x Msr Watts"/>
    <s v="LED MR16 Basecase, Total Watts = 4.24 x Msr Watts"/>
    <x v="1110"/>
    <s v="LEDratio0424"/>
    <s v="LEDratio0424"/>
    <s v="LED-MR16-Ext(7w)"/>
    <s v="Standard"/>
    <m/>
    <m/>
    <s v="None"/>
    <s v="DEER1314"/>
  </r>
  <r>
    <n v="5580"/>
    <s v="R-Out-LED-PAR30-Ext(15w)-dWP36"/>
    <x v="550"/>
    <s v="DEER1314"/>
    <s v="Lighting Disposition"/>
    <d v="2014-07-30T00:00:00"/>
    <s v="Disposition: MeasuresList-October312014.xlsx"/>
    <s v="RobNc"/>
    <s v="Res-Oltg-dWatt"/>
    <s v="DEER"/>
    <s v="Scaled"/>
    <s v="BaseRatio"/>
    <n v="0"/>
    <n v="0"/>
    <s v="None"/>
    <m/>
    <b v="0"/>
    <m/>
    <b v="1"/>
    <s v="Res"/>
    <s v="Any"/>
    <x v="4"/>
    <s v="OutGen"/>
    <s v="Ltg_Lamp"/>
    <x v="30"/>
    <m/>
    <m/>
    <s v="OLtg-LFluor"/>
    <m/>
    <s v="LED PAR30 Basecase, Total Watts = 3.42 x Msr Watts"/>
    <s v="LED PAR30 Basecase, Total Watts = 3.42 x Msr Watts"/>
    <x v="1111"/>
    <s v="LEDratio0342"/>
    <s v="LEDratio0342"/>
    <s v="LED-PAR30-Ext(15w)"/>
    <s v="Standard"/>
    <m/>
    <m/>
    <s v="None"/>
    <s v="DEER1314"/>
  </r>
  <r>
    <n v="5581"/>
    <s v="R-Out-LED-PAR30-Ext(6w)-dWP14"/>
    <x v="550"/>
    <s v="DEER1314"/>
    <s v="Lighting Disposition"/>
    <d v="2014-07-30T00:00:00"/>
    <s v="Disposition: MeasuresList-October312014.xlsx"/>
    <s v="RobNc"/>
    <s v="Res-Oltg-dWatt"/>
    <s v="DEER"/>
    <s v="Scaled"/>
    <s v="BaseRatio"/>
    <n v="0"/>
    <n v="0"/>
    <s v="None"/>
    <m/>
    <b v="0"/>
    <m/>
    <b v="1"/>
    <s v="Res"/>
    <s v="Any"/>
    <x v="4"/>
    <s v="OutGen"/>
    <s v="Ltg_Lamp"/>
    <x v="30"/>
    <m/>
    <m/>
    <s v="OLtg-LFluor"/>
    <m/>
    <s v="LED PAR30 Basecase, Total Watts = 3.42 x Msr Watts"/>
    <s v="LED PAR30 Basecase, Total Watts = 3.42 x Msr Watts"/>
    <x v="1112"/>
    <s v="LEDratio0342"/>
    <s v="LEDratio0342"/>
    <s v="LED-PAR30-Ext(6w)"/>
    <s v="Standard"/>
    <m/>
    <m/>
    <s v="None"/>
    <s v="DEER1314"/>
  </r>
  <r>
    <n v="5582"/>
    <s v="R-Out-LED-PAR38-Ext(17w)-dWP47"/>
    <x v="550"/>
    <s v="DEER1314"/>
    <s v="Lighting Disposition"/>
    <d v="2014-07-30T00:00:00"/>
    <s v="Disposition: MeasuresList-October312014.xlsx"/>
    <s v="RobNc"/>
    <s v="Res-Oltg-dWatt"/>
    <s v="DEER"/>
    <s v="Scaled"/>
    <s v="BaseRatio"/>
    <n v="0"/>
    <n v="0"/>
    <s v="None"/>
    <m/>
    <b v="0"/>
    <m/>
    <b v="1"/>
    <s v="Res"/>
    <s v="Any"/>
    <x v="4"/>
    <s v="OutGen"/>
    <s v="Ltg_Lamp"/>
    <x v="30"/>
    <m/>
    <m/>
    <s v="OLtg-LFluor"/>
    <m/>
    <s v="LED PAR38 Basecase, Total Watts = 3.81 x Msr Watts"/>
    <s v="LED PAR38 Basecase, Total Watts = 3.81 x Msr Watts"/>
    <x v="1113"/>
    <s v="LEDratio0381"/>
    <s v="LEDratio0381"/>
    <s v="LED-PAR38-Ext(17w)"/>
    <s v="Standard"/>
    <m/>
    <m/>
    <s v="None"/>
    <s v="DEER1314"/>
  </r>
  <r>
    <n v="5583"/>
    <s v="R-Out-LED-PAR38-Ext(7w)-dWP19"/>
    <x v="550"/>
    <s v="DEER1314"/>
    <s v="Lighting Disposition"/>
    <d v="2014-07-30T00:00:00"/>
    <s v="Disposition: MeasuresList-October312014.xlsx"/>
    <s v="RobNc"/>
    <s v="Res-Oltg-dWatt"/>
    <s v="DEER"/>
    <s v="Scaled"/>
    <s v="BaseRatio"/>
    <n v="0"/>
    <n v="0"/>
    <s v="None"/>
    <m/>
    <b v="0"/>
    <m/>
    <b v="1"/>
    <s v="Res"/>
    <s v="Any"/>
    <x v="4"/>
    <s v="OutGen"/>
    <s v="Ltg_Lamp"/>
    <x v="30"/>
    <m/>
    <m/>
    <s v="OLtg-LFluor"/>
    <m/>
    <s v="LED PAR38 Basecase, Total Watts = 3.81 x Msr Watts"/>
    <s v="LED PAR38 Basecase, Total Watts = 3.81 x Msr Watts"/>
    <x v="1114"/>
    <s v="LEDratio0381"/>
    <s v="LEDratio0381"/>
    <s v="LED-PAR38-Ext(7w)"/>
    <s v="Standard"/>
    <m/>
    <m/>
    <s v="None"/>
    <s v="DEER1314"/>
  </r>
  <r>
    <n v="5584"/>
    <s v="R-Out-LFLmpBlst-T8-48in-25w+El-IS-NLO(23w)-dWP7"/>
    <x v="553"/>
    <s v="DEER1314"/>
    <s v="Lighting Disposition"/>
    <d v="2014-11-06T00:00:00"/>
    <s v="Disposition: MeasuresList-Dec1-2014.xlsx"/>
    <s v="RobNc"/>
    <s v="Res-Oltg-dWatt"/>
    <s v="DEER"/>
    <s v="Scaled"/>
    <s v="Delta"/>
    <n v="0"/>
    <n v="0"/>
    <s v="None"/>
    <m/>
    <b v="0"/>
    <m/>
    <b v="1"/>
    <s v="Res"/>
    <s v="Any"/>
    <x v="4"/>
    <s v="OutGen"/>
    <s v="Ltg_Lmp+Blst"/>
    <x v="25"/>
    <m/>
    <m/>
    <s v="OLtg-LFluor"/>
    <s v="OLtg-LFluor"/>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68"/>
    <s v="LFLmpBlst-T8-48in-32w-1g+El-IS-NLO-3(30w)"/>
    <s v="LFLmpBlst-T8-48in-32w-1g+El-IS-NLO-3(30w)"/>
    <s v="LFLmpBlst-T8-48in-25w+El-IS-NLO(23w)"/>
    <s v="Standard"/>
    <m/>
    <m/>
    <s v="None"/>
    <s v="DEER1314"/>
  </r>
  <r>
    <n v="5585"/>
    <s v="R-Out-LFLmpBlst-T8-48in-25w+El-IS-NLO(25w)-dWP7"/>
    <x v="553"/>
    <s v="DEER1314"/>
    <s v="Lighting Disposition"/>
    <d v="2014-05-30T00:00:00"/>
    <s v="Disposition: MeasuresList-May222014.xlsx"/>
    <s v="RobNc"/>
    <s v="Res-Oltg-dWatt"/>
    <s v="DEER"/>
    <s v="Scaled"/>
    <s v="Delta"/>
    <n v="0"/>
    <n v="0"/>
    <s v="None"/>
    <m/>
    <b v="0"/>
    <m/>
    <b v="1"/>
    <s v="Res"/>
    <s v="Any"/>
    <x v="4"/>
    <s v="OutGen"/>
    <s v="Ltg_Lmp+Blst"/>
    <x v="25"/>
    <m/>
    <m/>
    <s v="OLtg-LFluor"/>
    <s v="OLtg-LFluor"/>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1144"/>
    <s v="LFLmpBlst-T8-48in-32w-2g+El-IS-NLO(32w)"/>
    <s v="LFLmpBlst-T8-48in-32w-2g+El-IS-NLO(32w)"/>
    <s v="LFLmpBlst-T8-48in-25w+El-IS-NLO(25w)"/>
    <s v="Standard"/>
    <m/>
    <s v="WP source e.g.: SCE13LG108r1; Not used in 2013-14 Lighting Disposition"/>
    <s v="None"/>
    <s v="DEER1314"/>
  </r>
  <r>
    <n v="5586"/>
    <s v="R-Out-LFLmpBlst-T8-48in-25w+El-IS-NLO(26w)-dWP4"/>
    <x v="553"/>
    <s v="DEER1314"/>
    <s v="Lighting Disposition"/>
    <d v="2014-11-06T00:00:00"/>
    <s v="Disposition: MeasuresList-Dec1-2014.xlsx"/>
    <s v="RobNc"/>
    <s v="Res-Oltg-dWatt"/>
    <s v="DEER"/>
    <s v="Scaled"/>
    <s v="Delta"/>
    <n v="0"/>
    <n v="0"/>
    <s v="None"/>
    <m/>
    <b v="0"/>
    <m/>
    <b v="1"/>
    <s v="Res"/>
    <s v="Any"/>
    <x v="4"/>
    <s v="OutGen"/>
    <s v="Ltg_Lmp+Blst"/>
    <x v="25"/>
    <m/>
    <m/>
    <s v="OLtg-LFluor"/>
    <s v="OLtg-LFluor"/>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69"/>
    <s v="LFLmpBlst-T8-48in-32w-2g+El-IS-NLO-2(30w)"/>
    <s v="LFLmpBlst-T8-48in-32w-2g+El-IS-NLO-2(30w)"/>
    <s v="LFLmpBlst-T8-48in-25w+El-IS-NLO(26w)"/>
    <s v="Standard"/>
    <m/>
    <m/>
    <s v="None"/>
    <s v="DEER1314"/>
  </r>
  <r>
    <n v="5587"/>
    <s v="R-Out-LFLmpBlst-T8-48in-28w+El-IS-NLO(26w)-dWP4"/>
    <x v="553"/>
    <s v="DEER1314"/>
    <s v="Lighting Disposition"/>
    <d v="2014-11-06T00:00:00"/>
    <s v="Disposition: MeasuresList-Dec1-2014.xlsx"/>
    <s v="RobNc"/>
    <s v="Res-Oltg-dWatt"/>
    <s v="DEER"/>
    <s v="Scaled"/>
    <s v="Delta"/>
    <n v="0"/>
    <n v="0"/>
    <s v="None"/>
    <m/>
    <b v="0"/>
    <m/>
    <b v="1"/>
    <s v="Res"/>
    <s v="Any"/>
    <x v="4"/>
    <s v="OutGen"/>
    <s v="Ltg_Lmp+Blst"/>
    <x v="25"/>
    <m/>
    <m/>
    <s v="OLtg-LFluor"/>
    <s v="OLtg-LFluor"/>
    <s v="LF lamp and ballast: LF lamp: T8, 48 inch, 32W, 2710 lm, CRI = 75, rated life = 15000 hours (1): LF Ballast: Electronic, Instant Start, Normal LO (0.5); Total Watts = 30"/>
    <s v="LF lamp and ballast: LF lamp: T8, 48 inch, 32W, 2710 lm, CRI = 75, rated life = 15000 hours (1): LF Ballast: Electronic, Instant Start, Normal LO (0.5); Total Watts = 30"/>
    <x v="985"/>
    <s v="LFLmpBlst-T8-48in-32w-1g+El-IS-NLO-3(30w)"/>
    <s v="LFLmpBlst-T8-48in-32w-1g+El-IS-NLO-3(30w)"/>
    <s v="LFLmpBlst-T8-48in-28w+El-IS-NLO(26w)"/>
    <s v="Standard"/>
    <m/>
    <m/>
    <s v="None"/>
    <s v="DEER1314"/>
  </r>
  <r>
    <n v="5588"/>
    <s v="R-Out-LFLmpBlst-T8-48in-28w+El-IS-NLO(27w)-dWP3"/>
    <x v="553"/>
    <s v="DEER1314"/>
    <s v="Lighting Disposition"/>
    <d v="2014-11-06T00:00:00"/>
    <s v="Disposition: MeasuresList-Dec1-2014.xlsx"/>
    <s v="RobNc"/>
    <s v="Res-Oltg-dWatt"/>
    <s v="DEER"/>
    <s v="Scaled"/>
    <s v="Delta"/>
    <n v="0"/>
    <n v="0"/>
    <s v="None"/>
    <m/>
    <b v="0"/>
    <m/>
    <b v="1"/>
    <s v="Res"/>
    <s v="Any"/>
    <x v="4"/>
    <s v="OutGen"/>
    <s v="Ltg_Lmp+Blst"/>
    <x v="25"/>
    <m/>
    <m/>
    <s v="OLtg-LFluor"/>
    <s v="OLtg-LFluor"/>
    <s v="LF lamp and ballast: LF lamp: T8, 48 inch, 32W, 2970 lm, CRI = 82, rated life = 20000 hours (1): LF Ballast: Electronic, Instant Start, Normal LO (0.5); Total Watts = 30"/>
    <s v="LF lamp and ballast: LF lamp: T8, 48 inch, 32W, 2970 lm, CRI = 82, rated life = 20000 hours (1): LF Ballast: Electronic, Instant Start, Normal LO (0.5); Total Watts = 30"/>
    <x v="986"/>
    <s v="LFLmpBlst-T8-48in-32w-2g+El-IS-NLO-2(30w)"/>
    <s v="LFLmpBlst-T8-48in-32w-2g+El-IS-NLO-2(30w)"/>
    <s v="LFLmpBlst-T8-48in-28w+El-IS-NLO(27w)"/>
    <s v="Standard"/>
    <m/>
    <m/>
    <s v="None"/>
    <s v="DEER1314"/>
  </r>
  <r>
    <n v="5589"/>
    <s v="R-Out-LFLmpBlst-T8-48in-28w+El-IS-NLO(28w)-dWP4"/>
    <x v="553"/>
    <s v="DEER1314"/>
    <s v="Lighting Disposition"/>
    <d v="2014-05-30T00:00:00"/>
    <s v="Disposition: MeasuresList-May222014.xlsx"/>
    <s v="RobNc"/>
    <s v="Res-Oltg-dWatt"/>
    <s v="DEER"/>
    <s v="Scaled"/>
    <s v="Delta"/>
    <n v="0"/>
    <n v="0"/>
    <s v="None"/>
    <m/>
    <b v="0"/>
    <m/>
    <b v="1"/>
    <s v="Res"/>
    <s v="Any"/>
    <x v="4"/>
    <s v="OutGen"/>
    <s v="Ltg_Lmp+Blst"/>
    <x v="25"/>
    <m/>
    <m/>
    <s v="OLtg-LFluor"/>
    <s v="OLtg-LFluor"/>
    <s v="LF lamp and ballast: LF lamp: T8, 48 inch, 32W, 2970 lm, CRI = 82, rated life = 20000 hours (1): LF Ballast: Electronic, Instant Start, Normal LO (1); Total Watts = 32"/>
    <s v="LF lamp and ballast: LF lamp: T8, 48 inch, 32W, 2970 lm, CRI = 82, rated life = 20000 hours (1): LF Ballast: Electronic, Instant Start, Normal LO (1); Total Watts = 32"/>
    <x v="987"/>
    <s v="LFLmpBlst-T8-48in-32w-2g+El-IS-NLO(32w)"/>
    <s v="LFLmpBlst-T8-48in-32w-2g+El-IS-NLO(32w)"/>
    <s v="LFLmpBlst-T8-48in-28w+El-IS-NLO(28w)"/>
    <s v="Standard"/>
    <m/>
    <s v="WP source e.g.: SCE13LG108r1; Not used in 2013-14 Lighting Disposition"/>
    <s v="None"/>
    <s v="DEER1314"/>
  </r>
  <r>
    <n v="5590"/>
    <s v="R-pGar-LFLmpBlst-T8-48in-32w-1g+El-RS-NLO-Del(0w)-dWP28-dWC0"/>
    <x v="554"/>
    <s v="DEER1314"/>
    <s v="Lighting Disposition"/>
    <d v="2014-05-30T00:00:00"/>
    <s v="Disposition: MeasuresList-May222014.xlsx"/>
    <s v="ErRul"/>
    <s v="Oltg-24hr-dWatt"/>
    <s v="DEER"/>
    <s v="Scaled"/>
    <s v="Delta"/>
    <n v="0"/>
    <n v="0"/>
    <s v="None"/>
    <m/>
    <b v="0"/>
    <m/>
    <b v="1"/>
    <s v="Res"/>
    <s v="Any"/>
    <x v="4"/>
    <s v="ParkGar"/>
    <s v="Ltg_Lmp+Blst"/>
    <x v="25"/>
    <m/>
    <m/>
    <s v="OLtg-LFluor"/>
    <s v="OLtg-LFluor"/>
    <s v="LF lamp and ballast: LF lamp: T8, 48 inch, 32W, 2710 lm, CRI = 75, rated life = 15000 hours (1): LF Ballast: Electronic, Rapid Start, Normal LO (1); Total Watts = 28.7"/>
    <s v="LF lamp and ballast: LF lamp: T8, 48 inch, 32W, 2710 lm, CRI = 75, rated life = 15000 hours (1): LF Ballast: Electronic, Rapid Start, Normal LO (1); Delamped; Total Watts = 0"/>
    <x v="1011"/>
    <s v="LFLmpBlst-T8-48in-32w-1g+El-RS-NLO(28.7w)"/>
    <s v="LFLmpBlst-T8-48in-32w-1g+El-RS-NLO-Del(0w)"/>
    <s v="LFLmpBlst-T8-48in-32w-1g+El-RS-NLO-Del(0w)"/>
    <s v="Standard"/>
    <m/>
    <s v="WP source e.g.: SCE13LG109r0; Not used in 2013-14 Lighting Disposition"/>
    <s v="None"/>
    <s v="DEER1314"/>
  </r>
  <r>
    <n v="5591"/>
    <s v="R-pGar-LFLmpBlst-T8-48in-32w-1g+El-RS-NLO-Del(32w)-dWP28"/>
    <x v="554"/>
    <s v="DEER1314"/>
    <s v="Lighting Disposition"/>
    <d v="2014-11-06T00:00:00"/>
    <s v="Disposition: MeasuresList-Dec1-2014.xlsx"/>
    <s v="RobNc"/>
    <s v="Oltg-24hr-dWatt"/>
    <s v="DEER"/>
    <s v="Scaled"/>
    <s v="Delta"/>
    <n v="0"/>
    <n v="0"/>
    <s v="None"/>
    <m/>
    <b v="0"/>
    <m/>
    <b v="1"/>
    <s v="Res"/>
    <s v="Any"/>
    <x v="4"/>
    <s v="ParkGar"/>
    <s v="Ltg_Lmp+Blst"/>
    <x v="25"/>
    <m/>
    <m/>
    <s v="OLtg-LFluor"/>
    <s v="OLtg-LFluor"/>
    <s v="LF lamp and ballast: LF lamp: T8, 48 inch, 32W, 2710 lm, CRI = 75, rated life = 15000 hours (2): LF Ballast: Electronic, Rapid Start, Normal LO (1); Total Watts = 60"/>
    <s v="LF lamp and ballast: LF lamp: T8, 48 inch, 32W, 2710 lm, CRI = 75, rated life = 15000 hours (2): LF Ballast: Electronic, Rapid Start, Normal LO (1); Total Watts = 60"/>
    <x v="1012"/>
    <s v="LFLmpBlst-T8-48in-32w-1g+El-RS-NLO(60w)"/>
    <s v="LFLmpBlst-T8-48in-32w-1g+El-RS-NLO(60w)"/>
    <s v="LFLmpBlst-T8-48in-32w-1g+El-RS-NLO-Del(32w)"/>
    <s v="Standard"/>
    <m/>
    <m/>
    <s v="None"/>
    <s v="DEER1314"/>
  </r>
  <r>
    <n v="9001"/>
    <s v="D03-003"/>
    <x v="555"/>
    <s v="DEER2005"/>
    <s v="D05 v2.01"/>
    <d v="2014-03-20T12:00:00"/>
    <m/>
    <s v="ROB"/>
    <s v="D03-003"/>
    <s v="DEER"/>
    <s v="Standard"/>
    <s v="None"/>
    <n v="0"/>
    <n v="0"/>
    <s v="None"/>
    <m/>
    <b v="0"/>
    <m/>
    <b v="0"/>
    <s v="Com"/>
    <s v="Any"/>
    <x v="4"/>
    <s v="InGen"/>
    <s v="Ltg_Controls"/>
    <x v="36"/>
    <m/>
    <m/>
    <m/>
    <m/>
    <s v="existing lighting levels, by activity area, reviewed/modified"/>
    <s v="T24 code baseline matches prototype"/>
    <x v="1225"/>
    <m/>
    <m/>
    <m/>
    <s v="Standard"/>
    <s v="D03-003"/>
    <m/>
    <s v="None"/>
    <s v="DEER2005"/>
  </r>
  <r>
    <n v="9002"/>
    <s v="D03-004"/>
    <x v="556"/>
    <s v="DEER2005"/>
    <s v="D05 v2.01"/>
    <d v="2014-03-20T12:00:00"/>
    <m/>
    <s v="RobNc"/>
    <s v="D03-004"/>
    <s v="DEER"/>
    <s v="Standard"/>
    <s v="None"/>
    <n v="0"/>
    <n v="0"/>
    <s v="None"/>
    <m/>
    <b v="0"/>
    <m/>
    <b v="0"/>
    <s v="Com"/>
    <s v="Any"/>
    <x v="4"/>
    <s v="InGen"/>
    <s v="Ltg_Controls"/>
    <x v="36"/>
    <m/>
    <m/>
    <m/>
    <m/>
    <s v="existing lighting levels, by activity area, reviewed/modified"/>
    <s v="T24 code baseline matches prototype"/>
    <x v="1225"/>
    <m/>
    <m/>
    <m/>
    <s v="Standard"/>
    <s v="D03-004"/>
    <m/>
    <s v="None"/>
    <s v="DEER2005"/>
  </r>
  <r>
    <n v="9003"/>
    <s v="D03-005"/>
    <x v="557"/>
    <s v="DEER2005"/>
    <s v="D05 v2.01"/>
    <d v="2014-03-20T12:00:00"/>
    <m/>
    <s v="RobNc"/>
    <s v="D03-005"/>
    <s v="DEER"/>
    <s v="Standard"/>
    <s v="None"/>
    <n v="0"/>
    <n v="0"/>
    <s v="None"/>
    <m/>
    <b v="0"/>
    <m/>
    <b v="0"/>
    <s v="Com"/>
    <s v="Any"/>
    <x v="4"/>
    <s v="InGen"/>
    <s v="Ltg_Controls"/>
    <x v="36"/>
    <m/>
    <m/>
    <m/>
    <m/>
    <s v="Standard glass type, window-wall fraction"/>
    <s v="T24 glazing performance matches prototype level, no controls installed"/>
    <x v="1226"/>
    <m/>
    <m/>
    <m/>
    <s v="Standard"/>
    <s v="D03-005"/>
    <m/>
    <s v="None"/>
    <s v="DEER2005"/>
  </r>
  <r>
    <n v="9004"/>
    <s v="D03-006"/>
    <x v="558"/>
    <s v="DEER2005"/>
    <s v="D05 v2.01"/>
    <d v="2014-03-20T12:00:00"/>
    <m/>
    <s v="RobNc"/>
    <s v="D03-006"/>
    <s v="DEER"/>
    <s v="Standard"/>
    <s v="None"/>
    <n v="0"/>
    <n v="0"/>
    <s v="None"/>
    <m/>
    <b v="0"/>
    <m/>
    <b v="0"/>
    <s v="Com"/>
    <s v="Any"/>
    <x v="4"/>
    <s v="InGen"/>
    <s v="Ltg_Controls"/>
    <x v="36"/>
    <m/>
    <m/>
    <m/>
    <m/>
    <s v="Standard glass type, window-wall fraction"/>
    <s v="T24 glazing performance matches prototype level, no controls installed"/>
    <x v="1226"/>
    <m/>
    <m/>
    <m/>
    <s v="Standard"/>
    <s v="D03-006"/>
    <m/>
    <s v="None"/>
    <s v="DEER2005"/>
  </r>
  <r>
    <n v="9005"/>
    <s v="D03-007"/>
    <x v="559"/>
    <s v="DEER2005"/>
    <s v="D05 v2.01"/>
    <d v="2014-03-20T12:00:00"/>
    <m/>
    <s v="RobNc"/>
    <s v="D03-007"/>
    <s v="DEER"/>
    <s v="Standard"/>
    <s v="None"/>
    <n v="0"/>
    <n v="0"/>
    <s v="None"/>
    <m/>
    <b v="0"/>
    <m/>
    <b v="0"/>
    <s v="Com"/>
    <s v="Any"/>
    <x v="4"/>
    <s v="InGen"/>
    <s v="Ltg_Controls"/>
    <x v="36"/>
    <m/>
    <m/>
    <m/>
    <m/>
    <s v="skylights included, fraction of roof area based on bldg type"/>
    <s v="T24 glazing performance matches prototype level, no controls installed"/>
    <x v="1226"/>
    <m/>
    <m/>
    <m/>
    <s v="Standard"/>
    <s v="D03-007"/>
    <m/>
    <s v="None"/>
    <s v="DEER2005"/>
  </r>
  <r>
    <n v="9006"/>
    <s v="D03-008"/>
    <x v="560"/>
    <s v="DEER2005"/>
    <s v="D05 v2.01"/>
    <d v="2014-03-20T12:00:00"/>
    <m/>
    <s v="RobNc"/>
    <s v="D03-008"/>
    <s v="DEER"/>
    <s v="Standard"/>
    <s v="None"/>
    <n v="0"/>
    <n v="0"/>
    <s v="None"/>
    <m/>
    <b v="0"/>
    <m/>
    <b v="0"/>
    <s v="Com"/>
    <s v="Any"/>
    <x v="4"/>
    <s v="InGen"/>
    <s v="Ltg_Controls"/>
    <x v="36"/>
    <m/>
    <m/>
    <m/>
    <m/>
    <s v="skylights included, fraction of roof area based on bldg type"/>
    <s v="T24 glazing performance matches prototype level, no controls installed"/>
    <x v="1226"/>
    <m/>
    <m/>
    <m/>
    <s v="Standard"/>
    <s v="D03-008"/>
    <m/>
    <s v="None"/>
    <s v="DEER2005"/>
  </r>
  <r>
    <n v="9007"/>
    <s v="D03-009"/>
    <x v="561"/>
    <s v="DEER2005"/>
    <s v="D05 v2.01"/>
    <d v="2014-03-20T12:00:00"/>
    <m/>
    <s v="RobNc"/>
    <s v="D03-009"/>
    <s v="DEER"/>
    <s v="Standard"/>
    <s v="None"/>
    <n v="0"/>
    <n v="0"/>
    <s v="None"/>
    <m/>
    <b v="0"/>
    <m/>
    <b v="0"/>
    <s v="Com"/>
    <s v="Any"/>
    <x v="4"/>
    <s v="InGen"/>
    <s v="Ltg_Controls"/>
    <x v="36"/>
    <m/>
    <m/>
    <m/>
    <m/>
    <s v="skylights included, fraction of roof area based on bldg type"/>
    <s v="T24 glazing performance matches prototype level, no controls installed"/>
    <x v="1226"/>
    <m/>
    <m/>
    <m/>
    <s v="Standard"/>
    <s v="D03-009"/>
    <m/>
    <s v="None"/>
    <s v="DEER2005"/>
  </r>
  <r>
    <n v="9008"/>
    <s v="D03-010"/>
    <x v="562"/>
    <s v="DEER2005"/>
    <s v="D05 v2.01"/>
    <d v="2014-03-20T12:00:00"/>
    <m/>
    <s v="ErRul"/>
    <s v="D03-010"/>
    <s v="DEER"/>
    <s v="Standard"/>
    <s v="None"/>
    <n v="0"/>
    <n v="0"/>
    <s v="None"/>
    <m/>
    <b v="0"/>
    <m/>
    <b v="0"/>
    <s v="Com"/>
    <s v="Any"/>
    <x v="4"/>
    <s v="InGen"/>
    <s v="Ltg_Controls"/>
    <x v="37"/>
    <m/>
    <m/>
    <m/>
    <m/>
    <s v="unoccupied lighting power density based on bldg type"/>
    <s v="T24 lighting schedules assume automatic shut-off"/>
    <x v="1227"/>
    <m/>
    <m/>
    <m/>
    <s v="Standard"/>
    <s v="D03-010"/>
    <m/>
    <s v="None"/>
    <s v="DEER2005"/>
  </r>
  <r>
    <n v="9009"/>
    <s v="D03-013"/>
    <x v="563"/>
    <s v="DEER2005"/>
    <s v="D05 v2.01"/>
    <d v="2014-03-20T12:00:00"/>
    <m/>
    <s v="ErRul"/>
    <s v="D03-013"/>
    <s v="DEER"/>
    <s v="Standard"/>
    <s v="None"/>
    <n v="0"/>
    <n v="0"/>
    <s v="None"/>
    <m/>
    <b v="0"/>
    <m/>
    <b v="0"/>
    <s v="Com"/>
    <s v="Any"/>
    <x v="1"/>
    <s v="Opaque"/>
    <s v="BldgShell"/>
    <x v="5"/>
    <m/>
    <m/>
    <m/>
    <m/>
    <s v="Ceiling R-value based on vintage and climate zone"/>
    <s v="T24 maximum overall U-Factor per Table "/>
    <x v="1228"/>
    <m/>
    <m/>
    <m/>
    <s v="Standard"/>
    <s v="D03-013"/>
    <m/>
    <s v="None"/>
    <s v="DEER2005"/>
  </r>
  <r>
    <n v="9010"/>
    <s v="D03-016"/>
    <x v="564"/>
    <s v="DEER2005"/>
    <s v="D05 v2.01"/>
    <d v="2014-03-20T12:00:00"/>
    <m/>
    <s v="RobNc"/>
    <s v="D03-016"/>
    <s v="DEER"/>
    <s v="Standard"/>
    <s v="None"/>
    <n v="0"/>
    <n v="0"/>
    <s v="None"/>
    <m/>
    <b v="0"/>
    <m/>
    <b v="0"/>
    <s v="Com"/>
    <s v="Any"/>
    <x v="1"/>
    <s v="Opaque"/>
    <s v="BldgShell"/>
    <x v="38"/>
    <m/>
    <m/>
    <m/>
    <m/>
    <s v="Roof absorptivity = 0.8"/>
    <s v="T24 minimimum: cool roof per Section 118(i)"/>
    <x v="1229"/>
    <m/>
    <m/>
    <m/>
    <s v="Standard"/>
    <s v="D03-016"/>
    <m/>
    <s v="None"/>
    <s v="DEER2005"/>
  </r>
  <r>
    <n v="9011"/>
    <s v="D03-017"/>
    <x v="565"/>
    <s v="DEER2005"/>
    <s v="D05 v2.01"/>
    <d v="2014-03-20T12:00:00"/>
    <m/>
    <s v="ErRobNc"/>
    <s v="D03-017"/>
    <s v="DEER"/>
    <s v="Standard"/>
    <s v="None"/>
    <n v="0"/>
    <n v="0"/>
    <s v="None"/>
    <m/>
    <b v="0"/>
    <m/>
    <b v="0"/>
    <s v="Com"/>
    <s v="Any"/>
    <x v="1"/>
    <s v="Fenestration"/>
    <s v="Fenest"/>
    <x v="39"/>
    <m/>
    <m/>
    <m/>
    <m/>
    <s v="glass type as defined by location and window-wall ratio"/>
    <s v="T24 maximum SHGC matches prototype level"/>
    <x v="1230"/>
    <m/>
    <m/>
    <m/>
    <s v="Standard"/>
    <s v="D03-017"/>
    <m/>
    <s v="None"/>
    <s v="DEER2005"/>
  </r>
  <r>
    <n v="9012"/>
    <s v="D03-018"/>
    <x v="566"/>
    <s v="DEER2005"/>
    <s v="D05 v2.01"/>
    <d v="2014-03-20T12:00:00"/>
    <m/>
    <s v="ErRobNc"/>
    <s v="D03-018"/>
    <s v="DEER"/>
    <s v="Standard"/>
    <s v="None"/>
    <n v="0"/>
    <n v="0"/>
    <s v="None"/>
    <m/>
    <b v="0"/>
    <m/>
    <b v="0"/>
    <s v="Com"/>
    <s v="Any"/>
    <x v="1"/>
    <s v="Fenestration"/>
    <s v="Fenest"/>
    <x v="39"/>
    <m/>
    <m/>
    <m/>
    <m/>
    <s v="glass type as defined by location and window-wall ratio"/>
    <s v="T24 maximum SHGC matches prototype level"/>
    <x v="1231"/>
    <m/>
    <m/>
    <m/>
    <s v="Standard"/>
    <s v="D03-018"/>
    <m/>
    <s v="None"/>
    <s v="DEER2005"/>
  </r>
  <r>
    <n v="9013"/>
    <s v="D03-019"/>
    <x v="567"/>
    <s v="DEER2005"/>
    <s v="D05 v2.01"/>
    <d v="2014-03-20T12:00:00"/>
    <m/>
    <s v="ErRobNc"/>
    <s v="D03-019"/>
    <s v="DEER"/>
    <s v="Standard"/>
    <s v="None"/>
    <n v="0"/>
    <n v="0"/>
    <s v="None"/>
    <m/>
    <b v="0"/>
    <m/>
    <b v="0"/>
    <s v="Com"/>
    <s v="Any"/>
    <x v="1"/>
    <s v="Fenestration"/>
    <s v="Fenest"/>
    <x v="39"/>
    <m/>
    <m/>
    <m/>
    <m/>
    <s v="glass type as defined by location and window-wall ratio"/>
    <s v="T24 maximum SHGC matches prototype level"/>
    <x v="1232"/>
    <m/>
    <m/>
    <m/>
    <s v="Standard"/>
    <s v="D03-019"/>
    <m/>
    <s v="None"/>
    <s v="DEER2005"/>
  </r>
  <r>
    <n v="9014"/>
    <s v="D03-020"/>
    <x v="568"/>
    <s v="DEER2005"/>
    <s v="D05 v2.01"/>
    <d v="2014-03-20T12:00:00"/>
    <m/>
    <s v="ErRobNc"/>
    <s v="D03-020"/>
    <s v="DEER"/>
    <s v="Standard"/>
    <s v="None"/>
    <n v="0"/>
    <n v="0"/>
    <s v="None"/>
    <m/>
    <b v="0"/>
    <m/>
    <b v="0"/>
    <s v="Com"/>
    <s v="Any"/>
    <x v="1"/>
    <s v="Fenestration"/>
    <s v="Fenest"/>
    <x v="39"/>
    <m/>
    <m/>
    <m/>
    <m/>
    <s v="glass type as defined by location and window-wall ratio"/>
    <s v="T24 maximum SHGC matches prototype level"/>
    <x v="1233"/>
    <m/>
    <m/>
    <m/>
    <s v="Standard"/>
    <s v="D03-020"/>
    <m/>
    <s v="None"/>
    <s v="DEER2005"/>
  </r>
  <r>
    <n v="9015"/>
    <s v="D03-021"/>
    <x v="569"/>
    <s v="DEER2005"/>
    <s v="D05 v2.01"/>
    <d v="2014-03-20T12:00:00"/>
    <m/>
    <s v="ErRobNc"/>
    <s v="D03-021"/>
    <s v="DEER"/>
    <s v="Standard"/>
    <s v="None"/>
    <n v="0"/>
    <n v="0"/>
    <s v="None"/>
    <m/>
    <b v="0"/>
    <m/>
    <b v="0"/>
    <s v="Com"/>
    <s v="Any"/>
    <x v="1"/>
    <s v="Fenestration"/>
    <s v="Fenest"/>
    <x v="39"/>
    <m/>
    <m/>
    <m/>
    <m/>
    <s v="glass type as defined by location and window-wall ratio"/>
    <s v="T24 maximum SHGC matches prototype level"/>
    <x v="1234"/>
    <m/>
    <m/>
    <m/>
    <s v="Standard"/>
    <s v="D03-021"/>
    <m/>
    <s v="None"/>
    <s v="DEER2005"/>
  </r>
  <r>
    <n v="9016"/>
    <s v="D03-022"/>
    <x v="570"/>
    <s v="DEER2005"/>
    <s v="D05 v2.01"/>
    <d v="2014-03-20T12:00:00"/>
    <m/>
    <s v="ErRobNc"/>
    <s v="D03-022"/>
    <s v="DEER"/>
    <s v="Standard"/>
    <s v="None"/>
    <n v="0"/>
    <n v="0"/>
    <s v="None"/>
    <m/>
    <b v="0"/>
    <m/>
    <b v="0"/>
    <s v="Com"/>
    <s v="Any"/>
    <x v="1"/>
    <s v="Fenestration"/>
    <s v="Fenest"/>
    <x v="39"/>
    <m/>
    <m/>
    <m/>
    <m/>
    <s v="glass type as defined by location and window-wall ratio"/>
    <s v="T24 maximum SHGC matches prototype level"/>
    <x v="1235"/>
    <m/>
    <m/>
    <m/>
    <s v="Standard"/>
    <s v="D03-022"/>
    <m/>
    <s v="None"/>
    <s v="DEER2005"/>
  </r>
  <r>
    <n v="9017"/>
    <s v="D03-023"/>
    <x v="571"/>
    <s v="DEER2005"/>
    <s v="D05 v2.01"/>
    <d v="2014-03-20T12:00:00"/>
    <m/>
    <s v="ErRobNc"/>
    <s v="D03-023"/>
    <s v="DEER"/>
    <s v="Standard"/>
    <s v="None"/>
    <n v="0"/>
    <n v="0"/>
    <s v="None"/>
    <m/>
    <b v="0"/>
    <m/>
    <b v="0"/>
    <s v="Com"/>
    <s v="Any"/>
    <x v="1"/>
    <s v="Fenestration"/>
    <s v="Fenest"/>
    <x v="39"/>
    <m/>
    <m/>
    <m/>
    <m/>
    <s v="glass type as defined by location and window-wall ratio"/>
    <s v="T24 maximum SHGC matches prototype level"/>
    <x v="1236"/>
    <m/>
    <m/>
    <m/>
    <s v="Standard"/>
    <s v="D03-023"/>
    <m/>
    <s v="None"/>
    <s v="DEER2005"/>
  </r>
  <r>
    <n v="9018"/>
    <s v="D03-024"/>
    <x v="572"/>
    <s v="DEER2005"/>
    <s v="D05 v2.01"/>
    <d v="2014-03-20T12:00:00"/>
    <m/>
    <s v="ErRobNc"/>
    <s v="D03-024"/>
    <s v="DEER"/>
    <s v="Standard"/>
    <s v="None"/>
    <n v="0"/>
    <n v="0"/>
    <s v="None"/>
    <m/>
    <b v="0"/>
    <m/>
    <b v="0"/>
    <s v="Com"/>
    <s v="Any"/>
    <x v="1"/>
    <s v="Fenestration"/>
    <s v="Fenest"/>
    <x v="39"/>
    <m/>
    <m/>
    <m/>
    <m/>
    <s v="glass type as defined by location and window-wall ratio"/>
    <s v="T24 maximum SHGC matches prototype level"/>
    <x v="1237"/>
    <m/>
    <m/>
    <m/>
    <s v="Standard"/>
    <s v="D03-024"/>
    <m/>
    <s v="None"/>
    <s v="DEER2005"/>
  </r>
  <r>
    <n v="9019"/>
    <s v="D03-025"/>
    <x v="573"/>
    <s v="DEER2005"/>
    <s v="D05 v2.01"/>
    <d v="2014-03-20T12:00:00"/>
    <m/>
    <s v="RobNc"/>
    <s v="D03-025"/>
    <s v="DEER"/>
    <s v="Standard"/>
    <s v="None"/>
    <n v="0"/>
    <n v="0"/>
    <s v="None"/>
    <m/>
    <b v="0"/>
    <m/>
    <b v="0"/>
    <s v="Com"/>
    <s v="Any"/>
    <x v="1"/>
    <s v="Fenestration"/>
    <s v="Fenest"/>
    <x v="39"/>
    <m/>
    <m/>
    <m/>
    <m/>
    <s v="base case has std glass types, no daylighting controls"/>
    <s v="T24 glazing performance matches prototype level, no controls installed"/>
    <x v="1238"/>
    <m/>
    <m/>
    <m/>
    <s v="Standard"/>
    <s v="D03-025"/>
    <m/>
    <s v="None"/>
    <s v="DEER2005"/>
  </r>
  <r>
    <n v="9020"/>
    <s v="D03-026"/>
    <x v="574"/>
    <s v="DEER2005"/>
    <s v="D05 v2.01"/>
    <d v="2014-03-20T12:00:00"/>
    <m/>
    <s v="RobNc"/>
    <s v="D03-026"/>
    <s v="DEER"/>
    <s v="Standard"/>
    <s v="None"/>
    <n v="0"/>
    <n v="0"/>
    <s v="None"/>
    <m/>
    <b v="0"/>
    <m/>
    <b v="0"/>
    <s v="Com"/>
    <s v="Any"/>
    <x v="1"/>
    <s v="Fenestration"/>
    <s v="Fenest"/>
    <x v="39"/>
    <m/>
    <m/>
    <m/>
    <m/>
    <s v="base case has std glass types, no daylighting controls"/>
    <s v="T24 glazing performance matches prototype level, no controls installed"/>
    <x v="1239"/>
    <m/>
    <m/>
    <m/>
    <s v="Standard"/>
    <s v="D03-026"/>
    <m/>
    <s v="None"/>
    <s v="DEER2005"/>
  </r>
  <r>
    <n v="9021"/>
    <s v="D03-027"/>
    <x v="575"/>
    <s v="DEER2005"/>
    <s v="D05 v2.01"/>
    <d v="2014-03-20T12:00:00"/>
    <m/>
    <s v="RobNc"/>
    <s v="D03-027"/>
    <s v="DEER"/>
    <s v="Standard"/>
    <s v="None"/>
    <n v="0"/>
    <n v="0"/>
    <s v="None"/>
    <m/>
    <b v="0"/>
    <m/>
    <b v="0"/>
    <s v="Com"/>
    <s v="Any"/>
    <x v="1"/>
    <s v="Fenestration"/>
    <s v="Fenest"/>
    <x v="39"/>
    <m/>
    <m/>
    <m/>
    <m/>
    <s v="base case has std glass types, no daylighting controls"/>
    <s v="T24 glazing performance matches prototype level, no controls installed"/>
    <x v="1240"/>
    <m/>
    <m/>
    <m/>
    <s v="Standard"/>
    <s v="D03-027"/>
    <m/>
    <s v="None"/>
    <s v="DEER2005"/>
  </r>
  <r>
    <n v="9022"/>
    <s v="D03-028"/>
    <x v="576"/>
    <s v="DEER2005"/>
    <s v="D05 v2.01"/>
    <d v="2014-03-20T12:00:00"/>
    <m/>
    <s v="RobNc"/>
    <s v="D03-028"/>
    <s v="DEER"/>
    <s v="Standard"/>
    <s v="None"/>
    <n v="0"/>
    <n v="0"/>
    <s v="None"/>
    <m/>
    <b v="0"/>
    <m/>
    <b v="0"/>
    <s v="Com"/>
    <s v="Any"/>
    <x v="1"/>
    <s v="Fenestration"/>
    <s v="Fenest"/>
    <x v="39"/>
    <m/>
    <m/>
    <m/>
    <m/>
    <s v="base case has std glass types, no daylighting controls"/>
    <s v="T24 glazing performance matches prototype level, no controls installed"/>
    <x v="1241"/>
    <m/>
    <m/>
    <m/>
    <s v="Standard"/>
    <s v="D03-028"/>
    <m/>
    <s v="None"/>
    <s v="DEER2005"/>
  </r>
  <r>
    <n v="9023"/>
    <s v="D03-029"/>
    <x v="577"/>
    <s v="DEER2005"/>
    <s v="D05 v2.01"/>
    <d v="2014-03-20T12:00:00"/>
    <m/>
    <s v="RobNc"/>
    <s v="D03-029"/>
    <s v="DEER"/>
    <s v="Standard"/>
    <s v="None"/>
    <n v="0"/>
    <n v="0"/>
    <s v="None"/>
    <m/>
    <b v="0"/>
    <m/>
    <b v="0"/>
    <s v="Com"/>
    <s v="Any"/>
    <x v="1"/>
    <s v="Fenestration"/>
    <s v="Fenest"/>
    <x v="39"/>
    <m/>
    <m/>
    <m/>
    <m/>
    <s v="base case has std glass types, no daylighting controls"/>
    <s v="T24 glazing performance matches prototype level, no controls installed"/>
    <x v="1242"/>
    <m/>
    <m/>
    <m/>
    <s v="Standard"/>
    <s v="D03-029"/>
    <m/>
    <s v="None"/>
    <s v="DEER2005"/>
  </r>
  <r>
    <n v="9024"/>
    <s v="D03-030"/>
    <x v="578"/>
    <s v="DEER2005"/>
    <s v="D05 v2.01"/>
    <d v="2014-03-20T12:00:00"/>
    <m/>
    <s v="RobNc"/>
    <s v="D03-030"/>
    <s v="DEER"/>
    <s v="Standard"/>
    <s v="None"/>
    <n v="0"/>
    <n v="0"/>
    <s v="None"/>
    <m/>
    <b v="0"/>
    <m/>
    <b v="0"/>
    <s v="Com"/>
    <s v="Any"/>
    <x v="1"/>
    <s v="Fenestration"/>
    <s v="Fenest"/>
    <x v="39"/>
    <m/>
    <m/>
    <m/>
    <m/>
    <s v="base case has std glass types, no daylighting controls"/>
    <s v="T24 glazing performance matches prototype level, no controls installed"/>
    <x v="1243"/>
    <m/>
    <m/>
    <m/>
    <s v="Standard"/>
    <s v="D03-030"/>
    <m/>
    <s v="None"/>
    <s v="DEER2005"/>
  </r>
  <r>
    <n v="9025"/>
    <s v="D03-031"/>
    <x v="579"/>
    <s v="DEER2005"/>
    <s v="D05 v2.01"/>
    <d v="2014-03-20T12:00:00"/>
    <m/>
    <s v="RobNc"/>
    <s v="D03-031"/>
    <s v="DEER"/>
    <s v="Standard"/>
    <s v="None"/>
    <n v="0"/>
    <n v="0"/>
    <s v="None"/>
    <m/>
    <b v="0"/>
    <m/>
    <b v="0"/>
    <s v="Com"/>
    <s v="Any"/>
    <x v="1"/>
    <s v="Fenestration"/>
    <s v="Fenest"/>
    <x v="39"/>
    <m/>
    <m/>
    <m/>
    <m/>
    <s v="skylights with properties based on location, no dayltg ctrls"/>
    <s v="T24 skylight performance matches prototype level, no controls installed"/>
    <x v="1244"/>
    <m/>
    <m/>
    <m/>
    <s v="Standard"/>
    <s v="D03-031"/>
    <m/>
    <s v="None"/>
    <s v="DEER2005"/>
  </r>
  <r>
    <n v="9026"/>
    <s v="D03-032"/>
    <x v="580"/>
    <s v="DEER2005"/>
    <s v="D05 v2.01"/>
    <d v="2014-03-20T12:00:00"/>
    <m/>
    <s v="RobNc"/>
    <s v="D03-032"/>
    <s v="DEER"/>
    <s v="Standard"/>
    <s v="None"/>
    <n v="0"/>
    <n v="0"/>
    <s v="None"/>
    <m/>
    <b v="0"/>
    <m/>
    <b v="0"/>
    <s v="Com"/>
    <s v="Any"/>
    <x v="1"/>
    <s v="Fenestration"/>
    <s v="Fenest"/>
    <x v="39"/>
    <m/>
    <m/>
    <m/>
    <m/>
    <s v="skylights with properties based on location, no dayltg ctrls"/>
    <s v="T24 skylight performance matches prototype level, no controls installed"/>
    <x v="1245"/>
    <m/>
    <m/>
    <m/>
    <s v="Standard"/>
    <s v="D03-032"/>
    <m/>
    <s v="None"/>
    <s v="DEER2005"/>
  </r>
  <r>
    <n v="9027"/>
    <s v="D03-033"/>
    <x v="581"/>
    <s v="DEER2005"/>
    <s v="D05 v2.01"/>
    <d v="2014-03-20T12:00:00"/>
    <m/>
    <s v="RobNc"/>
    <s v="D03-033"/>
    <s v="DEER"/>
    <s v="Standard"/>
    <s v="None"/>
    <n v="0"/>
    <n v="0"/>
    <s v="None"/>
    <m/>
    <b v="0"/>
    <m/>
    <b v="0"/>
    <s v="Com"/>
    <s v="Any"/>
    <x v="1"/>
    <s v="Fenestration"/>
    <s v="Fenest"/>
    <x v="39"/>
    <m/>
    <m/>
    <m/>
    <m/>
    <s v="skylights with properties based on location, no dayltg ctrls"/>
    <s v="T24 skylight performance matches prototype level, no controls installed"/>
    <x v="1246"/>
    <m/>
    <m/>
    <m/>
    <s v="Standard"/>
    <s v="D03-033"/>
    <m/>
    <s v="None"/>
    <s v="DEER2005"/>
  </r>
  <r>
    <n v="9028"/>
    <s v="D03-034"/>
    <x v="582"/>
    <s v="DEER2005"/>
    <s v="D05 v2.01"/>
    <d v="2014-03-20T12:00:00"/>
    <m/>
    <s v="RobNc"/>
    <s v="D03-034"/>
    <s v="DEER"/>
    <s v="Standard"/>
    <s v="None"/>
    <n v="0"/>
    <n v="0"/>
    <s v="None"/>
    <m/>
    <b v="0"/>
    <m/>
    <b v="0"/>
    <s v="Com"/>
    <s v="Any"/>
    <x v="1"/>
    <s v="Fenestration"/>
    <s v="Fenest"/>
    <x v="39"/>
    <m/>
    <m/>
    <m/>
    <m/>
    <s v="skylights with properties based on location, no dayltg ctrls"/>
    <s v="T24 skylight performance matches prototype level, no controls installed"/>
    <x v="1247"/>
    <m/>
    <m/>
    <m/>
    <s v="Standard"/>
    <s v="D03-034"/>
    <m/>
    <s v="None"/>
    <s v="DEER2005"/>
  </r>
  <r>
    <n v="9029"/>
    <s v="D03-035"/>
    <x v="583"/>
    <s v="DEER2005"/>
    <s v="D05 v2.01"/>
    <d v="2014-03-20T12:00:00"/>
    <m/>
    <s v="RobNc"/>
    <s v="D03-035"/>
    <s v="DEER"/>
    <s v="Standard"/>
    <s v="None"/>
    <n v="0"/>
    <n v="0"/>
    <s v="None"/>
    <m/>
    <b v="0"/>
    <m/>
    <b v="0"/>
    <s v="Com"/>
    <s v="Any"/>
    <x v="1"/>
    <s v="Fenestration"/>
    <s v="Fenest"/>
    <x v="39"/>
    <m/>
    <m/>
    <m/>
    <m/>
    <s v="skylights with properties based on location, no dayltg ctrls"/>
    <s v="T24 skylight performance matches prototype level, no controls installed"/>
    <x v="1248"/>
    <m/>
    <m/>
    <m/>
    <s v="Standard"/>
    <s v="D03-035"/>
    <m/>
    <s v="None"/>
    <s v="DEER2005"/>
  </r>
  <r>
    <n v="9030"/>
    <s v="D03-036"/>
    <x v="584"/>
    <s v="DEER2005"/>
    <s v="D05 v2.01"/>
    <d v="2014-03-20T12:00:00"/>
    <m/>
    <s v="RobNc"/>
    <s v="D03-036"/>
    <s v="DEER"/>
    <s v="Standard"/>
    <s v="None"/>
    <n v="0"/>
    <n v="0"/>
    <s v="None"/>
    <m/>
    <b v="0"/>
    <m/>
    <b v="0"/>
    <s v="Com"/>
    <s v="Any"/>
    <x v="1"/>
    <s v="Fenestration"/>
    <s v="Fenest"/>
    <x v="39"/>
    <m/>
    <m/>
    <m/>
    <m/>
    <s v="skylights with properties based on location, no dayltg ctrls"/>
    <s v="T24 skylight performance matches prototype level, no controls installed"/>
    <x v="1249"/>
    <m/>
    <m/>
    <m/>
    <s v="Standard"/>
    <s v="D03-036"/>
    <m/>
    <s v="None"/>
    <s v="DEER2005"/>
  </r>
  <r>
    <n v="9031"/>
    <s v="D03-037"/>
    <x v="585"/>
    <s v="DEER2005"/>
    <s v="D05 v2.01"/>
    <d v="2014-03-20T12:00:00"/>
    <m/>
    <s v="RobNc"/>
    <s v="D03-037"/>
    <s v="DEER"/>
    <s v="Standard"/>
    <s v="None"/>
    <n v="0"/>
    <n v="0"/>
    <s v="None"/>
    <m/>
    <b v="0"/>
    <m/>
    <b v="0"/>
    <s v="Com"/>
    <s v="Any"/>
    <x v="1"/>
    <s v="Fenestration"/>
    <s v="Fenest"/>
    <x v="39"/>
    <m/>
    <m/>
    <m/>
    <m/>
    <s v="skylights with properties based on location, no dayltg ctrls"/>
    <s v="T24 skylight performance matches prototype level, no controls installed"/>
    <x v="1250"/>
    <m/>
    <m/>
    <m/>
    <s v="Standard"/>
    <s v="D03-037"/>
    <m/>
    <s v="None"/>
    <s v="DEER2005"/>
  </r>
  <r>
    <n v="9032"/>
    <s v="D03-038"/>
    <x v="586"/>
    <s v="DEER2005"/>
    <s v="D05 v2.01"/>
    <d v="2014-03-20T12:00:00"/>
    <m/>
    <s v="RobNc"/>
    <s v="D03-038"/>
    <s v="DEER"/>
    <s v="Standard"/>
    <s v="None"/>
    <n v="0"/>
    <n v="0"/>
    <s v="None"/>
    <m/>
    <b v="0"/>
    <m/>
    <b v="0"/>
    <s v="Com"/>
    <s v="Any"/>
    <x v="1"/>
    <s v="Fenestration"/>
    <s v="Fenest"/>
    <x v="39"/>
    <m/>
    <m/>
    <m/>
    <m/>
    <s v="skylights with properties based on location, no dayltg ctrls"/>
    <s v="T24 skylight performance matches prototype level, no controls installed"/>
    <x v="1251"/>
    <m/>
    <m/>
    <m/>
    <s v="Standard"/>
    <s v="D03-038"/>
    <m/>
    <s v="None"/>
    <s v="DEER2005"/>
  </r>
  <r>
    <n v="9033"/>
    <s v="D03-039"/>
    <x v="587"/>
    <s v="DEER2005"/>
    <s v="D05 v2.01"/>
    <d v="2014-03-20T12:00:00"/>
    <m/>
    <s v="RobNc"/>
    <s v="D03-039"/>
    <s v="DEER"/>
    <s v="Standard"/>
    <s v="None"/>
    <n v="0"/>
    <n v="0"/>
    <s v="None"/>
    <m/>
    <b v="0"/>
    <m/>
    <b v="0"/>
    <s v="Com"/>
    <s v="Any"/>
    <x v="1"/>
    <s v="Fenestration"/>
    <s v="Fenest"/>
    <x v="39"/>
    <m/>
    <m/>
    <m/>
    <m/>
    <s v="skylights with properties based on location, no dayltg ctrls"/>
    <s v="T24 skylight performance matches prototype level, no controls installed"/>
    <x v="1252"/>
    <m/>
    <m/>
    <m/>
    <s v="Standard"/>
    <s v="D03-039"/>
    <m/>
    <s v="None"/>
    <s v="DEER2005"/>
  </r>
  <r>
    <n v="9034"/>
    <s v="D03-044"/>
    <x v="588"/>
    <s v="DEER2005"/>
    <s v="D05 v2.01"/>
    <d v="2014-03-20T12:00:00"/>
    <m/>
    <s v="ErRul"/>
    <s v="D03-044"/>
    <s v="DEER"/>
    <s v="Standard"/>
    <s v="None"/>
    <n v="0"/>
    <n v="0"/>
    <s v="None"/>
    <m/>
    <b v="0"/>
    <m/>
    <b v="0"/>
    <s v="Com"/>
    <s v="Any"/>
    <x v="2"/>
    <s v="SpaceCool"/>
    <s v="LiquidCirc"/>
    <x v="40"/>
    <m/>
    <m/>
    <m/>
    <m/>
    <s v="Constant chilled water temperature"/>
    <s v="T24 minimum: variable flow CHW loop w/VSD pump"/>
    <x v="1253"/>
    <m/>
    <m/>
    <m/>
    <s v="Standard"/>
    <s v="D03-044"/>
    <m/>
    <s v="None"/>
    <s v="DEER2005"/>
  </r>
  <r>
    <n v="9035"/>
    <s v="D03-045"/>
    <x v="589"/>
    <s v="DEER2005"/>
    <s v="D05 v2.01"/>
    <d v="2014-03-20T12:00:00"/>
    <m/>
    <s v="ErRul"/>
    <s v="D03-045"/>
    <s v="DEER"/>
    <s v="Standard"/>
    <s v="None"/>
    <n v="0"/>
    <n v="0"/>
    <s v="None"/>
    <m/>
    <b v="0"/>
    <m/>
    <b v="0"/>
    <s v="Com"/>
    <s v="Any"/>
    <x v="2"/>
    <s v="SpaceHeat"/>
    <s v="LiquidCirc"/>
    <x v="40"/>
    <m/>
    <m/>
    <m/>
    <m/>
    <s v="Constant hot water temperature"/>
    <s v="T24 minimum: variable flow HW loop w/VSD pump"/>
    <x v="1254"/>
    <m/>
    <m/>
    <m/>
    <s v="Standard"/>
    <s v="D03-045"/>
    <m/>
    <s v="None"/>
    <s v="DEER2005"/>
  </r>
  <r>
    <n v="9036"/>
    <s v="D03-046"/>
    <x v="590"/>
    <s v="DEER2005"/>
    <s v="D05 v2.01"/>
    <d v="2014-03-20T12:00:00"/>
    <m/>
    <s v="RobNc"/>
    <s v="D03-046"/>
    <s v="DEER"/>
    <s v="Standard"/>
    <s v="None"/>
    <n v="0"/>
    <n v="0"/>
    <s v="None"/>
    <m/>
    <b v="0"/>
    <m/>
    <b v="0"/>
    <s v="Com"/>
    <s v="Any"/>
    <x v="2"/>
    <s v="SpaceCool"/>
    <s v="LiquidCirc"/>
    <x v="41"/>
    <m/>
    <m/>
    <m/>
    <m/>
    <s v="3-way valves in chilled water loop"/>
    <s v="T24 minimum: variable flow CHW loop w/VSD pump"/>
    <x v="1255"/>
    <m/>
    <m/>
    <m/>
    <s v="Standard"/>
    <s v="D03-046"/>
    <m/>
    <s v="None"/>
    <s v="DEER2005"/>
  </r>
  <r>
    <n v="9037"/>
    <s v="D03-047"/>
    <x v="591"/>
    <s v="DEER2005"/>
    <s v="D05 v2.01"/>
    <d v="2014-03-20T12:00:00"/>
    <m/>
    <s v="ErRul"/>
    <s v="D03-047"/>
    <s v="DEER"/>
    <s v="Standard"/>
    <s v="None"/>
    <n v="0"/>
    <n v="0"/>
    <s v="None"/>
    <m/>
    <b v="0"/>
    <m/>
    <b v="0"/>
    <s v="Com"/>
    <s v="Any"/>
    <x v="2"/>
    <s v="SpaceCool"/>
    <s v="LiquidCirc"/>
    <x v="41"/>
    <m/>
    <m/>
    <m/>
    <m/>
    <s v="2-way valves, with single speed pump"/>
    <s v="T24 minimum: variable flow CHW loop w/VSD pump"/>
    <x v="1256"/>
    <m/>
    <m/>
    <m/>
    <s v="Standard"/>
    <s v="D03-047"/>
    <m/>
    <s v="None"/>
    <s v="DEER2005"/>
  </r>
  <r>
    <n v="9038"/>
    <s v="D03-048"/>
    <x v="592"/>
    <s v="DEER2005"/>
    <s v="D05 v2.01"/>
    <d v="2014-03-20T12:00:00"/>
    <m/>
    <s v="RobNc"/>
    <s v="D03-048"/>
    <s v="DEER"/>
    <s v="Standard"/>
    <s v="None"/>
    <n v="0"/>
    <n v="0"/>
    <s v="None"/>
    <m/>
    <b v="0"/>
    <m/>
    <b v="0"/>
    <s v="Com"/>
    <s v="Any"/>
    <x v="2"/>
    <s v="SpaceHeat"/>
    <s v="LiquidCirc"/>
    <x v="41"/>
    <m/>
    <m/>
    <m/>
    <m/>
    <s v="3-way valves in hot water loop"/>
    <s v="T24 minimum: variable flow HW loop w/VSD pump"/>
    <x v="1255"/>
    <m/>
    <m/>
    <m/>
    <s v="Standard"/>
    <s v="D03-048"/>
    <m/>
    <s v="None"/>
    <s v="DEER2005"/>
  </r>
  <r>
    <n v="9039"/>
    <s v="D03-049"/>
    <x v="593"/>
    <s v="DEER2005"/>
    <s v="D05 v2.01"/>
    <d v="2014-03-20T12:00:00"/>
    <m/>
    <s v="RobNc"/>
    <s v="D03-049"/>
    <s v="DEER"/>
    <s v="Standard"/>
    <s v="None"/>
    <n v="0"/>
    <n v="0"/>
    <s v="None"/>
    <m/>
    <b v="0"/>
    <m/>
    <b v="0"/>
    <s v="Com"/>
    <s v="Any"/>
    <x v="2"/>
    <s v="SpaceHeat"/>
    <s v="LiquidCirc"/>
    <x v="41"/>
    <m/>
    <m/>
    <m/>
    <m/>
    <s v="2-way valves, with single speed pump"/>
    <s v="T24 minimum: variable flow HW loop w/VSD pump"/>
    <x v="1257"/>
    <m/>
    <m/>
    <m/>
    <s v="Standard"/>
    <s v="D03-049"/>
    <m/>
    <s v="None"/>
    <s v="DEER2005"/>
  </r>
  <r>
    <n v="9040"/>
    <s v="D03-050"/>
    <x v="594"/>
    <s v="DEER2005"/>
    <s v="D05 v2.01"/>
    <d v="2014-03-20T12:00:00"/>
    <m/>
    <s v="ErRul"/>
    <s v="D03-050"/>
    <s v="DEER"/>
    <s v="Standard"/>
    <s v="None"/>
    <n v="0"/>
    <n v="0"/>
    <s v="None"/>
    <m/>
    <b v="0"/>
    <m/>
    <b v="0"/>
    <s v="Com"/>
    <s v="Any"/>
    <x v="2"/>
    <s v="HeatCool"/>
    <s v="HV_AirDist"/>
    <x v="42"/>
    <m/>
    <m/>
    <m/>
    <m/>
    <s v="Constant Volume air flow"/>
    <s v="T24 minimum: VAV w/30% min-cfm-ratio &amp; w/VSD fans"/>
    <x v="1258"/>
    <m/>
    <m/>
    <m/>
    <s v="Standard"/>
    <s v="D03-050"/>
    <m/>
    <s v="None"/>
    <s v="DEER2005"/>
  </r>
  <r>
    <n v="9041"/>
    <s v="D03-051"/>
    <x v="595"/>
    <s v="DEER2005"/>
    <s v="D05 v2.01"/>
    <d v="2014-03-20T12:00:00"/>
    <m/>
    <s v="ErRul"/>
    <s v="D03-051"/>
    <s v="DEER"/>
    <s v="Standard"/>
    <s v="None"/>
    <n v="0"/>
    <n v="0"/>
    <s v="None"/>
    <m/>
    <b v="0"/>
    <m/>
    <b v="0"/>
    <s v="Com"/>
    <s v="Any"/>
    <x v="2"/>
    <s v="VentAirDist"/>
    <s v="HV_AirDist"/>
    <x v="43"/>
    <m/>
    <m/>
    <m/>
    <m/>
    <s v="damper controlled VAV with 30% min-cfm-ratio"/>
    <s v="T24 minimum: VAV w/30% min-cfm-ratio &amp; w/VSD fans"/>
    <x v="1259"/>
    <m/>
    <m/>
    <m/>
    <s v="Standard"/>
    <s v="D03-051"/>
    <m/>
    <s v="None"/>
    <s v="DEER2005"/>
  </r>
  <r>
    <n v="9042"/>
    <s v="D03-053"/>
    <x v="596"/>
    <s v="DEER2005"/>
    <s v="D05 v2.01"/>
    <d v="2014-03-20T12:00:00"/>
    <m/>
    <s v="RobNc"/>
    <s v="D03-053"/>
    <s v="DEER"/>
    <s v="Standard"/>
    <s v="None"/>
    <n v="0"/>
    <n v="0"/>
    <s v="None"/>
    <m/>
    <b v="0"/>
    <m/>
    <b v="0"/>
    <s v="Com"/>
    <s v="Any"/>
    <x v="2"/>
    <s v="SpaceCool"/>
    <s v="EvapCool_eq"/>
    <x v="44"/>
    <m/>
    <m/>
    <m/>
    <m/>
    <s v="Central system: Chlr type, eff. and cond type based on bldg/vintage"/>
    <s v="T24 HVAC matches prototype characteristics"/>
    <x v="1260"/>
    <m/>
    <m/>
    <m/>
    <s v="Standard"/>
    <s v="D03-053"/>
    <m/>
    <s v="None"/>
    <s v="DEER2005"/>
  </r>
  <r>
    <n v="9043"/>
    <s v="D03-054"/>
    <x v="597"/>
    <s v="DEER2005"/>
    <s v="D05 v2.01"/>
    <d v="2014-03-20T12:00:00"/>
    <m/>
    <s v="RobNc"/>
    <s v="D03-054"/>
    <s v="DEER"/>
    <s v="Standard"/>
    <s v="None"/>
    <n v="0"/>
    <n v="0"/>
    <s v="None"/>
    <m/>
    <b v="0"/>
    <m/>
    <b v="0"/>
    <s v="Com"/>
    <s v="Any"/>
    <x v="2"/>
    <s v="SpaceCool"/>
    <s v="EvapCool_eq"/>
    <x v="44"/>
    <m/>
    <m/>
    <m/>
    <m/>
    <s v="no evaporative cooling"/>
    <s v="T24 HVAC matches prototype characteristics"/>
    <x v="1260"/>
    <m/>
    <m/>
    <m/>
    <s v="Standard"/>
    <s v="D03-054"/>
    <m/>
    <s v="None"/>
    <s v="DEER2005"/>
  </r>
  <r>
    <n v="9044"/>
    <s v="D03-055"/>
    <x v="598"/>
    <s v="DEER2005"/>
    <s v="D05 v2.01"/>
    <d v="2014-03-20T12:00:00"/>
    <m/>
    <s v="RobNc"/>
    <s v="D03-055"/>
    <s v="DEER"/>
    <s v="Standard"/>
    <s v="None"/>
    <n v="0"/>
    <n v="0"/>
    <s v="None"/>
    <m/>
    <b v="0"/>
    <m/>
    <b v="0"/>
    <s v="Com"/>
    <s v="Any"/>
    <x v="2"/>
    <s v="VentAirDist"/>
    <s v="HV_AirDist"/>
    <x v="42"/>
    <m/>
    <m/>
    <m/>
    <m/>
    <s v="ventilation rate increased by 25%"/>
    <s v="T24 ventilation matches baseline characteristics"/>
    <x v="1261"/>
    <m/>
    <m/>
    <m/>
    <s v="Standard"/>
    <s v="D03-055"/>
    <m/>
    <s v="None"/>
    <s v="DEER2005"/>
  </r>
  <r>
    <n v="9045"/>
    <s v="D03-056"/>
    <x v="599"/>
    <s v="DEER2005"/>
    <s v="D05 v2.01"/>
    <d v="2014-03-20T12:00:00"/>
    <m/>
    <s v="RobNc"/>
    <s v="D03-056"/>
    <s v="DEER"/>
    <s v="Standard"/>
    <s v="None"/>
    <n v="0"/>
    <n v="0"/>
    <s v="None"/>
    <m/>
    <b v="0"/>
    <m/>
    <b v="0"/>
    <s v="Com"/>
    <s v="Any"/>
    <x v="2"/>
    <s v="SpaceHeat"/>
    <s v="HV_AirDist"/>
    <x v="45"/>
    <m/>
    <m/>
    <m/>
    <m/>
    <s v="no exhaust heat recovery"/>
    <s v="T24 minimum: no exhaust heat recovery"/>
    <x v="1262"/>
    <m/>
    <m/>
    <m/>
    <s v="Standard"/>
    <s v="D03-056"/>
    <m/>
    <s v="None"/>
    <s v="DEER2005"/>
  </r>
  <r>
    <n v="9046"/>
    <s v="D03-057"/>
    <x v="600"/>
    <s v="DEER2005"/>
    <s v="D05 v2.01"/>
    <d v="2014-03-20T12:00:00"/>
    <m/>
    <s v="RobNc"/>
    <s v="D03-057"/>
    <s v="DEER"/>
    <s v="Standard"/>
    <s v="None"/>
    <n v="0"/>
    <n v="0"/>
    <s v="None"/>
    <m/>
    <b v="0"/>
    <m/>
    <b v="0"/>
    <s v="Com"/>
    <s v="Any"/>
    <x v="2"/>
    <s v="SpaceHeat"/>
    <s v="HV_AirDist"/>
    <x v="45"/>
    <m/>
    <m/>
    <m/>
    <m/>
    <s v="no exhaust heat recovery"/>
    <s v="T24 minimum: no exhaust heat recovery"/>
    <x v="1263"/>
    <m/>
    <m/>
    <m/>
    <s v="Standard"/>
    <s v="D03-057"/>
    <m/>
    <s v="None"/>
    <s v="DEER2005"/>
  </r>
  <r>
    <n v="9047"/>
    <s v="D03-058"/>
    <x v="601"/>
    <s v="DEER2005"/>
    <s v="D05 v2.01"/>
    <d v="2014-03-20T12:00:00"/>
    <m/>
    <s v="RobNc"/>
    <s v="D03-058"/>
    <s v="DEER"/>
    <s v="Standard"/>
    <s v="None"/>
    <n v="0"/>
    <n v="0"/>
    <s v="None"/>
    <m/>
    <b v="0"/>
    <m/>
    <b v="0"/>
    <s v="Com"/>
    <s v="Any"/>
    <x v="2"/>
    <s v="SpaceCool"/>
    <s v="HV_AirDist"/>
    <x v="46"/>
    <m/>
    <m/>
    <m/>
    <m/>
    <s v="No Economizer"/>
    <s v="T24 baseline matches prototype"/>
    <x v="1264"/>
    <m/>
    <m/>
    <m/>
    <s v="Standard"/>
    <s v="D03-058"/>
    <m/>
    <s v="None"/>
    <s v="DEER2005"/>
  </r>
  <r>
    <n v="9048"/>
    <s v="D03-059"/>
    <x v="602"/>
    <s v="DEER2005"/>
    <s v="D05 v2.01"/>
    <d v="2014-03-20T12:00:00"/>
    <m/>
    <s v="RobNc"/>
    <s v="D03-059"/>
    <s v="DEER"/>
    <s v="Standard"/>
    <s v="None"/>
    <n v="0"/>
    <n v="0"/>
    <s v="None"/>
    <m/>
    <b v="0"/>
    <m/>
    <b v="0"/>
    <s v="Com"/>
    <s v="Any"/>
    <x v="2"/>
    <s v="SpaceCool"/>
    <s v="HV_AirDist"/>
    <x v="46"/>
    <m/>
    <m/>
    <m/>
    <m/>
    <s v="No Economizer"/>
    <s v="T24 baseline matches prototype"/>
    <x v="1265"/>
    <m/>
    <m/>
    <m/>
    <s v="Standard"/>
    <s v="D03-059"/>
    <m/>
    <s v="None"/>
    <s v="DEER2005"/>
  </r>
  <r>
    <n v="9049"/>
    <s v="D03-060"/>
    <x v="603"/>
    <s v="DEER2005"/>
    <s v="D05 v2.01"/>
    <d v="2014-03-20T12:00:00"/>
    <m/>
    <s v="RobNc"/>
    <s v="D03-060"/>
    <s v="DEER"/>
    <s v="Standard"/>
    <s v="None"/>
    <n v="0"/>
    <n v="0"/>
    <s v="None"/>
    <m/>
    <b v="0"/>
    <m/>
    <b v="0"/>
    <s v="Com"/>
    <s v="Any"/>
    <x v="2"/>
    <s v="HeatCool"/>
    <s v="HV_AirDist"/>
    <x v="46"/>
    <m/>
    <m/>
    <m/>
    <m/>
    <s v="degraded base econo performance, DB limit = 55, Max OSA = 60%"/>
    <s v="T24 minimum: economizer matches baseline characteristics"/>
    <x v="1266"/>
    <m/>
    <m/>
    <m/>
    <s v="Standard"/>
    <s v="D03-060"/>
    <m/>
    <s v="None"/>
    <s v="DEER2005"/>
  </r>
  <r>
    <n v="9050"/>
    <s v="D03-062"/>
    <x v="604"/>
    <s v="DEER2005"/>
    <s v="D05 v2.01"/>
    <d v="2014-03-20T12:00:00"/>
    <m/>
    <s v="RobNc"/>
    <s v="D03-062"/>
    <s v="DEER"/>
    <s v="Standard"/>
    <s v="None"/>
    <n v="0"/>
    <n v="0"/>
    <s v="None"/>
    <m/>
    <b v="0"/>
    <m/>
    <b v="0"/>
    <s v="Com"/>
    <s v="Any"/>
    <x v="2"/>
    <s v="HtRej"/>
    <s v="dxAC_equip"/>
    <x v="7"/>
    <m/>
    <m/>
    <m/>
    <m/>
    <s v="Packaged system with air-cooled condenser"/>
    <s v="T24 minimum: air-cooled package A/C EER = 10.1"/>
    <x v="1267"/>
    <m/>
    <m/>
    <m/>
    <s v="Standard"/>
    <s v="D03-062"/>
    <m/>
    <s v="None"/>
    <s v="DEER2005"/>
  </r>
  <r>
    <n v="9051"/>
    <s v="D03-063"/>
    <x v="605"/>
    <s v="DEER2005"/>
    <s v="D05 v2.01"/>
    <d v="2014-03-20T12:00:00"/>
    <m/>
    <s v="ErRul"/>
    <s v="D03-063"/>
    <s v="DEER"/>
    <s v="Standard"/>
    <s v="None"/>
    <n v="0"/>
    <n v="0"/>
    <s v="None"/>
    <m/>
    <b v="0"/>
    <m/>
    <b v="0"/>
    <s v="Com"/>
    <s v="Any"/>
    <x v="2"/>
    <s v="HtRej"/>
    <s v="HeatReject"/>
    <x v="47"/>
    <m/>
    <m/>
    <m/>
    <m/>
    <s v="Single-speed tower fans on all central plants"/>
    <s v="T24 minimum: two-speed tower fans"/>
    <x v="1268"/>
    <m/>
    <m/>
    <m/>
    <s v="Standard"/>
    <s v="D03-063"/>
    <m/>
    <s v="None"/>
    <s v="DEER2005"/>
  </r>
  <r>
    <n v="9052"/>
    <s v="D03-064"/>
    <x v="606"/>
    <s v="DEER2005"/>
    <s v="D05 v2.01"/>
    <d v="2014-03-20T12:00:00"/>
    <m/>
    <s v="ErRobNc"/>
    <s v="D03-064"/>
    <s v="DEER"/>
    <s v="Standard"/>
    <s v="None"/>
    <n v="0"/>
    <n v="0"/>
    <s v="None"/>
    <m/>
    <b v="0"/>
    <m/>
    <b v="0"/>
    <s v="Com"/>
    <s v="Any"/>
    <x v="2"/>
    <s v="HtRej"/>
    <s v="HeatReject"/>
    <x v="47"/>
    <m/>
    <m/>
    <m/>
    <m/>
    <s v="Two-speed tower fans on all central plants"/>
    <s v="T24 minimum: two-speed tower fans"/>
    <x v="1269"/>
    <m/>
    <m/>
    <m/>
    <s v="Standard"/>
    <s v="D03-064"/>
    <m/>
    <s v="None"/>
    <s v="DEER2005"/>
  </r>
  <r>
    <n v="9053"/>
    <s v="D03-065"/>
    <x v="607"/>
    <s v="DEER2005"/>
    <s v="D05 v2.01"/>
    <d v="2014-03-20T12:00:00"/>
    <m/>
    <s v="RobNc"/>
    <s v="D03-065"/>
    <s v="DEER"/>
    <s v="Standard"/>
    <s v="None"/>
    <n v="0"/>
    <n v="0"/>
    <s v="None"/>
    <m/>
    <b v="0"/>
    <m/>
    <b v="0"/>
    <s v="Com"/>
    <s v="Any"/>
    <x v="2"/>
    <s v="SpaceHeat"/>
    <s v="SpaceHtg_eq"/>
    <x v="13"/>
    <m/>
    <m/>
    <m/>
    <m/>
    <s v="packaged system with 78 AFUE furnace"/>
    <s v="T24 minimum: furnace AFUE = 78"/>
    <x v="1270"/>
    <m/>
    <m/>
    <m/>
    <s v="Standard"/>
    <s v="D03-065"/>
    <s v="replaced with D03-065-AFUE90 thru D03-065-AFUE98"/>
    <s v="None"/>
    <s v="DEER2005"/>
  </r>
  <r>
    <n v="9054"/>
    <s v="D03-065-AFUE90"/>
    <x v="608"/>
    <s v="DEER2005"/>
    <s v="D05 v4.01"/>
    <d v="2014-03-20T12:00:00"/>
    <m/>
    <s v="ErRobNc"/>
    <s v="Com-Furnace-dHIR"/>
    <s v="NonDEER"/>
    <s v="Scaled"/>
    <s v="Delta"/>
    <n v="7.2900000000000006E-2"/>
    <n v="8.8599999999999998E-2"/>
    <s v="None"/>
    <m/>
    <b v="0"/>
    <m/>
    <b v="0"/>
    <s v="Com"/>
    <s v="Any"/>
    <x v="2"/>
    <s v="SpaceHeat"/>
    <s v="SpaceHtg_eq"/>
    <x v="13"/>
    <m/>
    <m/>
    <m/>
    <m/>
    <s v="Packaged Furnace AFUE 78"/>
    <s v="Packaged Furnace AFUE 80"/>
    <x v="1271"/>
    <m/>
    <m/>
    <m/>
    <s v="Standard"/>
    <m/>
    <s v="based on D03-065"/>
    <s v="None"/>
    <s v="DEER2005"/>
  </r>
  <r>
    <n v="9055"/>
    <s v="D03-065-AFUE91"/>
    <x v="609"/>
    <s v="DEER2005"/>
    <s v="D05 v4.01"/>
    <d v="2014-03-20T12:00:00"/>
    <m/>
    <s v="ErRobNc"/>
    <s v="Com-Furnace-dHIR"/>
    <s v="NonDEER"/>
    <s v="Scaled"/>
    <s v="Delta"/>
    <n v="7.9699999999999993E-2"/>
    <n v="9.5399999999999999E-2"/>
    <s v="None"/>
    <m/>
    <b v="0"/>
    <m/>
    <b v="0"/>
    <s v="Com"/>
    <s v="Any"/>
    <x v="2"/>
    <s v="SpaceHeat"/>
    <s v="SpaceHtg_eq"/>
    <x v="13"/>
    <m/>
    <m/>
    <m/>
    <m/>
    <s v="Packaged Furnace AFUE 78"/>
    <s v="Packaged Furnace AFUE 80"/>
    <x v="1272"/>
    <m/>
    <m/>
    <m/>
    <s v="Standard"/>
    <m/>
    <s v="based on D03-065"/>
    <s v="None"/>
    <s v="DEER2005"/>
  </r>
  <r>
    <n v="9056"/>
    <s v="D03-065-AFUE92"/>
    <x v="610"/>
    <s v="DEER2005"/>
    <s v="D05 v4.01"/>
    <d v="2014-03-20T12:00:00"/>
    <m/>
    <s v="ErRobNc"/>
    <s v="Com-Furnace-dHIR"/>
    <s v="NonDEER"/>
    <s v="Scaled"/>
    <s v="Delta"/>
    <n v="8.6400000000000005E-2"/>
    <n v="0.10199999999999999"/>
    <s v="None"/>
    <m/>
    <b v="0"/>
    <m/>
    <b v="0"/>
    <s v="Com"/>
    <s v="Any"/>
    <x v="2"/>
    <s v="SpaceHeat"/>
    <s v="SpaceHtg_eq"/>
    <x v="13"/>
    <m/>
    <m/>
    <m/>
    <m/>
    <s v="Packaged Furnace AFUE 78"/>
    <s v="Packaged Furnace AFUE 80"/>
    <x v="1273"/>
    <m/>
    <m/>
    <m/>
    <s v="Standard"/>
    <m/>
    <s v="based on D03-065"/>
    <s v="None"/>
    <s v="DEER2005"/>
  </r>
  <r>
    <n v="9057"/>
    <s v="D03-065-AFUE93"/>
    <x v="611"/>
    <s v="DEER2005"/>
    <s v="D05 v4.01"/>
    <d v="2014-03-20T12:00:00"/>
    <m/>
    <s v="ErRobNc"/>
    <s v="Com-Furnace-dHIR"/>
    <s v="NonDEER"/>
    <s v="Scaled"/>
    <s v="Delta"/>
    <n v="9.3100000000000002E-2"/>
    <n v="0.109"/>
    <s v="None"/>
    <m/>
    <b v="0"/>
    <m/>
    <b v="0"/>
    <s v="Com"/>
    <s v="Any"/>
    <x v="2"/>
    <s v="SpaceHeat"/>
    <s v="SpaceHtg_eq"/>
    <x v="13"/>
    <m/>
    <m/>
    <m/>
    <m/>
    <s v="Packaged Furnace AFUE 78"/>
    <s v="Packaged Furnace AFUE 80"/>
    <x v="1274"/>
    <m/>
    <m/>
    <m/>
    <s v="Standard"/>
    <m/>
    <s v="based on D03-065"/>
    <s v="None"/>
    <s v="DEER2005"/>
  </r>
  <r>
    <n v="9058"/>
    <s v="D03-065-AFUE94"/>
    <x v="612"/>
    <s v="DEER2005"/>
    <s v="D05 v4.01"/>
    <d v="2014-03-20T12:00:00"/>
    <m/>
    <s v="ErRobNc"/>
    <s v="Com-Furnace-dHIR"/>
    <s v="NonDEER"/>
    <s v="Scaled"/>
    <s v="Delta"/>
    <n v="9.9599999999999994E-2"/>
    <n v="0.115"/>
    <s v="None"/>
    <m/>
    <b v="0"/>
    <m/>
    <b v="0"/>
    <s v="Com"/>
    <s v="Any"/>
    <x v="2"/>
    <s v="SpaceHeat"/>
    <s v="SpaceHtg_eq"/>
    <x v="13"/>
    <m/>
    <m/>
    <m/>
    <m/>
    <s v="Packaged Furnace AFUE 78"/>
    <s v="Packaged Furnace AFUE 80"/>
    <x v="1275"/>
    <m/>
    <m/>
    <m/>
    <s v="Standard"/>
    <m/>
    <s v="based on D03-065"/>
    <s v="None"/>
    <s v="DEER2005"/>
  </r>
  <r>
    <n v="9059"/>
    <s v="D03-065-AFUE95"/>
    <x v="613"/>
    <s v="DEER2005"/>
    <s v="D05 v4.01"/>
    <d v="2014-03-20T12:00:00"/>
    <m/>
    <s v="ErRobNc"/>
    <s v="Com-Furnace-dHIR"/>
    <s v="NonDEER"/>
    <s v="Scaled"/>
    <s v="Delta"/>
    <n v="0.106"/>
    <n v="0.122"/>
    <s v="None"/>
    <m/>
    <b v="0"/>
    <m/>
    <b v="0"/>
    <s v="Com"/>
    <s v="Any"/>
    <x v="2"/>
    <s v="SpaceHeat"/>
    <s v="SpaceHtg_eq"/>
    <x v="13"/>
    <m/>
    <m/>
    <m/>
    <m/>
    <s v="Packaged Furnace AFUE 78"/>
    <s v="Packaged Furnace AFUE 80"/>
    <x v="1276"/>
    <m/>
    <m/>
    <m/>
    <s v="Standard"/>
    <m/>
    <s v="based on D03-065"/>
    <s v="None"/>
    <s v="DEER2005"/>
  </r>
  <r>
    <n v="9060"/>
    <s v="D03-065-AFUE96"/>
    <x v="614"/>
    <s v="DEER2005"/>
    <s v="D05 v4.01"/>
    <d v="2014-03-20T12:00:00"/>
    <m/>
    <s v="ErRobNc"/>
    <s v="Com-Furnace-dHIR"/>
    <s v="NonDEER"/>
    <s v="Scaled"/>
    <s v="Delta"/>
    <n v="0.113"/>
    <n v="0.128"/>
    <s v="None"/>
    <m/>
    <b v="0"/>
    <m/>
    <b v="0"/>
    <s v="Com"/>
    <s v="Any"/>
    <x v="2"/>
    <s v="SpaceHeat"/>
    <s v="SpaceHtg_eq"/>
    <x v="13"/>
    <m/>
    <m/>
    <m/>
    <m/>
    <s v="Packaged Furnace AFUE 78"/>
    <s v="Packaged Furnace AFUE 80"/>
    <x v="1277"/>
    <m/>
    <m/>
    <m/>
    <s v="Standard"/>
    <m/>
    <s v="based on D03-065"/>
    <s v="None"/>
    <s v="DEER2005"/>
  </r>
  <r>
    <n v="9061"/>
    <s v="D03-065-AFUE97"/>
    <x v="615"/>
    <s v="DEER2005"/>
    <s v="D05 v4.01"/>
    <d v="2014-03-20T12:00:00"/>
    <m/>
    <s v="ErRobNc"/>
    <s v="Com-Furnace-dHIR"/>
    <s v="NonDEER"/>
    <s v="Scaled"/>
    <s v="Delta"/>
    <n v="0.11899999999999999"/>
    <n v="0.13500000000000001"/>
    <s v="None"/>
    <m/>
    <b v="0"/>
    <m/>
    <b v="0"/>
    <s v="Com"/>
    <s v="Any"/>
    <x v="2"/>
    <s v="SpaceHeat"/>
    <s v="SpaceHtg_eq"/>
    <x v="13"/>
    <m/>
    <m/>
    <m/>
    <m/>
    <s v="Packaged Furnace AFUE 78"/>
    <s v="Packaged Furnace AFUE 80"/>
    <x v="1278"/>
    <m/>
    <m/>
    <m/>
    <s v="Standard"/>
    <m/>
    <s v="based on D03-065"/>
    <s v="None"/>
    <s v="DEER2005"/>
  </r>
  <r>
    <n v="9062"/>
    <s v="D03-065-AFUE98"/>
    <x v="616"/>
    <s v="DEER2005"/>
    <s v="D05 v4.01"/>
    <d v="2014-03-20T12:00:00"/>
    <m/>
    <s v="ErRobNc"/>
    <s v="Com-Furnace-dHIR"/>
    <s v="NonDEER"/>
    <s v="Scaled"/>
    <s v="Delta"/>
    <n v="0.125"/>
    <n v="0.14099999999999999"/>
    <s v="None"/>
    <m/>
    <b v="0"/>
    <m/>
    <b v="0"/>
    <s v="Com"/>
    <s v="Any"/>
    <x v="2"/>
    <s v="SpaceHeat"/>
    <s v="SpaceHtg_eq"/>
    <x v="13"/>
    <m/>
    <m/>
    <m/>
    <m/>
    <s v="Packaged Furnace AFUE 78"/>
    <s v="Packaged Furnace AFUE 80"/>
    <x v="1279"/>
    <m/>
    <m/>
    <m/>
    <s v="Standard"/>
    <m/>
    <s v="based on D03-065"/>
    <s v="None"/>
    <s v="DEER2005"/>
  </r>
  <r>
    <n v="9063"/>
    <s v="D03-069"/>
    <x v="617"/>
    <s v="DEER2005"/>
    <s v="D05 v2.01"/>
    <d v="2014-03-20T12:00:00"/>
    <m/>
    <s v="ErRobNc"/>
    <s v="D03-069"/>
    <s v="DEER"/>
    <s v="Standard"/>
    <s v="None"/>
    <n v="0"/>
    <n v="0"/>
    <s v="None"/>
    <m/>
    <b v="0"/>
    <m/>
    <b v="0"/>
    <s v="Com"/>
    <s v="Any"/>
    <x v="2"/>
    <s v="HeatCool"/>
    <s v="dxHP_equip"/>
    <x v="48"/>
    <m/>
    <m/>
    <m/>
    <m/>
    <s v="WLHP system with 12.0 EER / 4.2 COP"/>
    <s v="T24 minimum: WLHP EER = 12.0, COP = 4.2"/>
    <x v="1280"/>
    <m/>
    <m/>
    <m/>
    <s v="Standard"/>
    <s v="D03-069"/>
    <m/>
    <s v="None"/>
    <s v="DEER2005"/>
  </r>
  <r>
    <n v="9064"/>
    <s v="D03-070"/>
    <x v="618"/>
    <s v="DEER2005"/>
    <s v="D05 v2.01"/>
    <d v="2014-03-20T12:00:00"/>
    <m/>
    <s v="ErRul"/>
    <s v="D03-070"/>
    <s v="DEER"/>
    <s v="Standard"/>
    <s v="None"/>
    <n v="0"/>
    <n v="0"/>
    <s v="None"/>
    <m/>
    <b v="0"/>
    <m/>
    <b v="0"/>
    <s v="Com"/>
    <s v="Any"/>
    <x v="2"/>
    <s v="HeatCool"/>
    <s v="LiquidCirc"/>
    <x v="41"/>
    <m/>
    <m/>
    <m/>
    <m/>
    <s v="constant flow hydronic water loop"/>
    <s v="T24 minimum: variable flow WLHP loop w/VSD pump"/>
    <x v="1281"/>
    <m/>
    <m/>
    <m/>
    <s v="Standard"/>
    <s v="D03-070"/>
    <m/>
    <s v="None"/>
    <s v="DEER2005"/>
  </r>
  <r>
    <n v="9065"/>
    <s v="D03-071"/>
    <x v="619"/>
    <s v="DEER2005"/>
    <s v="D05 v2.01"/>
    <d v="2014-03-20T12:00:00"/>
    <m/>
    <s v="ErRul"/>
    <s v="D03-071"/>
    <s v="DEER"/>
    <s v="Standard"/>
    <s v="None"/>
    <n v="0"/>
    <n v="0"/>
    <s v="None"/>
    <m/>
    <b v="0"/>
    <m/>
    <b v="0"/>
    <s v="Com"/>
    <s v="Any"/>
    <x v="2"/>
    <s v="HeatCool"/>
    <s v="HV_Tech"/>
    <x v="37"/>
    <m/>
    <m/>
    <m/>
    <m/>
    <s v="Supply fan runs continuously"/>
    <s v="T24 minimum: supply fan operation matches building operation"/>
    <x v="1282"/>
    <m/>
    <m/>
    <m/>
    <s v="Standard"/>
    <s v="D03-071"/>
    <m/>
    <s v="None"/>
    <s v="DEER2005"/>
  </r>
  <r>
    <n v="9066"/>
    <s v="D03-073"/>
    <x v="620"/>
    <s v="DEER2005"/>
    <s v="D05 v2.01"/>
    <d v="2014-03-20T12:00:00"/>
    <m/>
    <s v="ErRul"/>
    <s v="D03-073"/>
    <s v="DEER"/>
    <s v="Standard"/>
    <s v="None"/>
    <n v="0"/>
    <n v="0"/>
    <s v="None"/>
    <m/>
    <b v="0"/>
    <m/>
    <b v="0"/>
    <s v="Com"/>
    <s v="Any"/>
    <x v="2"/>
    <s v="HeatCool"/>
    <s v="HV_Tech"/>
    <x v="49"/>
    <m/>
    <m/>
    <m/>
    <m/>
    <s v="Standard building operation, no thermostat setback/setup"/>
    <s v="T24 minimum: setback programmable thermostat"/>
    <x v="1283"/>
    <m/>
    <m/>
    <m/>
    <s v="Standard"/>
    <s v="D03-073"/>
    <m/>
    <s v="None"/>
    <s v="DEER2005"/>
  </r>
  <r>
    <n v="9067"/>
    <s v="D03-075"/>
    <x v="621"/>
    <s v="DEER2005"/>
    <s v="D05 v2.01"/>
    <d v="2014-03-20T12:00:00"/>
    <m/>
    <s v="ErRul"/>
    <s v="D03-075"/>
    <s v="DEER"/>
    <s v="Standard"/>
    <s v="None"/>
    <n v="0"/>
    <n v="0"/>
    <s v="None"/>
    <m/>
    <b v="0"/>
    <m/>
    <b v="0"/>
    <s v="Com"/>
    <s v="Any"/>
    <x v="2"/>
    <s v="VentAirDist"/>
    <s v="HV_AirDist"/>
    <x v="50"/>
    <m/>
    <m/>
    <m/>
    <m/>
    <s v="Duct insulation level a function of Vintage/System type"/>
    <s v="T24 minimum: duct insulation level, R-8"/>
    <x v="1284"/>
    <m/>
    <m/>
    <m/>
    <s v="Standard"/>
    <s v="D03-075"/>
    <m/>
    <s v="None"/>
    <s v="DEER2005"/>
  </r>
  <r>
    <n v="9068"/>
    <s v="D03-082"/>
    <x v="622"/>
    <s v="DEER2005"/>
    <s v="D05 v2.01"/>
    <d v="2014-03-20T12:00:00"/>
    <m/>
    <s v="ErRobNc"/>
    <s v="D03-082"/>
    <s v="DEER"/>
    <s v="Standard"/>
    <s v="None"/>
    <n v="0"/>
    <n v="0"/>
    <s v="None"/>
    <m/>
    <b v="0"/>
    <m/>
    <b v="0"/>
    <s v="Com"/>
    <s v="Any"/>
    <x v="2"/>
    <s v="SpaceCool"/>
    <s v="dxAC_equip"/>
    <x v="8"/>
    <m/>
    <m/>
    <m/>
    <m/>
    <s v="Water-cooled packaged system (9.30 EER (based on vintage)), no economizer"/>
    <s v="T24 minimum: 13 SEER (11.09 EER) Water-Cooled Package Air Conditioner"/>
    <x v="1285"/>
    <m/>
    <m/>
    <m/>
    <s v="Standard"/>
    <s v="D03-082"/>
    <m/>
    <s v="None"/>
    <s v="DEER2005"/>
  </r>
  <r>
    <n v="9069"/>
    <s v="D03-083"/>
    <x v="623"/>
    <s v="DEER2005"/>
    <s v="D05 v2.01"/>
    <d v="2014-03-20T12:00:00"/>
    <m/>
    <s v="ErRobNc"/>
    <s v="D03-083"/>
    <s v="DEER"/>
    <s v="Standard"/>
    <s v="None"/>
    <n v="0"/>
    <n v="0"/>
    <s v="None"/>
    <m/>
    <b v="0"/>
    <m/>
    <b v="0"/>
    <s v="Com"/>
    <s v="Any"/>
    <x v="2"/>
    <s v="SpaceCool"/>
    <s v="dxAC_equip"/>
    <x v="7"/>
    <m/>
    <m/>
    <m/>
    <m/>
    <s v="Water-cooled packaged system (10.50 EER (based on vintage)), econo based on vintage"/>
    <s v="T24 minimum: 10.1 EER Water-Cooled Package Air Conditioner"/>
    <x v="1285"/>
    <m/>
    <m/>
    <m/>
    <s v="Standard"/>
    <s v="D03-083"/>
    <m/>
    <s v="None"/>
    <s v="DEER2005"/>
  </r>
  <r>
    <n v="9070"/>
    <s v="D03-084"/>
    <x v="624"/>
    <s v="DEER2005"/>
    <s v="D05 v2.01"/>
    <d v="2014-03-20T12:00:00"/>
    <m/>
    <s v="ErRobNc"/>
    <s v="D03-084"/>
    <s v="DEER"/>
    <s v="Standard"/>
    <s v="None"/>
    <n v="0"/>
    <n v="0"/>
    <s v="None"/>
    <m/>
    <b v="0"/>
    <m/>
    <b v="0"/>
    <s v="Com"/>
    <s v="Any"/>
    <x v="2"/>
    <s v="SpaceCool"/>
    <s v="dxAC_equip"/>
    <x v="51"/>
    <m/>
    <m/>
    <m/>
    <m/>
    <s v="8.88 EER (based on vintage) package terminal A/C"/>
    <s v="T24 minimum: 9.41 EER (based on vintage) package terminal A/C"/>
    <x v="1286"/>
    <m/>
    <m/>
    <m/>
    <s v="Standard"/>
    <s v="D03-084"/>
    <m/>
    <s v="None"/>
    <s v="DEER2005"/>
  </r>
  <r>
    <n v="9071"/>
    <s v="D03-085"/>
    <x v="625"/>
    <s v="DEER2005"/>
    <s v="D05 v2.01"/>
    <d v="2014-03-20T12:00:00"/>
    <m/>
    <s v="ErRobNc"/>
    <s v="D03-085"/>
    <s v="DEER"/>
    <s v="Standard"/>
    <s v="None"/>
    <n v="0"/>
    <n v="0"/>
    <s v="None"/>
    <m/>
    <b v="0"/>
    <m/>
    <b v="0"/>
    <s v="Com"/>
    <s v="Any"/>
    <x v="2"/>
    <s v="HeatCool"/>
    <s v="dxHP_equip"/>
    <x v="51"/>
    <m/>
    <m/>
    <m/>
    <m/>
    <s v="8.90 EER / 2.7 COP (based on vintage) package terminal HP"/>
    <s v="T24 minimum: 9.31 EER / 2.7 COP (based on vintage) package terminal HP"/>
    <x v="1287"/>
    <m/>
    <m/>
    <m/>
    <s v="Standard"/>
    <s v="D03-085"/>
    <m/>
    <s v="None"/>
    <s v="DEER2005"/>
  </r>
  <r>
    <n v="9072"/>
    <s v="D03-086"/>
    <x v="626"/>
    <s v="DEER2005"/>
    <s v="D05 v2.01"/>
    <d v="2014-03-20T12:00:00"/>
    <m/>
    <s v="RobNc"/>
    <s v="D03-086"/>
    <s v="DEER"/>
    <s v="Standard"/>
    <s v="None"/>
    <n v="0"/>
    <n v="0"/>
    <s v="None"/>
    <m/>
    <b v="0"/>
    <m/>
    <b v="0"/>
    <s v="Com"/>
    <s v="Any"/>
    <x v="2"/>
    <s v="VentAirDist"/>
    <s v="HV_AirDist"/>
    <x v="43"/>
    <m/>
    <m/>
    <m/>
    <m/>
    <s v="base motor efficiency based on typical motor size"/>
    <s v="T24 minimum: EPACT/NEMA std"/>
    <x v="1288"/>
    <m/>
    <m/>
    <m/>
    <s v="Standard"/>
    <s v="D03-086"/>
    <m/>
    <s v="None"/>
    <s v="DEER2005"/>
  </r>
  <r>
    <n v="9073"/>
    <s v="D03-087"/>
    <x v="627"/>
    <s v="DEER2005"/>
    <s v="D05 v2.01"/>
    <d v="2014-03-20T12:00:00"/>
    <m/>
    <s v="RobNc"/>
    <s v="D03-087"/>
    <s v="DEER"/>
    <s v="Standard"/>
    <s v="None"/>
    <n v="0"/>
    <n v="0"/>
    <s v="None"/>
    <m/>
    <b v="0"/>
    <m/>
    <b v="0"/>
    <s v="Com"/>
    <s v="Any"/>
    <x v="2"/>
    <s v="VentAirDist"/>
    <s v="HV_AirDist"/>
    <x v="52"/>
    <m/>
    <m/>
    <m/>
    <m/>
    <s v="base motor efficiency based on typical motor size"/>
    <s v="T24 minimum: EPACT/NEMA std"/>
    <x v="1288"/>
    <m/>
    <m/>
    <m/>
    <s v="Standard"/>
    <s v="D03-087"/>
    <m/>
    <s v="None"/>
    <s v="DEER2005"/>
  </r>
  <r>
    <n v="9074"/>
    <s v="D03-088"/>
    <x v="628"/>
    <s v="DEER2005"/>
    <s v="D05 v2.01"/>
    <d v="2014-03-20T12:00:00"/>
    <m/>
    <s v="ErRobNc"/>
    <s v="D03-088"/>
    <s v="DEER"/>
    <s v="Standard"/>
    <s v="None"/>
    <n v="0"/>
    <n v="0"/>
    <s v="None"/>
    <m/>
    <b v="0"/>
    <m/>
    <b v="0"/>
    <s v="Com"/>
    <s v="Any"/>
    <x v="2"/>
    <s v="HtRej"/>
    <s v="HeatReject"/>
    <x v="53"/>
    <m/>
    <m/>
    <m/>
    <m/>
    <s v="base motor efficiency based on typical motor size"/>
    <s v="T24 minimum: EPACT/NEMA std"/>
    <x v="1288"/>
    <m/>
    <m/>
    <m/>
    <s v="Standard"/>
    <s v="D03-088"/>
    <m/>
    <s v="None"/>
    <s v="DEER2005"/>
  </r>
  <r>
    <n v="9075"/>
    <s v="D03-089"/>
    <x v="629"/>
    <s v="DEER2005"/>
    <s v="D05 v2.01"/>
    <d v="2014-03-20T12:00:00"/>
    <m/>
    <s v="ErRobNc"/>
    <s v="D03-089"/>
    <s v="DEER"/>
    <s v="Standard"/>
    <s v="None"/>
    <n v="0"/>
    <n v="0"/>
    <s v="None"/>
    <m/>
    <b v="0"/>
    <m/>
    <b v="0"/>
    <s v="Com"/>
    <s v="Any"/>
    <x v="2"/>
    <s v="SpaceCool"/>
    <s v="LiquidCirc"/>
    <x v="54"/>
    <m/>
    <m/>
    <m/>
    <m/>
    <s v="base motor efficiency based on typical motor size"/>
    <s v="T24 minimum: EPACT/NEMA std"/>
    <x v="1288"/>
    <m/>
    <m/>
    <m/>
    <s v="Standard"/>
    <s v="D03-089"/>
    <m/>
    <s v="None"/>
    <s v="DEER2005"/>
  </r>
  <r>
    <n v="9076"/>
    <s v="D03-090"/>
    <x v="630"/>
    <s v="DEER2005"/>
    <s v="D05 v2.01"/>
    <d v="2014-03-20T12:00:00"/>
    <m/>
    <s v="ErRobNc"/>
    <s v="D03-090"/>
    <s v="DEER"/>
    <s v="Standard"/>
    <s v="None"/>
    <n v="0"/>
    <n v="0"/>
    <s v="None"/>
    <m/>
    <b v="0"/>
    <m/>
    <b v="0"/>
    <s v="Com"/>
    <s v="Any"/>
    <x v="2"/>
    <s v="SpaceHeat"/>
    <s v="LiquidCirc"/>
    <x v="54"/>
    <m/>
    <m/>
    <m/>
    <m/>
    <s v="base motor efficiency based on typical motor size"/>
    <s v="T24 minimum: EPACT/NEMA std"/>
    <x v="1288"/>
    <m/>
    <m/>
    <m/>
    <s v="Standard"/>
    <s v="D03-090"/>
    <m/>
    <s v="None"/>
    <s v="DEER2005"/>
  </r>
  <r>
    <n v="9077"/>
    <s v="D03-091"/>
    <x v="631"/>
    <s v="DEER2005"/>
    <s v="D05 v2.01"/>
    <d v="2014-03-20T12:00:00"/>
    <m/>
    <s v="ErRul"/>
    <s v="D03-091"/>
    <s v="DEER"/>
    <s v="Standard"/>
    <s v="None"/>
    <n v="0"/>
    <n v="0"/>
    <s v="None"/>
    <m/>
    <b v="0"/>
    <m/>
    <b v="0"/>
    <s v="Com"/>
    <s v="Any"/>
    <x v="2"/>
    <s v="HtRej"/>
    <s v="LiquidCirc"/>
    <x v="54"/>
    <m/>
    <m/>
    <m/>
    <m/>
    <s v="base motor efficiency based on typical motor size"/>
    <s v="T24 minimum: EPACT/NEMA std"/>
    <x v="1288"/>
    <m/>
    <m/>
    <m/>
    <s v="Standard"/>
    <s v="D03-091"/>
    <m/>
    <s v="None"/>
    <s v="DEER2005"/>
  </r>
  <r>
    <n v="9078"/>
    <s v="D03-095"/>
    <x v="632"/>
    <s v="DEER2005"/>
    <s v="D05 v2.01"/>
    <d v="2014-03-20T12:00:00"/>
    <m/>
    <s v="RobNc"/>
    <s v="D03-095"/>
    <s v="DEER"/>
    <s v="Standard"/>
    <s v="None"/>
    <n v="0"/>
    <n v="0"/>
    <s v="None"/>
    <m/>
    <b v="0"/>
    <m/>
    <b v="0"/>
    <s v="Com"/>
    <s v="Any"/>
    <x v="3"/>
    <s v="Distribute"/>
    <s v="LiquidCirc"/>
    <x v="37"/>
    <m/>
    <m/>
    <m/>
    <m/>
    <s v="DHW circulation pump runs continuously"/>
    <s v="DHW circulation pump turns off during low operation hours"/>
    <x v="1289"/>
    <m/>
    <m/>
    <m/>
    <s v="Standard"/>
    <s v="D03-095"/>
    <m/>
    <s v="None"/>
    <s v="DEER2005"/>
  </r>
  <r>
    <n v="9079"/>
    <s v="D03-098"/>
    <x v="633"/>
    <s v="DEER2005"/>
    <s v="D05 v2.01"/>
    <d v="2014-03-20T12:00:00"/>
    <m/>
    <s v="RobNc"/>
    <s v="D03-098"/>
    <s v="DEER"/>
    <s v="Standard"/>
    <s v="None"/>
    <n v="0"/>
    <n v="0"/>
    <s v="None"/>
    <m/>
    <b v="0"/>
    <m/>
    <b v="0"/>
    <s v="Com"/>
    <s v="Any"/>
    <x v="2"/>
    <s v="SpaceCool"/>
    <s v="HeatReject"/>
    <x v="55"/>
    <m/>
    <m/>
    <m/>
    <m/>
    <s v="No water economizer"/>
    <s v="T24 minimum: no water economizer"/>
    <x v="1290"/>
    <m/>
    <m/>
    <m/>
    <s v="Standard"/>
    <s v="D03-098"/>
    <m/>
    <s v="None"/>
    <s v="DEER2005"/>
  </r>
  <r>
    <n v="9080"/>
    <s v="D03-099"/>
    <x v="634"/>
    <s v="DEER2005"/>
    <s v="D05 v2.01"/>
    <d v="2014-03-20T12:00:00"/>
    <m/>
    <s v="ErRobNc"/>
    <s v="D03-099"/>
    <s v="DEER"/>
    <s v="Standard"/>
    <s v="None"/>
    <n v="0"/>
    <n v="0"/>
    <s v="None"/>
    <m/>
    <b v="0"/>
    <m/>
    <b v="0"/>
    <s v="Com"/>
    <s v="Any"/>
    <x v="2"/>
    <s v="SpaceCool"/>
    <s v="dxAC_equip"/>
    <x v="51"/>
    <m/>
    <m/>
    <m/>
    <m/>
    <s v="8.50 EER (based on vintage) package terminal A/C"/>
    <s v="T24 minimum: 8.56 EER (based on vintage) package terminal A/C"/>
    <x v="1291"/>
    <m/>
    <m/>
    <m/>
    <s v="Standard"/>
    <s v="D03-099"/>
    <m/>
    <s v="None"/>
    <s v="DEER2005"/>
  </r>
  <r>
    <n v="9081"/>
    <s v="D03-100"/>
    <x v="635"/>
    <s v="DEER2005"/>
    <s v="D05 v2.01"/>
    <d v="2014-03-20T12:00:00"/>
    <m/>
    <s v="ErRobNc"/>
    <s v="D03-100"/>
    <s v="DEER"/>
    <s v="Standard"/>
    <s v="None"/>
    <n v="0"/>
    <n v="0"/>
    <s v="None"/>
    <m/>
    <b v="0"/>
    <m/>
    <b v="0"/>
    <s v="Com"/>
    <s v="Any"/>
    <x v="2"/>
    <s v="SpaceCool"/>
    <s v="dxAC_equip"/>
    <x v="51"/>
    <m/>
    <m/>
    <m/>
    <m/>
    <s v="8.50 EER (based on vintage) package terminal A/C"/>
    <s v="T24 minimum: 7.71 EER (based on vintage) package terminal A/C"/>
    <x v="1292"/>
    <m/>
    <m/>
    <m/>
    <s v="Standard"/>
    <s v="D03-100"/>
    <m/>
    <s v="None"/>
    <s v="DEER2005"/>
  </r>
  <r>
    <n v="9082"/>
    <s v="D03-101"/>
    <x v="636"/>
    <s v="DEER2005"/>
    <s v="D05 v2.01"/>
    <d v="2014-03-20T12:00:00"/>
    <m/>
    <s v="RobNc"/>
    <s v="D03-101"/>
    <s v="DEER"/>
    <s v="Standard"/>
    <s v="None"/>
    <n v="0"/>
    <n v="0"/>
    <s v="None"/>
    <m/>
    <b v="0"/>
    <m/>
    <b v="0"/>
    <s v="Com"/>
    <s v="Any"/>
    <x v="2"/>
    <s v="HeatCool"/>
    <s v="dxHP_equip"/>
    <x v="51"/>
    <m/>
    <m/>
    <m/>
    <m/>
    <s v="8.90 EER / 2.7 COP (based on vintage) package terminal HP"/>
    <s v="T24 minimum: 8.46 EER / 2.6 COP (based on vintage) package terminal HP"/>
    <x v="1293"/>
    <m/>
    <m/>
    <m/>
    <s v="Standard"/>
    <s v="D03-101"/>
    <m/>
    <s v="None"/>
    <s v="DEER2005"/>
  </r>
  <r>
    <n v="9083"/>
    <s v="D03-102"/>
    <x v="637"/>
    <s v="DEER2005"/>
    <s v="D05 v2.01"/>
    <d v="2014-03-20T12:00:00"/>
    <m/>
    <s v="RobNc"/>
    <s v="D03-102"/>
    <s v="DEER"/>
    <s v="Standard"/>
    <s v="None"/>
    <n v="0"/>
    <n v="0"/>
    <s v="None"/>
    <m/>
    <b v="0"/>
    <m/>
    <b v="0"/>
    <s v="Com"/>
    <s v="Any"/>
    <x v="2"/>
    <s v="HeatCool"/>
    <s v="dxHP_equip"/>
    <x v="51"/>
    <m/>
    <m/>
    <m/>
    <m/>
    <s v="8.90 EER / 2.7 COP (based on vintage) package terminal HP"/>
    <s v="T24 minimum: 7.61 EER / 2.5 COP (based on vintage) package terminal HP"/>
    <x v="1294"/>
    <m/>
    <m/>
    <m/>
    <s v="Standard"/>
    <s v="D03-102"/>
    <m/>
    <s v="None"/>
    <s v="DEER2005"/>
  </r>
  <r>
    <n v="9084"/>
    <s v="D03-123"/>
    <x v="638"/>
    <s v="DEER2005"/>
    <s v="D05 v2.01"/>
    <d v="2014-03-20T12:00:00"/>
    <m/>
    <s v="ErRob"/>
    <s v="D03-123"/>
    <s v="DEER"/>
    <s v="Standard"/>
    <s v="None"/>
    <n v="0"/>
    <n v="0"/>
    <s v="None"/>
    <m/>
    <b v="0"/>
    <m/>
    <b v="0"/>
    <s v="Com"/>
    <s v="Any"/>
    <x v="1"/>
    <s v="Opaque"/>
    <s v="BldgShell"/>
    <x v="56"/>
    <m/>
    <m/>
    <m/>
    <m/>
    <s v="Floor insulation based on vintage and climate zone"/>
    <s v="T24 minimum floor insulation levels"/>
    <x v="1295"/>
    <m/>
    <m/>
    <m/>
    <s v="Standard"/>
    <s v="D03-123"/>
    <m/>
    <s v="None"/>
    <s v="DEER2005"/>
  </r>
  <r>
    <n v="9085"/>
    <s v="D03-205"/>
    <x v="639"/>
    <s v="DEER2005"/>
    <s v="D05 v2.01"/>
    <d v="2014-03-20T12:00:00"/>
    <m/>
    <s v="RobNc"/>
    <s v="D03-205"/>
    <s v="DEER"/>
    <s v="Standard"/>
    <s v="None"/>
    <n v="0"/>
    <n v="0"/>
    <s v="None"/>
    <m/>
    <b v="0"/>
    <m/>
    <b v="0"/>
    <s v="Com"/>
    <s v="Any"/>
    <x v="5"/>
    <s v="Display"/>
    <s v="Ref_Storage"/>
    <x v="57"/>
    <m/>
    <m/>
    <m/>
    <m/>
    <s v="Open cases with no night cover"/>
    <s v="Open cases with no night cover, qty of open cases varies by vintage"/>
    <x v="1296"/>
    <m/>
    <m/>
    <m/>
    <s v="Standard"/>
    <s v="D03-205"/>
    <m/>
    <s v="None"/>
    <s v="DEER2005"/>
  </r>
  <r>
    <n v="9086"/>
    <s v="D03-206"/>
    <x v="640"/>
    <s v="DEER2005"/>
    <s v="D05 v2.01"/>
    <d v="2014-03-20T12:00:00"/>
    <m/>
    <s v="RobNc"/>
    <s v="D03-206"/>
    <s v="DEER"/>
    <s v="Standard"/>
    <s v="None"/>
    <n v="0"/>
    <n v="0"/>
    <s v="None"/>
    <m/>
    <b v="0"/>
    <m/>
    <b v="0"/>
    <s v="Com"/>
    <s v="Any"/>
    <x v="5"/>
    <s v="Display"/>
    <s v="Ref_Storage"/>
    <x v="58"/>
    <m/>
    <m/>
    <m/>
    <m/>
    <s v="Open cases with no night cover"/>
    <s v="Open cases with no night cover"/>
    <x v="1297"/>
    <m/>
    <m/>
    <m/>
    <s v="Standard"/>
    <s v="D03-206"/>
    <m/>
    <s v="None"/>
    <s v="DEER2005"/>
  </r>
  <r>
    <n v="9087"/>
    <s v="D03-207"/>
    <x v="641"/>
    <s v="DEER2005"/>
    <s v="D05 v2.01"/>
    <d v="2014-03-20T12:00:00"/>
    <m/>
    <s v="RobNc"/>
    <s v="D03-207"/>
    <s v="DEER"/>
    <s v="Standard"/>
    <s v="None"/>
    <n v="0"/>
    <n v="0"/>
    <s v="None"/>
    <m/>
    <b v="0"/>
    <m/>
    <b v="0"/>
    <s v="Com"/>
    <s v="Any"/>
    <x v="5"/>
    <s v="Display"/>
    <s v="Ref_Storage"/>
    <x v="58"/>
    <m/>
    <m/>
    <m/>
    <m/>
    <s v="Open cases with no night cover"/>
    <s v="Open cases with no night cover"/>
    <x v="1298"/>
    <m/>
    <m/>
    <m/>
    <s v="Standard"/>
    <s v="D03-207"/>
    <m/>
    <s v="None"/>
    <s v="DEER2005"/>
  </r>
  <r>
    <n v="9088"/>
    <s v="D03-218"/>
    <x v="642"/>
    <s v="DEER2005"/>
    <s v="D05 v2.01"/>
    <d v="2014-03-20T12:00:00"/>
    <m/>
    <s v="ErRul"/>
    <s v="D03-218"/>
    <s v="DEER"/>
    <s v="Standard"/>
    <s v="None"/>
    <n v="0"/>
    <n v="0"/>
    <s v="None"/>
    <m/>
    <b v="0"/>
    <m/>
    <b v="0"/>
    <s v="Com"/>
    <s v="Any"/>
    <x v="5"/>
    <s v="Equipment"/>
    <s v="dxAC_equip"/>
    <x v="59"/>
    <m/>
    <m/>
    <m/>
    <m/>
    <s v="Standard air-cooled multiplex system, no subcool &lt;1992, 70F subool 1992-2000"/>
    <s v="Low-temp subcooler (50degF) powered by medium-temp suction group"/>
    <x v="1299"/>
    <m/>
    <m/>
    <m/>
    <s v="Standard"/>
    <s v="D03-218"/>
    <m/>
    <s v="None"/>
    <s v="DEER2005"/>
  </r>
  <r>
    <n v="9089"/>
    <s v="D03-219"/>
    <x v="643"/>
    <s v="DEER2005"/>
    <s v="D05 v2.01"/>
    <d v="2014-03-20T12:00:00"/>
    <m/>
    <s v="RobNc"/>
    <s v="D03-219"/>
    <s v="DEER"/>
    <s v="Standard"/>
    <s v="None"/>
    <n v="0"/>
    <n v="0"/>
    <s v="None"/>
    <m/>
    <b v="0"/>
    <m/>
    <b v="0"/>
    <s v="Com"/>
    <s v="Any"/>
    <x v="5"/>
    <s v="Equipment"/>
    <s v="dxAC_equip"/>
    <x v="59"/>
    <m/>
    <m/>
    <m/>
    <m/>
    <s v="Standard air-cooled multiplex system, no subcool &lt;1992, 70F subool 92-2000"/>
    <s v="Low-temp subcooler (50degF) powered by medium-temp suction group"/>
    <x v="1300"/>
    <m/>
    <m/>
    <m/>
    <s v="Standard"/>
    <s v="D03-219"/>
    <m/>
    <s v="None"/>
    <s v="DEER2005"/>
  </r>
  <r>
    <n v="9090"/>
    <s v="D03-220"/>
    <x v="644"/>
    <s v="DEER2005"/>
    <s v="D05 v2.01"/>
    <d v="2014-03-20T12:00:00"/>
    <m/>
    <s v="RobNc"/>
    <s v="D03-220"/>
    <s v="DEER"/>
    <s v="Standard"/>
    <s v="None"/>
    <n v="0"/>
    <n v="0"/>
    <s v="None"/>
    <m/>
    <b v="0"/>
    <m/>
    <b v="0"/>
    <s v="Com"/>
    <s v="Any"/>
    <x v="5"/>
    <s v="Equipment"/>
    <s v="dxAC_equip"/>
    <x v="59"/>
    <m/>
    <m/>
    <m/>
    <m/>
    <s v="Standard air-cooled multiplex system, SST controlled to fixed setpoint"/>
    <s v="SST controlled to fixed setpoint"/>
    <x v="1301"/>
    <m/>
    <m/>
    <m/>
    <s v="Standard"/>
    <s v="D03-220"/>
    <m/>
    <s v="None"/>
    <s v="DEER2005"/>
  </r>
  <r>
    <n v="9091"/>
    <s v="D03-221"/>
    <x v="645"/>
    <s v="DEER2005"/>
    <s v="D05 v2.01"/>
    <d v="2014-03-20T12:00:00"/>
    <m/>
    <s v="RobNc"/>
    <s v="D03-221"/>
    <s v="DEER"/>
    <s v="Standard"/>
    <s v="None"/>
    <n v="0"/>
    <n v="0"/>
    <s v="None"/>
    <m/>
    <b v="0"/>
    <m/>
    <b v="0"/>
    <s v="Com"/>
    <s v="Any"/>
    <x v="5"/>
    <s v="Equipment"/>
    <s v="dxAC_equip"/>
    <x v="59"/>
    <m/>
    <m/>
    <m/>
    <m/>
    <s v="Standard air-cooled multiplex system, SCT control temp by vintage"/>
    <s v="SCT controlled to 80degF"/>
    <x v="1302"/>
    <m/>
    <m/>
    <m/>
    <s v="Standard"/>
    <s v="D03-221"/>
    <m/>
    <s v="None"/>
    <s v="DEER2005"/>
  </r>
  <r>
    <n v="9092"/>
    <s v="D03-222"/>
    <x v="646"/>
    <s v="DEER2005"/>
    <s v="D05 v2.01"/>
    <d v="2014-03-20T12:00:00"/>
    <m/>
    <s v="RobNc"/>
    <s v="D03-222"/>
    <s v="DEER"/>
    <s v="Standard"/>
    <s v="None"/>
    <n v="0"/>
    <n v="0"/>
    <s v="None"/>
    <m/>
    <b v="0"/>
    <m/>
    <b v="0"/>
    <s v="Com"/>
    <s v="Any"/>
    <x v="5"/>
    <s v="Equipment"/>
    <s v="dxAC_equip"/>
    <x v="59"/>
    <m/>
    <m/>
    <m/>
    <m/>
    <s v="Standard evap-cooled multiplex system, SCT control temp by vintage"/>
    <s v="Standard evap-cooled multiplex system, SCT controlled to 80degF"/>
    <x v="1302"/>
    <m/>
    <m/>
    <m/>
    <s v="Standard"/>
    <s v="D03-222"/>
    <m/>
    <s v="None"/>
    <s v="DEER2005"/>
  </r>
  <r>
    <n v="9093"/>
    <s v="D03-223"/>
    <x v="647"/>
    <s v="DEER2005"/>
    <s v="D05 v2.01"/>
    <d v="2014-03-20T12:00:00"/>
    <m/>
    <s v="RobNc"/>
    <s v="D03-223"/>
    <s v="DEER"/>
    <s v="Standard"/>
    <s v="None"/>
    <n v="0"/>
    <n v="0"/>
    <s v="None"/>
    <m/>
    <b v="0"/>
    <m/>
    <b v="0"/>
    <s v="Com"/>
    <s v="Any"/>
    <x v="5"/>
    <s v="Equipment"/>
    <s v="dxAC_equip"/>
    <x v="59"/>
    <m/>
    <m/>
    <m/>
    <m/>
    <s v="Standard air-cooled multiplex system, SCT control temp by vintage"/>
    <s v="Standard air-cooled multiplex system, SCT controlled to 80degF"/>
    <x v="1303"/>
    <m/>
    <m/>
    <m/>
    <s v="Standard"/>
    <s v="D03-223"/>
    <m/>
    <s v="None"/>
    <s v="DEER2005"/>
  </r>
  <r>
    <n v="9094"/>
    <s v="D03-224"/>
    <x v="648"/>
    <s v="DEER2005"/>
    <s v="D05 v2.01"/>
    <d v="2014-03-20T12:00:00"/>
    <m/>
    <s v="RobNc"/>
    <s v="D03-224"/>
    <s v="DEER"/>
    <s v="Standard"/>
    <s v="None"/>
    <n v="0"/>
    <n v="0"/>
    <s v="None"/>
    <m/>
    <b v="0"/>
    <m/>
    <b v="0"/>
    <s v="Com"/>
    <s v="Any"/>
    <x v="5"/>
    <s v="Equipment"/>
    <s v="dxAC_equip"/>
    <x v="59"/>
    <m/>
    <m/>
    <m/>
    <m/>
    <s v="Standard evap-cooled multiplex system, SCT control temp by vintage"/>
    <s v="Standard evap-cooled multiplex system, SCT controlled to 80degF"/>
    <x v="1304"/>
    <m/>
    <m/>
    <m/>
    <s v="Standard"/>
    <s v="D03-224"/>
    <m/>
    <s v="None"/>
    <s v="DEER2005"/>
  </r>
  <r>
    <n v="9095"/>
    <s v="D03-225"/>
    <x v="649"/>
    <s v="DEER2005"/>
    <s v="D05 v2.01"/>
    <d v="2014-03-20T12:00:00"/>
    <m/>
    <s v="RobNc"/>
    <s v="D03-225"/>
    <s v="DEER"/>
    <s v="Standard"/>
    <s v="None"/>
    <n v="0"/>
    <n v="0"/>
    <s v="None"/>
    <m/>
    <b v="0"/>
    <m/>
    <b v="0"/>
    <s v="Com"/>
    <s v="Any"/>
    <x v="5"/>
    <s v="Equipment"/>
    <s v="dxAC_equip"/>
    <x v="59"/>
    <m/>
    <m/>
    <m/>
    <m/>
    <s v="Standard air-cooled multiplex system, SCT control temp by vintage"/>
    <s v="Standard air-cooled multiplex system, SCT controlled to 80degF"/>
    <x v="1305"/>
    <m/>
    <m/>
    <m/>
    <s v="Standard"/>
    <s v="D03-225"/>
    <m/>
    <s v="None"/>
    <s v="DEER2005"/>
  </r>
  <r>
    <n v="9096"/>
    <s v="D03-226"/>
    <x v="650"/>
    <s v="DEER2005"/>
    <s v="D05 v2.01"/>
    <d v="2014-03-20T12:00:00"/>
    <m/>
    <s v="RobNc"/>
    <s v="D03-226"/>
    <s v="DEER"/>
    <s v="Standard"/>
    <s v="None"/>
    <n v="0"/>
    <n v="0"/>
    <s v="None"/>
    <m/>
    <b v="0"/>
    <m/>
    <b v="0"/>
    <s v="Com"/>
    <s v="Any"/>
    <x v="5"/>
    <s v="Equipment"/>
    <s v="dxAC_equip"/>
    <x v="59"/>
    <m/>
    <m/>
    <m/>
    <m/>
    <s v="Standard evap-cooled multiplex system, SCT control temp by vintage"/>
    <s v="Standard evap-cooled multiplex system, SCT controlled to 80degF"/>
    <x v="1306"/>
    <m/>
    <m/>
    <m/>
    <s v="Standard"/>
    <s v="D03-226"/>
    <m/>
    <s v="None"/>
    <s v="DEER2005"/>
  </r>
  <r>
    <n v="9097"/>
    <s v="D03-306"/>
    <x v="651"/>
    <s v="DEER2005"/>
    <s v="D05 v2.01"/>
    <d v="2014-03-20T12:00:00"/>
    <m/>
    <s v="RobNc"/>
    <s v="D03-306"/>
    <s v="DEER"/>
    <s v="Standard"/>
    <s v="None"/>
    <n v="0"/>
    <n v="0"/>
    <s v="None"/>
    <m/>
    <b v="0"/>
    <m/>
    <b v="0"/>
    <s v="Com"/>
    <s v="Any"/>
    <x v="6"/>
    <s v="ProdStore"/>
    <s v="Chiller"/>
    <x v="60"/>
    <m/>
    <m/>
    <m/>
    <m/>
    <s v="SST controlled to vintage-dependent fixed setpoint"/>
    <s v="SST controlled to 85degF fixed setpoint"/>
    <x v="1301"/>
    <m/>
    <m/>
    <m/>
    <s v="Standard"/>
    <s v="D03-306"/>
    <m/>
    <s v="None"/>
    <s v="DEER2005"/>
  </r>
  <r>
    <n v="9098"/>
    <s v="D03-307"/>
    <x v="652"/>
    <s v="DEER2005"/>
    <s v="D05 v2.01"/>
    <d v="2014-03-20T12:00:00"/>
    <m/>
    <s v="ErRobNc"/>
    <s v="D03-307"/>
    <s v="DEER"/>
    <s v="Standard"/>
    <s v="None"/>
    <n v="0"/>
    <n v="0"/>
    <s v="None"/>
    <m/>
    <b v="0"/>
    <m/>
    <b v="0"/>
    <s v="Com"/>
    <s v="Any"/>
    <x v="6"/>
    <s v="ProdStore"/>
    <s v="Chiller"/>
    <x v="60"/>
    <m/>
    <m/>
    <m/>
    <m/>
    <s v="SST controlled to vintage-dependent fixed setpoint"/>
    <s v="SST controlled to 85degF fixed setpoint"/>
    <x v="1307"/>
    <m/>
    <m/>
    <m/>
    <s v="Standard"/>
    <s v="D03-307"/>
    <m/>
    <s v="None"/>
    <s v="DEER2005"/>
  </r>
  <r>
    <n v="9099"/>
    <s v="D03-308"/>
    <x v="653"/>
    <s v="DEER2005"/>
    <s v="D05 v2.01"/>
    <d v="2014-03-20T12:00:00"/>
    <m/>
    <s v="ErRobNc"/>
    <s v="D03-308"/>
    <s v="DEER"/>
    <s v="Standard"/>
    <s v="None"/>
    <n v="0"/>
    <n v="0"/>
    <s v="None"/>
    <m/>
    <b v="0"/>
    <m/>
    <b v="0"/>
    <s v="Com"/>
    <s v="Any"/>
    <x v="6"/>
    <s v="ProdStore"/>
    <s v="Chiller"/>
    <x v="60"/>
    <m/>
    <m/>
    <m/>
    <m/>
    <s v="SST controlled to vintage-dependent fixed setpoint"/>
    <s v="SST controlled to 85degF fixed setpoint"/>
    <x v="1308"/>
    <m/>
    <m/>
    <m/>
    <s v="Standard"/>
    <s v="D03-308"/>
    <m/>
    <s v="None"/>
    <s v="DEER2005"/>
  </r>
  <r>
    <n v="9100"/>
    <s v="D03-309"/>
    <x v="654"/>
    <s v="DEER2005"/>
    <s v="D05 v2.01"/>
    <d v="2014-03-20T12:00:00"/>
    <m/>
    <s v="ErRobNc"/>
    <s v="D03-309"/>
    <s v="DEER"/>
    <s v="Standard"/>
    <s v="None"/>
    <n v="0"/>
    <n v="0"/>
    <s v="None"/>
    <m/>
    <b v="0"/>
    <m/>
    <b v="0"/>
    <s v="Com"/>
    <s v="Any"/>
    <x v="6"/>
    <s v="ProdStore"/>
    <s v="Chiller"/>
    <x v="60"/>
    <m/>
    <m/>
    <m/>
    <m/>
    <s v="SST controlled to vintage-dependent fixed setpoint, cycling condenser fans"/>
    <s v="SST controlled to 85degF fixed setpoint"/>
    <x v="1309"/>
    <m/>
    <m/>
    <m/>
    <s v="Standard"/>
    <s v="D03-309"/>
    <m/>
    <s v="None"/>
    <s v="DEER2005"/>
  </r>
  <r>
    <n v="9101"/>
    <s v="D03-401"/>
    <x v="655"/>
    <s v="DEER2005"/>
    <s v="D05 v2.01"/>
    <d v="2014-03-20T12:00:00"/>
    <m/>
    <s v="ErRobNc"/>
    <s v="D03-401"/>
    <s v="DEER"/>
    <s v="Standard"/>
    <s v="None"/>
    <n v="0"/>
    <n v="0"/>
    <s v="None"/>
    <m/>
    <b v="0"/>
    <m/>
    <b v="0"/>
    <s v="Res"/>
    <s v="Any"/>
    <x v="2"/>
    <s v="HeatCool"/>
    <s v="HV_Tech"/>
    <x v="49"/>
    <m/>
    <m/>
    <m/>
    <m/>
    <s v="No night setback/setup"/>
    <s v="Title 24 minimum, programmable thermostat"/>
    <x v="1310"/>
    <m/>
    <m/>
    <m/>
    <s v="Standard"/>
    <s v="D03-401"/>
    <s v="weights for inter-measure impact weighting use rDXGF system type"/>
    <s v="None"/>
    <s v="DEER2005"/>
  </r>
  <r>
    <n v="9102"/>
    <s v="D03-405"/>
    <x v="656"/>
    <s v="DEER2005"/>
    <s v="D05 v2.01"/>
    <d v="2014-03-20T12:00:00"/>
    <m/>
    <s v="ErRobNc"/>
    <s v="D03-405"/>
    <s v="DEER"/>
    <s v="Standard"/>
    <s v="None"/>
    <n v="0"/>
    <n v="0"/>
    <s v="None"/>
    <m/>
    <b v="0"/>
    <m/>
    <b v="0"/>
    <s v="Res"/>
    <s v="Any"/>
    <x v="2"/>
    <s v="SpaceCool"/>
    <s v="EvapCool_eq"/>
    <x v="61"/>
    <m/>
    <m/>
    <m/>
    <m/>
    <s v="10.0 SEER Split-System Air Conditioner"/>
    <s v="T24 minimum: 13 SEER(11.09 EER) Split System Air Conditioner"/>
    <x v="1311"/>
    <m/>
    <m/>
    <m/>
    <s v="Standard"/>
    <s v="D03-405"/>
    <s v="weights for inter-measure impact weighting use rDXGF system type, due to lack of vintage and CZ specific evap weights"/>
    <s v="None"/>
    <s v="DEER2005"/>
  </r>
  <r>
    <n v="9103"/>
    <s v="D03-406"/>
    <x v="657"/>
    <s v="DEER2005"/>
    <s v="D05 v2.01"/>
    <d v="2014-03-20T12:00:00"/>
    <m/>
    <s v="ErRobNc"/>
    <s v="D03-406"/>
    <s v="DEER"/>
    <s v="Standard"/>
    <s v="None"/>
    <n v="0"/>
    <n v="0"/>
    <s v="None"/>
    <m/>
    <b v="0"/>
    <m/>
    <b v="0"/>
    <s v="Res"/>
    <s v="Any"/>
    <x v="2"/>
    <s v="SpaceCool"/>
    <s v="EvapCool_eq"/>
    <x v="61"/>
    <m/>
    <m/>
    <m/>
    <m/>
    <s v="10.0 SEER Split-System Air Conditioner"/>
    <s v="T24 minimum: 13 SEER(11.09 EER) Split System Air Conditioner"/>
    <x v="1312"/>
    <m/>
    <m/>
    <m/>
    <s v="Standard"/>
    <s v="D03-406"/>
    <s v="weights for inter-measure impact weighting use rDXGF system type, due to lack of vintage and CZ specific evap weights"/>
    <s v="None"/>
    <s v="DEER2005"/>
  </r>
  <r>
    <n v="9104"/>
    <s v="D03-407"/>
    <x v="658"/>
    <s v="DEER2005"/>
    <s v="D05 v2.01"/>
    <d v="2014-03-20T12:00:00"/>
    <m/>
    <s v="ErRobNc"/>
    <s v="D03-407"/>
    <s v="DEER"/>
    <s v="Standard"/>
    <s v="None"/>
    <n v="0"/>
    <n v="0"/>
    <s v="None"/>
    <m/>
    <b v="0"/>
    <m/>
    <b v="0"/>
    <s v="Res"/>
    <s v="Any"/>
    <x v="2"/>
    <s v="SpaceCool"/>
    <s v="EvapCool_eq"/>
    <x v="61"/>
    <m/>
    <m/>
    <m/>
    <m/>
    <s v="10.0 SEER Split-System Air Conditioner"/>
    <s v="T24 minimum: 13 SEER(11.09 EER) Split System Air Conditioner"/>
    <x v="1313"/>
    <m/>
    <m/>
    <m/>
    <s v="Standard"/>
    <s v="D03-407"/>
    <s v="weights for inter-measure impact weighting use rDXGF system type, due to lack of vintage and CZ specific evap weights"/>
    <s v="None"/>
    <s v="DEER2005"/>
  </r>
  <r>
    <n v="9105"/>
    <s v="D03-426"/>
    <x v="659"/>
    <s v="DEER2005"/>
    <s v="D05 v2.01"/>
    <d v="2014-03-20T12:00:00"/>
    <m/>
    <s v="ROB"/>
    <s v="D03-426"/>
    <s v="DEER"/>
    <s v="Standard"/>
    <s v="None"/>
    <n v="0"/>
    <n v="0"/>
    <s v="None"/>
    <m/>
    <b v="0"/>
    <m/>
    <b v="0"/>
    <s v="Res"/>
    <s v="Any"/>
    <x v="1"/>
    <s v="Opaque"/>
    <s v="BldgShell"/>
    <x v="56"/>
    <m/>
    <m/>
    <m/>
    <m/>
    <s v="R-0 Floor Insulation"/>
    <s v="Overall floor U-factor based on climate zone"/>
    <x v="1314"/>
    <m/>
    <m/>
    <m/>
    <s v="Standard"/>
    <s v="D03-426"/>
    <s v="weights for inter-measure impact weighting use rDXGF system type"/>
    <s v="None"/>
    <s v="DEER2005"/>
  </r>
  <r>
    <n v="9106"/>
    <s v="D03-427"/>
    <x v="660"/>
    <s v="DEER2005"/>
    <s v="D05 v2.01"/>
    <d v="2014-03-20T12:00:00"/>
    <m/>
    <s v="ROB"/>
    <s v="D03-427"/>
    <s v="DEER"/>
    <s v="Standard"/>
    <s v="None"/>
    <n v="0"/>
    <n v="0"/>
    <s v="None"/>
    <m/>
    <b v="0"/>
    <m/>
    <b v="0"/>
    <s v="Res"/>
    <s v="Any"/>
    <x v="1"/>
    <s v="Opaque"/>
    <s v="BldgShell"/>
    <x v="56"/>
    <m/>
    <m/>
    <m/>
    <m/>
    <s v="R-0 Floor Insulation"/>
    <s v="Overall floor U-factor based on climate zone"/>
    <x v="1315"/>
    <m/>
    <m/>
    <m/>
    <s v="Standard"/>
    <s v="D03-427"/>
    <s v="weights for inter-measure impact weighting use rDXGF system type"/>
    <s v="None"/>
    <s v="DEER2005"/>
  </r>
  <r>
    <n v="9107"/>
    <s v="D03-428"/>
    <x v="661"/>
    <s v="DEER2005"/>
    <s v="D05 v2.01"/>
    <d v="2014-03-20T12:00:00"/>
    <m/>
    <s v="ROB"/>
    <s v="D03-428"/>
    <s v="DEER"/>
    <s v="Standard"/>
    <s v="None"/>
    <n v="0"/>
    <n v="0"/>
    <s v="None"/>
    <m/>
    <b v="0"/>
    <m/>
    <b v="0"/>
    <s v="Res"/>
    <s v="Any"/>
    <x v="1"/>
    <s v="Opaque"/>
    <s v="BldgShell"/>
    <x v="56"/>
    <m/>
    <m/>
    <m/>
    <m/>
    <s v="R-19 Floor Insulation"/>
    <s v="Overall floor U-factor based on climate zone"/>
    <x v="1316"/>
    <m/>
    <m/>
    <m/>
    <s v="Standard"/>
    <s v="D03-428"/>
    <s v="weights for inter-measure impact weighting use rDXGF system type"/>
    <s v="None"/>
    <s v="DEER2005"/>
  </r>
  <r>
    <n v="9108"/>
    <s v="D03-429"/>
    <x v="662"/>
    <s v="DEER2005"/>
    <s v="D05 v2.01"/>
    <d v="2014-03-20T12:00:00"/>
    <m/>
    <s v="ROB"/>
    <s v="D03-429"/>
    <s v="DEER"/>
    <s v="Standard"/>
    <s v="None"/>
    <n v="0"/>
    <n v="0"/>
    <s v="None"/>
    <m/>
    <b v="0"/>
    <m/>
    <b v="0"/>
    <s v="Res"/>
    <s v="Any"/>
    <x v="1"/>
    <s v="Opaque"/>
    <s v="BldgShell"/>
    <x v="62"/>
    <m/>
    <m/>
    <m/>
    <m/>
    <s v="Per 2005 Vintage Description"/>
    <s v="Overall wall U-factor based on climate zone"/>
    <x v="1317"/>
    <m/>
    <m/>
    <m/>
    <s v="Standard"/>
    <s v="D03-429"/>
    <s v="weights for inter-measure impact weighting use rDXGF system type"/>
    <s v="None"/>
    <s v="DEER2005"/>
  </r>
  <r>
    <n v="9109"/>
    <s v="D03-430"/>
    <x v="663"/>
    <s v="DEER2005"/>
    <s v="D05 v2.01"/>
    <d v="2014-03-20T12:00:00"/>
    <m/>
    <s v="ROB"/>
    <s v="D03-430"/>
    <s v="DEER"/>
    <s v="Standard"/>
    <s v="None"/>
    <n v="0"/>
    <n v="0"/>
    <s v="None"/>
    <m/>
    <b v="0"/>
    <m/>
    <b v="0"/>
    <s v="Res"/>
    <s v="Any"/>
    <x v="1"/>
    <s v="Opaque"/>
    <s v="BldgShell"/>
    <x v="62"/>
    <m/>
    <m/>
    <m/>
    <m/>
    <s v="Per 2005 Vintage Description"/>
    <s v="Overall wall U-factor based on climate zone"/>
    <x v="1318"/>
    <m/>
    <m/>
    <m/>
    <s v="Standard"/>
    <s v="D03-430"/>
    <s v="weights for inter-measure impact weighting use rDXGF system type"/>
    <s v="None"/>
    <s v="DEER2005"/>
  </r>
  <r>
    <n v="9110"/>
    <s v="D03-431"/>
    <x v="664"/>
    <s v="DEER2005"/>
    <s v="D05 v2.01"/>
    <d v="2014-03-20T12:00:00"/>
    <m/>
    <s v="ROB"/>
    <s v="D03-431"/>
    <s v="DEER"/>
    <s v="Standard"/>
    <s v="None"/>
    <n v="0"/>
    <n v="0"/>
    <s v="None"/>
    <m/>
    <b v="0"/>
    <m/>
    <b v="0"/>
    <s v="Res"/>
    <s v="Any"/>
    <x v="1"/>
    <s v="Opaque"/>
    <s v="BldgShell"/>
    <x v="62"/>
    <m/>
    <m/>
    <m/>
    <m/>
    <s v="Per 2005 Vintage Description"/>
    <s v="Overall wall U-factor based on climate zone"/>
    <x v="1319"/>
    <m/>
    <m/>
    <m/>
    <s v="Standard"/>
    <s v="D03-431"/>
    <s v="weights for inter-measure impact weighting use rDXGF system type"/>
    <s v="None"/>
    <s v="DEER2005"/>
  </r>
  <r>
    <n v="9111"/>
    <s v="D03-435"/>
    <x v="665"/>
    <s v="DEER2005"/>
    <s v="D05 v2.01"/>
    <d v="2014-03-20T12:00:00"/>
    <m/>
    <s v="ROB"/>
    <s v="D03-435"/>
    <s v="DEER"/>
    <s v="Standard"/>
    <s v="None"/>
    <n v="0"/>
    <n v="0"/>
    <s v="None"/>
    <m/>
    <b v="0"/>
    <m/>
    <b v="0"/>
    <s v="Res"/>
    <s v="Any"/>
    <x v="1"/>
    <s v="Opaque"/>
    <s v="BldgShell"/>
    <x v="62"/>
    <m/>
    <m/>
    <m/>
    <m/>
    <s v="Per 2005 Vintage Description"/>
    <s v="Overall wall U-factor based on climate zone"/>
    <x v="1320"/>
    <m/>
    <m/>
    <m/>
    <s v="Standard"/>
    <s v="D03-435"/>
    <s v="weights for inter-measure impact weighting use rDXGF system type"/>
    <s v="None"/>
    <s v="DEER2005"/>
  </r>
  <r>
    <n v="9112"/>
    <s v="D03-436"/>
    <x v="666"/>
    <s v="DEER2005"/>
    <s v="D05 v2.01"/>
    <d v="2014-03-20T12:00:00"/>
    <m/>
    <s v="ROB"/>
    <s v="D03-436"/>
    <s v="DEER"/>
    <s v="Standard"/>
    <s v="None"/>
    <n v="0"/>
    <n v="0"/>
    <s v="None"/>
    <m/>
    <b v="0"/>
    <m/>
    <b v="0"/>
    <s v="Res"/>
    <s v="Any"/>
    <x v="1"/>
    <s v="Opaque"/>
    <s v="BldgShell"/>
    <x v="62"/>
    <m/>
    <m/>
    <m/>
    <m/>
    <s v="Per 2005 Vintage Description"/>
    <s v="Overall wall U-factor based on climate zone"/>
    <x v="1321"/>
    <m/>
    <m/>
    <m/>
    <s v="Standard"/>
    <s v="D03-436"/>
    <s v="weights for inter-measure impact weighting use rDXGF system type"/>
    <s v="None"/>
    <s v="DEER2005"/>
  </r>
  <r>
    <n v="9113"/>
    <s v="D03-437"/>
    <x v="667"/>
    <s v="DEER2005"/>
    <s v="D05 v2.01"/>
    <d v="2014-03-20T12:00:00"/>
    <m/>
    <s v="ROB"/>
    <s v="D03-437"/>
    <s v="DEER"/>
    <s v="Standard"/>
    <s v="None"/>
    <n v="0"/>
    <n v="0"/>
    <s v="None"/>
    <m/>
    <b v="0"/>
    <m/>
    <b v="0"/>
    <s v="Res"/>
    <s v="Any"/>
    <x v="1"/>
    <s v="Opaque"/>
    <s v="BldgShell"/>
    <x v="62"/>
    <m/>
    <m/>
    <m/>
    <m/>
    <s v="Per 2005 Vintage Description"/>
    <s v="Overall wall U-factor based on climate zone"/>
    <x v="1322"/>
    <m/>
    <m/>
    <m/>
    <s v="Standard"/>
    <s v="D03-437"/>
    <s v="weights for inter-measure impact weighting use rDXGF system type"/>
    <s v="None"/>
    <s v="DEER2005"/>
  </r>
  <r>
    <n v="9114"/>
    <s v="D03-441"/>
    <x v="668"/>
    <s v="DEER2005"/>
    <s v="D05 v2.01"/>
    <d v="2014-03-20T12:00:00"/>
    <m/>
    <s v="ROB"/>
    <s v="D03-441"/>
    <s v="DEER"/>
    <s v="Standard"/>
    <s v="None"/>
    <n v="0"/>
    <n v="0"/>
    <s v="None"/>
    <m/>
    <b v="0"/>
    <m/>
    <b v="0"/>
    <s v="Res"/>
    <s v="Any"/>
    <x v="2"/>
    <s v="VentAirDist"/>
    <s v="HV_Tech"/>
    <x v="63"/>
    <m/>
    <m/>
    <m/>
    <m/>
    <s v="No Night Ventilation/Economizer"/>
    <s v="Night ventilation code baseline matches measure baseline"/>
    <x v="1323"/>
    <m/>
    <m/>
    <m/>
    <s v="Standard"/>
    <s v="D03-441"/>
    <s v="weights for inter-measure impact weighting use rDXGF system type"/>
    <s v="None"/>
    <s v="DEER2005"/>
  </r>
</pivotCacheRecords>
</file>

<file path=xl/pivotCache/pivotCacheRecords2.xml><?xml version="1.0" encoding="utf-8"?>
<pivotCacheRecords xmlns="http://schemas.openxmlformats.org/spreadsheetml/2006/main" xmlns:r="http://schemas.openxmlformats.org/officeDocument/2006/relationships" count="253">
  <r>
    <x v="0"/>
    <x v="0"/>
    <x v="0"/>
    <m/>
  </r>
  <r>
    <x v="0"/>
    <x v="1"/>
    <x v="0"/>
    <m/>
  </r>
  <r>
    <x v="0"/>
    <x v="2"/>
    <x v="0"/>
    <m/>
  </r>
  <r>
    <x v="0"/>
    <x v="3"/>
    <x v="0"/>
    <m/>
  </r>
  <r>
    <x v="0"/>
    <x v="4"/>
    <x v="0"/>
    <m/>
  </r>
  <r>
    <x v="0"/>
    <x v="5"/>
    <x v="0"/>
    <m/>
  </r>
  <r>
    <x v="0"/>
    <x v="6"/>
    <x v="0"/>
    <m/>
  </r>
  <r>
    <x v="0"/>
    <x v="7"/>
    <x v="0"/>
    <m/>
  </r>
  <r>
    <x v="0"/>
    <x v="8"/>
    <x v="1"/>
    <s v="yes"/>
  </r>
  <r>
    <x v="0"/>
    <x v="9"/>
    <x v="1"/>
    <m/>
  </r>
  <r>
    <x v="0"/>
    <x v="10"/>
    <x v="1"/>
    <m/>
  </r>
  <r>
    <x v="0"/>
    <x v="11"/>
    <x v="1"/>
    <m/>
  </r>
  <r>
    <x v="0"/>
    <x v="12"/>
    <x v="1"/>
    <m/>
  </r>
  <r>
    <x v="0"/>
    <x v="13"/>
    <x v="1"/>
    <m/>
  </r>
  <r>
    <x v="0"/>
    <x v="14"/>
    <x v="1"/>
    <s v="yes"/>
  </r>
  <r>
    <x v="0"/>
    <x v="15"/>
    <x v="1"/>
    <m/>
  </r>
  <r>
    <x v="0"/>
    <x v="16"/>
    <x v="1"/>
    <m/>
  </r>
  <r>
    <x v="0"/>
    <x v="17"/>
    <x v="1"/>
    <m/>
  </r>
  <r>
    <x v="0"/>
    <x v="18"/>
    <x v="1"/>
    <m/>
  </r>
  <r>
    <x v="0"/>
    <x v="19"/>
    <x v="1"/>
    <m/>
  </r>
  <r>
    <x v="0"/>
    <x v="20"/>
    <x v="1"/>
    <m/>
  </r>
  <r>
    <x v="0"/>
    <x v="21"/>
    <x v="1"/>
    <m/>
  </r>
  <r>
    <x v="0"/>
    <x v="22"/>
    <x v="2"/>
    <s v="yes"/>
  </r>
  <r>
    <x v="0"/>
    <x v="23"/>
    <x v="2"/>
    <s v="yes"/>
  </r>
  <r>
    <x v="0"/>
    <x v="24"/>
    <x v="3"/>
    <m/>
  </r>
  <r>
    <x v="0"/>
    <x v="25"/>
    <x v="3"/>
    <m/>
  </r>
  <r>
    <x v="0"/>
    <x v="26"/>
    <x v="3"/>
    <m/>
  </r>
  <r>
    <x v="0"/>
    <x v="27"/>
    <x v="3"/>
    <m/>
  </r>
  <r>
    <x v="0"/>
    <x v="28"/>
    <x v="3"/>
    <m/>
  </r>
  <r>
    <x v="0"/>
    <x v="29"/>
    <x v="3"/>
    <m/>
  </r>
  <r>
    <x v="0"/>
    <x v="30"/>
    <x v="3"/>
    <m/>
  </r>
  <r>
    <x v="0"/>
    <x v="31"/>
    <x v="3"/>
    <m/>
  </r>
  <r>
    <x v="0"/>
    <x v="32"/>
    <x v="3"/>
    <m/>
  </r>
  <r>
    <x v="0"/>
    <x v="33"/>
    <x v="3"/>
    <m/>
  </r>
  <r>
    <x v="0"/>
    <x v="34"/>
    <x v="3"/>
    <m/>
  </r>
  <r>
    <x v="0"/>
    <x v="35"/>
    <x v="3"/>
    <m/>
  </r>
  <r>
    <x v="0"/>
    <x v="36"/>
    <x v="3"/>
    <m/>
  </r>
  <r>
    <x v="0"/>
    <x v="37"/>
    <x v="3"/>
    <m/>
  </r>
  <r>
    <x v="0"/>
    <x v="38"/>
    <x v="3"/>
    <m/>
  </r>
  <r>
    <x v="0"/>
    <x v="39"/>
    <x v="3"/>
    <m/>
  </r>
  <r>
    <x v="0"/>
    <x v="40"/>
    <x v="3"/>
    <m/>
  </r>
  <r>
    <x v="0"/>
    <x v="41"/>
    <x v="3"/>
    <m/>
  </r>
  <r>
    <x v="0"/>
    <x v="42"/>
    <x v="3"/>
    <m/>
  </r>
  <r>
    <x v="0"/>
    <x v="43"/>
    <x v="4"/>
    <s v="yes"/>
  </r>
  <r>
    <x v="0"/>
    <x v="44"/>
    <x v="4"/>
    <m/>
  </r>
  <r>
    <x v="0"/>
    <x v="45"/>
    <x v="4"/>
    <m/>
  </r>
  <r>
    <x v="0"/>
    <x v="46"/>
    <x v="4"/>
    <m/>
  </r>
  <r>
    <x v="0"/>
    <x v="47"/>
    <x v="4"/>
    <m/>
  </r>
  <r>
    <x v="0"/>
    <x v="48"/>
    <x v="4"/>
    <m/>
  </r>
  <r>
    <x v="0"/>
    <x v="49"/>
    <x v="4"/>
    <m/>
  </r>
  <r>
    <x v="0"/>
    <x v="50"/>
    <x v="4"/>
    <m/>
  </r>
  <r>
    <x v="0"/>
    <x v="51"/>
    <x v="4"/>
    <m/>
  </r>
  <r>
    <x v="0"/>
    <x v="52"/>
    <x v="4"/>
    <m/>
  </r>
  <r>
    <x v="0"/>
    <x v="53"/>
    <x v="4"/>
    <m/>
  </r>
  <r>
    <x v="0"/>
    <x v="54"/>
    <x v="4"/>
    <m/>
  </r>
  <r>
    <x v="0"/>
    <x v="55"/>
    <x v="4"/>
    <s v="yes"/>
  </r>
  <r>
    <x v="0"/>
    <x v="56"/>
    <x v="4"/>
    <s v="yes"/>
  </r>
  <r>
    <x v="0"/>
    <x v="57"/>
    <x v="4"/>
    <m/>
  </r>
  <r>
    <x v="0"/>
    <x v="58"/>
    <x v="4"/>
    <s v="yes"/>
  </r>
  <r>
    <x v="0"/>
    <x v="59"/>
    <x v="4"/>
    <s v="yes"/>
  </r>
  <r>
    <x v="0"/>
    <x v="60"/>
    <x v="4"/>
    <m/>
  </r>
  <r>
    <x v="0"/>
    <x v="61"/>
    <x v="4"/>
    <m/>
  </r>
  <r>
    <x v="0"/>
    <x v="62"/>
    <x v="4"/>
    <s v="yes"/>
  </r>
  <r>
    <x v="0"/>
    <x v="63"/>
    <x v="4"/>
    <m/>
  </r>
  <r>
    <x v="0"/>
    <x v="64"/>
    <x v="4"/>
    <s v="yes"/>
  </r>
  <r>
    <x v="0"/>
    <x v="65"/>
    <x v="4"/>
    <s v="yes"/>
  </r>
  <r>
    <x v="0"/>
    <x v="66"/>
    <x v="4"/>
    <m/>
  </r>
  <r>
    <x v="0"/>
    <x v="67"/>
    <x v="4"/>
    <s v="yes"/>
  </r>
  <r>
    <x v="0"/>
    <x v="68"/>
    <x v="4"/>
    <m/>
  </r>
  <r>
    <x v="0"/>
    <x v="69"/>
    <x v="4"/>
    <s v="yes"/>
  </r>
  <r>
    <x v="0"/>
    <x v="70"/>
    <x v="4"/>
    <m/>
  </r>
  <r>
    <x v="0"/>
    <x v="71"/>
    <x v="4"/>
    <m/>
  </r>
  <r>
    <x v="0"/>
    <x v="72"/>
    <x v="4"/>
    <m/>
  </r>
  <r>
    <x v="0"/>
    <x v="73"/>
    <x v="4"/>
    <m/>
  </r>
  <r>
    <x v="0"/>
    <x v="74"/>
    <x v="4"/>
    <m/>
  </r>
  <r>
    <x v="0"/>
    <x v="75"/>
    <x v="4"/>
    <m/>
  </r>
  <r>
    <x v="0"/>
    <x v="76"/>
    <x v="4"/>
    <m/>
  </r>
  <r>
    <x v="0"/>
    <x v="77"/>
    <x v="4"/>
    <m/>
  </r>
  <r>
    <x v="0"/>
    <x v="78"/>
    <x v="4"/>
    <s v="yes"/>
  </r>
  <r>
    <x v="0"/>
    <x v="79"/>
    <x v="4"/>
    <s v="yes"/>
  </r>
  <r>
    <x v="0"/>
    <x v="80"/>
    <x v="4"/>
    <s v="yes"/>
  </r>
  <r>
    <x v="0"/>
    <x v="81"/>
    <x v="4"/>
    <s v="yes"/>
  </r>
  <r>
    <x v="0"/>
    <x v="82"/>
    <x v="4"/>
    <s v="yes"/>
  </r>
  <r>
    <x v="0"/>
    <x v="83"/>
    <x v="5"/>
    <s v="yes"/>
  </r>
  <r>
    <x v="0"/>
    <x v="84"/>
    <x v="5"/>
    <m/>
  </r>
  <r>
    <x v="0"/>
    <x v="85"/>
    <x v="5"/>
    <m/>
  </r>
  <r>
    <x v="0"/>
    <x v="86"/>
    <x v="5"/>
    <m/>
  </r>
  <r>
    <x v="0"/>
    <x v="87"/>
    <x v="5"/>
    <s v="yes"/>
  </r>
  <r>
    <x v="0"/>
    <x v="88"/>
    <x v="5"/>
    <s v="yes"/>
  </r>
  <r>
    <x v="0"/>
    <x v="89"/>
    <x v="5"/>
    <m/>
  </r>
  <r>
    <x v="0"/>
    <x v="90"/>
    <x v="5"/>
    <m/>
  </r>
  <r>
    <x v="0"/>
    <x v="91"/>
    <x v="5"/>
    <s v="yes"/>
  </r>
  <r>
    <x v="0"/>
    <x v="92"/>
    <x v="5"/>
    <m/>
  </r>
  <r>
    <x v="0"/>
    <x v="93"/>
    <x v="5"/>
    <s v="yes"/>
  </r>
  <r>
    <x v="0"/>
    <x v="94"/>
    <x v="5"/>
    <s v="yes"/>
  </r>
  <r>
    <x v="0"/>
    <x v="95"/>
    <x v="5"/>
    <m/>
  </r>
  <r>
    <x v="0"/>
    <x v="96"/>
    <x v="5"/>
    <m/>
  </r>
  <r>
    <x v="0"/>
    <x v="97"/>
    <x v="5"/>
    <m/>
  </r>
  <r>
    <x v="0"/>
    <x v="98"/>
    <x v="5"/>
    <m/>
  </r>
  <r>
    <x v="0"/>
    <x v="99"/>
    <x v="5"/>
    <m/>
  </r>
  <r>
    <x v="0"/>
    <x v="100"/>
    <x v="5"/>
    <m/>
  </r>
  <r>
    <x v="0"/>
    <x v="101"/>
    <x v="5"/>
    <m/>
  </r>
  <r>
    <x v="0"/>
    <x v="102"/>
    <x v="5"/>
    <m/>
  </r>
  <r>
    <x v="0"/>
    <x v="103"/>
    <x v="5"/>
    <m/>
  </r>
  <r>
    <x v="0"/>
    <x v="104"/>
    <x v="5"/>
    <m/>
  </r>
  <r>
    <x v="0"/>
    <x v="105"/>
    <x v="5"/>
    <m/>
  </r>
  <r>
    <x v="0"/>
    <x v="106"/>
    <x v="5"/>
    <m/>
  </r>
  <r>
    <x v="0"/>
    <x v="107"/>
    <x v="5"/>
    <m/>
  </r>
  <r>
    <x v="0"/>
    <x v="108"/>
    <x v="5"/>
    <m/>
  </r>
  <r>
    <x v="0"/>
    <x v="109"/>
    <x v="5"/>
    <s v="yes"/>
  </r>
  <r>
    <x v="0"/>
    <x v="110"/>
    <x v="5"/>
    <m/>
  </r>
  <r>
    <x v="0"/>
    <x v="111"/>
    <x v="5"/>
    <m/>
  </r>
  <r>
    <x v="0"/>
    <x v="112"/>
    <x v="5"/>
    <m/>
  </r>
  <r>
    <x v="0"/>
    <x v="113"/>
    <x v="6"/>
    <m/>
  </r>
  <r>
    <x v="0"/>
    <x v="114"/>
    <x v="6"/>
    <m/>
  </r>
  <r>
    <x v="0"/>
    <x v="115"/>
    <x v="7"/>
    <m/>
  </r>
  <r>
    <x v="0"/>
    <x v="116"/>
    <x v="7"/>
    <m/>
  </r>
  <r>
    <x v="0"/>
    <x v="117"/>
    <x v="7"/>
    <m/>
  </r>
  <r>
    <x v="0"/>
    <x v="118"/>
    <x v="7"/>
    <m/>
  </r>
  <r>
    <x v="0"/>
    <x v="119"/>
    <x v="7"/>
    <m/>
  </r>
  <r>
    <x v="0"/>
    <x v="120"/>
    <x v="7"/>
    <m/>
  </r>
  <r>
    <x v="0"/>
    <x v="121"/>
    <x v="7"/>
    <m/>
  </r>
  <r>
    <x v="0"/>
    <x v="122"/>
    <x v="8"/>
    <m/>
  </r>
  <r>
    <x v="0"/>
    <x v="123"/>
    <x v="8"/>
    <m/>
  </r>
  <r>
    <x v="0"/>
    <x v="124"/>
    <x v="8"/>
    <m/>
  </r>
  <r>
    <x v="0"/>
    <x v="125"/>
    <x v="8"/>
    <m/>
  </r>
  <r>
    <x v="0"/>
    <x v="126"/>
    <x v="8"/>
    <m/>
  </r>
  <r>
    <x v="0"/>
    <x v="127"/>
    <x v="8"/>
    <m/>
  </r>
  <r>
    <x v="0"/>
    <x v="128"/>
    <x v="8"/>
    <s v="yes"/>
  </r>
  <r>
    <x v="0"/>
    <x v="129"/>
    <x v="8"/>
    <m/>
  </r>
  <r>
    <x v="0"/>
    <x v="130"/>
    <x v="8"/>
    <m/>
  </r>
  <r>
    <x v="0"/>
    <x v="131"/>
    <x v="8"/>
    <m/>
  </r>
  <r>
    <x v="0"/>
    <x v="132"/>
    <x v="8"/>
    <m/>
  </r>
  <r>
    <x v="0"/>
    <x v="133"/>
    <x v="8"/>
    <m/>
  </r>
  <r>
    <x v="0"/>
    <x v="134"/>
    <x v="8"/>
    <m/>
  </r>
  <r>
    <x v="0"/>
    <x v="135"/>
    <x v="9"/>
    <m/>
  </r>
  <r>
    <x v="0"/>
    <x v="136"/>
    <x v="9"/>
    <m/>
  </r>
  <r>
    <x v="0"/>
    <x v="137"/>
    <x v="9"/>
    <m/>
  </r>
  <r>
    <x v="0"/>
    <x v="138"/>
    <x v="9"/>
    <m/>
  </r>
  <r>
    <x v="0"/>
    <x v="139"/>
    <x v="9"/>
    <m/>
  </r>
  <r>
    <x v="0"/>
    <x v="140"/>
    <x v="9"/>
    <m/>
  </r>
  <r>
    <x v="0"/>
    <x v="141"/>
    <x v="9"/>
    <s v="yes"/>
  </r>
  <r>
    <x v="0"/>
    <x v="142"/>
    <x v="9"/>
    <s v="yes"/>
  </r>
  <r>
    <x v="0"/>
    <x v="143"/>
    <x v="9"/>
    <s v="yes"/>
  </r>
  <r>
    <x v="0"/>
    <x v="144"/>
    <x v="9"/>
    <m/>
  </r>
  <r>
    <x v="0"/>
    <x v="145"/>
    <x v="9"/>
    <m/>
  </r>
  <r>
    <x v="0"/>
    <x v="146"/>
    <x v="10"/>
    <m/>
  </r>
  <r>
    <x v="0"/>
    <x v="147"/>
    <x v="10"/>
    <m/>
  </r>
  <r>
    <x v="0"/>
    <x v="148"/>
    <x v="10"/>
    <s v="yes"/>
  </r>
  <r>
    <x v="0"/>
    <x v="149"/>
    <x v="10"/>
    <s v="yes"/>
  </r>
  <r>
    <x v="0"/>
    <x v="150"/>
    <x v="10"/>
    <m/>
  </r>
  <r>
    <x v="0"/>
    <x v="151"/>
    <x v="10"/>
    <m/>
  </r>
  <r>
    <x v="0"/>
    <x v="152"/>
    <x v="10"/>
    <m/>
  </r>
  <r>
    <x v="0"/>
    <x v="153"/>
    <x v="10"/>
    <s v="yes"/>
  </r>
  <r>
    <x v="0"/>
    <x v="128"/>
    <x v="10"/>
    <s v="yes"/>
  </r>
  <r>
    <x v="0"/>
    <x v="154"/>
    <x v="10"/>
    <m/>
  </r>
  <r>
    <x v="0"/>
    <x v="155"/>
    <x v="10"/>
    <m/>
  </r>
  <r>
    <x v="0"/>
    <x v="156"/>
    <x v="10"/>
    <m/>
  </r>
  <r>
    <x v="0"/>
    <x v="157"/>
    <x v="10"/>
    <s v="yes"/>
  </r>
  <r>
    <x v="0"/>
    <x v="158"/>
    <x v="10"/>
    <s v="yes"/>
  </r>
  <r>
    <x v="0"/>
    <x v="159"/>
    <x v="10"/>
    <s v="yes"/>
  </r>
  <r>
    <x v="1"/>
    <x v="8"/>
    <x v="1"/>
    <s v="yes"/>
  </r>
  <r>
    <x v="1"/>
    <x v="160"/>
    <x v="1"/>
    <m/>
  </r>
  <r>
    <x v="1"/>
    <x v="161"/>
    <x v="1"/>
    <m/>
  </r>
  <r>
    <x v="1"/>
    <x v="14"/>
    <x v="1"/>
    <s v="yes"/>
  </r>
  <r>
    <x v="1"/>
    <x v="162"/>
    <x v="2"/>
    <m/>
  </r>
  <r>
    <x v="1"/>
    <x v="163"/>
    <x v="2"/>
    <m/>
  </r>
  <r>
    <x v="1"/>
    <x v="22"/>
    <x v="2"/>
    <s v="yes"/>
  </r>
  <r>
    <x v="1"/>
    <x v="164"/>
    <x v="2"/>
    <m/>
  </r>
  <r>
    <x v="1"/>
    <x v="165"/>
    <x v="2"/>
    <m/>
  </r>
  <r>
    <x v="1"/>
    <x v="166"/>
    <x v="2"/>
    <m/>
  </r>
  <r>
    <x v="1"/>
    <x v="43"/>
    <x v="4"/>
    <s v="yes"/>
  </r>
  <r>
    <x v="1"/>
    <x v="167"/>
    <x v="4"/>
    <m/>
  </r>
  <r>
    <x v="1"/>
    <x v="168"/>
    <x v="4"/>
    <m/>
  </r>
  <r>
    <x v="1"/>
    <x v="169"/>
    <x v="4"/>
    <m/>
  </r>
  <r>
    <x v="1"/>
    <x v="170"/>
    <x v="4"/>
    <m/>
  </r>
  <r>
    <x v="1"/>
    <x v="171"/>
    <x v="4"/>
    <m/>
  </r>
  <r>
    <x v="1"/>
    <x v="172"/>
    <x v="4"/>
    <s v="yes"/>
  </r>
  <r>
    <x v="1"/>
    <x v="173"/>
    <x v="4"/>
    <s v="yes"/>
  </r>
  <r>
    <x v="1"/>
    <x v="55"/>
    <x v="4"/>
    <s v="yes"/>
  </r>
  <r>
    <x v="1"/>
    <x v="56"/>
    <x v="4"/>
    <s v="yes"/>
  </r>
  <r>
    <x v="1"/>
    <x v="58"/>
    <x v="4"/>
    <s v="yes"/>
  </r>
  <r>
    <x v="1"/>
    <x v="59"/>
    <x v="4"/>
    <s v="yes"/>
  </r>
  <r>
    <x v="1"/>
    <x v="62"/>
    <x v="4"/>
    <s v="yes"/>
  </r>
  <r>
    <x v="1"/>
    <x v="64"/>
    <x v="4"/>
    <s v="yes"/>
  </r>
  <r>
    <x v="1"/>
    <x v="65"/>
    <x v="4"/>
    <s v="yes"/>
  </r>
  <r>
    <x v="1"/>
    <x v="67"/>
    <x v="4"/>
    <s v="yes"/>
  </r>
  <r>
    <x v="1"/>
    <x v="69"/>
    <x v="4"/>
    <s v="yes"/>
  </r>
  <r>
    <x v="1"/>
    <x v="78"/>
    <x v="4"/>
    <s v="yes"/>
  </r>
  <r>
    <x v="1"/>
    <x v="174"/>
    <x v="4"/>
    <m/>
  </r>
  <r>
    <x v="1"/>
    <x v="80"/>
    <x v="4"/>
    <s v="yes"/>
  </r>
  <r>
    <x v="1"/>
    <x v="81"/>
    <x v="4"/>
    <s v="yes"/>
  </r>
  <r>
    <x v="1"/>
    <x v="82"/>
    <x v="4"/>
    <s v="yes"/>
  </r>
  <r>
    <x v="1"/>
    <x v="83"/>
    <x v="5"/>
    <s v="yes"/>
  </r>
  <r>
    <x v="1"/>
    <x v="87"/>
    <x v="5"/>
    <s v="yes"/>
  </r>
  <r>
    <x v="1"/>
    <x v="88"/>
    <x v="5"/>
    <s v="yes"/>
  </r>
  <r>
    <x v="1"/>
    <x v="91"/>
    <x v="5"/>
    <s v="yes"/>
  </r>
  <r>
    <x v="1"/>
    <x v="93"/>
    <x v="5"/>
    <s v="yes"/>
  </r>
  <r>
    <x v="1"/>
    <x v="94"/>
    <x v="5"/>
    <s v="yes"/>
  </r>
  <r>
    <x v="1"/>
    <x v="175"/>
    <x v="5"/>
    <m/>
  </r>
  <r>
    <x v="1"/>
    <x v="176"/>
    <x v="5"/>
    <m/>
  </r>
  <r>
    <x v="1"/>
    <x v="109"/>
    <x v="5"/>
    <s v="yes"/>
  </r>
  <r>
    <x v="1"/>
    <x v="79"/>
    <x v="8"/>
    <s v="yes"/>
  </r>
  <r>
    <x v="1"/>
    <x v="177"/>
    <x v="9"/>
    <m/>
  </r>
  <r>
    <x v="1"/>
    <x v="141"/>
    <x v="9"/>
    <s v="yes"/>
  </r>
  <r>
    <x v="1"/>
    <x v="142"/>
    <x v="9"/>
    <s v="yes"/>
  </r>
  <r>
    <x v="1"/>
    <x v="143"/>
    <x v="9"/>
    <s v="yes"/>
  </r>
  <r>
    <x v="1"/>
    <x v="148"/>
    <x v="10"/>
    <s v="yes"/>
  </r>
  <r>
    <x v="1"/>
    <x v="149"/>
    <x v="10"/>
    <s v="yes"/>
  </r>
  <r>
    <x v="1"/>
    <x v="153"/>
    <x v="10"/>
    <s v="yes"/>
  </r>
  <r>
    <x v="1"/>
    <x v="128"/>
    <x v="10"/>
    <s v="yes"/>
  </r>
  <r>
    <x v="1"/>
    <x v="128"/>
    <x v="10"/>
    <s v="yes"/>
  </r>
  <r>
    <x v="1"/>
    <x v="157"/>
    <x v="10"/>
    <s v="yes"/>
  </r>
  <r>
    <x v="1"/>
    <x v="158"/>
    <x v="10"/>
    <s v="yes"/>
  </r>
  <r>
    <x v="1"/>
    <x v="159"/>
    <x v="10"/>
    <s v="yes"/>
  </r>
  <r>
    <x v="2"/>
    <x v="8"/>
    <x v="1"/>
    <s v="yes"/>
  </r>
  <r>
    <x v="2"/>
    <x v="13"/>
    <x v="1"/>
    <s v="yes"/>
  </r>
  <r>
    <x v="2"/>
    <x v="14"/>
    <x v="1"/>
    <s v="yes"/>
  </r>
  <r>
    <x v="2"/>
    <x v="25"/>
    <x v="3"/>
    <s v="yes"/>
  </r>
  <r>
    <x v="2"/>
    <x v="26"/>
    <x v="3"/>
    <s v="yes"/>
  </r>
  <r>
    <x v="2"/>
    <x v="27"/>
    <x v="3"/>
    <s v="yes"/>
  </r>
  <r>
    <x v="2"/>
    <x v="29"/>
    <x v="3"/>
    <s v="yes"/>
  </r>
  <r>
    <x v="2"/>
    <x v="30"/>
    <x v="3"/>
    <s v="yes"/>
  </r>
  <r>
    <x v="2"/>
    <x v="33"/>
    <x v="3"/>
    <s v="yes"/>
  </r>
  <r>
    <x v="2"/>
    <x v="34"/>
    <x v="3"/>
    <s v="yes"/>
  </r>
  <r>
    <x v="2"/>
    <x v="41"/>
    <x v="3"/>
    <s v="yes"/>
  </r>
  <r>
    <x v="2"/>
    <x v="178"/>
    <x v="4"/>
    <s v="yes"/>
  </r>
  <r>
    <x v="2"/>
    <x v="173"/>
    <x v="4"/>
    <s v="yes"/>
  </r>
  <r>
    <x v="2"/>
    <x v="54"/>
    <x v="4"/>
    <s v="yes"/>
  </r>
  <r>
    <x v="2"/>
    <x v="58"/>
    <x v="4"/>
    <s v="yes"/>
  </r>
  <r>
    <x v="2"/>
    <x v="59"/>
    <x v="4"/>
    <s v="yes"/>
  </r>
  <r>
    <x v="2"/>
    <x v="76"/>
    <x v="4"/>
    <s v="yes"/>
  </r>
  <r>
    <x v="2"/>
    <x v="78"/>
    <x v="4"/>
    <s v="yes"/>
  </r>
  <r>
    <x v="2"/>
    <x v="82"/>
    <x v="4"/>
    <s v="yes"/>
  </r>
  <r>
    <x v="2"/>
    <x v="179"/>
    <x v="5"/>
    <m/>
  </r>
  <r>
    <x v="2"/>
    <x v="95"/>
    <x v="5"/>
    <s v="yes"/>
  </r>
  <r>
    <x v="2"/>
    <x v="180"/>
    <x v="5"/>
    <m/>
  </r>
  <r>
    <x v="2"/>
    <x v="181"/>
    <x v="5"/>
    <m/>
  </r>
  <r>
    <x v="2"/>
    <x v="182"/>
    <x v="5"/>
    <m/>
  </r>
  <r>
    <x v="2"/>
    <x v="183"/>
    <x v="5"/>
    <m/>
  </r>
  <r>
    <x v="2"/>
    <x v="184"/>
    <x v="5"/>
    <m/>
  </r>
  <r>
    <x v="2"/>
    <x v="112"/>
    <x v="5"/>
    <s v="yes"/>
  </r>
  <r>
    <x v="2"/>
    <x v="114"/>
    <x v="6"/>
    <s v="yes"/>
  </r>
  <r>
    <x v="2"/>
    <x v="118"/>
    <x v="7"/>
    <s v="yes"/>
  </r>
  <r>
    <x v="2"/>
    <x v="185"/>
    <x v="8"/>
    <m/>
  </r>
  <r>
    <x v="2"/>
    <x v="128"/>
    <x v="8"/>
    <s v="yes"/>
  </r>
  <r>
    <x v="2"/>
    <x v="135"/>
    <x v="9"/>
    <s v="yes"/>
  </r>
  <r>
    <x v="2"/>
    <x v="136"/>
    <x v="9"/>
    <s v="yes"/>
  </r>
  <r>
    <x v="2"/>
    <x v="138"/>
    <x v="9"/>
    <s v="yes"/>
  </r>
  <r>
    <x v="2"/>
    <x v="139"/>
    <x v="9"/>
    <s v="yes"/>
  </r>
  <r>
    <x v="2"/>
    <x v="141"/>
    <x v="9"/>
    <s v="yes"/>
  </r>
  <r>
    <x v="2"/>
    <x v="186"/>
    <x v="9"/>
    <m/>
  </r>
  <r>
    <x v="2"/>
    <x v="145"/>
    <x v="9"/>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A191" firstHeaderRow="1" firstDataRow="1" firstDataCol="1" rowPageCount="1" colPageCount="1"/>
  <pivotFields count="4">
    <pivotField axis="axisPage" showAll="0">
      <items count="4">
        <item x="1"/>
        <item x="2"/>
        <item x="0"/>
        <item t="default"/>
      </items>
    </pivotField>
    <pivotField axis="axisRow" showAll="0">
      <items count="188">
        <item x="0"/>
        <item x="1"/>
        <item x="2"/>
        <item x="122"/>
        <item x="123"/>
        <item x="43"/>
        <item x="44"/>
        <item x="45"/>
        <item x="135"/>
        <item x="136"/>
        <item x="8"/>
        <item x="9"/>
        <item x="137"/>
        <item x="10"/>
        <item x="11"/>
        <item x="124"/>
        <item x="146"/>
        <item x="178"/>
        <item x="162"/>
        <item x="147"/>
        <item x="167"/>
        <item x="168"/>
        <item x="46"/>
        <item x="83"/>
        <item x="169"/>
        <item x="3"/>
        <item x="125"/>
        <item x="47"/>
        <item x="12"/>
        <item x="13"/>
        <item x="84"/>
        <item x="24"/>
        <item x="48"/>
        <item x="25"/>
        <item x="26"/>
        <item x="27"/>
        <item x="28"/>
        <item x="29"/>
        <item x="30"/>
        <item x="31"/>
        <item x="32"/>
        <item x="49"/>
        <item x="50"/>
        <item x="51"/>
        <item x="33"/>
        <item x="115"/>
        <item x="34"/>
        <item x="148"/>
        <item x="149"/>
        <item x="163"/>
        <item x="170"/>
        <item x="126"/>
        <item x="171"/>
        <item x="116"/>
        <item x="35"/>
        <item x="52"/>
        <item x="53"/>
        <item x="150"/>
        <item x="85"/>
        <item x="151"/>
        <item x="86"/>
        <item x="36"/>
        <item x="172"/>
        <item x="173"/>
        <item x="54"/>
        <item x="55"/>
        <item x="56"/>
        <item x="160"/>
        <item x="161"/>
        <item x="14"/>
        <item x="15"/>
        <item x="37"/>
        <item x="127"/>
        <item x="185"/>
        <item x="57"/>
        <item x="58"/>
        <item x="138"/>
        <item x="38"/>
        <item x="87"/>
        <item x="88"/>
        <item x="89"/>
        <item x="179"/>
        <item x="4"/>
        <item x="152"/>
        <item x="22"/>
        <item x="39"/>
        <item x="164"/>
        <item x="90"/>
        <item x="91"/>
        <item x="59"/>
        <item x="40"/>
        <item x="60"/>
        <item x="165"/>
        <item x="61"/>
        <item x="153"/>
        <item x="62"/>
        <item x="113"/>
        <item x="63"/>
        <item x="128"/>
        <item x="154"/>
        <item x="64"/>
        <item x="65"/>
        <item x="129"/>
        <item x="16"/>
        <item x="41"/>
        <item x="92"/>
        <item x="93"/>
        <item x="94"/>
        <item x="95"/>
        <item x="155"/>
        <item x="96"/>
        <item x="175"/>
        <item x="97"/>
        <item x="180"/>
        <item x="98"/>
        <item x="99"/>
        <item x="100"/>
        <item x="101"/>
        <item x="102"/>
        <item x="103"/>
        <item x="181"/>
        <item x="182"/>
        <item x="183"/>
        <item x="104"/>
        <item x="105"/>
        <item x="106"/>
        <item x="107"/>
        <item x="108"/>
        <item x="184"/>
        <item x="176"/>
        <item x="156"/>
        <item x="5"/>
        <item x="42"/>
        <item x="6"/>
        <item x="7"/>
        <item x="109"/>
        <item x="110"/>
        <item x="17"/>
        <item x="66"/>
        <item x="67"/>
        <item x="68"/>
        <item x="130"/>
        <item x="18"/>
        <item x="19"/>
        <item x="131"/>
        <item x="69"/>
        <item x="70"/>
        <item x="157"/>
        <item x="111"/>
        <item x="139"/>
        <item x="177"/>
        <item x="140"/>
        <item x="141"/>
        <item x="142"/>
        <item x="143"/>
        <item x="186"/>
        <item x="71"/>
        <item x="72"/>
        <item x="73"/>
        <item x="74"/>
        <item x="75"/>
        <item x="158"/>
        <item x="159"/>
        <item x="117"/>
        <item x="118"/>
        <item x="112"/>
        <item x="119"/>
        <item x="76"/>
        <item x="20"/>
        <item x="21"/>
        <item x="77"/>
        <item x="120"/>
        <item x="78"/>
        <item x="79"/>
        <item x="132"/>
        <item x="174"/>
        <item x="133"/>
        <item x="144"/>
        <item x="121"/>
        <item x="114"/>
        <item x="145"/>
        <item x="166"/>
        <item x="80"/>
        <item x="81"/>
        <item x="23"/>
        <item x="82"/>
        <item x="134"/>
        <item t="default"/>
      </items>
    </pivotField>
    <pivotField showAll="0">
      <items count="12">
        <item x="0"/>
        <item x="1"/>
        <item x="2"/>
        <item x="3"/>
        <item x="4"/>
        <item x="5"/>
        <item x="6"/>
        <item x="7"/>
        <item x="8"/>
        <item x="9"/>
        <item x="10"/>
        <item t="default"/>
      </items>
    </pivotField>
    <pivotField showAll="0"/>
  </pivotFields>
  <rowFields count="1">
    <field x="1"/>
  </rowFields>
  <rowItems count="1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t="grand">
      <x/>
    </i>
  </rowItems>
  <colItems count="1">
    <i/>
  </colItem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11" firstHeaderRow="1" firstDataRow="1" firstDataCol="1"/>
  <pivotFields count="40">
    <pivotField showAll="0"/>
    <pivotField showAll="0"/>
    <pivotField axis="axisRow" showAll="0">
      <items count="670">
        <item x="123"/>
        <item x="65"/>
        <item x="126"/>
        <item x="66"/>
        <item x="127"/>
        <item x="67"/>
        <item x="128"/>
        <item x="68"/>
        <item x="129"/>
        <item x="134"/>
        <item x="130"/>
        <item x="131"/>
        <item x="132"/>
        <item x="133"/>
        <item x="136"/>
        <item x="479"/>
        <item x="81"/>
        <item x="85"/>
        <item x="599"/>
        <item x="389"/>
        <item x="388"/>
        <item x="391"/>
        <item x="390"/>
        <item x="259"/>
        <item x="258"/>
        <item x="257"/>
        <item x="256"/>
        <item x="255"/>
        <item x="254"/>
        <item x="261"/>
        <item x="260"/>
        <item x="253"/>
        <item x="252"/>
        <item x="263"/>
        <item x="262"/>
        <item x="14"/>
        <item x="15"/>
        <item x="24"/>
        <item x="25"/>
        <item x="26"/>
        <item x="22"/>
        <item x="23"/>
        <item x="563"/>
        <item x="371"/>
        <item x="370"/>
        <item x="369"/>
        <item x="368"/>
        <item x="367"/>
        <item x="366"/>
        <item x="373"/>
        <item x="372"/>
        <item x="379"/>
        <item x="378"/>
        <item x="377"/>
        <item x="376"/>
        <item x="375"/>
        <item x="374"/>
        <item x="381"/>
        <item x="380"/>
        <item x="588"/>
        <item x="632"/>
        <item x="515"/>
        <item x="490"/>
        <item x="492"/>
        <item x="491"/>
        <item x="497"/>
        <item x="495"/>
        <item x="496"/>
        <item x="489"/>
        <item x="498"/>
        <item x="487"/>
        <item x="511"/>
        <item x="500"/>
        <item x="499"/>
        <item x="505"/>
        <item x="506"/>
        <item x="504"/>
        <item x="503"/>
        <item x="502"/>
        <item x="501"/>
        <item x="508"/>
        <item x="509"/>
        <item x="510"/>
        <item x="486"/>
        <item x="484"/>
        <item x="488"/>
        <item x="507"/>
        <item x="485"/>
        <item x="494"/>
        <item x="493"/>
        <item x="513"/>
        <item x="512"/>
        <item x="514"/>
        <item x="526"/>
        <item x="520"/>
        <item x="518"/>
        <item x="519"/>
        <item x="523"/>
        <item x="522"/>
        <item x="521"/>
        <item x="525"/>
        <item x="524"/>
        <item x="516"/>
        <item x="517"/>
        <item x="527"/>
        <item x="422"/>
        <item x="423"/>
        <item x="424"/>
        <item x="425"/>
        <item x="426"/>
        <item x="430"/>
        <item x="427"/>
        <item x="431"/>
        <item x="428"/>
        <item x="432"/>
        <item x="429"/>
        <item x="433"/>
        <item x="462"/>
        <item x="463"/>
        <item x="464"/>
        <item x="465"/>
        <item x="466"/>
        <item x="467"/>
        <item x="434"/>
        <item x="435"/>
        <item x="436"/>
        <item x="437"/>
        <item x="438"/>
        <item x="439"/>
        <item x="440"/>
        <item x="441"/>
        <item x="442"/>
        <item x="446"/>
        <item x="443"/>
        <item x="447"/>
        <item x="444"/>
        <item x="448"/>
        <item x="445"/>
        <item x="449"/>
        <item x="468"/>
        <item x="469"/>
        <item x="470"/>
        <item x="471"/>
        <item x="472"/>
        <item x="473"/>
        <item x="474"/>
        <item x="475"/>
        <item x="385"/>
        <item x="384"/>
        <item x="387"/>
        <item x="386"/>
        <item x="604"/>
        <item x="558"/>
        <item x="557"/>
        <item x="560"/>
        <item x="561"/>
        <item x="559"/>
        <item x="656"/>
        <item x="658"/>
        <item x="621"/>
        <item x="164"/>
        <item x="163"/>
        <item x="602"/>
        <item x="601"/>
        <item x="603"/>
        <item x="410"/>
        <item x="411"/>
        <item x="412"/>
        <item x="413"/>
        <item x="414"/>
        <item x="415"/>
        <item x="416"/>
        <item x="417"/>
        <item x="418"/>
        <item x="404"/>
        <item x="407"/>
        <item x="405"/>
        <item x="408"/>
        <item x="406"/>
        <item x="409"/>
        <item x="419"/>
        <item x="420"/>
        <item x="421"/>
        <item x="629"/>
        <item x="631"/>
        <item x="630"/>
        <item x="607"/>
        <item x="628"/>
        <item x="627"/>
        <item x="626"/>
        <item x="608"/>
        <item x="609"/>
        <item x="610"/>
        <item x="611"/>
        <item x="612"/>
        <item x="613"/>
        <item x="614"/>
        <item x="615"/>
        <item x="616"/>
        <item x="231"/>
        <item x="232"/>
        <item x="233"/>
        <item x="234"/>
        <item x="235"/>
        <item x="236"/>
        <item x="237"/>
        <item x="238"/>
        <item x="239"/>
        <item x="137"/>
        <item x="138"/>
        <item x="139"/>
        <item x="140"/>
        <item x="141"/>
        <item x="142"/>
        <item x="143"/>
        <item x="144"/>
        <item x="145"/>
        <item x="146"/>
        <item x="219"/>
        <item x="220"/>
        <item x="221"/>
        <item x="229"/>
        <item x="230"/>
        <item x="222"/>
        <item x="226"/>
        <item x="223"/>
        <item x="224"/>
        <item x="227"/>
        <item x="228"/>
        <item x="225"/>
        <item x="617"/>
        <item x="0"/>
        <item x="1"/>
        <item x="476"/>
        <item x="477"/>
        <item x="2"/>
        <item x="3"/>
        <item x="4"/>
        <item x="5"/>
        <item x="6"/>
        <item x="8"/>
        <item x="10"/>
        <item x="7"/>
        <item x="9"/>
        <item x="11"/>
        <item x="12"/>
        <item x="13"/>
        <item x="596"/>
        <item x="597"/>
        <item x="638"/>
        <item x="659"/>
        <item x="660"/>
        <item x="661"/>
        <item x="645"/>
        <item x="646"/>
        <item x="647"/>
        <item x="648"/>
        <item x="649"/>
        <item x="650"/>
        <item x="644"/>
        <item x="643"/>
        <item x="642"/>
        <item x="640"/>
        <item x="641"/>
        <item x="639"/>
        <item x="622"/>
        <item x="623"/>
        <item x="624"/>
        <item x="635"/>
        <item x="634"/>
        <item x="625"/>
        <item x="637"/>
        <item x="636"/>
        <item x="18"/>
        <item x="16"/>
        <item x="17"/>
        <item x="582"/>
        <item x="585"/>
        <item x="579"/>
        <item x="583"/>
        <item x="586"/>
        <item x="580"/>
        <item x="584"/>
        <item x="587"/>
        <item x="581"/>
        <item x="576"/>
        <item x="573"/>
        <item x="577"/>
        <item x="574"/>
        <item x="578"/>
        <item x="575"/>
        <item x="167"/>
        <item x="196"/>
        <item x="197"/>
        <item x="198"/>
        <item x="199"/>
        <item x="200"/>
        <item x="201"/>
        <item x="202"/>
        <item x="203"/>
        <item x="204"/>
        <item x="205"/>
        <item x="206"/>
        <item x="207"/>
        <item x="208"/>
        <item x="209"/>
        <item x="210"/>
        <item x="211"/>
        <item x="212"/>
        <item x="213"/>
        <item x="214"/>
        <item x="215"/>
        <item x="216"/>
        <item x="153"/>
        <item x="154"/>
        <item x="155"/>
        <item x="159"/>
        <item x="160"/>
        <item x="156"/>
        <item x="157"/>
        <item x="158"/>
        <item x="589"/>
        <item x="618"/>
        <item x="657"/>
        <item x="19"/>
        <item x="21"/>
        <item x="20"/>
        <item x="168"/>
        <item x="169"/>
        <item x="170"/>
        <item x="171"/>
        <item x="172"/>
        <item x="217"/>
        <item x="218"/>
        <item x="564"/>
        <item x="565"/>
        <item x="566"/>
        <item x="569"/>
        <item x="567"/>
        <item x="568"/>
        <item x="570"/>
        <item x="571"/>
        <item x="572"/>
        <item x="173"/>
        <item x="174"/>
        <item x="175"/>
        <item x="556"/>
        <item x="555"/>
        <item x="478"/>
        <item x="104"/>
        <item x="101"/>
        <item x="98"/>
        <item x="102"/>
        <item x="95"/>
        <item x="89"/>
        <item x="86"/>
        <item x="92"/>
        <item x="96"/>
        <item x="99"/>
        <item x="90"/>
        <item x="87"/>
        <item x="93"/>
        <item x="97"/>
        <item x="100"/>
        <item x="91"/>
        <item x="88"/>
        <item x="94"/>
        <item x="105"/>
        <item x="106"/>
        <item x="103"/>
        <item x="111"/>
        <item x="107"/>
        <item x="109"/>
        <item x="112"/>
        <item x="114"/>
        <item x="108"/>
        <item x="110"/>
        <item x="113"/>
        <item x="115"/>
        <item x="39"/>
        <item x="40"/>
        <item x="37"/>
        <item x="36"/>
        <item x="38"/>
        <item x="34"/>
        <item x="30"/>
        <item x="28"/>
        <item x="32"/>
        <item x="35"/>
        <item x="31"/>
        <item x="29"/>
        <item x="33"/>
        <item x="46"/>
        <item x="42"/>
        <item x="50"/>
        <item x="47"/>
        <item x="43"/>
        <item x="51"/>
        <item x="41"/>
        <item x="44"/>
        <item x="49"/>
        <item x="48"/>
        <item x="45"/>
        <item x="52"/>
        <item x="655"/>
        <item x="598"/>
        <item x="652"/>
        <item x="653"/>
        <item x="654"/>
        <item x="651"/>
        <item x="331"/>
        <item x="330"/>
        <item x="329"/>
        <item x="328"/>
        <item x="327"/>
        <item x="326"/>
        <item x="333"/>
        <item x="332"/>
        <item x="325"/>
        <item x="324"/>
        <item x="335"/>
        <item x="334"/>
        <item x="403"/>
        <item x="402"/>
        <item x="343"/>
        <item x="342"/>
        <item x="341"/>
        <item x="340"/>
        <item x="339"/>
        <item x="338"/>
        <item x="345"/>
        <item x="344"/>
        <item x="337"/>
        <item x="336"/>
        <item x="347"/>
        <item x="346"/>
        <item x="397"/>
        <item x="396"/>
        <item x="399"/>
        <item x="398"/>
        <item x="401"/>
        <item x="400"/>
        <item x="319"/>
        <item x="318"/>
        <item x="317"/>
        <item x="316"/>
        <item x="315"/>
        <item x="314"/>
        <item x="321"/>
        <item x="320"/>
        <item x="313"/>
        <item x="312"/>
        <item x="323"/>
        <item x="322"/>
        <item x="295"/>
        <item x="294"/>
        <item x="293"/>
        <item x="292"/>
        <item x="291"/>
        <item x="290"/>
        <item x="297"/>
        <item x="296"/>
        <item x="289"/>
        <item x="288"/>
        <item x="299"/>
        <item x="298"/>
        <item x="307"/>
        <item x="306"/>
        <item x="305"/>
        <item x="304"/>
        <item x="303"/>
        <item x="302"/>
        <item x="309"/>
        <item x="308"/>
        <item x="301"/>
        <item x="300"/>
        <item x="311"/>
        <item x="310"/>
        <item x="283"/>
        <item x="282"/>
        <item x="281"/>
        <item x="280"/>
        <item x="279"/>
        <item x="278"/>
        <item x="285"/>
        <item x="284"/>
        <item x="277"/>
        <item x="276"/>
        <item x="287"/>
        <item x="286"/>
        <item x="271"/>
        <item x="270"/>
        <item x="269"/>
        <item x="268"/>
        <item x="267"/>
        <item x="266"/>
        <item x="273"/>
        <item x="272"/>
        <item x="265"/>
        <item x="264"/>
        <item x="275"/>
        <item x="274"/>
        <item x="393"/>
        <item x="392"/>
        <item x="395"/>
        <item x="394"/>
        <item x="247"/>
        <item x="246"/>
        <item x="245"/>
        <item x="244"/>
        <item x="243"/>
        <item x="242"/>
        <item x="249"/>
        <item x="248"/>
        <item x="241"/>
        <item x="240"/>
        <item x="251"/>
        <item x="250"/>
        <item x="545"/>
        <item x="546"/>
        <item x="548"/>
        <item x="547"/>
        <item x="529"/>
        <item x="530"/>
        <item x="531"/>
        <item x="533"/>
        <item x="532"/>
        <item x="480"/>
        <item x="528"/>
        <item x="481"/>
        <item x="536"/>
        <item x="535"/>
        <item x="534"/>
        <item x="538"/>
        <item x="537"/>
        <item x="539"/>
        <item x="542"/>
        <item x="541"/>
        <item x="543"/>
        <item x="544"/>
        <item x="540"/>
        <item x="482"/>
        <item x="483"/>
        <item x="552"/>
        <item x="551"/>
        <item x="550"/>
        <item x="549"/>
        <item x="553"/>
        <item x="554"/>
        <item x="135"/>
        <item x="457"/>
        <item x="450"/>
        <item x="451"/>
        <item x="452"/>
        <item x="453"/>
        <item x="454"/>
        <item x="455"/>
        <item x="456"/>
        <item x="459"/>
        <item x="460"/>
        <item x="458"/>
        <item x="461"/>
        <item x="162"/>
        <item x="161"/>
        <item x="600"/>
        <item x="620"/>
        <item x="165"/>
        <item x="176"/>
        <item x="177"/>
        <item x="178"/>
        <item x="179"/>
        <item x="180"/>
        <item x="166"/>
        <item x="181"/>
        <item x="182"/>
        <item x="183"/>
        <item x="184"/>
        <item x="185"/>
        <item x="186"/>
        <item x="187"/>
        <item x="188"/>
        <item x="189"/>
        <item x="190"/>
        <item x="191"/>
        <item x="192"/>
        <item x="193"/>
        <item x="194"/>
        <item x="195"/>
        <item x="120"/>
        <item x="116"/>
        <item x="118"/>
        <item x="121"/>
        <item x="124"/>
        <item x="117"/>
        <item x="119"/>
        <item x="122"/>
        <item x="125"/>
        <item x="54"/>
        <item x="61"/>
        <item x="58"/>
        <item x="53"/>
        <item x="55"/>
        <item x="62"/>
        <item x="57"/>
        <item x="59"/>
        <item x="63"/>
        <item x="56"/>
        <item x="64"/>
        <item x="60"/>
        <item x="147"/>
        <item x="148"/>
        <item x="151"/>
        <item x="152"/>
        <item x="149"/>
        <item x="150"/>
        <item x="619"/>
        <item x="562"/>
        <item x="605"/>
        <item x="363"/>
        <item x="362"/>
        <item x="361"/>
        <item x="360"/>
        <item x="359"/>
        <item x="358"/>
        <item x="365"/>
        <item x="364"/>
        <item x="355"/>
        <item x="354"/>
        <item x="353"/>
        <item x="352"/>
        <item x="351"/>
        <item x="350"/>
        <item x="357"/>
        <item x="356"/>
        <item x="594"/>
        <item x="590"/>
        <item x="592"/>
        <item x="591"/>
        <item x="606"/>
        <item x="593"/>
        <item x="595"/>
        <item x="665"/>
        <item x="662"/>
        <item x="666"/>
        <item x="663"/>
        <item x="667"/>
        <item x="664"/>
        <item x="27"/>
        <item x="69"/>
        <item x="72"/>
        <item x="71"/>
        <item x="75"/>
        <item x="73"/>
        <item x="77"/>
        <item x="79"/>
        <item x="80"/>
        <item x="78"/>
        <item x="82"/>
        <item x="84"/>
        <item x="83"/>
        <item x="70"/>
        <item x="76"/>
        <item x="74"/>
        <item x="633"/>
        <item x="383"/>
        <item x="382"/>
        <item x="349"/>
        <item x="348"/>
        <item x="66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sd="0" x="0"/>
        <item sd="0" x="1"/>
        <item sd="0" x="5"/>
        <item sd="0" x="2"/>
        <item sd="0" x="4"/>
        <item sd="0" x="6"/>
        <item sd="0" x="3"/>
        <item t="default"/>
      </items>
    </pivotField>
    <pivotField showAll="0"/>
    <pivotField showAll="0"/>
    <pivotField axis="axisRow" showAll="0">
      <items count="65">
        <item x="46"/>
        <item x="5"/>
        <item x="14"/>
        <item x="15"/>
        <item x="10"/>
        <item x="23"/>
        <item x="28"/>
        <item x="24"/>
        <item x="44"/>
        <item x="38"/>
        <item x="0"/>
        <item x="50"/>
        <item x="16"/>
        <item x="17"/>
        <item x="27"/>
        <item x="56"/>
        <item x="42"/>
        <item x="41"/>
        <item x="1"/>
        <item x="13"/>
        <item x="45"/>
        <item x="33"/>
        <item x="26"/>
        <item x="57"/>
        <item x="22"/>
        <item x="34"/>
        <item x="29"/>
        <item x="18"/>
        <item x="19"/>
        <item x="31"/>
        <item x="30"/>
        <item x="25"/>
        <item x="32"/>
        <item x="36"/>
        <item x="39"/>
        <item x="7"/>
        <item x="8"/>
        <item x="51"/>
        <item x="35"/>
        <item x="54"/>
        <item x="11"/>
        <item x="59"/>
        <item x="2"/>
        <item x="60"/>
        <item x="61"/>
        <item x="52"/>
        <item x="12"/>
        <item x="9"/>
        <item x="20"/>
        <item x="21"/>
        <item x="43"/>
        <item x="40"/>
        <item x="3"/>
        <item x="37"/>
        <item x="49"/>
        <item x="47"/>
        <item x="53"/>
        <item x="58"/>
        <item x="62"/>
        <item x="6"/>
        <item x="63"/>
        <item x="4"/>
        <item x="55"/>
        <item x="48"/>
        <item t="default"/>
      </items>
    </pivotField>
    <pivotField showAll="0"/>
    <pivotField showAll="0"/>
    <pivotField showAll="0"/>
    <pivotField showAll="0"/>
    <pivotField showAll="0"/>
    <pivotField showAll="0"/>
    <pivotField axis="axisRow" showAll="0">
      <items count="1325">
        <item x="1293"/>
        <item x="1291"/>
        <item x="1287"/>
        <item x="1286"/>
        <item x="59"/>
        <item x="111"/>
        <item x="1285"/>
        <item x="114"/>
        <item x="60"/>
        <item x="61"/>
        <item x="115"/>
        <item x="116"/>
        <item x="62"/>
        <item x="117"/>
        <item x="122"/>
        <item x="118"/>
        <item x="119"/>
        <item x="120"/>
        <item x="121"/>
        <item x="1255"/>
        <item x="1281"/>
        <item x="149"/>
        <item x="1262"/>
        <item x="1263"/>
        <item x="1294"/>
        <item x="1292"/>
        <item x="1226"/>
        <item x="1265"/>
        <item x="1264"/>
        <item x="1256"/>
        <item x="1257"/>
        <item x="124"/>
        <item x="123"/>
        <item x="75"/>
        <item x="79"/>
        <item x="22"/>
        <item x="23"/>
        <item x="24"/>
        <item x="20"/>
        <item x="21"/>
        <item x="1228"/>
        <item x="464"/>
        <item x="612"/>
        <item x="613"/>
        <item x="465"/>
        <item x="614"/>
        <item x="466"/>
        <item x="467"/>
        <item x="615"/>
        <item x="616"/>
        <item x="468"/>
        <item x="617"/>
        <item x="1182"/>
        <item x="618"/>
        <item x="1183"/>
        <item x="469"/>
        <item x="619"/>
        <item x="620"/>
        <item x="621"/>
        <item x="470"/>
        <item x="471"/>
        <item x="622"/>
        <item x="623"/>
        <item x="624"/>
        <item x="625"/>
        <item x="472"/>
        <item x="473"/>
        <item x="1131"/>
        <item x="474"/>
        <item x="626"/>
        <item x="1188"/>
        <item x="627"/>
        <item x="628"/>
        <item x="1189"/>
        <item x="475"/>
        <item x="476"/>
        <item x="477"/>
        <item x="1190"/>
        <item x="478"/>
        <item x="629"/>
        <item x="630"/>
        <item x="479"/>
        <item x="631"/>
        <item x="632"/>
        <item x="1051"/>
        <item x="480"/>
        <item x="633"/>
        <item x="634"/>
        <item x="635"/>
        <item x="636"/>
        <item x="637"/>
        <item x="638"/>
        <item x="1191"/>
        <item x="481"/>
        <item x="639"/>
        <item x="640"/>
        <item x="1052"/>
        <item x="482"/>
        <item x="483"/>
        <item x="484"/>
        <item x="485"/>
        <item x="641"/>
        <item x="642"/>
        <item x="643"/>
        <item x="1192"/>
        <item x="644"/>
        <item x="645"/>
        <item x="486"/>
        <item x="646"/>
        <item x="487"/>
        <item x="488"/>
        <item x="489"/>
        <item x="647"/>
        <item x="648"/>
        <item x="490"/>
        <item x="649"/>
        <item x="491"/>
        <item x="650"/>
        <item x="1179"/>
        <item x="1180"/>
        <item x="1181"/>
        <item x="1046"/>
        <item x="1184"/>
        <item x="1185"/>
        <item x="1047"/>
        <item x="1186"/>
        <item x="1049"/>
        <item x="1050"/>
        <item x="1048"/>
        <item x="1187"/>
        <item x="1053"/>
        <item x="652"/>
        <item x="651"/>
        <item x="655"/>
        <item x="656"/>
        <item x="657"/>
        <item x="658"/>
        <item x="659"/>
        <item x="660"/>
        <item x="661"/>
        <item x="662"/>
        <item x="663"/>
        <item x="664"/>
        <item x="665"/>
        <item x="666"/>
        <item x="667"/>
        <item x="668"/>
        <item x="669"/>
        <item x="670"/>
        <item x="671"/>
        <item x="672"/>
        <item x="673"/>
        <item x="674"/>
        <item x="675"/>
        <item x="676"/>
        <item x="677"/>
        <item x="678"/>
        <item x="679"/>
        <item x="680"/>
        <item x="653"/>
        <item x="654"/>
        <item x="707"/>
        <item x="708"/>
        <item x="709"/>
        <item x="1193"/>
        <item x="1194"/>
        <item x="1195"/>
        <item x="1196"/>
        <item x="1197"/>
        <item x="1198"/>
        <item x="1199"/>
        <item x="1200"/>
        <item x="1201"/>
        <item x="1202"/>
        <item x="1203"/>
        <item x="1204"/>
        <item x="1205"/>
        <item x="1206"/>
        <item x="681"/>
        <item x="682"/>
        <item x="683"/>
        <item x="684"/>
        <item x="685"/>
        <item x="686"/>
        <item x="687"/>
        <item x="688"/>
        <item x="689"/>
        <item x="690"/>
        <item x="691"/>
        <item x="692"/>
        <item x="693"/>
        <item x="694"/>
        <item x="695"/>
        <item x="696"/>
        <item x="697"/>
        <item x="698"/>
        <item x="699"/>
        <item x="700"/>
        <item x="701"/>
        <item x="702"/>
        <item x="703"/>
        <item x="704"/>
        <item x="705"/>
        <item x="706"/>
        <item x="715"/>
        <item x="716"/>
        <item x="717"/>
        <item x="718"/>
        <item x="719"/>
        <item x="720"/>
        <item x="721"/>
        <item x="722"/>
        <item x="723"/>
        <item x="724"/>
        <item x="725"/>
        <item x="726"/>
        <item x="727"/>
        <item x="728"/>
        <item x="729"/>
        <item x="730"/>
        <item x="731"/>
        <item x="732"/>
        <item x="733"/>
        <item x="734"/>
        <item x="735"/>
        <item x="736"/>
        <item x="737"/>
        <item x="738"/>
        <item x="739"/>
        <item x="740"/>
        <item x="492"/>
        <item x="506"/>
        <item x="507"/>
        <item x="508"/>
        <item x="509"/>
        <item x="510"/>
        <item x="511"/>
        <item x="512"/>
        <item x="513"/>
        <item x="498"/>
        <item x="504"/>
        <item x="514"/>
        <item x="525"/>
        <item x="518"/>
        <item x="515"/>
        <item x="516"/>
        <item x="517"/>
        <item x="527"/>
        <item x="528"/>
        <item x="493"/>
        <item x="520"/>
        <item x="611"/>
        <item x="519"/>
        <item x="494"/>
        <item x="522"/>
        <item x="495"/>
        <item x="521"/>
        <item x="524"/>
        <item x="523"/>
        <item x="496"/>
        <item x="497"/>
        <item x="499"/>
        <item x="526"/>
        <item x="500"/>
        <item x="501"/>
        <item x="502"/>
        <item x="503"/>
        <item x="505"/>
        <item x="1054"/>
        <item x="1055"/>
        <item x="1056"/>
        <item x="1057"/>
        <item x="1058"/>
        <item x="741"/>
        <item x="530"/>
        <item x="529"/>
        <item x="531"/>
        <item x="532"/>
        <item x="533"/>
        <item x="534"/>
        <item x="535"/>
        <item x="541"/>
        <item x="548"/>
        <item x="549"/>
        <item x="550"/>
        <item x="551"/>
        <item x="555"/>
        <item x="552"/>
        <item x="553"/>
        <item x="554"/>
        <item x="557"/>
        <item x="742"/>
        <item x="556"/>
        <item x="743"/>
        <item x="559"/>
        <item x="558"/>
        <item x="536"/>
        <item x="561"/>
        <item x="560"/>
        <item x="537"/>
        <item x="538"/>
        <item x="539"/>
        <item x="562"/>
        <item x="540"/>
        <item x="542"/>
        <item x="564"/>
        <item x="563"/>
        <item x="1132"/>
        <item x="543"/>
        <item x="544"/>
        <item x="545"/>
        <item x="565"/>
        <item x="1130"/>
        <item x="546"/>
        <item x="547"/>
        <item x="1207"/>
        <item x="1208"/>
        <item x="1209"/>
        <item x="1210"/>
        <item x="1211"/>
        <item x="1212"/>
        <item x="1059"/>
        <item x="710"/>
        <item x="711"/>
        <item x="712"/>
        <item x="713"/>
        <item x="714"/>
        <item x="366"/>
        <item x="374"/>
        <item x="365"/>
        <item x="373"/>
        <item x="364"/>
        <item x="372"/>
        <item x="363"/>
        <item x="371"/>
        <item x="362"/>
        <item x="370"/>
        <item x="361"/>
        <item x="369"/>
        <item x="368"/>
        <item x="367"/>
        <item x="376"/>
        <item x="375"/>
        <item x="1253"/>
        <item x="49"/>
        <item x="39"/>
        <item x="414"/>
        <item x="415"/>
        <item x="416"/>
        <item x="417"/>
        <item x="418"/>
        <item x="419"/>
        <item x="420"/>
        <item x="421"/>
        <item x="446"/>
        <item x="447"/>
        <item x="448"/>
        <item x="449"/>
        <item x="450"/>
        <item x="451"/>
        <item x="422"/>
        <item x="423"/>
        <item x="424"/>
        <item x="425"/>
        <item x="426"/>
        <item x="427"/>
        <item x="428"/>
        <item x="429"/>
        <item x="430"/>
        <item x="431"/>
        <item x="432"/>
        <item x="433"/>
        <item x="452"/>
        <item x="453"/>
        <item x="454"/>
        <item x="455"/>
        <item x="456"/>
        <item x="457"/>
        <item x="458"/>
        <item x="459"/>
        <item x="1177"/>
        <item x="1175"/>
        <item x="1173"/>
        <item x="1176"/>
        <item x="1165"/>
        <item x="1166"/>
        <item x="1167"/>
        <item x="1168"/>
        <item x="1169"/>
        <item x="1170"/>
        <item x="1171"/>
        <item x="1174"/>
        <item x="1172"/>
        <item x="1178"/>
        <item x="1303"/>
        <item x="1305"/>
        <item x="1304"/>
        <item x="1306"/>
        <item x="1309"/>
        <item x="1308"/>
        <item x="1258"/>
        <item x="1289"/>
        <item x="1311"/>
        <item x="1313"/>
        <item x="151"/>
        <item x="150"/>
        <item x="1231"/>
        <item x="1235"/>
        <item x="1266"/>
        <item x="402"/>
        <item x="403"/>
        <item x="404"/>
        <item x="405"/>
        <item x="406"/>
        <item x="407"/>
        <item x="408"/>
        <item x="409"/>
        <item x="410"/>
        <item x="399"/>
        <item x="400"/>
        <item x="401"/>
        <item x="411"/>
        <item x="412"/>
        <item x="413"/>
        <item x="125"/>
        <item x="126"/>
        <item x="127"/>
        <item x="128"/>
        <item x="129"/>
        <item x="130"/>
        <item x="131"/>
        <item x="132"/>
        <item x="133"/>
        <item x="134"/>
        <item x="460"/>
        <item x="461"/>
        <item x="0"/>
        <item x="1"/>
        <item x="2"/>
        <item x="3"/>
        <item x="4"/>
        <item x="5"/>
        <item x="6"/>
        <item x="8"/>
        <item x="10"/>
        <item x="7"/>
        <item x="9"/>
        <item x="11"/>
        <item x="12"/>
        <item x="13"/>
        <item x="608"/>
        <item x="607"/>
        <item x="606"/>
        <item x="605"/>
        <item x="610"/>
        <item x="609"/>
        <item x="1295"/>
        <item x="1314"/>
        <item x="1315"/>
        <item x="1316"/>
        <item x="14"/>
        <item x="378"/>
        <item x="377"/>
        <item x="1241"/>
        <item x="1238"/>
        <item x="1242"/>
        <item x="1239"/>
        <item x="1243"/>
        <item x="1240"/>
        <item x="17"/>
        <item x="16"/>
        <item x="1214"/>
        <item x="1215"/>
        <item x="1216"/>
        <item x="1217"/>
        <item x="1213"/>
        <item x="1218"/>
        <item x="1219"/>
        <item x="1220"/>
        <item x="1060"/>
        <item x="744"/>
        <item x="1061"/>
        <item x="1119"/>
        <item x="1035"/>
        <item x="601"/>
        <item x="1120"/>
        <item x="1121"/>
        <item x="1123"/>
        <item x="1122"/>
        <item x="1036"/>
        <item x="1037"/>
        <item x="1038"/>
        <item x="602"/>
        <item x="1124"/>
        <item x="1039"/>
        <item x="1125"/>
        <item x="603"/>
        <item x="604"/>
        <item x="1126"/>
        <item x="1040"/>
        <item x="1041"/>
        <item x="1127"/>
        <item x="1128"/>
        <item x="1042"/>
        <item x="1043"/>
        <item x="1129"/>
        <item x="1044"/>
        <item x="1045"/>
        <item x="154"/>
        <item x="183"/>
        <item x="184"/>
        <item x="185"/>
        <item x="186"/>
        <item x="187"/>
        <item x="188"/>
        <item x="189"/>
        <item x="190"/>
        <item x="191"/>
        <item x="192"/>
        <item x="193"/>
        <item x="194"/>
        <item x="195"/>
        <item x="196"/>
        <item x="197"/>
        <item x="198"/>
        <item x="141"/>
        <item x="142"/>
        <item x="143"/>
        <item x="147"/>
        <item x="148"/>
        <item x="144"/>
        <item x="145"/>
        <item x="146"/>
        <item x="1254"/>
        <item x="1260"/>
        <item x="1312"/>
        <item x="1073"/>
        <item x="1074"/>
        <item x="1075"/>
        <item x="1076"/>
        <item x="1077"/>
        <item x="1078"/>
        <item x="1079"/>
        <item x="1080"/>
        <item x="1081"/>
        <item x="754"/>
        <item x="755"/>
        <item x="756"/>
        <item x="757"/>
        <item x="1062"/>
        <item x="758"/>
        <item x="1063"/>
        <item x="1064"/>
        <item x="1065"/>
        <item x="1066"/>
        <item x="1067"/>
        <item x="1068"/>
        <item x="1069"/>
        <item x="1070"/>
        <item x="1071"/>
        <item x="1072"/>
        <item x="745"/>
        <item x="746"/>
        <item x="747"/>
        <item x="748"/>
        <item x="749"/>
        <item x="750"/>
        <item x="751"/>
        <item x="752"/>
        <item x="753"/>
        <item x="18"/>
        <item x="19"/>
        <item x="224"/>
        <item x="225"/>
        <item x="155"/>
        <item x="156"/>
        <item x="157"/>
        <item x="158"/>
        <item x="159"/>
        <item x="199"/>
        <item x="200"/>
        <item x="797"/>
        <item x="799"/>
        <item x="801"/>
        <item x="813"/>
        <item x="803"/>
        <item x="1091"/>
        <item x="802"/>
        <item x="1095"/>
        <item x="804"/>
        <item x="805"/>
        <item x="794"/>
        <item x="821"/>
        <item x="1098"/>
        <item x="1103"/>
        <item x="1084"/>
        <item x="1104"/>
        <item x="1085"/>
        <item x="1086"/>
        <item x="1099"/>
        <item x="1087"/>
        <item x="1088"/>
        <item x="1100"/>
        <item x="1089"/>
        <item x="1090"/>
        <item x="1105"/>
        <item x="1093"/>
        <item x="1094"/>
        <item x="1221"/>
        <item x="1092"/>
        <item x="1101"/>
        <item x="1222"/>
        <item x="1106"/>
        <item x="1223"/>
        <item x="1102"/>
        <item x="1224"/>
        <item x="1096"/>
        <item x="1097"/>
        <item x="823"/>
        <item x="807"/>
        <item x="824"/>
        <item x="793"/>
        <item x="810"/>
        <item x="808"/>
        <item x="815"/>
        <item x="809"/>
        <item x="795"/>
        <item x="796"/>
        <item x="816"/>
        <item x="817"/>
        <item x="798"/>
        <item x="818"/>
        <item x="800"/>
        <item x="822"/>
        <item x="811"/>
        <item x="812"/>
        <item x="814"/>
        <item x="806"/>
        <item x="819"/>
        <item x="820"/>
        <item x="825"/>
        <item x="826"/>
        <item x="1108"/>
        <item x="1107"/>
        <item x="759"/>
        <item x="760"/>
        <item x="761"/>
        <item x="762"/>
        <item x="763"/>
        <item x="764"/>
        <item x="765"/>
        <item x="766"/>
        <item x="767"/>
        <item x="768"/>
        <item x="769"/>
        <item x="770"/>
        <item x="771"/>
        <item x="772"/>
        <item x="773"/>
        <item x="774"/>
        <item x="775"/>
        <item x="776"/>
        <item x="777"/>
        <item x="1150"/>
        <item x="778"/>
        <item x="779"/>
        <item x="780"/>
        <item x="781"/>
        <item x="1149"/>
        <item x="782"/>
        <item x="783"/>
        <item x="784"/>
        <item x="1133"/>
        <item x="785"/>
        <item x="786"/>
        <item x="787"/>
        <item x="1134"/>
        <item x="1135"/>
        <item x="788"/>
        <item x="1151"/>
        <item x="789"/>
        <item x="1152"/>
        <item x="1153"/>
        <item x="790"/>
        <item x="791"/>
        <item x="792"/>
        <item x="1154"/>
        <item x="1082"/>
        <item x="1083"/>
        <item x="1109"/>
        <item x="1110"/>
        <item x="1111"/>
        <item x="1112"/>
        <item x="1113"/>
        <item x="1114"/>
        <item x="827"/>
        <item x="828"/>
        <item x="829"/>
        <item x="830"/>
        <item x="831"/>
        <item x="832"/>
        <item x="833"/>
        <item x="834"/>
        <item x="835"/>
        <item x="836"/>
        <item x="838"/>
        <item x="837"/>
        <item x="839"/>
        <item x="841"/>
        <item x="840"/>
        <item x="842"/>
        <item x="843"/>
        <item x="844"/>
        <item x="845"/>
        <item x="846"/>
        <item x="847"/>
        <item x="848"/>
        <item x="849"/>
        <item x="850"/>
        <item x="851"/>
        <item x="852"/>
        <item x="853"/>
        <item x="854"/>
        <item x="855"/>
        <item x="856"/>
        <item x="857"/>
        <item x="858"/>
        <item x="859"/>
        <item x="860"/>
        <item x="1155"/>
        <item x="861"/>
        <item x="1156"/>
        <item x="862"/>
        <item x="1157"/>
        <item x="863"/>
        <item x="1158"/>
        <item x="864"/>
        <item x="865"/>
        <item x="866"/>
        <item x="867"/>
        <item x="868"/>
        <item x="869"/>
        <item x="870"/>
        <item x="871"/>
        <item x="873"/>
        <item x="872"/>
        <item x="874"/>
        <item x="875"/>
        <item x="876"/>
        <item x="877"/>
        <item x="878"/>
        <item x="879"/>
        <item x="880"/>
        <item x="881"/>
        <item x="882"/>
        <item x="1159"/>
        <item x="1160"/>
        <item x="883"/>
        <item x="1161"/>
        <item x="1162"/>
        <item x="884"/>
        <item x="1163"/>
        <item x="885"/>
        <item x="886"/>
        <item x="887"/>
        <item x="888"/>
        <item x="889"/>
        <item x="890"/>
        <item x="891"/>
        <item x="892"/>
        <item x="893"/>
        <item x="894"/>
        <item x="895"/>
        <item x="896"/>
        <item x="897"/>
        <item x="898"/>
        <item x="899"/>
        <item x="900"/>
        <item x="901"/>
        <item x="902"/>
        <item x="903"/>
        <item x="904"/>
        <item x="905"/>
        <item x="1115"/>
        <item x="1116"/>
        <item x="906"/>
        <item x="1117"/>
        <item x="907"/>
        <item x="908"/>
        <item x="1118"/>
        <item x="909"/>
        <item x="910"/>
        <item x="566"/>
        <item x="912"/>
        <item x="911"/>
        <item x="567"/>
        <item x="913"/>
        <item x="914"/>
        <item x="917"/>
        <item x="915"/>
        <item x="916"/>
        <item x="918"/>
        <item x="919"/>
        <item x="921"/>
        <item x="920"/>
        <item x="922"/>
        <item x="568"/>
        <item x="924"/>
        <item x="569"/>
        <item x="925"/>
        <item x="926"/>
        <item x="570"/>
        <item x="923"/>
        <item x="930"/>
        <item x="935"/>
        <item x="934"/>
        <item x="927"/>
        <item x="931"/>
        <item x="928"/>
        <item x="932"/>
        <item x="929"/>
        <item x="933"/>
        <item x="939"/>
        <item x="943"/>
        <item x="936"/>
        <item x="940"/>
        <item x="937"/>
        <item x="941"/>
        <item x="938"/>
        <item x="942"/>
        <item x="945"/>
        <item x="571"/>
        <item x="572"/>
        <item x="944"/>
        <item x="573"/>
        <item x="574"/>
        <item x="575"/>
        <item x="947"/>
        <item x="948"/>
        <item x="955"/>
        <item x="1139"/>
        <item x="956"/>
        <item x="960"/>
        <item x="946"/>
        <item x="949"/>
        <item x="953"/>
        <item x="950"/>
        <item x="1136"/>
        <item x="954"/>
        <item x="957"/>
        <item x="958"/>
        <item x="959"/>
        <item x="951"/>
        <item x="1137"/>
        <item x="952"/>
        <item x="1138"/>
        <item x="961"/>
        <item x="1140"/>
        <item x="964"/>
        <item x="965"/>
        <item x="962"/>
        <item x="1141"/>
        <item x="966"/>
        <item x="1143"/>
        <item x="963"/>
        <item x="1142"/>
        <item x="967"/>
        <item x="972"/>
        <item x="968"/>
        <item x="1144"/>
        <item x="969"/>
        <item x="971"/>
        <item x="970"/>
        <item x="976"/>
        <item x="973"/>
        <item x="977"/>
        <item x="978"/>
        <item x="974"/>
        <item x="981"/>
        <item x="979"/>
        <item x="975"/>
        <item x="982"/>
        <item x="980"/>
        <item x="986"/>
        <item x="985"/>
        <item x="987"/>
        <item x="988"/>
        <item x="993"/>
        <item x="1000"/>
        <item x="1006"/>
        <item x="984"/>
        <item x="983"/>
        <item x="992"/>
        <item x="989"/>
        <item x="994"/>
        <item x="998"/>
        <item x="1001"/>
        <item x="1004"/>
        <item x="1003"/>
        <item x="1007"/>
        <item x="990"/>
        <item x="995"/>
        <item x="999"/>
        <item x="1002"/>
        <item x="1005"/>
        <item x="1008"/>
        <item x="991"/>
        <item x="996"/>
        <item x="997"/>
        <item x="586"/>
        <item x="584"/>
        <item x="590"/>
        <item x="588"/>
        <item x="1011"/>
        <item x="1012"/>
        <item x="1009"/>
        <item x="1010"/>
        <item x="576"/>
        <item x="578"/>
        <item x="1013"/>
        <item x="1016"/>
        <item x="1015"/>
        <item x="1017"/>
        <item x="1018"/>
        <item x="581"/>
        <item x="577"/>
        <item x="579"/>
        <item x="1014"/>
        <item x="580"/>
        <item x="583"/>
        <item x="582"/>
        <item x="1019"/>
        <item x="587"/>
        <item x="585"/>
        <item x="1145"/>
        <item x="1025"/>
        <item x="1026"/>
        <item x="1020"/>
        <item x="591"/>
        <item x="1021"/>
        <item x="1023"/>
        <item x="589"/>
        <item x="1024"/>
        <item x="1146"/>
        <item x="592"/>
        <item x="1164"/>
        <item x="1022"/>
        <item x="1147"/>
        <item x="594"/>
        <item x="593"/>
        <item x="595"/>
        <item x="1027"/>
        <item x="1028"/>
        <item x="1030"/>
        <item x="596"/>
        <item x="1031"/>
        <item x="1029"/>
        <item x="597"/>
        <item x="599"/>
        <item x="600"/>
        <item x="1148"/>
        <item x="598"/>
        <item x="1033"/>
        <item x="1032"/>
        <item x="1034"/>
        <item x="1225"/>
        <item x="1300"/>
        <item x="1299"/>
        <item x="160"/>
        <item x="161"/>
        <item x="162"/>
        <item x="1227"/>
        <item x="1296"/>
        <item x="1290"/>
        <item x="1230"/>
        <item x="1234"/>
        <item x="1284"/>
        <item x="1297"/>
        <item x="226"/>
        <item x="227"/>
        <item x="228"/>
        <item x="229"/>
        <item x="230"/>
        <item x="231"/>
        <item x="232"/>
        <item x="233"/>
        <item x="234"/>
        <item x="1271"/>
        <item x="1272"/>
        <item x="1273"/>
        <item x="1274"/>
        <item x="1275"/>
        <item x="1276"/>
        <item x="1277"/>
        <item x="1278"/>
        <item x="1279"/>
        <item x="1270"/>
        <item x="1267"/>
        <item x="462"/>
        <item x="96"/>
        <item x="93"/>
        <item x="90"/>
        <item x="94"/>
        <item x="87"/>
        <item x="81"/>
        <item x="84"/>
        <item x="88"/>
        <item x="91"/>
        <item x="82"/>
        <item x="85"/>
        <item x="89"/>
        <item x="92"/>
        <item x="83"/>
        <item x="86"/>
        <item x="97"/>
        <item x="98"/>
        <item x="95"/>
        <item x="101"/>
        <item x="99"/>
        <item x="102"/>
        <item x="104"/>
        <item x="100"/>
        <item x="103"/>
        <item x="105"/>
        <item x="37"/>
        <item x="38"/>
        <item x="35"/>
        <item x="34"/>
        <item x="36"/>
        <item x="32"/>
        <item x="28"/>
        <item x="26"/>
        <item x="30"/>
        <item x="33"/>
        <item x="29"/>
        <item x="27"/>
        <item x="31"/>
        <item x="43"/>
        <item x="40"/>
        <item x="46"/>
        <item x="44"/>
        <item x="41"/>
        <item x="47"/>
        <item x="45"/>
        <item x="42"/>
        <item x="48"/>
        <item x="1288"/>
        <item x="1310"/>
        <item x="15"/>
        <item x="392"/>
        <item x="391"/>
        <item x="394"/>
        <item x="393"/>
        <item x="396"/>
        <item x="395"/>
        <item x="314"/>
        <item x="313"/>
        <item x="312"/>
        <item x="311"/>
        <item x="310"/>
        <item x="309"/>
        <item x="316"/>
        <item x="315"/>
        <item x="308"/>
        <item x="307"/>
        <item x="318"/>
        <item x="317"/>
        <item x="398"/>
        <item x="397"/>
        <item x="338"/>
        <item x="337"/>
        <item x="336"/>
        <item x="335"/>
        <item x="334"/>
        <item x="333"/>
        <item x="340"/>
        <item x="339"/>
        <item x="332"/>
        <item x="331"/>
        <item x="342"/>
        <item x="341"/>
        <item x="326"/>
        <item x="325"/>
        <item x="324"/>
        <item x="323"/>
        <item x="322"/>
        <item x="321"/>
        <item x="328"/>
        <item x="327"/>
        <item x="320"/>
        <item x="319"/>
        <item x="330"/>
        <item x="329"/>
        <item x="380"/>
        <item x="379"/>
        <item x="382"/>
        <item x="381"/>
        <item x="278"/>
        <item x="277"/>
        <item x="276"/>
        <item x="275"/>
        <item x="274"/>
        <item x="273"/>
        <item x="280"/>
        <item x="279"/>
        <item x="272"/>
        <item x="271"/>
        <item x="282"/>
        <item x="281"/>
        <item x="290"/>
        <item x="289"/>
        <item x="288"/>
        <item x="287"/>
        <item x="286"/>
        <item x="285"/>
        <item x="292"/>
        <item x="291"/>
        <item x="284"/>
        <item x="283"/>
        <item x="294"/>
        <item x="293"/>
        <item x="302"/>
        <item x="301"/>
        <item x="300"/>
        <item x="299"/>
        <item x="298"/>
        <item x="297"/>
        <item x="304"/>
        <item x="303"/>
        <item x="296"/>
        <item x="295"/>
        <item x="306"/>
        <item x="305"/>
        <item x="388"/>
        <item x="387"/>
        <item x="390"/>
        <item x="389"/>
        <item x="242"/>
        <item x="241"/>
        <item x="240"/>
        <item x="239"/>
        <item x="238"/>
        <item x="237"/>
        <item x="244"/>
        <item x="243"/>
        <item x="236"/>
        <item x="235"/>
        <item x="246"/>
        <item x="245"/>
        <item x="266"/>
        <item x="265"/>
        <item x="264"/>
        <item x="263"/>
        <item x="262"/>
        <item x="261"/>
        <item x="268"/>
        <item x="267"/>
        <item x="260"/>
        <item x="259"/>
        <item x="270"/>
        <item x="269"/>
        <item x="384"/>
        <item x="383"/>
        <item x="386"/>
        <item x="385"/>
        <item x="254"/>
        <item x="253"/>
        <item x="252"/>
        <item x="251"/>
        <item x="250"/>
        <item x="249"/>
        <item x="256"/>
        <item x="255"/>
        <item x="248"/>
        <item x="247"/>
        <item x="258"/>
        <item x="257"/>
        <item x="344"/>
        <item x="343"/>
        <item x="1298"/>
        <item x="441"/>
        <item x="434"/>
        <item x="435"/>
        <item x="436"/>
        <item x="437"/>
        <item x="438"/>
        <item x="439"/>
        <item x="440"/>
        <item x="443"/>
        <item x="444"/>
        <item x="442"/>
        <item x="445"/>
        <item x="1229"/>
        <item x="1302"/>
        <item x="1307"/>
        <item x="1247"/>
        <item x="1250"/>
        <item x="1244"/>
        <item x="1248"/>
        <item x="1251"/>
        <item x="1245"/>
        <item x="1249"/>
        <item x="1252"/>
        <item x="1246"/>
        <item x="152"/>
        <item x="163"/>
        <item x="164"/>
        <item x="165"/>
        <item x="166"/>
        <item x="167"/>
        <item x="153"/>
        <item x="168"/>
        <item x="171"/>
        <item x="172"/>
        <item x="174"/>
        <item x="177"/>
        <item x="178"/>
        <item x="179"/>
        <item x="180"/>
        <item x="181"/>
        <item x="182"/>
        <item x="463"/>
        <item x="169"/>
        <item x="170"/>
        <item x="214"/>
        <item x="215"/>
        <item x="173"/>
        <item x="216"/>
        <item x="175"/>
        <item x="176"/>
        <item x="217"/>
        <item x="218"/>
        <item x="219"/>
        <item x="220"/>
        <item x="221"/>
        <item x="222"/>
        <item x="223"/>
        <item x="201"/>
        <item x="202"/>
        <item x="203"/>
        <item x="204"/>
        <item x="205"/>
        <item x="206"/>
        <item x="207"/>
        <item x="208"/>
        <item x="209"/>
        <item x="210"/>
        <item x="211"/>
        <item x="212"/>
        <item x="213"/>
        <item x="1232"/>
        <item x="1236"/>
        <item x="108"/>
        <item x="106"/>
        <item x="109"/>
        <item x="112"/>
        <item x="107"/>
        <item x="110"/>
        <item x="113"/>
        <item x="50"/>
        <item x="56"/>
        <item x="53"/>
        <item x="51"/>
        <item x="54"/>
        <item x="57"/>
        <item x="52"/>
        <item x="58"/>
        <item x="55"/>
        <item x="1301"/>
        <item x="1261"/>
        <item x="135"/>
        <item x="136"/>
        <item x="139"/>
        <item x="140"/>
        <item x="137"/>
        <item x="138"/>
        <item x="1282"/>
        <item x="1268"/>
        <item x="1283"/>
        <item x="350"/>
        <item x="349"/>
        <item x="348"/>
        <item x="347"/>
        <item x="346"/>
        <item x="345"/>
        <item x="352"/>
        <item x="351"/>
        <item x="358"/>
        <item x="357"/>
        <item x="356"/>
        <item x="355"/>
        <item x="354"/>
        <item x="353"/>
        <item x="360"/>
        <item x="359"/>
        <item x="1269"/>
        <item x="1259"/>
        <item x="1320"/>
        <item x="1317"/>
        <item x="1321"/>
        <item x="1318"/>
        <item x="1322"/>
        <item x="1319"/>
        <item x="25"/>
        <item x="63"/>
        <item x="66"/>
        <item x="65"/>
        <item x="69"/>
        <item x="67"/>
        <item x="71"/>
        <item x="73"/>
        <item x="74"/>
        <item x="72"/>
        <item x="76"/>
        <item x="78"/>
        <item x="77"/>
        <item x="64"/>
        <item x="70"/>
        <item x="68"/>
        <item x="1233"/>
        <item x="1237"/>
        <item x="1323"/>
        <item x="1280"/>
        <item x="80"/>
        <item t="default"/>
      </items>
    </pivotField>
    <pivotField showAll="0"/>
    <pivotField showAll="0"/>
    <pivotField showAll="0"/>
    <pivotField showAll="0"/>
    <pivotField showAll="0"/>
    <pivotField showAll="0"/>
    <pivotField showAll="0"/>
    <pivotField showAll="0"/>
  </pivotFields>
  <rowFields count="4">
    <field x="21"/>
    <field x="24"/>
    <field x="31"/>
    <field x="2"/>
  </rowFields>
  <rowItems count="8">
    <i>
      <x/>
    </i>
    <i>
      <x v="1"/>
    </i>
    <i>
      <x v="2"/>
    </i>
    <i>
      <x v="3"/>
    </i>
    <i>
      <x v="4"/>
    </i>
    <i>
      <x v="5"/>
    </i>
    <i>
      <x v="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sheetPr>
  <dimension ref="A1:F116"/>
  <sheetViews>
    <sheetView zoomScaleNormal="100" workbookViewId="0">
      <selection activeCell="B122" sqref="B122"/>
    </sheetView>
  </sheetViews>
  <sheetFormatPr defaultRowHeight="12.75"/>
  <cols>
    <col min="1" max="1" width="50.140625" customWidth="1"/>
    <col min="2" max="2" width="22.5703125" customWidth="1"/>
    <col min="3" max="3" width="15.5703125" style="62" customWidth="1"/>
    <col min="4" max="5" width="9.140625" style="62"/>
    <col min="6" max="6" width="13.42578125" bestFit="1" customWidth="1"/>
  </cols>
  <sheetData>
    <row r="1" spans="1:6" s="64" customFormat="1" ht="15.75">
      <c r="A1" s="64" t="s">
        <v>778</v>
      </c>
      <c r="C1" s="65"/>
      <c r="D1" s="65"/>
      <c r="E1" s="65"/>
    </row>
    <row r="2" spans="1:6" s="64" customFormat="1" ht="15.75">
      <c r="A2" s="66" t="s">
        <v>779</v>
      </c>
      <c r="C2" s="65"/>
      <c r="D2" s="65"/>
      <c r="E2" s="65"/>
    </row>
    <row r="4" spans="1:6">
      <c r="A4" s="59" t="s">
        <v>777</v>
      </c>
      <c r="B4" s="63">
        <f>COUNTA(A6:A116)</f>
        <v>111</v>
      </c>
      <c r="C4" s="60"/>
      <c r="D4" s="60"/>
      <c r="E4" s="60"/>
    </row>
    <row r="5" spans="1:6" s="58" customFormat="1" ht="21.75" customHeight="1">
      <c r="A5" s="61" t="s">
        <v>771</v>
      </c>
      <c r="B5" s="61" t="s">
        <v>772</v>
      </c>
      <c r="C5" s="61" t="s">
        <v>775</v>
      </c>
      <c r="D5" s="61" t="s">
        <v>753</v>
      </c>
      <c r="E5" s="61" t="s">
        <v>770</v>
      </c>
    </row>
    <row r="6" spans="1:6">
      <c r="A6" s="1" t="s">
        <v>681</v>
      </c>
      <c r="B6" s="1" t="s">
        <v>609</v>
      </c>
      <c r="C6" s="62" t="s">
        <v>776</v>
      </c>
      <c r="D6" s="62" t="s">
        <v>776</v>
      </c>
      <c r="E6" s="62" t="s">
        <v>776</v>
      </c>
      <c r="F6" s="62" t="s">
        <v>780</v>
      </c>
    </row>
    <row r="7" spans="1:6">
      <c r="A7" s="1" t="s">
        <v>691</v>
      </c>
      <c r="B7" s="1" t="s">
        <v>609</v>
      </c>
      <c r="C7" s="62" t="s">
        <v>776</v>
      </c>
      <c r="D7" s="62" t="s">
        <v>776</v>
      </c>
      <c r="E7" s="62" t="s">
        <v>776</v>
      </c>
      <c r="F7" s="62" t="s">
        <v>780</v>
      </c>
    </row>
    <row r="8" spans="1:6">
      <c r="A8" s="1" t="s">
        <v>693</v>
      </c>
      <c r="B8" s="1" t="s">
        <v>609</v>
      </c>
      <c r="C8" s="62" t="s">
        <v>776</v>
      </c>
      <c r="D8" s="62" t="s">
        <v>776</v>
      </c>
      <c r="E8" s="62" t="s">
        <v>776</v>
      </c>
      <c r="F8" s="62" t="s">
        <v>780</v>
      </c>
    </row>
    <row r="9" spans="1:6">
      <c r="A9" s="1" t="s">
        <v>704</v>
      </c>
      <c r="B9" s="1" t="s">
        <v>609</v>
      </c>
      <c r="C9" s="62" t="s">
        <v>776</v>
      </c>
      <c r="D9" s="62" t="s">
        <v>776</v>
      </c>
      <c r="E9" s="62" t="s">
        <v>776</v>
      </c>
      <c r="F9" s="62" t="s">
        <v>780</v>
      </c>
    </row>
    <row r="10" spans="1:6">
      <c r="A10" s="1" t="s">
        <v>688</v>
      </c>
      <c r="B10" s="1" t="s">
        <v>609</v>
      </c>
      <c r="D10" s="62" t="s">
        <v>776</v>
      </c>
      <c r="E10" s="62" t="s">
        <v>776</v>
      </c>
      <c r="F10" s="62" t="s">
        <v>780</v>
      </c>
    </row>
    <row r="11" spans="1:6">
      <c r="A11" s="1" t="s">
        <v>716</v>
      </c>
      <c r="B11" s="1" t="s">
        <v>609</v>
      </c>
      <c r="C11" s="62" t="s">
        <v>776</v>
      </c>
      <c r="E11" s="62" t="s">
        <v>776</v>
      </c>
      <c r="F11" s="62" t="s">
        <v>782</v>
      </c>
    </row>
    <row r="12" spans="1:6">
      <c r="A12" s="1" t="s">
        <v>188</v>
      </c>
      <c r="B12" s="1" t="s">
        <v>608</v>
      </c>
      <c r="C12" s="62" t="s">
        <v>776</v>
      </c>
      <c r="E12" s="62" t="s">
        <v>776</v>
      </c>
      <c r="F12" s="62" t="s">
        <v>782</v>
      </c>
    </row>
    <row r="13" spans="1:6">
      <c r="A13" s="1" t="s">
        <v>601</v>
      </c>
      <c r="B13" s="1" t="s">
        <v>611</v>
      </c>
      <c r="C13" s="62" t="s">
        <v>776</v>
      </c>
      <c r="E13" s="62" t="s">
        <v>776</v>
      </c>
      <c r="F13" s="62" t="s">
        <v>782</v>
      </c>
    </row>
    <row r="14" spans="1:6">
      <c r="A14" s="1" t="s">
        <v>312</v>
      </c>
      <c r="B14" s="1" t="s">
        <v>615</v>
      </c>
      <c r="C14" s="62" t="s">
        <v>776</v>
      </c>
      <c r="E14" s="62" t="s">
        <v>776</v>
      </c>
      <c r="F14" s="62" t="s">
        <v>782</v>
      </c>
    </row>
    <row r="15" spans="1:6">
      <c r="A15" s="1" t="s">
        <v>761</v>
      </c>
      <c r="B15" s="1" t="s">
        <v>609</v>
      </c>
      <c r="E15" s="62" t="s">
        <v>776</v>
      </c>
      <c r="F15" s="62" t="s">
        <v>781</v>
      </c>
    </row>
    <row r="16" spans="1:6">
      <c r="A16" s="1" t="s">
        <v>767</v>
      </c>
      <c r="B16" s="1" t="s">
        <v>608</v>
      </c>
      <c r="E16" s="62" t="s">
        <v>776</v>
      </c>
      <c r="F16" s="62" t="s">
        <v>781</v>
      </c>
    </row>
    <row r="17" spans="1:6">
      <c r="A17" s="1" t="s">
        <v>765</v>
      </c>
      <c r="B17" s="1" t="s">
        <v>608</v>
      </c>
      <c r="E17" s="62" t="s">
        <v>776</v>
      </c>
      <c r="F17" s="62" t="s">
        <v>781</v>
      </c>
    </row>
    <row r="18" spans="1:6">
      <c r="A18" s="1" t="s">
        <v>766</v>
      </c>
      <c r="B18" s="1" t="s">
        <v>608</v>
      </c>
      <c r="E18" s="62" t="s">
        <v>776</v>
      </c>
      <c r="F18" s="62" t="s">
        <v>781</v>
      </c>
    </row>
    <row r="19" spans="1:6">
      <c r="A19" s="1" t="s">
        <v>764</v>
      </c>
      <c r="B19" s="1" t="s">
        <v>608</v>
      </c>
      <c r="E19" s="62" t="s">
        <v>776</v>
      </c>
      <c r="F19" s="62" t="s">
        <v>781</v>
      </c>
    </row>
    <row r="20" spans="1:6">
      <c r="A20" s="1" t="s">
        <v>762</v>
      </c>
      <c r="B20" s="1" t="s">
        <v>608</v>
      </c>
      <c r="E20" s="62" t="s">
        <v>776</v>
      </c>
      <c r="F20" s="62" t="s">
        <v>781</v>
      </c>
    </row>
    <row r="21" spans="1:6">
      <c r="A21" s="1" t="s">
        <v>763</v>
      </c>
      <c r="B21" s="1" t="s">
        <v>608</v>
      </c>
      <c r="E21" s="62" t="s">
        <v>776</v>
      </c>
      <c r="F21" s="62" t="s">
        <v>781</v>
      </c>
    </row>
    <row r="22" spans="1:6">
      <c r="A22" s="1" t="s">
        <v>760</v>
      </c>
      <c r="B22" s="1" t="s">
        <v>610</v>
      </c>
      <c r="E22" s="62" t="s">
        <v>776</v>
      </c>
      <c r="F22" s="62" t="s">
        <v>781</v>
      </c>
    </row>
    <row r="23" spans="1:6">
      <c r="A23" s="1" t="s">
        <v>670</v>
      </c>
      <c r="B23" s="1" t="s">
        <v>605</v>
      </c>
      <c r="C23" s="62" t="s">
        <v>776</v>
      </c>
      <c r="D23" s="62" t="s">
        <v>776</v>
      </c>
      <c r="F23" s="62" t="s">
        <v>780</v>
      </c>
    </row>
    <row r="24" spans="1:6">
      <c r="A24" s="1" t="s">
        <v>686</v>
      </c>
      <c r="B24" s="1" t="s">
        <v>609</v>
      </c>
      <c r="C24" s="62" t="s">
        <v>776</v>
      </c>
      <c r="D24" s="62" t="s">
        <v>776</v>
      </c>
      <c r="F24" s="62" t="s">
        <v>780</v>
      </c>
    </row>
    <row r="25" spans="1:6">
      <c r="A25" s="1" t="s">
        <v>705</v>
      </c>
      <c r="B25" s="1" t="s">
        <v>609</v>
      </c>
      <c r="C25" s="62" t="s">
        <v>776</v>
      </c>
      <c r="D25" s="62" t="s">
        <v>776</v>
      </c>
      <c r="F25" s="62" t="s">
        <v>780</v>
      </c>
    </row>
    <row r="26" spans="1:6">
      <c r="A26" s="1" t="s">
        <v>682</v>
      </c>
      <c r="B26" s="1" t="s">
        <v>609</v>
      </c>
      <c r="C26" s="62" t="s">
        <v>776</v>
      </c>
      <c r="D26" s="62" t="s">
        <v>776</v>
      </c>
      <c r="F26" s="62" t="s">
        <v>780</v>
      </c>
    </row>
    <row r="27" spans="1:6">
      <c r="A27" s="1" t="s">
        <v>692</v>
      </c>
      <c r="B27" s="1" t="s">
        <v>609</v>
      </c>
      <c r="C27" s="62" t="s">
        <v>776</v>
      </c>
      <c r="D27" s="62" t="s">
        <v>776</v>
      </c>
      <c r="F27" s="62" t="s">
        <v>780</v>
      </c>
    </row>
    <row r="28" spans="1:6">
      <c r="A28" s="1" t="s">
        <v>699</v>
      </c>
      <c r="B28" s="1" t="s">
        <v>609</v>
      </c>
      <c r="C28" s="62" t="s">
        <v>776</v>
      </c>
      <c r="D28" s="62" t="s">
        <v>776</v>
      </c>
      <c r="F28" s="62" t="s">
        <v>780</v>
      </c>
    </row>
    <row r="29" spans="1:6">
      <c r="A29" s="1" t="s">
        <v>698</v>
      </c>
      <c r="B29" s="1" t="s">
        <v>609</v>
      </c>
      <c r="C29" s="62" t="s">
        <v>776</v>
      </c>
      <c r="D29" s="62" t="s">
        <v>776</v>
      </c>
      <c r="F29" s="62" t="s">
        <v>780</v>
      </c>
    </row>
    <row r="30" spans="1:6">
      <c r="A30" s="1" t="s">
        <v>695</v>
      </c>
      <c r="B30" s="1" t="s">
        <v>609</v>
      </c>
      <c r="C30" s="62" t="s">
        <v>776</v>
      </c>
      <c r="D30" s="62" t="s">
        <v>776</v>
      </c>
      <c r="F30" s="62" t="s">
        <v>780</v>
      </c>
    </row>
    <row r="31" spans="1:6">
      <c r="A31" s="1" t="s">
        <v>702</v>
      </c>
      <c r="B31" s="1" t="s">
        <v>609</v>
      </c>
      <c r="C31" s="62" t="s">
        <v>776</v>
      </c>
      <c r="D31" s="62" t="s">
        <v>776</v>
      </c>
      <c r="F31" s="62" t="s">
        <v>780</v>
      </c>
    </row>
    <row r="32" spans="1:6">
      <c r="A32" s="1" t="s">
        <v>683</v>
      </c>
      <c r="B32" s="1" t="s">
        <v>609</v>
      </c>
      <c r="C32" s="62" t="s">
        <v>776</v>
      </c>
      <c r="D32" s="62" t="s">
        <v>776</v>
      </c>
      <c r="F32" s="62" t="s">
        <v>780</v>
      </c>
    </row>
    <row r="33" spans="1:6">
      <c r="A33" s="1" t="s">
        <v>685</v>
      </c>
      <c r="B33" s="1" t="s">
        <v>609</v>
      </c>
      <c r="C33" s="62" t="s">
        <v>776</v>
      </c>
      <c r="D33" s="62" t="s">
        <v>776</v>
      </c>
      <c r="F33" s="62" t="s">
        <v>780</v>
      </c>
    </row>
    <row r="34" spans="1:6">
      <c r="A34" s="1" t="s">
        <v>722</v>
      </c>
      <c r="B34" s="1" t="s">
        <v>609</v>
      </c>
      <c r="C34" s="62" t="s">
        <v>776</v>
      </c>
      <c r="D34" s="62" t="s">
        <v>776</v>
      </c>
      <c r="F34" s="62" t="s">
        <v>780</v>
      </c>
    </row>
    <row r="35" spans="1:6">
      <c r="A35" s="1" t="s">
        <v>745</v>
      </c>
      <c r="B35" s="1" t="s">
        <v>608</v>
      </c>
      <c r="C35" s="62" t="s">
        <v>776</v>
      </c>
      <c r="D35" s="62" t="s">
        <v>776</v>
      </c>
      <c r="F35" s="62" t="s">
        <v>780</v>
      </c>
    </row>
    <row r="36" spans="1:6">
      <c r="A36" s="1" t="s">
        <v>739</v>
      </c>
      <c r="B36" s="1" t="s">
        <v>608</v>
      </c>
      <c r="C36" s="62" t="s">
        <v>776</v>
      </c>
      <c r="D36" s="62" t="s">
        <v>776</v>
      </c>
      <c r="F36" s="62" t="s">
        <v>780</v>
      </c>
    </row>
    <row r="37" spans="1:6">
      <c r="A37" s="1" t="s">
        <v>62</v>
      </c>
      <c r="B37" s="1" t="s">
        <v>608</v>
      </c>
      <c r="C37" s="62" t="s">
        <v>776</v>
      </c>
      <c r="D37" s="62" t="s">
        <v>776</v>
      </c>
      <c r="F37" s="62" t="s">
        <v>780</v>
      </c>
    </row>
    <row r="38" spans="1:6">
      <c r="A38" s="1" t="s">
        <v>740</v>
      </c>
      <c r="B38" s="1" t="s">
        <v>608</v>
      </c>
      <c r="C38" s="62" t="s">
        <v>776</v>
      </c>
      <c r="D38" s="62" t="s">
        <v>776</v>
      </c>
      <c r="F38" s="62" t="s">
        <v>780</v>
      </c>
    </row>
    <row r="39" spans="1:6">
      <c r="A39" s="1" t="s">
        <v>57</v>
      </c>
      <c r="B39" s="1" t="s">
        <v>608</v>
      </c>
      <c r="C39" s="62" t="s">
        <v>776</v>
      </c>
      <c r="D39" s="62" t="s">
        <v>776</v>
      </c>
      <c r="F39" s="62" t="s">
        <v>780</v>
      </c>
    </row>
    <row r="40" spans="1:6">
      <c r="A40" s="1" t="s">
        <v>746</v>
      </c>
      <c r="B40" s="1" t="s">
        <v>608</v>
      </c>
      <c r="C40" s="62" t="s">
        <v>776</v>
      </c>
      <c r="D40" s="62" t="s">
        <v>776</v>
      </c>
      <c r="F40" s="62" t="s">
        <v>780</v>
      </c>
    </row>
    <row r="41" spans="1:6">
      <c r="A41" s="1" t="s">
        <v>665</v>
      </c>
      <c r="B41" s="1" t="s">
        <v>605</v>
      </c>
      <c r="D41" s="62" t="s">
        <v>776</v>
      </c>
      <c r="F41" s="62" t="s">
        <v>753</v>
      </c>
    </row>
    <row r="42" spans="1:6">
      <c r="A42" s="1" t="s">
        <v>668</v>
      </c>
      <c r="B42" s="1" t="s">
        <v>605</v>
      </c>
      <c r="D42" s="62" t="s">
        <v>776</v>
      </c>
      <c r="F42" s="62" t="s">
        <v>753</v>
      </c>
    </row>
    <row r="43" spans="1:6">
      <c r="A43" s="1" t="s">
        <v>669</v>
      </c>
      <c r="B43" s="1" t="s">
        <v>605</v>
      </c>
      <c r="D43" s="62" t="s">
        <v>776</v>
      </c>
      <c r="F43" s="62" t="s">
        <v>753</v>
      </c>
    </row>
    <row r="44" spans="1:6">
      <c r="A44" s="1" t="s">
        <v>672</v>
      </c>
      <c r="B44" s="1" t="s">
        <v>605</v>
      </c>
      <c r="D44" s="62" t="s">
        <v>776</v>
      </c>
      <c r="F44" s="62" t="s">
        <v>753</v>
      </c>
    </row>
    <row r="45" spans="1:6">
      <c r="A45" s="1" t="s">
        <v>673</v>
      </c>
      <c r="B45" s="1" t="s">
        <v>605</v>
      </c>
      <c r="D45" s="62" t="s">
        <v>776</v>
      </c>
      <c r="F45" s="62" t="s">
        <v>753</v>
      </c>
    </row>
    <row r="46" spans="1:6">
      <c r="A46" s="1" t="s">
        <v>690</v>
      </c>
      <c r="B46" s="1" t="s">
        <v>609</v>
      </c>
      <c r="D46" s="62" t="s">
        <v>776</v>
      </c>
      <c r="F46" s="62" t="s">
        <v>753</v>
      </c>
    </row>
    <row r="47" spans="1:6">
      <c r="A47" s="1" t="s">
        <v>696</v>
      </c>
      <c r="B47" s="1" t="s">
        <v>609</v>
      </c>
      <c r="D47" s="62" t="s">
        <v>776</v>
      </c>
      <c r="F47" s="62" t="s">
        <v>753</v>
      </c>
    </row>
    <row r="48" spans="1:6">
      <c r="A48" s="1" t="s">
        <v>700</v>
      </c>
      <c r="B48" s="1" t="s">
        <v>609</v>
      </c>
      <c r="D48" s="62" t="s">
        <v>776</v>
      </c>
      <c r="F48" s="62" t="s">
        <v>753</v>
      </c>
    </row>
    <row r="49" spans="1:6">
      <c r="A49" s="1" t="s">
        <v>703</v>
      </c>
      <c r="B49" s="1" t="s">
        <v>609</v>
      </c>
      <c r="D49" s="62" t="s">
        <v>776</v>
      </c>
      <c r="F49" s="62" t="s">
        <v>753</v>
      </c>
    </row>
    <row r="50" spans="1:6">
      <c r="A50" s="1" t="s">
        <v>689</v>
      </c>
      <c r="B50" s="1" t="s">
        <v>609</v>
      </c>
      <c r="D50" s="62" t="s">
        <v>776</v>
      </c>
      <c r="F50" s="62" t="s">
        <v>753</v>
      </c>
    </row>
    <row r="51" spans="1:6">
      <c r="A51" s="1" t="s">
        <v>687</v>
      </c>
      <c r="B51" s="1" t="s">
        <v>609</v>
      </c>
      <c r="D51" s="62" t="s">
        <v>776</v>
      </c>
      <c r="F51" s="62" t="s">
        <v>753</v>
      </c>
    </row>
    <row r="52" spans="1:6">
      <c r="A52" s="1" t="s">
        <v>701</v>
      </c>
      <c r="B52" s="1" t="s">
        <v>609</v>
      </c>
      <c r="D52" s="62" t="s">
        <v>776</v>
      </c>
      <c r="F52" s="62" t="s">
        <v>753</v>
      </c>
    </row>
    <row r="53" spans="1:6">
      <c r="A53" s="1" t="s">
        <v>741</v>
      </c>
      <c r="B53" s="1" t="s">
        <v>608</v>
      </c>
      <c r="D53" s="62" t="s">
        <v>776</v>
      </c>
      <c r="F53" s="62" t="s">
        <v>753</v>
      </c>
    </row>
    <row r="54" spans="1:6">
      <c r="A54" s="1" t="s">
        <v>749</v>
      </c>
      <c r="B54" s="1" t="s">
        <v>608</v>
      </c>
      <c r="D54" s="62" t="s">
        <v>776</v>
      </c>
      <c r="F54" s="62" t="s">
        <v>753</v>
      </c>
    </row>
    <row r="55" spans="1:6">
      <c r="A55" s="1" t="s">
        <v>338</v>
      </c>
      <c r="B55" s="1" t="s">
        <v>605</v>
      </c>
      <c r="C55" s="62" t="s">
        <v>776</v>
      </c>
      <c r="F55" s="62" t="s">
        <v>782</v>
      </c>
    </row>
    <row r="56" spans="1:6">
      <c r="A56" s="1" t="s">
        <v>21</v>
      </c>
      <c r="B56" s="1" t="s">
        <v>609</v>
      </c>
      <c r="C56" s="62" t="s">
        <v>776</v>
      </c>
      <c r="F56" s="62" t="s">
        <v>782</v>
      </c>
    </row>
    <row r="57" spans="1:6">
      <c r="A57" s="1" t="s">
        <v>491</v>
      </c>
      <c r="B57" s="1" t="s">
        <v>609</v>
      </c>
      <c r="C57" s="62" t="s">
        <v>776</v>
      </c>
      <c r="F57" s="62" t="s">
        <v>782</v>
      </c>
    </row>
    <row r="58" spans="1:6">
      <c r="A58" s="1" t="s">
        <v>697</v>
      </c>
      <c r="B58" s="1" t="s">
        <v>609</v>
      </c>
      <c r="C58" s="62" t="s">
        <v>776</v>
      </c>
      <c r="F58" s="62" t="s">
        <v>782</v>
      </c>
    </row>
    <row r="59" spans="1:6">
      <c r="A59" s="1" t="s">
        <v>16</v>
      </c>
      <c r="B59" s="1" t="s">
        <v>609</v>
      </c>
      <c r="C59" s="62" t="s">
        <v>776</v>
      </c>
      <c r="F59" s="62" t="s">
        <v>782</v>
      </c>
    </row>
    <row r="60" spans="1:6">
      <c r="A60" s="1" t="s">
        <v>723</v>
      </c>
      <c r="B60" s="1" t="s">
        <v>609</v>
      </c>
      <c r="C60" s="62" t="s">
        <v>776</v>
      </c>
      <c r="F60" s="62" t="s">
        <v>782</v>
      </c>
    </row>
    <row r="61" spans="1:6">
      <c r="A61" s="1" t="s">
        <v>721</v>
      </c>
      <c r="B61" s="1" t="s">
        <v>609</v>
      </c>
      <c r="C61" s="62" t="s">
        <v>776</v>
      </c>
      <c r="F61" s="62" t="s">
        <v>782</v>
      </c>
    </row>
    <row r="62" spans="1:6">
      <c r="A62" s="1" t="s">
        <v>709</v>
      </c>
      <c r="B62" s="1" t="s">
        <v>609</v>
      </c>
      <c r="C62" s="62" t="s">
        <v>776</v>
      </c>
      <c r="F62" s="62" t="s">
        <v>782</v>
      </c>
    </row>
    <row r="63" spans="1:6">
      <c r="A63" s="1" t="s">
        <v>712</v>
      </c>
      <c r="B63" s="1" t="s">
        <v>609</v>
      </c>
      <c r="C63" s="62" t="s">
        <v>776</v>
      </c>
      <c r="F63" s="62" t="s">
        <v>782</v>
      </c>
    </row>
    <row r="64" spans="1:6">
      <c r="A64" s="1" t="s">
        <v>713</v>
      </c>
      <c r="B64" s="1" t="s">
        <v>609</v>
      </c>
      <c r="C64" s="62" t="s">
        <v>776</v>
      </c>
      <c r="F64" s="62" t="s">
        <v>782</v>
      </c>
    </row>
    <row r="65" spans="1:6">
      <c r="A65" s="1" t="s">
        <v>331</v>
      </c>
      <c r="B65" s="1" t="s">
        <v>609</v>
      </c>
      <c r="C65" s="62" t="s">
        <v>776</v>
      </c>
      <c r="F65" s="62" t="s">
        <v>782</v>
      </c>
    </row>
    <row r="66" spans="1:6">
      <c r="A66" s="1" t="s">
        <v>718</v>
      </c>
      <c r="B66" s="1" t="s">
        <v>609</v>
      </c>
      <c r="C66" s="62" t="s">
        <v>776</v>
      </c>
      <c r="F66" s="62" t="s">
        <v>782</v>
      </c>
    </row>
    <row r="67" spans="1:6">
      <c r="A67" s="1" t="s">
        <v>372</v>
      </c>
      <c r="B67" s="1" t="s">
        <v>609</v>
      </c>
      <c r="C67" s="62" t="s">
        <v>776</v>
      </c>
      <c r="F67" s="62" t="s">
        <v>782</v>
      </c>
    </row>
    <row r="68" spans="1:6">
      <c r="A68" s="1" t="s">
        <v>531</v>
      </c>
      <c r="B68" s="1" t="s">
        <v>609</v>
      </c>
      <c r="C68" s="62" t="s">
        <v>776</v>
      </c>
      <c r="F68" s="62" t="s">
        <v>782</v>
      </c>
    </row>
    <row r="69" spans="1:6">
      <c r="A69" s="1" t="s">
        <v>315</v>
      </c>
      <c r="B69" s="1" t="s">
        <v>609</v>
      </c>
      <c r="C69" s="62" t="s">
        <v>776</v>
      </c>
      <c r="F69" s="62" t="s">
        <v>782</v>
      </c>
    </row>
    <row r="70" spans="1:6">
      <c r="A70" s="1" t="s">
        <v>694</v>
      </c>
      <c r="B70" s="1" t="s">
        <v>609</v>
      </c>
      <c r="C70" s="62" t="s">
        <v>776</v>
      </c>
      <c r="F70" s="62" t="s">
        <v>782</v>
      </c>
    </row>
    <row r="71" spans="1:6">
      <c r="A71" s="1" t="s">
        <v>720</v>
      </c>
      <c r="B71" s="1" t="s">
        <v>609</v>
      </c>
      <c r="C71" s="62" t="s">
        <v>776</v>
      </c>
      <c r="F71" s="62" t="s">
        <v>782</v>
      </c>
    </row>
    <row r="72" spans="1:6">
      <c r="A72" s="1" t="s">
        <v>715</v>
      </c>
      <c r="B72" s="1" t="s">
        <v>609</v>
      </c>
      <c r="C72" s="62" t="s">
        <v>776</v>
      </c>
      <c r="F72" s="62" t="s">
        <v>782</v>
      </c>
    </row>
    <row r="73" spans="1:6">
      <c r="A73" s="1" t="s">
        <v>717</v>
      </c>
      <c r="B73" s="1" t="s">
        <v>609</v>
      </c>
      <c r="C73" s="62" t="s">
        <v>776</v>
      </c>
      <c r="F73" s="62" t="s">
        <v>782</v>
      </c>
    </row>
    <row r="74" spans="1:6">
      <c r="A74" s="1" t="s">
        <v>710</v>
      </c>
      <c r="B74" s="1" t="s">
        <v>609</v>
      </c>
      <c r="C74" s="62" t="s">
        <v>776</v>
      </c>
      <c r="F74" s="62" t="s">
        <v>782</v>
      </c>
    </row>
    <row r="75" spans="1:6">
      <c r="A75" s="1" t="s">
        <v>714</v>
      </c>
      <c r="B75" s="1" t="s">
        <v>609</v>
      </c>
      <c r="C75" s="62" t="s">
        <v>776</v>
      </c>
      <c r="F75" s="62" t="s">
        <v>782</v>
      </c>
    </row>
    <row r="76" spans="1:6">
      <c r="A76" s="1" t="s">
        <v>724</v>
      </c>
      <c r="B76" s="1" t="s">
        <v>609</v>
      </c>
      <c r="C76" s="62" t="s">
        <v>776</v>
      </c>
      <c r="F76" s="62" t="s">
        <v>782</v>
      </c>
    </row>
    <row r="77" spans="1:6">
      <c r="A77" s="1" t="s">
        <v>711</v>
      </c>
      <c r="B77" s="1" t="s">
        <v>609</v>
      </c>
      <c r="C77" s="62" t="s">
        <v>776</v>
      </c>
      <c r="F77" s="62" t="s">
        <v>782</v>
      </c>
    </row>
    <row r="78" spans="1:6">
      <c r="A78" s="1" t="s">
        <v>171</v>
      </c>
      <c r="B78" s="1" t="s">
        <v>609</v>
      </c>
      <c r="C78" s="62" t="s">
        <v>776</v>
      </c>
      <c r="F78" s="62" t="s">
        <v>782</v>
      </c>
    </row>
    <row r="79" spans="1:6">
      <c r="A79" s="1" t="s">
        <v>497</v>
      </c>
      <c r="B79" s="1" t="s">
        <v>608</v>
      </c>
      <c r="C79" s="62" t="s">
        <v>776</v>
      </c>
      <c r="F79" s="62" t="s">
        <v>782</v>
      </c>
    </row>
    <row r="80" spans="1:6">
      <c r="A80" s="1" t="s">
        <v>513</v>
      </c>
      <c r="B80" s="1" t="s">
        <v>608</v>
      </c>
      <c r="C80" s="62" t="s">
        <v>776</v>
      </c>
      <c r="F80" s="62" t="s">
        <v>782</v>
      </c>
    </row>
    <row r="81" spans="1:6">
      <c r="A81" s="1" t="s">
        <v>742</v>
      </c>
      <c r="B81" s="1" t="s">
        <v>608</v>
      </c>
      <c r="C81" s="62" t="s">
        <v>776</v>
      </c>
      <c r="F81" s="62" t="s">
        <v>782</v>
      </c>
    </row>
    <row r="82" spans="1:6">
      <c r="A82" s="1" t="s">
        <v>748</v>
      </c>
      <c r="B82" s="1" t="s">
        <v>608</v>
      </c>
      <c r="C82" s="62" t="s">
        <v>776</v>
      </c>
      <c r="F82" s="62" t="s">
        <v>782</v>
      </c>
    </row>
    <row r="83" spans="1:6">
      <c r="A83" s="1" t="s">
        <v>59</v>
      </c>
      <c r="B83" s="1" t="s">
        <v>608</v>
      </c>
      <c r="C83" s="62" t="s">
        <v>776</v>
      </c>
      <c r="F83" s="62" t="s">
        <v>782</v>
      </c>
    </row>
    <row r="84" spans="1:6">
      <c r="A84" s="1" t="s">
        <v>56</v>
      </c>
      <c r="B84" s="1" t="s">
        <v>608</v>
      </c>
      <c r="C84" s="62" t="s">
        <v>776</v>
      </c>
      <c r="F84" s="62" t="s">
        <v>782</v>
      </c>
    </row>
    <row r="85" spans="1:6">
      <c r="A85" s="1" t="s">
        <v>545</v>
      </c>
      <c r="B85" s="1" t="s">
        <v>608</v>
      </c>
      <c r="C85" s="62" t="s">
        <v>776</v>
      </c>
      <c r="F85" s="62" t="s">
        <v>782</v>
      </c>
    </row>
    <row r="86" spans="1:6">
      <c r="A86" s="1" t="s">
        <v>64</v>
      </c>
      <c r="B86" s="1" t="s">
        <v>608</v>
      </c>
      <c r="C86" s="62" t="s">
        <v>776</v>
      </c>
      <c r="F86" s="62" t="s">
        <v>782</v>
      </c>
    </row>
    <row r="87" spans="1:6">
      <c r="A87" s="1" t="s">
        <v>400</v>
      </c>
      <c r="B87" s="1" t="s">
        <v>608</v>
      </c>
      <c r="C87" s="62" t="s">
        <v>776</v>
      </c>
      <c r="F87" s="62" t="s">
        <v>782</v>
      </c>
    </row>
    <row r="88" spans="1:6">
      <c r="A88" s="1" t="s">
        <v>181</v>
      </c>
      <c r="B88" s="1" t="s">
        <v>608</v>
      </c>
      <c r="C88" s="62" t="s">
        <v>776</v>
      </c>
      <c r="F88" s="62" t="s">
        <v>782</v>
      </c>
    </row>
    <row r="89" spans="1:6">
      <c r="A89" s="1" t="s">
        <v>402</v>
      </c>
      <c r="B89" s="1" t="s">
        <v>608</v>
      </c>
      <c r="C89" s="62" t="s">
        <v>776</v>
      </c>
      <c r="F89" s="62" t="s">
        <v>782</v>
      </c>
    </row>
    <row r="90" spans="1:6">
      <c r="A90" s="1" t="s">
        <v>189</v>
      </c>
      <c r="B90" s="1" t="s">
        <v>608</v>
      </c>
      <c r="C90" s="62" t="s">
        <v>776</v>
      </c>
      <c r="F90" s="62" t="s">
        <v>782</v>
      </c>
    </row>
    <row r="91" spans="1:6">
      <c r="A91" s="1" t="s">
        <v>547</v>
      </c>
      <c r="B91" s="1" t="s">
        <v>608</v>
      </c>
      <c r="C91" s="62" t="s">
        <v>776</v>
      </c>
      <c r="F91" s="62" t="s">
        <v>782</v>
      </c>
    </row>
    <row r="92" spans="1:6">
      <c r="A92" s="1" t="s">
        <v>743</v>
      </c>
      <c r="B92" s="1" t="s">
        <v>608</v>
      </c>
      <c r="C92" s="62" t="s">
        <v>776</v>
      </c>
      <c r="F92" s="62" t="s">
        <v>782</v>
      </c>
    </row>
    <row r="93" spans="1:6">
      <c r="A93" s="1" t="s">
        <v>48</v>
      </c>
      <c r="B93" s="1" t="s">
        <v>608</v>
      </c>
      <c r="C93" s="62" t="s">
        <v>776</v>
      </c>
      <c r="F93" s="62" t="s">
        <v>782</v>
      </c>
    </row>
    <row r="94" spans="1:6">
      <c r="A94" s="1" t="s">
        <v>175</v>
      </c>
      <c r="B94" s="1" t="s">
        <v>608</v>
      </c>
      <c r="C94" s="62" t="s">
        <v>776</v>
      </c>
      <c r="F94" s="62" t="s">
        <v>782</v>
      </c>
    </row>
    <row r="95" spans="1:6">
      <c r="A95" s="1" t="s">
        <v>177</v>
      </c>
      <c r="B95" s="1" t="s">
        <v>608</v>
      </c>
      <c r="C95" s="62" t="s">
        <v>776</v>
      </c>
      <c r="F95" s="62" t="s">
        <v>782</v>
      </c>
    </row>
    <row r="96" spans="1:6">
      <c r="A96" s="1" t="s">
        <v>408</v>
      </c>
      <c r="B96" s="1" t="s">
        <v>608</v>
      </c>
      <c r="C96" s="62" t="s">
        <v>776</v>
      </c>
      <c r="F96" s="62" t="s">
        <v>782</v>
      </c>
    </row>
    <row r="97" spans="1:6">
      <c r="A97" s="1" t="s">
        <v>769</v>
      </c>
      <c r="B97" s="1" t="s">
        <v>608</v>
      </c>
      <c r="C97" s="62" t="s">
        <v>776</v>
      </c>
      <c r="F97" s="62" t="s">
        <v>782</v>
      </c>
    </row>
    <row r="98" spans="1:6">
      <c r="A98" s="1" t="s">
        <v>566</v>
      </c>
      <c r="B98" s="1" t="s">
        <v>608</v>
      </c>
      <c r="C98" s="62" t="s">
        <v>776</v>
      </c>
      <c r="F98" s="62" t="s">
        <v>782</v>
      </c>
    </row>
    <row r="99" spans="1:6">
      <c r="A99" s="1" t="s">
        <v>14</v>
      </c>
      <c r="B99" s="1" t="s">
        <v>608</v>
      </c>
      <c r="C99" s="62" t="s">
        <v>776</v>
      </c>
      <c r="F99" s="62" t="s">
        <v>782</v>
      </c>
    </row>
    <row r="100" spans="1:6">
      <c r="A100" s="1" t="s">
        <v>533</v>
      </c>
      <c r="B100" s="1" t="s">
        <v>611</v>
      </c>
      <c r="C100" s="62" t="s">
        <v>776</v>
      </c>
      <c r="F100" s="62" t="s">
        <v>782</v>
      </c>
    </row>
    <row r="101" spans="1:6">
      <c r="A101" s="1" t="s">
        <v>438</v>
      </c>
      <c r="B101" s="1" t="s">
        <v>615</v>
      </c>
      <c r="C101" s="62" t="s">
        <v>776</v>
      </c>
      <c r="F101" s="62" t="s">
        <v>782</v>
      </c>
    </row>
    <row r="102" spans="1:6">
      <c r="A102" s="1" t="s">
        <v>405</v>
      </c>
      <c r="B102" s="1" t="s">
        <v>615</v>
      </c>
      <c r="C102" s="62" t="s">
        <v>776</v>
      </c>
      <c r="F102" s="62" t="s">
        <v>782</v>
      </c>
    </row>
    <row r="103" spans="1:6">
      <c r="A103" s="1" t="s">
        <v>587</v>
      </c>
      <c r="B103" s="1" t="s">
        <v>615</v>
      </c>
      <c r="C103" s="62" t="s">
        <v>776</v>
      </c>
      <c r="F103" s="62" t="s">
        <v>782</v>
      </c>
    </row>
    <row r="104" spans="1:6">
      <c r="A104" s="1" t="s">
        <v>738</v>
      </c>
      <c r="B104" s="1" t="s">
        <v>615</v>
      </c>
      <c r="C104" s="62" t="s">
        <v>776</v>
      </c>
      <c r="F104" s="62" t="s">
        <v>782</v>
      </c>
    </row>
    <row r="105" spans="1:6">
      <c r="A105" s="1" t="s">
        <v>409</v>
      </c>
      <c r="B105" s="1" t="s">
        <v>615</v>
      </c>
      <c r="C105" s="62" t="s">
        <v>776</v>
      </c>
      <c r="F105" s="62" t="s">
        <v>782</v>
      </c>
    </row>
    <row r="106" spans="1:6">
      <c r="A106" s="1" t="s">
        <v>350</v>
      </c>
      <c r="B106" s="1" t="s">
        <v>610</v>
      </c>
      <c r="C106" s="62" t="s">
        <v>776</v>
      </c>
      <c r="F106" s="62" t="s">
        <v>782</v>
      </c>
    </row>
    <row r="107" spans="1:6">
      <c r="A107" s="1" t="s">
        <v>69</v>
      </c>
      <c r="B107" s="1" t="s">
        <v>610</v>
      </c>
      <c r="C107" s="62" t="s">
        <v>776</v>
      </c>
      <c r="F107" s="62" t="s">
        <v>782</v>
      </c>
    </row>
    <row r="108" spans="1:6">
      <c r="A108" s="1" t="s">
        <v>493</v>
      </c>
      <c r="B108" s="1" t="s">
        <v>610</v>
      </c>
      <c r="C108" s="62" t="s">
        <v>776</v>
      </c>
      <c r="F108" s="62" t="s">
        <v>782</v>
      </c>
    </row>
    <row r="109" spans="1:6">
      <c r="A109" s="1" t="s">
        <v>190</v>
      </c>
      <c r="B109" s="1" t="s">
        <v>610</v>
      </c>
      <c r="C109" s="62" t="s">
        <v>776</v>
      </c>
      <c r="F109" s="62" t="s">
        <v>782</v>
      </c>
    </row>
    <row r="110" spans="1:6">
      <c r="A110" s="1" t="s">
        <v>332</v>
      </c>
      <c r="B110" s="1" t="s">
        <v>610</v>
      </c>
      <c r="C110" s="62" t="s">
        <v>776</v>
      </c>
      <c r="F110" s="62" t="s">
        <v>782</v>
      </c>
    </row>
    <row r="111" spans="1:6">
      <c r="A111" s="1" t="s">
        <v>521</v>
      </c>
      <c r="B111" s="1" t="s">
        <v>610</v>
      </c>
      <c r="C111" s="62" t="s">
        <v>776</v>
      </c>
      <c r="F111" s="62" t="s">
        <v>782</v>
      </c>
    </row>
    <row r="112" spans="1:6">
      <c r="A112" s="1" t="s">
        <v>70</v>
      </c>
      <c r="B112" s="1" t="s">
        <v>610</v>
      </c>
      <c r="C112" s="62" t="s">
        <v>776</v>
      </c>
      <c r="F112" s="62" t="s">
        <v>782</v>
      </c>
    </row>
    <row r="113" spans="1:6">
      <c r="A113" s="1" t="s">
        <v>305</v>
      </c>
      <c r="B113" s="1" t="s">
        <v>610</v>
      </c>
      <c r="C113" s="62" t="s">
        <v>776</v>
      </c>
      <c r="F113" s="62" t="s">
        <v>782</v>
      </c>
    </row>
    <row r="114" spans="1:6">
      <c r="A114" s="1" t="s">
        <v>708</v>
      </c>
      <c r="B114" s="1" t="s">
        <v>610</v>
      </c>
      <c r="C114" s="62" t="s">
        <v>776</v>
      </c>
      <c r="F114" s="62" t="s">
        <v>782</v>
      </c>
    </row>
    <row r="115" spans="1:6">
      <c r="A115" s="1" t="s">
        <v>593</v>
      </c>
      <c r="B115" s="1" t="s">
        <v>610</v>
      </c>
      <c r="C115" s="62" t="s">
        <v>776</v>
      </c>
      <c r="F115" s="62" t="s">
        <v>782</v>
      </c>
    </row>
    <row r="116" spans="1:6">
      <c r="A116" s="1" t="s">
        <v>71</v>
      </c>
      <c r="B116" s="1" t="s">
        <v>610</v>
      </c>
      <c r="C116" s="62" t="s">
        <v>776</v>
      </c>
      <c r="F116" s="62" t="s">
        <v>782</v>
      </c>
    </row>
  </sheetData>
  <autoFilter ref="A5:F116" xr:uid="{00000000-0009-0000-0000-000000000000}"/>
  <customSheetViews>
    <customSheetView guid="{342038D5-E313-4A7C-9BAB-AA0E44EBACF9}" showAutoFilter="1" state="hidden">
      <selection activeCell="B122" sqref="B122"/>
      <pageMargins left="0.7" right="0.7" top="0.75" bottom="0.75" header="0.3" footer="0.3"/>
      <pageSetup orientation="portrait" horizontalDpi="0" verticalDpi="0" r:id="rId1"/>
      <autoFilter ref="A5:F116" xr:uid="{00000000-0000-0000-0000-000000000000}"/>
    </customSheetView>
  </customSheetView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17"/>
  <sheetViews>
    <sheetView topLeftCell="A295" workbookViewId="0">
      <selection activeCell="B317" sqref="B317"/>
    </sheetView>
  </sheetViews>
  <sheetFormatPr defaultRowHeight="12.75"/>
  <cols>
    <col min="1" max="1" width="113.5703125" customWidth="1"/>
  </cols>
  <sheetData>
    <row r="1" spans="1:2">
      <c r="A1" s="7" t="s">
        <v>328</v>
      </c>
    </row>
    <row r="2" spans="1:2">
      <c r="A2" s="24" t="s">
        <v>309</v>
      </c>
      <c r="B2">
        <v>1</v>
      </c>
    </row>
    <row r="3" spans="1:2">
      <c r="A3" s="24" t="s">
        <v>308</v>
      </c>
      <c r="B3">
        <v>2</v>
      </c>
    </row>
    <row r="4" spans="1:2">
      <c r="A4" s="11" t="s">
        <v>325</v>
      </c>
      <c r="B4">
        <v>3</v>
      </c>
    </row>
    <row r="5" spans="1:2">
      <c r="A5" s="11" t="s">
        <v>324</v>
      </c>
      <c r="B5">
        <v>4</v>
      </c>
    </row>
    <row r="6" spans="1:2">
      <c r="A6" s="29" t="s">
        <v>79</v>
      </c>
      <c r="B6">
        <v>5</v>
      </c>
    </row>
    <row r="7" spans="1:2">
      <c r="A7" s="29" t="s">
        <v>81</v>
      </c>
      <c r="B7">
        <v>6</v>
      </c>
    </row>
    <row r="8" spans="1:2">
      <c r="A8" s="11" t="s">
        <v>322</v>
      </c>
      <c r="B8">
        <v>7</v>
      </c>
    </row>
    <row r="9" spans="1:2">
      <c r="A9" s="11" t="s">
        <v>323</v>
      </c>
      <c r="B9">
        <v>8</v>
      </c>
    </row>
    <row r="10" spans="1:2">
      <c r="A10" s="11" t="s">
        <v>326</v>
      </c>
      <c r="B10">
        <v>9</v>
      </c>
    </row>
    <row r="11" spans="1:2">
      <c r="A11" s="79" t="s">
        <v>808</v>
      </c>
      <c r="B11">
        <v>10</v>
      </c>
    </row>
    <row r="12" spans="1:2">
      <c r="A12" s="9" t="s">
        <v>649</v>
      </c>
      <c r="B12">
        <v>11</v>
      </c>
    </row>
    <row r="13" spans="1:2">
      <c r="A13" s="29" t="s">
        <v>17</v>
      </c>
      <c r="B13">
        <v>12</v>
      </c>
    </row>
    <row r="14" spans="1:2">
      <c r="A14" s="29" t="s">
        <v>15</v>
      </c>
      <c r="B14">
        <v>13</v>
      </c>
    </row>
    <row r="15" spans="1:2">
      <c r="A15" s="9" t="s">
        <v>601</v>
      </c>
      <c r="B15">
        <v>14</v>
      </c>
    </row>
    <row r="16" spans="1:2">
      <c r="A16" s="29" t="s">
        <v>183</v>
      </c>
      <c r="B16">
        <v>15</v>
      </c>
    </row>
    <row r="17" spans="1:2">
      <c r="A17" s="11" t="s">
        <v>623</v>
      </c>
      <c r="B17">
        <v>16</v>
      </c>
    </row>
    <row r="18" spans="1:2">
      <c r="A18" s="11" t="s">
        <v>429</v>
      </c>
      <c r="B18">
        <v>17</v>
      </c>
    </row>
    <row r="19" spans="1:2">
      <c r="A19" s="29" t="s">
        <v>3</v>
      </c>
      <c r="B19">
        <v>18</v>
      </c>
    </row>
    <row r="20" spans="1:2">
      <c r="A20" s="79" t="s">
        <v>817</v>
      </c>
      <c r="B20">
        <v>19</v>
      </c>
    </row>
    <row r="21" spans="1:2">
      <c r="A21" s="9" t="s">
        <v>599</v>
      </c>
      <c r="B21">
        <v>20</v>
      </c>
    </row>
    <row r="22" spans="1:2">
      <c r="A22" s="11" t="s">
        <v>376</v>
      </c>
      <c r="B22">
        <v>21</v>
      </c>
    </row>
    <row r="23" spans="1:2">
      <c r="A23" s="29" t="s">
        <v>1</v>
      </c>
      <c r="B23">
        <v>22</v>
      </c>
    </row>
    <row r="24" spans="1:2">
      <c r="A24" s="29" t="s">
        <v>0</v>
      </c>
      <c r="B24">
        <v>23</v>
      </c>
    </row>
    <row r="25" spans="1:2">
      <c r="A25" s="76" t="s">
        <v>873</v>
      </c>
      <c r="B25">
        <v>24</v>
      </c>
    </row>
    <row r="26" spans="1:2">
      <c r="A26" s="76" t="s">
        <v>875</v>
      </c>
      <c r="B26">
        <v>25</v>
      </c>
    </row>
    <row r="27" spans="1:2">
      <c r="A27" s="11" t="s">
        <v>650</v>
      </c>
      <c r="B27">
        <v>26</v>
      </c>
    </row>
    <row r="28" spans="1:2">
      <c r="A28" s="79" t="s">
        <v>816</v>
      </c>
      <c r="B28">
        <v>27</v>
      </c>
    </row>
    <row r="29" spans="1:2">
      <c r="A29" s="79" t="s">
        <v>818</v>
      </c>
      <c r="B29">
        <v>28</v>
      </c>
    </row>
    <row r="30" spans="1:2">
      <c r="A30" s="9" t="s">
        <v>568</v>
      </c>
      <c r="B30">
        <v>29</v>
      </c>
    </row>
    <row r="31" spans="1:2">
      <c r="A31" s="24" t="s">
        <v>68</v>
      </c>
      <c r="B31">
        <v>30</v>
      </c>
    </row>
    <row r="32" spans="1:2">
      <c r="A32" s="29" t="s">
        <v>2</v>
      </c>
      <c r="B32">
        <v>31</v>
      </c>
    </row>
    <row r="33" spans="1:2">
      <c r="A33" s="11" t="s">
        <v>646</v>
      </c>
      <c r="B33">
        <v>32</v>
      </c>
    </row>
    <row r="34" spans="1:2">
      <c r="A34" s="12" t="s">
        <v>340</v>
      </c>
      <c r="B34">
        <v>33</v>
      </c>
    </row>
    <row r="35" spans="1:2">
      <c r="A35" s="29" t="s">
        <v>178</v>
      </c>
      <c r="B35">
        <v>34</v>
      </c>
    </row>
    <row r="36" spans="1:2">
      <c r="A36" s="29" t="s">
        <v>13</v>
      </c>
      <c r="B36">
        <v>35</v>
      </c>
    </row>
    <row r="37" spans="1:2">
      <c r="A37" s="79" t="s">
        <v>813</v>
      </c>
      <c r="B37">
        <v>36</v>
      </c>
    </row>
    <row r="38" spans="1:2">
      <c r="A38" s="79" t="s">
        <v>831</v>
      </c>
      <c r="B38">
        <v>37</v>
      </c>
    </row>
    <row r="39" spans="1:2">
      <c r="A39" s="29" t="s">
        <v>383</v>
      </c>
      <c r="B39">
        <v>38</v>
      </c>
    </row>
    <row r="40" spans="1:2">
      <c r="A40" s="79" t="s">
        <v>819</v>
      </c>
      <c r="B40">
        <v>39</v>
      </c>
    </row>
    <row r="41" spans="1:2">
      <c r="A41" s="79" t="s">
        <v>812</v>
      </c>
      <c r="B41">
        <v>40</v>
      </c>
    </row>
    <row r="42" spans="1:2">
      <c r="A42" s="79" t="s">
        <v>814</v>
      </c>
      <c r="B42">
        <v>41</v>
      </c>
    </row>
    <row r="43" spans="1:2">
      <c r="A43" s="79" t="s">
        <v>815</v>
      </c>
      <c r="B43">
        <v>42</v>
      </c>
    </row>
    <row r="44" spans="1:2">
      <c r="A44" s="12" t="s">
        <v>337</v>
      </c>
      <c r="B44">
        <v>43</v>
      </c>
    </row>
    <row r="45" spans="1:2">
      <c r="A45" s="29" t="s">
        <v>19</v>
      </c>
      <c r="B45">
        <v>44</v>
      </c>
    </row>
    <row r="46" spans="1:2">
      <c r="A46" s="29" t="s">
        <v>39</v>
      </c>
      <c r="B46">
        <v>45</v>
      </c>
    </row>
    <row r="47" spans="1:2">
      <c r="A47" s="12" t="s">
        <v>338</v>
      </c>
      <c r="B47">
        <v>46</v>
      </c>
    </row>
    <row r="48" spans="1:2">
      <c r="A48" s="29" t="s">
        <v>499</v>
      </c>
      <c r="B48">
        <v>47</v>
      </c>
    </row>
    <row r="49" spans="1:2">
      <c r="A49" s="29" t="s">
        <v>10</v>
      </c>
      <c r="B49">
        <v>48</v>
      </c>
    </row>
    <row r="50" spans="1:2">
      <c r="A50" s="12" t="s">
        <v>381</v>
      </c>
      <c r="B50">
        <v>49</v>
      </c>
    </row>
    <row r="51" spans="1:2">
      <c r="A51" s="29" t="s">
        <v>7</v>
      </c>
      <c r="B51">
        <v>50</v>
      </c>
    </row>
    <row r="52" spans="1:2">
      <c r="A52" s="29" t="s">
        <v>11</v>
      </c>
      <c r="B52">
        <v>51</v>
      </c>
    </row>
    <row r="53" spans="1:2">
      <c r="A53" s="29" t="s">
        <v>6</v>
      </c>
      <c r="B53">
        <v>52</v>
      </c>
    </row>
    <row r="54" spans="1:2">
      <c r="A54" s="29" t="s">
        <v>317</v>
      </c>
      <c r="B54">
        <v>53</v>
      </c>
    </row>
    <row r="55" spans="1:2">
      <c r="A55" s="29" t="s">
        <v>435</v>
      </c>
      <c r="B55">
        <v>54</v>
      </c>
    </row>
    <row r="56" spans="1:2">
      <c r="A56" s="29" t="s">
        <v>652</v>
      </c>
      <c r="B56">
        <v>55</v>
      </c>
    </row>
    <row r="57" spans="1:2">
      <c r="A57" s="29" t="s">
        <v>8</v>
      </c>
      <c r="B57">
        <v>56</v>
      </c>
    </row>
    <row r="58" spans="1:2">
      <c r="A58" s="29" t="s">
        <v>334</v>
      </c>
      <c r="B58">
        <v>57</v>
      </c>
    </row>
    <row r="59" spans="1:2">
      <c r="A59" s="12" t="s">
        <v>348</v>
      </c>
      <c r="B59">
        <v>58</v>
      </c>
    </row>
    <row r="60" spans="1:2">
      <c r="A60" s="9" t="s">
        <v>647</v>
      </c>
      <c r="B60">
        <v>59</v>
      </c>
    </row>
    <row r="61" spans="1:2">
      <c r="A61" s="29" t="s">
        <v>5</v>
      </c>
      <c r="B61">
        <v>60</v>
      </c>
    </row>
    <row r="62" spans="1:2">
      <c r="A62" s="29" t="s">
        <v>9</v>
      </c>
      <c r="B62">
        <v>61</v>
      </c>
    </row>
    <row r="63" spans="1:2">
      <c r="A63" s="9" t="s">
        <v>529</v>
      </c>
      <c r="B63">
        <v>62</v>
      </c>
    </row>
    <row r="64" spans="1:2">
      <c r="A64" s="12" t="s">
        <v>407</v>
      </c>
      <c r="B64">
        <v>63</v>
      </c>
    </row>
    <row r="65" spans="1:2">
      <c r="A65" s="29" t="s">
        <v>4</v>
      </c>
      <c r="B65">
        <v>64</v>
      </c>
    </row>
    <row r="66" spans="1:2">
      <c r="A66" s="9" t="s">
        <v>554</v>
      </c>
      <c r="B66">
        <v>65</v>
      </c>
    </row>
    <row r="67" spans="1:2">
      <c r="A67" s="29" t="s">
        <v>185</v>
      </c>
      <c r="B67">
        <v>66</v>
      </c>
    </row>
    <row r="68" spans="1:2">
      <c r="A68" s="29" t="s">
        <v>21</v>
      </c>
      <c r="B68">
        <v>67</v>
      </c>
    </row>
    <row r="69" spans="1:2">
      <c r="A69" s="9" t="s">
        <v>491</v>
      </c>
      <c r="B69">
        <v>68</v>
      </c>
    </row>
    <row r="70" spans="1:2">
      <c r="A70" s="29" t="s">
        <v>27</v>
      </c>
      <c r="B70">
        <v>69</v>
      </c>
    </row>
    <row r="71" spans="1:2">
      <c r="A71" s="29" t="s">
        <v>25</v>
      </c>
      <c r="B71">
        <v>70</v>
      </c>
    </row>
    <row r="72" spans="1:2">
      <c r="A72" s="9" t="s">
        <v>495</v>
      </c>
      <c r="B72">
        <v>71</v>
      </c>
    </row>
    <row r="73" spans="1:2">
      <c r="A73" s="29" t="s">
        <v>16</v>
      </c>
      <c r="B73">
        <v>72</v>
      </c>
    </row>
    <row r="74" spans="1:2">
      <c r="A74" s="29" t="s">
        <v>34</v>
      </c>
      <c r="B74">
        <v>73</v>
      </c>
    </row>
    <row r="75" spans="1:2">
      <c r="A75" s="9" t="s">
        <v>501</v>
      </c>
      <c r="B75">
        <v>74</v>
      </c>
    </row>
    <row r="76" spans="1:2">
      <c r="A76" s="9" t="s">
        <v>503</v>
      </c>
      <c r="B76">
        <v>75</v>
      </c>
    </row>
    <row r="77" spans="1:2">
      <c r="A77" s="29" t="s">
        <v>36</v>
      </c>
      <c r="B77">
        <v>76</v>
      </c>
    </row>
    <row r="78" spans="1:2">
      <c r="A78" s="9" t="s">
        <v>505</v>
      </c>
      <c r="B78">
        <v>77</v>
      </c>
    </row>
    <row r="79" spans="1:2">
      <c r="A79" s="29" t="s">
        <v>31</v>
      </c>
      <c r="B79">
        <v>78</v>
      </c>
    </row>
    <row r="80" spans="1:2">
      <c r="A80" s="12" t="s">
        <v>331</v>
      </c>
      <c r="B80">
        <v>79</v>
      </c>
    </row>
    <row r="81" spans="1:2">
      <c r="A81" s="29" t="s">
        <v>82</v>
      </c>
      <c r="B81">
        <v>80</v>
      </c>
    </row>
    <row r="82" spans="1:2">
      <c r="A82" s="29" t="s">
        <v>184</v>
      </c>
      <c r="B82">
        <v>81</v>
      </c>
    </row>
    <row r="83" spans="1:2">
      <c r="A83" s="76" t="s">
        <v>844</v>
      </c>
      <c r="B83">
        <v>82</v>
      </c>
    </row>
    <row r="84" spans="1:2">
      <c r="A84" s="29" t="s">
        <v>28</v>
      </c>
      <c r="B84">
        <v>83</v>
      </c>
    </row>
    <row r="85" spans="1:2">
      <c r="A85" s="29" t="s">
        <v>29</v>
      </c>
      <c r="B85">
        <v>84</v>
      </c>
    </row>
    <row r="86" spans="1:2">
      <c r="A86" s="78" t="s">
        <v>836</v>
      </c>
      <c r="B86">
        <v>85</v>
      </c>
    </row>
    <row r="87" spans="1:2">
      <c r="A87" s="9" t="s">
        <v>517</v>
      </c>
      <c r="B87">
        <v>86</v>
      </c>
    </row>
    <row r="88" spans="1:2">
      <c r="A88" s="79" t="s">
        <v>821</v>
      </c>
      <c r="B88">
        <v>87</v>
      </c>
    </row>
    <row r="89" spans="1:2">
      <c r="A89" s="29" t="s">
        <v>35</v>
      </c>
      <c r="B89">
        <v>88</v>
      </c>
    </row>
    <row r="90" spans="1:2">
      <c r="A90" s="9" t="s">
        <v>519</v>
      </c>
      <c r="B90">
        <v>89</v>
      </c>
    </row>
    <row r="91" spans="1:2">
      <c r="A91" s="29" t="s">
        <v>40</v>
      </c>
      <c r="B91">
        <v>90</v>
      </c>
    </row>
    <row r="92" spans="1:2">
      <c r="A92" s="29" t="s">
        <v>18</v>
      </c>
      <c r="B92">
        <v>91</v>
      </c>
    </row>
    <row r="93" spans="1:2">
      <c r="A93" s="76" t="s">
        <v>848</v>
      </c>
      <c r="B93">
        <v>92</v>
      </c>
    </row>
    <row r="94" spans="1:2">
      <c r="A94" s="29" t="s">
        <v>179</v>
      </c>
      <c r="B94">
        <v>93</v>
      </c>
    </row>
    <row r="95" spans="1:2">
      <c r="A95" s="76" t="s">
        <v>842</v>
      </c>
      <c r="B95">
        <v>94</v>
      </c>
    </row>
    <row r="96" spans="1:2">
      <c r="A96" s="11" t="s">
        <v>365</v>
      </c>
      <c r="B96">
        <v>95</v>
      </c>
    </row>
    <row r="97" spans="1:2">
      <c r="A97" s="12" t="s">
        <v>354</v>
      </c>
      <c r="B97">
        <v>96</v>
      </c>
    </row>
    <row r="98" spans="1:2">
      <c r="A98" s="12" t="s">
        <v>356</v>
      </c>
      <c r="B98">
        <v>97</v>
      </c>
    </row>
    <row r="99" spans="1:2">
      <c r="A99" s="77" t="s">
        <v>897</v>
      </c>
      <c r="B99">
        <v>98</v>
      </c>
    </row>
    <row r="100" spans="1:2">
      <c r="A100" s="77" t="s">
        <v>901</v>
      </c>
      <c r="B100">
        <v>99</v>
      </c>
    </row>
    <row r="101" spans="1:2">
      <c r="A101" s="9" t="s">
        <v>581</v>
      </c>
      <c r="B101">
        <v>100</v>
      </c>
    </row>
    <row r="102" spans="1:2">
      <c r="A102" s="11" t="s">
        <v>372</v>
      </c>
      <c r="B102">
        <v>101</v>
      </c>
    </row>
    <row r="103" spans="1:2">
      <c r="A103" s="9" t="s">
        <v>651</v>
      </c>
      <c r="B103">
        <v>102</v>
      </c>
    </row>
    <row r="104" spans="1:2">
      <c r="A104" s="9" t="s">
        <v>531</v>
      </c>
      <c r="B104">
        <v>103</v>
      </c>
    </row>
    <row r="105" spans="1:2">
      <c r="A105" s="29" t="s">
        <v>182</v>
      </c>
      <c r="B105">
        <v>104</v>
      </c>
    </row>
    <row r="106" spans="1:2">
      <c r="A106" s="15" t="s">
        <v>315</v>
      </c>
      <c r="B106">
        <v>105</v>
      </c>
    </row>
    <row r="107" spans="1:2">
      <c r="A107" s="29" t="s">
        <v>388</v>
      </c>
      <c r="B107">
        <v>106</v>
      </c>
    </row>
    <row r="108" spans="1:2">
      <c r="A108" s="77" t="s">
        <v>895</v>
      </c>
      <c r="B108">
        <v>107</v>
      </c>
    </row>
    <row r="109" spans="1:2">
      <c r="A109" s="29" t="s">
        <v>24</v>
      </c>
      <c r="B109">
        <v>108</v>
      </c>
    </row>
    <row r="110" spans="1:2">
      <c r="A110" s="9" t="s">
        <v>576</v>
      </c>
      <c r="B110">
        <v>109</v>
      </c>
    </row>
    <row r="111" spans="1:2">
      <c r="A111" s="9" t="s">
        <v>578</v>
      </c>
      <c r="B111">
        <v>110</v>
      </c>
    </row>
    <row r="112" spans="1:2">
      <c r="A112" s="9" t="s">
        <v>580</v>
      </c>
      <c r="B112">
        <v>111</v>
      </c>
    </row>
    <row r="113" spans="1:2">
      <c r="A113" s="28" t="s">
        <v>327</v>
      </c>
      <c r="B113">
        <v>112</v>
      </c>
    </row>
    <row r="114" spans="1:2">
      <c r="A114" s="29" t="s">
        <v>22</v>
      </c>
      <c r="B114">
        <v>113</v>
      </c>
    </row>
    <row r="115" spans="1:2">
      <c r="A115" s="76" t="s">
        <v>846</v>
      </c>
      <c r="B115">
        <v>114</v>
      </c>
    </row>
    <row r="116" spans="1:2">
      <c r="A116" s="29" t="s">
        <v>26</v>
      </c>
      <c r="B116">
        <v>115</v>
      </c>
    </row>
    <row r="117" spans="1:2">
      <c r="A117" s="29" t="s">
        <v>307</v>
      </c>
      <c r="B117">
        <v>116</v>
      </c>
    </row>
    <row r="118" spans="1:2">
      <c r="A118" s="9" t="s">
        <v>585</v>
      </c>
      <c r="B118">
        <v>117</v>
      </c>
    </row>
    <row r="119" spans="1:2">
      <c r="A119" s="85" t="s">
        <v>37</v>
      </c>
      <c r="B119">
        <v>118</v>
      </c>
    </row>
    <row r="120" spans="1:2">
      <c r="A120" s="85" t="s">
        <v>171</v>
      </c>
      <c r="B120">
        <v>119</v>
      </c>
    </row>
    <row r="121" spans="1:2">
      <c r="A121" s="90" t="s">
        <v>832</v>
      </c>
      <c r="B121">
        <v>120</v>
      </c>
    </row>
    <row r="122" spans="1:2">
      <c r="A122" s="25" t="s">
        <v>589</v>
      </c>
      <c r="B122">
        <v>121</v>
      </c>
    </row>
    <row r="123" spans="1:2">
      <c r="A123" s="85" t="s">
        <v>30</v>
      </c>
      <c r="B123">
        <v>122</v>
      </c>
    </row>
    <row r="124" spans="1:2">
      <c r="A124" s="85" t="s">
        <v>303</v>
      </c>
      <c r="B124">
        <v>123</v>
      </c>
    </row>
    <row r="125" spans="1:2">
      <c r="A125" s="90" t="s">
        <v>797</v>
      </c>
      <c r="B125">
        <v>124</v>
      </c>
    </row>
    <row r="126" spans="1:2">
      <c r="A126" s="90" t="s">
        <v>798</v>
      </c>
      <c r="B126">
        <v>125</v>
      </c>
    </row>
    <row r="127" spans="1:2">
      <c r="A127" s="91" t="s">
        <v>840</v>
      </c>
      <c r="B127">
        <v>126</v>
      </c>
    </row>
    <row r="128" spans="1:2">
      <c r="A128" s="86" t="s">
        <v>336</v>
      </c>
      <c r="B128">
        <v>127</v>
      </c>
    </row>
    <row r="129" spans="1:2">
      <c r="A129" s="90" t="s">
        <v>810</v>
      </c>
      <c r="B129">
        <v>128</v>
      </c>
    </row>
    <row r="130" spans="1:2">
      <c r="A130" s="85" t="s">
        <v>38</v>
      </c>
      <c r="B130">
        <v>129</v>
      </c>
    </row>
    <row r="131" spans="1:2">
      <c r="A131" s="90" t="s">
        <v>811</v>
      </c>
      <c r="B131">
        <v>130</v>
      </c>
    </row>
    <row r="132" spans="1:2">
      <c r="A132" s="90" t="s">
        <v>794</v>
      </c>
      <c r="B132">
        <v>131</v>
      </c>
    </row>
    <row r="133" spans="1:2">
      <c r="A133" s="85" t="s">
        <v>32</v>
      </c>
      <c r="B133">
        <v>132</v>
      </c>
    </row>
    <row r="134" spans="1:2">
      <c r="A134" s="85" t="s">
        <v>33</v>
      </c>
      <c r="B134">
        <v>133</v>
      </c>
    </row>
    <row r="135" spans="1:2">
      <c r="A135" s="85" t="s">
        <v>186</v>
      </c>
      <c r="B135">
        <v>134</v>
      </c>
    </row>
    <row r="136" spans="1:2">
      <c r="A136" s="85" t="s">
        <v>223</v>
      </c>
      <c r="B136">
        <v>135</v>
      </c>
    </row>
    <row r="137" spans="1:2">
      <c r="A137" s="85" t="s">
        <v>152</v>
      </c>
      <c r="B137">
        <v>136</v>
      </c>
    </row>
    <row r="138" spans="1:2">
      <c r="A138" s="85" t="s">
        <v>191</v>
      </c>
      <c r="B138">
        <v>137</v>
      </c>
    </row>
    <row r="139" spans="1:2">
      <c r="A139" s="85" t="s">
        <v>20</v>
      </c>
      <c r="B139">
        <v>138</v>
      </c>
    </row>
    <row r="140" spans="1:2">
      <c r="A140" s="85" t="s">
        <v>23</v>
      </c>
      <c r="B140">
        <v>139</v>
      </c>
    </row>
    <row r="141" spans="1:2">
      <c r="A141" s="90" t="s">
        <v>828</v>
      </c>
      <c r="B141">
        <v>140</v>
      </c>
    </row>
    <row r="142" spans="1:2">
      <c r="A142" s="90" t="s">
        <v>806</v>
      </c>
      <c r="B142">
        <v>141</v>
      </c>
    </row>
    <row r="143" spans="1:2">
      <c r="A143" s="90" t="s">
        <v>793</v>
      </c>
      <c r="B143">
        <v>142</v>
      </c>
    </row>
    <row r="144" spans="1:2">
      <c r="A144" s="90" t="s">
        <v>807</v>
      </c>
      <c r="B144">
        <v>143</v>
      </c>
    </row>
    <row r="145" spans="1:2">
      <c r="A145" s="90" t="s">
        <v>799</v>
      </c>
      <c r="B145">
        <v>144</v>
      </c>
    </row>
    <row r="146" spans="1:2">
      <c r="A146" s="85" t="s">
        <v>47</v>
      </c>
      <c r="B146">
        <v>145</v>
      </c>
    </row>
    <row r="147" spans="1:2">
      <c r="A147" s="85" t="s">
        <v>51</v>
      </c>
      <c r="B147">
        <v>146</v>
      </c>
    </row>
    <row r="148" spans="1:2">
      <c r="A148" s="25" t="s">
        <v>497</v>
      </c>
      <c r="B148">
        <v>147</v>
      </c>
    </row>
    <row r="149" spans="1:2">
      <c r="A149" s="25" t="s">
        <v>513</v>
      </c>
      <c r="B149">
        <v>148</v>
      </c>
    </row>
    <row r="150" spans="1:2">
      <c r="A150" s="85" t="s">
        <v>61</v>
      </c>
      <c r="B150">
        <v>149</v>
      </c>
    </row>
    <row r="151" spans="1:2">
      <c r="A151" s="85" t="s">
        <v>44</v>
      </c>
      <c r="B151">
        <v>150</v>
      </c>
    </row>
    <row r="152" spans="1:2">
      <c r="A152" s="85" t="s">
        <v>62</v>
      </c>
      <c r="B152">
        <v>151</v>
      </c>
    </row>
    <row r="153" spans="1:2">
      <c r="A153" s="85" t="s">
        <v>65</v>
      </c>
      <c r="B153">
        <v>152</v>
      </c>
    </row>
    <row r="154" spans="1:2">
      <c r="A154" s="86" t="s">
        <v>320</v>
      </c>
      <c r="B154">
        <v>153</v>
      </c>
    </row>
    <row r="155" spans="1:2">
      <c r="A155" s="85" t="s">
        <v>319</v>
      </c>
      <c r="B155">
        <v>154</v>
      </c>
    </row>
    <row r="156" spans="1:2">
      <c r="A156" s="25" t="s">
        <v>525</v>
      </c>
      <c r="B156">
        <v>155</v>
      </c>
    </row>
    <row r="157" spans="1:2">
      <c r="A157" s="85" t="s">
        <v>59</v>
      </c>
      <c r="B157">
        <v>156</v>
      </c>
    </row>
    <row r="158" spans="1:2">
      <c r="A158" s="85" t="s">
        <v>55</v>
      </c>
      <c r="B158">
        <v>157</v>
      </c>
    </row>
    <row r="159" spans="1:2">
      <c r="A159" s="85" t="s">
        <v>58</v>
      </c>
      <c r="B159">
        <v>158</v>
      </c>
    </row>
    <row r="160" spans="1:2">
      <c r="A160" s="85" t="s">
        <v>60</v>
      </c>
      <c r="B160">
        <v>159</v>
      </c>
    </row>
    <row r="161" spans="1:2">
      <c r="A161" s="25" t="s">
        <v>535</v>
      </c>
      <c r="B161">
        <v>160</v>
      </c>
    </row>
    <row r="162" spans="1:2">
      <c r="A162" s="25" t="s">
        <v>539</v>
      </c>
      <c r="B162">
        <v>161</v>
      </c>
    </row>
    <row r="163" spans="1:2">
      <c r="A163" s="85" t="s">
        <v>52</v>
      </c>
      <c r="B163">
        <v>162</v>
      </c>
    </row>
    <row r="164" spans="1:2">
      <c r="A164" s="85" t="s">
        <v>56</v>
      </c>
      <c r="B164">
        <v>163</v>
      </c>
    </row>
    <row r="165" spans="1:2">
      <c r="A165" s="85" t="s">
        <v>53</v>
      </c>
      <c r="B165">
        <v>164</v>
      </c>
    </row>
    <row r="166" spans="1:2">
      <c r="A166" s="85" t="s">
        <v>57</v>
      </c>
      <c r="B166">
        <v>165</v>
      </c>
    </row>
    <row r="167" spans="1:2">
      <c r="A167" s="85" t="s">
        <v>63</v>
      </c>
      <c r="B167">
        <v>166</v>
      </c>
    </row>
    <row r="168" spans="1:2">
      <c r="A168" s="87" t="s">
        <v>541</v>
      </c>
      <c r="B168">
        <v>167</v>
      </c>
    </row>
    <row r="169" spans="1:2">
      <c r="A169" s="85" t="s">
        <v>54</v>
      </c>
      <c r="B169">
        <v>168</v>
      </c>
    </row>
    <row r="170" spans="1:2">
      <c r="A170" s="25" t="s">
        <v>543</v>
      </c>
      <c r="B170">
        <v>169</v>
      </c>
    </row>
    <row r="171" spans="1:2">
      <c r="A171" s="90" t="s">
        <v>905</v>
      </c>
      <c r="B171">
        <v>170</v>
      </c>
    </row>
    <row r="172" spans="1:2">
      <c r="A172" s="86" t="s">
        <v>420</v>
      </c>
      <c r="B172">
        <v>171</v>
      </c>
    </row>
    <row r="173" spans="1:2">
      <c r="A173" s="25" t="s">
        <v>545</v>
      </c>
      <c r="B173">
        <v>172</v>
      </c>
    </row>
    <row r="174" spans="1:2">
      <c r="A174" s="90" t="s">
        <v>912</v>
      </c>
      <c r="B174">
        <v>173</v>
      </c>
    </row>
    <row r="175" spans="1:2">
      <c r="A175" s="85" t="s">
        <v>64</v>
      </c>
      <c r="B175">
        <v>174</v>
      </c>
    </row>
    <row r="176" spans="1:2">
      <c r="A176" s="90" t="s">
        <v>804</v>
      </c>
      <c r="B176">
        <v>175</v>
      </c>
    </row>
    <row r="177" spans="1:2">
      <c r="A177" s="86" t="s">
        <v>400</v>
      </c>
      <c r="B177">
        <v>176</v>
      </c>
    </row>
    <row r="178" spans="1:2">
      <c r="A178" s="85" t="s">
        <v>181</v>
      </c>
      <c r="B178">
        <v>177</v>
      </c>
    </row>
    <row r="179" spans="1:2">
      <c r="A179" s="86" t="s">
        <v>402</v>
      </c>
      <c r="B179">
        <v>178</v>
      </c>
    </row>
    <row r="180" spans="1:2">
      <c r="A180" s="85" t="s">
        <v>189</v>
      </c>
      <c r="B180">
        <v>179</v>
      </c>
    </row>
    <row r="181" spans="1:2">
      <c r="A181" s="25" t="s">
        <v>547</v>
      </c>
      <c r="B181">
        <v>180</v>
      </c>
    </row>
    <row r="182" spans="1:2">
      <c r="A182" s="90" t="s">
        <v>801</v>
      </c>
      <c r="B182">
        <v>181</v>
      </c>
    </row>
    <row r="183" spans="1:2">
      <c r="A183" s="90" t="s">
        <v>805</v>
      </c>
      <c r="B183">
        <v>182</v>
      </c>
    </row>
    <row r="184" spans="1:2">
      <c r="A184" s="85" t="s">
        <v>175</v>
      </c>
      <c r="B184">
        <v>183</v>
      </c>
    </row>
    <row r="185" spans="1:2">
      <c r="A185" s="25" t="s">
        <v>549</v>
      </c>
      <c r="B185">
        <v>184</v>
      </c>
    </row>
    <row r="186" spans="1:2">
      <c r="A186" s="25" t="s">
        <v>551</v>
      </c>
      <c r="B186">
        <v>185</v>
      </c>
    </row>
    <row r="187" spans="1:2">
      <c r="A187" s="86" t="s">
        <v>621</v>
      </c>
      <c r="B187">
        <v>186</v>
      </c>
    </row>
    <row r="188" spans="1:2">
      <c r="A188" s="85" t="s">
        <v>177</v>
      </c>
      <c r="B188">
        <v>187</v>
      </c>
    </row>
    <row r="189" spans="1:2">
      <c r="A189" s="86" t="s">
        <v>408</v>
      </c>
      <c r="B189">
        <v>188</v>
      </c>
    </row>
    <row r="190" spans="1:2">
      <c r="A190" s="86" t="s">
        <v>620</v>
      </c>
      <c r="B190">
        <v>189</v>
      </c>
    </row>
    <row r="191" spans="1:2">
      <c r="A191" s="86" t="s">
        <v>335</v>
      </c>
      <c r="B191">
        <v>190</v>
      </c>
    </row>
    <row r="192" spans="1:2">
      <c r="A192" s="85" t="s">
        <v>46</v>
      </c>
      <c r="B192">
        <v>191</v>
      </c>
    </row>
    <row r="193" spans="1:2">
      <c r="A193" s="25" t="s">
        <v>562</v>
      </c>
      <c r="B193">
        <v>192</v>
      </c>
    </row>
    <row r="194" spans="1:2">
      <c r="A194" s="85" t="s">
        <v>45</v>
      </c>
      <c r="B194">
        <v>193</v>
      </c>
    </row>
    <row r="195" spans="1:2">
      <c r="A195" s="25" t="s">
        <v>566</v>
      </c>
      <c r="B195">
        <v>194</v>
      </c>
    </row>
    <row r="196" spans="1:2">
      <c r="A196" s="25" t="s">
        <v>570</v>
      </c>
      <c r="B196">
        <v>195</v>
      </c>
    </row>
    <row r="197" spans="1:2">
      <c r="A197" s="85" t="s">
        <v>42</v>
      </c>
      <c r="B197">
        <v>196</v>
      </c>
    </row>
    <row r="198" spans="1:2">
      <c r="A198" s="85" t="s">
        <v>14</v>
      </c>
      <c r="B198">
        <v>197</v>
      </c>
    </row>
    <row r="199" spans="1:2">
      <c r="A199" s="85" t="s">
        <v>192</v>
      </c>
      <c r="B199">
        <v>198</v>
      </c>
    </row>
    <row r="200" spans="1:2">
      <c r="A200" s="25" t="s">
        <v>583</v>
      </c>
      <c r="B200">
        <v>199</v>
      </c>
    </row>
    <row r="201" spans="1:2">
      <c r="A201" s="90" t="s">
        <v>809</v>
      </c>
      <c r="B201">
        <v>200</v>
      </c>
    </row>
    <row r="202" spans="1:2">
      <c r="A202" s="85" t="s">
        <v>188</v>
      </c>
      <c r="B202">
        <v>201</v>
      </c>
    </row>
    <row r="203" spans="1:2">
      <c r="A203" s="90" t="s">
        <v>802</v>
      </c>
      <c r="B203">
        <v>202</v>
      </c>
    </row>
    <row r="204" spans="1:2">
      <c r="A204" s="85" t="s">
        <v>41</v>
      </c>
      <c r="B204">
        <v>203</v>
      </c>
    </row>
    <row r="205" spans="1:2">
      <c r="A205" s="90" t="s">
        <v>820</v>
      </c>
      <c r="B205">
        <v>204</v>
      </c>
    </row>
    <row r="206" spans="1:2">
      <c r="A206" s="25" t="s">
        <v>591</v>
      </c>
      <c r="B206">
        <v>205</v>
      </c>
    </row>
    <row r="207" spans="1:2">
      <c r="A207" s="85" t="s">
        <v>49</v>
      </c>
      <c r="B207">
        <v>206</v>
      </c>
    </row>
    <row r="208" spans="1:2">
      <c r="A208" s="85" t="s">
        <v>43</v>
      </c>
      <c r="B208">
        <v>207</v>
      </c>
    </row>
    <row r="209" spans="1:2">
      <c r="A209" s="85" t="s">
        <v>50</v>
      </c>
      <c r="B209">
        <v>208</v>
      </c>
    </row>
    <row r="210" spans="1:2">
      <c r="A210" s="85" t="s">
        <v>180</v>
      </c>
      <c r="B210">
        <v>209</v>
      </c>
    </row>
    <row r="211" spans="1:2">
      <c r="A211" s="25" t="s">
        <v>489</v>
      </c>
      <c r="B211">
        <v>210</v>
      </c>
    </row>
    <row r="212" spans="1:2">
      <c r="A212" s="85" t="s">
        <v>67</v>
      </c>
      <c r="B212">
        <v>211</v>
      </c>
    </row>
    <row r="213" spans="1:2">
      <c r="A213" s="85" t="s">
        <v>12</v>
      </c>
      <c r="B213">
        <v>212</v>
      </c>
    </row>
    <row r="214" spans="1:2">
      <c r="A214" s="25" t="s">
        <v>511</v>
      </c>
      <c r="B214">
        <v>213</v>
      </c>
    </row>
    <row r="215" spans="1:2">
      <c r="A215" s="25" t="s">
        <v>523</v>
      </c>
      <c r="B215">
        <v>214</v>
      </c>
    </row>
    <row r="216" spans="1:2">
      <c r="A216" s="25" t="s">
        <v>533</v>
      </c>
      <c r="B216">
        <v>215</v>
      </c>
    </row>
    <row r="217" spans="1:2">
      <c r="A217" s="25" t="s">
        <v>552</v>
      </c>
      <c r="B217">
        <v>216</v>
      </c>
    </row>
    <row r="218" spans="1:2">
      <c r="A218" s="85" t="s">
        <v>66</v>
      </c>
      <c r="B218">
        <v>217</v>
      </c>
    </row>
    <row r="219" spans="1:2">
      <c r="A219" s="25" t="s">
        <v>445</v>
      </c>
      <c r="B219">
        <v>218</v>
      </c>
    </row>
    <row r="220" spans="1:2">
      <c r="A220" s="90" t="s">
        <v>795</v>
      </c>
      <c r="B220">
        <v>219</v>
      </c>
    </row>
    <row r="221" spans="1:2">
      <c r="A221" s="85" t="s">
        <v>48</v>
      </c>
      <c r="B221">
        <v>220</v>
      </c>
    </row>
    <row r="222" spans="1:2">
      <c r="A222" s="92" t="s">
        <v>919</v>
      </c>
      <c r="B222">
        <v>221</v>
      </c>
    </row>
    <row r="223" spans="1:2">
      <c r="A223" s="25" t="s">
        <v>364</v>
      </c>
      <c r="B223">
        <v>222</v>
      </c>
    </row>
    <row r="224" spans="1:2">
      <c r="A224" s="25" t="s">
        <v>438</v>
      </c>
      <c r="B224">
        <v>223</v>
      </c>
    </row>
    <row r="225" spans="1:2">
      <c r="A225" s="85" t="s">
        <v>405</v>
      </c>
      <c r="B225">
        <v>224</v>
      </c>
    </row>
    <row r="226" spans="1:2">
      <c r="A226" s="85" t="s">
        <v>312</v>
      </c>
      <c r="B226">
        <v>225</v>
      </c>
    </row>
    <row r="227" spans="1:2">
      <c r="A227" s="25" t="s">
        <v>587</v>
      </c>
      <c r="B227">
        <v>226</v>
      </c>
    </row>
    <row r="228" spans="1:2">
      <c r="A228" s="25" t="s">
        <v>369</v>
      </c>
      <c r="B228">
        <v>227</v>
      </c>
    </row>
    <row r="229" spans="1:2">
      <c r="A229" s="25" t="s">
        <v>370</v>
      </c>
      <c r="B229">
        <v>228</v>
      </c>
    </row>
    <row r="230" spans="1:2">
      <c r="A230" s="90" t="s">
        <v>830</v>
      </c>
      <c r="B230">
        <v>229</v>
      </c>
    </row>
    <row r="231" spans="1:2">
      <c r="A231" s="86" t="s">
        <v>409</v>
      </c>
      <c r="B231">
        <v>230</v>
      </c>
    </row>
    <row r="232" spans="1:2">
      <c r="A232" s="90" t="s">
        <v>796</v>
      </c>
      <c r="B232">
        <v>231</v>
      </c>
    </row>
    <row r="233" spans="1:2">
      <c r="A233" s="85" t="s">
        <v>69</v>
      </c>
      <c r="B233">
        <v>232</v>
      </c>
    </row>
    <row r="234" spans="1:2">
      <c r="A234" s="25" t="s">
        <v>493</v>
      </c>
      <c r="B234">
        <v>233</v>
      </c>
    </row>
    <row r="235" spans="1:2">
      <c r="A235" s="85" t="s">
        <v>190</v>
      </c>
      <c r="B235">
        <v>234</v>
      </c>
    </row>
    <row r="236" spans="1:2">
      <c r="A236" s="25" t="s">
        <v>507</v>
      </c>
      <c r="B236">
        <v>235</v>
      </c>
    </row>
    <row r="237" spans="1:2">
      <c r="A237" s="85" t="s">
        <v>332</v>
      </c>
      <c r="B237">
        <v>236</v>
      </c>
    </row>
    <row r="238" spans="1:2">
      <c r="A238" s="89" t="s">
        <v>509</v>
      </c>
      <c r="B238">
        <v>237</v>
      </c>
    </row>
    <row r="239" spans="1:2">
      <c r="A239" s="25" t="s">
        <v>521</v>
      </c>
      <c r="B239">
        <v>238</v>
      </c>
    </row>
    <row r="240" spans="1:2">
      <c r="A240" s="92" t="s">
        <v>850</v>
      </c>
      <c r="B240">
        <v>239</v>
      </c>
    </row>
    <row r="241" spans="1:2">
      <c r="A241" s="86" t="s">
        <v>70</v>
      </c>
      <c r="B241">
        <v>240</v>
      </c>
    </row>
    <row r="242" spans="1:2">
      <c r="A242" s="85" t="s">
        <v>302</v>
      </c>
      <c r="B242">
        <v>241</v>
      </c>
    </row>
    <row r="243" spans="1:2">
      <c r="A243" s="93" t="s">
        <v>922</v>
      </c>
      <c r="B243">
        <v>242</v>
      </c>
    </row>
    <row r="244" spans="1:2">
      <c r="A244" s="94" t="s">
        <v>572</v>
      </c>
      <c r="B244">
        <v>243</v>
      </c>
    </row>
    <row r="245" spans="1:2">
      <c r="A245" s="94" t="s">
        <v>574</v>
      </c>
      <c r="B245">
        <v>244</v>
      </c>
    </row>
    <row r="246" spans="1:2">
      <c r="A246" s="95" t="s">
        <v>305</v>
      </c>
      <c r="B246">
        <v>245</v>
      </c>
    </row>
    <row r="247" spans="1:2">
      <c r="A247" s="94" t="s">
        <v>593</v>
      </c>
      <c r="B247">
        <v>246</v>
      </c>
    </row>
    <row r="248" spans="1:2">
      <c r="A248" s="94" t="s">
        <v>367</v>
      </c>
      <c r="B248">
        <v>247</v>
      </c>
    </row>
    <row r="249" spans="1:2">
      <c r="A249" s="93" t="s">
        <v>916</v>
      </c>
      <c r="B249">
        <v>248</v>
      </c>
    </row>
    <row r="250" spans="1:2">
      <c r="A250" s="95" t="s">
        <v>71</v>
      </c>
      <c r="B250">
        <v>249</v>
      </c>
    </row>
    <row r="251" spans="1:2">
      <c r="A251" s="102" t="s">
        <v>316</v>
      </c>
      <c r="B251">
        <v>250</v>
      </c>
    </row>
    <row r="252" spans="1:2">
      <c r="A252" s="93" t="s">
        <v>866</v>
      </c>
      <c r="B252">
        <v>251</v>
      </c>
    </row>
    <row r="253" spans="1:2">
      <c r="A253" s="95" t="s">
        <v>306</v>
      </c>
      <c r="B253">
        <v>252</v>
      </c>
    </row>
    <row r="254" spans="1:2">
      <c r="A254" s="95" t="s">
        <v>74</v>
      </c>
      <c r="B254">
        <v>253</v>
      </c>
    </row>
    <row r="255" spans="1:2">
      <c r="A255" s="93" t="s">
        <v>854</v>
      </c>
      <c r="B255">
        <v>254</v>
      </c>
    </row>
    <row r="256" spans="1:2">
      <c r="A256" s="93" t="s">
        <v>864</v>
      </c>
      <c r="B256">
        <v>255</v>
      </c>
    </row>
    <row r="257" spans="1:2">
      <c r="A257" s="93" t="s">
        <v>856</v>
      </c>
      <c r="B257">
        <v>256</v>
      </c>
    </row>
    <row r="258" spans="1:2">
      <c r="A258" s="93" t="s">
        <v>858</v>
      </c>
      <c r="B258">
        <v>257</v>
      </c>
    </row>
    <row r="259" spans="1:2">
      <c r="A259" s="95" t="s">
        <v>75</v>
      </c>
      <c r="B259">
        <v>258</v>
      </c>
    </row>
    <row r="260" spans="1:2">
      <c r="A260" s="93" t="s">
        <v>870</v>
      </c>
      <c r="B260">
        <v>259</v>
      </c>
    </row>
    <row r="261" spans="1:2">
      <c r="A261" s="95" t="s">
        <v>72</v>
      </c>
      <c r="B261">
        <v>260</v>
      </c>
    </row>
    <row r="262" spans="1:2">
      <c r="A262" s="95" t="s">
        <v>84</v>
      </c>
      <c r="B262">
        <v>261</v>
      </c>
    </row>
    <row r="263" spans="1:2">
      <c r="A263" s="93" t="s">
        <v>862</v>
      </c>
      <c r="B263">
        <v>262</v>
      </c>
    </row>
    <row r="264" spans="1:2">
      <c r="A264" s="93" t="s">
        <v>868</v>
      </c>
      <c r="B264">
        <v>263</v>
      </c>
    </row>
    <row r="265" spans="1:2">
      <c r="A265" s="95" t="s">
        <v>73</v>
      </c>
      <c r="B265">
        <v>264</v>
      </c>
    </row>
    <row r="266" spans="1:2">
      <c r="A266" s="95" t="s">
        <v>187</v>
      </c>
      <c r="B266">
        <v>265</v>
      </c>
    </row>
    <row r="267" spans="1:2">
      <c r="A267" s="95" t="s">
        <v>77</v>
      </c>
      <c r="B267">
        <v>266</v>
      </c>
    </row>
    <row r="268" spans="1:2">
      <c r="A268" s="95" t="s">
        <v>76</v>
      </c>
      <c r="B268">
        <v>267</v>
      </c>
    </row>
    <row r="269" spans="1:2">
      <c r="A269" s="93" t="s">
        <v>860</v>
      </c>
      <c r="B269">
        <v>268</v>
      </c>
    </row>
    <row r="270" spans="1:2">
      <c r="A270" s="102" t="s">
        <v>344</v>
      </c>
      <c r="B270">
        <v>269</v>
      </c>
    </row>
    <row r="271" spans="1:2">
      <c r="A271" s="95" t="s">
        <v>310</v>
      </c>
      <c r="B271">
        <v>270</v>
      </c>
    </row>
    <row r="272" spans="1:2">
      <c r="A272" s="93" t="s">
        <v>884</v>
      </c>
      <c r="B272">
        <v>271</v>
      </c>
    </row>
    <row r="273" spans="1:2">
      <c r="A273" s="94" t="s">
        <v>349</v>
      </c>
      <c r="B273">
        <v>272</v>
      </c>
    </row>
    <row r="274" spans="1:2">
      <c r="A274" s="94" t="s">
        <v>515</v>
      </c>
      <c r="B274">
        <v>273</v>
      </c>
    </row>
    <row r="275" spans="1:2">
      <c r="A275" s="95" t="s">
        <v>80</v>
      </c>
      <c r="B275">
        <v>274</v>
      </c>
    </row>
    <row r="276" spans="1:2">
      <c r="A276" s="94" t="s">
        <v>527</v>
      </c>
      <c r="B276">
        <v>275</v>
      </c>
    </row>
    <row r="277" spans="1:2">
      <c r="A277" s="95" t="s">
        <v>78</v>
      </c>
      <c r="B277">
        <v>276</v>
      </c>
    </row>
    <row r="278" spans="1:2">
      <c r="A278" s="93" t="s">
        <v>882</v>
      </c>
      <c r="B278">
        <v>277</v>
      </c>
    </row>
    <row r="279" spans="1:2">
      <c r="A279" s="102" t="s">
        <v>346</v>
      </c>
      <c r="B279">
        <v>278</v>
      </c>
    </row>
    <row r="280" spans="1:2">
      <c r="A280" s="93" t="s">
        <v>880</v>
      </c>
      <c r="B280">
        <v>279</v>
      </c>
    </row>
    <row r="281" spans="1:2">
      <c r="A281" s="94" t="s">
        <v>537</v>
      </c>
      <c r="B281">
        <v>280</v>
      </c>
    </row>
    <row r="282" spans="1:2">
      <c r="A282" s="94" t="s">
        <v>366</v>
      </c>
      <c r="B282">
        <v>281</v>
      </c>
    </row>
    <row r="283" spans="1:2">
      <c r="A283" s="94" t="s">
        <v>556</v>
      </c>
      <c r="B283">
        <v>282</v>
      </c>
    </row>
    <row r="284" spans="1:2">
      <c r="A284" s="94" t="s">
        <v>624</v>
      </c>
      <c r="B284">
        <v>283</v>
      </c>
    </row>
    <row r="285" spans="1:2">
      <c r="A285" s="94" t="s">
        <v>558</v>
      </c>
      <c r="B285">
        <v>284</v>
      </c>
    </row>
    <row r="286" spans="1:2">
      <c r="A286" s="25" t="s">
        <v>625</v>
      </c>
      <c r="B286">
        <v>285</v>
      </c>
    </row>
    <row r="287" spans="1:2">
      <c r="A287" s="25" t="s">
        <v>560</v>
      </c>
      <c r="B287">
        <v>286</v>
      </c>
    </row>
    <row r="288" spans="1:2">
      <c r="A288" s="25" t="s">
        <v>371</v>
      </c>
      <c r="B288">
        <v>287</v>
      </c>
    </row>
    <row r="289" spans="1:2">
      <c r="A289" s="25" t="s">
        <v>564</v>
      </c>
      <c r="B289">
        <v>288</v>
      </c>
    </row>
    <row r="290" spans="1:2">
      <c r="A290" s="25" t="s">
        <v>648</v>
      </c>
      <c r="B290">
        <v>289</v>
      </c>
    </row>
    <row r="291" spans="1:2">
      <c r="A291" s="25" t="s">
        <v>368</v>
      </c>
      <c r="B291">
        <v>290</v>
      </c>
    </row>
    <row r="292" spans="1:2">
      <c r="A292" s="25" t="s">
        <v>645</v>
      </c>
      <c r="B292">
        <v>291</v>
      </c>
    </row>
    <row r="293" spans="1:2">
      <c r="A293" s="86" t="s">
        <v>417</v>
      </c>
      <c r="B293">
        <v>292</v>
      </c>
    </row>
    <row r="294" spans="1:2">
      <c r="A294" s="25" t="s">
        <v>361</v>
      </c>
      <c r="B294">
        <v>293</v>
      </c>
    </row>
    <row r="295" spans="1:2">
      <c r="A295" s="90" t="s">
        <v>886</v>
      </c>
      <c r="B295">
        <v>294</v>
      </c>
    </row>
    <row r="296" spans="1:2">
      <c r="A296" s="25" t="s">
        <v>644</v>
      </c>
      <c r="B296">
        <v>295</v>
      </c>
    </row>
    <row r="297" spans="1:2">
      <c r="A297" s="25" t="s">
        <v>363</v>
      </c>
      <c r="B297">
        <v>296</v>
      </c>
    </row>
    <row r="298" spans="1:2">
      <c r="A298" s="25" t="s">
        <v>362</v>
      </c>
      <c r="B298">
        <v>297</v>
      </c>
    </row>
    <row r="299" spans="1:2">
      <c r="A299" s="25" t="s">
        <v>595</v>
      </c>
      <c r="B299">
        <v>298</v>
      </c>
    </row>
    <row r="300" spans="1:2">
      <c r="A300" s="25" t="s">
        <v>597</v>
      </c>
      <c r="B300">
        <v>299</v>
      </c>
    </row>
    <row r="301" spans="1:2">
      <c r="A301" s="25" t="s">
        <v>1002</v>
      </c>
      <c r="B301">
        <v>300</v>
      </c>
    </row>
    <row r="302" spans="1:2">
      <c r="A302" s="99" t="s">
        <v>997</v>
      </c>
      <c r="B302">
        <v>301</v>
      </c>
    </row>
    <row r="303" spans="1:2">
      <c r="A303" s="96" t="s">
        <v>998</v>
      </c>
      <c r="B303">
        <v>302</v>
      </c>
    </row>
    <row r="304" spans="1:2">
      <c r="A304" s="100" t="s">
        <v>1003</v>
      </c>
      <c r="B304">
        <v>303</v>
      </c>
    </row>
    <row r="305" spans="1:2">
      <c r="A305" s="24" t="s">
        <v>1004</v>
      </c>
      <c r="B305">
        <v>304</v>
      </c>
    </row>
    <row r="306" spans="1:2">
      <c r="A306" s="97" t="s">
        <v>1005</v>
      </c>
      <c r="B306">
        <v>305</v>
      </c>
    </row>
    <row r="307" spans="1:2">
      <c r="A307" s="24" t="s">
        <v>1006</v>
      </c>
      <c r="B307">
        <v>306</v>
      </c>
    </row>
    <row r="308" spans="1:2">
      <c r="A308" s="24" t="s">
        <v>1007</v>
      </c>
      <c r="B308">
        <v>307</v>
      </c>
    </row>
    <row r="309" spans="1:2">
      <c r="A309" s="97" t="s">
        <v>1008</v>
      </c>
      <c r="B309">
        <v>308</v>
      </c>
    </row>
    <row r="310" spans="1:2">
      <c r="A310" s="97" t="s">
        <v>1009</v>
      </c>
      <c r="B310">
        <v>309</v>
      </c>
    </row>
    <row r="311" spans="1:2">
      <c r="A311" s="88" t="s">
        <v>1010</v>
      </c>
      <c r="B311">
        <v>310</v>
      </c>
    </row>
    <row r="312" spans="1:2">
      <c r="A312" s="88" t="s">
        <v>1011</v>
      </c>
      <c r="B312">
        <v>311</v>
      </c>
    </row>
    <row r="313" spans="1:2">
      <c r="A313" s="101" t="s">
        <v>1012</v>
      </c>
      <c r="B313">
        <v>312</v>
      </c>
    </row>
    <row r="314" spans="1:2">
      <c r="A314" s="97" t="s">
        <v>1013</v>
      </c>
      <c r="B314">
        <v>313</v>
      </c>
    </row>
    <row r="315" spans="1:2">
      <c r="A315" s="97" t="s">
        <v>1014</v>
      </c>
      <c r="B315">
        <v>314</v>
      </c>
    </row>
    <row r="316" spans="1:2">
      <c r="A316" s="97" t="s">
        <v>1015</v>
      </c>
      <c r="B316">
        <v>315</v>
      </c>
    </row>
    <row r="317" spans="1:2">
      <c r="A317" s="97" t="s">
        <v>1016</v>
      </c>
      <c r="B317">
        <v>316</v>
      </c>
    </row>
  </sheetData>
  <autoFilter ref="A1:B317" xr:uid="{00000000-0009-0000-0000-000009000000}"/>
  <customSheetViews>
    <customSheetView guid="{342038D5-E313-4A7C-9BAB-AA0E44EBACF9}" showAutoFilter="1" state="hidden" topLeftCell="A295">
      <selection activeCell="B317" sqref="B317"/>
      <pageMargins left="0.7" right="0.7" top="0.75" bottom="0.75" header="0.3" footer="0.3"/>
      <autoFilter ref="A1:B317" xr:uid="{00000000-0000-0000-0000-000000000000}"/>
    </customSheetView>
  </customSheetView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17"/>
  <sheetViews>
    <sheetView topLeftCell="A2" workbookViewId="0">
      <selection activeCell="E51" sqref="E51"/>
    </sheetView>
  </sheetViews>
  <sheetFormatPr defaultColWidth="9.140625" defaultRowHeight="15"/>
  <cols>
    <col min="1" max="1" width="17.42578125" style="104" customWidth="1"/>
    <col min="2" max="4" width="9.140625" style="104"/>
    <col min="5" max="5" width="77.140625" style="147" customWidth="1"/>
    <col min="6" max="8" width="9.140625" style="104"/>
    <col min="9" max="9" width="17.42578125" style="104" customWidth="1"/>
    <col min="10" max="12" width="9.140625" style="104"/>
    <col min="13" max="13" width="77.140625" style="147" customWidth="1"/>
    <col min="14" max="16384" width="9.140625" style="104"/>
  </cols>
  <sheetData>
    <row r="1" spans="1:14" ht="15.75" thickBot="1">
      <c r="A1" s="168" t="s">
        <v>1357</v>
      </c>
      <c r="B1" s="168" t="s">
        <v>1358</v>
      </c>
      <c r="C1" s="169" t="s">
        <v>1082</v>
      </c>
      <c r="D1" s="168" t="s">
        <v>1083</v>
      </c>
      <c r="E1" s="168" t="s">
        <v>1084</v>
      </c>
      <c r="I1" s="104" t="s">
        <v>1080</v>
      </c>
      <c r="J1" s="104" t="s">
        <v>1081</v>
      </c>
      <c r="K1" s="104" t="s">
        <v>1082</v>
      </c>
      <c r="L1" s="104" t="s">
        <v>1083</v>
      </c>
      <c r="M1" s="147" t="s">
        <v>1084</v>
      </c>
      <c r="N1" s="104" t="s">
        <v>1082</v>
      </c>
    </row>
    <row r="2" spans="1:14">
      <c r="A2" s="67" t="s">
        <v>142</v>
      </c>
      <c r="B2" s="67"/>
      <c r="C2" s="170">
        <v>1.01</v>
      </c>
      <c r="D2" s="67">
        <v>1</v>
      </c>
      <c r="E2" s="67" t="s">
        <v>1129</v>
      </c>
      <c r="F2" s="174">
        <f>C2</f>
        <v>1.01</v>
      </c>
      <c r="I2" s="105" t="s">
        <v>142</v>
      </c>
      <c r="J2" s="105" t="s">
        <v>1089</v>
      </c>
      <c r="K2" s="118">
        <v>1.01</v>
      </c>
      <c r="L2" s="118">
        <v>1</v>
      </c>
      <c r="M2" s="148" t="s">
        <v>1129</v>
      </c>
      <c r="N2" s="118">
        <v>1.01</v>
      </c>
    </row>
    <row r="3" spans="1:14">
      <c r="A3" s="67" t="s">
        <v>290</v>
      </c>
      <c r="B3" s="67"/>
      <c r="C3" s="170">
        <v>1.01</v>
      </c>
      <c r="D3" s="67">
        <v>1</v>
      </c>
      <c r="E3" s="67" t="s">
        <v>1129</v>
      </c>
      <c r="F3" s="174">
        <f t="shared" ref="F3:F66" si="0">C3</f>
        <v>1.01</v>
      </c>
      <c r="I3" s="121" t="s">
        <v>290</v>
      </c>
      <c r="J3" s="121">
        <v>2</v>
      </c>
      <c r="K3" s="118">
        <v>1.01</v>
      </c>
      <c r="L3" s="118">
        <v>1</v>
      </c>
      <c r="M3" s="149" t="s">
        <v>1129</v>
      </c>
      <c r="N3" s="118">
        <v>1.01</v>
      </c>
    </row>
    <row r="4" spans="1:14">
      <c r="A4" s="67" t="s">
        <v>1359</v>
      </c>
      <c r="B4" s="67"/>
      <c r="C4" s="170">
        <v>1.01</v>
      </c>
      <c r="D4" s="67">
        <v>1</v>
      </c>
      <c r="E4" s="67" t="s">
        <v>1129</v>
      </c>
      <c r="F4" s="174">
        <f t="shared" si="0"/>
        <v>1.01</v>
      </c>
      <c r="I4" s="121" t="s">
        <v>1135</v>
      </c>
      <c r="J4" s="121">
        <v>0</v>
      </c>
      <c r="K4" s="118">
        <v>1.01</v>
      </c>
      <c r="L4" s="118">
        <v>1</v>
      </c>
      <c r="M4" s="149" t="s">
        <v>1129</v>
      </c>
      <c r="N4" s="118">
        <v>1.01</v>
      </c>
    </row>
    <row r="5" spans="1:14">
      <c r="A5" s="67" t="s">
        <v>1135</v>
      </c>
      <c r="B5" s="67"/>
      <c r="C5" s="170">
        <v>1.01</v>
      </c>
      <c r="D5" s="67">
        <v>1</v>
      </c>
      <c r="E5" s="67" t="s">
        <v>1129</v>
      </c>
      <c r="F5" s="174">
        <f t="shared" si="0"/>
        <v>1.01</v>
      </c>
      <c r="I5" s="122" t="s">
        <v>476</v>
      </c>
      <c r="J5" s="122"/>
      <c r="K5" s="118">
        <v>1.01</v>
      </c>
      <c r="L5" s="118">
        <v>1</v>
      </c>
      <c r="M5" s="149" t="s">
        <v>1129</v>
      </c>
      <c r="N5" s="118">
        <v>1.01</v>
      </c>
    </row>
    <row r="6" spans="1:14">
      <c r="A6" s="67" t="s">
        <v>476</v>
      </c>
      <c r="B6" s="67"/>
      <c r="C6" s="170">
        <v>1.01</v>
      </c>
      <c r="D6" s="67">
        <v>1</v>
      </c>
      <c r="E6" s="67" t="s">
        <v>1129</v>
      </c>
      <c r="F6" s="174">
        <f t="shared" si="0"/>
        <v>1.01</v>
      </c>
      <c r="I6" s="106" t="s">
        <v>141</v>
      </c>
      <c r="J6" s="106" t="s">
        <v>1097</v>
      </c>
      <c r="K6" s="118">
        <v>1.02</v>
      </c>
      <c r="L6" s="118">
        <v>1</v>
      </c>
      <c r="M6" s="149" t="s">
        <v>1130</v>
      </c>
      <c r="N6" s="118">
        <v>1.02</v>
      </c>
    </row>
    <row r="7" spans="1:14">
      <c r="A7" s="67" t="s">
        <v>141</v>
      </c>
      <c r="B7" s="67"/>
      <c r="C7" s="170">
        <v>1.02</v>
      </c>
      <c r="D7" s="67">
        <v>1</v>
      </c>
      <c r="E7" s="67" t="s">
        <v>1130</v>
      </c>
      <c r="F7" s="174">
        <f t="shared" si="0"/>
        <v>1.02</v>
      </c>
      <c r="I7" s="122" t="s">
        <v>292</v>
      </c>
      <c r="J7" s="122">
        <v>2</v>
      </c>
      <c r="K7" s="118">
        <v>1.02</v>
      </c>
      <c r="L7" s="118">
        <v>1</v>
      </c>
      <c r="M7" s="149" t="s">
        <v>1130</v>
      </c>
      <c r="N7" s="118">
        <v>1.02</v>
      </c>
    </row>
    <row r="8" spans="1:14">
      <c r="A8" s="67" t="s">
        <v>292</v>
      </c>
      <c r="B8" s="67"/>
      <c r="C8" s="170">
        <v>1.02</v>
      </c>
      <c r="D8" s="67">
        <v>1</v>
      </c>
      <c r="E8" s="67" t="s">
        <v>1130</v>
      </c>
      <c r="F8" s="174">
        <f t="shared" si="0"/>
        <v>1.02</v>
      </c>
      <c r="I8" s="122" t="s">
        <v>1121</v>
      </c>
      <c r="J8" s="122"/>
      <c r="K8" s="118">
        <v>1.02</v>
      </c>
      <c r="L8" s="118">
        <v>1</v>
      </c>
      <c r="M8" s="149" t="s">
        <v>1130</v>
      </c>
      <c r="N8" s="118">
        <v>1.02</v>
      </c>
    </row>
    <row r="9" spans="1:14">
      <c r="A9" s="67" t="s">
        <v>1128</v>
      </c>
      <c r="B9" s="67"/>
      <c r="C9" s="170">
        <v>1.03</v>
      </c>
      <c r="D9" s="67">
        <v>1</v>
      </c>
      <c r="E9" s="67" t="s">
        <v>75</v>
      </c>
      <c r="F9" s="174">
        <f t="shared" si="0"/>
        <v>1.03</v>
      </c>
      <c r="I9" s="106" t="s">
        <v>146</v>
      </c>
      <c r="J9" s="106" t="s">
        <v>1085</v>
      </c>
      <c r="K9" s="118">
        <v>1.03</v>
      </c>
      <c r="L9" s="118">
        <v>1</v>
      </c>
      <c r="M9" s="149" t="s">
        <v>75</v>
      </c>
      <c r="N9" s="118">
        <v>1.03</v>
      </c>
    </row>
    <row r="10" spans="1:14">
      <c r="A10" s="67" t="s">
        <v>146</v>
      </c>
      <c r="B10" s="67"/>
      <c r="C10" s="170">
        <v>1.03</v>
      </c>
      <c r="D10" s="67">
        <v>1</v>
      </c>
      <c r="E10" s="67" t="s">
        <v>75</v>
      </c>
      <c r="F10" s="174">
        <f t="shared" si="0"/>
        <v>1.03</v>
      </c>
      <c r="I10" s="122" t="s">
        <v>291</v>
      </c>
      <c r="J10" s="122">
        <v>2</v>
      </c>
      <c r="K10" s="118">
        <v>1.03</v>
      </c>
      <c r="L10" s="118">
        <v>1</v>
      </c>
      <c r="M10" s="149" t="s">
        <v>75</v>
      </c>
      <c r="N10" s="118">
        <v>1.03</v>
      </c>
    </row>
    <row r="11" spans="1:14">
      <c r="A11" s="67" t="s">
        <v>291</v>
      </c>
      <c r="B11" s="67"/>
      <c r="C11" s="170">
        <v>1.03</v>
      </c>
      <c r="D11" s="67">
        <v>1</v>
      </c>
      <c r="E11" s="67" t="s">
        <v>75</v>
      </c>
      <c r="F11" s="174">
        <f t="shared" si="0"/>
        <v>1.03</v>
      </c>
      <c r="I11" s="106" t="s">
        <v>144</v>
      </c>
      <c r="J11" s="106" t="s">
        <v>1085</v>
      </c>
      <c r="K11" s="118">
        <v>1.04</v>
      </c>
      <c r="L11" s="118">
        <v>1</v>
      </c>
      <c r="M11" s="149" t="s">
        <v>1132</v>
      </c>
      <c r="N11" s="118">
        <v>1.04</v>
      </c>
    </row>
    <row r="12" spans="1:14">
      <c r="A12" s="67" t="s">
        <v>144</v>
      </c>
      <c r="B12" s="67"/>
      <c r="C12" s="170">
        <v>1.04</v>
      </c>
      <c r="D12" s="67">
        <v>1</v>
      </c>
      <c r="E12" s="67" t="s">
        <v>1132</v>
      </c>
      <c r="F12" s="174">
        <f t="shared" si="0"/>
        <v>1.04</v>
      </c>
      <c r="I12" s="122" t="s">
        <v>294</v>
      </c>
      <c r="J12" s="122">
        <v>0</v>
      </c>
      <c r="K12" s="118">
        <v>1.04</v>
      </c>
      <c r="L12" s="118">
        <v>1</v>
      </c>
      <c r="M12" s="149" t="s">
        <v>1132</v>
      </c>
      <c r="N12" s="118">
        <v>1.04</v>
      </c>
    </row>
    <row r="13" spans="1:14">
      <c r="A13" s="67" t="s">
        <v>294</v>
      </c>
      <c r="B13" s="67"/>
      <c r="C13" s="170">
        <v>1.04</v>
      </c>
      <c r="D13" s="67">
        <v>1</v>
      </c>
      <c r="E13" s="67" t="s">
        <v>1132</v>
      </c>
      <c r="F13" s="174">
        <f t="shared" si="0"/>
        <v>1.04</v>
      </c>
      <c r="I13" s="122" t="s">
        <v>1137</v>
      </c>
      <c r="J13" s="122">
        <v>0</v>
      </c>
      <c r="K13" s="118">
        <v>1.04</v>
      </c>
      <c r="L13" s="118">
        <v>1</v>
      </c>
      <c r="M13" s="149" t="s">
        <v>1132</v>
      </c>
      <c r="N13" s="118">
        <v>1.04</v>
      </c>
    </row>
    <row r="14" spans="1:14">
      <c r="A14" s="67" t="s">
        <v>1137</v>
      </c>
      <c r="B14" s="67"/>
      <c r="C14" s="170">
        <v>1.04</v>
      </c>
      <c r="D14" s="67">
        <v>1</v>
      </c>
      <c r="E14" s="67" t="s">
        <v>1132</v>
      </c>
      <c r="F14" s="174">
        <f t="shared" si="0"/>
        <v>1.04</v>
      </c>
      <c r="I14" s="122" t="s">
        <v>477</v>
      </c>
      <c r="J14" s="122"/>
      <c r="K14" s="118">
        <v>1.04</v>
      </c>
      <c r="L14" s="118">
        <v>1</v>
      </c>
      <c r="M14" s="149" t="s">
        <v>1132</v>
      </c>
      <c r="N14" s="118">
        <v>1.04</v>
      </c>
    </row>
    <row r="15" spans="1:14">
      <c r="A15" s="67" t="s">
        <v>477</v>
      </c>
      <c r="B15" s="67"/>
      <c r="C15" s="170">
        <v>1.04</v>
      </c>
      <c r="D15" s="67">
        <v>1</v>
      </c>
      <c r="E15" s="67" t="s">
        <v>1132</v>
      </c>
      <c r="F15" s="174">
        <f t="shared" si="0"/>
        <v>1.04</v>
      </c>
      <c r="I15" s="120" t="s">
        <v>1128</v>
      </c>
      <c r="J15" s="106"/>
      <c r="K15" s="118">
        <v>1.05</v>
      </c>
      <c r="L15" s="118">
        <v>1</v>
      </c>
      <c r="M15" s="149" t="s">
        <v>1126</v>
      </c>
      <c r="N15" s="118">
        <v>1.05</v>
      </c>
    </row>
    <row r="16" spans="1:14">
      <c r="A16" s="67" t="s">
        <v>1128</v>
      </c>
      <c r="B16" s="67"/>
      <c r="C16" s="170">
        <v>1.05</v>
      </c>
      <c r="D16" s="67">
        <v>1</v>
      </c>
      <c r="E16" s="67" t="s">
        <v>1126</v>
      </c>
      <c r="F16" s="174">
        <f t="shared" si="0"/>
        <v>1.05</v>
      </c>
      <c r="I16" s="120" t="s">
        <v>1127</v>
      </c>
      <c r="J16" s="106"/>
      <c r="K16" s="118">
        <v>1.05</v>
      </c>
      <c r="L16" s="118">
        <v>1</v>
      </c>
      <c r="M16" s="149" t="s">
        <v>1126</v>
      </c>
      <c r="N16" s="118">
        <v>1.05</v>
      </c>
    </row>
    <row r="17" spans="1:14">
      <c r="A17" s="67" t="s">
        <v>1127</v>
      </c>
      <c r="B17" s="67"/>
      <c r="C17" s="170">
        <v>1.05</v>
      </c>
      <c r="D17" s="67">
        <v>1</v>
      </c>
      <c r="E17" s="67" t="s">
        <v>1126</v>
      </c>
      <c r="F17" s="174">
        <f t="shared" si="0"/>
        <v>1.05</v>
      </c>
      <c r="I17" s="106" t="s">
        <v>145</v>
      </c>
      <c r="J17" s="106" t="s">
        <v>1085</v>
      </c>
      <c r="K17" s="118">
        <v>1.05</v>
      </c>
      <c r="L17" s="118">
        <v>1</v>
      </c>
      <c r="M17" s="149" t="s">
        <v>1126</v>
      </c>
      <c r="N17" s="118">
        <v>1.05</v>
      </c>
    </row>
    <row r="18" spans="1:14">
      <c r="A18" s="67" t="s">
        <v>1360</v>
      </c>
      <c r="B18" s="67"/>
      <c r="C18" s="170">
        <v>1.05</v>
      </c>
      <c r="D18" s="67">
        <v>1</v>
      </c>
      <c r="E18" s="67" t="s">
        <v>1126</v>
      </c>
      <c r="F18" s="174">
        <f t="shared" si="0"/>
        <v>1.05</v>
      </c>
      <c r="I18" s="122" t="s">
        <v>295</v>
      </c>
      <c r="J18" s="122">
        <v>2</v>
      </c>
      <c r="K18" s="118">
        <v>1.05</v>
      </c>
      <c r="L18" s="118">
        <v>1</v>
      </c>
      <c r="M18" s="150" t="s">
        <v>1126</v>
      </c>
      <c r="N18" s="118">
        <v>1.05</v>
      </c>
    </row>
    <row r="19" spans="1:14">
      <c r="A19" s="67" t="s">
        <v>145</v>
      </c>
      <c r="B19" s="67"/>
      <c r="C19" s="170">
        <v>1.05</v>
      </c>
      <c r="D19" s="67">
        <v>1</v>
      </c>
      <c r="E19" s="67" t="s">
        <v>1126</v>
      </c>
      <c r="F19" s="174">
        <f t="shared" si="0"/>
        <v>1.05</v>
      </c>
      <c r="I19" s="122" t="s">
        <v>1139</v>
      </c>
      <c r="J19" s="122">
        <v>2</v>
      </c>
      <c r="K19" s="118">
        <v>1.05</v>
      </c>
      <c r="L19" s="118">
        <v>1</v>
      </c>
      <c r="M19" s="149" t="s">
        <v>1126</v>
      </c>
      <c r="N19" s="118">
        <v>1.05</v>
      </c>
    </row>
    <row r="20" spans="1:14" ht="15.75" thickBot="1">
      <c r="A20" s="67" t="s">
        <v>295</v>
      </c>
      <c r="B20" s="67"/>
      <c r="C20" s="170">
        <v>1.05</v>
      </c>
      <c r="D20" s="67">
        <v>1</v>
      </c>
      <c r="E20" s="67" t="s">
        <v>1126</v>
      </c>
      <c r="F20" s="174">
        <f t="shared" si="0"/>
        <v>1.05</v>
      </c>
      <c r="I20" s="140" t="s">
        <v>859</v>
      </c>
      <c r="J20" s="144" t="s">
        <v>1103</v>
      </c>
      <c r="K20" s="118">
        <v>1.06</v>
      </c>
      <c r="L20" s="118">
        <v>1</v>
      </c>
      <c r="M20" s="150" t="s">
        <v>674</v>
      </c>
      <c r="N20" s="118">
        <v>1.06</v>
      </c>
    </row>
    <row r="21" spans="1:14">
      <c r="A21" s="67" t="s">
        <v>478</v>
      </c>
      <c r="B21" s="67"/>
      <c r="C21" s="170">
        <v>1.05</v>
      </c>
      <c r="D21" s="67">
        <v>1</v>
      </c>
      <c r="E21" s="67" t="s">
        <v>1126</v>
      </c>
      <c r="F21" s="174">
        <f t="shared" si="0"/>
        <v>1.05</v>
      </c>
      <c r="I21" s="141" t="s">
        <v>143</v>
      </c>
      <c r="J21" s="145" t="s">
        <v>1097</v>
      </c>
      <c r="K21" s="118">
        <v>1.06</v>
      </c>
      <c r="L21" s="118">
        <v>1</v>
      </c>
      <c r="M21" s="148" t="s">
        <v>674</v>
      </c>
      <c r="N21" s="118">
        <v>1.06</v>
      </c>
    </row>
    <row r="22" spans="1:14">
      <c r="A22" s="67" t="s">
        <v>859</v>
      </c>
      <c r="B22" s="67"/>
      <c r="C22" s="170">
        <v>1.06</v>
      </c>
      <c r="D22" s="67">
        <v>1</v>
      </c>
      <c r="E22" s="67" t="s">
        <v>674</v>
      </c>
      <c r="F22" s="174">
        <f t="shared" si="0"/>
        <v>1.06</v>
      </c>
      <c r="I22" s="122" t="s">
        <v>293</v>
      </c>
      <c r="J22" s="122">
        <v>0</v>
      </c>
      <c r="K22" s="118">
        <v>1.06</v>
      </c>
      <c r="L22" s="118">
        <v>1</v>
      </c>
      <c r="M22" s="149" t="s">
        <v>674</v>
      </c>
      <c r="N22" s="118">
        <v>1.06</v>
      </c>
    </row>
    <row r="23" spans="1:14">
      <c r="A23" s="67" t="s">
        <v>1361</v>
      </c>
      <c r="B23" s="67"/>
      <c r="C23" s="170">
        <v>1.06</v>
      </c>
      <c r="D23" s="67">
        <v>1</v>
      </c>
      <c r="E23" s="67" t="s">
        <v>674</v>
      </c>
      <c r="F23" s="174">
        <f t="shared" si="0"/>
        <v>1.06</v>
      </c>
      <c r="I23" s="122" t="s">
        <v>1136</v>
      </c>
      <c r="J23" s="122">
        <v>0</v>
      </c>
      <c r="K23" s="118">
        <v>1.06</v>
      </c>
      <c r="L23" s="118">
        <v>1</v>
      </c>
      <c r="M23" s="149" t="s">
        <v>674</v>
      </c>
      <c r="N23" s="118">
        <v>1.06</v>
      </c>
    </row>
    <row r="24" spans="1:14">
      <c r="A24" s="67" t="s">
        <v>143</v>
      </c>
      <c r="B24" s="67"/>
      <c r="C24" s="170">
        <v>1.06</v>
      </c>
      <c r="D24" s="67">
        <v>1</v>
      </c>
      <c r="E24" s="67" t="s">
        <v>674</v>
      </c>
      <c r="F24" s="174">
        <f t="shared" si="0"/>
        <v>1.06</v>
      </c>
      <c r="I24" s="106" t="s">
        <v>138</v>
      </c>
      <c r="J24" s="106" t="s">
        <v>1085</v>
      </c>
      <c r="K24" s="118">
        <v>1.07</v>
      </c>
      <c r="L24" s="118">
        <v>1</v>
      </c>
      <c r="M24" s="149" t="s">
        <v>1124</v>
      </c>
      <c r="N24" s="118">
        <v>1.07</v>
      </c>
    </row>
    <row r="25" spans="1:14">
      <c r="A25" s="67" t="s">
        <v>293</v>
      </c>
      <c r="B25" s="67"/>
      <c r="C25" s="170">
        <v>1.06</v>
      </c>
      <c r="D25" s="67">
        <v>1</v>
      </c>
      <c r="E25" s="67" t="s">
        <v>674</v>
      </c>
      <c r="F25" s="174">
        <f t="shared" si="0"/>
        <v>1.06</v>
      </c>
      <c r="I25" s="122" t="s">
        <v>288</v>
      </c>
      <c r="J25" s="122">
        <v>2</v>
      </c>
      <c r="K25" s="118">
        <v>1.07</v>
      </c>
      <c r="L25" s="118">
        <v>1</v>
      </c>
      <c r="M25" s="149" t="s">
        <v>1124</v>
      </c>
      <c r="N25" s="118">
        <v>1.07</v>
      </c>
    </row>
    <row r="26" spans="1:14">
      <c r="A26" s="67" t="s">
        <v>1136</v>
      </c>
      <c r="B26" s="67"/>
      <c r="C26" s="170">
        <v>1.06</v>
      </c>
      <c r="D26" s="67">
        <v>1</v>
      </c>
      <c r="E26" s="67" t="s">
        <v>674</v>
      </c>
      <c r="F26" s="174">
        <f t="shared" si="0"/>
        <v>1.06</v>
      </c>
      <c r="I26" s="122" t="s">
        <v>474</v>
      </c>
      <c r="J26" s="122"/>
      <c r="K26" s="118">
        <v>1.07</v>
      </c>
      <c r="L26" s="118">
        <v>1</v>
      </c>
      <c r="M26" s="149" t="s">
        <v>1124</v>
      </c>
      <c r="N26" s="118">
        <v>1.07</v>
      </c>
    </row>
    <row r="27" spans="1:14">
      <c r="A27" s="67" t="s">
        <v>138</v>
      </c>
      <c r="B27" s="67"/>
      <c r="C27" s="170">
        <v>1.07</v>
      </c>
      <c r="D27" s="67">
        <v>1</v>
      </c>
      <c r="E27" s="67" t="s">
        <v>1124</v>
      </c>
      <c r="F27" s="174">
        <f t="shared" si="0"/>
        <v>1.07</v>
      </c>
      <c r="I27" s="121" t="s">
        <v>287</v>
      </c>
      <c r="J27" s="121">
        <v>1</v>
      </c>
      <c r="K27" s="118">
        <v>1.08</v>
      </c>
      <c r="L27" s="118">
        <v>1</v>
      </c>
      <c r="M27" s="149" t="s">
        <v>1133</v>
      </c>
      <c r="N27" s="118">
        <v>1.08</v>
      </c>
    </row>
    <row r="28" spans="1:14">
      <c r="A28" s="67" t="s">
        <v>288</v>
      </c>
      <c r="B28" s="67"/>
      <c r="C28" s="170">
        <v>1.07</v>
      </c>
      <c r="D28" s="67">
        <v>1</v>
      </c>
      <c r="E28" s="67" t="s">
        <v>1124</v>
      </c>
      <c r="F28" s="174">
        <f t="shared" si="0"/>
        <v>1.07</v>
      </c>
      <c r="I28" s="121" t="s">
        <v>1134</v>
      </c>
      <c r="J28" s="121">
        <v>0</v>
      </c>
      <c r="K28" s="118">
        <v>1.08</v>
      </c>
      <c r="L28" s="118">
        <v>1</v>
      </c>
      <c r="M28" s="149" t="s">
        <v>1133</v>
      </c>
      <c r="N28" s="118">
        <v>1.08</v>
      </c>
    </row>
    <row r="29" spans="1:14" ht="15.75" thickBot="1">
      <c r="A29" s="67" t="s">
        <v>474</v>
      </c>
      <c r="B29" s="67"/>
      <c r="C29" s="170">
        <v>1.07</v>
      </c>
      <c r="D29" s="67">
        <v>1</v>
      </c>
      <c r="E29" s="67" t="s">
        <v>1124</v>
      </c>
      <c r="F29" s="174">
        <f t="shared" si="0"/>
        <v>1.07</v>
      </c>
      <c r="I29" s="124" t="s">
        <v>473</v>
      </c>
      <c r="J29" s="122"/>
      <c r="K29" s="118">
        <v>1.08</v>
      </c>
      <c r="L29" s="118">
        <v>1</v>
      </c>
      <c r="M29" s="149" t="s">
        <v>1133</v>
      </c>
      <c r="N29" s="118">
        <v>1.08</v>
      </c>
    </row>
    <row r="30" spans="1:14">
      <c r="A30" s="67" t="s">
        <v>287</v>
      </c>
      <c r="B30" s="67"/>
      <c r="C30" s="170">
        <v>1.08</v>
      </c>
      <c r="D30" s="67">
        <v>1</v>
      </c>
      <c r="E30" s="67" t="s">
        <v>1133</v>
      </c>
      <c r="F30" s="174">
        <f t="shared" si="0"/>
        <v>1.08</v>
      </c>
      <c r="I30" s="126" t="s">
        <v>865</v>
      </c>
      <c r="J30" s="127" t="s">
        <v>1103</v>
      </c>
      <c r="K30" s="118">
        <v>1.0900000000000001</v>
      </c>
      <c r="L30" s="118">
        <v>1</v>
      </c>
      <c r="M30" s="148" t="s">
        <v>866</v>
      </c>
      <c r="N30" s="118">
        <v>1.0900000000000001</v>
      </c>
    </row>
    <row r="31" spans="1:14">
      <c r="A31" s="67" t="s">
        <v>1362</v>
      </c>
      <c r="B31" s="67"/>
      <c r="C31" s="170">
        <v>1.08</v>
      </c>
      <c r="D31" s="67">
        <v>1</v>
      </c>
      <c r="E31" s="67" t="s">
        <v>1133</v>
      </c>
      <c r="F31" s="174">
        <f t="shared" si="0"/>
        <v>1.08</v>
      </c>
      <c r="I31" s="108" t="s">
        <v>853</v>
      </c>
      <c r="J31" s="127" t="s">
        <v>1097</v>
      </c>
      <c r="K31" s="119">
        <v>1.1000000000000001</v>
      </c>
      <c r="L31" s="118">
        <v>1</v>
      </c>
      <c r="M31" s="149" t="s">
        <v>854</v>
      </c>
      <c r="N31" s="119">
        <v>1.1000000000000001</v>
      </c>
    </row>
    <row r="32" spans="1:14">
      <c r="A32" s="67" t="s">
        <v>1134</v>
      </c>
      <c r="B32" s="67"/>
      <c r="C32" s="170">
        <v>1.08</v>
      </c>
      <c r="D32" s="67">
        <v>1</v>
      </c>
      <c r="E32" s="67" t="s">
        <v>1133</v>
      </c>
      <c r="F32" s="174">
        <f t="shared" si="0"/>
        <v>1.08</v>
      </c>
      <c r="I32" s="108" t="s">
        <v>863</v>
      </c>
      <c r="J32" s="127" t="s">
        <v>1097</v>
      </c>
      <c r="K32" s="118">
        <v>1.1100000000000001</v>
      </c>
      <c r="L32" s="118">
        <v>1</v>
      </c>
      <c r="M32" s="149" t="s">
        <v>864</v>
      </c>
      <c r="N32" s="118">
        <v>1.1100000000000001</v>
      </c>
    </row>
    <row r="33" spans="1:14">
      <c r="A33" s="67" t="s">
        <v>473</v>
      </c>
      <c r="B33" s="67"/>
      <c r="C33" s="170">
        <v>1.08</v>
      </c>
      <c r="D33" s="67">
        <v>1</v>
      </c>
      <c r="E33" s="67" t="s">
        <v>1133</v>
      </c>
      <c r="F33" s="174">
        <f t="shared" si="0"/>
        <v>1.08</v>
      </c>
      <c r="I33" s="108" t="s">
        <v>855</v>
      </c>
      <c r="J33" s="127" t="s">
        <v>1097</v>
      </c>
      <c r="K33" s="118">
        <v>1.1200000000000001</v>
      </c>
      <c r="L33" s="118">
        <v>1</v>
      </c>
      <c r="M33" s="149" t="s">
        <v>856</v>
      </c>
      <c r="N33" s="118">
        <v>1.1200000000000001</v>
      </c>
    </row>
    <row r="34" spans="1:14">
      <c r="A34" s="67" t="s">
        <v>865</v>
      </c>
      <c r="B34" s="67"/>
      <c r="C34" s="170">
        <v>1.0900000000000001</v>
      </c>
      <c r="D34" s="67">
        <v>1</v>
      </c>
      <c r="E34" s="67" t="s">
        <v>866</v>
      </c>
      <c r="F34" s="174">
        <f t="shared" si="0"/>
        <v>1.0900000000000001</v>
      </c>
      <c r="I34" s="108" t="s">
        <v>857</v>
      </c>
      <c r="J34" s="127" t="s">
        <v>1097</v>
      </c>
      <c r="K34" s="118">
        <v>1.1299999999999999</v>
      </c>
      <c r="L34" s="118">
        <v>1</v>
      </c>
      <c r="M34" s="149" t="s">
        <v>858</v>
      </c>
      <c r="N34" s="118">
        <v>1.1299999999999999</v>
      </c>
    </row>
    <row r="35" spans="1:14">
      <c r="A35" s="67" t="s">
        <v>853</v>
      </c>
      <c r="B35" s="67"/>
      <c r="C35" s="170" t="s">
        <v>1363</v>
      </c>
      <c r="D35" s="67">
        <v>1</v>
      </c>
      <c r="E35" s="67" t="s">
        <v>854</v>
      </c>
      <c r="F35" s="174" t="str">
        <f t="shared" si="0"/>
        <v>1.10</v>
      </c>
      <c r="I35" s="108" t="s">
        <v>869</v>
      </c>
      <c r="J35" s="127" t="s">
        <v>1097</v>
      </c>
      <c r="K35" s="118">
        <v>1.1399999999999999</v>
      </c>
      <c r="L35" s="118">
        <v>1</v>
      </c>
      <c r="M35" s="149" t="s">
        <v>870</v>
      </c>
      <c r="N35" s="118">
        <v>1.1399999999999999</v>
      </c>
    </row>
    <row r="36" spans="1:14">
      <c r="A36" s="67" t="s">
        <v>863</v>
      </c>
      <c r="B36" s="67"/>
      <c r="C36" s="170">
        <v>1.1100000000000001</v>
      </c>
      <c r="D36" s="67">
        <v>1</v>
      </c>
      <c r="E36" s="67" t="s">
        <v>864</v>
      </c>
      <c r="F36" s="174">
        <f t="shared" si="0"/>
        <v>1.1100000000000001</v>
      </c>
      <c r="I36" s="108" t="s">
        <v>861</v>
      </c>
      <c r="J36" s="127" t="s">
        <v>1103</v>
      </c>
      <c r="K36" s="118">
        <v>1.1499999999999999</v>
      </c>
      <c r="L36" s="118">
        <v>1</v>
      </c>
      <c r="M36" s="149" t="s">
        <v>862</v>
      </c>
      <c r="N36" s="118">
        <v>1.1499999999999999</v>
      </c>
    </row>
    <row r="37" spans="1:14">
      <c r="A37" s="67" t="s">
        <v>855</v>
      </c>
      <c r="B37" s="67"/>
      <c r="C37" s="170">
        <v>1.1200000000000001</v>
      </c>
      <c r="D37" s="67">
        <v>1</v>
      </c>
      <c r="E37" s="67" t="s">
        <v>856</v>
      </c>
      <c r="F37" s="174">
        <f t="shared" si="0"/>
        <v>1.1200000000000001</v>
      </c>
      <c r="I37" s="122" t="s">
        <v>475</v>
      </c>
      <c r="J37" s="123"/>
      <c r="K37" s="118">
        <v>1.1499999999999999</v>
      </c>
      <c r="L37" s="118">
        <v>1</v>
      </c>
      <c r="M37" s="149" t="s">
        <v>862</v>
      </c>
      <c r="N37" s="118">
        <v>1.1499999999999999</v>
      </c>
    </row>
    <row r="38" spans="1:14">
      <c r="A38" s="67" t="s">
        <v>857</v>
      </c>
      <c r="B38" s="67"/>
      <c r="C38" s="170">
        <v>1.1299999999999999</v>
      </c>
      <c r="D38" s="67">
        <v>1</v>
      </c>
      <c r="E38" s="67" t="s">
        <v>858</v>
      </c>
      <c r="F38" s="174">
        <f t="shared" si="0"/>
        <v>1.1299999999999999</v>
      </c>
      <c r="I38" s="124" t="s">
        <v>1141</v>
      </c>
      <c r="J38" s="123"/>
      <c r="K38" s="118">
        <v>1.1599999999999999</v>
      </c>
      <c r="L38" s="118">
        <v>1</v>
      </c>
      <c r="M38" s="149" t="s">
        <v>868</v>
      </c>
      <c r="N38" s="118">
        <v>1.1599999999999999</v>
      </c>
    </row>
    <row r="39" spans="1:14">
      <c r="A39" s="67" t="s">
        <v>869</v>
      </c>
      <c r="B39" s="67"/>
      <c r="C39" s="170">
        <v>1.1399999999999999</v>
      </c>
      <c r="D39" s="67">
        <v>1</v>
      </c>
      <c r="E39" s="67" t="s">
        <v>870</v>
      </c>
      <c r="F39" s="174">
        <f t="shared" si="0"/>
        <v>1.1399999999999999</v>
      </c>
      <c r="I39" s="124" t="s">
        <v>1140</v>
      </c>
      <c r="J39" s="123"/>
      <c r="K39" s="118">
        <v>1.1599999999999999</v>
      </c>
      <c r="L39" s="118">
        <v>1</v>
      </c>
      <c r="M39" s="149" t="s">
        <v>868</v>
      </c>
      <c r="N39" s="118">
        <v>1.1599999999999999</v>
      </c>
    </row>
    <row r="40" spans="1:14">
      <c r="A40" s="67" t="s">
        <v>861</v>
      </c>
      <c r="B40" s="67"/>
      <c r="C40" s="170">
        <v>1.1499999999999999</v>
      </c>
      <c r="D40" s="67">
        <v>1</v>
      </c>
      <c r="E40" s="67" t="s">
        <v>862</v>
      </c>
      <c r="F40" s="174">
        <f t="shared" si="0"/>
        <v>1.1499999999999999</v>
      </c>
      <c r="I40" s="108" t="s">
        <v>867</v>
      </c>
      <c r="J40" s="127" t="s">
        <v>1097</v>
      </c>
      <c r="K40" s="118">
        <v>1.1599999999999999</v>
      </c>
      <c r="L40" s="118">
        <v>1</v>
      </c>
      <c r="M40" s="149" t="s">
        <v>868</v>
      </c>
      <c r="N40" s="118">
        <v>1.1599999999999999</v>
      </c>
    </row>
    <row r="41" spans="1:14">
      <c r="A41" s="67" t="s">
        <v>1364</v>
      </c>
      <c r="B41" s="67"/>
      <c r="C41" s="170">
        <v>1.1599999999999999</v>
      </c>
      <c r="D41" s="67">
        <v>1</v>
      </c>
      <c r="E41" s="67" t="s">
        <v>868</v>
      </c>
      <c r="F41" s="174">
        <f t="shared" si="0"/>
        <v>1.1599999999999999</v>
      </c>
      <c r="I41" s="108" t="s">
        <v>140</v>
      </c>
      <c r="J41" s="127" t="s">
        <v>1085</v>
      </c>
      <c r="K41" s="118">
        <v>1.17</v>
      </c>
      <c r="L41" s="118">
        <v>1</v>
      </c>
      <c r="M41" s="149" t="s">
        <v>1125</v>
      </c>
      <c r="N41" s="118">
        <v>1.17</v>
      </c>
    </row>
    <row r="42" spans="1:14">
      <c r="A42" s="67" t="s">
        <v>867</v>
      </c>
      <c r="B42" s="67"/>
      <c r="C42" s="170">
        <v>1.1599999999999999</v>
      </c>
      <c r="D42" s="67">
        <v>1</v>
      </c>
      <c r="E42" s="67" t="s">
        <v>868</v>
      </c>
      <c r="F42" s="174">
        <f t="shared" si="0"/>
        <v>1.1599999999999999</v>
      </c>
      <c r="I42" s="110" t="s">
        <v>289</v>
      </c>
      <c r="J42" s="143">
        <v>1</v>
      </c>
      <c r="K42" s="118">
        <v>1.17</v>
      </c>
      <c r="L42" s="118">
        <v>1</v>
      </c>
      <c r="M42" s="149" t="s">
        <v>1125</v>
      </c>
      <c r="N42" s="118">
        <v>1.17</v>
      </c>
    </row>
    <row r="43" spans="1:14">
      <c r="A43" s="67" t="s">
        <v>140</v>
      </c>
      <c r="B43" s="67"/>
      <c r="C43" s="170">
        <v>1.17</v>
      </c>
      <c r="D43" s="67">
        <v>1</v>
      </c>
      <c r="E43" s="67" t="s">
        <v>1125</v>
      </c>
      <c r="F43" s="174">
        <f t="shared" si="0"/>
        <v>1.17</v>
      </c>
      <c r="I43" s="110" t="s">
        <v>945</v>
      </c>
      <c r="J43" s="110">
        <v>0</v>
      </c>
      <c r="K43" s="118">
        <v>1.17</v>
      </c>
      <c r="L43" s="118">
        <v>1</v>
      </c>
      <c r="M43" s="151" t="s">
        <v>1125</v>
      </c>
      <c r="N43" s="118">
        <v>1.17</v>
      </c>
    </row>
    <row r="44" spans="1:14">
      <c r="A44" s="67" t="s">
        <v>289</v>
      </c>
      <c r="B44" s="67"/>
      <c r="C44" s="170">
        <v>1.17</v>
      </c>
      <c r="D44" s="67">
        <v>1</v>
      </c>
      <c r="E44" s="67" t="s">
        <v>1125</v>
      </c>
      <c r="F44" s="174">
        <f t="shared" si="0"/>
        <v>1.17</v>
      </c>
      <c r="I44" s="108" t="s">
        <v>1138</v>
      </c>
      <c r="J44" s="108">
        <v>2</v>
      </c>
      <c r="K44" s="118">
        <v>1.17</v>
      </c>
      <c r="L44" s="118">
        <v>1</v>
      </c>
      <c r="M44" s="151" t="s">
        <v>1125</v>
      </c>
      <c r="N44" s="118">
        <v>1.17</v>
      </c>
    </row>
    <row r="45" spans="1:14">
      <c r="A45" s="67" t="s">
        <v>1365</v>
      </c>
      <c r="B45" s="67"/>
      <c r="C45" s="170">
        <v>1.17</v>
      </c>
      <c r="D45" s="67">
        <v>1</v>
      </c>
      <c r="E45" s="67" t="s">
        <v>1125</v>
      </c>
      <c r="F45" s="174">
        <f t="shared" si="0"/>
        <v>1.17</v>
      </c>
      <c r="I45" s="108" t="s">
        <v>139</v>
      </c>
      <c r="J45" s="108" t="s">
        <v>1122</v>
      </c>
      <c r="K45" s="118">
        <v>1.18</v>
      </c>
      <c r="L45" s="118">
        <v>1</v>
      </c>
      <c r="M45" s="151" t="s">
        <v>1123</v>
      </c>
      <c r="N45" s="118">
        <v>1.18</v>
      </c>
    </row>
    <row r="46" spans="1:14">
      <c r="A46" s="67" t="s">
        <v>945</v>
      </c>
      <c r="B46" s="67"/>
      <c r="C46" s="170">
        <v>1.17</v>
      </c>
      <c r="D46" s="67">
        <v>1</v>
      </c>
      <c r="E46" s="67" t="s">
        <v>1125</v>
      </c>
      <c r="F46" s="174">
        <f t="shared" si="0"/>
        <v>1.17</v>
      </c>
      <c r="I46" s="108" t="s">
        <v>403</v>
      </c>
      <c r="J46" s="108">
        <v>0</v>
      </c>
      <c r="K46" s="118">
        <v>1.18</v>
      </c>
      <c r="L46" s="118">
        <v>1</v>
      </c>
      <c r="M46" s="151" t="s">
        <v>1123</v>
      </c>
      <c r="N46" s="118">
        <v>1.18</v>
      </c>
    </row>
    <row r="47" spans="1:14">
      <c r="A47" s="67" t="s">
        <v>475</v>
      </c>
      <c r="B47" s="67"/>
      <c r="C47" s="170">
        <v>1.17</v>
      </c>
      <c r="D47" s="67">
        <v>1</v>
      </c>
      <c r="E47" s="67" t="s">
        <v>1125</v>
      </c>
      <c r="F47" s="174">
        <f t="shared" si="0"/>
        <v>1.17</v>
      </c>
      <c r="I47" s="108" t="s">
        <v>304</v>
      </c>
      <c r="J47" s="108" t="s">
        <v>1099</v>
      </c>
      <c r="K47" s="118">
        <v>1.19</v>
      </c>
      <c r="L47" s="118">
        <v>1</v>
      </c>
      <c r="M47" s="151" t="s">
        <v>1131</v>
      </c>
      <c r="N47" s="118">
        <v>1.19</v>
      </c>
    </row>
    <row r="48" spans="1:14">
      <c r="A48" s="67" t="s">
        <v>139</v>
      </c>
      <c r="B48" s="67"/>
      <c r="C48" s="170">
        <v>1.18</v>
      </c>
      <c r="D48" s="67">
        <v>1</v>
      </c>
      <c r="E48" s="67" t="s">
        <v>1123</v>
      </c>
      <c r="F48" s="174">
        <f t="shared" si="0"/>
        <v>1.18</v>
      </c>
      <c r="I48" s="106" t="s">
        <v>94</v>
      </c>
      <c r="J48" s="106" t="s">
        <v>1085</v>
      </c>
      <c r="K48" s="107">
        <v>2.0099999999999998</v>
      </c>
      <c r="L48" s="104">
        <v>2</v>
      </c>
      <c r="M48" s="151" t="s">
        <v>1087</v>
      </c>
      <c r="N48" s="107">
        <v>2.0099999999999998</v>
      </c>
    </row>
    <row r="49" spans="1:14">
      <c r="A49" s="67" t="s">
        <v>403</v>
      </c>
      <c r="B49" s="67"/>
      <c r="C49" s="170">
        <v>1.18</v>
      </c>
      <c r="D49" s="67">
        <v>1</v>
      </c>
      <c r="E49" s="67" t="s">
        <v>1123</v>
      </c>
      <c r="F49" s="174">
        <f t="shared" si="0"/>
        <v>1.18</v>
      </c>
      <c r="I49" s="106" t="s">
        <v>204</v>
      </c>
      <c r="J49" s="106" t="s">
        <v>1103</v>
      </c>
      <c r="K49" s="107">
        <v>2.0099999999999998</v>
      </c>
      <c r="L49" s="104">
        <v>2</v>
      </c>
      <c r="M49" s="151" t="s">
        <v>1087</v>
      </c>
      <c r="N49" s="107">
        <v>2.0099999999999998</v>
      </c>
    </row>
    <row r="50" spans="1:14">
      <c r="A50" s="67" t="s">
        <v>304</v>
      </c>
      <c r="B50" s="67"/>
      <c r="C50" s="170">
        <v>1.19</v>
      </c>
      <c r="D50" s="67">
        <v>1</v>
      </c>
      <c r="E50" s="67" t="s">
        <v>1131</v>
      </c>
      <c r="F50" s="174">
        <f t="shared" si="0"/>
        <v>1.19</v>
      </c>
      <c r="I50" s="115" t="s">
        <v>1112</v>
      </c>
      <c r="J50" s="142"/>
      <c r="K50" s="116">
        <v>2.0099999999999998</v>
      </c>
      <c r="L50" s="114">
        <v>2</v>
      </c>
      <c r="M50" s="151" t="s">
        <v>1087</v>
      </c>
      <c r="N50" s="116">
        <v>2.0099999999999998</v>
      </c>
    </row>
    <row r="51" spans="1:14">
      <c r="A51" s="67" t="s">
        <v>88</v>
      </c>
      <c r="B51" s="67"/>
      <c r="C51" s="170">
        <v>1.22</v>
      </c>
      <c r="D51" s="67">
        <v>1</v>
      </c>
      <c r="E51" s="67" t="s">
        <v>3</v>
      </c>
      <c r="F51" s="174">
        <f t="shared" si="0"/>
        <v>1.22</v>
      </c>
      <c r="I51" s="106" t="s">
        <v>446</v>
      </c>
      <c r="J51" s="106" t="s">
        <v>1101</v>
      </c>
      <c r="K51" s="107">
        <v>2.0199999999999996</v>
      </c>
      <c r="L51" s="104">
        <v>2</v>
      </c>
      <c r="M51" s="151" t="s">
        <v>1102</v>
      </c>
      <c r="N51" s="107">
        <v>2.0199999999999996</v>
      </c>
    </row>
    <row r="52" spans="1:14">
      <c r="A52" s="67" t="s">
        <v>196</v>
      </c>
      <c r="B52" s="67"/>
      <c r="C52" s="170">
        <v>1.22</v>
      </c>
      <c r="D52" s="67">
        <v>1</v>
      </c>
      <c r="E52" s="67" t="s">
        <v>3</v>
      </c>
      <c r="F52" s="174">
        <f t="shared" si="0"/>
        <v>1.22</v>
      </c>
      <c r="I52" s="106" t="s">
        <v>93</v>
      </c>
      <c r="J52" s="106" t="s">
        <v>1085</v>
      </c>
      <c r="K52" s="104">
        <v>2.0299999999999994</v>
      </c>
      <c r="L52" s="104">
        <v>2</v>
      </c>
      <c r="M52" s="151" t="s">
        <v>1086</v>
      </c>
      <c r="N52" s="104">
        <v>2.0299999999999994</v>
      </c>
    </row>
    <row r="53" spans="1:14">
      <c r="A53" s="67" t="s">
        <v>1121</v>
      </c>
      <c r="B53" s="67"/>
      <c r="C53" s="170">
        <v>1.22</v>
      </c>
      <c r="D53" s="67">
        <v>1</v>
      </c>
      <c r="E53" s="67" t="s">
        <v>3</v>
      </c>
      <c r="F53" s="174">
        <f t="shared" si="0"/>
        <v>1.22</v>
      </c>
      <c r="I53" s="106" t="s">
        <v>201</v>
      </c>
      <c r="J53" s="106">
        <v>2</v>
      </c>
      <c r="K53" s="104">
        <v>2.0299999999999994</v>
      </c>
      <c r="L53" s="104">
        <v>2</v>
      </c>
      <c r="M53" s="151" t="s">
        <v>1086</v>
      </c>
      <c r="N53" s="104">
        <v>2.0299999999999994</v>
      </c>
    </row>
    <row r="54" spans="1:14">
      <c r="A54" s="67" t="s">
        <v>94</v>
      </c>
      <c r="B54" s="67"/>
      <c r="C54" s="170">
        <v>2.0099999999999998</v>
      </c>
      <c r="D54" s="67">
        <v>2</v>
      </c>
      <c r="E54" s="67" t="s">
        <v>1087</v>
      </c>
      <c r="F54" s="174">
        <f t="shared" si="0"/>
        <v>2.0099999999999998</v>
      </c>
      <c r="I54" s="106" t="s">
        <v>1111</v>
      </c>
      <c r="J54" s="142"/>
      <c r="K54" s="113">
        <v>2.0299999999999994</v>
      </c>
      <c r="L54" s="114">
        <v>2</v>
      </c>
      <c r="M54" s="151" t="s">
        <v>1086</v>
      </c>
      <c r="N54" s="113">
        <v>2.0299999999999994</v>
      </c>
    </row>
    <row r="55" spans="1:14">
      <c r="A55" s="67" t="s">
        <v>204</v>
      </c>
      <c r="B55" s="67"/>
      <c r="C55" s="170">
        <v>2.0099999999999998</v>
      </c>
      <c r="D55" s="67">
        <v>2</v>
      </c>
      <c r="E55" s="67" t="s">
        <v>1087</v>
      </c>
      <c r="F55" s="174">
        <f t="shared" si="0"/>
        <v>2.0099999999999998</v>
      </c>
      <c r="I55" s="106" t="s">
        <v>92</v>
      </c>
      <c r="J55" s="106" t="s">
        <v>1089</v>
      </c>
      <c r="K55" s="104">
        <v>2.0399999999999991</v>
      </c>
      <c r="L55" s="104">
        <v>2</v>
      </c>
      <c r="M55" s="151" t="s">
        <v>1090</v>
      </c>
      <c r="N55" s="104">
        <v>2.0399999999999991</v>
      </c>
    </row>
    <row r="56" spans="1:14">
      <c r="A56" s="67" t="s">
        <v>1112</v>
      </c>
      <c r="B56" s="67"/>
      <c r="C56" s="170">
        <v>2.0099999999999998</v>
      </c>
      <c r="D56" s="67">
        <v>2</v>
      </c>
      <c r="E56" s="67" t="s">
        <v>1087</v>
      </c>
      <c r="F56" s="174">
        <f t="shared" si="0"/>
        <v>2.0099999999999998</v>
      </c>
      <c r="I56" s="106" t="s">
        <v>200</v>
      </c>
      <c r="J56" s="106">
        <v>3</v>
      </c>
      <c r="K56" s="104">
        <v>2.0399999999999991</v>
      </c>
      <c r="L56" s="104">
        <v>2</v>
      </c>
      <c r="M56" s="151" t="s">
        <v>1090</v>
      </c>
      <c r="N56" s="104">
        <v>2.0399999999999991</v>
      </c>
    </row>
    <row r="57" spans="1:14">
      <c r="A57" s="67" t="s">
        <v>446</v>
      </c>
      <c r="B57" s="67"/>
      <c r="C57" s="170">
        <v>2.02</v>
      </c>
      <c r="D57" s="67">
        <v>2</v>
      </c>
      <c r="E57" s="67" t="s">
        <v>1102</v>
      </c>
      <c r="F57" s="174">
        <f t="shared" si="0"/>
        <v>2.02</v>
      </c>
      <c r="I57" s="106" t="s">
        <v>1115</v>
      </c>
      <c r="J57" s="142"/>
      <c r="K57" s="113">
        <v>2.0399999999999991</v>
      </c>
      <c r="L57" s="114">
        <v>2</v>
      </c>
      <c r="M57" s="151" t="s">
        <v>1090</v>
      </c>
      <c r="N57" s="113">
        <v>2.0399999999999991</v>
      </c>
    </row>
    <row r="58" spans="1:14">
      <c r="A58" s="67" t="s">
        <v>446</v>
      </c>
      <c r="B58" s="67"/>
      <c r="C58" s="170">
        <v>2.02</v>
      </c>
      <c r="D58" s="67">
        <v>2</v>
      </c>
      <c r="E58" s="67" t="s">
        <v>1102</v>
      </c>
      <c r="F58" s="174">
        <f t="shared" si="0"/>
        <v>2.02</v>
      </c>
      <c r="I58" s="106" t="s">
        <v>89</v>
      </c>
      <c r="J58" s="106" t="s">
        <v>1085</v>
      </c>
      <c r="K58" s="104">
        <v>2.0499999999999989</v>
      </c>
      <c r="L58" s="104">
        <v>2</v>
      </c>
      <c r="M58" s="151" t="s">
        <v>1091</v>
      </c>
      <c r="N58" s="104">
        <v>2.0499999999999989</v>
      </c>
    </row>
    <row r="59" spans="1:14">
      <c r="A59" s="67" t="s">
        <v>93</v>
      </c>
      <c r="B59" s="67"/>
      <c r="C59" s="170">
        <v>2.0299999999999998</v>
      </c>
      <c r="D59" s="67">
        <v>2</v>
      </c>
      <c r="E59" s="67" t="s">
        <v>1086</v>
      </c>
      <c r="F59" s="174">
        <f t="shared" si="0"/>
        <v>2.0299999999999998</v>
      </c>
      <c r="I59" s="106" t="s">
        <v>197</v>
      </c>
      <c r="J59" s="106">
        <v>2</v>
      </c>
      <c r="K59" s="104">
        <v>2.0499999999999989</v>
      </c>
      <c r="L59" s="104">
        <v>2</v>
      </c>
      <c r="M59" s="151" t="s">
        <v>1091</v>
      </c>
      <c r="N59" s="104">
        <v>2.0499999999999989</v>
      </c>
    </row>
    <row r="60" spans="1:14">
      <c r="A60" s="67" t="s">
        <v>201</v>
      </c>
      <c r="B60" s="67"/>
      <c r="C60" s="170">
        <v>2.0299999999999998</v>
      </c>
      <c r="D60" s="67">
        <v>2</v>
      </c>
      <c r="E60" s="67" t="s">
        <v>1086</v>
      </c>
      <c r="F60" s="174">
        <f t="shared" si="0"/>
        <v>2.0299999999999998</v>
      </c>
      <c r="I60" s="106" t="s">
        <v>1109</v>
      </c>
      <c r="J60" s="142"/>
      <c r="K60" s="113">
        <v>2.0499999999999989</v>
      </c>
      <c r="L60" s="114">
        <v>2</v>
      </c>
      <c r="M60" s="151" t="s">
        <v>1091</v>
      </c>
      <c r="N60" s="113">
        <v>2.0499999999999989</v>
      </c>
    </row>
    <row r="61" spans="1:14">
      <c r="A61" s="67" t="s">
        <v>1111</v>
      </c>
      <c r="B61" s="67"/>
      <c r="C61" s="170">
        <v>2.0299999999999998</v>
      </c>
      <c r="D61" s="67">
        <v>2</v>
      </c>
      <c r="E61" s="67" t="s">
        <v>1086</v>
      </c>
      <c r="F61" s="174">
        <f t="shared" si="0"/>
        <v>2.0299999999999998</v>
      </c>
      <c r="I61" s="109" t="s">
        <v>96</v>
      </c>
      <c r="J61" s="110" t="s">
        <v>1092</v>
      </c>
      <c r="K61" s="104">
        <v>2.0599999999999987</v>
      </c>
      <c r="L61" s="104">
        <v>2</v>
      </c>
      <c r="M61" s="151" t="s">
        <v>1093</v>
      </c>
      <c r="N61" s="104">
        <v>2.0599999999999987</v>
      </c>
    </row>
    <row r="62" spans="1:14">
      <c r="A62" s="67" t="s">
        <v>92</v>
      </c>
      <c r="B62" s="67"/>
      <c r="C62" s="170">
        <v>2.04</v>
      </c>
      <c r="D62" s="67">
        <v>2</v>
      </c>
      <c r="E62" s="67" t="s">
        <v>1090</v>
      </c>
      <c r="F62" s="174">
        <f t="shared" si="0"/>
        <v>2.04</v>
      </c>
      <c r="I62" s="106" t="s">
        <v>202</v>
      </c>
      <c r="J62" s="106">
        <v>3</v>
      </c>
      <c r="K62" s="104">
        <v>2.0599999999999987</v>
      </c>
      <c r="L62" s="104">
        <v>2</v>
      </c>
      <c r="M62" s="151" t="s">
        <v>1093</v>
      </c>
      <c r="N62" s="104">
        <v>2.0599999999999987</v>
      </c>
    </row>
    <row r="63" spans="1:14">
      <c r="A63" s="67" t="s">
        <v>200</v>
      </c>
      <c r="B63" s="67"/>
      <c r="C63" s="170">
        <v>2.04</v>
      </c>
      <c r="D63" s="67">
        <v>2</v>
      </c>
      <c r="E63" s="67" t="s">
        <v>1090</v>
      </c>
      <c r="F63" s="174">
        <f t="shared" si="0"/>
        <v>2.04</v>
      </c>
      <c r="I63" s="106" t="s">
        <v>1110</v>
      </c>
      <c r="J63" s="142"/>
      <c r="K63" s="113">
        <v>2.0599999999999987</v>
      </c>
      <c r="L63" s="114">
        <v>2</v>
      </c>
      <c r="M63" s="151" t="s">
        <v>1093</v>
      </c>
      <c r="N63" s="113">
        <v>2.0599999999999987</v>
      </c>
    </row>
    <row r="64" spans="1:14">
      <c r="A64" s="67" t="s">
        <v>1115</v>
      </c>
      <c r="B64" s="67"/>
      <c r="C64" s="170">
        <v>2.04</v>
      </c>
      <c r="D64" s="67">
        <v>2</v>
      </c>
      <c r="E64" s="67" t="s">
        <v>1090</v>
      </c>
      <c r="F64" s="174">
        <f t="shared" si="0"/>
        <v>2.04</v>
      </c>
      <c r="I64" s="106" t="s">
        <v>90</v>
      </c>
      <c r="J64" s="106" t="s">
        <v>1092</v>
      </c>
      <c r="K64" s="104">
        <v>2.0699999999999985</v>
      </c>
      <c r="L64" s="104">
        <v>2</v>
      </c>
      <c r="M64" s="151" t="s">
        <v>4</v>
      </c>
      <c r="N64" s="104">
        <v>2.0699999999999985</v>
      </c>
    </row>
    <row r="65" spans="1:14">
      <c r="A65" s="67" t="s">
        <v>89</v>
      </c>
      <c r="B65" s="67"/>
      <c r="C65" s="170">
        <v>2.0499999999999998</v>
      </c>
      <c r="D65" s="67">
        <v>2</v>
      </c>
      <c r="E65" s="67" t="s">
        <v>1091</v>
      </c>
      <c r="F65" s="174">
        <f t="shared" si="0"/>
        <v>2.0499999999999998</v>
      </c>
      <c r="I65" s="106" t="s">
        <v>198</v>
      </c>
      <c r="J65" s="106">
        <v>2</v>
      </c>
      <c r="K65" s="104">
        <v>2.0699999999999985</v>
      </c>
      <c r="L65" s="104">
        <v>2</v>
      </c>
      <c r="M65" s="151" t="s">
        <v>4</v>
      </c>
      <c r="N65" s="104">
        <v>2.0699999999999985</v>
      </c>
    </row>
    <row r="66" spans="1:14">
      <c r="A66" s="67" t="s">
        <v>197</v>
      </c>
      <c r="B66" s="67"/>
      <c r="C66" s="170">
        <v>2.0499999999999998</v>
      </c>
      <c r="D66" s="67">
        <v>2</v>
      </c>
      <c r="E66" s="67" t="s">
        <v>1091</v>
      </c>
      <c r="F66" s="174">
        <f t="shared" si="0"/>
        <v>2.0499999999999998</v>
      </c>
      <c r="I66" s="106" t="s">
        <v>1117</v>
      </c>
      <c r="J66" s="142"/>
      <c r="K66" s="113">
        <v>2.0699999999999985</v>
      </c>
      <c r="L66" s="114">
        <v>2</v>
      </c>
      <c r="M66" s="151" t="s">
        <v>4</v>
      </c>
      <c r="N66" s="113">
        <v>2.0699999999999985</v>
      </c>
    </row>
    <row r="67" spans="1:14">
      <c r="A67" s="67" t="s">
        <v>1109</v>
      </c>
      <c r="B67" s="67"/>
      <c r="C67" s="170">
        <v>2.0499999999999998</v>
      </c>
      <c r="D67" s="67">
        <v>2</v>
      </c>
      <c r="E67" s="67" t="s">
        <v>1091</v>
      </c>
      <c r="F67" s="174">
        <f t="shared" ref="F67:F130" si="1">C67</f>
        <v>2.0499999999999998</v>
      </c>
      <c r="I67" s="108" t="s">
        <v>889</v>
      </c>
      <c r="J67" s="108" t="s">
        <v>1085</v>
      </c>
      <c r="K67" s="104">
        <v>2.0799999999999983</v>
      </c>
      <c r="L67" s="104">
        <v>2</v>
      </c>
      <c r="M67" s="151" t="s">
        <v>1096</v>
      </c>
      <c r="N67" s="104">
        <v>2.0799999999999983</v>
      </c>
    </row>
    <row r="68" spans="1:14">
      <c r="A68" s="67" t="s">
        <v>96</v>
      </c>
      <c r="B68" s="67"/>
      <c r="C68" s="170">
        <v>2.06</v>
      </c>
      <c r="D68" s="67">
        <v>2</v>
      </c>
      <c r="E68" s="67" t="s">
        <v>1093</v>
      </c>
      <c r="F68" s="174">
        <f t="shared" si="1"/>
        <v>2.06</v>
      </c>
      <c r="I68" s="106" t="s">
        <v>1114</v>
      </c>
      <c r="J68" s="142"/>
      <c r="K68" s="113">
        <v>2.0799999999999983</v>
      </c>
      <c r="L68" s="114">
        <v>2</v>
      </c>
      <c r="M68" s="151" t="s">
        <v>1096</v>
      </c>
      <c r="N68" s="113">
        <v>2.0799999999999983</v>
      </c>
    </row>
    <row r="69" spans="1:14">
      <c r="A69" s="67" t="s">
        <v>202</v>
      </c>
      <c r="B69" s="67"/>
      <c r="C69" s="170">
        <v>2.06</v>
      </c>
      <c r="D69" s="67">
        <v>2</v>
      </c>
      <c r="E69" s="67" t="s">
        <v>1093</v>
      </c>
      <c r="F69" s="174">
        <f t="shared" si="1"/>
        <v>2.06</v>
      </c>
      <c r="I69" s="108" t="s">
        <v>1104</v>
      </c>
      <c r="J69" s="108">
        <v>0</v>
      </c>
      <c r="K69" s="104">
        <v>2.0899999999999981</v>
      </c>
      <c r="L69" s="104">
        <v>2</v>
      </c>
      <c r="M69" s="151" t="s">
        <v>1105</v>
      </c>
      <c r="N69" s="104">
        <v>2.0899999999999981</v>
      </c>
    </row>
    <row r="70" spans="1:14">
      <c r="A70" s="67" t="s">
        <v>1110</v>
      </c>
      <c r="B70" s="67"/>
      <c r="C70" s="170">
        <v>2.06</v>
      </c>
      <c r="D70" s="67">
        <v>2</v>
      </c>
      <c r="E70" s="67" t="s">
        <v>1093</v>
      </c>
      <c r="F70" s="174">
        <f t="shared" si="1"/>
        <v>2.06</v>
      </c>
      <c r="I70" s="108" t="s">
        <v>1106</v>
      </c>
      <c r="J70" s="108">
        <v>0</v>
      </c>
      <c r="K70" s="107">
        <v>2.0999999999999979</v>
      </c>
      <c r="L70" s="104">
        <v>2</v>
      </c>
      <c r="M70" s="151" t="s">
        <v>435</v>
      </c>
      <c r="N70" s="107">
        <v>2.0999999999999979</v>
      </c>
    </row>
    <row r="71" spans="1:14">
      <c r="A71" s="67" t="s">
        <v>90</v>
      </c>
      <c r="B71" s="67"/>
      <c r="C71" s="170">
        <v>2.0699999999999998</v>
      </c>
      <c r="D71" s="67">
        <v>2</v>
      </c>
      <c r="E71" s="67" t="s">
        <v>4</v>
      </c>
      <c r="F71" s="174">
        <f t="shared" si="1"/>
        <v>2.0699999999999998</v>
      </c>
      <c r="I71" s="108" t="s">
        <v>91</v>
      </c>
      <c r="J71" s="108" t="s">
        <v>1085</v>
      </c>
      <c r="K71" s="104">
        <v>2.1099999999999977</v>
      </c>
      <c r="L71" s="104">
        <v>2</v>
      </c>
      <c r="M71" s="151" t="s">
        <v>1088</v>
      </c>
      <c r="N71" s="104">
        <v>2.1099999999999977</v>
      </c>
    </row>
    <row r="72" spans="1:14">
      <c r="A72" s="67" t="s">
        <v>198</v>
      </c>
      <c r="B72" s="67"/>
      <c r="C72" s="170">
        <v>2.0699999999999998</v>
      </c>
      <c r="D72" s="67">
        <v>2</v>
      </c>
      <c r="E72" s="67" t="s">
        <v>4</v>
      </c>
      <c r="F72" s="174">
        <f t="shared" si="1"/>
        <v>2.0699999999999998</v>
      </c>
      <c r="I72" s="108" t="s">
        <v>199</v>
      </c>
      <c r="J72" s="108">
        <v>2</v>
      </c>
      <c r="K72" s="104">
        <v>2.1099999999999977</v>
      </c>
      <c r="L72" s="104">
        <v>2</v>
      </c>
      <c r="M72" s="151" t="s">
        <v>1088</v>
      </c>
      <c r="N72" s="104">
        <v>2.1099999999999977</v>
      </c>
    </row>
    <row r="73" spans="1:14">
      <c r="A73" s="67" t="s">
        <v>1117</v>
      </c>
      <c r="B73" s="67"/>
      <c r="C73" s="170">
        <v>2.0699999999999998</v>
      </c>
      <c r="D73" s="67">
        <v>2</v>
      </c>
      <c r="E73" s="67" t="s">
        <v>4</v>
      </c>
      <c r="F73" s="174">
        <f t="shared" si="1"/>
        <v>2.0699999999999998</v>
      </c>
      <c r="I73" s="108" t="s">
        <v>1113</v>
      </c>
      <c r="J73" s="142"/>
      <c r="K73" s="113">
        <v>2.1099999999999977</v>
      </c>
      <c r="L73" s="114">
        <v>2</v>
      </c>
      <c r="M73" s="151" t="s">
        <v>1088</v>
      </c>
      <c r="N73" s="113">
        <v>2.1099999999999977</v>
      </c>
    </row>
    <row r="74" spans="1:14">
      <c r="A74" s="67" t="s">
        <v>889</v>
      </c>
      <c r="B74" s="67"/>
      <c r="C74" s="170">
        <v>2.08</v>
      </c>
      <c r="D74" s="67">
        <v>2</v>
      </c>
      <c r="E74" s="67" t="s">
        <v>1096</v>
      </c>
      <c r="F74" s="174">
        <f t="shared" si="1"/>
        <v>2.08</v>
      </c>
      <c r="I74" s="108" t="s">
        <v>97</v>
      </c>
      <c r="J74" s="108" t="s">
        <v>1092</v>
      </c>
      <c r="K74" s="104">
        <v>2.1199999999999974</v>
      </c>
      <c r="L74" s="104">
        <v>2</v>
      </c>
      <c r="M74" s="151" t="s">
        <v>1095</v>
      </c>
      <c r="N74" s="104">
        <v>2.1199999999999974</v>
      </c>
    </row>
    <row r="75" spans="1:14">
      <c r="A75" s="67" t="s">
        <v>889</v>
      </c>
      <c r="B75" s="67"/>
      <c r="C75" s="170">
        <v>2.08</v>
      </c>
      <c r="D75" s="67">
        <v>2</v>
      </c>
      <c r="E75" s="67" t="s">
        <v>1096</v>
      </c>
      <c r="F75" s="174">
        <f t="shared" si="1"/>
        <v>2.08</v>
      </c>
      <c r="I75" s="108" t="s">
        <v>203</v>
      </c>
      <c r="J75" s="108">
        <v>2</v>
      </c>
      <c r="K75" s="104">
        <v>2.1199999999999974</v>
      </c>
      <c r="L75" s="104">
        <v>2</v>
      </c>
      <c r="M75" s="151" t="s">
        <v>1095</v>
      </c>
      <c r="N75" s="104">
        <v>2.1199999999999974</v>
      </c>
    </row>
    <row r="76" spans="1:14">
      <c r="A76" s="67" t="s">
        <v>1114</v>
      </c>
      <c r="B76" s="67"/>
      <c r="C76" s="170">
        <v>2.08</v>
      </c>
      <c r="D76" s="67">
        <v>2</v>
      </c>
      <c r="E76" s="67" t="s">
        <v>1096</v>
      </c>
      <c r="F76" s="174">
        <f t="shared" si="1"/>
        <v>2.08</v>
      </c>
      <c r="I76" s="108" t="s">
        <v>1118</v>
      </c>
      <c r="J76" s="142"/>
      <c r="K76" s="113">
        <v>2.1199999999999974</v>
      </c>
      <c r="L76" s="114">
        <v>2</v>
      </c>
      <c r="M76" s="151" t="s">
        <v>1095</v>
      </c>
      <c r="N76" s="113">
        <v>2.1199999999999974</v>
      </c>
    </row>
    <row r="77" spans="1:14">
      <c r="A77" s="67" t="s">
        <v>1104</v>
      </c>
      <c r="B77" s="67"/>
      <c r="C77" s="170">
        <v>2.09</v>
      </c>
      <c r="D77" s="67">
        <v>2</v>
      </c>
      <c r="E77" s="67" t="s">
        <v>1105</v>
      </c>
      <c r="F77" s="174">
        <f t="shared" si="1"/>
        <v>2.09</v>
      </c>
      <c r="I77" s="108" t="s">
        <v>891</v>
      </c>
      <c r="J77" s="108" t="s">
        <v>1099</v>
      </c>
      <c r="K77" s="104">
        <v>2.1299999999999972</v>
      </c>
      <c r="L77" s="104">
        <v>2</v>
      </c>
      <c r="M77" s="151" t="s">
        <v>1100</v>
      </c>
      <c r="N77" s="104">
        <v>2.1299999999999972</v>
      </c>
    </row>
    <row r="78" spans="1:14">
      <c r="A78" s="67" t="s">
        <v>1106</v>
      </c>
      <c r="B78" s="67"/>
      <c r="C78" s="170" t="s">
        <v>1366</v>
      </c>
      <c r="D78" s="67">
        <v>2</v>
      </c>
      <c r="E78" s="67" t="s">
        <v>435</v>
      </c>
      <c r="F78" s="174" t="str">
        <f t="shared" si="1"/>
        <v>2.10</v>
      </c>
      <c r="I78" s="108" t="s">
        <v>1107</v>
      </c>
      <c r="J78" s="111"/>
      <c r="K78" s="104">
        <v>2.1299999999999972</v>
      </c>
      <c r="L78" s="104">
        <v>2</v>
      </c>
      <c r="M78" s="151" t="s">
        <v>1100</v>
      </c>
      <c r="N78" s="104">
        <v>2.1299999999999972</v>
      </c>
    </row>
    <row r="79" spans="1:14">
      <c r="A79" s="67" t="s">
        <v>91</v>
      </c>
      <c r="B79" s="67"/>
      <c r="C79" s="170">
        <v>2.11</v>
      </c>
      <c r="D79" s="67">
        <v>2</v>
      </c>
      <c r="E79" s="67" t="s">
        <v>1367</v>
      </c>
      <c r="F79" s="174">
        <f t="shared" si="1"/>
        <v>2.11</v>
      </c>
      <c r="I79" s="108" t="s">
        <v>1108</v>
      </c>
      <c r="J79" s="108" t="s">
        <v>1099</v>
      </c>
      <c r="K79" s="104">
        <v>2.1299999999999972</v>
      </c>
      <c r="L79" s="104">
        <v>2</v>
      </c>
      <c r="M79" s="151" t="s">
        <v>1100</v>
      </c>
      <c r="N79" s="104">
        <v>2.1299999999999972</v>
      </c>
    </row>
    <row r="80" spans="1:14">
      <c r="A80" s="67" t="s">
        <v>199</v>
      </c>
      <c r="B80" s="67"/>
      <c r="C80" s="170">
        <v>2.11</v>
      </c>
      <c r="D80" s="67">
        <v>2</v>
      </c>
      <c r="E80" s="67" t="s">
        <v>1367</v>
      </c>
      <c r="F80" s="174">
        <f t="shared" si="1"/>
        <v>2.11</v>
      </c>
      <c r="I80" s="108" t="s">
        <v>95</v>
      </c>
      <c r="J80" s="108" t="s">
        <v>1085</v>
      </c>
      <c r="K80" s="104">
        <v>2.139999999999997</v>
      </c>
      <c r="L80" s="104">
        <v>2</v>
      </c>
      <c r="M80" s="151" t="s">
        <v>1094</v>
      </c>
      <c r="N80" s="104">
        <v>2.139999999999997</v>
      </c>
    </row>
    <row r="81" spans="1:14">
      <c r="A81" s="67" t="s">
        <v>1113</v>
      </c>
      <c r="B81" s="67"/>
      <c r="C81" s="170">
        <v>2.11</v>
      </c>
      <c r="D81" s="67">
        <v>2</v>
      </c>
      <c r="E81" s="67" t="s">
        <v>1367</v>
      </c>
      <c r="F81" s="174">
        <f t="shared" si="1"/>
        <v>2.11</v>
      </c>
      <c r="I81" s="108" t="s">
        <v>448</v>
      </c>
      <c r="J81" s="142"/>
      <c r="K81" s="117">
        <v>2.139999999999997</v>
      </c>
      <c r="L81" s="114">
        <v>2</v>
      </c>
      <c r="M81" s="151" t="s">
        <v>1094</v>
      </c>
      <c r="N81" s="117">
        <v>2.139999999999997</v>
      </c>
    </row>
    <row r="82" spans="1:14">
      <c r="A82" s="67" t="s">
        <v>97</v>
      </c>
      <c r="B82" s="67"/>
      <c r="C82" s="170">
        <v>2.12</v>
      </c>
      <c r="D82" s="67">
        <v>2</v>
      </c>
      <c r="E82" s="67" t="s">
        <v>1095</v>
      </c>
      <c r="F82" s="174">
        <f t="shared" si="1"/>
        <v>2.12</v>
      </c>
      <c r="I82" s="108" t="s">
        <v>1119</v>
      </c>
      <c r="J82" s="142"/>
      <c r="K82" s="117">
        <v>2.1499999999999968</v>
      </c>
      <c r="L82" s="114">
        <v>2</v>
      </c>
      <c r="M82" s="151" t="s">
        <v>1120</v>
      </c>
      <c r="N82" s="117">
        <v>2.1499999999999968</v>
      </c>
    </row>
    <row r="83" spans="1:14">
      <c r="A83" s="67" t="s">
        <v>203</v>
      </c>
      <c r="B83" s="67"/>
      <c r="C83" s="170">
        <v>2.12</v>
      </c>
      <c r="D83" s="67">
        <v>2</v>
      </c>
      <c r="E83" s="67" t="s">
        <v>1095</v>
      </c>
      <c r="F83" s="174">
        <f t="shared" si="1"/>
        <v>2.12</v>
      </c>
      <c r="I83" s="108" t="s">
        <v>88</v>
      </c>
      <c r="J83" s="108" t="s">
        <v>1097</v>
      </c>
      <c r="K83" s="104">
        <v>2.1599999999999966</v>
      </c>
      <c r="L83" s="104">
        <v>2</v>
      </c>
      <c r="M83" s="151" t="s">
        <v>1098</v>
      </c>
      <c r="N83" s="104">
        <v>2.1599999999999966</v>
      </c>
    </row>
    <row r="84" spans="1:14">
      <c r="A84" s="67" t="s">
        <v>1118</v>
      </c>
      <c r="B84" s="67"/>
      <c r="C84" s="170">
        <v>2.12</v>
      </c>
      <c r="D84" s="67">
        <v>2</v>
      </c>
      <c r="E84" s="67" t="s">
        <v>1095</v>
      </c>
      <c r="F84" s="174">
        <f t="shared" si="1"/>
        <v>2.12</v>
      </c>
      <c r="I84" s="139" t="s">
        <v>196</v>
      </c>
      <c r="J84" s="127" t="s">
        <v>1097</v>
      </c>
      <c r="K84" s="104">
        <v>2.1599999999999966</v>
      </c>
      <c r="L84" s="104">
        <v>2</v>
      </c>
      <c r="M84" s="151" t="s">
        <v>1098</v>
      </c>
      <c r="N84" s="104">
        <v>2.1599999999999966</v>
      </c>
    </row>
    <row r="85" spans="1:14">
      <c r="A85" s="67" t="s">
        <v>891</v>
      </c>
      <c r="B85" s="67"/>
      <c r="C85" s="170">
        <v>2.13</v>
      </c>
      <c r="D85" s="67">
        <v>2</v>
      </c>
      <c r="E85" s="67" t="s">
        <v>1100</v>
      </c>
      <c r="F85" s="174">
        <f t="shared" si="1"/>
        <v>2.13</v>
      </c>
      <c r="I85" s="138" t="s">
        <v>1121</v>
      </c>
      <c r="J85" s="112"/>
      <c r="K85" s="117">
        <v>2.1599999999999966</v>
      </c>
      <c r="L85" s="114">
        <v>2</v>
      </c>
      <c r="M85" s="151" t="s">
        <v>1098</v>
      </c>
      <c r="N85" s="117">
        <v>2.1599999999999966</v>
      </c>
    </row>
    <row r="86" spans="1:14">
      <c r="A86" s="67" t="s">
        <v>1107</v>
      </c>
      <c r="B86" s="67"/>
      <c r="C86" s="170">
        <v>2.13</v>
      </c>
      <c r="D86" s="67">
        <v>2</v>
      </c>
      <c r="E86" s="67" t="s">
        <v>1100</v>
      </c>
      <c r="F86" s="174">
        <f t="shared" si="1"/>
        <v>2.13</v>
      </c>
      <c r="I86" s="108" t="s">
        <v>379</v>
      </c>
      <c r="J86" s="127"/>
      <c r="K86" s="104">
        <v>2.1699999999999964</v>
      </c>
      <c r="L86" s="104">
        <v>2</v>
      </c>
      <c r="M86" s="151" t="s">
        <v>334</v>
      </c>
      <c r="N86" s="104">
        <v>2.1699999999999964</v>
      </c>
    </row>
    <row r="87" spans="1:14">
      <c r="A87" s="67" t="s">
        <v>1108</v>
      </c>
      <c r="B87" s="67"/>
      <c r="C87" s="170">
        <v>2.13</v>
      </c>
      <c r="D87" s="67">
        <v>2</v>
      </c>
      <c r="E87" s="67" t="s">
        <v>1100</v>
      </c>
      <c r="F87" s="174">
        <f t="shared" si="1"/>
        <v>2.13</v>
      </c>
      <c r="I87" s="138" t="s">
        <v>617</v>
      </c>
      <c r="J87" s="127"/>
      <c r="K87" s="104">
        <v>2.1799999999999962</v>
      </c>
      <c r="L87" s="104">
        <v>2</v>
      </c>
      <c r="M87" s="151" t="s">
        <v>652</v>
      </c>
      <c r="N87" s="104">
        <v>2.1799999999999962</v>
      </c>
    </row>
    <row r="88" spans="1:14" ht="15.75" thickBot="1">
      <c r="A88" s="67" t="s">
        <v>95</v>
      </c>
      <c r="B88" s="67"/>
      <c r="C88" s="170">
        <v>2.14</v>
      </c>
      <c r="D88" s="67">
        <v>2</v>
      </c>
      <c r="E88" s="67" t="s">
        <v>1094</v>
      </c>
      <c r="F88" s="174">
        <f t="shared" si="1"/>
        <v>2.14</v>
      </c>
      <c r="I88" s="138" t="s">
        <v>1116</v>
      </c>
      <c r="J88" s="112"/>
      <c r="K88" s="117">
        <v>2.1799999999999962</v>
      </c>
      <c r="L88" s="114">
        <v>2</v>
      </c>
      <c r="M88" s="151" t="s">
        <v>652</v>
      </c>
      <c r="N88" s="117">
        <v>2.1799999999999962</v>
      </c>
    </row>
    <row r="89" spans="1:14">
      <c r="A89" s="67" t="s">
        <v>448</v>
      </c>
      <c r="B89" s="67"/>
      <c r="C89" s="170">
        <v>2.14</v>
      </c>
      <c r="D89" s="67">
        <v>2</v>
      </c>
      <c r="E89" s="67" t="s">
        <v>1094</v>
      </c>
      <c r="F89" s="174">
        <f t="shared" si="1"/>
        <v>2.14</v>
      </c>
      <c r="I89" s="105" t="s">
        <v>413</v>
      </c>
      <c r="J89" s="128" t="s">
        <v>1099</v>
      </c>
      <c r="K89" s="119">
        <v>3.01</v>
      </c>
      <c r="L89" s="125">
        <v>3</v>
      </c>
      <c r="M89" s="152" t="s">
        <v>1281</v>
      </c>
      <c r="N89" s="119">
        <v>3.01</v>
      </c>
    </row>
    <row r="90" spans="1:14">
      <c r="A90" s="67" t="s">
        <v>1119</v>
      </c>
      <c r="B90" s="67"/>
      <c r="C90" s="170">
        <v>2.15</v>
      </c>
      <c r="D90" s="67">
        <v>2</v>
      </c>
      <c r="E90" s="67" t="s">
        <v>1120</v>
      </c>
      <c r="F90" s="174">
        <f t="shared" si="1"/>
        <v>2.15</v>
      </c>
      <c r="I90" s="106" t="s">
        <v>280</v>
      </c>
      <c r="J90" s="128">
        <v>2</v>
      </c>
      <c r="K90" s="119">
        <v>3.01</v>
      </c>
      <c r="L90" s="125">
        <v>3</v>
      </c>
      <c r="M90" s="152" t="s">
        <v>1281</v>
      </c>
      <c r="N90" s="119">
        <v>3.01</v>
      </c>
    </row>
    <row r="91" spans="1:14">
      <c r="A91" s="67" t="s">
        <v>379</v>
      </c>
      <c r="B91" s="67"/>
      <c r="C91" s="170">
        <v>2.16</v>
      </c>
      <c r="D91" s="67">
        <v>2</v>
      </c>
      <c r="E91" s="67" t="s">
        <v>334</v>
      </c>
      <c r="F91" s="174">
        <f t="shared" si="1"/>
        <v>2.16</v>
      </c>
      <c r="I91" s="106" t="s">
        <v>471</v>
      </c>
      <c r="J91" s="146"/>
      <c r="K91" s="119">
        <v>3.01</v>
      </c>
      <c r="L91" s="125">
        <v>3</v>
      </c>
      <c r="M91" s="152" t="s">
        <v>1281</v>
      </c>
      <c r="N91" s="119">
        <v>3.01</v>
      </c>
    </row>
    <row r="92" spans="1:14">
      <c r="A92" s="67" t="s">
        <v>617</v>
      </c>
      <c r="B92" s="67"/>
      <c r="C92" s="170">
        <v>2.17</v>
      </c>
      <c r="D92" s="67">
        <v>2</v>
      </c>
      <c r="E92" s="67" t="s">
        <v>652</v>
      </c>
      <c r="F92" s="174">
        <f t="shared" si="1"/>
        <v>2.17</v>
      </c>
      <c r="I92" s="106" t="s">
        <v>147</v>
      </c>
      <c r="J92" s="128" t="s">
        <v>1089</v>
      </c>
      <c r="K92" s="119">
        <v>3.02</v>
      </c>
      <c r="L92" s="125">
        <v>3</v>
      </c>
      <c r="M92" s="152" t="s">
        <v>325</v>
      </c>
      <c r="N92" s="119">
        <v>3.02</v>
      </c>
    </row>
    <row r="93" spans="1:14">
      <c r="A93" s="67" t="s">
        <v>1116</v>
      </c>
      <c r="B93" s="67"/>
      <c r="C93" s="170">
        <v>2.17</v>
      </c>
      <c r="D93" s="67">
        <v>2</v>
      </c>
      <c r="E93" s="67" t="s">
        <v>652</v>
      </c>
      <c r="F93" s="174">
        <f t="shared" si="1"/>
        <v>2.17</v>
      </c>
      <c r="I93" s="106" t="s">
        <v>148</v>
      </c>
      <c r="J93" s="128" t="s">
        <v>1085</v>
      </c>
      <c r="K93" s="119">
        <v>3.03</v>
      </c>
      <c r="L93" s="125">
        <v>3</v>
      </c>
      <c r="M93" s="152" t="s">
        <v>79</v>
      </c>
      <c r="N93" s="119">
        <v>3.03</v>
      </c>
    </row>
    <row r="94" spans="1:14">
      <c r="A94" s="67" t="s">
        <v>413</v>
      </c>
      <c r="B94" s="67"/>
      <c r="C94" s="170">
        <v>3.01</v>
      </c>
      <c r="D94" s="67">
        <v>3</v>
      </c>
      <c r="E94" s="67" t="s">
        <v>1281</v>
      </c>
      <c r="F94" s="174">
        <f t="shared" si="1"/>
        <v>3.01</v>
      </c>
      <c r="I94" s="106" t="s">
        <v>299</v>
      </c>
      <c r="J94" s="128">
        <v>1</v>
      </c>
      <c r="K94" s="119">
        <v>3.03</v>
      </c>
      <c r="L94" s="125">
        <v>3</v>
      </c>
      <c r="M94" s="152" t="s">
        <v>79</v>
      </c>
      <c r="N94" s="119">
        <v>3.03</v>
      </c>
    </row>
    <row r="95" spans="1:14">
      <c r="A95" s="67" t="s">
        <v>280</v>
      </c>
      <c r="B95" s="67"/>
      <c r="C95" s="170">
        <v>3.01</v>
      </c>
      <c r="D95" s="67">
        <v>3</v>
      </c>
      <c r="E95" s="67" t="s">
        <v>1281</v>
      </c>
      <c r="F95" s="174">
        <f t="shared" si="1"/>
        <v>3.01</v>
      </c>
      <c r="I95" s="106" t="s">
        <v>481</v>
      </c>
      <c r="J95" s="146"/>
      <c r="K95" s="119">
        <v>3.03</v>
      </c>
      <c r="L95" s="125">
        <v>3</v>
      </c>
      <c r="M95" s="152" t="s">
        <v>79</v>
      </c>
      <c r="N95" s="119">
        <v>3.03</v>
      </c>
    </row>
    <row r="96" spans="1:14">
      <c r="A96" s="67" t="s">
        <v>471</v>
      </c>
      <c r="B96" s="67"/>
      <c r="C96" s="170">
        <v>3.01</v>
      </c>
      <c r="D96" s="67">
        <v>3</v>
      </c>
      <c r="E96" s="67" t="s">
        <v>1281</v>
      </c>
      <c r="F96" s="174">
        <f t="shared" si="1"/>
        <v>3.01</v>
      </c>
      <c r="I96" s="106" t="s">
        <v>149</v>
      </c>
      <c r="J96" s="128"/>
      <c r="K96" s="119">
        <v>3.04</v>
      </c>
      <c r="L96" s="125">
        <v>3</v>
      </c>
      <c r="M96" s="152" t="s">
        <v>1280</v>
      </c>
      <c r="N96" s="119">
        <v>3.04</v>
      </c>
    </row>
    <row r="97" spans="1:14">
      <c r="A97" s="67" t="s">
        <v>147</v>
      </c>
      <c r="B97" s="67"/>
      <c r="C97" s="170">
        <v>3.02</v>
      </c>
      <c r="D97" s="67">
        <v>3</v>
      </c>
      <c r="E97" s="67" t="s">
        <v>325</v>
      </c>
      <c r="F97" s="174">
        <f t="shared" si="1"/>
        <v>3.02</v>
      </c>
      <c r="I97" s="106" t="s">
        <v>301</v>
      </c>
      <c r="J97" s="128">
        <v>0</v>
      </c>
      <c r="K97" s="119">
        <v>3.04</v>
      </c>
      <c r="L97" s="125">
        <v>3</v>
      </c>
      <c r="M97" s="152" t="s">
        <v>1280</v>
      </c>
      <c r="N97" s="119">
        <v>3.04</v>
      </c>
    </row>
    <row r="98" spans="1:14">
      <c r="A98" s="67" t="s">
        <v>148</v>
      </c>
      <c r="B98" s="67"/>
      <c r="C98" s="170">
        <v>3.03</v>
      </c>
      <c r="D98" s="67">
        <v>3</v>
      </c>
      <c r="E98" s="67" t="s">
        <v>79</v>
      </c>
      <c r="F98" s="174">
        <f t="shared" si="1"/>
        <v>3.03</v>
      </c>
      <c r="I98" s="106" t="s">
        <v>1282</v>
      </c>
      <c r="J98" s="146"/>
      <c r="K98" s="119">
        <v>3.04</v>
      </c>
      <c r="L98" s="125">
        <v>3</v>
      </c>
      <c r="M98" s="152" t="s">
        <v>1280</v>
      </c>
      <c r="N98" s="119">
        <v>3.04</v>
      </c>
    </row>
    <row r="99" spans="1:14">
      <c r="A99" s="67" t="s">
        <v>299</v>
      </c>
      <c r="B99" s="67"/>
      <c r="C99" s="170">
        <v>3.03</v>
      </c>
      <c r="D99" s="67">
        <v>3</v>
      </c>
      <c r="E99" s="67" t="s">
        <v>79</v>
      </c>
      <c r="F99" s="174">
        <f t="shared" si="1"/>
        <v>3.03</v>
      </c>
      <c r="I99" s="106" t="s">
        <v>783</v>
      </c>
      <c r="J99" s="128" t="s">
        <v>1097</v>
      </c>
      <c r="K99" s="119">
        <v>3.05</v>
      </c>
      <c r="L99" s="125">
        <v>3</v>
      </c>
      <c r="M99" s="152" t="s">
        <v>978</v>
      </c>
      <c r="N99" s="119">
        <v>3.05</v>
      </c>
    </row>
    <row r="100" spans="1:14">
      <c r="A100" s="67" t="s">
        <v>481</v>
      </c>
      <c r="B100" s="67"/>
      <c r="C100" s="170">
        <v>3.03</v>
      </c>
      <c r="D100" s="67">
        <v>3</v>
      </c>
      <c r="E100" s="67" t="s">
        <v>79</v>
      </c>
      <c r="F100" s="174">
        <f t="shared" si="1"/>
        <v>3.03</v>
      </c>
      <c r="I100" s="109" t="s">
        <v>155</v>
      </c>
      <c r="J100" s="143">
        <v>3</v>
      </c>
      <c r="K100" s="119">
        <v>3.06</v>
      </c>
      <c r="L100" s="125">
        <v>3</v>
      </c>
      <c r="M100" s="152" t="s">
        <v>322</v>
      </c>
      <c r="N100" s="119">
        <v>3.06</v>
      </c>
    </row>
    <row r="101" spans="1:14">
      <c r="A101" s="67" t="s">
        <v>149</v>
      </c>
      <c r="B101" s="67"/>
      <c r="C101" s="170">
        <v>3.04</v>
      </c>
      <c r="D101" s="67">
        <v>3</v>
      </c>
      <c r="E101" s="67" t="s">
        <v>1280</v>
      </c>
      <c r="F101" s="174">
        <f t="shared" si="1"/>
        <v>3.04</v>
      </c>
      <c r="I101" s="109" t="s">
        <v>444</v>
      </c>
      <c r="J101" s="143">
        <v>0</v>
      </c>
      <c r="K101" s="119">
        <v>3.07</v>
      </c>
      <c r="L101" s="125">
        <v>3</v>
      </c>
      <c r="M101" s="152" t="s">
        <v>445</v>
      </c>
      <c r="N101" s="119">
        <v>3.06</v>
      </c>
    </row>
    <row r="102" spans="1:14">
      <c r="A102" s="67" t="s">
        <v>301</v>
      </c>
      <c r="B102" s="67"/>
      <c r="C102" s="170">
        <v>3.04</v>
      </c>
      <c r="D102" s="67">
        <v>3</v>
      </c>
      <c r="E102" s="67" t="s">
        <v>1280</v>
      </c>
      <c r="F102" s="174">
        <f t="shared" si="1"/>
        <v>3.04</v>
      </c>
      <c r="I102" s="108" t="s">
        <v>157</v>
      </c>
      <c r="J102" s="127" t="s">
        <v>1101</v>
      </c>
      <c r="K102" s="119">
        <v>3.08</v>
      </c>
      <c r="L102" s="125">
        <v>3</v>
      </c>
      <c r="M102" s="152" t="s">
        <v>324</v>
      </c>
      <c r="N102" s="119">
        <v>3.08</v>
      </c>
    </row>
    <row r="103" spans="1:14">
      <c r="A103" s="67" t="s">
        <v>1282</v>
      </c>
      <c r="B103" s="67"/>
      <c r="C103" s="170">
        <v>3.04</v>
      </c>
      <c r="D103" s="67">
        <v>3</v>
      </c>
      <c r="E103" s="67" t="s">
        <v>1280</v>
      </c>
      <c r="F103" s="174">
        <f t="shared" si="1"/>
        <v>3.04</v>
      </c>
      <c r="I103" s="108" t="s">
        <v>154</v>
      </c>
      <c r="J103" s="127" t="s">
        <v>1101</v>
      </c>
      <c r="K103" s="119">
        <v>3.09</v>
      </c>
      <c r="L103" s="125">
        <v>3</v>
      </c>
      <c r="M103" s="152" t="s">
        <v>1275</v>
      </c>
      <c r="N103" s="119">
        <v>3.09</v>
      </c>
    </row>
    <row r="104" spans="1:14">
      <c r="A104" s="67" t="s">
        <v>783</v>
      </c>
      <c r="B104" s="67"/>
      <c r="C104" s="170">
        <v>3.05</v>
      </c>
      <c r="D104" s="67">
        <v>3</v>
      </c>
      <c r="E104" s="67" t="s">
        <v>978</v>
      </c>
      <c r="F104" s="174">
        <f t="shared" si="1"/>
        <v>3.05</v>
      </c>
      <c r="I104" s="108" t="s">
        <v>158</v>
      </c>
      <c r="J104" s="127" t="s">
        <v>1099</v>
      </c>
      <c r="K104" s="119">
        <v>3.1</v>
      </c>
      <c r="L104" s="125">
        <v>3</v>
      </c>
      <c r="M104" s="152" t="s">
        <v>326</v>
      </c>
      <c r="N104" s="119">
        <v>3.1</v>
      </c>
    </row>
    <row r="105" spans="1:14">
      <c r="A105" s="67" t="s">
        <v>155</v>
      </c>
      <c r="B105" s="67"/>
      <c r="C105" s="170">
        <v>3.06</v>
      </c>
      <c r="D105" s="67">
        <v>3</v>
      </c>
      <c r="E105" s="67" t="s">
        <v>322</v>
      </c>
      <c r="F105" s="174">
        <f t="shared" si="1"/>
        <v>3.06</v>
      </c>
      <c r="I105" s="108" t="s">
        <v>281</v>
      </c>
      <c r="J105" s="127">
        <v>2</v>
      </c>
      <c r="K105" s="119">
        <v>3.1</v>
      </c>
      <c r="L105" s="125">
        <v>3</v>
      </c>
      <c r="M105" s="152" t="s">
        <v>326</v>
      </c>
      <c r="N105" s="119">
        <v>3.1</v>
      </c>
    </row>
    <row r="106" spans="1:14">
      <c r="A106" s="67" t="s">
        <v>444</v>
      </c>
      <c r="B106" s="67"/>
      <c r="C106" s="170">
        <v>3.07</v>
      </c>
      <c r="D106" s="67">
        <v>3</v>
      </c>
      <c r="E106" s="67" t="s">
        <v>445</v>
      </c>
      <c r="F106" s="174">
        <f t="shared" si="1"/>
        <v>3.07</v>
      </c>
      <c r="I106" s="108" t="s">
        <v>1276</v>
      </c>
      <c r="J106" s="127" t="s">
        <v>1099</v>
      </c>
      <c r="K106" s="119">
        <v>3.11</v>
      </c>
      <c r="L106" s="125">
        <v>3</v>
      </c>
      <c r="M106" s="152" t="s">
        <v>1277</v>
      </c>
      <c r="N106" s="119">
        <v>3.11</v>
      </c>
    </row>
    <row r="107" spans="1:14">
      <c r="A107" s="67" t="s">
        <v>157</v>
      </c>
      <c r="B107" s="67"/>
      <c r="C107" s="170">
        <v>3.08</v>
      </c>
      <c r="D107" s="67">
        <v>3</v>
      </c>
      <c r="E107" s="67" t="s">
        <v>324</v>
      </c>
      <c r="F107" s="174">
        <f t="shared" si="1"/>
        <v>3.08</v>
      </c>
      <c r="I107" s="108" t="s">
        <v>1278</v>
      </c>
      <c r="J107" s="127" t="s">
        <v>1099</v>
      </c>
      <c r="K107" s="119">
        <v>3.12</v>
      </c>
      <c r="L107" s="125">
        <v>3</v>
      </c>
      <c r="M107" s="152" t="s">
        <v>1279</v>
      </c>
      <c r="N107" s="119">
        <v>3.12</v>
      </c>
    </row>
    <row r="108" spans="1:14">
      <c r="A108" s="67" t="s">
        <v>154</v>
      </c>
      <c r="B108" s="67"/>
      <c r="C108" s="170">
        <v>3.09</v>
      </c>
      <c r="D108" s="67">
        <v>3</v>
      </c>
      <c r="E108" s="67" t="s">
        <v>1275</v>
      </c>
      <c r="F108" s="174">
        <f t="shared" si="1"/>
        <v>3.09</v>
      </c>
      <c r="I108" s="108" t="s">
        <v>917</v>
      </c>
      <c r="J108" s="127" t="s">
        <v>1092</v>
      </c>
      <c r="K108" s="119">
        <v>3.13</v>
      </c>
      <c r="L108" s="125">
        <v>3</v>
      </c>
      <c r="M108" s="152" t="s">
        <v>593</v>
      </c>
      <c r="N108" s="119">
        <v>3.13</v>
      </c>
    </row>
    <row r="109" spans="1:14">
      <c r="A109" s="67" t="s">
        <v>158</v>
      </c>
      <c r="B109" s="67"/>
      <c r="C109" s="170" t="s">
        <v>1368</v>
      </c>
      <c r="D109" s="67">
        <v>3</v>
      </c>
      <c r="E109" s="67" t="s">
        <v>326</v>
      </c>
      <c r="F109" s="174" t="str">
        <f t="shared" si="1"/>
        <v>3.10</v>
      </c>
      <c r="I109" s="108" t="s">
        <v>592</v>
      </c>
      <c r="J109" s="146"/>
      <c r="K109" s="119">
        <v>3.13</v>
      </c>
      <c r="L109" s="125">
        <v>3</v>
      </c>
      <c r="M109" s="152" t="s">
        <v>593</v>
      </c>
      <c r="N109" s="119">
        <v>3.13</v>
      </c>
    </row>
    <row r="110" spans="1:14">
      <c r="A110" s="67" t="s">
        <v>281</v>
      </c>
      <c r="B110" s="67"/>
      <c r="C110" s="170" t="s">
        <v>1368</v>
      </c>
      <c r="D110" s="67">
        <v>3</v>
      </c>
      <c r="E110" s="67" t="s">
        <v>326</v>
      </c>
      <c r="F110" s="174" t="str">
        <f t="shared" si="1"/>
        <v>3.10</v>
      </c>
      <c r="I110" s="106" t="s">
        <v>156</v>
      </c>
      <c r="J110" s="128" t="s">
        <v>1101</v>
      </c>
      <c r="K110" s="119">
        <v>3.14</v>
      </c>
      <c r="L110" s="125">
        <v>3</v>
      </c>
      <c r="M110" s="152" t="s">
        <v>1274</v>
      </c>
      <c r="N110" s="119">
        <v>3.14</v>
      </c>
    </row>
    <row r="111" spans="1:14">
      <c r="A111" s="67" t="s">
        <v>1276</v>
      </c>
      <c r="B111" s="67"/>
      <c r="C111" s="170">
        <v>3.11</v>
      </c>
      <c r="D111" s="67">
        <v>3</v>
      </c>
      <c r="E111" s="67" t="s">
        <v>1277</v>
      </c>
      <c r="F111" s="174">
        <f t="shared" si="1"/>
        <v>3.11</v>
      </c>
      <c r="I111" s="106" t="s">
        <v>1142</v>
      </c>
      <c r="K111" s="119">
        <v>4.01</v>
      </c>
      <c r="L111" s="125">
        <v>4</v>
      </c>
      <c r="M111" s="151" t="s">
        <v>1143</v>
      </c>
      <c r="N111" s="119">
        <v>4.01</v>
      </c>
    </row>
    <row r="112" spans="1:14">
      <c r="A112" s="67" t="s">
        <v>1278</v>
      </c>
      <c r="B112" s="67"/>
      <c r="C112" s="170">
        <v>3.12</v>
      </c>
      <c r="D112" s="67">
        <v>3</v>
      </c>
      <c r="E112" s="67" t="s">
        <v>1279</v>
      </c>
      <c r="F112" s="174">
        <f t="shared" si="1"/>
        <v>3.12</v>
      </c>
      <c r="I112" s="106" t="s">
        <v>261</v>
      </c>
      <c r="K112" s="119">
        <v>4.01</v>
      </c>
      <c r="L112" s="125">
        <v>4</v>
      </c>
      <c r="M112" s="151" t="s">
        <v>1143</v>
      </c>
      <c r="N112" s="119">
        <v>4.01</v>
      </c>
    </row>
    <row r="113" spans="1:14">
      <c r="A113" s="67" t="s">
        <v>156</v>
      </c>
      <c r="B113" s="67"/>
      <c r="C113" s="170">
        <v>3.13</v>
      </c>
      <c r="D113" s="67">
        <v>3</v>
      </c>
      <c r="E113" s="67" t="s">
        <v>1274</v>
      </c>
      <c r="F113" s="174">
        <f t="shared" si="1"/>
        <v>3.13</v>
      </c>
      <c r="I113" s="106" t="s">
        <v>1192</v>
      </c>
      <c r="K113" s="119">
        <v>4.01</v>
      </c>
      <c r="L113" s="125">
        <v>4</v>
      </c>
      <c r="M113" s="151" t="s">
        <v>1143</v>
      </c>
      <c r="N113" s="119">
        <v>4.01</v>
      </c>
    </row>
    <row r="114" spans="1:14">
      <c r="A114" s="67" t="s">
        <v>1142</v>
      </c>
      <c r="B114" s="67"/>
      <c r="C114" s="170">
        <v>4.01</v>
      </c>
      <c r="D114" s="67">
        <v>4</v>
      </c>
      <c r="E114" s="67" t="s">
        <v>1143</v>
      </c>
      <c r="F114" s="174">
        <f t="shared" si="1"/>
        <v>4.01</v>
      </c>
      <c r="I114" s="106" t="s">
        <v>126</v>
      </c>
      <c r="K114" s="119">
        <v>4.0199999999999996</v>
      </c>
      <c r="L114" s="125">
        <v>4</v>
      </c>
      <c r="M114" s="151" t="s">
        <v>1152</v>
      </c>
      <c r="N114" s="119">
        <v>4.0199999999999996</v>
      </c>
    </row>
    <row r="115" spans="1:14">
      <c r="A115" s="67" t="s">
        <v>261</v>
      </c>
      <c r="B115" s="67"/>
      <c r="C115" s="170">
        <v>4.01</v>
      </c>
      <c r="D115" s="67">
        <v>4</v>
      </c>
      <c r="E115" s="67" t="s">
        <v>1143</v>
      </c>
      <c r="F115" s="174">
        <f t="shared" si="1"/>
        <v>4.01</v>
      </c>
      <c r="I115" s="106" t="s">
        <v>248</v>
      </c>
      <c r="K115" s="119">
        <v>4.0199999999999996</v>
      </c>
      <c r="L115" s="125">
        <v>4</v>
      </c>
      <c r="M115" s="151" t="s">
        <v>1152</v>
      </c>
      <c r="N115" s="119">
        <v>4.0199999999999996</v>
      </c>
    </row>
    <row r="116" spans="1:14">
      <c r="A116" s="67" t="s">
        <v>1192</v>
      </c>
      <c r="B116" s="67"/>
      <c r="C116" s="170">
        <v>4.01</v>
      </c>
      <c r="D116" s="67">
        <v>4</v>
      </c>
      <c r="E116" s="67" t="s">
        <v>1143</v>
      </c>
      <c r="F116" s="174">
        <f t="shared" si="1"/>
        <v>4.01</v>
      </c>
      <c r="I116" s="108" t="s">
        <v>1189</v>
      </c>
      <c r="K116" s="119">
        <v>4.0199999999999996</v>
      </c>
      <c r="L116" s="125">
        <v>4</v>
      </c>
      <c r="M116" s="151" t="s">
        <v>1152</v>
      </c>
      <c r="N116" s="119">
        <v>4.0199999999999996</v>
      </c>
    </row>
    <row r="117" spans="1:14">
      <c r="A117" s="67" t="s">
        <v>126</v>
      </c>
      <c r="B117" s="67"/>
      <c r="C117" s="170">
        <v>4.0199999999999996</v>
      </c>
      <c r="D117" s="67">
        <v>4</v>
      </c>
      <c r="E117" s="67" t="s">
        <v>1152</v>
      </c>
      <c r="F117" s="174">
        <f t="shared" si="1"/>
        <v>4.0199999999999996</v>
      </c>
      <c r="I117" s="106" t="s">
        <v>458</v>
      </c>
      <c r="K117" s="119">
        <v>4.0199999999999996</v>
      </c>
      <c r="L117" s="125">
        <v>4</v>
      </c>
      <c r="M117" s="151" t="s">
        <v>1152</v>
      </c>
      <c r="N117" s="119">
        <v>4.0199999999999996</v>
      </c>
    </row>
    <row r="118" spans="1:14">
      <c r="A118" s="67" t="s">
        <v>248</v>
      </c>
      <c r="B118" s="67"/>
      <c r="C118" s="170">
        <v>4.0199999999999996</v>
      </c>
      <c r="D118" s="67">
        <v>4</v>
      </c>
      <c r="E118" s="67" t="s">
        <v>1152</v>
      </c>
      <c r="F118" s="174">
        <f t="shared" si="1"/>
        <v>4.0199999999999996</v>
      </c>
      <c r="I118" s="106" t="s">
        <v>162</v>
      </c>
      <c r="K118" s="119">
        <v>4.03</v>
      </c>
      <c r="L118" s="125">
        <v>4</v>
      </c>
      <c r="M118" s="151" t="s">
        <v>1149</v>
      </c>
      <c r="N118" s="119">
        <v>4.03</v>
      </c>
    </row>
    <row r="119" spans="1:14">
      <c r="A119" s="67" t="s">
        <v>1189</v>
      </c>
      <c r="B119" s="67"/>
      <c r="C119" s="170">
        <v>4.0199999999999996</v>
      </c>
      <c r="D119" s="67">
        <v>4</v>
      </c>
      <c r="E119" s="67" t="s">
        <v>1152</v>
      </c>
      <c r="F119" s="174">
        <f t="shared" si="1"/>
        <v>4.0199999999999996</v>
      </c>
      <c r="I119" s="106" t="s">
        <v>264</v>
      </c>
      <c r="K119" s="119">
        <v>4.03</v>
      </c>
      <c r="L119" s="125">
        <v>4</v>
      </c>
      <c r="M119" s="151" t="s">
        <v>1149</v>
      </c>
      <c r="N119" s="119">
        <v>4.03</v>
      </c>
    </row>
    <row r="120" spans="1:14">
      <c r="A120" s="171" t="s">
        <v>1369</v>
      </c>
      <c r="B120" s="67"/>
      <c r="C120" s="170">
        <v>4.0199999999999996</v>
      </c>
      <c r="D120" s="67">
        <v>4</v>
      </c>
      <c r="E120" s="67" t="s">
        <v>1152</v>
      </c>
      <c r="F120" s="174">
        <f t="shared" si="1"/>
        <v>4.0199999999999996</v>
      </c>
      <c r="I120" s="106" t="s">
        <v>1194</v>
      </c>
      <c r="K120" s="119">
        <v>4.03</v>
      </c>
      <c r="L120" s="125">
        <v>4</v>
      </c>
      <c r="M120" s="151" t="s">
        <v>1149</v>
      </c>
      <c r="N120" s="119">
        <v>4.03</v>
      </c>
    </row>
    <row r="121" spans="1:14">
      <c r="A121" s="67" t="s">
        <v>458</v>
      </c>
      <c r="B121" s="67"/>
      <c r="C121" s="170">
        <v>4.0199999999999996</v>
      </c>
      <c r="D121" s="67">
        <v>4</v>
      </c>
      <c r="E121" s="67" t="s">
        <v>1152</v>
      </c>
      <c r="F121" s="174">
        <f t="shared" si="1"/>
        <v>4.0199999999999996</v>
      </c>
      <c r="I121" s="106" t="s">
        <v>1216</v>
      </c>
      <c r="K121" s="119">
        <v>4.03</v>
      </c>
      <c r="L121" s="125">
        <v>4</v>
      </c>
      <c r="M121" s="151" t="s">
        <v>1149</v>
      </c>
      <c r="N121" s="119">
        <v>4.03</v>
      </c>
    </row>
    <row r="122" spans="1:14">
      <c r="A122" s="67" t="s">
        <v>162</v>
      </c>
      <c r="B122" s="67"/>
      <c r="C122" s="170">
        <v>4.03</v>
      </c>
      <c r="D122" s="67">
        <v>4</v>
      </c>
      <c r="E122" s="67" t="s">
        <v>1149</v>
      </c>
      <c r="F122" s="174">
        <f t="shared" si="1"/>
        <v>4.03</v>
      </c>
      <c r="I122" s="106" t="s">
        <v>124</v>
      </c>
      <c r="K122" s="119">
        <v>4.04</v>
      </c>
      <c r="L122" s="125">
        <v>4</v>
      </c>
      <c r="M122" s="151" t="s">
        <v>1147</v>
      </c>
      <c r="N122" s="119">
        <v>4.04</v>
      </c>
    </row>
    <row r="123" spans="1:14">
      <c r="A123" s="67" t="s">
        <v>264</v>
      </c>
      <c r="B123" s="67"/>
      <c r="C123" s="170">
        <v>4.03</v>
      </c>
      <c r="D123" s="67">
        <v>4</v>
      </c>
      <c r="E123" s="67" t="s">
        <v>1149</v>
      </c>
      <c r="F123" s="174">
        <f t="shared" si="1"/>
        <v>4.03</v>
      </c>
      <c r="I123" s="106" t="s">
        <v>249</v>
      </c>
      <c r="K123" s="119">
        <v>4.04</v>
      </c>
      <c r="L123" s="125">
        <v>4</v>
      </c>
      <c r="M123" s="151" t="s">
        <v>1147</v>
      </c>
      <c r="N123" s="119">
        <v>4.04</v>
      </c>
    </row>
    <row r="124" spans="1:14">
      <c r="A124" s="67" t="s">
        <v>1194</v>
      </c>
      <c r="B124" s="67"/>
      <c r="C124" s="170">
        <v>4.03</v>
      </c>
      <c r="D124" s="67">
        <v>4</v>
      </c>
      <c r="E124" s="67" t="s">
        <v>1149</v>
      </c>
      <c r="F124" s="174">
        <f t="shared" si="1"/>
        <v>4.03</v>
      </c>
      <c r="I124" s="106" t="s">
        <v>933</v>
      </c>
      <c r="K124" s="119">
        <v>4.04</v>
      </c>
      <c r="L124" s="125">
        <v>4</v>
      </c>
      <c r="M124" s="151" t="s">
        <v>1147</v>
      </c>
      <c r="N124" s="119">
        <v>4.04</v>
      </c>
    </row>
    <row r="125" spans="1:14">
      <c r="A125" s="67" t="s">
        <v>1216</v>
      </c>
      <c r="B125" s="67"/>
      <c r="C125" s="170">
        <v>4.03</v>
      </c>
      <c r="D125" s="67">
        <v>4</v>
      </c>
      <c r="E125" s="67" t="s">
        <v>1149</v>
      </c>
      <c r="F125" s="174">
        <f t="shared" si="1"/>
        <v>4.03</v>
      </c>
      <c r="I125" s="109" t="s">
        <v>122</v>
      </c>
      <c r="K125" s="119">
        <v>4.05</v>
      </c>
      <c r="L125" s="125">
        <v>4</v>
      </c>
      <c r="M125" s="151" t="s">
        <v>1151</v>
      </c>
      <c r="N125" s="119">
        <v>4.05</v>
      </c>
    </row>
    <row r="126" spans="1:14">
      <c r="A126" s="67" t="s">
        <v>124</v>
      </c>
      <c r="B126" s="67"/>
      <c r="C126" s="170">
        <v>4.04</v>
      </c>
      <c r="D126" s="67">
        <v>4</v>
      </c>
      <c r="E126" s="67" t="s">
        <v>1147</v>
      </c>
      <c r="F126" s="174">
        <f t="shared" si="1"/>
        <v>4.04</v>
      </c>
      <c r="I126" s="106" t="s">
        <v>123</v>
      </c>
      <c r="K126" s="119">
        <v>4.05</v>
      </c>
      <c r="L126" s="125">
        <v>4</v>
      </c>
      <c r="M126" s="151" t="s">
        <v>1151</v>
      </c>
      <c r="N126" s="119">
        <v>4.05</v>
      </c>
    </row>
    <row r="127" spans="1:14">
      <c r="A127" s="67" t="s">
        <v>249</v>
      </c>
      <c r="B127" s="67"/>
      <c r="C127" s="170">
        <v>4.04</v>
      </c>
      <c r="D127" s="67">
        <v>4</v>
      </c>
      <c r="E127" s="67" t="s">
        <v>1147</v>
      </c>
      <c r="F127" s="174">
        <f t="shared" si="1"/>
        <v>4.04</v>
      </c>
      <c r="I127" s="106" t="s">
        <v>127</v>
      </c>
      <c r="K127" s="119">
        <v>4.0599999999999996</v>
      </c>
      <c r="L127" s="125">
        <v>4</v>
      </c>
      <c r="M127" s="151" t="s">
        <v>1163</v>
      </c>
      <c r="N127" s="119">
        <v>4.0599999999999996</v>
      </c>
    </row>
    <row r="128" spans="1:14">
      <c r="A128" s="67" t="s">
        <v>933</v>
      </c>
      <c r="B128" s="67"/>
      <c r="C128" s="170">
        <v>4.04</v>
      </c>
      <c r="D128" s="67">
        <v>4</v>
      </c>
      <c r="E128" s="67" t="s">
        <v>1147</v>
      </c>
      <c r="F128" s="174">
        <f t="shared" si="1"/>
        <v>4.04</v>
      </c>
      <c r="I128" s="106" t="s">
        <v>257</v>
      </c>
      <c r="K128" s="119">
        <v>4.0599999999999996</v>
      </c>
      <c r="L128" s="125">
        <v>4</v>
      </c>
      <c r="M128" s="151" t="s">
        <v>1163</v>
      </c>
      <c r="N128" s="119">
        <v>4.0599999999999996</v>
      </c>
    </row>
    <row r="129" spans="1:14">
      <c r="A129" s="67" t="s">
        <v>122</v>
      </c>
      <c r="B129" s="67"/>
      <c r="C129" s="170">
        <v>4.05</v>
      </c>
      <c r="D129" s="67">
        <v>4</v>
      </c>
      <c r="E129" s="67" t="s">
        <v>1151</v>
      </c>
      <c r="F129" s="174">
        <f t="shared" si="1"/>
        <v>4.05</v>
      </c>
      <c r="I129" s="106" t="s">
        <v>935</v>
      </c>
      <c r="K129" s="119">
        <v>4.0599999999999996</v>
      </c>
      <c r="L129" s="125">
        <v>4</v>
      </c>
      <c r="M129" s="151" t="s">
        <v>1163</v>
      </c>
      <c r="N129" s="119">
        <v>4.0599999999999996</v>
      </c>
    </row>
    <row r="130" spans="1:14">
      <c r="A130" s="67" t="s">
        <v>123</v>
      </c>
      <c r="B130" s="67"/>
      <c r="C130" s="170">
        <v>4.05</v>
      </c>
      <c r="D130" s="67">
        <v>4</v>
      </c>
      <c r="E130" s="67" t="s">
        <v>1151</v>
      </c>
      <c r="F130" s="174">
        <f t="shared" si="1"/>
        <v>4.05</v>
      </c>
      <c r="I130" s="106" t="s">
        <v>270</v>
      </c>
      <c r="K130" s="119">
        <v>4.07</v>
      </c>
      <c r="L130" s="125">
        <v>4</v>
      </c>
      <c r="M130" s="151" t="s">
        <v>1178</v>
      </c>
      <c r="N130" s="119">
        <v>4.07</v>
      </c>
    </row>
    <row r="131" spans="1:14">
      <c r="A131" s="67" t="s">
        <v>127</v>
      </c>
      <c r="B131" s="67"/>
      <c r="C131" s="170">
        <v>4.0599999999999996</v>
      </c>
      <c r="D131" s="67">
        <v>4</v>
      </c>
      <c r="E131" s="67" t="s">
        <v>1163</v>
      </c>
      <c r="F131" s="174">
        <f t="shared" ref="F131:F194" si="2">C131</f>
        <v>4.0599999999999996</v>
      </c>
      <c r="I131" s="108" t="s">
        <v>129</v>
      </c>
      <c r="K131" s="119">
        <v>4.08</v>
      </c>
      <c r="L131" s="125">
        <v>4</v>
      </c>
      <c r="M131" s="151" t="s">
        <v>1150</v>
      </c>
      <c r="N131" s="119">
        <v>4.08</v>
      </c>
    </row>
    <row r="132" spans="1:14">
      <c r="A132" s="67" t="s">
        <v>257</v>
      </c>
      <c r="B132" s="67"/>
      <c r="C132" s="170">
        <v>4.0599999999999996</v>
      </c>
      <c r="D132" s="67">
        <v>4</v>
      </c>
      <c r="E132" s="67" t="s">
        <v>1163</v>
      </c>
      <c r="F132" s="174">
        <f t="shared" si="2"/>
        <v>4.0599999999999996</v>
      </c>
      <c r="I132" s="108" t="s">
        <v>259</v>
      </c>
      <c r="K132" s="119">
        <v>4.09</v>
      </c>
      <c r="L132" s="125">
        <v>4</v>
      </c>
      <c r="M132" s="151" t="s">
        <v>1175</v>
      </c>
      <c r="N132" s="119">
        <v>4.09</v>
      </c>
    </row>
    <row r="133" spans="1:14">
      <c r="A133" s="67" t="s">
        <v>935</v>
      </c>
      <c r="B133" s="67"/>
      <c r="C133" s="170">
        <v>4.0599999999999996</v>
      </c>
      <c r="D133" s="67">
        <v>4</v>
      </c>
      <c r="E133" s="67" t="s">
        <v>1163</v>
      </c>
      <c r="F133" s="174">
        <f t="shared" si="2"/>
        <v>4.0599999999999996</v>
      </c>
      <c r="I133" s="108" t="s">
        <v>164</v>
      </c>
      <c r="K133" s="119">
        <v>4.0999999999999996</v>
      </c>
      <c r="L133" s="125">
        <v>4</v>
      </c>
      <c r="M133" s="151" t="s">
        <v>1155</v>
      </c>
      <c r="N133" s="119">
        <v>4.0999999999999996</v>
      </c>
    </row>
    <row r="134" spans="1:14">
      <c r="A134" s="67" t="s">
        <v>270</v>
      </c>
      <c r="B134" s="67"/>
      <c r="C134" s="170">
        <v>4.07</v>
      </c>
      <c r="D134" s="67">
        <v>4</v>
      </c>
      <c r="E134" s="67" t="s">
        <v>1178</v>
      </c>
      <c r="F134" s="174">
        <f t="shared" si="2"/>
        <v>4.07</v>
      </c>
      <c r="I134" s="108" t="s">
        <v>266</v>
      </c>
      <c r="K134" s="119">
        <v>4.0999999999999996</v>
      </c>
      <c r="L134" s="125">
        <v>4</v>
      </c>
      <c r="M134" s="151" t="s">
        <v>1155</v>
      </c>
      <c r="N134" s="119">
        <v>4.0999999999999996</v>
      </c>
    </row>
    <row r="135" spans="1:14">
      <c r="A135" s="67" t="s">
        <v>129</v>
      </c>
      <c r="B135" s="67"/>
      <c r="C135" s="170">
        <v>4.08</v>
      </c>
      <c r="D135" s="67">
        <v>4</v>
      </c>
      <c r="E135" s="67" t="s">
        <v>1150</v>
      </c>
      <c r="F135" s="174">
        <f t="shared" si="2"/>
        <v>4.08</v>
      </c>
      <c r="I135" s="108" t="s">
        <v>1195</v>
      </c>
      <c r="K135" s="119">
        <v>4.0999999999999996</v>
      </c>
      <c r="L135" s="125">
        <v>4</v>
      </c>
      <c r="M135" s="151" t="s">
        <v>1155</v>
      </c>
      <c r="N135" s="119">
        <v>4.0999999999999996</v>
      </c>
    </row>
    <row r="136" spans="1:14">
      <c r="A136" s="67" t="s">
        <v>259</v>
      </c>
      <c r="B136" s="67"/>
      <c r="C136" s="170">
        <v>4.09</v>
      </c>
      <c r="D136" s="67">
        <v>4</v>
      </c>
      <c r="E136" s="67" t="s">
        <v>1175</v>
      </c>
      <c r="F136" s="174">
        <f t="shared" si="2"/>
        <v>4.09</v>
      </c>
      <c r="I136" s="108" t="s">
        <v>1219</v>
      </c>
      <c r="K136" s="119">
        <v>4.0999999999999996</v>
      </c>
      <c r="L136" s="125">
        <v>4</v>
      </c>
      <c r="M136" s="151" t="s">
        <v>1155</v>
      </c>
      <c r="N136" s="119">
        <v>4.0999999999999996</v>
      </c>
    </row>
    <row r="137" spans="1:14">
      <c r="A137" s="67" t="s">
        <v>164</v>
      </c>
      <c r="B137" s="67"/>
      <c r="C137" s="170" t="s">
        <v>1370</v>
      </c>
      <c r="D137" s="67">
        <v>4</v>
      </c>
      <c r="E137" s="67" t="s">
        <v>1155</v>
      </c>
      <c r="F137" s="174" t="str">
        <f t="shared" si="2"/>
        <v>4.10</v>
      </c>
      <c r="I137" s="108" t="s">
        <v>153</v>
      </c>
      <c r="K137" s="119">
        <v>4.1100000000000003</v>
      </c>
      <c r="L137" s="125">
        <v>4</v>
      </c>
      <c r="M137" s="151" t="s">
        <v>1169</v>
      </c>
      <c r="N137" s="119">
        <v>4.1100000000000003</v>
      </c>
    </row>
    <row r="138" spans="1:14">
      <c r="A138" s="67" t="s">
        <v>266</v>
      </c>
      <c r="B138" s="67"/>
      <c r="C138" s="170" t="s">
        <v>1370</v>
      </c>
      <c r="D138" s="67">
        <v>4</v>
      </c>
      <c r="E138" s="67" t="s">
        <v>1155</v>
      </c>
      <c r="F138" s="174" t="str">
        <f t="shared" si="2"/>
        <v>4.10</v>
      </c>
      <c r="I138" s="108" t="s">
        <v>253</v>
      </c>
      <c r="K138" s="119">
        <v>4.1100000000000003</v>
      </c>
      <c r="L138" s="125">
        <v>4</v>
      </c>
      <c r="M138" s="151" t="s">
        <v>1169</v>
      </c>
      <c r="N138" s="119">
        <v>4.1100000000000003</v>
      </c>
    </row>
    <row r="139" spans="1:14">
      <c r="A139" s="67" t="s">
        <v>1195</v>
      </c>
      <c r="B139" s="67"/>
      <c r="C139" s="170" t="s">
        <v>1370</v>
      </c>
      <c r="D139" s="67">
        <v>4</v>
      </c>
      <c r="E139" s="67" t="s">
        <v>1155</v>
      </c>
      <c r="F139" s="174" t="str">
        <f t="shared" si="2"/>
        <v>4.10</v>
      </c>
      <c r="I139" s="108" t="s">
        <v>1211</v>
      </c>
      <c r="K139" s="119">
        <v>4.1100000000000003</v>
      </c>
      <c r="L139" s="125">
        <v>4</v>
      </c>
      <c r="M139" s="151" t="s">
        <v>1169</v>
      </c>
      <c r="N139" s="119">
        <v>4.1100000000000003</v>
      </c>
    </row>
    <row r="140" spans="1:14">
      <c r="A140" s="67" t="s">
        <v>1219</v>
      </c>
      <c r="B140" s="67"/>
      <c r="C140" s="170" t="s">
        <v>1370</v>
      </c>
      <c r="D140" s="67">
        <v>4</v>
      </c>
      <c r="E140" s="67" t="s">
        <v>1155</v>
      </c>
      <c r="F140" s="174" t="str">
        <f t="shared" si="2"/>
        <v>4.10</v>
      </c>
      <c r="I140" s="108" t="s">
        <v>1208</v>
      </c>
      <c r="K140" s="119">
        <v>4.12</v>
      </c>
      <c r="L140" s="125">
        <v>4</v>
      </c>
      <c r="M140" s="151" t="s">
        <v>1209</v>
      </c>
      <c r="N140" s="119">
        <v>4.12</v>
      </c>
    </row>
    <row r="141" spans="1:14" ht="15.75" thickBot="1">
      <c r="A141" s="67" t="s">
        <v>153</v>
      </c>
      <c r="B141" s="67"/>
      <c r="C141" s="170">
        <v>4.1100000000000003</v>
      </c>
      <c r="D141" s="67">
        <v>4</v>
      </c>
      <c r="E141" s="67" t="s">
        <v>1169</v>
      </c>
      <c r="F141" s="174">
        <f t="shared" si="2"/>
        <v>4.1100000000000003</v>
      </c>
      <c r="I141" s="108" t="s">
        <v>130</v>
      </c>
      <c r="K141" s="119">
        <v>4.13</v>
      </c>
      <c r="L141" s="125">
        <v>4</v>
      </c>
      <c r="M141" s="151" t="s">
        <v>1146</v>
      </c>
      <c r="N141" s="119">
        <v>4.13</v>
      </c>
    </row>
    <row r="142" spans="1:14">
      <c r="A142" s="67" t="s">
        <v>253</v>
      </c>
      <c r="B142" s="67"/>
      <c r="C142" s="170">
        <v>4.1100000000000003</v>
      </c>
      <c r="D142" s="67">
        <v>4</v>
      </c>
      <c r="E142" s="67" t="s">
        <v>1169</v>
      </c>
      <c r="F142" s="174">
        <f t="shared" si="2"/>
        <v>4.1100000000000003</v>
      </c>
      <c r="I142" s="126" t="s">
        <v>263</v>
      </c>
      <c r="K142" s="119">
        <v>4.13</v>
      </c>
      <c r="L142" s="125">
        <v>4</v>
      </c>
      <c r="M142" s="151" t="s">
        <v>1146</v>
      </c>
      <c r="N142" s="119">
        <v>4.13</v>
      </c>
    </row>
    <row r="143" spans="1:14">
      <c r="A143" s="67" t="s">
        <v>1211</v>
      </c>
      <c r="B143" s="67"/>
      <c r="C143" s="170">
        <v>4.1100000000000003</v>
      </c>
      <c r="D143" s="67">
        <v>4</v>
      </c>
      <c r="E143" s="67" t="s">
        <v>1169</v>
      </c>
      <c r="F143" s="174">
        <f t="shared" si="2"/>
        <v>4.1100000000000003</v>
      </c>
      <c r="I143" s="108" t="s">
        <v>459</v>
      </c>
      <c r="K143" s="119">
        <v>4.13</v>
      </c>
      <c r="L143" s="125">
        <v>4</v>
      </c>
      <c r="M143" s="151" t="s">
        <v>1146</v>
      </c>
      <c r="N143" s="119">
        <v>4.13</v>
      </c>
    </row>
    <row r="144" spans="1:14">
      <c r="A144" s="67" t="s">
        <v>1208</v>
      </c>
      <c r="B144" s="67"/>
      <c r="C144" s="170">
        <v>4.12</v>
      </c>
      <c r="D144" s="67">
        <v>4</v>
      </c>
      <c r="E144" s="67" t="s">
        <v>1209</v>
      </c>
      <c r="F144" s="174">
        <f t="shared" si="2"/>
        <v>4.12</v>
      </c>
      <c r="I144" s="108" t="s">
        <v>161</v>
      </c>
      <c r="K144" s="119">
        <v>4.1399999999999997</v>
      </c>
      <c r="L144" s="125">
        <v>4</v>
      </c>
      <c r="M144" s="151" t="s">
        <v>1154</v>
      </c>
      <c r="N144" s="119">
        <v>4.1399999999999997</v>
      </c>
    </row>
    <row r="145" spans="1:14">
      <c r="A145" s="67" t="s">
        <v>130</v>
      </c>
      <c r="B145" s="67"/>
      <c r="C145" s="170">
        <v>4.13</v>
      </c>
      <c r="D145" s="67">
        <v>4</v>
      </c>
      <c r="E145" s="67" t="s">
        <v>1146</v>
      </c>
      <c r="F145" s="174">
        <f t="shared" si="2"/>
        <v>4.13</v>
      </c>
      <c r="I145" s="108" t="s">
        <v>262</v>
      </c>
      <c r="K145" s="119">
        <v>4.1399999999999997</v>
      </c>
      <c r="L145" s="125">
        <v>4</v>
      </c>
      <c r="M145" s="151" t="s">
        <v>1154</v>
      </c>
      <c r="N145" s="119">
        <v>4.1399999999999997</v>
      </c>
    </row>
    <row r="146" spans="1:14">
      <c r="A146" s="67" t="s">
        <v>263</v>
      </c>
      <c r="B146" s="67"/>
      <c r="C146" s="170">
        <v>4.13</v>
      </c>
      <c r="D146" s="67">
        <v>4</v>
      </c>
      <c r="E146" s="67" t="s">
        <v>1146</v>
      </c>
      <c r="F146" s="174">
        <f t="shared" si="2"/>
        <v>4.13</v>
      </c>
      <c r="I146" s="108" t="s">
        <v>1193</v>
      </c>
      <c r="K146" s="119">
        <v>4.1399999999999997</v>
      </c>
      <c r="L146" s="125">
        <v>4</v>
      </c>
      <c r="M146" s="151" t="s">
        <v>1154</v>
      </c>
      <c r="N146" s="119">
        <v>4.1399999999999997</v>
      </c>
    </row>
    <row r="147" spans="1:14">
      <c r="A147" s="67" t="s">
        <v>1371</v>
      </c>
      <c r="B147" s="67"/>
      <c r="C147" s="170">
        <v>4.13</v>
      </c>
      <c r="D147" s="67">
        <v>4</v>
      </c>
      <c r="E147" s="67" t="s">
        <v>1146</v>
      </c>
      <c r="F147" s="174">
        <f t="shared" si="2"/>
        <v>4.13</v>
      </c>
      <c r="I147" s="108" t="s">
        <v>1212</v>
      </c>
      <c r="K147" s="119">
        <v>4.1399999999999997</v>
      </c>
      <c r="L147" s="125">
        <v>4</v>
      </c>
      <c r="M147" s="151" t="s">
        <v>1154</v>
      </c>
      <c r="N147" s="119">
        <v>4.1399999999999997</v>
      </c>
    </row>
    <row r="148" spans="1:14">
      <c r="A148" s="67" t="s">
        <v>459</v>
      </c>
      <c r="B148" s="67"/>
      <c r="C148" s="170">
        <v>4.13</v>
      </c>
      <c r="D148" s="67">
        <v>4</v>
      </c>
      <c r="E148" s="67" t="s">
        <v>1146</v>
      </c>
      <c r="F148" s="174">
        <f t="shared" si="2"/>
        <v>4.13</v>
      </c>
      <c r="I148" s="108" t="s">
        <v>132</v>
      </c>
      <c r="K148" s="119">
        <v>4.1500000000000004</v>
      </c>
      <c r="L148" s="125">
        <v>4</v>
      </c>
      <c r="M148" s="151" t="s">
        <v>1148</v>
      </c>
      <c r="N148" s="119">
        <v>4.1500000000000004</v>
      </c>
    </row>
    <row r="149" spans="1:14">
      <c r="A149" s="67" t="s">
        <v>161</v>
      </c>
      <c r="B149" s="67"/>
      <c r="C149" s="170">
        <v>4.1399999999999997</v>
      </c>
      <c r="D149" s="67">
        <v>4</v>
      </c>
      <c r="E149" s="67" t="s">
        <v>1154</v>
      </c>
      <c r="F149" s="174">
        <f t="shared" si="2"/>
        <v>4.1399999999999997</v>
      </c>
      <c r="I149" s="108" t="s">
        <v>267</v>
      </c>
      <c r="K149" s="119">
        <v>4.1500000000000004</v>
      </c>
      <c r="L149" s="125">
        <v>4</v>
      </c>
      <c r="M149" s="151" t="s">
        <v>1148</v>
      </c>
      <c r="N149" s="119">
        <v>4.1500000000000004</v>
      </c>
    </row>
    <row r="150" spans="1:14">
      <c r="A150" s="67" t="s">
        <v>262</v>
      </c>
      <c r="B150" s="67"/>
      <c r="C150" s="170">
        <v>4.1399999999999997</v>
      </c>
      <c r="D150" s="67">
        <v>4</v>
      </c>
      <c r="E150" s="67" t="s">
        <v>1154</v>
      </c>
      <c r="F150" s="174">
        <f t="shared" si="2"/>
        <v>4.1399999999999997</v>
      </c>
      <c r="I150" s="108" t="s">
        <v>463</v>
      </c>
      <c r="K150" s="119">
        <v>4.1500000000000004</v>
      </c>
      <c r="L150" s="125">
        <v>4</v>
      </c>
      <c r="M150" s="151" t="s">
        <v>1148</v>
      </c>
      <c r="N150" s="119">
        <v>4.1500000000000004</v>
      </c>
    </row>
    <row r="151" spans="1:14">
      <c r="A151" s="67" t="s">
        <v>1193</v>
      </c>
      <c r="B151" s="67"/>
      <c r="C151" s="170">
        <v>4.1399999999999997</v>
      </c>
      <c r="D151" s="67">
        <v>4</v>
      </c>
      <c r="E151" s="67" t="s">
        <v>1154</v>
      </c>
      <c r="F151" s="174">
        <f t="shared" si="2"/>
        <v>4.1399999999999997</v>
      </c>
      <c r="I151" s="108" t="s">
        <v>136</v>
      </c>
      <c r="K151" s="119">
        <v>4.16</v>
      </c>
      <c r="L151" s="125">
        <v>4</v>
      </c>
      <c r="M151" s="151" t="s">
        <v>1158</v>
      </c>
      <c r="N151" s="119">
        <v>4.16</v>
      </c>
    </row>
    <row r="152" spans="1:14">
      <c r="A152" s="67" t="s">
        <v>1212</v>
      </c>
      <c r="B152" s="67"/>
      <c r="C152" s="170">
        <v>4.1399999999999997</v>
      </c>
      <c r="D152" s="67">
        <v>4</v>
      </c>
      <c r="E152" s="67" t="s">
        <v>1154</v>
      </c>
      <c r="F152" s="174">
        <f t="shared" si="2"/>
        <v>4.1399999999999997</v>
      </c>
      <c r="I152" s="108" t="s">
        <v>272</v>
      </c>
      <c r="K152" s="119">
        <v>4.16</v>
      </c>
      <c r="L152" s="125">
        <v>4</v>
      </c>
      <c r="M152" s="151" t="s">
        <v>1158</v>
      </c>
      <c r="N152" s="119">
        <v>4.16</v>
      </c>
    </row>
    <row r="153" spans="1:14">
      <c r="A153" s="67" t="s">
        <v>132</v>
      </c>
      <c r="B153" s="67"/>
      <c r="C153" s="170">
        <v>4.1500000000000004</v>
      </c>
      <c r="D153" s="67">
        <v>4</v>
      </c>
      <c r="E153" s="67" t="s">
        <v>1148</v>
      </c>
      <c r="F153" s="174">
        <f t="shared" si="2"/>
        <v>4.1500000000000004</v>
      </c>
      <c r="I153" s="108" t="s">
        <v>1198</v>
      </c>
      <c r="K153" s="119">
        <v>4.16</v>
      </c>
      <c r="L153" s="125">
        <v>4</v>
      </c>
      <c r="M153" s="151" t="s">
        <v>1158</v>
      </c>
      <c r="N153" s="119">
        <v>4.16</v>
      </c>
    </row>
    <row r="154" spans="1:14">
      <c r="A154" s="67" t="s">
        <v>267</v>
      </c>
      <c r="B154" s="67"/>
      <c r="C154" s="170">
        <v>4.1500000000000004</v>
      </c>
      <c r="D154" s="67">
        <v>4</v>
      </c>
      <c r="E154" s="67" t="s">
        <v>1148</v>
      </c>
      <c r="F154" s="174">
        <f t="shared" si="2"/>
        <v>4.1500000000000004</v>
      </c>
      <c r="I154" s="108" t="s">
        <v>467</v>
      </c>
      <c r="K154" s="119">
        <v>4.16</v>
      </c>
      <c r="L154" s="125">
        <v>4</v>
      </c>
      <c r="M154" s="151" t="s">
        <v>1158</v>
      </c>
      <c r="N154" s="119">
        <v>4.16</v>
      </c>
    </row>
    <row r="155" spans="1:14">
      <c r="A155" s="67" t="s">
        <v>463</v>
      </c>
      <c r="B155" s="67"/>
      <c r="C155" s="170">
        <v>4.1500000000000004</v>
      </c>
      <c r="D155" s="67">
        <v>4</v>
      </c>
      <c r="E155" s="67" t="s">
        <v>1148</v>
      </c>
      <c r="F155" s="174">
        <f t="shared" si="2"/>
        <v>4.1500000000000004</v>
      </c>
      <c r="I155" s="108" t="s">
        <v>275</v>
      </c>
      <c r="K155" s="119">
        <v>4.17</v>
      </c>
      <c r="L155" s="125">
        <v>4</v>
      </c>
      <c r="M155" s="151" t="s">
        <v>1181</v>
      </c>
      <c r="N155" s="119">
        <v>4.17</v>
      </c>
    </row>
    <row r="156" spans="1:14">
      <c r="A156" s="67" t="s">
        <v>136</v>
      </c>
      <c r="B156" s="67"/>
      <c r="C156" s="170">
        <v>4.16</v>
      </c>
      <c r="D156" s="67">
        <v>4</v>
      </c>
      <c r="E156" s="67" t="s">
        <v>1158</v>
      </c>
      <c r="F156" s="174">
        <f t="shared" si="2"/>
        <v>4.16</v>
      </c>
      <c r="I156" s="108" t="s">
        <v>173</v>
      </c>
      <c r="K156" s="119">
        <v>4.18</v>
      </c>
      <c r="L156" s="125">
        <v>4</v>
      </c>
      <c r="M156" s="151" t="s">
        <v>1171</v>
      </c>
      <c r="N156" s="119">
        <v>4.18</v>
      </c>
    </row>
    <row r="157" spans="1:14">
      <c r="A157" s="67" t="s">
        <v>272</v>
      </c>
      <c r="B157" s="67"/>
      <c r="C157" s="170">
        <v>4.16</v>
      </c>
      <c r="D157" s="67">
        <v>4</v>
      </c>
      <c r="E157" s="67" t="s">
        <v>1158</v>
      </c>
      <c r="F157" s="174">
        <f t="shared" si="2"/>
        <v>4.16</v>
      </c>
      <c r="I157" s="108" t="s">
        <v>394</v>
      </c>
      <c r="K157" s="119">
        <v>4.18</v>
      </c>
      <c r="L157" s="125">
        <v>4</v>
      </c>
      <c r="M157" s="151" t="s">
        <v>1171</v>
      </c>
      <c r="N157" s="119">
        <v>4.18</v>
      </c>
    </row>
    <row r="158" spans="1:14">
      <c r="A158" s="67" t="s">
        <v>1198</v>
      </c>
      <c r="B158" s="67"/>
      <c r="C158" s="170">
        <v>4.16</v>
      </c>
      <c r="D158" s="67">
        <v>4</v>
      </c>
      <c r="E158" s="67" t="s">
        <v>1158</v>
      </c>
      <c r="F158" s="174">
        <f t="shared" si="2"/>
        <v>4.16</v>
      </c>
      <c r="I158" s="108" t="s">
        <v>468</v>
      </c>
      <c r="K158" s="119">
        <v>4.18</v>
      </c>
      <c r="L158" s="125">
        <v>4</v>
      </c>
      <c r="M158" s="151" t="s">
        <v>1171</v>
      </c>
      <c r="N158" s="119">
        <v>4.18</v>
      </c>
    </row>
    <row r="159" spans="1:14">
      <c r="A159" s="67" t="s">
        <v>467</v>
      </c>
      <c r="B159" s="67"/>
      <c r="C159" s="170">
        <v>4.16</v>
      </c>
      <c r="D159" s="67">
        <v>4</v>
      </c>
      <c r="E159" s="67" t="s">
        <v>1158</v>
      </c>
      <c r="F159" s="174">
        <f t="shared" si="2"/>
        <v>4.16</v>
      </c>
      <c r="I159" s="108" t="s">
        <v>174</v>
      </c>
      <c r="K159" s="119">
        <v>4.1900000000000004</v>
      </c>
      <c r="L159" s="125">
        <v>4</v>
      </c>
      <c r="M159" s="151" t="s">
        <v>1172</v>
      </c>
      <c r="N159" s="119">
        <v>4.1900000000000004</v>
      </c>
    </row>
    <row r="160" spans="1:14">
      <c r="A160" s="171" t="s">
        <v>1372</v>
      </c>
      <c r="B160" s="67"/>
      <c r="C160" s="170">
        <v>4.16</v>
      </c>
      <c r="D160" s="67">
        <v>4</v>
      </c>
      <c r="E160" s="67" t="s">
        <v>1158</v>
      </c>
      <c r="F160" s="174">
        <f t="shared" si="2"/>
        <v>4.16</v>
      </c>
      <c r="I160" s="108" t="s">
        <v>618</v>
      </c>
      <c r="K160" s="119">
        <v>4.1900000000000004</v>
      </c>
      <c r="L160" s="125">
        <v>4</v>
      </c>
      <c r="M160" s="151" t="s">
        <v>1172</v>
      </c>
      <c r="N160" s="119">
        <v>4.1900000000000004</v>
      </c>
    </row>
    <row r="161" spans="1:14">
      <c r="A161" s="67" t="s">
        <v>275</v>
      </c>
      <c r="B161" s="67"/>
      <c r="C161" s="170">
        <v>4.17</v>
      </c>
      <c r="D161" s="67">
        <v>4</v>
      </c>
      <c r="E161" s="67" t="s">
        <v>1181</v>
      </c>
      <c r="F161" s="174">
        <f t="shared" si="2"/>
        <v>4.17</v>
      </c>
      <c r="I161" s="108" t="s">
        <v>135</v>
      </c>
      <c r="K161" s="119">
        <v>4.2</v>
      </c>
      <c r="L161" s="125">
        <v>4</v>
      </c>
      <c r="M161" s="151" t="s">
        <v>1161</v>
      </c>
      <c r="N161" s="119">
        <v>4.2</v>
      </c>
    </row>
    <row r="162" spans="1:14">
      <c r="A162" s="67" t="s">
        <v>173</v>
      </c>
      <c r="B162" s="67"/>
      <c r="C162" s="170">
        <v>4.18</v>
      </c>
      <c r="D162" s="67">
        <v>4</v>
      </c>
      <c r="E162" s="67" t="s">
        <v>1171</v>
      </c>
      <c r="F162" s="174">
        <f t="shared" si="2"/>
        <v>4.18</v>
      </c>
      <c r="I162" s="108" t="s">
        <v>268</v>
      </c>
      <c r="K162" s="119">
        <v>4.2</v>
      </c>
      <c r="L162" s="125">
        <v>4</v>
      </c>
      <c r="M162" s="151" t="s">
        <v>1161</v>
      </c>
      <c r="N162" s="119">
        <v>4.2</v>
      </c>
    </row>
    <row r="163" spans="1:14">
      <c r="A163" s="67" t="s">
        <v>394</v>
      </c>
      <c r="B163" s="67"/>
      <c r="C163" s="170">
        <v>4.18</v>
      </c>
      <c r="D163" s="67">
        <v>4</v>
      </c>
      <c r="E163" s="67" t="s">
        <v>1171</v>
      </c>
      <c r="F163" s="174">
        <f t="shared" si="2"/>
        <v>4.18</v>
      </c>
      <c r="I163" s="108" t="s">
        <v>1196</v>
      </c>
      <c r="K163" s="119">
        <v>4.2</v>
      </c>
      <c r="L163" s="125">
        <v>4</v>
      </c>
      <c r="M163" s="151" t="s">
        <v>1161</v>
      </c>
      <c r="N163" s="119">
        <v>4.2</v>
      </c>
    </row>
    <row r="164" spans="1:14">
      <c r="A164" s="67" t="s">
        <v>468</v>
      </c>
      <c r="B164" s="67"/>
      <c r="C164" s="170">
        <v>4.18</v>
      </c>
      <c r="D164" s="67">
        <v>4</v>
      </c>
      <c r="E164" s="67" t="s">
        <v>1171</v>
      </c>
      <c r="F164" s="174">
        <f t="shared" si="2"/>
        <v>4.18</v>
      </c>
      <c r="I164" s="108" t="s">
        <v>464</v>
      </c>
      <c r="K164" s="119">
        <v>4.2</v>
      </c>
      <c r="L164" s="125">
        <v>4</v>
      </c>
      <c r="M164" s="151" t="s">
        <v>1161</v>
      </c>
      <c r="N164" s="119">
        <v>4.2</v>
      </c>
    </row>
    <row r="165" spans="1:14">
      <c r="A165" s="67" t="s">
        <v>174</v>
      </c>
      <c r="B165" s="67"/>
      <c r="C165" s="170">
        <v>4.1900000000000004</v>
      </c>
      <c r="D165" s="67">
        <v>4</v>
      </c>
      <c r="E165" s="67" t="s">
        <v>1172</v>
      </c>
      <c r="F165" s="174">
        <f t="shared" si="2"/>
        <v>4.1900000000000004</v>
      </c>
      <c r="I165" s="108" t="s">
        <v>398</v>
      </c>
      <c r="K165" s="119">
        <v>4.21</v>
      </c>
      <c r="L165" s="125">
        <v>4</v>
      </c>
      <c r="M165" s="151" t="s">
        <v>1185</v>
      </c>
      <c r="N165" s="119">
        <v>4.21</v>
      </c>
    </row>
    <row r="166" spans="1:14">
      <c r="A166" s="67" t="s">
        <v>618</v>
      </c>
      <c r="B166" s="67"/>
      <c r="C166" s="170">
        <v>4.1900000000000004</v>
      </c>
      <c r="D166" s="67">
        <v>4</v>
      </c>
      <c r="E166" s="67" t="s">
        <v>1172</v>
      </c>
      <c r="F166" s="174">
        <f t="shared" si="2"/>
        <v>4.1900000000000004</v>
      </c>
      <c r="I166" s="108" t="s">
        <v>1201</v>
      </c>
      <c r="K166" s="119">
        <v>4.21</v>
      </c>
      <c r="L166" s="125">
        <v>4</v>
      </c>
      <c r="M166" s="151" t="s">
        <v>1185</v>
      </c>
      <c r="N166" s="119">
        <v>4.21</v>
      </c>
    </row>
    <row r="167" spans="1:14">
      <c r="A167" s="67" t="s">
        <v>135</v>
      </c>
      <c r="B167" s="67"/>
      <c r="C167" s="170" t="s">
        <v>1373</v>
      </c>
      <c r="D167" s="67">
        <v>4</v>
      </c>
      <c r="E167" s="67" t="s">
        <v>1161</v>
      </c>
      <c r="F167" s="174" t="str">
        <f t="shared" si="2"/>
        <v>4.20</v>
      </c>
      <c r="I167" s="108" t="s">
        <v>1218</v>
      </c>
      <c r="K167" s="119">
        <v>4.21</v>
      </c>
      <c r="L167" s="125">
        <v>4</v>
      </c>
      <c r="M167" s="151" t="s">
        <v>1185</v>
      </c>
      <c r="N167" s="119">
        <v>4.21</v>
      </c>
    </row>
    <row r="168" spans="1:14">
      <c r="A168" s="67" t="s">
        <v>268</v>
      </c>
      <c r="B168" s="67"/>
      <c r="C168" s="170" t="s">
        <v>1373</v>
      </c>
      <c r="D168" s="67">
        <v>4</v>
      </c>
      <c r="E168" s="67" t="s">
        <v>1161</v>
      </c>
      <c r="F168" s="174" t="str">
        <f t="shared" si="2"/>
        <v>4.20</v>
      </c>
      <c r="I168" s="108" t="s">
        <v>273</v>
      </c>
      <c r="K168" s="119">
        <v>4.22</v>
      </c>
      <c r="L168" s="125">
        <v>4</v>
      </c>
      <c r="M168" s="151" t="s">
        <v>1179</v>
      </c>
      <c r="N168" s="119">
        <v>4.22</v>
      </c>
    </row>
    <row r="169" spans="1:14">
      <c r="A169" s="67" t="s">
        <v>1196</v>
      </c>
      <c r="B169" s="67"/>
      <c r="C169" s="170" t="s">
        <v>1373</v>
      </c>
      <c r="D169" s="67">
        <v>4</v>
      </c>
      <c r="E169" s="67" t="s">
        <v>1161</v>
      </c>
      <c r="F169" s="174" t="str">
        <f t="shared" si="2"/>
        <v>4.20</v>
      </c>
      <c r="I169" s="108" t="s">
        <v>936</v>
      </c>
      <c r="K169" s="119">
        <v>4.22</v>
      </c>
      <c r="L169" s="125">
        <v>4</v>
      </c>
      <c r="M169" s="151" t="s">
        <v>1179</v>
      </c>
      <c r="N169" s="119">
        <v>4.22</v>
      </c>
    </row>
    <row r="170" spans="1:14">
      <c r="A170" s="67" t="s">
        <v>464</v>
      </c>
      <c r="B170" s="67"/>
      <c r="C170" s="170" t="s">
        <v>1373</v>
      </c>
      <c r="D170" s="67">
        <v>4</v>
      </c>
      <c r="E170" s="67" t="s">
        <v>1161</v>
      </c>
      <c r="F170" s="174" t="str">
        <f t="shared" si="2"/>
        <v>4.20</v>
      </c>
      <c r="I170" s="108" t="s">
        <v>1224</v>
      </c>
      <c r="K170" s="119">
        <v>4.22</v>
      </c>
      <c r="L170" s="125">
        <v>4</v>
      </c>
      <c r="M170" s="151" t="s">
        <v>1179</v>
      </c>
      <c r="N170" s="119">
        <v>4.22</v>
      </c>
    </row>
    <row r="171" spans="1:14">
      <c r="A171" s="67" t="s">
        <v>398</v>
      </c>
      <c r="B171" s="67"/>
      <c r="C171" s="170">
        <v>4.21</v>
      </c>
      <c r="D171" s="67">
        <v>4</v>
      </c>
      <c r="E171" s="67" t="s">
        <v>1185</v>
      </c>
      <c r="F171" s="174">
        <f t="shared" si="2"/>
        <v>4.21</v>
      </c>
      <c r="I171" s="108" t="s">
        <v>397</v>
      </c>
      <c r="K171" s="119">
        <v>4.2300000000000004</v>
      </c>
      <c r="L171" s="125">
        <v>4</v>
      </c>
      <c r="M171" s="151" t="s">
        <v>1184</v>
      </c>
      <c r="N171" s="119">
        <v>4.2300000000000004</v>
      </c>
    </row>
    <row r="172" spans="1:14">
      <c r="A172" s="67" t="s">
        <v>1201</v>
      </c>
      <c r="B172" s="67"/>
      <c r="C172" s="170">
        <v>4.21</v>
      </c>
      <c r="D172" s="67">
        <v>4</v>
      </c>
      <c r="E172" s="67" t="s">
        <v>1185</v>
      </c>
      <c r="F172" s="174">
        <f t="shared" si="2"/>
        <v>4.21</v>
      </c>
      <c r="I172" s="108" t="s">
        <v>1200</v>
      </c>
      <c r="K172" s="119">
        <v>4.2300000000000004</v>
      </c>
      <c r="L172" s="125">
        <v>4</v>
      </c>
      <c r="M172" s="151" t="s">
        <v>1184</v>
      </c>
      <c r="N172" s="119">
        <v>4.2300000000000004</v>
      </c>
    </row>
    <row r="173" spans="1:14">
      <c r="A173" s="67" t="s">
        <v>1218</v>
      </c>
      <c r="B173" s="67"/>
      <c r="C173" s="170">
        <v>4.21</v>
      </c>
      <c r="D173" s="67">
        <v>4</v>
      </c>
      <c r="E173" s="67" t="s">
        <v>1185</v>
      </c>
      <c r="F173" s="174">
        <f t="shared" si="2"/>
        <v>4.21</v>
      </c>
      <c r="I173" s="108" t="s">
        <v>619</v>
      </c>
      <c r="K173" s="119">
        <v>4.24</v>
      </c>
      <c r="L173" s="125">
        <v>4</v>
      </c>
      <c r="M173" s="151" t="s">
        <v>1188</v>
      </c>
      <c r="N173" s="119">
        <v>4.24</v>
      </c>
    </row>
    <row r="174" spans="1:14">
      <c r="A174" s="67" t="s">
        <v>273</v>
      </c>
      <c r="B174" s="67"/>
      <c r="C174" s="170">
        <v>4.22</v>
      </c>
      <c r="D174" s="67">
        <v>4</v>
      </c>
      <c r="E174" s="67" t="s">
        <v>1179</v>
      </c>
      <c r="F174" s="174">
        <f t="shared" si="2"/>
        <v>4.22</v>
      </c>
      <c r="I174" s="108" t="s">
        <v>1203</v>
      </c>
      <c r="K174" s="119">
        <v>4.24</v>
      </c>
      <c r="L174" s="125">
        <v>4</v>
      </c>
      <c r="M174" s="151" t="s">
        <v>1188</v>
      </c>
      <c r="N174" s="119">
        <v>4.24</v>
      </c>
    </row>
    <row r="175" spans="1:14">
      <c r="A175" s="67" t="s">
        <v>936</v>
      </c>
      <c r="B175" s="67"/>
      <c r="C175" s="170">
        <v>4.22</v>
      </c>
      <c r="D175" s="67">
        <v>4</v>
      </c>
      <c r="E175" s="67" t="s">
        <v>1179</v>
      </c>
      <c r="F175" s="174">
        <f t="shared" si="2"/>
        <v>4.22</v>
      </c>
      <c r="I175" s="108" t="s">
        <v>1215</v>
      </c>
      <c r="K175" s="119">
        <v>4.24</v>
      </c>
      <c r="L175" s="125">
        <v>4</v>
      </c>
      <c r="M175" s="151" t="s">
        <v>1188</v>
      </c>
      <c r="N175" s="119">
        <v>4.24</v>
      </c>
    </row>
    <row r="176" spans="1:14">
      <c r="A176" s="67" t="s">
        <v>1224</v>
      </c>
      <c r="B176" s="67"/>
      <c r="C176" s="170">
        <v>4.22</v>
      </c>
      <c r="D176" s="67">
        <v>4</v>
      </c>
      <c r="E176" s="67" t="s">
        <v>1179</v>
      </c>
      <c r="F176" s="174">
        <f t="shared" si="2"/>
        <v>4.22</v>
      </c>
      <c r="I176" s="108" t="s">
        <v>937</v>
      </c>
      <c r="K176" s="119">
        <v>4.25</v>
      </c>
      <c r="L176" s="125">
        <v>4</v>
      </c>
      <c r="M176" s="151" t="s">
        <v>1204</v>
      </c>
      <c r="N176" s="119">
        <v>4.25</v>
      </c>
    </row>
    <row r="177" spans="1:14">
      <c r="A177" s="67" t="s">
        <v>397</v>
      </c>
      <c r="B177" s="67"/>
      <c r="C177" s="170">
        <v>4.2300000000000004</v>
      </c>
      <c r="D177" s="67">
        <v>4</v>
      </c>
      <c r="E177" s="67" t="s">
        <v>1184</v>
      </c>
      <c r="F177" s="174">
        <f t="shared" si="2"/>
        <v>4.2300000000000004</v>
      </c>
      <c r="I177" s="108" t="s">
        <v>159</v>
      </c>
      <c r="K177" s="119">
        <v>4.26</v>
      </c>
      <c r="L177" s="125">
        <v>4</v>
      </c>
      <c r="M177" s="151" t="s">
        <v>1159</v>
      </c>
      <c r="N177" s="119">
        <v>4.26</v>
      </c>
    </row>
    <row r="178" spans="1:14">
      <c r="A178" s="67" t="s">
        <v>1200</v>
      </c>
      <c r="B178" s="67"/>
      <c r="C178" s="170">
        <v>4.2300000000000004</v>
      </c>
      <c r="D178" s="67">
        <v>4</v>
      </c>
      <c r="E178" s="67" t="s">
        <v>1184</v>
      </c>
      <c r="F178" s="174">
        <f t="shared" si="2"/>
        <v>4.2300000000000004</v>
      </c>
      <c r="I178" s="108" t="s">
        <v>939</v>
      </c>
      <c r="K178" s="119">
        <v>4.26</v>
      </c>
      <c r="L178" s="125">
        <v>4</v>
      </c>
      <c r="M178" s="151" t="s">
        <v>1159</v>
      </c>
      <c r="N178" s="119">
        <v>4.26</v>
      </c>
    </row>
    <row r="179" spans="1:14">
      <c r="A179" s="67" t="s">
        <v>619</v>
      </c>
      <c r="B179" s="67"/>
      <c r="C179" s="170">
        <v>4.24</v>
      </c>
      <c r="D179" s="67">
        <v>4</v>
      </c>
      <c r="E179" s="67" t="s">
        <v>1188</v>
      </c>
      <c r="F179" s="174">
        <f t="shared" si="2"/>
        <v>4.24</v>
      </c>
      <c r="I179" s="108" t="s">
        <v>902</v>
      </c>
      <c r="K179" s="119">
        <v>4.2699999999999996</v>
      </c>
      <c r="L179" s="125">
        <v>4</v>
      </c>
      <c r="M179" s="151" t="s">
        <v>1160</v>
      </c>
      <c r="N179" s="119">
        <v>4.2699999999999996</v>
      </c>
    </row>
    <row r="180" spans="1:14">
      <c r="A180" s="67" t="s">
        <v>1203</v>
      </c>
      <c r="B180" s="67"/>
      <c r="C180" s="170">
        <v>4.24</v>
      </c>
      <c r="D180" s="67">
        <v>4</v>
      </c>
      <c r="E180" s="67" t="s">
        <v>1188</v>
      </c>
      <c r="F180" s="174">
        <f t="shared" si="2"/>
        <v>4.24</v>
      </c>
      <c r="I180" s="108" t="s">
        <v>938</v>
      </c>
      <c r="K180" s="119">
        <v>4.2699999999999996</v>
      </c>
      <c r="L180" s="125">
        <v>4</v>
      </c>
      <c r="M180" s="151" t="s">
        <v>1160</v>
      </c>
      <c r="N180" s="119">
        <v>4.2699999999999996</v>
      </c>
    </row>
    <row r="181" spans="1:14">
      <c r="A181" s="67" t="s">
        <v>1215</v>
      </c>
      <c r="B181" s="67"/>
      <c r="C181" s="170">
        <v>4.24</v>
      </c>
      <c r="D181" s="67">
        <v>4</v>
      </c>
      <c r="E181" s="67" t="s">
        <v>1188</v>
      </c>
      <c r="F181" s="174">
        <f t="shared" si="2"/>
        <v>4.24</v>
      </c>
      <c r="I181" s="108" t="s">
        <v>904</v>
      </c>
      <c r="K181" s="119">
        <v>4.28</v>
      </c>
      <c r="L181" s="125">
        <v>4</v>
      </c>
      <c r="M181" s="151" t="s">
        <v>1164</v>
      </c>
      <c r="N181" s="119">
        <v>4.28</v>
      </c>
    </row>
    <row r="182" spans="1:14">
      <c r="A182" s="67" t="s">
        <v>937</v>
      </c>
      <c r="B182" s="67"/>
      <c r="C182" s="170">
        <v>4.25</v>
      </c>
      <c r="D182" s="67">
        <v>4</v>
      </c>
      <c r="E182" s="67" t="s">
        <v>1204</v>
      </c>
      <c r="F182" s="174">
        <f t="shared" si="2"/>
        <v>4.25</v>
      </c>
      <c r="I182" s="108" t="s">
        <v>940</v>
      </c>
      <c r="K182" s="119">
        <v>4.28</v>
      </c>
      <c r="L182" s="125">
        <v>4</v>
      </c>
      <c r="M182" s="151" t="s">
        <v>1164</v>
      </c>
      <c r="N182" s="119">
        <v>4.28</v>
      </c>
    </row>
    <row r="183" spans="1:14">
      <c r="A183" s="67" t="s">
        <v>159</v>
      </c>
      <c r="B183" s="67"/>
      <c r="C183" s="170">
        <v>4.26</v>
      </c>
      <c r="D183" s="67">
        <v>4</v>
      </c>
      <c r="E183" s="67" t="s">
        <v>1159</v>
      </c>
      <c r="F183" s="174">
        <f t="shared" si="2"/>
        <v>4.26</v>
      </c>
      <c r="I183" s="108" t="s">
        <v>906</v>
      </c>
      <c r="K183" s="119">
        <v>4.29</v>
      </c>
      <c r="L183" s="125">
        <v>4</v>
      </c>
      <c r="M183" s="151" t="s">
        <v>1165</v>
      </c>
      <c r="N183" s="119">
        <v>4.29</v>
      </c>
    </row>
    <row r="184" spans="1:14">
      <c r="A184" s="67" t="s">
        <v>939</v>
      </c>
      <c r="B184" s="67"/>
      <c r="C184" s="170">
        <v>4.26</v>
      </c>
      <c r="D184" s="67">
        <v>4</v>
      </c>
      <c r="E184" s="67" t="s">
        <v>1159</v>
      </c>
      <c r="F184" s="174">
        <f t="shared" si="2"/>
        <v>4.26</v>
      </c>
      <c r="I184" s="108" t="s">
        <v>941</v>
      </c>
      <c r="K184" s="119">
        <v>4.29</v>
      </c>
      <c r="L184" s="125">
        <v>4</v>
      </c>
      <c r="M184" s="151" t="s">
        <v>1165</v>
      </c>
      <c r="N184" s="119">
        <v>4.29</v>
      </c>
    </row>
    <row r="185" spans="1:14">
      <c r="A185" s="67" t="s">
        <v>902</v>
      </c>
      <c r="B185" s="67"/>
      <c r="C185" s="170">
        <v>4.2699999999999996</v>
      </c>
      <c r="D185" s="67">
        <v>4</v>
      </c>
      <c r="E185" s="67" t="s">
        <v>1160</v>
      </c>
      <c r="F185" s="174">
        <f t="shared" si="2"/>
        <v>4.2699999999999996</v>
      </c>
      <c r="I185" s="108" t="s">
        <v>908</v>
      </c>
      <c r="K185" s="119">
        <v>4.3</v>
      </c>
      <c r="L185" s="125">
        <v>4</v>
      </c>
      <c r="M185" s="151" t="s">
        <v>1166</v>
      </c>
      <c r="N185" s="119">
        <v>4.3</v>
      </c>
    </row>
    <row r="186" spans="1:14">
      <c r="A186" s="67" t="s">
        <v>938</v>
      </c>
      <c r="B186" s="67"/>
      <c r="C186" s="170">
        <v>4.2699999999999996</v>
      </c>
      <c r="D186" s="67">
        <v>4</v>
      </c>
      <c r="E186" s="67" t="s">
        <v>1160</v>
      </c>
      <c r="F186" s="174">
        <f t="shared" si="2"/>
        <v>4.2699999999999996</v>
      </c>
      <c r="I186" s="108" t="s">
        <v>943</v>
      </c>
      <c r="K186" s="119">
        <v>4.3</v>
      </c>
      <c r="L186" s="125">
        <v>4</v>
      </c>
      <c r="M186" s="151" t="s">
        <v>1166</v>
      </c>
      <c r="N186" s="119">
        <v>4.3</v>
      </c>
    </row>
    <row r="187" spans="1:14">
      <c r="A187" s="67" t="s">
        <v>904</v>
      </c>
      <c r="B187" s="67"/>
      <c r="C187" s="170">
        <v>4.28</v>
      </c>
      <c r="D187" s="67">
        <v>4</v>
      </c>
      <c r="E187" s="67" t="s">
        <v>1164</v>
      </c>
      <c r="F187" s="174">
        <f t="shared" si="2"/>
        <v>4.28</v>
      </c>
      <c r="I187" s="108" t="s">
        <v>911</v>
      </c>
      <c r="K187" s="119">
        <v>4.3099999999999996</v>
      </c>
      <c r="L187" s="125">
        <v>4</v>
      </c>
      <c r="M187" s="151" t="s">
        <v>1168</v>
      </c>
      <c r="N187" s="119">
        <v>4.3099999999999996</v>
      </c>
    </row>
    <row r="188" spans="1:14">
      <c r="A188" s="67" t="s">
        <v>940</v>
      </c>
      <c r="B188" s="67"/>
      <c r="C188" s="170">
        <v>4.28</v>
      </c>
      <c r="D188" s="67">
        <v>4</v>
      </c>
      <c r="E188" s="67" t="s">
        <v>1164</v>
      </c>
      <c r="F188" s="174">
        <f t="shared" si="2"/>
        <v>4.28</v>
      </c>
      <c r="I188" s="108" t="s">
        <v>913</v>
      </c>
      <c r="K188" s="119">
        <v>4.32</v>
      </c>
      <c r="L188" s="125">
        <v>4</v>
      </c>
      <c r="M188" s="151" t="s">
        <v>1170</v>
      </c>
      <c r="N188" s="119">
        <v>4.32</v>
      </c>
    </row>
    <row r="189" spans="1:14">
      <c r="A189" s="67" t="s">
        <v>906</v>
      </c>
      <c r="B189" s="67"/>
      <c r="C189" s="170">
        <v>4.29</v>
      </c>
      <c r="D189" s="67">
        <v>4</v>
      </c>
      <c r="E189" s="67" t="s">
        <v>1165</v>
      </c>
      <c r="F189" s="174">
        <f t="shared" si="2"/>
        <v>4.29</v>
      </c>
      <c r="I189" s="108" t="s">
        <v>942</v>
      </c>
      <c r="K189" s="119">
        <v>4.32</v>
      </c>
      <c r="L189" s="125">
        <v>4</v>
      </c>
      <c r="M189" s="151" t="s">
        <v>1170</v>
      </c>
      <c r="N189" s="119">
        <v>4.32</v>
      </c>
    </row>
    <row r="190" spans="1:14">
      <c r="A190" s="67" t="s">
        <v>941</v>
      </c>
      <c r="B190" s="67"/>
      <c r="C190" s="170">
        <v>4.29</v>
      </c>
      <c r="D190" s="67">
        <v>4</v>
      </c>
      <c r="E190" s="67" t="s">
        <v>1165</v>
      </c>
      <c r="F190" s="174">
        <f t="shared" si="2"/>
        <v>4.29</v>
      </c>
      <c r="I190" s="108" t="s">
        <v>399</v>
      </c>
      <c r="K190" s="119">
        <v>4.33</v>
      </c>
      <c r="L190" s="125">
        <v>4</v>
      </c>
      <c r="M190" s="151" t="s">
        <v>1186</v>
      </c>
      <c r="N190" s="119">
        <v>4.33</v>
      </c>
    </row>
    <row r="191" spans="1:14">
      <c r="A191" s="67" t="s">
        <v>908</v>
      </c>
      <c r="B191" s="67"/>
      <c r="C191" s="170" t="s">
        <v>1374</v>
      </c>
      <c r="D191" s="67">
        <v>4</v>
      </c>
      <c r="E191" s="67" t="s">
        <v>1166</v>
      </c>
      <c r="F191" s="174" t="str">
        <f t="shared" si="2"/>
        <v>4.30</v>
      </c>
      <c r="I191" s="108" t="s">
        <v>274</v>
      </c>
      <c r="K191" s="119">
        <v>4.34</v>
      </c>
      <c r="L191" s="125">
        <v>4</v>
      </c>
      <c r="M191" s="151" t="s">
        <v>1180</v>
      </c>
      <c r="N191" s="119">
        <v>4.34</v>
      </c>
    </row>
    <row r="192" spans="1:14">
      <c r="A192" s="67" t="s">
        <v>943</v>
      </c>
      <c r="B192" s="67"/>
      <c r="C192" s="170" t="s">
        <v>1374</v>
      </c>
      <c r="D192" s="67">
        <v>4</v>
      </c>
      <c r="E192" s="67" t="s">
        <v>1166</v>
      </c>
      <c r="F192" s="174" t="str">
        <f t="shared" si="2"/>
        <v>4.30</v>
      </c>
      <c r="I192" s="108" t="s">
        <v>276</v>
      </c>
      <c r="K192" s="119">
        <v>4.3499999999999996</v>
      </c>
      <c r="L192" s="125">
        <v>4</v>
      </c>
      <c r="M192" s="151" t="s">
        <v>1182</v>
      </c>
      <c r="N192" s="119">
        <v>4.3499999999999996</v>
      </c>
    </row>
    <row r="193" spans="1:14" ht="15.75" thickBot="1">
      <c r="A193" s="67" t="s">
        <v>911</v>
      </c>
      <c r="B193" s="67"/>
      <c r="C193" s="170">
        <v>4.3099999999999996</v>
      </c>
      <c r="D193" s="67">
        <v>4</v>
      </c>
      <c r="E193" s="67" t="s">
        <v>1168</v>
      </c>
      <c r="F193" s="174">
        <f t="shared" si="2"/>
        <v>4.3099999999999996</v>
      </c>
      <c r="I193" s="108" t="s">
        <v>1199</v>
      </c>
      <c r="K193" s="119">
        <v>4.3499999999999996</v>
      </c>
      <c r="L193" s="125">
        <v>4</v>
      </c>
      <c r="M193" s="151" t="s">
        <v>1182</v>
      </c>
      <c r="N193" s="119">
        <v>4.3499999999999996</v>
      </c>
    </row>
    <row r="194" spans="1:14">
      <c r="A194" s="67" t="s">
        <v>913</v>
      </c>
      <c r="B194" s="67"/>
      <c r="C194" s="170">
        <v>4.32</v>
      </c>
      <c r="D194" s="67">
        <v>4</v>
      </c>
      <c r="E194" s="67" t="s">
        <v>1170</v>
      </c>
      <c r="F194" s="174">
        <f t="shared" si="2"/>
        <v>4.32</v>
      </c>
      <c r="I194" s="126" t="s">
        <v>401</v>
      </c>
      <c r="K194" s="119">
        <v>4.3600000000000003</v>
      </c>
      <c r="L194" s="125">
        <v>4</v>
      </c>
      <c r="M194" s="151" t="s">
        <v>1187</v>
      </c>
      <c r="N194" s="119">
        <v>4.3600000000000003</v>
      </c>
    </row>
    <row r="195" spans="1:14">
      <c r="A195" s="67" t="s">
        <v>942</v>
      </c>
      <c r="B195" s="67"/>
      <c r="C195" s="170">
        <v>4.32</v>
      </c>
      <c r="D195" s="67">
        <v>4</v>
      </c>
      <c r="E195" s="67" t="s">
        <v>1170</v>
      </c>
      <c r="F195" s="174">
        <f t="shared" ref="F195:F258" si="3">C195</f>
        <v>4.32</v>
      </c>
      <c r="I195" s="108" t="s">
        <v>1202</v>
      </c>
      <c r="K195" s="119">
        <v>4.3600000000000003</v>
      </c>
      <c r="L195" s="125">
        <v>4</v>
      </c>
      <c r="M195" s="151" t="s">
        <v>1187</v>
      </c>
      <c r="N195" s="119">
        <v>4.3600000000000003</v>
      </c>
    </row>
    <row r="196" spans="1:14">
      <c r="A196" s="67" t="s">
        <v>399</v>
      </c>
      <c r="B196" s="67"/>
      <c r="C196" s="170">
        <v>4.33</v>
      </c>
      <c r="D196" s="67">
        <v>4</v>
      </c>
      <c r="E196" s="67" t="s">
        <v>1186</v>
      </c>
      <c r="F196" s="174">
        <f t="shared" si="3"/>
        <v>4.33</v>
      </c>
      <c r="I196" s="108" t="s">
        <v>163</v>
      </c>
      <c r="K196" s="119">
        <v>4.37</v>
      </c>
      <c r="L196" s="125">
        <v>4</v>
      </c>
      <c r="M196" s="151" t="s">
        <v>1153</v>
      </c>
      <c r="N196" s="119">
        <v>4.37</v>
      </c>
    </row>
    <row r="197" spans="1:14">
      <c r="A197" s="67" t="s">
        <v>274</v>
      </c>
      <c r="B197" s="67"/>
      <c r="C197" s="170">
        <v>4.34</v>
      </c>
      <c r="D197" s="67">
        <v>4</v>
      </c>
      <c r="E197" s="67" t="s">
        <v>1180</v>
      </c>
      <c r="F197" s="174">
        <f t="shared" si="3"/>
        <v>4.34</v>
      </c>
      <c r="I197" s="108" t="s">
        <v>265</v>
      </c>
      <c r="K197" s="119">
        <v>4.37</v>
      </c>
      <c r="L197" s="125">
        <v>4</v>
      </c>
      <c r="M197" s="151" t="s">
        <v>1153</v>
      </c>
      <c r="N197" s="119">
        <v>4.37</v>
      </c>
    </row>
    <row r="198" spans="1:14">
      <c r="A198" s="67" t="s">
        <v>276</v>
      </c>
      <c r="B198" s="67"/>
      <c r="C198" s="170">
        <v>4.3499999999999996</v>
      </c>
      <c r="D198" s="67">
        <v>4</v>
      </c>
      <c r="E198" s="67" t="s">
        <v>1182</v>
      </c>
      <c r="F198" s="174">
        <f t="shared" si="3"/>
        <v>4.3499999999999996</v>
      </c>
      <c r="I198" s="108" t="s">
        <v>461</v>
      </c>
      <c r="K198" s="119">
        <v>4.37</v>
      </c>
      <c r="L198" s="125">
        <v>4</v>
      </c>
      <c r="M198" s="151" t="s">
        <v>1153</v>
      </c>
      <c r="N198" s="119">
        <v>4.37</v>
      </c>
    </row>
    <row r="199" spans="1:14">
      <c r="A199" s="67" t="s">
        <v>1199</v>
      </c>
      <c r="B199" s="67"/>
      <c r="C199" s="170">
        <v>4.3499999999999996</v>
      </c>
      <c r="D199" s="67">
        <v>4</v>
      </c>
      <c r="E199" s="67" t="s">
        <v>1182</v>
      </c>
      <c r="F199" s="174">
        <f t="shared" si="3"/>
        <v>4.3499999999999996</v>
      </c>
      <c r="I199" s="108" t="s">
        <v>1205</v>
      </c>
      <c r="K199" s="119">
        <v>4.37</v>
      </c>
      <c r="L199" s="125">
        <v>4</v>
      </c>
      <c r="M199" s="151" t="s">
        <v>1153</v>
      </c>
      <c r="N199" s="119">
        <v>4.37</v>
      </c>
    </row>
    <row r="200" spans="1:14">
      <c r="A200" s="67" t="s">
        <v>401</v>
      </c>
      <c r="B200" s="67"/>
      <c r="C200" s="170">
        <v>4.3600000000000003</v>
      </c>
      <c r="D200" s="67">
        <v>4</v>
      </c>
      <c r="E200" s="67" t="s">
        <v>1187</v>
      </c>
      <c r="F200" s="174">
        <f t="shared" si="3"/>
        <v>4.3600000000000003</v>
      </c>
      <c r="I200" s="108" t="s">
        <v>165</v>
      </c>
      <c r="K200" s="119">
        <v>4.38</v>
      </c>
      <c r="L200" s="125">
        <v>4</v>
      </c>
      <c r="M200" s="151" t="s">
        <v>1162</v>
      </c>
      <c r="N200" s="119">
        <v>4.38</v>
      </c>
    </row>
    <row r="201" spans="1:14">
      <c r="A201" s="67" t="s">
        <v>1202</v>
      </c>
      <c r="B201" s="67"/>
      <c r="C201" s="170">
        <v>4.3600000000000003</v>
      </c>
      <c r="D201" s="67">
        <v>4</v>
      </c>
      <c r="E201" s="67" t="s">
        <v>1187</v>
      </c>
      <c r="F201" s="174">
        <f t="shared" si="3"/>
        <v>4.3600000000000003</v>
      </c>
      <c r="I201" s="108" t="s">
        <v>271</v>
      </c>
      <c r="K201" s="119">
        <v>4.38</v>
      </c>
      <c r="L201" s="125">
        <v>4</v>
      </c>
      <c r="M201" s="151" t="s">
        <v>1162</v>
      </c>
      <c r="N201" s="119">
        <v>4.38</v>
      </c>
    </row>
    <row r="202" spans="1:14">
      <c r="A202" s="67" t="s">
        <v>163</v>
      </c>
      <c r="B202" s="67"/>
      <c r="C202" s="170">
        <v>4.37</v>
      </c>
      <c r="D202" s="67">
        <v>4</v>
      </c>
      <c r="E202" s="67" t="s">
        <v>1153</v>
      </c>
      <c r="F202" s="174">
        <f t="shared" si="3"/>
        <v>4.37</v>
      </c>
      <c r="I202" s="108" t="s">
        <v>466</v>
      </c>
      <c r="K202" s="119">
        <v>4.38</v>
      </c>
      <c r="L202" s="125">
        <v>4</v>
      </c>
      <c r="M202" s="151" t="s">
        <v>1162</v>
      </c>
      <c r="N202" s="119">
        <v>4.38</v>
      </c>
    </row>
    <row r="203" spans="1:14">
      <c r="A203" s="67" t="s">
        <v>265</v>
      </c>
      <c r="B203" s="67"/>
      <c r="C203" s="170">
        <v>4.37</v>
      </c>
      <c r="D203" s="67">
        <v>4</v>
      </c>
      <c r="E203" s="67" t="s">
        <v>1153</v>
      </c>
      <c r="F203" s="174">
        <f t="shared" si="3"/>
        <v>4.37</v>
      </c>
      <c r="I203" s="108" t="s">
        <v>1206</v>
      </c>
      <c r="K203" s="119">
        <v>4.3899999999999997</v>
      </c>
      <c r="L203" s="125">
        <v>4</v>
      </c>
      <c r="M203" s="151" t="s">
        <v>1207</v>
      </c>
      <c r="N203" s="119">
        <v>4.3899999999999997</v>
      </c>
    </row>
    <row r="204" spans="1:14">
      <c r="A204" s="67" t="s">
        <v>461</v>
      </c>
      <c r="B204" s="67"/>
      <c r="C204" s="170">
        <v>4.37</v>
      </c>
      <c r="D204" s="67">
        <v>4</v>
      </c>
      <c r="E204" s="67" t="s">
        <v>1153</v>
      </c>
      <c r="F204" s="174">
        <f t="shared" si="3"/>
        <v>4.37</v>
      </c>
      <c r="I204" s="108" t="s">
        <v>134</v>
      </c>
      <c r="K204" s="119">
        <v>4.4000000000000004</v>
      </c>
      <c r="L204" s="125">
        <v>4</v>
      </c>
      <c r="M204" s="151" t="s">
        <v>1157</v>
      </c>
      <c r="N204" s="119">
        <v>4.4000000000000004</v>
      </c>
    </row>
    <row r="205" spans="1:14">
      <c r="A205" s="67" t="s">
        <v>1205</v>
      </c>
      <c r="B205" s="67"/>
      <c r="C205" s="170">
        <v>4.37</v>
      </c>
      <c r="D205" s="67">
        <v>4</v>
      </c>
      <c r="E205" s="67" t="s">
        <v>1153</v>
      </c>
      <c r="F205" s="174">
        <f t="shared" si="3"/>
        <v>4.37</v>
      </c>
      <c r="I205" s="108" t="s">
        <v>251</v>
      </c>
      <c r="K205" s="119">
        <v>4.4000000000000004</v>
      </c>
      <c r="L205" s="125">
        <v>4</v>
      </c>
      <c r="M205" s="151" t="s">
        <v>1157</v>
      </c>
      <c r="N205" s="119">
        <v>4.4000000000000004</v>
      </c>
    </row>
    <row r="206" spans="1:14">
      <c r="A206" s="67" t="s">
        <v>165</v>
      </c>
      <c r="B206" s="67"/>
      <c r="C206" s="170">
        <v>4.38</v>
      </c>
      <c r="D206" s="67">
        <v>4</v>
      </c>
      <c r="E206" s="67" t="s">
        <v>1162</v>
      </c>
      <c r="F206" s="174">
        <f t="shared" si="3"/>
        <v>4.38</v>
      </c>
      <c r="I206" s="108" t="s">
        <v>1190</v>
      </c>
      <c r="K206" s="119">
        <v>4.4000000000000004</v>
      </c>
      <c r="L206" s="125">
        <v>4</v>
      </c>
      <c r="M206" s="151" t="s">
        <v>1157</v>
      </c>
      <c r="N206" s="119">
        <v>4.4000000000000004</v>
      </c>
    </row>
    <row r="207" spans="1:14">
      <c r="A207" s="67" t="s">
        <v>271</v>
      </c>
      <c r="B207" s="67"/>
      <c r="C207" s="170">
        <v>4.38</v>
      </c>
      <c r="D207" s="67">
        <v>4</v>
      </c>
      <c r="E207" s="67" t="s">
        <v>1162</v>
      </c>
      <c r="F207" s="174">
        <f t="shared" si="3"/>
        <v>4.38</v>
      </c>
      <c r="I207" s="108" t="s">
        <v>160</v>
      </c>
      <c r="K207" s="119">
        <v>4.41</v>
      </c>
      <c r="L207" s="125">
        <v>4</v>
      </c>
      <c r="M207" s="151" t="s">
        <v>1156</v>
      </c>
      <c r="N207" s="119">
        <v>4.41</v>
      </c>
    </row>
    <row r="208" spans="1:14">
      <c r="A208" s="67" t="s">
        <v>466</v>
      </c>
      <c r="B208" s="67"/>
      <c r="C208" s="170">
        <v>4.38</v>
      </c>
      <c r="D208" s="67">
        <v>4</v>
      </c>
      <c r="E208" s="67" t="s">
        <v>1162</v>
      </c>
      <c r="F208" s="174">
        <f t="shared" si="3"/>
        <v>4.38</v>
      </c>
      <c r="I208" s="108" t="s">
        <v>252</v>
      </c>
      <c r="K208" s="119">
        <v>4.41</v>
      </c>
      <c r="L208" s="125">
        <v>4</v>
      </c>
      <c r="M208" s="151" t="s">
        <v>1156</v>
      </c>
      <c r="N208" s="119">
        <v>4.41</v>
      </c>
    </row>
    <row r="209" spans="1:14">
      <c r="A209" s="67" t="s">
        <v>1206</v>
      </c>
      <c r="B209" s="67"/>
      <c r="C209" s="170">
        <v>4.3899999999999997</v>
      </c>
      <c r="D209" s="67">
        <v>4</v>
      </c>
      <c r="E209" s="67" t="s">
        <v>1207</v>
      </c>
      <c r="F209" s="174">
        <f t="shared" si="3"/>
        <v>4.3899999999999997</v>
      </c>
      <c r="I209" s="108" t="s">
        <v>456</v>
      </c>
      <c r="K209" s="119">
        <v>4.41</v>
      </c>
      <c r="L209" s="125">
        <v>4</v>
      </c>
      <c r="M209" s="151" t="s">
        <v>1156</v>
      </c>
      <c r="N209" s="119">
        <v>4.41</v>
      </c>
    </row>
    <row r="210" spans="1:14">
      <c r="A210" s="67" t="s">
        <v>134</v>
      </c>
      <c r="B210" s="67"/>
      <c r="C210" s="170" t="s">
        <v>1375</v>
      </c>
      <c r="D210" s="67">
        <v>4</v>
      </c>
      <c r="E210" s="67" t="s">
        <v>1157</v>
      </c>
      <c r="F210" s="174" t="str">
        <f t="shared" si="3"/>
        <v>4.40</v>
      </c>
      <c r="I210" s="108" t="s">
        <v>260</v>
      </c>
      <c r="K210" s="119">
        <v>4.42</v>
      </c>
      <c r="L210" s="125">
        <v>4</v>
      </c>
      <c r="M210" s="151" t="s">
        <v>1176</v>
      </c>
      <c r="N210" s="119">
        <v>4.42</v>
      </c>
    </row>
    <row r="211" spans="1:14">
      <c r="A211" s="67" t="s">
        <v>251</v>
      </c>
      <c r="B211" s="67"/>
      <c r="C211" s="170" t="s">
        <v>1375</v>
      </c>
      <c r="D211" s="67">
        <v>4</v>
      </c>
      <c r="E211" s="67" t="s">
        <v>1157</v>
      </c>
      <c r="F211" s="174" t="str">
        <f t="shared" si="3"/>
        <v>4.40</v>
      </c>
      <c r="I211" s="108" t="s">
        <v>1191</v>
      </c>
      <c r="K211" s="119">
        <v>4.42</v>
      </c>
      <c r="L211" s="125">
        <v>4</v>
      </c>
      <c r="M211" s="151" t="s">
        <v>1176</v>
      </c>
      <c r="N211" s="119">
        <v>4.42</v>
      </c>
    </row>
    <row r="212" spans="1:14">
      <c r="A212" s="67" t="s">
        <v>1190</v>
      </c>
      <c r="B212" s="67"/>
      <c r="C212" s="170" t="s">
        <v>1375</v>
      </c>
      <c r="D212" s="67">
        <v>4</v>
      </c>
      <c r="E212" s="67" t="s">
        <v>1157</v>
      </c>
      <c r="F212" s="174" t="str">
        <f t="shared" si="3"/>
        <v>4.40</v>
      </c>
      <c r="I212" s="108" t="s">
        <v>1220</v>
      </c>
      <c r="K212" s="119">
        <v>4.43</v>
      </c>
      <c r="L212" s="125">
        <v>4</v>
      </c>
      <c r="M212" s="151" t="s">
        <v>1221</v>
      </c>
      <c r="N212" s="119">
        <v>4.43</v>
      </c>
    </row>
    <row r="213" spans="1:14">
      <c r="A213" s="67" t="s">
        <v>160</v>
      </c>
      <c r="B213" s="67"/>
      <c r="C213" s="170">
        <v>4.41</v>
      </c>
      <c r="D213" s="67">
        <v>4</v>
      </c>
      <c r="E213" s="67" t="s">
        <v>1156</v>
      </c>
      <c r="F213" s="174">
        <f t="shared" si="3"/>
        <v>4.41</v>
      </c>
      <c r="I213" s="108" t="s">
        <v>131</v>
      </c>
      <c r="K213" s="119">
        <v>4.4400000000000004</v>
      </c>
      <c r="L213" s="125">
        <v>4</v>
      </c>
      <c r="M213" s="151" t="s">
        <v>1144</v>
      </c>
      <c r="N213" s="119">
        <v>4.4400000000000004</v>
      </c>
    </row>
    <row r="214" spans="1:14">
      <c r="A214" s="67" t="s">
        <v>252</v>
      </c>
      <c r="B214" s="67"/>
      <c r="C214" s="170">
        <v>4.41</v>
      </c>
      <c r="D214" s="67">
        <v>4</v>
      </c>
      <c r="E214" s="67" t="s">
        <v>1156</v>
      </c>
      <c r="F214" s="174">
        <f t="shared" si="3"/>
        <v>4.41</v>
      </c>
      <c r="I214" s="108" t="s">
        <v>255</v>
      </c>
      <c r="K214" s="119">
        <v>4.4400000000000004</v>
      </c>
      <c r="L214" s="125">
        <v>4</v>
      </c>
      <c r="M214" s="151" t="s">
        <v>1144</v>
      </c>
      <c r="N214" s="119">
        <v>4.4400000000000004</v>
      </c>
    </row>
    <row r="215" spans="1:14">
      <c r="A215" s="67" t="s">
        <v>456</v>
      </c>
      <c r="B215" s="67"/>
      <c r="C215" s="170">
        <v>4.41</v>
      </c>
      <c r="D215" s="67">
        <v>4</v>
      </c>
      <c r="E215" s="67" t="s">
        <v>1156</v>
      </c>
      <c r="F215" s="174">
        <f t="shared" si="3"/>
        <v>4.41</v>
      </c>
      <c r="I215" s="108" t="s">
        <v>396</v>
      </c>
      <c r="K215" s="119">
        <v>4.45</v>
      </c>
      <c r="L215" s="125">
        <v>4</v>
      </c>
      <c r="M215" s="151" t="s">
        <v>1183</v>
      </c>
      <c r="N215" s="119">
        <v>4.45</v>
      </c>
    </row>
    <row r="216" spans="1:14">
      <c r="A216" s="67" t="s">
        <v>260</v>
      </c>
      <c r="B216" s="67"/>
      <c r="C216" s="170">
        <v>4.42</v>
      </c>
      <c r="D216" s="67">
        <v>4</v>
      </c>
      <c r="E216" s="67" t="s">
        <v>1176</v>
      </c>
      <c r="F216" s="174">
        <f t="shared" si="3"/>
        <v>4.42</v>
      </c>
      <c r="I216" s="108" t="s">
        <v>924</v>
      </c>
      <c r="K216" s="119">
        <v>4.46</v>
      </c>
      <c r="L216" s="125">
        <v>4</v>
      </c>
      <c r="M216" s="151" t="s">
        <v>1174</v>
      </c>
      <c r="N216" s="119">
        <v>4.46</v>
      </c>
    </row>
    <row r="217" spans="1:14">
      <c r="A217" s="67" t="s">
        <v>1191</v>
      </c>
      <c r="B217" s="67"/>
      <c r="C217" s="170">
        <v>4.42</v>
      </c>
      <c r="D217" s="67">
        <v>4</v>
      </c>
      <c r="E217" s="67" t="s">
        <v>1176</v>
      </c>
      <c r="F217" s="174">
        <f t="shared" si="3"/>
        <v>4.42</v>
      </c>
      <c r="I217" s="108" t="s">
        <v>1210</v>
      </c>
      <c r="K217" s="119">
        <v>4.46</v>
      </c>
      <c r="L217" s="125">
        <v>4</v>
      </c>
      <c r="M217" s="151" t="s">
        <v>1174</v>
      </c>
      <c r="N217" s="119">
        <v>4.46</v>
      </c>
    </row>
    <row r="218" spans="1:14">
      <c r="A218" s="67" t="s">
        <v>1220</v>
      </c>
      <c r="B218" s="67"/>
      <c r="C218" s="170">
        <v>4.43</v>
      </c>
      <c r="D218" s="67">
        <v>4</v>
      </c>
      <c r="E218" s="67" t="s">
        <v>1221</v>
      </c>
      <c r="F218" s="174">
        <f t="shared" si="3"/>
        <v>4.43</v>
      </c>
      <c r="I218" s="108" t="s">
        <v>910</v>
      </c>
      <c r="K218" s="119">
        <v>4.47</v>
      </c>
      <c r="L218" s="125">
        <v>4</v>
      </c>
      <c r="M218" s="151" t="s">
        <v>1167</v>
      </c>
      <c r="N218" s="119">
        <v>4.47</v>
      </c>
    </row>
    <row r="219" spans="1:14">
      <c r="A219" s="67" t="s">
        <v>131</v>
      </c>
      <c r="B219" s="67"/>
      <c r="C219" s="170">
        <v>4.4400000000000004</v>
      </c>
      <c r="D219" s="67">
        <v>4</v>
      </c>
      <c r="E219" s="67" t="s">
        <v>1144</v>
      </c>
      <c r="F219" s="174">
        <f t="shared" si="3"/>
        <v>4.4400000000000004</v>
      </c>
      <c r="I219" s="108" t="s">
        <v>208</v>
      </c>
      <c r="K219" s="119">
        <v>4.47</v>
      </c>
      <c r="L219" s="125">
        <v>4</v>
      </c>
      <c r="M219" s="151" t="s">
        <v>1167</v>
      </c>
      <c r="N219" s="119">
        <v>4.47</v>
      </c>
    </row>
    <row r="220" spans="1:14">
      <c r="A220" s="67" t="s">
        <v>255</v>
      </c>
      <c r="B220" s="67"/>
      <c r="C220" s="170">
        <v>4.4400000000000004</v>
      </c>
      <c r="D220" s="67">
        <v>4</v>
      </c>
      <c r="E220" s="67" t="s">
        <v>1144</v>
      </c>
      <c r="F220" s="174">
        <f t="shared" si="3"/>
        <v>4.4400000000000004</v>
      </c>
      <c r="I220" s="108" t="s">
        <v>1213</v>
      </c>
      <c r="K220" s="119">
        <v>4.47</v>
      </c>
      <c r="L220" s="125">
        <v>4</v>
      </c>
      <c r="M220" s="151" t="s">
        <v>1167</v>
      </c>
      <c r="N220" s="119">
        <v>4.47</v>
      </c>
    </row>
    <row r="221" spans="1:14">
      <c r="A221" s="67" t="s">
        <v>396</v>
      </c>
      <c r="B221" s="67"/>
      <c r="C221" s="170">
        <v>4.45</v>
      </c>
      <c r="D221" s="67">
        <v>4</v>
      </c>
      <c r="E221" s="67" t="s">
        <v>1183</v>
      </c>
      <c r="F221" s="174">
        <f t="shared" si="3"/>
        <v>4.45</v>
      </c>
      <c r="I221" s="108" t="s">
        <v>1217</v>
      </c>
      <c r="K221" s="119">
        <v>4.47</v>
      </c>
      <c r="L221" s="125">
        <v>4</v>
      </c>
      <c r="M221" s="151" t="s">
        <v>1167</v>
      </c>
      <c r="N221" s="119">
        <v>4.47</v>
      </c>
    </row>
    <row r="222" spans="1:14">
      <c r="A222" s="67" t="s">
        <v>924</v>
      </c>
      <c r="B222" s="67"/>
      <c r="C222" s="170">
        <v>4.46</v>
      </c>
      <c r="D222" s="67">
        <v>4</v>
      </c>
      <c r="E222" s="67" t="s">
        <v>1174</v>
      </c>
      <c r="F222" s="174">
        <f t="shared" si="3"/>
        <v>4.46</v>
      </c>
      <c r="I222" s="108" t="s">
        <v>133</v>
      </c>
      <c r="K222" s="119">
        <v>4.4800000000000004</v>
      </c>
      <c r="L222" s="125">
        <v>4</v>
      </c>
      <c r="M222" s="151" t="s">
        <v>1145</v>
      </c>
      <c r="N222" s="119">
        <v>4.4800000000000004</v>
      </c>
    </row>
    <row r="223" spans="1:14">
      <c r="A223" s="67" t="s">
        <v>1210</v>
      </c>
      <c r="B223" s="67"/>
      <c r="C223" s="170">
        <v>4.46</v>
      </c>
      <c r="D223" s="67">
        <v>4</v>
      </c>
      <c r="E223" s="67" t="s">
        <v>1174</v>
      </c>
      <c r="F223" s="174">
        <f t="shared" si="3"/>
        <v>4.46</v>
      </c>
      <c r="I223" s="108" t="s">
        <v>269</v>
      </c>
      <c r="K223" s="119">
        <v>4.49</v>
      </c>
      <c r="L223" s="125">
        <v>4</v>
      </c>
      <c r="M223" s="151" t="s">
        <v>1177</v>
      </c>
      <c r="N223" s="119">
        <v>4.49</v>
      </c>
    </row>
    <row r="224" spans="1:14">
      <c r="A224" s="67" t="s">
        <v>910</v>
      </c>
      <c r="B224" s="67"/>
      <c r="C224" s="170">
        <v>4.47</v>
      </c>
      <c r="D224" s="67">
        <v>4</v>
      </c>
      <c r="E224" s="67" t="s">
        <v>1167</v>
      </c>
      <c r="F224" s="174">
        <f t="shared" si="3"/>
        <v>4.47</v>
      </c>
      <c r="I224" s="108" t="s">
        <v>1197</v>
      </c>
      <c r="K224" s="119">
        <v>4.49</v>
      </c>
      <c r="L224" s="125">
        <v>4</v>
      </c>
      <c r="M224" s="151" t="s">
        <v>1177</v>
      </c>
      <c r="N224" s="119">
        <v>4.49</v>
      </c>
    </row>
    <row r="225" spans="1:14">
      <c r="A225" s="67" t="s">
        <v>208</v>
      </c>
      <c r="B225" s="67"/>
      <c r="C225" s="170">
        <v>4.47</v>
      </c>
      <c r="D225" s="67">
        <v>4</v>
      </c>
      <c r="E225" s="67" t="s">
        <v>1167</v>
      </c>
      <c r="F225" s="174">
        <f t="shared" si="3"/>
        <v>4.47</v>
      </c>
      <c r="I225" s="108" t="s">
        <v>465</v>
      </c>
      <c r="K225" s="119">
        <v>4.49</v>
      </c>
      <c r="L225" s="125">
        <v>4</v>
      </c>
      <c r="M225" s="151" t="s">
        <v>1177</v>
      </c>
      <c r="N225" s="119">
        <v>4.49</v>
      </c>
    </row>
    <row r="226" spans="1:14">
      <c r="A226" s="67" t="s">
        <v>1213</v>
      </c>
      <c r="B226" s="67"/>
      <c r="C226" s="170">
        <v>4.47</v>
      </c>
      <c r="D226" s="67">
        <v>4</v>
      </c>
      <c r="E226" s="67" t="s">
        <v>1167</v>
      </c>
      <c r="F226" s="174">
        <f t="shared" si="3"/>
        <v>4.47</v>
      </c>
      <c r="I226" s="108" t="s">
        <v>1222</v>
      </c>
      <c r="K226" s="119">
        <v>4.5</v>
      </c>
      <c r="L226" s="125">
        <v>4</v>
      </c>
      <c r="M226" s="151" t="s">
        <v>1223</v>
      </c>
      <c r="N226" s="119">
        <v>4.5</v>
      </c>
    </row>
    <row r="227" spans="1:14">
      <c r="A227" s="67" t="s">
        <v>1217</v>
      </c>
      <c r="B227" s="67"/>
      <c r="C227" s="170">
        <v>4.47</v>
      </c>
      <c r="D227" s="67">
        <v>4</v>
      </c>
      <c r="E227" s="67" t="s">
        <v>1167</v>
      </c>
      <c r="F227" s="174">
        <f t="shared" si="3"/>
        <v>4.47</v>
      </c>
      <c r="I227" s="108" t="s">
        <v>457</v>
      </c>
      <c r="K227" s="119">
        <v>4.51</v>
      </c>
      <c r="L227" s="125">
        <v>4</v>
      </c>
      <c r="M227" s="151" t="s">
        <v>1214</v>
      </c>
      <c r="N227" s="119">
        <v>4.51</v>
      </c>
    </row>
    <row r="228" spans="1:14">
      <c r="A228" s="67" t="s">
        <v>133</v>
      </c>
      <c r="B228" s="67"/>
      <c r="C228" s="170">
        <v>4.4800000000000004</v>
      </c>
      <c r="D228" s="67">
        <v>4</v>
      </c>
      <c r="E228" s="67" t="s">
        <v>1145</v>
      </c>
      <c r="F228" s="174">
        <f t="shared" si="3"/>
        <v>4.4800000000000004</v>
      </c>
      <c r="I228" s="106" t="s">
        <v>250</v>
      </c>
      <c r="K228" s="119">
        <v>4.5199999999999996</v>
      </c>
      <c r="L228" s="125">
        <v>4</v>
      </c>
      <c r="M228" s="151" t="s">
        <v>1173</v>
      </c>
      <c r="N228" s="119">
        <v>4.5199999999999996</v>
      </c>
    </row>
    <row r="229" spans="1:14">
      <c r="A229" s="67" t="s">
        <v>269</v>
      </c>
      <c r="B229" s="67"/>
      <c r="C229" s="170">
        <v>4.49</v>
      </c>
      <c r="D229" s="67">
        <v>4</v>
      </c>
      <c r="E229" s="67" t="s">
        <v>1177</v>
      </c>
      <c r="F229" s="174">
        <f t="shared" si="3"/>
        <v>4.49</v>
      </c>
      <c r="I229" s="106" t="s">
        <v>835</v>
      </c>
      <c r="J229" s="128"/>
      <c r="K229" s="119">
        <v>5.01</v>
      </c>
      <c r="L229" s="125">
        <v>5</v>
      </c>
      <c r="M229" s="151" t="s">
        <v>1226</v>
      </c>
      <c r="N229" s="119">
        <v>5.01</v>
      </c>
    </row>
    <row r="230" spans="1:14">
      <c r="A230" s="67" t="s">
        <v>1197</v>
      </c>
      <c r="B230" s="67"/>
      <c r="C230" s="170">
        <v>4.49</v>
      </c>
      <c r="D230" s="67">
        <v>4</v>
      </c>
      <c r="E230" s="67" t="s">
        <v>1177</v>
      </c>
      <c r="F230" s="174">
        <f t="shared" si="3"/>
        <v>4.49</v>
      </c>
      <c r="I230" s="106" t="s">
        <v>835</v>
      </c>
      <c r="J230" s="128"/>
      <c r="K230" s="119">
        <v>5.01</v>
      </c>
      <c r="L230" s="125">
        <v>5</v>
      </c>
      <c r="M230" s="151" t="s">
        <v>1226</v>
      </c>
      <c r="N230" s="119">
        <v>5.01</v>
      </c>
    </row>
    <row r="231" spans="1:14">
      <c r="A231" s="67" t="s">
        <v>465</v>
      </c>
      <c r="B231" s="67"/>
      <c r="C231" s="170">
        <v>4.49</v>
      </c>
      <c r="D231" s="67">
        <v>4</v>
      </c>
      <c r="E231" s="67" t="s">
        <v>1177</v>
      </c>
      <c r="F231" s="174">
        <f t="shared" si="3"/>
        <v>4.49</v>
      </c>
      <c r="I231" s="130" t="s">
        <v>241</v>
      </c>
      <c r="J231" s="131"/>
      <c r="K231" s="119">
        <v>5.01</v>
      </c>
      <c r="L231" s="125">
        <v>5</v>
      </c>
      <c r="M231" s="151" t="s">
        <v>1226</v>
      </c>
      <c r="N231" s="119">
        <v>5.01</v>
      </c>
    </row>
    <row r="232" spans="1:14">
      <c r="A232" s="67" t="s">
        <v>1222</v>
      </c>
      <c r="B232" s="67"/>
      <c r="C232" s="170" t="s">
        <v>1376</v>
      </c>
      <c r="D232" s="67">
        <v>4</v>
      </c>
      <c r="E232" s="67" t="s">
        <v>1223</v>
      </c>
      <c r="F232" s="174" t="str">
        <f t="shared" si="3"/>
        <v>4.50</v>
      </c>
      <c r="I232" s="106" t="s">
        <v>1263</v>
      </c>
      <c r="J232" s="128"/>
      <c r="K232" s="119">
        <v>5.01</v>
      </c>
      <c r="L232" s="125">
        <v>5</v>
      </c>
      <c r="M232" s="152" t="s">
        <v>1226</v>
      </c>
      <c r="N232" s="119">
        <v>5.01</v>
      </c>
    </row>
    <row r="233" spans="1:14">
      <c r="A233" s="67" t="s">
        <v>457</v>
      </c>
      <c r="B233" s="67"/>
      <c r="C233" s="170">
        <v>4.51</v>
      </c>
      <c r="D233" s="67">
        <v>4</v>
      </c>
      <c r="E233" s="67" t="s">
        <v>1214</v>
      </c>
      <c r="F233" s="174">
        <f t="shared" si="3"/>
        <v>4.51</v>
      </c>
      <c r="I233" s="106" t="s">
        <v>121</v>
      </c>
      <c r="J233" s="128"/>
      <c r="K233" s="119">
        <v>5.0199999999999996</v>
      </c>
      <c r="L233" s="125">
        <v>5</v>
      </c>
      <c r="M233" s="151" t="s">
        <v>682</v>
      </c>
      <c r="N233" s="119">
        <v>5.0199999999999996</v>
      </c>
    </row>
    <row r="234" spans="1:14">
      <c r="A234" s="67" t="s">
        <v>457</v>
      </c>
      <c r="B234" s="67"/>
      <c r="C234" s="170">
        <v>4.51</v>
      </c>
      <c r="D234" s="67">
        <v>4</v>
      </c>
      <c r="E234" s="67" t="s">
        <v>1214</v>
      </c>
      <c r="F234" s="174">
        <f t="shared" si="3"/>
        <v>4.51</v>
      </c>
      <c r="I234" s="106" t="s">
        <v>239</v>
      </c>
      <c r="J234" s="128"/>
      <c r="K234" s="119">
        <v>5.0199999999999996</v>
      </c>
      <c r="L234" s="125">
        <v>5</v>
      </c>
      <c r="M234" s="151" t="s">
        <v>682</v>
      </c>
      <c r="N234" s="119">
        <v>5.0199999999999996</v>
      </c>
    </row>
    <row r="235" spans="1:14">
      <c r="A235" s="67" t="s">
        <v>250</v>
      </c>
      <c r="B235" s="67"/>
      <c r="C235" s="170">
        <v>4.5199999999999996</v>
      </c>
      <c r="D235" s="67">
        <v>4</v>
      </c>
      <c r="E235" s="67" t="s">
        <v>1173</v>
      </c>
      <c r="F235" s="174">
        <f t="shared" si="3"/>
        <v>4.5199999999999996</v>
      </c>
      <c r="I235" s="106" t="s">
        <v>1262</v>
      </c>
      <c r="J235" s="128"/>
      <c r="K235" s="119">
        <v>5.0199999999999996</v>
      </c>
      <c r="L235" s="125">
        <v>5</v>
      </c>
      <c r="M235" s="152" t="s">
        <v>682</v>
      </c>
      <c r="N235" s="119">
        <v>5.0199999999999996</v>
      </c>
    </row>
    <row r="236" spans="1:14">
      <c r="A236" s="67" t="s">
        <v>1377</v>
      </c>
      <c r="B236" s="67"/>
      <c r="C236" s="170">
        <v>4.53</v>
      </c>
      <c r="D236" s="67">
        <v>4</v>
      </c>
      <c r="E236" s="67" t="s">
        <v>1378</v>
      </c>
      <c r="F236" s="174">
        <f t="shared" si="3"/>
        <v>4.53</v>
      </c>
      <c r="I236" s="106" t="s">
        <v>893</v>
      </c>
      <c r="J236" s="128"/>
      <c r="K236" s="119">
        <v>5.0299999999999994</v>
      </c>
      <c r="L236" s="125">
        <v>5</v>
      </c>
      <c r="M236" s="151" t="s">
        <v>1230</v>
      </c>
      <c r="N236" s="119">
        <v>5.0299999999999994</v>
      </c>
    </row>
    <row r="237" spans="1:14">
      <c r="A237" s="67" t="s">
        <v>835</v>
      </c>
      <c r="B237" s="67"/>
      <c r="C237" s="170">
        <v>5.01</v>
      </c>
      <c r="D237" s="67">
        <v>5</v>
      </c>
      <c r="E237" s="67" t="s">
        <v>1226</v>
      </c>
      <c r="F237" s="174">
        <f t="shared" si="3"/>
        <v>5.01</v>
      </c>
      <c r="I237" s="106" t="s">
        <v>1256</v>
      </c>
      <c r="J237" s="128"/>
      <c r="K237" s="119">
        <v>5.0299999999999994</v>
      </c>
      <c r="L237" s="125">
        <v>5</v>
      </c>
      <c r="M237" s="152" t="s">
        <v>1230</v>
      </c>
      <c r="N237" s="119">
        <v>5.0299999999999994</v>
      </c>
    </row>
    <row r="238" spans="1:14">
      <c r="A238" s="67" t="s">
        <v>835</v>
      </c>
      <c r="B238" s="67"/>
      <c r="C238" s="170">
        <v>5.01</v>
      </c>
      <c r="D238" s="67">
        <v>5</v>
      </c>
      <c r="E238" s="67" t="s">
        <v>1226</v>
      </c>
      <c r="F238" s="174">
        <f t="shared" si="3"/>
        <v>5.01</v>
      </c>
      <c r="I238" s="106" t="s">
        <v>1271</v>
      </c>
      <c r="J238" s="128"/>
      <c r="K238" s="119">
        <v>5.0299999999999994</v>
      </c>
      <c r="L238" s="125">
        <v>5</v>
      </c>
      <c r="M238" s="152" t="s">
        <v>1230</v>
      </c>
      <c r="N238" s="119">
        <v>5.0299999999999994</v>
      </c>
    </row>
    <row r="239" spans="1:14">
      <c r="A239" s="67" t="s">
        <v>241</v>
      </c>
      <c r="B239" s="67"/>
      <c r="C239" s="170">
        <v>5.01</v>
      </c>
      <c r="D239" s="67">
        <v>5</v>
      </c>
      <c r="E239" s="67" t="s">
        <v>1226</v>
      </c>
      <c r="F239" s="174">
        <f t="shared" si="3"/>
        <v>5.01</v>
      </c>
      <c r="I239" s="106" t="s">
        <v>1260</v>
      </c>
      <c r="J239" s="128"/>
      <c r="K239" s="119">
        <v>5.0399999999999991</v>
      </c>
      <c r="L239" s="125">
        <v>5</v>
      </c>
      <c r="M239" s="152" t="s">
        <v>593</v>
      </c>
      <c r="N239" s="119">
        <v>5.0399999999999991</v>
      </c>
    </row>
    <row r="240" spans="1:14">
      <c r="A240" s="67" t="s">
        <v>1263</v>
      </c>
      <c r="B240" s="67"/>
      <c r="C240" s="170">
        <v>5.01</v>
      </c>
      <c r="D240" s="67">
        <v>5</v>
      </c>
      <c r="E240" s="67" t="s">
        <v>1226</v>
      </c>
      <c r="F240" s="174">
        <f t="shared" si="3"/>
        <v>5.01</v>
      </c>
      <c r="I240" s="106" t="s">
        <v>330</v>
      </c>
      <c r="J240" s="128"/>
      <c r="K240" s="119">
        <v>5.0599999999999996</v>
      </c>
      <c r="L240" s="125">
        <v>5</v>
      </c>
      <c r="M240" s="151" t="s">
        <v>1244</v>
      </c>
      <c r="N240" s="119">
        <v>5.0599999999999996</v>
      </c>
    </row>
    <row r="241" spans="1:14">
      <c r="A241" s="67" t="s">
        <v>121</v>
      </c>
      <c r="B241" s="67"/>
      <c r="C241" s="170">
        <v>5.0199999999999996</v>
      </c>
      <c r="D241" s="67">
        <v>5</v>
      </c>
      <c r="E241" s="67" t="s">
        <v>682</v>
      </c>
      <c r="F241" s="174">
        <f t="shared" si="3"/>
        <v>5.0199999999999996</v>
      </c>
      <c r="I241" s="106" t="s">
        <v>392</v>
      </c>
      <c r="J241" s="128"/>
      <c r="K241" s="119">
        <v>5.0599999999999996</v>
      </c>
      <c r="L241" s="125">
        <v>5</v>
      </c>
      <c r="M241" s="151" t="s">
        <v>1244</v>
      </c>
      <c r="N241" s="119">
        <v>5.0599999999999996</v>
      </c>
    </row>
    <row r="242" spans="1:14">
      <c r="A242" s="67" t="s">
        <v>239</v>
      </c>
      <c r="B242" s="67"/>
      <c r="C242" s="170">
        <v>5.0199999999999996</v>
      </c>
      <c r="D242" s="67">
        <v>5</v>
      </c>
      <c r="E242" s="67" t="s">
        <v>682</v>
      </c>
      <c r="F242" s="174">
        <f t="shared" si="3"/>
        <v>5.0199999999999996</v>
      </c>
      <c r="I242" s="106" t="s">
        <v>235</v>
      </c>
      <c r="J242" s="128"/>
      <c r="K242" s="119">
        <v>5.07</v>
      </c>
      <c r="L242" s="125">
        <v>5</v>
      </c>
      <c r="M242" s="151" t="s">
        <v>32</v>
      </c>
      <c r="N242" s="119">
        <v>5.07</v>
      </c>
    </row>
    <row r="243" spans="1:14">
      <c r="A243" s="67" t="s">
        <v>1262</v>
      </c>
      <c r="B243" s="67"/>
      <c r="C243" s="170">
        <v>5.0199999999999996</v>
      </c>
      <c r="D243" s="67">
        <v>5</v>
      </c>
      <c r="E243" s="67" t="s">
        <v>682</v>
      </c>
      <c r="F243" s="174">
        <f t="shared" si="3"/>
        <v>5.0199999999999996</v>
      </c>
      <c r="I243" s="106" t="s">
        <v>843</v>
      </c>
      <c r="J243" s="128"/>
      <c r="K243" s="119">
        <v>5.09</v>
      </c>
      <c r="L243" s="125">
        <v>5</v>
      </c>
      <c r="M243" s="151" t="s">
        <v>1228</v>
      </c>
      <c r="N243" s="119">
        <v>5.09</v>
      </c>
    </row>
    <row r="244" spans="1:14">
      <c r="A244" s="67" t="s">
        <v>893</v>
      </c>
      <c r="B244" s="67"/>
      <c r="C244" s="170">
        <v>5.03</v>
      </c>
      <c r="D244" s="67">
        <v>5</v>
      </c>
      <c r="E244" s="67" t="s">
        <v>1230</v>
      </c>
      <c r="F244" s="174">
        <f t="shared" si="3"/>
        <v>5.03</v>
      </c>
      <c r="I244" s="106" t="s">
        <v>107</v>
      </c>
      <c r="J244" s="128"/>
      <c r="K244" s="129">
        <v>5.0999999999999996</v>
      </c>
      <c r="L244" s="125">
        <v>5</v>
      </c>
      <c r="M244" s="151" t="s">
        <v>1235</v>
      </c>
      <c r="N244" s="129">
        <v>5.0999999999999996</v>
      </c>
    </row>
    <row r="245" spans="1:14">
      <c r="A245" s="67" t="s">
        <v>1256</v>
      </c>
      <c r="B245" s="67"/>
      <c r="C245" s="170">
        <v>5.03</v>
      </c>
      <c r="D245" s="67">
        <v>5</v>
      </c>
      <c r="E245" s="67" t="s">
        <v>1230</v>
      </c>
      <c r="F245" s="174">
        <f t="shared" si="3"/>
        <v>5.03</v>
      </c>
      <c r="I245" s="106" t="s">
        <v>227</v>
      </c>
      <c r="J245" s="128"/>
      <c r="K245" s="129">
        <v>5.0999999999999996</v>
      </c>
      <c r="L245" s="125">
        <v>5</v>
      </c>
      <c r="M245" s="151" t="s">
        <v>1235</v>
      </c>
      <c r="N245" s="129">
        <v>5.0999999999999996</v>
      </c>
    </row>
    <row r="246" spans="1:14">
      <c r="A246" s="67" t="s">
        <v>1271</v>
      </c>
      <c r="B246" s="67"/>
      <c r="C246" s="170">
        <v>5.03</v>
      </c>
      <c r="D246" s="67">
        <v>5</v>
      </c>
      <c r="E246" s="67" t="s">
        <v>1230</v>
      </c>
      <c r="F246" s="174">
        <f t="shared" si="3"/>
        <v>5.03</v>
      </c>
      <c r="I246" s="106" t="s">
        <v>454</v>
      </c>
      <c r="J246" s="128"/>
      <c r="K246" s="129">
        <v>5.0999999999999996</v>
      </c>
      <c r="L246" s="125">
        <v>5</v>
      </c>
      <c r="M246" s="152" t="s">
        <v>1235</v>
      </c>
      <c r="N246" s="129">
        <v>5.0999999999999996</v>
      </c>
    </row>
    <row r="247" spans="1:14">
      <c r="A247" s="67" t="s">
        <v>1260</v>
      </c>
      <c r="B247" s="67"/>
      <c r="C247" s="170">
        <v>5.04</v>
      </c>
      <c r="D247" s="67">
        <v>5</v>
      </c>
      <c r="E247" s="67" t="s">
        <v>593</v>
      </c>
      <c r="F247" s="174">
        <f t="shared" si="3"/>
        <v>5.04</v>
      </c>
      <c r="I247" s="106" t="s">
        <v>221</v>
      </c>
      <c r="J247" s="128"/>
      <c r="K247" s="129">
        <v>5.1100000000000003</v>
      </c>
      <c r="L247" s="125">
        <v>5</v>
      </c>
      <c r="M247" s="151" t="s">
        <v>22</v>
      </c>
      <c r="N247" s="129">
        <v>5.1100000000000003</v>
      </c>
    </row>
    <row r="248" spans="1:14">
      <c r="A248" s="67" t="s">
        <v>151</v>
      </c>
      <c r="B248" s="67"/>
      <c r="C248" s="170">
        <v>5.05</v>
      </c>
      <c r="D248" s="67">
        <v>5</v>
      </c>
      <c r="E248" s="67" t="s">
        <v>1030</v>
      </c>
      <c r="F248" s="174">
        <f t="shared" si="3"/>
        <v>5.05</v>
      </c>
      <c r="I248" s="106" t="s">
        <v>453</v>
      </c>
      <c r="J248" s="128"/>
      <c r="K248" s="129">
        <v>5.1100000000000003</v>
      </c>
      <c r="L248" s="125">
        <v>5</v>
      </c>
      <c r="M248" s="152" t="s">
        <v>22</v>
      </c>
      <c r="N248" s="129">
        <v>5.1100000000000003</v>
      </c>
    </row>
    <row r="249" spans="1:14">
      <c r="A249" s="67" t="s">
        <v>238</v>
      </c>
      <c r="B249" s="67"/>
      <c r="C249" s="170">
        <v>5.05</v>
      </c>
      <c r="D249" s="67">
        <v>5</v>
      </c>
      <c r="E249" s="67" t="s">
        <v>1030</v>
      </c>
      <c r="F249" s="174">
        <f t="shared" si="3"/>
        <v>5.05</v>
      </c>
      <c r="I249" s="106" t="s">
        <v>108</v>
      </c>
      <c r="J249" s="128"/>
      <c r="K249" s="129">
        <v>5.12</v>
      </c>
      <c r="L249" s="125">
        <v>5</v>
      </c>
      <c r="M249" s="151" t="s">
        <v>31</v>
      </c>
      <c r="N249" s="129">
        <v>5.12</v>
      </c>
    </row>
    <row r="250" spans="1:14">
      <c r="A250" s="67" t="s">
        <v>330</v>
      </c>
      <c r="B250" s="67"/>
      <c r="C250" s="170">
        <v>5.0599999999999996</v>
      </c>
      <c r="D250" s="67">
        <v>5</v>
      </c>
      <c r="E250" s="67" t="s">
        <v>1244</v>
      </c>
      <c r="F250" s="174">
        <f t="shared" si="3"/>
        <v>5.0599999999999996</v>
      </c>
      <c r="I250" s="106" t="s">
        <v>234</v>
      </c>
      <c r="J250" s="128"/>
      <c r="K250" s="129">
        <v>5.12</v>
      </c>
      <c r="L250" s="125">
        <v>5</v>
      </c>
      <c r="M250" s="151" t="s">
        <v>31</v>
      </c>
      <c r="N250" s="129">
        <v>5.12</v>
      </c>
    </row>
    <row r="251" spans="1:14">
      <c r="A251" s="67" t="s">
        <v>392</v>
      </c>
      <c r="B251" s="67"/>
      <c r="C251" s="170">
        <v>5.0599999999999996</v>
      </c>
      <c r="D251" s="67">
        <v>5</v>
      </c>
      <c r="E251" s="67" t="s">
        <v>1244</v>
      </c>
      <c r="F251" s="174">
        <f t="shared" si="3"/>
        <v>5.0599999999999996</v>
      </c>
      <c r="I251" s="106" t="s">
        <v>119</v>
      </c>
      <c r="J251" s="128"/>
      <c r="K251" s="119">
        <v>5.13</v>
      </c>
      <c r="L251" s="125">
        <v>5</v>
      </c>
      <c r="M251" s="151" t="s">
        <v>40</v>
      </c>
      <c r="N251" s="119">
        <v>5.13</v>
      </c>
    </row>
    <row r="252" spans="1:14">
      <c r="A252" s="67" t="s">
        <v>235</v>
      </c>
      <c r="B252" s="67"/>
      <c r="C252" s="170">
        <v>5.07</v>
      </c>
      <c r="D252" s="67">
        <v>5</v>
      </c>
      <c r="E252" s="67" t="s">
        <v>32</v>
      </c>
      <c r="F252" s="174">
        <f t="shared" si="3"/>
        <v>5.07</v>
      </c>
      <c r="I252" s="106" t="s">
        <v>246</v>
      </c>
      <c r="J252" s="128"/>
      <c r="K252" s="119">
        <v>5.13</v>
      </c>
      <c r="L252" s="125">
        <v>5</v>
      </c>
      <c r="M252" s="151" t="s">
        <v>40</v>
      </c>
      <c r="N252" s="119">
        <v>5.13</v>
      </c>
    </row>
    <row r="253" spans="1:14">
      <c r="A253" s="67" t="s">
        <v>843</v>
      </c>
      <c r="B253" s="67"/>
      <c r="C253" s="170">
        <v>5.09</v>
      </c>
      <c r="D253" s="67">
        <v>5</v>
      </c>
      <c r="E253" s="67" t="s">
        <v>1228</v>
      </c>
      <c r="F253" s="174">
        <f t="shared" si="3"/>
        <v>5.09</v>
      </c>
      <c r="I253" s="106" t="s">
        <v>455</v>
      </c>
      <c r="J253" s="128"/>
      <c r="K253" s="119">
        <v>5.13</v>
      </c>
      <c r="L253" s="125">
        <v>5</v>
      </c>
      <c r="M253" s="152" t="s">
        <v>40</v>
      </c>
      <c r="N253" s="119">
        <v>5.13</v>
      </c>
    </row>
    <row r="254" spans="1:14">
      <c r="A254" s="67" t="s">
        <v>107</v>
      </c>
      <c r="B254" s="67"/>
      <c r="C254" s="170" t="s">
        <v>1379</v>
      </c>
      <c r="D254" s="67">
        <v>5</v>
      </c>
      <c r="E254" s="67" t="s">
        <v>1235</v>
      </c>
      <c r="F254" s="174" t="str">
        <f t="shared" si="3"/>
        <v>5.10</v>
      </c>
      <c r="I254" s="130" t="s">
        <v>1272</v>
      </c>
      <c r="J254" s="131"/>
      <c r="K254" s="119">
        <v>5.13</v>
      </c>
      <c r="L254" s="125">
        <v>5</v>
      </c>
      <c r="M254" s="152" t="s">
        <v>40</v>
      </c>
      <c r="N254" s="119">
        <v>5.13</v>
      </c>
    </row>
    <row r="255" spans="1:14">
      <c r="A255" s="67" t="s">
        <v>227</v>
      </c>
      <c r="B255" s="67"/>
      <c r="C255" s="170" t="s">
        <v>1379</v>
      </c>
      <c r="D255" s="67">
        <v>5</v>
      </c>
      <c r="E255" s="67" t="s">
        <v>1235</v>
      </c>
      <c r="F255" s="174" t="str">
        <f t="shared" si="3"/>
        <v>5.10</v>
      </c>
      <c r="I255" s="106" t="s">
        <v>236</v>
      </c>
      <c r="J255" s="128"/>
      <c r="K255" s="119">
        <v>5.14</v>
      </c>
      <c r="L255" s="125">
        <v>5</v>
      </c>
      <c r="M255" s="151" t="s">
        <v>33</v>
      </c>
      <c r="N255" s="119">
        <v>5.14</v>
      </c>
    </row>
    <row r="256" spans="1:14">
      <c r="A256" s="67" t="s">
        <v>454</v>
      </c>
      <c r="B256" s="67"/>
      <c r="C256" s="170" t="s">
        <v>1379</v>
      </c>
      <c r="D256" s="67">
        <v>5</v>
      </c>
      <c r="E256" s="67" t="s">
        <v>1235</v>
      </c>
      <c r="F256" s="174" t="str">
        <f t="shared" si="3"/>
        <v>5.10</v>
      </c>
      <c r="I256" s="130" t="s">
        <v>931</v>
      </c>
      <c r="J256" s="131"/>
      <c r="K256" s="119">
        <v>5.14</v>
      </c>
      <c r="L256" s="125">
        <v>5</v>
      </c>
      <c r="M256" s="152" t="s">
        <v>33</v>
      </c>
      <c r="N256" s="119">
        <v>5.14</v>
      </c>
    </row>
    <row r="257" spans="1:14">
      <c r="A257" s="67" t="s">
        <v>221</v>
      </c>
      <c r="B257" s="67"/>
      <c r="C257" s="170">
        <v>5.1100000000000003</v>
      </c>
      <c r="D257" s="67">
        <v>5</v>
      </c>
      <c r="E257" s="67" t="s">
        <v>22</v>
      </c>
      <c r="F257" s="174">
        <f t="shared" si="3"/>
        <v>5.1100000000000003</v>
      </c>
      <c r="I257" s="106" t="s">
        <v>839</v>
      </c>
      <c r="J257" s="128"/>
      <c r="K257" s="119">
        <v>5.15</v>
      </c>
      <c r="L257" s="125">
        <v>5</v>
      </c>
      <c r="M257" s="151" t="s">
        <v>840</v>
      </c>
      <c r="N257" s="119">
        <v>5.15</v>
      </c>
    </row>
    <row r="258" spans="1:14">
      <c r="A258" s="67" t="s">
        <v>453</v>
      </c>
      <c r="B258" s="67"/>
      <c r="C258" s="170">
        <v>5.1100000000000003</v>
      </c>
      <c r="D258" s="67">
        <v>5</v>
      </c>
      <c r="E258" s="67" t="s">
        <v>22</v>
      </c>
      <c r="F258" s="174">
        <f t="shared" si="3"/>
        <v>5.1100000000000003</v>
      </c>
      <c r="I258" s="106" t="s">
        <v>839</v>
      </c>
      <c r="J258" s="128"/>
      <c r="K258" s="119">
        <v>5.15</v>
      </c>
      <c r="L258" s="125">
        <v>5</v>
      </c>
      <c r="M258" s="151" t="s">
        <v>840</v>
      </c>
      <c r="N258" s="119">
        <v>5.15</v>
      </c>
    </row>
    <row r="259" spans="1:14">
      <c r="A259" s="67" t="s">
        <v>108</v>
      </c>
      <c r="B259" s="67"/>
      <c r="C259" s="170">
        <v>5.12</v>
      </c>
      <c r="D259" s="67">
        <v>5</v>
      </c>
      <c r="E259" s="67" t="s">
        <v>31</v>
      </c>
      <c r="F259" s="174">
        <f t="shared" ref="F259:F322" si="4">C259</f>
        <v>5.12</v>
      </c>
      <c r="I259" s="128" t="s">
        <v>110</v>
      </c>
      <c r="J259" s="128"/>
      <c r="K259" s="119">
        <v>5.16</v>
      </c>
      <c r="L259" s="125">
        <v>5</v>
      </c>
      <c r="M259" s="153" t="s">
        <v>27</v>
      </c>
      <c r="N259" s="119">
        <v>5.16</v>
      </c>
    </row>
    <row r="260" spans="1:14">
      <c r="A260" s="67" t="s">
        <v>234</v>
      </c>
      <c r="B260" s="67"/>
      <c r="C260" s="170">
        <v>5.12</v>
      </c>
      <c r="D260" s="67">
        <v>5</v>
      </c>
      <c r="E260" s="67" t="s">
        <v>31</v>
      </c>
      <c r="F260" s="174">
        <f t="shared" si="4"/>
        <v>5.12</v>
      </c>
      <c r="I260" s="106" t="s">
        <v>229</v>
      </c>
      <c r="J260" s="128"/>
      <c r="K260" s="119">
        <v>5.16</v>
      </c>
      <c r="L260" s="125">
        <v>5</v>
      </c>
      <c r="M260" s="151" t="s">
        <v>27</v>
      </c>
      <c r="N260" s="119">
        <v>5.16</v>
      </c>
    </row>
    <row r="261" spans="1:14">
      <c r="A261" s="67" t="s">
        <v>119</v>
      </c>
      <c r="B261" s="67"/>
      <c r="C261" s="170">
        <v>5.13</v>
      </c>
      <c r="D261" s="67">
        <v>5</v>
      </c>
      <c r="E261" s="67" t="s">
        <v>40</v>
      </c>
      <c r="F261" s="174">
        <f t="shared" si="4"/>
        <v>5.13</v>
      </c>
      <c r="I261" s="106" t="s">
        <v>102</v>
      </c>
      <c r="J261" s="128"/>
      <c r="K261" s="119">
        <v>5.17</v>
      </c>
      <c r="L261" s="125">
        <v>5</v>
      </c>
      <c r="M261" s="151" t="s">
        <v>704</v>
      </c>
      <c r="N261" s="119">
        <v>5.17</v>
      </c>
    </row>
    <row r="262" spans="1:14">
      <c r="A262" s="67" t="s">
        <v>246</v>
      </c>
      <c r="B262" s="67"/>
      <c r="C262" s="170">
        <v>5.13</v>
      </c>
      <c r="D262" s="67">
        <v>5</v>
      </c>
      <c r="E262" s="67" t="s">
        <v>40</v>
      </c>
      <c r="F262" s="174">
        <f t="shared" si="4"/>
        <v>5.13</v>
      </c>
      <c r="I262" s="106" t="s">
        <v>215</v>
      </c>
      <c r="J262" s="128"/>
      <c r="K262" s="119">
        <v>5.17</v>
      </c>
      <c r="L262" s="125">
        <v>5</v>
      </c>
      <c r="M262" s="151" t="s">
        <v>704</v>
      </c>
      <c r="N262" s="119">
        <v>5.17</v>
      </c>
    </row>
    <row r="263" spans="1:14">
      <c r="A263" s="67" t="s">
        <v>455</v>
      </c>
      <c r="B263" s="67"/>
      <c r="C263" s="170">
        <v>5.13</v>
      </c>
      <c r="D263" s="67">
        <v>5</v>
      </c>
      <c r="E263" s="67" t="s">
        <v>40</v>
      </c>
      <c r="F263" s="174">
        <f t="shared" si="4"/>
        <v>5.13</v>
      </c>
      <c r="I263" s="106" t="s">
        <v>151</v>
      </c>
      <c r="J263" s="128"/>
      <c r="K263" s="119">
        <f>ROUND(K262+0.01,2)</f>
        <v>5.18</v>
      </c>
      <c r="L263" s="125">
        <v>5</v>
      </c>
      <c r="M263" s="151" t="s">
        <v>1030</v>
      </c>
      <c r="N263" s="119">
        <f>ROUND(N262+0.01,2)</f>
        <v>5.18</v>
      </c>
    </row>
    <row r="264" spans="1:14">
      <c r="A264" s="67" t="s">
        <v>1272</v>
      </c>
      <c r="B264" s="67"/>
      <c r="C264" s="170">
        <v>5.13</v>
      </c>
      <c r="D264" s="67">
        <v>5</v>
      </c>
      <c r="E264" s="67" t="s">
        <v>40</v>
      </c>
      <c r="F264" s="174">
        <f t="shared" si="4"/>
        <v>5.13</v>
      </c>
      <c r="I264" s="106" t="s">
        <v>896</v>
      </c>
      <c r="J264" s="128"/>
      <c r="K264" s="119">
        <v>5.18</v>
      </c>
      <c r="L264" s="125">
        <v>5</v>
      </c>
      <c r="M264" s="151" t="s">
        <v>1239</v>
      </c>
      <c r="N264" s="119">
        <v>5.18</v>
      </c>
    </row>
    <row r="265" spans="1:14">
      <c r="A265" s="67" t="s">
        <v>236</v>
      </c>
      <c r="B265" s="67"/>
      <c r="C265" s="170">
        <v>5.14</v>
      </c>
      <c r="D265" s="67">
        <v>5</v>
      </c>
      <c r="E265" s="67" t="s">
        <v>33</v>
      </c>
      <c r="F265" s="174">
        <f t="shared" si="4"/>
        <v>5.14</v>
      </c>
      <c r="I265" s="130" t="s">
        <v>900</v>
      </c>
      <c r="J265" s="131"/>
      <c r="K265" s="119">
        <v>5.18</v>
      </c>
      <c r="L265" s="125">
        <v>5</v>
      </c>
      <c r="M265" s="151" t="s">
        <v>1239</v>
      </c>
      <c r="N265" s="119">
        <v>5.18</v>
      </c>
    </row>
    <row r="266" spans="1:14">
      <c r="A266" s="67" t="s">
        <v>931</v>
      </c>
      <c r="B266" s="67"/>
      <c r="C266" s="170">
        <v>5.14</v>
      </c>
      <c r="D266" s="67">
        <v>5</v>
      </c>
      <c r="E266" s="67" t="s">
        <v>33</v>
      </c>
      <c r="F266" s="174">
        <f t="shared" si="4"/>
        <v>5.14</v>
      </c>
      <c r="I266" s="106" t="s">
        <v>1259</v>
      </c>
      <c r="J266" s="128"/>
      <c r="K266" s="119">
        <v>5.18</v>
      </c>
      <c r="L266" s="125">
        <v>5</v>
      </c>
      <c r="M266" s="152" t="s">
        <v>1239</v>
      </c>
      <c r="N266" s="119">
        <v>5.18</v>
      </c>
    </row>
    <row r="267" spans="1:14">
      <c r="A267" s="67" t="s">
        <v>839</v>
      </c>
      <c r="B267" s="67"/>
      <c r="C267" s="170">
        <v>5.15</v>
      </c>
      <c r="D267" s="67">
        <v>5</v>
      </c>
      <c r="E267" s="67" t="s">
        <v>840</v>
      </c>
      <c r="F267" s="174">
        <f t="shared" si="4"/>
        <v>5.15</v>
      </c>
      <c r="I267" s="106" t="s">
        <v>898</v>
      </c>
      <c r="J267" s="128"/>
      <c r="K267" s="119">
        <v>5.19</v>
      </c>
      <c r="L267" s="125">
        <v>5</v>
      </c>
      <c r="M267" s="151" t="s">
        <v>1240</v>
      </c>
      <c r="N267" s="119">
        <v>5.19</v>
      </c>
    </row>
    <row r="268" spans="1:14">
      <c r="A268" s="67" t="s">
        <v>839</v>
      </c>
      <c r="B268" s="67"/>
      <c r="C268" s="170">
        <v>5.15</v>
      </c>
      <c r="D268" s="67">
        <v>5</v>
      </c>
      <c r="E268" s="67" t="s">
        <v>840</v>
      </c>
      <c r="F268" s="174">
        <f t="shared" si="4"/>
        <v>5.15</v>
      </c>
      <c r="I268" s="130" t="s">
        <v>355</v>
      </c>
      <c r="J268" s="131"/>
      <c r="K268" s="119">
        <v>5.19</v>
      </c>
      <c r="L268" s="125">
        <v>5</v>
      </c>
      <c r="M268" s="151" t="s">
        <v>1240</v>
      </c>
      <c r="N268" s="119">
        <v>5.19</v>
      </c>
    </row>
    <row r="269" spans="1:14">
      <c r="A269" s="67" t="s">
        <v>110</v>
      </c>
      <c r="B269" s="67"/>
      <c r="C269" s="170">
        <v>5.16</v>
      </c>
      <c r="D269" s="67">
        <v>5</v>
      </c>
      <c r="E269" s="67" t="s">
        <v>27</v>
      </c>
      <c r="F269" s="174">
        <f t="shared" si="4"/>
        <v>5.16</v>
      </c>
      <c r="I269" s="106" t="s">
        <v>1257</v>
      </c>
      <c r="J269" s="128"/>
      <c r="K269" s="119">
        <v>5.2</v>
      </c>
      <c r="L269" s="125">
        <v>5</v>
      </c>
      <c r="M269" s="152" t="s">
        <v>1258</v>
      </c>
      <c r="N269" s="119">
        <v>5.2</v>
      </c>
    </row>
    <row r="270" spans="1:14">
      <c r="A270" s="67" t="s">
        <v>229</v>
      </c>
      <c r="B270" s="67"/>
      <c r="C270" s="170">
        <v>5.16</v>
      </c>
      <c r="D270" s="67">
        <v>5</v>
      </c>
      <c r="E270" s="67" t="s">
        <v>27</v>
      </c>
      <c r="F270" s="174">
        <f t="shared" si="4"/>
        <v>5.16</v>
      </c>
      <c r="I270" s="106" t="s">
        <v>487</v>
      </c>
      <c r="J270" s="128"/>
      <c r="K270" s="119">
        <v>5.2</v>
      </c>
      <c r="L270" s="125">
        <v>5</v>
      </c>
      <c r="M270" s="152" t="s">
        <v>1258</v>
      </c>
      <c r="N270" s="119">
        <v>5.2</v>
      </c>
    </row>
    <row r="271" spans="1:14">
      <c r="A271" s="67" t="s">
        <v>102</v>
      </c>
      <c r="B271" s="67"/>
      <c r="C271" s="170">
        <v>5.17</v>
      </c>
      <c r="D271" s="67">
        <v>5</v>
      </c>
      <c r="E271" s="67" t="s">
        <v>704</v>
      </c>
      <c r="F271" s="174">
        <f t="shared" si="4"/>
        <v>5.17</v>
      </c>
      <c r="I271" s="106" t="s">
        <v>391</v>
      </c>
      <c r="J271" s="128"/>
      <c r="K271" s="119">
        <v>5.21</v>
      </c>
      <c r="L271" s="125">
        <v>5</v>
      </c>
      <c r="M271" s="151" t="s">
        <v>16</v>
      </c>
      <c r="N271" s="119">
        <v>5.21</v>
      </c>
    </row>
    <row r="272" spans="1:14">
      <c r="A272" s="67" t="s">
        <v>215</v>
      </c>
      <c r="B272" s="67"/>
      <c r="C272" s="170">
        <v>5.17</v>
      </c>
      <c r="D272" s="67">
        <v>5</v>
      </c>
      <c r="E272" s="67" t="s">
        <v>704</v>
      </c>
      <c r="F272" s="174">
        <f t="shared" si="4"/>
        <v>5.17</v>
      </c>
      <c r="I272" s="106" t="s">
        <v>1253</v>
      </c>
      <c r="J272" s="128"/>
      <c r="K272" s="119">
        <v>5.21</v>
      </c>
      <c r="L272" s="125">
        <v>5</v>
      </c>
      <c r="M272" s="152" t="s">
        <v>16</v>
      </c>
      <c r="N272" s="119">
        <v>5.21</v>
      </c>
    </row>
    <row r="273" spans="1:14">
      <c r="A273" s="67" t="s">
        <v>896</v>
      </c>
      <c r="B273" s="67"/>
      <c r="C273" s="170">
        <v>5.18</v>
      </c>
      <c r="D273" s="67">
        <v>5</v>
      </c>
      <c r="E273" s="67" t="s">
        <v>1239</v>
      </c>
      <c r="F273" s="174">
        <f t="shared" si="4"/>
        <v>5.18</v>
      </c>
      <c r="I273" s="106" t="s">
        <v>113</v>
      </c>
      <c r="J273" s="128"/>
      <c r="K273" s="119">
        <v>5.22</v>
      </c>
      <c r="L273" s="125">
        <v>5</v>
      </c>
      <c r="M273" s="151" t="s">
        <v>1236</v>
      </c>
      <c r="N273" s="119">
        <v>5.22</v>
      </c>
    </row>
    <row r="274" spans="1:14">
      <c r="A274" s="67" t="s">
        <v>900</v>
      </c>
      <c r="B274" s="67"/>
      <c r="C274" s="170">
        <v>5.18</v>
      </c>
      <c r="D274" s="67">
        <v>5</v>
      </c>
      <c r="E274" s="67" t="s">
        <v>1239</v>
      </c>
      <c r="F274" s="174">
        <f t="shared" si="4"/>
        <v>5.18</v>
      </c>
      <c r="I274" s="106" t="s">
        <v>233</v>
      </c>
      <c r="J274" s="128"/>
      <c r="K274" s="119">
        <v>5.22</v>
      </c>
      <c r="L274" s="125">
        <v>5</v>
      </c>
      <c r="M274" s="151" t="s">
        <v>1236</v>
      </c>
      <c r="N274" s="119">
        <v>5.22</v>
      </c>
    </row>
    <row r="275" spans="1:14">
      <c r="A275" s="67" t="s">
        <v>1259</v>
      </c>
      <c r="B275" s="67"/>
      <c r="C275" s="170">
        <v>5.18</v>
      </c>
      <c r="D275" s="67">
        <v>5</v>
      </c>
      <c r="E275" s="67" t="s">
        <v>1239</v>
      </c>
      <c r="F275" s="174">
        <f t="shared" si="4"/>
        <v>5.18</v>
      </c>
      <c r="I275" s="106" t="s">
        <v>222</v>
      </c>
      <c r="J275" s="128"/>
      <c r="K275" s="119">
        <v>5.23</v>
      </c>
      <c r="L275" s="125">
        <v>5</v>
      </c>
      <c r="M275" s="151" t="s">
        <v>223</v>
      </c>
      <c r="N275" s="119">
        <v>5.23</v>
      </c>
    </row>
    <row r="276" spans="1:14">
      <c r="A276" s="171" t="s">
        <v>1380</v>
      </c>
      <c r="B276" s="67"/>
      <c r="C276" s="170">
        <v>5.18</v>
      </c>
      <c r="D276" s="67">
        <v>5</v>
      </c>
      <c r="E276" s="67" t="s">
        <v>1239</v>
      </c>
      <c r="F276" s="174">
        <f t="shared" si="4"/>
        <v>5.18</v>
      </c>
      <c r="I276" s="106" t="s">
        <v>112</v>
      </c>
      <c r="J276" s="128"/>
      <c r="K276" s="119">
        <v>5.24</v>
      </c>
      <c r="L276" s="125">
        <v>5</v>
      </c>
      <c r="M276" s="151" t="s">
        <v>1234</v>
      </c>
      <c r="N276" s="119">
        <v>5.24</v>
      </c>
    </row>
    <row r="277" spans="1:14">
      <c r="A277" s="67" t="s">
        <v>898</v>
      </c>
      <c r="B277" s="67"/>
      <c r="C277" s="170">
        <v>5.19</v>
      </c>
      <c r="D277" s="67">
        <v>5</v>
      </c>
      <c r="E277" s="67" t="s">
        <v>1240</v>
      </c>
      <c r="F277" s="174">
        <f t="shared" si="4"/>
        <v>5.19</v>
      </c>
      <c r="I277" s="106" t="s">
        <v>232</v>
      </c>
      <c r="J277" s="128"/>
      <c r="K277" s="119">
        <v>5.24</v>
      </c>
      <c r="L277" s="125">
        <v>5</v>
      </c>
      <c r="M277" s="151" t="s">
        <v>1234</v>
      </c>
      <c r="N277" s="119">
        <v>5.24</v>
      </c>
    </row>
    <row r="278" spans="1:14">
      <c r="A278" s="67" t="s">
        <v>355</v>
      </c>
      <c r="B278" s="67"/>
      <c r="C278" s="170">
        <v>5.19</v>
      </c>
      <c r="D278" s="67">
        <v>5</v>
      </c>
      <c r="E278" s="67" t="s">
        <v>1240</v>
      </c>
      <c r="F278" s="174">
        <f t="shared" si="4"/>
        <v>5.19</v>
      </c>
      <c r="I278" s="130" t="s">
        <v>930</v>
      </c>
      <c r="J278" s="131"/>
      <c r="K278" s="119">
        <v>5.24</v>
      </c>
      <c r="L278" s="125">
        <v>5</v>
      </c>
      <c r="M278" s="152" t="s">
        <v>1234</v>
      </c>
      <c r="N278" s="119">
        <v>5.24</v>
      </c>
    </row>
    <row r="279" spans="1:14">
      <c r="A279" s="67" t="s">
        <v>1257</v>
      </c>
      <c r="B279" s="67"/>
      <c r="C279" s="170" t="s">
        <v>1381</v>
      </c>
      <c r="D279" s="67">
        <v>5</v>
      </c>
      <c r="E279" s="67" t="s">
        <v>1258</v>
      </c>
      <c r="F279" s="174" t="str">
        <f t="shared" si="4"/>
        <v>5.20</v>
      </c>
      <c r="I279" s="106" t="s">
        <v>104</v>
      </c>
      <c r="J279" s="128"/>
      <c r="K279" s="119">
        <v>5.25</v>
      </c>
      <c r="L279" s="125">
        <v>5</v>
      </c>
      <c r="M279" s="151" t="s">
        <v>1233</v>
      </c>
      <c r="N279" s="119">
        <v>5.25</v>
      </c>
    </row>
    <row r="280" spans="1:14">
      <c r="A280" s="67" t="s">
        <v>487</v>
      </c>
      <c r="B280" s="67"/>
      <c r="C280" s="170" t="s">
        <v>1381</v>
      </c>
      <c r="D280" s="67">
        <v>5</v>
      </c>
      <c r="E280" s="67" t="s">
        <v>1258</v>
      </c>
      <c r="F280" s="174" t="str">
        <f t="shared" si="4"/>
        <v>5.20</v>
      </c>
      <c r="I280" s="106" t="s">
        <v>218</v>
      </c>
      <c r="J280" s="128"/>
      <c r="K280" s="119">
        <v>5.25</v>
      </c>
      <c r="L280" s="125">
        <v>5</v>
      </c>
      <c r="M280" s="151" t="s">
        <v>1233</v>
      </c>
      <c r="N280" s="119">
        <v>5.25</v>
      </c>
    </row>
    <row r="281" spans="1:14">
      <c r="A281" s="67" t="s">
        <v>391</v>
      </c>
      <c r="B281" s="67"/>
      <c r="C281" s="170">
        <v>5.21</v>
      </c>
      <c r="D281" s="67">
        <v>5</v>
      </c>
      <c r="E281" s="67" t="s">
        <v>16</v>
      </c>
      <c r="F281" s="174">
        <f t="shared" si="4"/>
        <v>5.21</v>
      </c>
      <c r="I281" s="106" t="s">
        <v>1250</v>
      </c>
      <c r="J281" s="128"/>
      <c r="K281" s="119">
        <v>5.25</v>
      </c>
      <c r="L281" s="125">
        <v>5</v>
      </c>
      <c r="M281" s="152" t="s">
        <v>1233</v>
      </c>
      <c r="N281" s="119">
        <v>5.25</v>
      </c>
    </row>
    <row r="282" spans="1:14">
      <c r="A282" s="67" t="s">
        <v>1253</v>
      </c>
      <c r="B282" s="67"/>
      <c r="C282" s="170">
        <v>5.21</v>
      </c>
      <c r="D282" s="67">
        <v>5</v>
      </c>
      <c r="E282" s="67" t="s">
        <v>16</v>
      </c>
      <c r="F282" s="174">
        <f t="shared" si="4"/>
        <v>5.21</v>
      </c>
      <c r="I282" s="106" t="s">
        <v>452</v>
      </c>
      <c r="J282" s="128"/>
      <c r="K282" s="119">
        <v>5.25</v>
      </c>
      <c r="L282" s="125">
        <v>5</v>
      </c>
      <c r="M282" s="152" t="s">
        <v>1233</v>
      </c>
      <c r="N282" s="119">
        <v>5.25</v>
      </c>
    </row>
    <row r="283" spans="1:14">
      <c r="A283" s="67" t="s">
        <v>113</v>
      </c>
      <c r="B283" s="67"/>
      <c r="C283" s="170">
        <v>5.22</v>
      </c>
      <c r="D283" s="67">
        <v>5</v>
      </c>
      <c r="E283" s="67" t="s">
        <v>1236</v>
      </c>
      <c r="F283" s="174">
        <f t="shared" si="4"/>
        <v>5.22</v>
      </c>
      <c r="I283" s="106" t="s">
        <v>117</v>
      </c>
      <c r="J283" s="128"/>
      <c r="K283" s="119">
        <v>5.26</v>
      </c>
      <c r="L283" s="125">
        <v>5</v>
      </c>
      <c r="M283" s="151" t="s">
        <v>1241</v>
      </c>
      <c r="N283" s="119">
        <v>5.26</v>
      </c>
    </row>
    <row r="284" spans="1:14">
      <c r="A284" s="67" t="s">
        <v>233</v>
      </c>
      <c r="B284" s="67"/>
      <c r="C284" s="170">
        <v>5.22</v>
      </c>
      <c r="D284" s="67">
        <v>5</v>
      </c>
      <c r="E284" s="67" t="s">
        <v>1236</v>
      </c>
      <c r="F284" s="174">
        <f t="shared" si="4"/>
        <v>5.22</v>
      </c>
      <c r="I284" s="106" t="s">
        <v>103</v>
      </c>
      <c r="J284" s="128"/>
      <c r="K284" s="119">
        <v>5.27</v>
      </c>
      <c r="L284" s="125">
        <v>5</v>
      </c>
      <c r="M284" s="151" t="s">
        <v>1231</v>
      </c>
      <c r="N284" s="119">
        <v>5.27</v>
      </c>
    </row>
    <row r="285" spans="1:14">
      <c r="A285" s="67" t="s">
        <v>222</v>
      </c>
      <c r="B285" s="67"/>
      <c r="C285" s="170">
        <v>5.23</v>
      </c>
      <c r="D285" s="67">
        <v>5</v>
      </c>
      <c r="E285" s="67" t="s">
        <v>223</v>
      </c>
      <c r="F285" s="174">
        <f t="shared" si="4"/>
        <v>5.23</v>
      </c>
      <c r="I285" s="106" t="s">
        <v>216</v>
      </c>
      <c r="J285" s="128"/>
      <c r="K285" s="119">
        <v>5.27</v>
      </c>
      <c r="L285" s="125">
        <v>5</v>
      </c>
      <c r="M285" s="151" t="s">
        <v>1231</v>
      </c>
      <c r="N285" s="119">
        <v>5.27</v>
      </c>
    </row>
    <row r="286" spans="1:14">
      <c r="A286" s="67" t="s">
        <v>112</v>
      </c>
      <c r="B286" s="67"/>
      <c r="C286" s="170">
        <v>5.24</v>
      </c>
      <c r="D286" s="67">
        <v>5</v>
      </c>
      <c r="E286" s="67" t="s">
        <v>1234</v>
      </c>
      <c r="F286" s="174">
        <f t="shared" si="4"/>
        <v>5.24</v>
      </c>
      <c r="I286" s="106" t="s">
        <v>1248</v>
      </c>
      <c r="J286" s="128"/>
      <c r="K286" s="119">
        <v>5.27</v>
      </c>
      <c r="L286" s="125">
        <v>5</v>
      </c>
      <c r="M286" s="153" t="s">
        <v>1231</v>
      </c>
      <c r="N286" s="119">
        <v>5.27</v>
      </c>
    </row>
    <row r="287" spans="1:14">
      <c r="A287" s="67" t="s">
        <v>232</v>
      </c>
      <c r="B287" s="67"/>
      <c r="C287" s="170">
        <v>5.24</v>
      </c>
      <c r="D287" s="67">
        <v>5</v>
      </c>
      <c r="E287" s="67" t="s">
        <v>1234</v>
      </c>
      <c r="F287" s="174">
        <f t="shared" si="4"/>
        <v>5.24</v>
      </c>
      <c r="I287" s="106" t="s">
        <v>230</v>
      </c>
      <c r="J287" s="128"/>
      <c r="K287" s="119">
        <v>5.28</v>
      </c>
      <c r="L287" s="125">
        <v>5</v>
      </c>
      <c r="M287" s="153" t="s">
        <v>1246</v>
      </c>
      <c r="N287" s="119">
        <v>5.28</v>
      </c>
    </row>
    <row r="288" spans="1:14">
      <c r="A288" s="67" t="s">
        <v>930</v>
      </c>
      <c r="B288" s="67"/>
      <c r="C288" s="170">
        <v>5.24</v>
      </c>
      <c r="D288" s="67">
        <v>5</v>
      </c>
      <c r="E288" s="67" t="s">
        <v>1234</v>
      </c>
      <c r="F288" s="174">
        <f t="shared" si="4"/>
        <v>5.24</v>
      </c>
      <c r="I288" s="130" t="s">
        <v>231</v>
      </c>
      <c r="J288" s="131"/>
      <c r="K288" s="119">
        <v>5.28</v>
      </c>
      <c r="L288" s="125">
        <v>5</v>
      </c>
      <c r="M288" s="153" t="s">
        <v>1246</v>
      </c>
      <c r="N288" s="119">
        <v>5.28</v>
      </c>
    </row>
    <row r="289" spans="1:14">
      <c r="A289" s="67" t="s">
        <v>104</v>
      </c>
      <c r="B289" s="67"/>
      <c r="C289" s="170">
        <v>5.25</v>
      </c>
      <c r="D289" s="67">
        <v>5</v>
      </c>
      <c r="E289" s="67" t="s">
        <v>1233</v>
      </c>
      <c r="F289" s="174">
        <f t="shared" si="4"/>
        <v>5.25</v>
      </c>
      <c r="I289" s="106" t="s">
        <v>217</v>
      </c>
      <c r="J289" s="128"/>
      <c r="K289" s="129">
        <v>5.29</v>
      </c>
      <c r="L289" s="125">
        <v>5</v>
      </c>
      <c r="M289" s="153" t="s">
        <v>491</v>
      </c>
      <c r="N289" s="129">
        <v>5.29</v>
      </c>
    </row>
    <row r="290" spans="1:14">
      <c r="A290" s="67" t="s">
        <v>218</v>
      </c>
      <c r="B290" s="67"/>
      <c r="C290" s="170">
        <v>5.25</v>
      </c>
      <c r="D290" s="67">
        <v>5</v>
      </c>
      <c r="E290" s="67" t="s">
        <v>1233</v>
      </c>
      <c r="F290" s="174">
        <f t="shared" si="4"/>
        <v>5.25</v>
      </c>
      <c r="I290" s="106" t="s">
        <v>1249</v>
      </c>
      <c r="J290" s="128"/>
      <c r="K290" s="129">
        <v>5.29</v>
      </c>
      <c r="L290" s="125">
        <v>5</v>
      </c>
      <c r="M290" s="154" t="s">
        <v>491</v>
      </c>
      <c r="N290" s="129">
        <v>5.29</v>
      </c>
    </row>
    <row r="291" spans="1:14">
      <c r="A291" s="67" t="s">
        <v>1382</v>
      </c>
      <c r="B291" s="67"/>
      <c r="C291" s="170">
        <v>5.25</v>
      </c>
      <c r="D291" s="67">
        <v>5</v>
      </c>
      <c r="E291" s="67" t="s">
        <v>1233</v>
      </c>
      <c r="F291" s="174">
        <f t="shared" si="4"/>
        <v>5.25</v>
      </c>
      <c r="I291" s="106" t="s">
        <v>1266</v>
      </c>
      <c r="J291" s="128"/>
      <c r="K291" s="129">
        <v>5.29</v>
      </c>
      <c r="L291" s="125">
        <v>5</v>
      </c>
      <c r="M291" s="154" t="s">
        <v>491</v>
      </c>
      <c r="N291" s="129">
        <v>5.29</v>
      </c>
    </row>
    <row r="292" spans="1:14">
      <c r="A292" s="67" t="s">
        <v>1250</v>
      </c>
      <c r="B292" s="67"/>
      <c r="C292" s="170">
        <v>5.25</v>
      </c>
      <c r="D292" s="67">
        <v>5</v>
      </c>
      <c r="E292" s="67" t="s">
        <v>1233</v>
      </c>
      <c r="F292" s="174">
        <f t="shared" si="4"/>
        <v>5.25</v>
      </c>
      <c r="I292" s="106" t="s">
        <v>845</v>
      </c>
      <c r="J292" s="128"/>
      <c r="K292" s="129">
        <v>5.3</v>
      </c>
      <c r="L292" s="125">
        <v>5</v>
      </c>
      <c r="M292" s="153" t="s">
        <v>846</v>
      </c>
      <c r="N292" s="129">
        <v>5.3</v>
      </c>
    </row>
    <row r="293" spans="1:14">
      <c r="A293" s="67" t="s">
        <v>452</v>
      </c>
      <c r="B293" s="67"/>
      <c r="C293" s="170">
        <v>5.25</v>
      </c>
      <c r="D293" s="67">
        <v>5</v>
      </c>
      <c r="E293" s="67" t="s">
        <v>1233</v>
      </c>
      <c r="F293" s="174">
        <f t="shared" si="4"/>
        <v>5.25</v>
      </c>
      <c r="I293" s="106" t="s">
        <v>845</v>
      </c>
      <c r="J293" s="128"/>
      <c r="K293" s="129">
        <v>5.3</v>
      </c>
      <c r="L293" s="125">
        <v>5</v>
      </c>
      <c r="M293" s="153" t="s">
        <v>846</v>
      </c>
      <c r="N293" s="129">
        <v>5.3</v>
      </c>
    </row>
    <row r="294" spans="1:14">
      <c r="A294" s="67" t="s">
        <v>117</v>
      </c>
      <c r="B294" s="67"/>
      <c r="C294" s="170">
        <v>5.26</v>
      </c>
      <c r="D294" s="67">
        <v>5</v>
      </c>
      <c r="E294" s="67" t="s">
        <v>1241</v>
      </c>
      <c r="F294" s="174">
        <f t="shared" si="4"/>
        <v>5.26</v>
      </c>
      <c r="I294" s="106" t="s">
        <v>841</v>
      </c>
      <c r="J294" s="128"/>
      <c r="K294" s="129">
        <v>5.31</v>
      </c>
      <c r="L294" s="125">
        <v>5</v>
      </c>
      <c r="M294" s="153" t="s">
        <v>842</v>
      </c>
      <c r="N294" s="129">
        <v>5.31</v>
      </c>
    </row>
    <row r="295" spans="1:14">
      <c r="A295" s="67" t="s">
        <v>103</v>
      </c>
      <c r="B295" s="67"/>
      <c r="C295" s="170">
        <v>5.27</v>
      </c>
      <c r="D295" s="67">
        <v>5</v>
      </c>
      <c r="E295" s="67" t="s">
        <v>1231</v>
      </c>
      <c r="F295" s="174">
        <f t="shared" si="4"/>
        <v>5.27</v>
      </c>
      <c r="I295" s="106" t="s">
        <v>841</v>
      </c>
      <c r="J295" s="128"/>
      <c r="K295" s="129">
        <v>5.31</v>
      </c>
      <c r="L295" s="125">
        <v>5</v>
      </c>
      <c r="M295" s="153" t="s">
        <v>842</v>
      </c>
      <c r="N295" s="129">
        <v>5.31</v>
      </c>
    </row>
    <row r="296" spans="1:14">
      <c r="A296" s="67" t="s">
        <v>216</v>
      </c>
      <c r="B296" s="67"/>
      <c r="C296" s="170">
        <v>5.27</v>
      </c>
      <c r="D296" s="67">
        <v>5</v>
      </c>
      <c r="E296" s="67" t="s">
        <v>1231</v>
      </c>
      <c r="F296" s="174">
        <f t="shared" si="4"/>
        <v>5.27</v>
      </c>
      <c r="I296" s="106" t="s">
        <v>1264</v>
      </c>
      <c r="J296" s="128"/>
      <c r="K296" s="129">
        <v>5.31</v>
      </c>
      <c r="L296" s="125">
        <v>5</v>
      </c>
      <c r="M296" s="154" t="s">
        <v>842</v>
      </c>
      <c r="N296" s="129">
        <v>5.31</v>
      </c>
    </row>
    <row r="297" spans="1:14">
      <c r="A297" s="67" t="s">
        <v>1248</v>
      </c>
      <c r="B297" s="67"/>
      <c r="C297" s="170">
        <v>5.27</v>
      </c>
      <c r="D297" s="67">
        <v>5</v>
      </c>
      <c r="E297" s="67" t="s">
        <v>1231</v>
      </c>
      <c r="F297" s="174">
        <f t="shared" si="4"/>
        <v>5.27</v>
      </c>
      <c r="I297" s="106" t="s">
        <v>837</v>
      </c>
      <c r="J297" s="128"/>
      <c r="K297" s="129">
        <v>5.32</v>
      </c>
      <c r="L297" s="125">
        <v>5</v>
      </c>
      <c r="M297" s="153" t="s">
        <v>501</v>
      </c>
      <c r="N297" s="129">
        <v>5.32</v>
      </c>
    </row>
    <row r="298" spans="1:14">
      <c r="A298" s="172" t="s">
        <v>1325</v>
      </c>
      <c r="B298" s="67"/>
      <c r="C298" s="170">
        <v>5.27</v>
      </c>
      <c r="D298" s="67">
        <v>5</v>
      </c>
      <c r="E298" s="67" t="s">
        <v>1231</v>
      </c>
      <c r="F298" s="174">
        <f t="shared" si="4"/>
        <v>5.27</v>
      </c>
      <c r="I298" s="106" t="s">
        <v>837</v>
      </c>
      <c r="J298" s="128"/>
      <c r="K298" s="129">
        <v>5.32</v>
      </c>
      <c r="L298" s="125">
        <v>5</v>
      </c>
      <c r="M298" s="153" t="s">
        <v>501</v>
      </c>
      <c r="N298" s="129">
        <v>5.32</v>
      </c>
    </row>
    <row r="299" spans="1:14">
      <c r="A299" s="67" t="s">
        <v>230</v>
      </c>
      <c r="B299" s="67"/>
      <c r="C299" s="170">
        <v>5.28</v>
      </c>
      <c r="D299" s="67">
        <v>5</v>
      </c>
      <c r="E299" s="67" t="s">
        <v>1246</v>
      </c>
      <c r="F299" s="174">
        <f t="shared" si="4"/>
        <v>5.28</v>
      </c>
      <c r="I299" s="106" t="s">
        <v>1265</v>
      </c>
      <c r="J299" s="128"/>
      <c r="K299" s="129">
        <v>5.32</v>
      </c>
      <c r="L299" s="125">
        <v>5</v>
      </c>
      <c r="M299" s="154" t="s">
        <v>501</v>
      </c>
      <c r="N299" s="129">
        <v>5.32</v>
      </c>
    </row>
    <row r="300" spans="1:14">
      <c r="A300" s="67" t="s">
        <v>231</v>
      </c>
      <c r="B300" s="67"/>
      <c r="C300" s="170">
        <v>5.28</v>
      </c>
      <c r="D300" s="67">
        <v>5</v>
      </c>
      <c r="E300" s="67" t="s">
        <v>1246</v>
      </c>
      <c r="F300" s="174">
        <f t="shared" si="4"/>
        <v>5.28</v>
      </c>
      <c r="I300" s="130" t="s">
        <v>1267</v>
      </c>
      <c r="J300" s="131"/>
      <c r="K300" s="129">
        <v>5.32</v>
      </c>
      <c r="L300" s="125">
        <v>5</v>
      </c>
      <c r="M300" s="154" t="s">
        <v>501</v>
      </c>
      <c r="N300" s="129">
        <v>5.32</v>
      </c>
    </row>
    <row r="301" spans="1:14">
      <c r="A301" s="67" t="s">
        <v>217</v>
      </c>
      <c r="B301" s="67"/>
      <c r="C301" s="170">
        <v>5.29</v>
      </c>
      <c r="D301" s="67">
        <v>5</v>
      </c>
      <c r="E301" s="67" t="s">
        <v>491</v>
      </c>
      <c r="F301" s="174">
        <f t="shared" si="4"/>
        <v>5.29</v>
      </c>
      <c r="I301" s="106" t="s">
        <v>1273</v>
      </c>
      <c r="J301" s="128"/>
      <c r="K301" s="129">
        <v>5.33</v>
      </c>
      <c r="L301" s="125">
        <v>5</v>
      </c>
      <c r="M301" s="154" t="s">
        <v>585</v>
      </c>
      <c r="N301" s="129">
        <v>5.33</v>
      </c>
    </row>
    <row r="302" spans="1:14">
      <c r="A302" s="67" t="s">
        <v>1249</v>
      </c>
      <c r="B302" s="67"/>
      <c r="C302" s="170">
        <v>5.29</v>
      </c>
      <c r="D302" s="67">
        <v>5</v>
      </c>
      <c r="E302" s="67" t="s">
        <v>491</v>
      </c>
      <c r="F302" s="174">
        <f t="shared" si="4"/>
        <v>5.29</v>
      </c>
      <c r="I302" s="106" t="s">
        <v>224</v>
      </c>
      <c r="J302" s="128"/>
      <c r="K302" s="119">
        <v>5.34</v>
      </c>
      <c r="L302" s="125">
        <v>5</v>
      </c>
      <c r="M302" s="153" t="s">
        <v>23</v>
      </c>
      <c r="N302" s="119">
        <v>5.34</v>
      </c>
    </row>
    <row r="303" spans="1:14">
      <c r="A303" s="67" t="s">
        <v>1266</v>
      </c>
      <c r="B303" s="67"/>
      <c r="C303" s="170">
        <v>5.29</v>
      </c>
      <c r="D303" s="67">
        <v>5</v>
      </c>
      <c r="E303" s="67" t="s">
        <v>491</v>
      </c>
      <c r="F303" s="174">
        <f t="shared" si="4"/>
        <v>5.29</v>
      </c>
      <c r="I303" s="106" t="s">
        <v>1252</v>
      </c>
      <c r="J303" s="128"/>
      <c r="K303" s="119">
        <v>5.34</v>
      </c>
      <c r="L303" s="125">
        <v>5</v>
      </c>
      <c r="M303" s="154" t="s">
        <v>23</v>
      </c>
      <c r="N303" s="119">
        <v>5.34</v>
      </c>
    </row>
    <row r="304" spans="1:14">
      <c r="A304" s="67" t="s">
        <v>845</v>
      </c>
      <c r="B304" s="67"/>
      <c r="C304" s="170" t="s">
        <v>1383</v>
      </c>
      <c r="D304" s="67">
        <v>5</v>
      </c>
      <c r="E304" s="67" t="s">
        <v>846</v>
      </c>
      <c r="F304" s="174" t="str">
        <f t="shared" si="4"/>
        <v>5.30</v>
      </c>
      <c r="I304" s="106" t="s">
        <v>105</v>
      </c>
      <c r="J304" s="128"/>
      <c r="K304" s="119">
        <v>5.35</v>
      </c>
      <c r="L304" s="125">
        <v>5</v>
      </c>
      <c r="M304" s="153" t="s">
        <v>1243</v>
      </c>
      <c r="N304" s="119">
        <v>5.35</v>
      </c>
    </row>
    <row r="305" spans="1:14">
      <c r="A305" s="67" t="s">
        <v>845</v>
      </c>
      <c r="B305" s="67"/>
      <c r="C305" s="170" t="s">
        <v>1383</v>
      </c>
      <c r="D305" s="67">
        <v>5</v>
      </c>
      <c r="E305" s="67" t="s">
        <v>846</v>
      </c>
      <c r="F305" s="174" t="str">
        <f t="shared" si="4"/>
        <v>5.30</v>
      </c>
      <c r="I305" s="106" t="s">
        <v>219</v>
      </c>
      <c r="J305" s="128"/>
      <c r="K305" s="119">
        <v>5.35</v>
      </c>
      <c r="L305" s="125">
        <v>5</v>
      </c>
      <c r="M305" s="153" t="s">
        <v>1243</v>
      </c>
      <c r="N305" s="119">
        <v>5.35</v>
      </c>
    </row>
    <row r="306" spans="1:14">
      <c r="A306" s="67" t="s">
        <v>841</v>
      </c>
      <c r="B306" s="67"/>
      <c r="C306" s="170">
        <v>5.31</v>
      </c>
      <c r="D306" s="67">
        <v>5</v>
      </c>
      <c r="E306" s="67" t="s">
        <v>842</v>
      </c>
      <c r="F306" s="174">
        <f t="shared" si="4"/>
        <v>5.31</v>
      </c>
      <c r="I306" s="106" t="s">
        <v>1251</v>
      </c>
      <c r="J306" s="128"/>
      <c r="K306" s="119">
        <v>5.35</v>
      </c>
      <c r="L306" s="125">
        <v>5</v>
      </c>
      <c r="M306" s="154" t="s">
        <v>1243</v>
      </c>
      <c r="N306" s="119">
        <v>5.35</v>
      </c>
    </row>
    <row r="307" spans="1:14">
      <c r="A307" s="67" t="s">
        <v>841</v>
      </c>
      <c r="B307" s="67"/>
      <c r="C307" s="170">
        <v>5.31</v>
      </c>
      <c r="D307" s="67">
        <v>5</v>
      </c>
      <c r="E307" s="67" t="s">
        <v>842</v>
      </c>
      <c r="F307" s="174">
        <f t="shared" si="4"/>
        <v>5.31</v>
      </c>
      <c r="I307" s="106" t="s">
        <v>106</v>
      </c>
      <c r="J307" s="128"/>
      <c r="K307" s="119">
        <v>5.36</v>
      </c>
      <c r="L307" s="125">
        <v>5</v>
      </c>
      <c r="M307" s="153" t="s">
        <v>184</v>
      </c>
      <c r="N307" s="119">
        <v>5.36</v>
      </c>
    </row>
    <row r="308" spans="1:14">
      <c r="A308" s="67" t="s">
        <v>1264</v>
      </c>
      <c r="B308" s="67"/>
      <c r="C308" s="170">
        <v>5.31</v>
      </c>
      <c r="D308" s="67">
        <v>5</v>
      </c>
      <c r="E308" s="67" t="s">
        <v>842</v>
      </c>
      <c r="F308" s="174">
        <f t="shared" si="4"/>
        <v>5.31</v>
      </c>
      <c r="I308" s="106" t="s">
        <v>220</v>
      </c>
      <c r="J308" s="128"/>
      <c r="K308" s="119">
        <v>5.36</v>
      </c>
      <c r="L308" s="125">
        <v>5</v>
      </c>
      <c r="M308" s="153" t="s">
        <v>184</v>
      </c>
      <c r="N308" s="119">
        <v>5.36</v>
      </c>
    </row>
    <row r="309" spans="1:14">
      <c r="A309" s="67" t="s">
        <v>837</v>
      </c>
      <c r="B309" s="67"/>
      <c r="C309" s="170">
        <v>5.32</v>
      </c>
      <c r="D309" s="67">
        <v>5</v>
      </c>
      <c r="E309" s="67" t="s">
        <v>501</v>
      </c>
      <c r="F309" s="174">
        <f t="shared" si="4"/>
        <v>5.32</v>
      </c>
      <c r="I309" s="106" t="s">
        <v>1251</v>
      </c>
      <c r="J309" s="128"/>
      <c r="K309" s="119">
        <v>5.36</v>
      </c>
      <c r="L309" s="125">
        <v>5</v>
      </c>
      <c r="M309" s="154" t="s">
        <v>184</v>
      </c>
      <c r="N309" s="119">
        <v>5.36</v>
      </c>
    </row>
    <row r="310" spans="1:14">
      <c r="A310" s="67" t="s">
        <v>837</v>
      </c>
      <c r="B310" s="67"/>
      <c r="C310" s="170">
        <v>5.32</v>
      </c>
      <c r="D310" s="67">
        <v>5</v>
      </c>
      <c r="E310" s="67" t="s">
        <v>501</v>
      </c>
      <c r="F310" s="174">
        <f t="shared" si="4"/>
        <v>5.32</v>
      </c>
      <c r="I310" s="106" t="s">
        <v>213</v>
      </c>
      <c r="J310" s="128"/>
      <c r="K310" s="119">
        <v>5.37</v>
      </c>
      <c r="L310" s="125">
        <v>5</v>
      </c>
      <c r="M310" s="153" t="s">
        <v>18</v>
      </c>
      <c r="N310" s="119">
        <v>5.37</v>
      </c>
    </row>
    <row r="311" spans="1:14">
      <c r="A311" s="67" t="s">
        <v>1265</v>
      </c>
      <c r="B311" s="67"/>
      <c r="C311" s="170">
        <v>5.32</v>
      </c>
      <c r="D311" s="67">
        <v>5</v>
      </c>
      <c r="E311" s="67" t="s">
        <v>501</v>
      </c>
      <c r="F311" s="174">
        <f t="shared" si="4"/>
        <v>5.32</v>
      </c>
      <c r="I311" s="128" t="s">
        <v>1247</v>
      </c>
      <c r="J311" s="128"/>
      <c r="K311" s="119">
        <v>5.37</v>
      </c>
      <c r="L311" s="125">
        <v>5</v>
      </c>
      <c r="M311" s="153" t="s">
        <v>18</v>
      </c>
      <c r="N311" s="119">
        <v>5.37</v>
      </c>
    </row>
    <row r="312" spans="1:14">
      <c r="A312" s="67" t="s">
        <v>1267</v>
      </c>
      <c r="B312" s="67"/>
      <c r="C312" s="170">
        <v>5.32</v>
      </c>
      <c r="D312" s="67">
        <v>5</v>
      </c>
      <c r="E312" s="67" t="s">
        <v>501</v>
      </c>
      <c r="F312" s="174">
        <f t="shared" si="4"/>
        <v>5.32</v>
      </c>
      <c r="I312" s="106" t="s">
        <v>450</v>
      </c>
      <c r="J312" s="128"/>
      <c r="K312" s="119">
        <v>5.37</v>
      </c>
      <c r="L312" s="125">
        <v>5</v>
      </c>
      <c r="M312" s="154" t="s">
        <v>18</v>
      </c>
      <c r="N312" s="119">
        <v>5.37</v>
      </c>
    </row>
    <row r="313" spans="1:14">
      <c r="A313" s="67" t="s">
        <v>1273</v>
      </c>
      <c r="B313" s="67"/>
      <c r="C313" s="170">
        <v>5.33</v>
      </c>
      <c r="D313" s="67">
        <v>5</v>
      </c>
      <c r="E313" s="67" t="s">
        <v>585</v>
      </c>
      <c r="F313" s="174">
        <f t="shared" si="4"/>
        <v>5.33</v>
      </c>
      <c r="I313" s="106" t="s">
        <v>225</v>
      </c>
      <c r="J313" s="128"/>
      <c r="K313" s="119">
        <v>5.38</v>
      </c>
      <c r="L313" s="125">
        <v>5</v>
      </c>
      <c r="M313" s="153" t="s">
        <v>1245</v>
      </c>
      <c r="N313" s="119">
        <v>5.38</v>
      </c>
    </row>
    <row r="314" spans="1:14">
      <c r="A314" s="67" t="s">
        <v>224</v>
      </c>
      <c r="B314" s="67"/>
      <c r="C314" s="170">
        <v>5.34</v>
      </c>
      <c r="D314" s="67">
        <v>5</v>
      </c>
      <c r="E314" s="67" t="s">
        <v>23</v>
      </c>
      <c r="F314" s="174">
        <f t="shared" si="4"/>
        <v>5.34</v>
      </c>
      <c r="I314" s="106" t="s">
        <v>109</v>
      </c>
      <c r="J314" s="128"/>
      <c r="K314" s="119">
        <v>5.39</v>
      </c>
      <c r="L314" s="125">
        <v>5</v>
      </c>
      <c r="M314" s="153" t="s">
        <v>1232</v>
      </c>
      <c r="N314" s="119">
        <v>5.39</v>
      </c>
    </row>
    <row r="315" spans="1:14">
      <c r="A315" s="67" t="s">
        <v>1252</v>
      </c>
      <c r="B315" s="67"/>
      <c r="C315" s="170">
        <v>5.34</v>
      </c>
      <c r="D315" s="67">
        <v>5</v>
      </c>
      <c r="E315" s="67" t="s">
        <v>23</v>
      </c>
      <c r="F315" s="174">
        <f t="shared" si="4"/>
        <v>5.34</v>
      </c>
      <c r="I315" s="106" t="s">
        <v>228</v>
      </c>
      <c r="J315" s="128"/>
      <c r="K315" s="119">
        <v>5.39</v>
      </c>
      <c r="L315" s="125">
        <v>5</v>
      </c>
      <c r="M315" s="153" t="s">
        <v>1232</v>
      </c>
      <c r="N315" s="119">
        <v>5.39</v>
      </c>
    </row>
    <row r="316" spans="1:14">
      <c r="A316" s="67" t="s">
        <v>105</v>
      </c>
      <c r="B316" s="67"/>
      <c r="C316" s="170">
        <v>5.35</v>
      </c>
      <c r="D316" s="67">
        <v>5</v>
      </c>
      <c r="E316" s="67" t="s">
        <v>1243</v>
      </c>
      <c r="F316" s="174">
        <f t="shared" si="4"/>
        <v>5.35</v>
      </c>
      <c r="I316" s="130" t="s">
        <v>929</v>
      </c>
      <c r="J316" s="131"/>
      <c r="K316" s="119">
        <v>5.39</v>
      </c>
      <c r="L316" s="125">
        <v>5</v>
      </c>
      <c r="M316" s="154" t="s">
        <v>1232</v>
      </c>
      <c r="N316" s="119">
        <v>5.39</v>
      </c>
    </row>
    <row r="317" spans="1:14">
      <c r="A317" s="67" t="s">
        <v>219</v>
      </c>
      <c r="B317" s="67"/>
      <c r="C317" s="170">
        <v>5.35</v>
      </c>
      <c r="D317" s="67">
        <v>5</v>
      </c>
      <c r="E317" s="67" t="s">
        <v>1243</v>
      </c>
      <c r="F317" s="174">
        <f t="shared" si="4"/>
        <v>5.35</v>
      </c>
      <c r="I317" s="106" t="s">
        <v>314</v>
      </c>
      <c r="J317" s="128"/>
      <c r="K317" s="119">
        <v>5.4</v>
      </c>
      <c r="L317" s="125">
        <v>5</v>
      </c>
      <c r="M317" s="153" t="s">
        <v>336</v>
      </c>
      <c r="N317" s="119">
        <v>5.4</v>
      </c>
    </row>
    <row r="318" spans="1:14">
      <c r="A318" s="67" t="s">
        <v>1251</v>
      </c>
      <c r="B318" s="67"/>
      <c r="C318" s="170">
        <v>5.35</v>
      </c>
      <c r="D318" s="67">
        <v>5</v>
      </c>
      <c r="E318" s="67" t="s">
        <v>1243</v>
      </c>
      <c r="F318" s="174">
        <f t="shared" si="4"/>
        <v>5.35</v>
      </c>
      <c r="I318" s="106" t="s">
        <v>393</v>
      </c>
      <c r="J318" s="128"/>
      <c r="K318" s="119">
        <v>5.4</v>
      </c>
      <c r="L318" s="125">
        <v>5</v>
      </c>
      <c r="M318" s="153" t="s">
        <v>336</v>
      </c>
      <c r="N318" s="119">
        <v>5.4</v>
      </c>
    </row>
    <row r="319" spans="1:14">
      <c r="A319" s="67" t="s">
        <v>1384</v>
      </c>
      <c r="B319" s="67"/>
      <c r="C319" s="170" t="s">
        <v>1385</v>
      </c>
      <c r="D319" s="67">
        <v>5</v>
      </c>
      <c r="E319" s="67" t="s">
        <v>184</v>
      </c>
      <c r="F319" s="174" t="str">
        <f t="shared" si="4"/>
        <v>5.36</v>
      </c>
      <c r="I319" s="106" t="s">
        <v>111</v>
      </c>
      <c r="J319" s="106"/>
      <c r="K319" s="119">
        <v>5.41</v>
      </c>
      <c r="L319" s="125">
        <v>5</v>
      </c>
      <c r="M319" s="153" t="s">
        <v>38</v>
      </c>
      <c r="N319" s="119">
        <v>5.41</v>
      </c>
    </row>
    <row r="320" spans="1:14">
      <c r="A320" s="67" t="s">
        <v>106</v>
      </c>
      <c r="B320" s="67"/>
      <c r="C320" s="170">
        <v>5.36</v>
      </c>
      <c r="D320" s="67">
        <v>5</v>
      </c>
      <c r="E320" s="67" t="s">
        <v>184</v>
      </c>
      <c r="F320" s="174">
        <f t="shared" si="4"/>
        <v>5.36</v>
      </c>
      <c r="I320" s="106" t="s">
        <v>244</v>
      </c>
      <c r="J320" s="106"/>
      <c r="K320" s="119">
        <v>5.41</v>
      </c>
      <c r="L320" s="125">
        <v>5</v>
      </c>
      <c r="M320" s="153" t="s">
        <v>38</v>
      </c>
      <c r="N320" s="119">
        <v>5.41</v>
      </c>
    </row>
    <row r="321" spans="1:14">
      <c r="A321" s="67" t="s">
        <v>220</v>
      </c>
      <c r="B321" s="67"/>
      <c r="C321" s="170">
        <v>5.36</v>
      </c>
      <c r="D321" s="67">
        <v>5</v>
      </c>
      <c r="E321" s="67" t="s">
        <v>184</v>
      </c>
      <c r="F321" s="174">
        <f t="shared" si="4"/>
        <v>5.36</v>
      </c>
      <c r="I321" s="106" t="s">
        <v>847</v>
      </c>
      <c r="J321" s="106"/>
      <c r="K321" s="119">
        <v>5.42</v>
      </c>
      <c r="L321" s="125">
        <v>5</v>
      </c>
      <c r="M321" s="153" t="s">
        <v>1229</v>
      </c>
      <c r="N321" s="119">
        <v>5.42</v>
      </c>
    </row>
    <row r="322" spans="1:14">
      <c r="A322" s="67" t="s">
        <v>213</v>
      </c>
      <c r="B322" s="67"/>
      <c r="C322" s="170">
        <v>5.37</v>
      </c>
      <c r="D322" s="67">
        <v>5</v>
      </c>
      <c r="E322" s="67" t="s">
        <v>18</v>
      </c>
      <c r="F322" s="174">
        <f t="shared" si="4"/>
        <v>5.37</v>
      </c>
      <c r="I322" s="106" t="s">
        <v>226</v>
      </c>
      <c r="J322" s="106"/>
      <c r="K322" s="119">
        <v>5.42</v>
      </c>
      <c r="L322" s="125">
        <v>5</v>
      </c>
      <c r="M322" s="153" t="s">
        <v>1229</v>
      </c>
      <c r="N322" s="119">
        <v>5.42</v>
      </c>
    </row>
    <row r="323" spans="1:14">
      <c r="A323" s="67" t="s">
        <v>1247</v>
      </c>
      <c r="B323" s="67"/>
      <c r="C323" s="170">
        <v>5.37</v>
      </c>
      <c r="D323" s="67">
        <v>5</v>
      </c>
      <c r="E323" s="67" t="s">
        <v>18</v>
      </c>
      <c r="F323" s="174">
        <f t="shared" ref="F323:F386" si="5">C323</f>
        <v>5.37</v>
      </c>
      <c r="I323" s="106" t="s">
        <v>1254</v>
      </c>
      <c r="J323" s="106"/>
      <c r="K323" s="119">
        <v>5.43</v>
      </c>
      <c r="L323" s="125">
        <v>5</v>
      </c>
      <c r="M323" s="154" t="s">
        <v>1255</v>
      </c>
      <c r="N323" s="119">
        <v>5.43</v>
      </c>
    </row>
    <row r="324" spans="1:14">
      <c r="A324" s="67" t="s">
        <v>450</v>
      </c>
      <c r="B324" s="67"/>
      <c r="C324" s="170">
        <v>5.37</v>
      </c>
      <c r="D324" s="67">
        <v>5</v>
      </c>
      <c r="E324" s="67" t="s">
        <v>18</v>
      </c>
      <c r="F324" s="174">
        <f t="shared" si="5"/>
        <v>5.37</v>
      </c>
      <c r="I324" s="106" t="s">
        <v>1269</v>
      </c>
      <c r="J324" s="106"/>
      <c r="K324" s="119">
        <v>5.44</v>
      </c>
      <c r="L324" s="125">
        <v>5</v>
      </c>
      <c r="M324" s="154" t="s">
        <v>1270</v>
      </c>
      <c r="N324" s="119">
        <v>5.44</v>
      </c>
    </row>
    <row r="325" spans="1:14">
      <c r="A325" s="67" t="s">
        <v>225</v>
      </c>
      <c r="B325" s="67"/>
      <c r="C325" s="170">
        <v>5.38</v>
      </c>
      <c r="D325" s="67">
        <v>5</v>
      </c>
      <c r="E325" s="67" t="s">
        <v>1245</v>
      </c>
      <c r="F325" s="174">
        <f t="shared" si="5"/>
        <v>5.38</v>
      </c>
      <c r="I325" s="108" t="s">
        <v>120</v>
      </c>
      <c r="J325" s="108"/>
      <c r="K325" s="119">
        <v>5.45</v>
      </c>
      <c r="L325" s="125">
        <v>5</v>
      </c>
      <c r="M325" s="153" t="s">
        <v>1225</v>
      </c>
      <c r="N325" s="119">
        <v>5.45</v>
      </c>
    </row>
    <row r="326" spans="1:14">
      <c r="A326" s="67" t="s">
        <v>109</v>
      </c>
      <c r="B326" s="67"/>
      <c r="C326" s="170">
        <v>5.39</v>
      </c>
      <c r="D326" s="67">
        <v>5</v>
      </c>
      <c r="E326" s="67" t="s">
        <v>1232</v>
      </c>
      <c r="F326" s="174">
        <f t="shared" si="5"/>
        <v>5.39</v>
      </c>
      <c r="I326" s="106" t="s">
        <v>1268</v>
      </c>
      <c r="J326" s="106"/>
      <c r="K326" s="119">
        <v>5.45</v>
      </c>
      <c r="L326" s="125">
        <v>5</v>
      </c>
      <c r="M326" s="154" t="s">
        <v>1225</v>
      </c>
      <c r="N326" s="119">
        <v>5.45</v>
      </c>
    </row>
    <row r="327" spans="1:14">
      <c r="A327" s="67" t="s">
        <v>228</v>
      </c>
      <c r="B327" s="67"/>
      <c r="C327" s="170">
        <v>5.39</v>
      </c>
      <c r="D327" s="67">
        <v>5</v>
      </c>
      <c r="E327" s="67" t="s">
        <v>1232</v>
      </c>
      <c r="F327" s="174">
        <f t="shared" si="5"/>
        <v>5.39</v>
      </c>
      <c r="I327" s="108" t="s">
        <v>118</v>
      </c>
      <c r="J327" s="108"/>
      <c r="K327" s="119">
        <v>5.46</v>
      </c>
      <c r="L327" s="125">
        <v>5</v>
      </c>
      <c r="M327" s="153" t="s">
        <v>1227</v>
      </c>
      <c r="N327" s="119">
        <v>5.46</v>
      </c>
    </row>
    <row r="328" spans="1:14">
      <c r="A328" s="67" t="s">
        <v>929</v>
      </c>
      <c r="B328" s="67"/>
      <c r="C328" s="170">
        <v>5.39</v>
      </c>
      <c r="D328" s="67">
        <v>5</v>
      </c>
      <c r="E328" s="67" t="s">
        <v>1232</v>
      </c>
      <c r="F328" s="174">
        <f t="shared" si="5"/>
        <v>5.39</v>
      </c>
      <c r="I328" s="108" t="s">
        <v>243</v>
      </c>
      <c r="J328" s="108"/>
      <c r="K328" s="119">
        <v>5.46</v>
      </c>
      <c r="L328" s="125">
        <v>5</v>
      </c>
      <c r="M328" s="153" t="s">
        <v>1227</v>
      </c>
      <c r="N328" s="119">
        <v>5.46</v>
      </c>
    </row>
    <row r="329" spans="1:14">
      <c r="A329" s="67" t="s">
        <v>314</v>
      </c>
      <c r="B329" s="67"/>
      <c r="C329" s="170" t="s">
        <v>1386</v>
      </c>
      <c r="D329" s="67">
        <v>5</v>
      </c>
      <c r="E329" s="67" t="s">
        <v>336</v>
      </c>
      <c r="F329" s="174" t="str">
        <f t="shared" si="5"/>
        <v>5.40</v>
      </c>
      <c r="I329" s="108" t="s">
        <v>1261</v>
      </c>
      <c r="J329" s="108"/>
      <c r="K329" s="119">
        <v>5.46</v>
      </c>
      <c r="L329" s="125">
        <v>5</v>
      </c>
      <c r="M329" s="154" t="s">
        <v>1227</v>
      </c>
      <c r="N329" s="119">
        <v>5.46</v>
      </c>
    </row>
    <row r="330" spans="1:14">
      <c r="A330" s="67" t="s">
        <v>393</v>
      </c>
      <c r="B330" s="67"/>
      <c r="C330" s="170" t="s">
        <v>1386</v>
      </c>
      <c r="D330" s="67">
        <v>5</v>
      </c>
      <c r="E330" s="67" t="s">
        <v>336</v>
      </c>
      <c r="F330" s="174" t="str">
        <f t="shared" si="5"/>
        <v>5.40</v>
      </c>
      <c r="I330" s="108" t="s">
        <v>172</v>
      </c>
      <c r="J330" s="108"/>
      <c r="K330" s="119">
        <v>5.47</v>
      </c>
      <c r="L330" s="125">
        <v>5</v>
      </c>
      <c r="M330" s="153" t="s">
        <v>171</v>
      </c>
      <c r="N330" s="119">
        <v>5.47</v>
      </c>
    </row>
    <row r="331" spans="1:14">
      <c r="A331" s="67" t="s">
        <v>111</v>
      </c>
      <c r="B331" s="67"/>
      <c r="C331" s="170">
        <v>5.41</v>
      </c>
      <c r="D331" s="67">
        <v>5</v>
      </c>
      <c r="E331" s="67" t="s">
        <v>38</v>
      </c>
      <c r="F331" s="174">
        <f t="shared" si="5"/>
        <v>5.41</v>
      </c>
      <c r="I331" s="108" t="s">
        <v>385</v>
      </c>
      <c r="J331" s="108"/>
      <c r="K331" s="119">
        <v>5.47</v>
      </c>
      <c r="L331" s="125">
        <v>5</v>
      </c>
      <c r="M331" s="153" t="s">
        <v>171</v>
      </c>
      <c r="N331" s="119">
        <v>5.47</v>
      </c>
    </row>
    <row r="332" spans="1:14">
      <c r="A332" s="67" t="s">
        <v>244</v>
      </c>
      <c r="B332" s="67"/>
      <c r="C332" s="170">
        <v>5.41</v>
      </c>
      <c r="D332" s="67">
        <v>5</v>
      </c>
      <c r="E332" s="67" t="s">
        <v>38</v>
      </c>
      <c r="F332" s="174">
        <f t="shared" si="5"/>
        <v>5.41</v>
      </c>
      <c r="I332" s="108" t="s">
        <v>932</v>
      </c>
      <c r="J332" s="108"/>
      <c r="K332" s="119">
        <v>5.47</v>
      </c>
      <c r="L332" s="125">
        <v>5</v>
      </c>
      <c r="M332" s="154" t="s">
        <v>171</v>
      </c>
      <c r="N332" s="119">
        <v>5.47</v>
      </c>
    </row>
    <row r="333" spans="1:14">
      <c r="A333" s="67" t="s">
        <v>847</v>
      </c>
      <c r="B333" s="67"/>
      <c r="C333" s="170">
        <v>5.42</v>
      </c>
      <c r="D333" s="67">
        <v>5</v>
      </c>
      <c r="E333" s="67" t="s">
        <v>1229</v>
      </c>
      <c r="F333" s="174">
        <f t="shared" si="5"/>
        <v>5.42</v>
      </c>
      <c r="I333" s="108" t="s">
        <v>115</v>
      </c>
      <c r="J333" s="108"/>
      <c r="K333" s="119">
        <v>5.49</v>
      </c>
      <c r="L333" s="125">
        <v>5</v>
      </c>
      <c r="M333" s="153" t="s">
        <v>1237</v>
      </c>
      <c r="N333" s="119">
        <v>5.49</v>
      </c>
    </row>
    <row r="334" spans="1:14">
      <c r="A334" s="67" t="s">
        <v>226</v>
      </c>
      <c r="B334" s="67"/>
      <c r="C334" s="170">
        <v>5.42</v>
      </c>
      <c r="D334" s="67">
        <v>5</v>
      </c>
      <c r="E334" s="67" t="s">
        <v>1229</v>
      </c>
      <c r="F334" s="174">
        <f t="shared" si="5"/>
        <v>5.42</v>
      </c>
      <c r="I334" s="108" t="s">
        <v>240</v>
      </c>
      <c r="J334" s="108"/>
      <c r="K334" s="119">
        <v>5.49</v>
      </c>
      <c r="L334" s="125">
        <v>5</v>
      </c>
      <c r="M334" s="153" t="s">
        <v>1237</v>
      </c>
      <c r="N334" s="119">
        <v>5.49</v>
      </c>
    </row>
    <row r="335" spans="1:14">
      <c r="A335" s="67" t="s">
        <v>1254</v>
      </c>
      <c r="B335" s="67"/>
      <c r="C335" s="170" t="s">
        <v>1449</v>
      </c>
      <c r="D335" s="67">
        <v>6</v>
      </c>
      <c r="E335" s="67" t="s">
        <v>1255</v>
      </c>
      <c r="F335" s="174" t="str">
        <f t="shared" si="5"/>
        <v>6.19</v>
      </c>
      <c r="I335" s="108" t="s">
        <v>114</v>
      </c>
      <c r="J335" s="108"/>
      <c r="K335" s="119">
        <v>5.5</v>
      </c>
      <c r="L335" s="125">
        <v>5</v>
      </c>
      <c r="M335" s="153" t="s">
        <v>1238</v>
      </c>
      <c r="N335" s="119">
        <v>5.5</v>
      </c>
    </row>
    <row r="336" spans="1:14">
      <c r="A336" s="67" t="s">
        <v>1254</v>
      </c>
      <c r="B336" s="67"/>
      <c r="C336" s="170" t="s">
        <v>1449</v>
      </c>
      <c r="D336" s="67">
        <v>6</v>
      </c>
      <c r="E336" s="67" t="s">
        <v>1255</v>
      </c>
      <c r="F336" s="174" t="str">
        <f t="shared" si="5"/>
        <v>6.19</v>
      </c>
      <c r="I336" s="108" t="s">
        <v>237</v>
      </c>
      <c r="J336" s="108"/>
      <c r="K336" s="119">
        <v>5.5</v>
      </c>
      <c r="L336" s="125">
        <v>5</v>
      </c>
      <c r="M336" s="153" t="s">
        <v>1238</v>
      </c>
      <c r="N336" s="119">
        <v>5.5</v>
      </c>
    </row>
    <row r="337" spans="1:14">
      <c r="A337" s="67" t="s">
        <v>1269</v>
      </c>
      <c r="B337" s="67"/>
      <c r="C337" s="170">
        <v>5.44</v>
      </c>
      <c r="D337" s="67">
        <v>5</v>
      </c>
      <c r="E337" s="67" t="s">
        <v>1270</v>
      </c>
      <c r="F337" s="174">
        <f t="shared" si="5"/>
        <v>5.44</v>
      </c>
      <c r="I337" s="108" t="s">
        <v>116</v>
      </c>
      <c r="J337" s="108"/>
      <c r="K337" s="119">
        <v>5.51</v>
      </c>
      <c r="L337" s="125">
        <v>5</v>
      </c>
      <c r="M337" s="153" t="s">
        <v>1242</v>
      </c>
      <c r="N337" s="119">
        <v>5.51</v>
      </c>
    </row>
    <row r="338" spans="1:14">
      <c r="A338" s="67" t="s">
        <v>120</v>
      </c>
      <c r="B338" s="67"/>
      <c r="C338" s="170">
        <v>5.45</v>
      </c>
      <c r="D338" s="67">
        <v>5</v>
      </c>
      <c r="E338" s="67" t="s">
        <v>1225</v>
      </c>
      <c r="F338" s="174">
        <f t="shared" si="5"/>
        <v>5.45</v>
      </c>
      <c r="I338" s="106" t="s">
        <v>238</v>
      </c>
      <c r="J338" s="106"/>
      <c r="K338" s="119">
        <f>ROUND(K337+0.01,2)</f>
        <v>5.52</v>
      </c>
      <c r="L338" s="125">
        <v>5</v>
      </c>
      <c r="M338" s="153" t="s">
        <v>1030</v>
      </c>
      <c r="N338" s="119">
        <f>ROUND(N337+0.01,2)</f>
        <v>5.52</v>
      </c>
    </row>
    <row r="339" spans="1:14">
      <c r="A339" s="67" t="s">
        <v>1268</v>
      </c>
      <c r="B339" s="67"/>
      <c r="C339" s="170">
        <v>5.45</v>
      </c>
      <c r="D339" s="67">
        <v>5</v>
      </c>
      <c r="E339" s="67" t="s">
        <v>1225</v>
      </c>
      <c r="F339" s="174">
        <f t="shared" si="5"/>
        <v>5.45</v>
      </c>
      <c r="I339" s="108" t="s">
        <v>242</v>
      </c>
      <c r="J339" s="108"/>
      <c r="K339" s="119">
        <v>5.51</v>
      </c>
      <c r="L339" s="125">
        <v>5</v>
      </c>
      <c r="M339" s="153" t="s">
        <v>1242</v>
      </c>
      <c r="N339" s="119">
        <v>5.51</v>
      </c>
    </row>
    <row r="340" spans="1:14">
      <c r="A340" s="67" t="s">
        <v>118</v>
      </c>
      <c r="B340" s="67"/>
      <c r="C340" s="170">
        <v>5.46</v>
      </c>
      <c r="D340" s="67">
        <v>5</v>
      </c>
      <c r="E340" s="67" t="s">
        <v>1227</v>
      </c>
      <c r="F340" s="174">
        <f t="shared" si="5"/>
        <v>5.46</v>
      </c>
      <c r="I340" s="132" t="s">
        <v>419</v>
      </c>
      <c r="J340" s="132">
        <v>5</v>
      </c>
      <c r="K340" s="132">
        <v>6.01</v>
      </c>
      <c r="L340" s="132">
        <v>6</v>
      </c>
      <c r="M340" s="154" t="s">
        <v>80</v>
      </c>
      <c r="N340" s="132">
        <v>6.01</v>
      </c>
    </row>
    <row r="341" spans="1:14">
      <c r="A341" s="67" t="s">
        <v>243</v>
      </c>
      <c r="B341" s="67"/>
      <c r="C341" s="170">
        <v>5.46</v>
      </c>
      <c r="D341" s="67">
        <v>5</v>
      </c>
      <c r="E341" s="67" t="s">
        <v>1227</v>
      </c>
      <c r="F341" s="174">
        <f t="shared" si="5"/>
        <v>5.46</v>
      </c>
      <c r="I341" s="132" t="s">
        <v>300</v>
      </c>
      <c r="J341" s="132">
        <v>0</v>
      </c>
      <c r="K341" s="132">
        <v>6.01</v>
      </c>
      <c r="L341" s="132">
        <v>6</v>
      </c>
      <c r="M341" s="154" t="s">
        <v>80</v>
      </c>
      <c r="N341" s="132">
        <v>6.01</v>
      </c>
    </row>
    <row r="342" spans="1:14">
      <c r="A342" s="67" t="s">
        <v>1261</v>
      </c>
      <c r="B342" s="67"/>
      <c r="C342" s="170">
        <v>5.46</v>
      </c>
      <c r="D342" s="67">
        <v>5</v>
      </c>
      <c r="E342" s="67" t="s">
        <v>1227</v>
      </c>
      <c r="F342" s="174">
        <f t="shared" si="5"/>
        <v>5.46</v>
      </c>
      <c r="I342" s="132" t="s">
        <v>1283</v>
      </c>
      <c r="J342" s="133" t="s">
        <v>1284</v>
      </c>
      <c r="K342" s="132">
        <v>6.02</v>
      </c>
      <c r="L342" s="132">
        <v>6</v>
      </c>
      <c r="M342" s="154" t="s">
        <v>527</v>
      </c>
      <c r="N342" s="132">
        <v>6.02</v>
      </c>
    </row>
    <row r="343" spans="1:14">
      <c r="A343" s="67" t="s">
        <v>172</v>
      </c>
      <c r="B343" s="67"/>
      <c r="C343" s="170">
        <v>5.47</v>
      </c>
      <c r="D343" s="67">
        <v>5</v>
      </c>
      <c r="E343" s="67" t="s">
        <v>171</v>
      </c>
      <c r="F343" s="174">
        <f t="shared" si="5"/>
        <v>5.47</v>
      </c>
      <c r="I343" s="132" t="s">
        <v>1285</v>
      </c>
      <c r="J343" s="132">
        <v>1</v>
      </c>
      <c r="K343" s="132">
        <v>6.02</v>
      </c>
      <c r="L343" s="132">
        <v>6</v>
      </c>
      <c r="M343" s="154" t="s">
        <v>527</v>
      </c>
      <c r="N343" s="132">
        <v>6.02</v>
      </c>
    </row>
    <row r="344" spans="1:14">
      <c r="A344" s="67" t="s">
        <v>385</v>
      </c>
      <c r="B344" s="67"/>
      <c r="C344" s="170">
        <v>5.47</v>
      </c>
      <c r="D344" s="67">
        <v>5</v>
      </c>
      <c r="E344" s="67" t="s">
        <v>171</v>
      </c>
      <c r="F344" s="174">
        <f t="shared" si="5"/>
        <v>5.47</v>
      </c>
      <c r="I344" s="132" t="s">
        <v>1286</v>
      </c>
      <c r="J344" s="133" t="s">
        <v>1287</v>
      </c>
      <c r="K344" s="132">
        <v>6.03</v>
      </c>
      <c r="L344" s="132">
        <v>6</v>
      </c>
      <c r="M344" s="154" t="s">
        <v>556</v>
      </c>
      <c r="N344" s="132">
        <v>6.03</v>
      </c>
    </row>
    <row r="345" spans="1:14">
      <c r="A345" s="67" t="s">
        <v>932</v>
      </c>
      <c r="B345" s="67"/>
      <c r="C345" s="170">
        <v>5.47</v>
      </c>
      <c r="D345" s="67">
        <v>5</v>
      </c>
      <c r="E345" s="67" t="s">
        <v>171</v>
      </c>
      <c r="F345" s="174">
        <f t="shared" si="5"/>
        <v>5.47</v>
      </c>
      <c r="I345" s="132" t="s">
        <v>1288</v>
      </c>
      <c r="J345" s="132">
        <v>4</v>
      </c>
      <c r="K345" s="132">
        <v>6.03</v>
      </c>
      <c r="L345" s="132">
        <v>6</v>
      </c>
      <c r="M345" s="154" t="s">
        <v>556</v>
      </c>
      <c r="N345" s="132">
        <v>6.03</v>
      </c>
    </row>
    <row r="346" spans="1:14">
      <c r="A346" s="171" t="s">
        <v>1387</v>
      </c>
      <c r="B346" s="67"/>
      <c r="C346" s="170">
        <v>5.47</v>
      </c>
      <c r="D346" s="67">
        <v>5</v>
      </c>
      <c r="E346" s="67" t="s">
        <v>171</v>
      </c>
      <c r="F346" s="174">
        <f t="shared" si="5"/>
        <v>5.47</v>
      </c>
      <c r="I346" s="132" t="s">
        <v>1289</v>
      </c>
      <c r="J346" s="133" t="s">
        <v>1290</v>
      </c>
      <c r="K346" s="132">
        <v>6.04</v>
      </c>
      <c r="L346" s="132">
        <v>6</v>
      </c>
      <c r="M346" s="154" t="s">
        <v>595</v>
      </c>
      <c r="N346" s="132">
        <v>6.04</v>
      </c>
    </row>
    <row r="347" spans="1:14">
      <c r="A347" s="67" t="s">
        <v>115</v>
      </c>
      <c r="B347" s="67"/>
      <c r="C347" s="170">
        <v>5.49</v>
      </c>
      <c r="D347" s="67">
        <v>5</v>
      </c>
      <c r="E347" s="67" t="s">
        <v>1237</v>
      </c>
      <c r="F347" s="174">
        <f t="shared" si="5"/>
        <v>5.49</v>
      </c>
      <c r="I347" s="132" t="s">
        <v>594</v>
      </c>
      <c r="J347" s="132">
        <v>1</v>
      </c>
      <c r="K347" s="132">
        <v>6.04</v>
      </c>
      <c r="L347" s="132">
        <v>6</v>
      </c>
      <c r="M347" s="154" t="s">
        <v>595</v>
      </c>
      <c r="N347" s="132">
        <v>6.04</v>
      </c>
    </row>
    <row r="348" spans="1:14">
      <c r="A348" s="67" t="s">
        <v>240</v>
      </c>
      <c r="B348" s="67"/>
      <c r="C348" s="170">
        <v>5.49</v>
      </c>
      <c r="D348" s="67">
        <v>5</v>
      </c>
      <c r="E348" s="67" t="s">
        <v>1237</v>
      </c>
      <c r="F348" s="174">
        <f t="shared" si="5"/>
        <v>5.49</v>
      </c>
      <c r="I348" s="132" t="s">
        <v>1291</v>
      </c>
      <c r="J348" s="134" t="s">
        <v>1292</v>
      </c>
      <c r="K348" s="132">
        <v>6.05</v>
      </c>
      <c r="L348" s="132">
        <v>6</v>
      </c>
      <c r="M348" s="154" t="s">
        <v>1293</v>
      </c>
      <c r="N348" s="132">
        <v>6.05</v>
      </c>
    </row>
    <row r="349" spans="1:14">
      <c r="A349" s="67" t="s">
        <v>114</v>
      </c>
      <c r="B349" s="67"/>
      <c r="C349" s="170" t="s">
        <v>1388</v>
      </c>
      <c r="D349" s="67">
        <v>5</v>
      </c>
      <c r="E349" s="67" t="s">
        <v>1238</v>
      </c>
      <c r="F349" s="174" t="str">
        <f t="shared" si="5"/>
        <v>5.50</v>
      </c>
      <c r="I349" s="132" t="s">
        <v>1294</v>
      </c>
      <c r="J349" s="134" t="s">
        <v>1295</v>
      </c>
      <c r="K349" s="132">
        <v>6.06</v>
      </c>
      <c r="L349" s="132">
        <v>6</v>
      </c>
      <c r="M349" s="154" t="s">
        <v>597</v>
      </c>
      <c r="N349" s="132">
        <v>6.06</v>
      </c>
    </row>
    <row r="350" spans="1:14">
      <c r="A350" s="67" t="s">
        <v>237</v>
      </c>
      <c r="B350" s="67"/>
      <c r="C350" s="170" t="s">
        <v>1388</v>
      </c>
      <c r="D350" s="67">
        <v>5</v>
      </c>
      <c r="E350" s="67" t="s">
        <v>1238</v>
      </c>
      <c r="F350" s="174" t="str">
        <f t="shared" si="5"/>
        <v>5.50</v>
      </c>
      <c r="I350" s="132" t="s">
        <v>596</v>
      </c>
      <c r="J350" s="132">
        <v>4</v>
      </c>
      <c r="K350" s="132">
        <v>6.06</v>
      </c>
      <c r="L350" s="132">
        <v>6</v>
      </c>
      <c r="M350" s="154" t="s">
        <v>597</v>
      </c>
      <c r="N350" s="132">
        <v>6.06</v>
      </c>
    </row>
    <row r="351" spans="1:14">
      <c r="A351" s="67" t="s">
        <v>116</v>
      </c>
      <c r="B351" s="67"/>
      <c r="C351" s="170">
        <v>5.51</v>
      </c>
      <c r="D351" s="67">
        <v>5</v>
      </c>
      <c r="E351" s="67" t="s">
        <v>1242</v>
      </c>
      <c r="F351" s="174">
        <f t="shared" si="5"/>
        <v>5.51</v>
      </c>
      <c r="I351" s="132" t="s">
        <v>879</v>
      </c>
      <c r="J351" s="132">
        <v>7</v>
      </c>
      <c r="K351" s="132">
        <v>6.07</v>
      </c>
      <c r="L351" s="132">
        <v>6</v>
      </c>
      <c r="M351" s="154" t="s">
        <v>1296</v>
      </c>
      <c r="N351" s="132">
        <v>6.07</v>
      </c>
    </row>
    <row r="352" spans="1:14">
      <c r="A352" s="67" t="s">
        <v>242</v>
      </c>
      <c r="B352" s="67"/>
      <c r="C352" s="170">
        <v>5.51</v>
      </c>
      <c r="D352" s="67">
        <v>5</v>
      </c>
      <c r="E352" s="67" t="s">
        <v>1242</v>
      </c>
      <c r="F352" s="174">
        <f t="shared" si="5"/>
        <v>5.51</v>
      </c>
      <c r="I352" s="132" t="s">
        <v>345</v>
      </c>
      <c r="J352" s="132">
        <v>1</v>
      </c>
      <c r="K352" s="132">
        <v>6.07</v>
      </c>
      <c r="L352" s="132">
        <v>6</v>
      </c>
      <c r="M352" s="154" t="s">
        <v>1296</v>
      </c>
      <c r="N352" s="132">
        <v>6.07</v>
      </c>
    </row>
    <row r="353" spans="1:14">
      <c r="A353" s="67" t="s">
        <v>318</v>
      </c>
      <c r="B353" s="67"/>
      <c r="C353" s="170">
        <v>5.52</v>
      </c>
      <c r="D353" s="67">
        <v>5</v>
      </c>
      <c r="E353" s="67" t="s">
        <v>1389</v>
      </c>
      <c r="F353" s="174">
        <f t="shared" si="5"/>
        <v>5.52</v>
      </c>
      <c r="I353" s="132" t="s">
        <v>1297</v>
      </c>
      <c r="J353" s="135" t="s">
        <v>1290</v>
      </c>
      <c r="K353" s="132">
        <v>6.07</v>
      </c>
      <c r="L353" s="132">
        <v>6</v>
      </c>
      <c r="M353" s="154" t="s">
        <v>1296</v>
      </c>
      <c r="N353" s="132">
        <v>6.07</v>
      </c>
    </row>
    <row r="354" spans="1:14">
      <c r="A354" s="67" t="s">
        <v>318</v>
      </c>
      <c r="B354" s="67"/>
      <c r="C354" s="170">
        <v>5.52</v>
      </c>
      <c r="D354" s="67">
        <v>5</v>
      </c>
      <c r="E354" s="67" t="s">
        <v>1389</v>
      </c>
      <c r="F354" s="174">
        <f t="shared" si="5"/>
        <v>5.52</v>
      </c>
      <c r="I354" s="132" t="s">
        <v>1298</v>
      </c>
      <c r="J354" s="132">
        <v>1</v>
      </c>
      <c r="K354" s="132">
        <v>6.07</v>
      </c>
      <c r="L354" s="132">
        <v>6</v>
      </c>
      <c r="M354" s="154" t="s">
        <v>1296</v>
      </c>
      <c r="N354" s="132">
        <v>6.07</v>
      </c>
    </row>
    <row r="355" spans="1:14">
      <c r="A355" s="67" t="s">
        <v>419</v>
      </c>
      <c r="B355" s="67"/>
      <c r="C355" s="170">
        <v>6.01</v>
      </c>
      <c r="D355" s="67">
        <v>6</v>
      </c>
      <c r="E355" s="67" t="s">
        <v>80</v>
      </c>
      <c r="F355" s="174">
        <f t="shared" si="5"/>
        <v>6.01</v>
      </c>
      <c r="I355" s="132" t="s">
        <v>1299</v>
      </c>
      <c r="J355" s="132"/>
      <c r="K355" s="132">
        <v>6.08</v>
      </c>
      <c r="L355" s="132">
        <v>6</v>
      </c>
      <c r="M355" s="154" t="s">
        <v>1300</v>
      </c>
      <c r="N355" s="132">
        <v>6.08</v>
      </c>
    </row>
    <row r="356" spans="1:14">
      <c r="A356" s="67" t="s">
        <v>300</v>
      </c>
      <c r="B356" s="67"/>
      <c r="C356" s="170">
        <v>6.01</v>
      </c>
      <c r="D356" s="67">
        <v>6</v>
      </c>
      <c r="E356" s="67" t="s">
        <v>80</v>
      </c>
      <c r="F356" s="174">
        <f t="shared" si="5"/>
        <v>6.01</v>
      </c>
      <c r="I356" s="132" t="s">
        <v>358</v>
      </c>
      <c r="J356" s="135" t="s">
        <v>1290</v>
      </c>
      <c r="K356" s="132">
        <v>6.08</v>
      </c>
      <c r="L356" s="132">
        <v>6</v>
      </c>
      <c r="M356" s="154" t="s">
        <v>1300</v>
      </c>
      <c r="N356" s="132">
        <v>6.08</v>
      </c>
    </row>
    <row r="357" spans="1:14">
      <c r="A357" s="67" t="s">
        <v>1283</v>
      </c>
      <c r="B357" s="67"/>
      <c r="C357" s="170">
        <v>6.02</v>
      </c>
      <c r="D357" s="67">
        <v>6</v>
      </c>
      <c r="E357" s="67" t="s">
        <v>527</v>
      </c>
      <c r="F357" s="174">
        <f t="shared" si="5"/>
        <v>6.02</v>
      </c>
      <c r="I357" s="132" t="s">
        <v>485</v>
      </c>
      <c r="J357" s="132">
        <v>0</v>
      </c>
      <c r="K357" s="132">
        <v>6.08</v>
      </c>
      <c r="L357" s="132">
        <v>6</v>
      </c>
      <c r="M357" s="154" t="s">
        <v>1300</v>
      </c>
      <c r="N357" s="132">
        <v>6.08</v>
      </c>
    </row>
    <row r="358" spans="1:14">
      <c r="A358" s="67" t="s">
        <v>1285</v>
      </c>
      <c r="B358" s="67"/>
      <c r="C358" s="170">
        <v>6.02</v>
      </c>
      <c r="D358" s="67">
        <v>6</v>
      </c>
      <c r="E358" s="67" t="s">
        <v>527</v>
      </c>
      <c r="F358" s="174">
        <f t="shared" si="5"/>
        <v>6.02</v>
      </c>
      <c r="I358" s="132" t="s">
        <v>418</v>
      </c>
      <c r="J358" s="132">
        <v>6</v>
      </c>
      <c r="K358" s="132">
        <v>6.09</v>
      </c>
      <c r="L358" s="132">
        <v>6</v>
      </c>
      <c r="M358" s="154" t="s">
        <v>1301</v>
      </c>
      <c r="N358" s="132">
        <v>6.09</v>
      </c>
    </row>
    <row r="359" spans="1:14">
      <c r="A359" s="67" t="s">
        <v>1286</v>
      </c>
      <c r="B359" s="67"/>
      <c r="C359" s="170">
        <v>6.03</v>
      </c>
      <c r="D359" s="67">
        <v>6</v>
      </c>
      <c r="E359" s="67" t="s">
        <v>556</v>
      </c>
      <c r="F359" s="174">
        <f t="shared" si="5"/>
        <v>6.03</v>
      </c>
      <c r="I359" s="132" t="s">
        <v>357</v>
      </c>
      <c r="J359" s="134">
        <v>9</v>
      </c>
      <c r="K359" s="132">
        <v>6.09</v>
      </c>
      <c r="L359" s="132">
        <v>6</v>
      </c>
      <c r="M359" s="154" t="s">
        <v>1301</v>
      </c>
      <c r="N359" s="132">
        <v>6.09</v>
      </c>
    </row>
    <row r="360" spans="1:14">
      <c r="A360" s="67" t="s">
        <v>1288</v>
      </c>
      <c r="B360" s="67"/>
      <c r="C360" s="170">
        <v>6.03</v>
      </c>
      <c r="D360" s="67">
        <v>6</v>
      </c>
      <c r="E360" s="67" t="s">
        <v>556</v>
      </c>
      <c r="F360" s="174">
        <f t="shared" si="5"/>
        <v>6.03</v>
      </c>
      <c r="I360" s="132" t="s">
        <v>484</v>
      </c>
      <c r="J360" s="132">
        <v>0</v>
      </c>
      <c r="K360" s="132">
        <v>6.09</v>
      </c>
      <c r="L360" s="132">
        <v>6</v>
      </c>
      <c r="M360" s="154" t="s">
        <v>1301</v>
      </c>
      <c r="N360" s="132">
        <v>6.09</v>
      </c>
    </row>
    <row r="361" spans="1:14">
      <c r="A361" s="67" t="s">
        <v>1289</v>
      </c>
      <c r="B361" s="67"/>
      <c r="C361" s="170">
        <v>6.04</v>
      </c>
      <c r="D361" s="67">
        <v>6</v>
      </c>
      <c r="E361" s="67" t="s">
        <v>595</v>
      </c>
      <c r="F361" s="174">
        <f t="shared" si="5"/>
        <v>6.04</v>
      </c>
      <c r="I361" s="132" t="s">
        <v>1302</v>
      </c>
      <c r="J361" s="132">
        <v>5</v>
      </c>
      <c r="K361" s="132">
        <v>6.1</v>
      </c>
      <c r="L361" s="132">
        <v>6</v>
      </c>
      <c r="M361" s="154" t="s">
        <v>1303</v>
      </c>
      <c r="N361" s="132">
        <v>6.1</v>
      </c>
    </row>
    <row r="362" spans="1:14">
      <c r="A362" s="67" t="s">
        <v>1390</v>
      </c>
      <c r="B362" s="67"/>
      <c r="C362" s="170">
        <v>6.04</v>
      </c>
      <c r="D362" s="67">
        <v>6</v>
      </c>
      <c r="E362" s="67" t="s">
        <v>595</v>
      </c>
      <c r="F362" s="174">
        <f t="shared" si="5"/>
        <v>6.04</v>
      </c>
      <c r="I362" s="132" t="s">
        <v>1304</v>
      </c>
      <c r="J362" s="134" t="s">
        <v>1295</v>
      </c>
      <c r="K362" s="132">
        <v>6.1</v>
      </c>
      <c r="L362" s="132">
        <v>6</v>
      </c>
      <c r="M362" s="154" t="s">
        <v>1303</v>
      </c>
      <c r="N362" s="132">
        <v>6.1</v>
      </c>
    </row>
    <row r="363" spans="1:14">
      <c r="A363" s="67" t="s">
        <v>1391</v>
      </c>
      <c r="B363" s="67"/>
      <c r="C363" s="170">
        <v>6.04</v>
      </c>
      <c r="D363" s="67">
        <v>6</v>
      </c>
      <c r="E363" s="67" t="s">
        <v>595</v>
      </c>
      <c r="F363" s="174">
        <f t="shared" si="5"/>
        <v>6.04</v>
      </c>
      <c r="I363" s="132" t="s">
        <v>1305</v>
      </c>
      <c r="J363" s="132">
        <v>1</v>
      </c>
      <c r="K363" s="132">
        <v>6.1</v>
      </c>
      <c r="L363" s="132">
        <v>6</v>
      </c>
      <c r="M363" s="154" t="s">
        <v>1303</v>
      </c>
      <c r="N363" s="132">
        <v>6.1</v>
      </c>
    </row>
    <row r="364" spans="1:14">
      <c r="A364" s="67" t="s">
        <v>1392</v>
      </c>
      <c r="B364" s="67"/>
      <c r="C364" s="170">
        <v>6.05</v>
      </c>
      <c r="D364" s="67">
        <v>6</v>
      </c>
      <c r="E364" s="67" t="s">
        <v>1293</v>
      </c>
      <c r="F364" s="174">
        <f t="shared" si="5"/>
        <v>6.05</v>
      </c>
      <c r="I364" s="132" t="s">
        <v>920</v>
      </c>
      <c r="J364" s="132">
        <v>5</v>
      </c>
      <c r="K364" s="132">
        <v>6.1099999999999994</v>
      </c>
      <c r="L364" s="132">
        <v>6</v>
      </c>
      <c r="M364" s="154" t="s">
        <v>1306</v>
      </c>
      <c r="N364" s="132">
        <v>6.1099999999999994</v>
      </c>
    </row>
    <row r="365" spans="1:14">
      <c r="A365" s="67" t="s">
        <v>1294</v>
      </c>
      <c r="B365" s="67"/>
      <c r="C365" s="170">
        <v>6.06</v>
      </c>
      <c r="D365" s="67">
        <v>6</v>
      </c>
      <c r="E365" s="67" t="s">
        <v>597</v>
      </c>
      <c r="F365" s="174">
        <f t="shared" si="5"/>
        <v>6.06</v>
      </c>
      <c r="I365" s="132" t="s">
        <v>1304</v>
      </c>
      <c r="J365" s="134" t="s">
        <v>1295</v>
      </c>
      <c r="K365" s="132">
        <v>6.1099999999999994</v>
      </c>
      <c r="L365" s="132">
        <v>6</v>
      </c>
      <c r="M365" s="154" t="s">
        <v>1306</v>
      </c>
      <c r="N365" s="132">
        <v>6.1099999999999994</v>
      </c>
    </row>
    <row r="366" spans="1:14">
      <c r="A366" s="67" t="s">
        <v>1393</v>
      </c>
      <c r="B366" s="67"/>
      <c r="C366" s="170">
        <v>6.06</v>
      </c>
      <c r="D366" s="67">
        <v>6</v>
      </c>
      <c r="E366" s="67" t="s">
        <v>597</v>
      </c>
      <c r="F366" s="174">
        <f t="shared" si="5"/>
        <v>6.06</v>
      </c>
      <c r="I366" s="132" t="s">
        <v>514</v>
      </c>
      <c r="J366" s="132">
        <v>0.1</v>
      </c>
      <c r="K366" s="132">
        <v>6.1099999999999994</v>
      </c>
      <c r="L366" s="132">
        <v>6</v>
      </c>
      <c r="M366" s="154" t="s">
        <v>1306</v>
      </c>
      <c r="N366" s="132">
        <v>6.1099999999999994</v>
      </c>
    </row>
    <row r="367" spans="1:14">
      <c r="A367" s="67" t="s">
        <v>879</v>
      </c>
      <c r="B367" s="67"/>
      <c r="C367" s="170">
        <v>6.07</v>
      </c>
      <c r="D367" s="67">
        <v>6</v>
      </c>
      <c r="E367" s="67" t="s">
        <v>1296</v>
      </c>
      <c r="F367" s="174">
        <f t="shared" si="5"/>
        <v>6.07</v>
      </c>
      <c r="I367" s="132" t="s">
        <v>1307</v>
      </c>
      <c r="J367" s="134" t="s">
        <v>1308</v>
      </c>
      <c r="K367" s="132">
        <v>6.1199999999999992</v>
      </c>
      <c r="L367" s="132">
        <v>6</v>
      </c>
      <c r="M367" s="154" t="s">
        <v>1309</v>
      </c>
      <c r="N367" s="132">
        <v>6.1199999999999992</v>
      </c>
    </row>
    <row r="368" spans="1:14">
      <c r="A368" s="67" t="s">
        <v>345</v>
      </c>
      <c r="B368" s="67"/>
      <c r="C368" s="170">
        <v>6.07</v>
      </c>
      <c r="D368" s="67">
        <v>6</v>
      </c>
      <c r="E368" s="67" t="s">
        <v>1296</v>
      </c>
      <c r="F368" s="174">
        <f t="shared" si="5"/>
        <v>6.07</v>
      </c>
      <c r="I368" s="132" t="s">
        <v>881</v>
      </c>
      <c r="J368" s="132">
        <v>6</v>
      </c>
      <c r="K368" s="132">
        <v>6.129999999999999</v>
      </c>
      <c r="L368" s="132">
        <v>6</v>
      </c>
      <c r="M368" s="154" t="s">
        <v>1310</v>
      </c>
      <c r="N368" s="132">
        <v>6.129999999999999</v>
      </c>
    </row>
    <row r="369" spans="1:14">
      <c r="A369" s="67" t="s">
        <v>1394</v>
      </c>
      <c r="B369" s="67"/>
      <c r="C369" s="170">
        <v>6.07</v>
      </c>
      <c r="D369" s="67">
        <v>6</v>
      </c>
      <c r="E369" s="67" t="s">
        <v>1296</v>
      </c>
      <c r="F369" s="174">
        <f t="shared" si="5"/>
        <v>6.07</v>
      </c>
      <c r="I369" s="132" t="s">
        <v>1311</v>
      </c>
      <c r="J369" s="134" t="s">
        <v>1308</v>
      </c>
      <c r="K369" s="132">
        <v>6.129999999999999</v>
      </c>
      <c r="L369" s="132">
        <v>6</v>
      </c>
      <c r="M369" s="154" t="s">
        <v>1310</v>
      </c>
      <c r="N369" s="132">
        <v>6.129999999999999</v>
      </c>
    </row>
    <row r="370" spans="1:14">
      <c r="A370" s="67" t="s">
        <v>1297</v>
      </c>
      <c r="B370" s="67"/>
      <c r="C370" s="170">
        <v>6.07</v>
      </c>
      <c r="D370" s="67">
        <v>6</v>
      </c>
      <c r="E370" s="67" t="s">
        <v>1296</v>
      </c>
      <c r="F370" s="174">
        <f t="shared" si="5"/>
        <v>6.07</v>
      </c>
      <c r="I370" s="132" t="s">
        <v>352</v>
      </c>
      <c r="J370" s="132">
        <v>5</v>
      </c>
      <c r="K370" s="132">
        <v>6.1399999999999988</v>
      </c>
      <c r="L370" s="132">
        <v>6</v>
      </c>
      <c r="M370" s="154" t="s">
        <v>1312</v>
      </c>
      <c r="N370" s="132">
        <v>6.1399999999999988</v>
      </c>
    </row>
    <row r="371" spans="1:14">
      <c r="A371" s="67" t="s">
        <v>1298</v>
      </c>
      <c r="B371" s="67"/>
      <c r="C371" s="170">
        <v>6.07</v>
      </c>
      <c r="D371" s="67">
        <v>6</v>
      </c>
      <c r="E371" s="67" t="s">
        <v>1296</v>
      </c>
      <c r="F371" s="174">
        <f t="shared" si="5"/>
        <v>6.07</v>
      </c>
      <c r="I371" s="132" t="s">
        <v>1313</v>
      </c>
      <c r="J371" s="132">
        <v>0</v>
      </c>
      <c r="K371" s="132">
        <v>6.1399999999999988</v>
      </c>
      <c r="L371" s="132">
        <v>6</v>
      </c>
      <c r="M371" s="154" t="s">
        <v>1312</v>
      </c>
      <c r="N371" s="132">
        <v>6.1399999999999988</v>
      </c>
    </row>
    <row r="372" spans="1:14">
      <c r="A372" s="67" t="s">
        <v>1299</v>
      </c>
      <c r="B372" s="67"/>
      <c r="C372" s="170">
        <v>6.08</v>
      </c>
      <c r="D372" s="67">
        <v>6</v>
      </c>
      <c r="E372" s="67" t="s">
        <v>1300</v>
      </c>
      <c r="F372" s="174">
        <f t="shared" si="5"/>
        <v>6.08</v>
      </c>
      <c r="I372" s="132" t="s">
        <v>352</v>
      </c>
      <c r="J372" s="132">
        <v>5</v>
      </c>
      <c r="K372" s="132">
        <v>6.1499999999999986</v>
      </c>
      <c r="L372" s="132">
        <v>6</v>
      </c>
      <c r="M372" s="154" t="s">
        <v>1314</v>
      </c>
      <c r="N372" s="132">
        <v>6.1499999999999986</v>
      </c>
    </row>
    <row r="373" spans="1:14">
      <c r="A373" s="67" t="s">
        <v>358</v>
      </c>
      <c r="B373" s="67"/>
      <c r="C373" s="170">
        <v>6.08</v>
      </c>
      <c r="D373" s="67">
        <v>6</v>
      </c>
      <c r="E373" s="67" t="s">
        <v>1300</v>
      </c>
      <c r="F373" s="174">
        <f t="shared" si="5"/>
        <v>6.08</v>
      </c>
      <c r="I373" s="132" t="s">
        <v>885</v>
      </c>
      <c r="J373" s="132">
        <v>2</v>
      </c>
      <c r="K373" s="132">
        <v>6.1499999999999986</v>
      </c>
      <c r="L373" s="132">
        <v>6</v>
      </c>
      <c r="M373" s="154" t="s">
        <v>1314</v>
      </c>
      <c r="N373" s="132">
        <v>6.1499999999999986</v>
      </c>
    </row>
    <row r="374" spans="1:14">
      <c r="A374" s="67" t="s">
        <v>485</v>
      </c>
      <c r="B374" s="67"/>
      <c r="C374" s="170">
        <v>6.08</v>
      </c>
      <c r="D374" s="67">
        <v>6</v>
      </c>
      <c r="E374" s="67" t="s">
        <v>1300</v>
      </c>
      <c r="F374" s="174">
        <f t="shared" si="5"/>
        <v>6.08</v>
      </c>
      <c r="I374" s="132" t="s">
        <v>359</v>
      </c>
      <c r="J374" s="136" t="s">
        <v>1284</v>
      </c>
      <c r="K374" s="132">
        <v>6.1499999999999986</v>
      </c>
      <c r="L374" s="132">
        <v>6</v>
      </c>
      <c r="M374" s="154" t="s">
        <v>1314</v>
      </c>
      <c r="N374" s="132">
        <v>6.1499999999999986</v>
      </c>
    </row>
    <row r="375" spans="1:14">
      <c r="A375" s="67" t="s">
        <v>418</v>
      </c>
      <c r="B375" s="67"/>
      <c r="C375" s="170">
        <v>6.09</v>
      </c>
      <c r="D375" s="67">
        <v>6</v>
      </c>
      <c r="E375" s="67" t="s">
        <v>1301</v>
      </c>
      <c r="F375" s="174">
        <f t="shared" si="5"/>
        <v>6.09</v>
      </c>
      <c r="I375" s="132" t="s">
        <v>360</v>
      </c>
      <c r="J375" s="136" t="s">
        <v>1308</v>
      </c>
      <c r="K375" s="132">
        <v>6.1499999999999986</v>
      </c>
      <c r="L375" s="132">
        <v>6</v>
      </c>
      <c r="M375" s="154" t="s">
        <v>1314</v>
      </c>
      <c r="N375" s="132">
        <v>6.1499999999999986</v>
      </c>
    </row>
    <row r="376" spans="1:14">
      <c r="A376" s="67" t="s">
        <v>357</v>
      </c>
      <c r="B376" s="67"/>
      <c r="C376" s="170">
        <v>6.09</v>
      </c>
      <c r="D376" s="67">
        <v>6</v>
      </c>
      <c r="E376" s="67" t="s">
        <v>1301</v>
      </c>
      <c r="F376" s="174">
        <f t="shared" si="5"/>
        <v>6.09</v>
      </c>
      <c r="I376" s="132" t="s">
        <v>86</v>
      </c>
      <c r="J376" s="132">
        <v>6</v>
      </c>
      <c r="K376" s="132">
        <v>6.16</v>
      </c>
      <c r="L376" s="132">
        <v>6</v>
      </c>
      <c r="M376" s="154" t="s">
        <v>78</v>
      </c>
      <c r="N376" s="132">
        <v>6.16</v>
      </c>
    </row>
    <row r="377" spans="1:14">
      <c r="A377" s="67" t="s">
        <v>484</v>
      </c>
      <c r="B377" s="67"/>
      <c r="C377" s="170">
        <v>6.09</v>
      </c>
      <c r="D377" s="67">
        <v>6</v>
      </c>
      <c r="E377" s="67" t="s">
        <v>1301</v>
      </c>
      <c r="F377" s="174">
        <f t="shared" si="5"/>
        <v>6.09</v>
      </c>
      <c r="I377" s="132" t="s">
        <v>296</v>
      </c>
      <c r="J377" s="132">
        <v>3</v>
      </c>
      <c r="K377" s="132">
        <v>6.16</v>
      </c>
      <c r="L377" s="132">
        <v>6</v>
      </c>
      <c r="M377" s="154" t="s">
        <v>78</v>
      </c>
      <c r="N377" s="132">
        <v>6.16</v>
      </c>
    </row>
    <row r="378" spans="1:14">
      <c r="A378" s="67" t="s">
        <v>915</v>
      </c>
      <c r="B378" s="67"/>
      <c r="C378" s="170" t="s">
        <v>1395</v>
      </c>
      <c r="D378" s="67">
        <v>6</v>
      </c>
      <c r="E378" s="67" t="s">
        <v>1303</v>
      </c>
      <c r="F378" s="174" t="str">
        <f t="shared" si="5"/>
        <v>6.10</v>
      </c>
      <c r="I378" s="132" t="s">
        <v>479</v>
      </c>
      <c r="J378" s="132">
        <v>0</v>
      </c>
      <c r="K378" s="132">
        <v>6.16</v>
      </c>
      <c r="L378" s="132">
        <v>6</v>
      </c>
      <c r="M378" s="154" t="s">
        <v>78</v>
      </c>
      <c r="N378" s="132">
        <v>6.16</v>
      </c>
    </row>
    <row r="379" spans="1:14">
      <c r="A379" s="67" t="s">
        <v>1304</v>
      </c>
      <c r="B379" s="67"/>
      <c r="C379" s="170" t="s">
        <v>1395</v>
      </c>
      <c r="D379" s="67">
        <v>6</v>
      </c>
      <c r="E379" s="67" t="s">
        <v>1303</v>
      </c>
      <c r="F379" s="174" t="str">
        <f t="shared" si="5"/>
        <v>6.10</v>
      </c>
      <c r="I379" s="132" t="s">
        <v>883</v>
      </c>
      <c r="J379" s="132">
        <v>3</v>
      </c>
      <c r="K379" s="132">
        <v>6.17</v>
      </c>
      <c r="L379" s="132">
        <v>6</v>
      </c>
      <c r="M379" s="154" t="s">
        <v>884</v>
      </c>
      <c r="N379" s="132">
        <v>6.17</v>
      </c>
    </row>
    <row r="380" spans="1:14">
      <c r="A380" s="67" t="s">
        <v>1304</v>
      </c>
      <c r="B380" s="67"/>
      <c r="C380" s="170" t="s">
        <v>1395</v>
      </c>
      <c r="D380" s="67">
        <v>6</v>
      </c>
      <c r="E380" s="67" t="s">
        <v>1303</v>
      </c>
      <c r="F380" s="174" t="str">
        <f t="shared" si="5"/>
        <v>6.10</v>
      </c>
      <c r="I380" s="132" t="s">
        <v>887</v>
      </c>
      <c r="J380" s="132">
        <v>1</v>
      </c>
      <c r="K380" s="132">
        <v>6.18</v>
      </c>
      <c r="L380" s="132">
        <v>6</v>
      </c>
      <c r="M380" s="154" t="s">
        <v>349</v>
      </c>
      <c r="N380" s="132">
        <v>6.18</v>
      </c>
    </row>
    <row r="381" spans="1:14">
      <c r="A381" s="67" t="s">
        <v>1305</v>
      </c>
      <c r="B381" s="67"/>
      <c r="C381" s="170" t="s">
        <v>1395</v>
      </c>
      <c r="D381" s="67">
        <v>6</v>
      </c>
      <c r="E381" s="67" t="s">
        <v>1303</v>
      </c>
      <c r="F381" s="174" t="str">
        <f t="shared" si="5"/>
        <v>6.10</v>
      </c>
      <c r="I381" s="132" t="s">
        <v>298</v>
      </c>
      <c r="J381" s="132">
        <v>1</v>
      </c>
      <c r="K381" s="132">
        <v>6.18</v>
      </c>
      <c r="L381" s="132">
        <v>6</v>
      </c>
      <c r="M381" s="154" t="s">
        <v>349</v>
      </c>
      <c r="N381" s="132">
        <v>6.18</v>
      </c>
    </row>
    <row r="382" spans="1:14">
      <c r="A382" s="67" t="s">
        <v>920</v>
      </c>
      <c r="B382" s="67"/>
      <c r="C382" s="170">
        <v>6.11</v>
      </c>
      <c r="D382" s="67">
        <v>6</v>
      </c>
      <c r="E382" s="67" t="s">
        <v>1306</v>
      </c>
      <c r="F382" s="174">
        <f t="shared" si="5"/>
        <v>6.11</v>
      </c>
      <c r="I382" s="132" t="s">
        <v>1315</v>
      </c>
      <c r="J382" s="137" t="s">
        <v>1316</v>
      </c>
      <c r="K382" s="132">
        <v>6.18</v>
      </c>
      <c r="L382" s="132">
        <v>6</v>
      </c>
      <c r="M382" s="154" t="s">
        <v>349</v>
      </c>
      <c r="N382" s="132">
        <v>6.18</v>
      </c>
    </row>
    <row r="383" spans="1:14">
      <c r="A383" s="67" t="s">
        <v>1396</v>
      </c>
      <c r="B383" s="67"/>
      <c r="C383" s="170">
        <v>6.11</v>
      </c>
      <c r="D383" s="67">
        <v>6</v>
      </c>
      <c r="E383" s="67" t="s">
        <v>1306</v>
      </c>
      <c r="F383" s="174">
        <f t="shared" si="5"/>
        <v>6.11</v>
      </c>
      <c r="I383" s="132" t="s">
        <v>1317</v>
      </c>
      <c r="J383" s="137" t="s">
        <v>1308</v>
      </c>
      <c r="K383" s="132">
        <v>6.18</v>
      </c>
      <c r="L383" s="132">
        <v>6</v>
      </c>
      <c r="M383" s="154" t="s">
        <v>349</v>
      </c>
      <c r="N383" s="132">
        <v>6.18</v>
      </c>
    </row>
    <row r="384" spans="1:14">
      <c r="A384" s="67" t="s">
        <v>1307</v>
      </c>
      <c r="B384" s="67"/>
      <c r="C384" s="170">
        <v>6.12</v>
      </c>
      <c r="D384" s="67">
        <v>6</v>
      </c>
      <c r="E384" s="67" t="s">
        <v>1309</v>
      </c>
      <c r="F384" s="174">
        <f t="shared" si="5"/>
        <v>6.12</v>
      </c>
      <c r="I384" s="132" t="s">
        <v>563</v>
      </c>
      <c r="J384" s="132">
        <v>0</v>
      </c>
      <c r="K384" s="132">
        <v>6.18</v>
      </c>
      <c r="L384" s="132">
        <v>6</v>
      </c>
      <c r="M384" s="154" t="s">
        <v>349</v>
      </c>
      <c r="N384" s="132">
        <v>6.18</v>
      </c>
    </row>
    <row r="385" spans="1:14">
      <c r="A385" s="67" t="s">
        <v>881</v>
      </c>
      <c r="B385" s="67"/>
      <c r="C385" s="170">
        <v>6.13</v>
      </c>
      <c r="D385" s="67">
        <v>6</v>
      </c>
      <c r="E385" s="67" t="s">
        <v>1310</v>
      </c>
      <c r="F385" s="174">
        <f t="shared" si="5"/>
        <v>6.13</v>
      </c>
      <c r="I385" s="132" t="s">
        <v>1254</v>
      </c>
      <c r="J385" s="133" t="s">
        <v>1318</v>
      </c>
      <c r="K385" s="132">
        <v>6.1899999999999995</v>
      </c>
      <c r="L385" s="132">
        <v>6</v>
      </c>
      <c r="M385" s="154" t="s">
        <v>560</v>
      </c>
      <c r="N385" s="132">
        <v>6.1899999999999995</v>
      </c>
    </row>
    <row r="386" spans="1:14">
      <c r="A386" s="67" t="s">
        <v>1311</v>
      </c>
      <c r="B386" s="67"/>
      <c r="C386" s="170">
        <v>6.13</v>
      </c>
      <c r="D386" s="67">
        <v>6</v>
      </c>
      <c r="E386" s="67" t="s">
        <v>1310</v>
      </c>
      <c r="F386" s="174">
        <f t="shared" si="5"/>
        <v>6.13</v>
      </c>
      <c r="I386" s="132" t="s">
        <v>559</v>
      </c>
      <c r="J386" s="132"/>
      <c r="K386" s="132">
        <v>6.1899999999999995</v>
      </c>
      <c r="L386" s="132">
        <v>6</v>
      </c>
      <c r="M386" s="154" t="s">
        <v>560</v>
      </c>
      <c r="N386" s="132">
        <v>6.1899999999999995</v>
      </c>
    </row>
    <row r="387" spans="1:14">
      <c r="A387" s="67" t="s">
        <v>352</v>
      </c>
      <c r="B387" s="67"/>
      <c r="C387" s="170">
        <v>6.14</v>
      </c>
      <c r="D387" s="67">
        <v>6</v>
      </c>
      <c r="E387" s="67" t="s">
        <v>1312</v>
      </c>
      <c r="F387" s="174">
        <f t="shared" ref="F387:F450" si="6">C387</f>
        <v>6.14</v>
      </c>
      <c r="I387" s="132" t="s">
        <v>1319</v>
      </c>
      <c r="J387" s="134"/>
      <c r="K387" s="132">
        <v>6.1999999999999993</v>
      </c>
      <c r="L387" s="132">
        <v>6</v>
      </c>
      <c r="M387" s="154" t="s">
        <v>558</v>
      </c>
      <c r="N387" s="132">
        <v>6.1999999999999993</v>
      </c>
    </row>
    <row r="388" spans="1:14">
      <c r="A388" s="67" t="s">
        <v>1313</v>
      </c>
      <c r="B388" s="67"/>
      <c r="C388" s="170">
        <v>6.14</v>
      </c>
      <c r="D388" s="67">
        <v>6</v>
      </c>
      <c r="E388" s="67" t="s">
        <v>1312</v>
      </c>
      <c r="F388" s="174">
        <f t="shared" si="6"/>
        <v>6.14</v>
      </c>
      <c r="I388" s="132" t="s">
        <v>557</v>
      </c>
      <c r="J388" s="132">
        <v>0</v>
      </c>
      <c r="K388" s="132">
        <v>6.1999999999999993</v>
      </c>
      <c r="L388" s="132">
        <v>6</v>
      </c>
      <c r="M388" s="154" t="s">
        <v>558</v>
      </c>
      <c r="N388" s="132">
        <v>6.1999999999999993</v>
      </c>
    </row>
    <row r="389" spans="1:14">
      <c r="A389" s="67" t="s">
        <v>352</v>
      </c>
      <c r="B389" s="67"/>
      <c r="C389" s="170">
        <v>6.15</v>
      </c>
      <c r="D389" s="67">
        <v>6</v>
      </c>
      <c r="E389" s="67" t="s">
        <v>1314</v>
      </c>
      <c r="F389" s="174">
        <f t="shared" si="6"/>
        <v>6.15</v>
      </c>
      <c r="I389" s="132" t="s">
        <v>1320</v>
      </c>
      <c r="J389" s="134">
        <v>4</v>
      </c>
      <c r="K389" s="132">
        <v>6.2099999999999991</v>
      </c>
      <c r="L389" s="132">
        <v>6</v>
      </c>
      <c r="M389" s="154" t="s">
        <v>1321</v>
      </c>
      <c r="N389" s="132">
        <v>6.2099999999999991</v>
      </c>
    </row>
    <row r="390" spans="1:14">
      <c r="A390" s="67" t="s">
        <v>1397</v>
      </c>
      <c r="B390" s="67"/>
      <c r="C390" s="170">
        <v>6.15</v>
      </c>
      <c r="D390" s="67">
        <v>6</v>
      </c>
      <c r="E390" s="67" t="s">
        <v>1314</v>
      </c>
      <c r="F390" s="174">
        <f t="shared" si="6"/>
        <v>6.15</v>
      </c>
      <c r="I390" s="132" t="s">
        <v>1322</v>
      </c>
      <c r="J390" s="132">
        <v>2</v>
      </c>
      <c r="K390" s="132">
        <v>6.2099999999999991</v>
      </c>
      <c r="L390" s="132">
        <v>6</v>
      </c>
      <c r="M390" s="154" t="s">
        <v>1321</v>
      </c>
      <c r="N390" s="132">
        <v>6.2099999999999991</v>
      </c>
    </row>
    <row r="391" spans="1:14">
      <c r="A391" s="67" t="s">
        <v>885</v>
      </c>
      <c r="B391" s="67"/>
      <c r="C391" s="170">
        <v>6.15</v>
      </c>
      <c r="D391" s="67">
        <v>6</v>
      </c>
      <c r="E391" s="67" t="s">
        <v>1314</v>
      </c>
      <c r="F391" s="174">
        <f t="shared" si="6"/>
        <v>6.15</v>
      </c>
      <c r="I391" s="132" t="s">
        <v>1323</v>
      </c>
      <c r="J391" s="132">
        <v>2</v>
      </c>
      <c r="K391" s="132">
        <v>6.2099999999999991</v>
      </c>
      <c r="L391" s="132">
        <v>6</v>
      </c>
      <c r="M391" s="154" t="s">
        <v>1321</v>
      </c>
      <c r="N391" s="132">
        <v>6.2099999999999991</v>
      </c>
    </row>
    <row r="392" spans="1:14">
      <c r="A392" s="67" t="s">
        <v>359</v>
      </c>
      <c r="B392" s="67"/>
      <c r="C392" s="170">
        <v>6.15</v>
      </c>
      <c r="D392" s="67">
        <v>6</v>
      </c>
      <c r="E392" s="67" t="s">
        <v>1314</v>
      </c>
      <c r="F392" s="174">
        <f t="shared" si="6"/>
        <v>6.15</v>
      </c>
      <c r="I392" s="132" t="s">
        <v>917</v>
      </c>
      <c r="J392" s="132"/>
      <c r="K392" s="132">
        <v>6.2199999999999989</v>
      </c>
      <c r="L392" s="132">
        <v>6</v>
      </c>
      <c r="M392" s="154" t="s">
        <v>593</v>
      </c>
      <c r="N392" s="132">
        <v>6.2199999999999989</v>
      </c>
    </row>
    <row r="393" spans="1:14">
      <c r="A393" s="67" t="s">
        <v>360</v>
      </c>
      <c r="B393" s="67"/>
      <c r="C393" s="170">
        <v>6.15</v>
      </c>
      <c r="D393" s="67">
        <v>6</v>
      </c>
      <c r="E393" s="67" t="s">
        <v>1314</v>
      </c>
      <c r="F393" s="174">
        <f t="shared" si="6"/>
        <v>6.15</v>
      </c>
      <c r="I393" s="132" t="s">
        <v>1324</v>
      </c>
      <c r="J393" s="135"/>
      <c r="K393" s="132">
        <v>6.2199999999999989</v>
      </c>
      <c r="L393" s="132">
        <v>6</v>
      </c>
      <c r="M393" s="154" t="s">
        <v>593</v>
      </c>
      <c r="N393" s="132">
        <v>6.2199999999999989</v>
      </c>
    </row>
    <row r="394" spans="1:14">
      <c r="A394" s="67" t="s">
        <v>1398</v>
      </c>
      <c r="B394" s="67"/>
      <c r="C394" s="170">
        <v>6.15</v>
      </c>
      <c r="D394" s="67">
        <v>6</v>
      </c>
      <c r="E394" s="67" t="s">
        <v>1314</v>
      </c>
      <c r="F394" s="174">
        <f t="shared" si="6"/>
        <v>6.15</v>
      </c>
    </row>
    <row r="395" spans="1:14">
      <c r="A395" s="67" t="s">
        <v>86</v>
      </c>
      <c r="B395" s="67"/>
      <c r="C395" s="170">
        <v>6.16</v>
      </c>
      <c r="D395" s="67">
        <v>6</v>
      </c>
      <c r="E395" s="67" t="s">
        <v>78</v>
      </c>
      <c r="F395" s="174">
        <f t="shared" si="6"/>
        <v>6.16</v>
      </c>
    </row>
    <row r="396" spans="1:14">
      <c r="A396" s="67" t="s">
        <v>296</v>
      </c>
      <c r="B396" s="67"/>
      <c r="C396" s="170">
        <v>6.16</v>
      </c>
      <c r="D396" s="67">
        <v>6</v>
      </c>
      <c r="E396" s="67" t="s">
        <v>78</v>
      </c>
      <c r="F396" s="174">
        <f t="shared" si="6"/>
        <v>6.16</v>
      </c>
    </row>
    <row r="397" spans="1:14">
      <c r="A397" s="67" t="s">
        <v>479</v>
      </c>
      <c r="B397" s="67"/>
      <c r="C397" s="170">
        <v>6.16</v>
      </c>
      <c r="D397" s="67">
        <v>6</v>
      </c>
      <c r="E397" s="67" t="s">
        <v>78</v>
      </c>
      <c r="F397" s="174">
        <f t="shared" si="6"/>
        <v>6.16</v>
      </c>
    </row>
    <row r="398" spans="1:14">
      <c r="A398" s="67" t="s">
        <v>883</v>
      </c>
      <c r="B398" s="67"/>
      <c r="C398" s="170">
        <v>6.17</v>
      </c>
      <c r="D398" s="67">
        <v>6</v>
      </c>
      <c r="E398" s="67" t="s">
        <v>884</v>
      </c>
      <c r="F398" s="174">
        <f t="shared" si="6"/>
        <v>6.17</v>
      </c>
    </row>
    <row r="399" spans="1:14">
      <c r="A399" s="67" t="s">
        <v>887</v>
      </c>
      <c r="B399" s="67"/>
      <c r="C399" s="170">
        <v>6.18</v>
      </c>
      <c r="D399" s="67">
        <v>6</v>
      </c>
      <c r="E399" s="67" t="s">
        <v>349</v>
      </c>
      <c r="F399" s="174">
        <f t="shared" si="6"/>
        <v>6.18</v>
      </c>
    </row>
    <row r="400" spans="1:14">
      <c r="A400" s="67" t="s">
        <v>298</v>
      </c>
      <c r="B400" s="67"/>
      <c r="C400" s="170">
        <v>6.18</v>
      </c>
      <c r="D400" s="67">
        <v>6</v>
      </c>
      <c r="E400" s="67" t="s">
        <v>349</v>
      </c>
      <c r="F400" s="174">
        <f t="shared" si="6"/>
        <v>6.18</v>
      </c>
    </row>
    <row r="401" spans="1:6">
      <c r="A401" s="67" t="s">
        <v>1315</v>
      </c>
      <c r="B401" s="67"/>
      <c r="C401" s="170">
        <v>6.18</v>
      </c>
      <c r="D401" s="67">
        <v>6</v>
      </c>
      <c r="E401" s="67" t="s">
        <v>349</v>
      </c>
      <c r="F401" s="174">
        <f t="shared" si="6"/>
        <v>6.18</v>
      </c>
    </row>
    <row r="402" spans="1:6">
      <c r="A402" s="67" t="s">
        <v>1317</v>
      </c>
      <c r="B402" s="67"/>
      <c r="C402" s="170">
        <v>6.18</v>
      </c>
      <c r="D402" s="67">
        <v>6</v>
      </c>
      <c r="E402" s="67" t="s">
        <v>349</v>
      </c>
      <c r="F402" s="174">
        <f t="shared" si="6"/>
        <v>6.18</v>
      </c>
    </row>
    <row r="403" spans="1:6">
      <c r="A403" s="67" t="s">
        <v>1399</v>
      </c>
      <c r="B403" s="67"/>
      <c r="C403" s="170">
        <v>6.18</v>
      </c>
      <c r="D403" s="67">
        <v>6</v>
      </c>
      <c r="E403" s="67" t="s">
        <v>349</v>
      </c>
      <c r="F403" s="174">
        <f t="shared" si="6"/>
        <v>6.18</v>
      </c>
    </row>
    <row r="404" spans="1:6">
      <c r="A404" s="67" t="s">
        <v>1400</v>
      </c>
      <c r="B404" s="67"/>
      <c r="C404" s="170">
        <v>6.18</v>
      </c>
      <c r="D404" s="67">
        <v>6</v>
      </c>
      <c r="E404" s="67" t="s">
        <v>349</v>
      </c>
      <c r="F404" s="174">
        <f t="shared" si="6"/>
        <v>6.18</v>
      </c>
    </row>
    <row r="405" spans="1:6">
      <c r="A405" s="67" t="s">
        <v>1401</v>
      </c>
      <c r="B405" s="67"/>
      <c r="C405" s="170">
        <v>6.19</v>
      </c>
      <c r="D405" s="67">
        <v>6</v>
      </c>
      <c r="E405" s="67" t="s">
        <v>560</v>
      </c>
      <c r="F405" s="174">
        <f t="shared" si="6"/>
        <v>6.19</v>
      </c>
    </row>
    <row r="406" spans="1:6">
      <c r="A406" s="67" t="s">
        <v>1319</v>
      </c>
      <c r="B406" s="67"/>
      <c r="C406" s="170" t="s">
        <v>1402</v>
      </c>
      <c r="D406" s="67">
        <v>6</v>
      </c>
      <c r="E406" s="67" t="s">
        <v>558</v>
      </c>
      <c r="F406" s="174" t="str">
        <f t="shared" si="6"/>
        <v>6.20</v>
      </c>
    </row>
    <row r="407" spans="1:6">
      <c r="A407" s="67" t="s">
        <v>1403</v>
      </c>
      <c r="B407" s="67"/>
      <c r="C407" s="170" t="s">
        <v>1402</v>
      </c>
      <c r="D407" s="67">
        <v>6</v>
      </c>
      <c r="E407" s="67" t="s">
        <v>558</v>
      </c>
      <c r="F407" s="174" t="str">
        <f t="shared" si="6"/>
        <v>6.20</v>
      </c>
    </row>
    <row r="408" spans="1:6">
      <c r="A408" s="67" t="s">
        <v>894</v>
      </c>
      <c r="B408" s="67"/>
      <c r="C408" s="170">
        <v>6.21</v>
      </c>
      <c r="D408" s="67">
        <v>6</v>
      </c>
      <c r="E408" s="67" t="s">
        <v>1321</v>
      </c>
      <c r="F408" s="174">
        <f t="shared" si="6"/>
        <v>6.21</v>
      </c>
    </row>
    <row r="409" spans="1:6">
      <c r="A409" s="67" t="s">
        <v>1320</v>
      </c>
      <c r="B409" s="67"/>
      <c r="C409" s="170">
        <v>6.21</v>
      </c>
      <c r="D409" s="67">
        <v>6</v>
      </c>
      <c r="E409" s="67" t="s">
        <v>1321</v>
      </c>
      <c r="F409" s="174">
        <f t="shared" si="6"/>
        <v>6.21</v>
      </c>
    </row>
    <row r="410" spans="1:6">
      <c r="A410" s="67" t="s">
        <v>1322</v>
      </c>
      <c r="B410" s="67"/>
      <c r="C410" s="170">
        <v>6.21</v>
      </c>
      <c r="D410" s="67">
        <v>6</v>
      </c>
      <c r="E410" s="67" t="s">
        <v>1321</v>
      </c>
      <c r="F410" s="174">
        <f t="shared" si="6"/>
        <v>6.21</v>
      </c>
    </row>
    <row r="411" spans="1:6">
      <c r="A411" s="67" t="s">
        <v>1404</v>
      </c>
      <c r="B411" s="67"/>
      <c r="C411" s="170">
        <v>6.21</v>
      </c>
      <c r="D411" s="67">
        <v>6</v>
      </c>
      <c r="E411" s="67" t="s">
        <v>1321</v>
      </c>
      <c r="F411" s="174">
        <f t="shared" si="6"/>
        <v>6.21</v>
      </c>
    </row>
    <row r="412" spans="1:6">
      <c r="A412" s="67" t="s">
        <v>1323</v>
      </c>
      <c r="B412" s="67"/>
      <c r="C412" s="170">
        <v>6.21</v>
      </c>
      <c r="D412" s="67">
        <v>6</v>
      </c>
      <c r="E412" s="67" t="s">
        <v>1321</v>
      </c>
      <c r="F412" s="174">
        <f t="shared" si="6"/>
        <v>6.21</v>
      </c>
    </row>
    <row r="413" spans="1:6">
      <c r="A413" s="67" t="s">
        <v>917</v>
      </c>
      <c r="B413" s="67"/>
      <c r="C413" s="170">
        <v>6.22</v>
      </c>
      <c r="D413" s="67">
        <v>6</v>
      </c>
      <c r="E413" s="67" t="s">
        <v>593</v>
      </c>
      <c r="F413" s="174">
        <f t="shared" si="6"/>
        <v>6.22</v>
      </c>
    </row>
    <row r="414" spans="1:6">
      <c r="A414" s="67" t="s">
        <v>1324</v>
      </c>
      <c r="B414" s="67"/>
      <c r="C414" s="170">
        <v>6.22</v>
      </c>
      <c r="D414" s="67">
        <v>6</v>
      </c>
      <c r="E414" s="67" t="s">
        <v>593</v>
      </c>
      <c r="F414" s="174">
        <f t="shared" si="6"/>
        <v>6.22</v>
      </c>
    </row>
    <row r="415" spans="1:6">
      <c r="A415" s="67" t="s">
        <v>592</v>
      </c>
      <c r="B415" s="67"/>
      <c r="C415" s="170">
        <v>6.22</v>
      </c>
      <c r="D415" s="67">
        <v>6</v>
      </c>
      <c r="E415" s="67" t="s">
        <v>593</v>
      </c>
      <c r="F415" s="174">
        <f t="shared" si="6"/>
        <v>6.22</v>
      </c>
    </row>
    <row r="416" spans="1:6">
      <c r="A416" s="67" t="s">
        <v>85</v>
      </c>
      <c r="B416" s="67"/>
      <c r="C416" s="170">
        <v>7.01</v>
      </c>
      <c r="D416" s="67">
        <v>7</v>
      </c>
      <c r="E416" s="67" t="s">
        <v>0</v>
      </c>
      <c r="F416" s="174">
        <f t="shared" si="6"/>
        <v>7.01</v>
      </c>
    </row>
    <row r="417" spans="1:6">
      <c r="A417" s="67" t="s">
        <v>193</v>
      </c>
      <c r="B417" s="67"/>
      <c r="C417" s="170">
        <v>7.01</v>
      </c>
      <c r="D417" s="67">
        <v>7</v>
      </c>
      <c r="E417" s="67" t="s">
        <v>0</v>
      </c>
      <c r="F417" s="174">
        <f t="shared" si="6"/>
        <v>7.01</v>
      </c>
    </row>
    <row r="418" spans="1:6">
      <c r="A418" s="67" t="s">
        <v>1405</v>
      </c>
      <c r="B418" s="67"/>
      <c r="C418" s="170">
        <v>7.01</v>
      </c>
      <c r="D418" s="67">
        <v>7</v>
      </c>
      <c r="E418" s="67" t="s">
        <v>0</v>
      </c>
      <c r="F418" s="174">
        <f t="shared" si="6"/>
        <v>7.01</v>
      </c>
    </row>
    <row r="419" spans="1:6">
      <c r="A419" s="67" t="s">
        <v>928</v>
      </c>
      <c r="B419" s="67"/>
      <c r="C419" s="170">
        <v>7.02</v>
      </c>
      <c r="D419" s="67">
        <v>7</v>
      </c>
      <c r="E419" s="67" t="s">
        <v>831</v>
      </c>
      <c r="F419" s="174">
        <f t="shared" si="6"/>
        <v>7.02</v>
      </c>
    </row>
    <row r="420" spans="1:6">
      <c r="A420" s="67" t="s">
        <v>87</v>
      </c>
      <c r="B420" s="67"/>
      <c r="C420" s="170">
        <v>7.03</v>
      </c>
      <c r="D420" s="67">
        <v>7</v>
      </c>
      <c r="E420" s="67" t="s">
        <v>1002</v>
      </c>
      <c r="F420" s="174">
        <f t="shared" si="6"/>
        <v>7.03</v>
      </c>
    </row>
    <row r="421" spans="1:6">
      <c r="A421" s="67" t="s">
        <v>195</v>
      </c>
      <c r="B421" s="67"/>
      <c r="C421" s="170">
        <v>7.03</v>
      </c>
      <c r="D421" s="67">
        <v>7</v>
      </c>
      <c r="E421" s="67" t="s">
        <v>1002</v>
      </c>
      <c r="F421" s="174">
        <f t="shared" si="6"/>
        <v>7.03</v>
      </c>
    </row>
    <row r="422" spans="1:6">
      <c r="A422" s="67" t="s">
        <v>321</v>
      </c>
      <c r="B422" s="67"/>
      <c r="C422" s="170">
        <v>7.04</v>
      </c>
      <c r="D422" s="67">
        <v>7</v>
      </c>
      <c r="E422" s="67" t="s">
        <v>376</v>
      </c>
      <c r="F422" s="174">
        <f t="shared" si="6"/>
        <v>7.04</v>
      </c>
    </row>
    <row r="423" spans="1:6">
      <c r="A423" s="67" t="s">
        <v>375</v>
      </c>
      <c r="B423" s="67"/>
      <c r="C423" s="170">
        <v>7.04</v>
      </c>
      <c r="D423" s="67">
        <v>7</v>
      </c>
      <c r="E423" s="67" t="s">
        <v>376</v>
      </c>
      <c r="F423" s="174">
        <f t="shared" si="6"/>
        <v>7.04</v>
      </c>
    </row>
    <row r="424" spans="1:6">
      <c r="A424" s="67" t="s">
        <v>311</v>
      </c>
      <c r="B424" s="67"/>
      <c r="C424" s="170">
        <v>7.05</v>
      </c>
      <c r="D424" s="67">
        <v>7</v>
      </c>
      <c r="E424" s="67" t="s">
        <v>1</v>
      </c>
      <c r="F424" s="174">
        <f t="shared" si="6"/>
        <v>7.05</v>
      </c>
    </row>
    <row r="425" spans="1:6">
      <c r="A425" s="67" t="s">
        <v>194</v>
      </c>
      <c r="B425" s="67"/>
      <c r="C425" s="170">
        <v>7.05</v>
      </c>
      <c r="D425" s="67">
        <v>7</v>
      </c>
      <c r="E425" s="67" t="s">
        <v>1</v>
      </c>
      <c r="F425" s="174">
        <f t="shared" si="6"/>
        <v>7.05</v>
      </c>
    </row>
    <row r="426" spans="1:6">
      <c r="A426" s="67" t="s">
        <v>1406</v>
      </c>
      <c r="B426" s="67"/>
      <c r="C426" s="170">
        <v>7.05</v>
      </c>
      <c r="D426" s="67">
        <v>7</v>
      </c>
      <c r="E426" s="67" t="s">
        <v>1</v>
      </c>
      <c r="F426" s="174">
        <f t="shared" si="6"/>
        <v>7.05</v>
      </c>
    </row>
    <row r="427" spans="1:6">
      <c r="A427" s="173" t="s">
        <v>1407</v>
      </c>
      <c r="B427" s="67"/>
      <c r="C427" s="170">
        <v>7.05</v>
      </c>
      <c r="D427" s="67">
        <v>7</v>
      </c>
      <c r="E427" s="67" t="s">
        <v>1</v>
      </c>
      <c r="F427" s="174">
        <f t="shared" si="6"/>
        <v>7.05</v>
      </c>
    </row>
    <row r="428" spans="1:6">
      <c r="A428" s="67" t="s">
        <v>1408</v>
      </c>
      <c r="B428" s="67"/>
      <c r="C428" s="170">
        <v>7.05</v>
      </c>
      <c r="D428" s="67">
        <v>7</v>
      </c>
      <c r="E428" s="67" t="s">
        <v>1</v>
      </c>
      <c r="F428" s="174">
        <f t="shared" si="6"/>
        <v>7.05</v>
      </c>
    </row>
    <row r="429" spans="1:6">
      <c r="A429" s="67" t="s">
        <v>1409</v>
      </c>
      <c r="B429" s="67"/>
      <c r="C429" s="170">
        <v>7.06</v>
      </c>
      <c r="D429" s="67">
        <v>7</v>
      </c>
      <c r="E429" s="67" t="s">
        <v>429</v>
      </c>
      <c r="F429" s="174">
        <f t="shared" si="6"/>
        <v>7.06</v>
      </c>
    </row>
    <row r="430" spans="1:6">
      <c r="A430" s="67" t="s">
        <v>1410</v>
      </c>
      <c r="B430" s="67"/>
      <c r="C430" s="170">
        <v>7.08</v>
      </c>
      <c r="D430" s="67">
        <v>7</v>
      </c>
      <c r="E430" s="67" t="s">
        <v>623</v>
      </c>
      <c r="F430" s="174">
        <f t="shared" si="6"/>
        <v>7.08</v>
      </c>
    </row>
    <row r="431" spans="1:6">
      <c r="A431" s="67" t="s">
        <v>878</v>
      </c>
      <c r="B431" s="67"/>
      <c r="C431" s="170">
        <v>7.09</v>
      </c>
      <c r="D431" s="67">
        <v>7</v>
      </c>
      <c r="E431" s="67" t="s">
        <v>568</v>
      </c>
      <c r="F431" s="174">
        <f t="shared" si="6"/>
        <v>7.09</v>
      </c>
    </row>
    <row r="432" spans="1:6">
      <c r="A432" s="67" t="s">
        <v>1411</v>
      </c>
      <c r="B432" s="67"/>
      <c r="C432" s="170">
        <v>7.09</v>
      </c>
      <c r="D432" s="67">
        <v>7</v>
      </c>
      <c r="E432" s="67" t="s">
        <v>568</v>
      </c>
      <c r="F432" s="174">
        <f t="shared" si="6"/>
        <v>7.09</v>
      </c>
    </row>
    <row r="433" spans="1:6">
      <c r="A433" s="67" t="s">
        <v>1025</v>
      </c>
      <c r="B433" s="67"/>
      <c r="C433" s="170">
        <v>7.13</v>
      </c>
      <c r="D433" s="67">
        <v>7</v>
      </c>
      <c r="E433" s="67" t="s">
        <v>1024</v>
      </c>
      <c r="F433" s="174">
        <f t="shared" si="6"/>
        <v>7.13</v>
      </c>
    </row>
    <row r="434" spans="1:6">
      <c r="A434" s="67" t="s">
        <v>339</v>
      </c>
      <c r="B434" s="67"/>
      <c r="C434" s="170">
        <v>7.14</v>
      </c>
      <c r="D434" s="67">
        <v>7</v>
      </c>
      <c r="E434" s="67" t="s">
        <v>1412</v>
      </c>
      <c r="F434" s="174">
        <f t="shared" si="6"/>
        <v>7.14</v>
      </c>
    </row>
    <row r="435" spans="1:6">
      <c r="A435" s="67" t="s">
        <v>100</v>
      </c>
      <c r="B435" s="67"/>
      <c r="C435" s="170">
        <v>7.15</v>
      </c>
      <c r="D435" s="67">
        <v>7</v>
      </c>
      <c r="E435" s="67" t="s">
        <v>68</v>
      </c>
      <c r="F435" s="174">
        <f t="shared" si="6"/>
        <v>7.15</v>
      </c>
    </row>
    <row r="436" spans="1:6">
      <c r="A436" s="67" t="s">
        <v>279</v>
      </c>
      <c r="B436" s="67"/>
      <c r="C436" s="170">
        <v>7.15</v>
      </c>
      <c r="D436" s="67">
        <v>7</v>
      </c>
      <c r="E436" s="67" t="s">
        <v>68</v>
      </c>
      <c r="F436" s="174">
        <f t="shared" si="6"/>
        <v>7.15</v>
      </c>
    </row>
    <row r="437" spans="1:6">
      <c r="A437" s="67" t="s">
        <v>470</v>
      </c>
      <c r="B437" s="67"/>
      <c r="C437" s="170">
        <v>7.15</v>
      </c>
      <c r="D437" s="67">
        <v>7</v>
      </c>
      <c r="E437" s="67" t="s">
        <v>68</v>
      </c>
      <c r="F437" s="174">
        <f t="shared" si="6"/>
        <v>7.15</v>
      </c>
    </row>
    <row r="438" spans="1:6">
      <c r="A438" s="67" t="s">
        <v>98</v>
      </c>
      <c r="B438" s="67"/>
      <c r="C438" s="170">
        <v>7.16</v>
      </c>
      <c r="D438" s="67">
        <v>7</v>
      </c>
      <c r="E438" s="67" t="s">
        <v>13</v>
      </c>
      <c r="F438" s="174">
        <f t="shared" si="6"/>
        <v>7.16</v>
      </c>
    </row>
    <row r="439" spans="1:6">
      <c r="A439" s="67" t="s">
        <v>207</v>
      </c>
      <c r="B439" s="67"/>
      <c r="C439" s="170">
        <v>7.16</v>
      </c>
      <c r="D439" s="67">
        <v>7</v>
      </c>
      <c r="E439" s="67" t="s">
        <v>13</v>
      </c>
      <c r="F439" s="174">
        <f t="shared" si="6"/>
        <v>7.16</v>
      </c>
    </row>
    <row r="440" spans="1:6">
      <c r="A440" s="67" t="s">
        <v>449</v>
      </c>
      <c r="B440" s="67"/>
      <c r="C440" s="170">
        <v>7.16</v>
      </c>
      <c r="D440" s="67">
        <v>7</v>
      </c>
      <c r="E440" s="67" t="s">
        <v>13</v>
      </c>
      <c r="F440" s="174">
        <f t="shared" si="6"/>
        <v>7.16</v>
      </c>
    </row>
    <row r="441" spans="1:6">
      <c r="A441" s="67" t="s">
        <v>876</v>
      </c>
      <c r="B441" s="67"/>
      <c r="C441" s="170">
        <v>7.17</v>
      </c>
      <c r="D441" s="67">
        <v>7</v>
      </c>
      <c r="E441" s="67" t="s">
        <v>383</v>
      </c>
      <c r="F441" s="174">
        <f t="shared" si="6"/>
        <v>7.17</v>
      </c>
    </row>
    <row r="442" spans="1:6">
      <c r="A442" s="67" t="s">
        <v>1413</v>
      </c>
      <c r="B442" s="67"/>
      <c r="C442" s="170">
        <v>7.17</v>
      </c>
      <c r="D442" s="67">
        <v>7</v>
      </c>
      <c r="E442" s="67" t="s">
        <v>383</v>
      </c>
      <c r="F442" s="174">
        <f t="shared" si="6"/>
        <v>7.17</v>
      </c>
    </row>
    <row r="443" spans="1:6">
      <c r="A443" s="67" t="s">
        <v>382</v>
      </c>
      <c r="B443" s="67"/>
      <c r="C443" s="170">
        <v>7.17</v>
      </c>
      <c r="D443" s="67">
        <v>7</v>
      </c>
      <c r="E443" s="67" t="s">
        <v>383</v>
      </c>
      <c r="F443" s="174">
        <f t="shared" si="6"/>
        <v>7.17</v>
      </c>
    </row>
    <row r="444" spans="1:6">
      <c r="A444" s="67" t="s">
        <v>1414</v>
      </c>
      <c r="B444" s="67"/>
      <c r="C444" s="170">
        <v>7.18</v>
      </c>
      <c r="D444" s="67">
        <v>7</v>
      </c>
      <c r="E444" s="67" t="s">
        <v>1415</v>
      </c>
      <c r="F444" s="174">
        <f t="shared" si="6"/>
        <v>7.18</v>
      </c>
    </row>
    <row r="445" spans="1:6">
      <c r="A445" s="67" t="s">
        <v>1416</v>
      </c>
      <c r="B445" s="67"/>
      <c r="C445" s="170">
        <v>7.18</v>
      </c>
      <c r="D445" s="67">
        <v>7</v>
      </c>
      <c r="E445" s="67" t="s">
        <v>1415</v>
      </c>
      <c r="F445" s="174">
        <f t="shared" si="6"/>
        <v>7.18</v>
      </c>
    </row>
    <row r="446" spans="1:6">
      <c r="A446" s="67" t="s">
        <v>923</v>
      </c>
      <c r="B446" s="67"/>
      <c r="C446" s="170">
        <v>7.18</v>
      </c>
      <c r="D446" s="67">
        <v>7</v>
      </c>
      <c r="E446" s="67" t="s">
        <v>1415</v>
      </c>
      <c r="F446" s="174">
        <f t="shared" si="6"/>
        <v>7.18</v>
      </c>
    </row>
    <row r="447" spans="1:6">
      <c r="A447" s="172" t="s">
        <v>209</v>
      </c>
      <c r="B447" s="67"/>
      <c r="C447" s="170">
        <v>7.18</v>
      </c>
      <c r="D447" s="67">
        <v>7</v>
      </c>
      <c r="E447" s="67" t="s">
        <v>1415</v>
      </c>
      <c r="F447" s="174">
        <f t="shared" si="6"/>
        <v>7.18</v>
      </c>
    </row>
    <row r="448" spans="1:6">
      <c r="A448" s="67" t="s">
        <v>1417</v>
      </c>
      <c r="B448" s="67"/>
      <c r="C448" s="170">
        <v>7.18</v>
      </c>
      <c r="D448" s="67">
        <v>7</v>
      </c>
      <c r="E448" s="67" t="s">
        <v>1415</v>
      </c>
      <c r="F448" s="174">
        <f t="shared" si="6"/>
        <v>7.18</v>
      </c>
    </row>
    <row r="449" spans="1:6">
      <c r="A449" s="67" t="s">
        <v>1418</v>
      </c>
      <c r="B449" s="67"/>
      <c r="C449" s="170">
        <v>7.18</v>
      </c>
      <c r="D449" s="67">
        <v>7</v>
      </c>
      <c r="E449" s="67" t="s">
        <v>1415</v>
      </c>
      <c r="F449" s="174">
        <f t="shared" si="6"/>
        <v>7.18</v>
      </c>
    </row>
    <row r="450" spans="1:6">
      <c r="A450" s="67" t="s">
        <v>211</v>
      </c>
      <c r="B450" s="67"/>
      <c r="C450" s="170">
        <v>7.19</v>
      </c>
      <c r="D450" s="67">
        <v>7</v>
      </c>
      <c r="E450" s="67" t="s">
        <v>17</v>
      </c>
      <c r="F450" s="174">
        <f t="shared" si="6"/>
        <v>7.19</v>
      </c>
    </row>
    <row r="451" spans="1:6">
      <c r="A451" s="67" t="s">
        <v>212</v>
      </c>
      <c r="B451" s="67"/>
      <c r="C451" s="170" t="s">
        <v>1419</v>
      </c>
      <c r="D451" s="67">
        <v>7</v>
      </c>
      <c r="E451" s="67" t="s">
        <v>183</v>
      </c>
      <c r="F451" s="174" t="str">
        <f t="shared" ref="F451:F514" si="7">C451</f>
        <v>7.20</v>
      </c>
    </row>
    <row r="452" spans="1:6">
      <c r="A452" s="67" t="s">
        <v>1420</v>
      </c>
      <c r="B452" s="67"/>
      <c r="C452" s="170">
        <v>7.21</v>
      </c>
      <c r="D452" s="67">
        <v>7</v>
      </c>
      <c r="E452" s="67" t="s">
        <v>599</v>
      </c>
      <c r="F452" s="174">
        <f t="shared" si="7"/>
        <v>7.21</v>
      </c>
    </row>
    <row r="453" spans="1:6">
      <c r="A453" s="67" t="s">
        <v>1421</v>
      </c>
      <c r="B453" s="67"/>
      <c r="C453" s="170">
        <v>7.21</v>
      </c>
      <c r="D453" s="67">
        <v>7</v>
      </c>
      <c r="E453" s="67" t="s">
        <v>599</v>
      </c>
      <c r="F453" s="174">
        <f t="shared" si="7"/>
        <v>7.21</v>
      </c>
    </row>
    <row r="454" spans="1:6">
      <c r="A454" s="67" t="s">
        <v>210</v>
      </c>
      <c r="B454" s="67"/>
      <c r="C454" s="170">
        <v>7.22</v>
      </c>
      <c r="D454" s="67">
        <v>7</v>
      </c>
      <c r="E454" s="67" t="s">
        <v>178</v>
      </c>
      <c r="F454" s="174">
        <f t="shared" si="7"/>
        <v>7.22</v>
      </c>
    </row>
    <row r="455" spans="1:6">
      <c r="A455" s="67" t="s">
        <v>789</v>
      </c>
      <c r="B455" s="67"/>
      <c r="C455" s="170">
        <v>7.25</v>
      </c>
      <c r="D455" s="67">
        <v>7</v>
      </c>
      <c r="E455" s="67" t="s">
        <v>817</v>
      </c>
      <c r="F455" s="174">
        <f t="shared" si="7"/>
        <v>7.25</v>
      </c>
    </row>
    <row r="456" spans="1:6">
      <c r="A456" s="67" t="s">
        <v>784</v>
      </c>
      <c r="B456" s="67"/>
      <c r="C456" s="170">
        <v>7.26</v>
      </c>
      <c r="D456" s="67">
        <v>7</v>
      </c>
      <c r="E456" s="67" t="s">
        <v>812</v>
      </c>
      <c r="F456" s="174">
        <f t="shared" si="7"/>
        <v>7.26</v>
      </c>
    </row>
    <row r="457" spans="1:6">
      <c r="A457" s="67" t="s">
        <v>786</v>
      </c>
      <c r="B457" s="67"/>
      <c r="C457" s="170">
        <v>7.27</v>
      </c>
      <c r="D457" s="67">
        <v>7</v>
      </c>
      <c r="E457" s="67" t="s">
        <v>814</v>
      </c>
      <c r="F457" s="174">
        <f t="shared" si="7"/>
        <v>7.27</v>
      </c>
    </row>
    <row r="458" spans="1:6">
      <c r="A458" s="67" t="s">
        <v>788</v>
      </c>
      <c r="B458" s="67"/>
      <c r="C458" s="170">
        <v>7.28</v>
      </c>
      <c r="D458" s="67">
        <v>7</v>
      </c>
      <c r="E458" s="67" t="s">
        <v>816</v>
      </c>
      <c r="F458" s="174">
        <f t="shared" si="7"/>
        <v>7.28</v>
      </c>
    </row>
    <row r="459" spans="1:6">
      <c r="A459" s="67" t="s">
        <v>790</v>
      </c>
      <c r="B459" s="67"/>
      <c r="C459" s="170">
        <v>7.29</v>
      </c>
      <c r="D459" s="67">
        <v>7</v>
      </c>
      <c r="E459" s="67" t="s">
        <v>818</v>
      </c>
      <c r="F459" s="174">
        <f t="shared" si="7"/>
        <v>7.29</v>
      </c>
    </row>
    <row r="460" spans="1:6">
      <c r="A460" s="67" t="s">
        <v>785</v>
      </c>
      <c r="B460" s="67"/>
      <c r="C460" s="170" t="s">
        <v>1422</v>
      </c>
      <c r="D460" s="67">
        <v>7</v>
      </c>
      <c r="E460" s="67" t="s">
        <v>813</v>
      </c>
      <c r="F460" s="174" t="str">
        <f t="shared" si="7"/>
        <v>7.30</v>
      </c>
    </row>
    <row r="461" spans="1:6">
      <c r="A461" s="67" t="s">
        <v>791</v>
      </c>
      <c r="B461" s="67"/>
      <c r="C461" s="170">
        <v>7.31</v>
      </c>
      <c r="D461" s="67">
        <v>7</v>
      </c>
      <c r="E461" s="67" t="s">
        <v>819</v>
      </c>
      <c r="F461" s="174">
        <f t="shared" si="7"/>
        <v>7.31</v>
      </c>
    </row>
    <row r="462" spans="1:6">
      <c r="A462" s="67" t="s">
        <v>787</v>
      </c>
      <c r="B462" s="67"/>
      <c r="C462" s="170">
        <v>7.32</v>
      </c>
      <c r="D462" s="67">
        <v>7</v>
      </c>
      <c r="E462" s="67" t="s">
        <v>815</v>
      </c>
      <c r="F462" s="174">
        <f t="shared" si="7"/>
        <v>7.32</v>
      </c>
    </row>
    <row r="463" spans="1:6">
      <c r="A463" s="67" t="s">
        <v>872</v>
      </c>
      <c r="B463" s="67"/>
      <c r="C463" s="170">
        <v>7.33</v>
      </c>
      <c r="D463" s="67">
        <v>7</v>
      </c>
      <c r="E463" s="67" t="s">
        <v>873</v>
      </c>
      <c r="F463" s="174">
        <f t="shared" si="7"/>
        <v>7.33</v>
      </c>
    </row>
    <row r="464" spans="1:6">
      <c r="A464" s="67" t="s">
        <v>872</v>
      </c>
      <c r="B464" s="67"/>
      <c r="C464" s="170">
        <v>7.33</v>
      </c>
      <c r="D464" s="67">
        <v>7</v>
      </c>
      <c r="E464" s="67" t="s">
        <v>873</v>
      </c>
      <c r="F464" s="174">
        <f t="shared" si="7"/>
        <v>7.33</v>
      </c>
    </row>
    <row r="465" spans="1:6">
      <c r="A465" s="67" t="s">
        <v>874</v>
      </c>
      <c r="B465" s="67"/>
      <c r="C465" s="170">
        <v>7.34</v>
      </c>
      <c r="D465" s="67">
        <v>7</v>
      </c>
      <c r="E465" s="67" t="s">
        <v>875</v>
      </c>
      <c r="F465" s="174">
        <f t="shared" si="7"/>
        <v>7.34</v>
      </c>
    </row>
    <row r="466" spans="1:6">
      <c r="A466" s="67" t="s">
        <v>874</v>
      </c>
      <c r="B466" s="67"/>
      <c r="C466" s="170">
        <v>7.34</v>
      </c>
      <c r="D466" s="67">
        <v>7</v>
      </c>
      <c r="E466" s="67" t="s">
        <v>875</v>
      </c>
      <c r="F466" s="174">
        <f t="shared" si="7"/>
        <v>7.34</v>
      </c>
    </row>
    <row r="467" spans="1:6">
      <c r="A467" s="67" t="s">
        <v>101</v>
      </c>
      <c r="B467" s="67"/>
      <c r="C467" s="170">
        <v>8.01</v>
      </c>
      <c r="D467" s="67">
        <v>8</v>
      </c>
      <c r="E467" s="67" t="s">
        <v>19</v>
      </c>
      <c r="F467" s="174">
        <f t="shared" si="7"/>
        <v>8.01</v>
      </c>
    </row>
    <row r="468" spans="1:6">
      <c r="A468" s="67" t="s">
        <v>214</v>
      </c>
      <c r="B468" s="67"/>
      <c r="C468" s="170">
        <v>8.01</v>
      </c>
      <c r="D468" s="67">
        <v>8</v>
      </c>
      <c r="E468" s="67" t="s">
        <v>19</v>
      </c>
      <c r="F468" s="174">
        <f t="shared" si="7"/>
        <v>8.01</v>
      </c>
    </row>
    <row r="469" spans="1:6">
      <c r="A469" s="67" t="s">
        <v>451</v>
      </c>
      <c r="B469" s="67"/>
      <c r="C469" s="170">
        <v>8.01</v>
      </c>
      <c r="D469" s="67">
        <v>8</v>
      </c>
      <c r="E469" s="67" t="s">
        <v>19</v>
      </c>
      <c r="F469" s="174">
        <f t="shared" si="7"/>
        <v>8.01</v>
      </c>
    </row>
    <row r="470" spans="1:6">
      <c r="A470" s="67" t="s">
        <v>245</v>
      </c>
      <c r="B470" s="67"/>
      <c r="C470" s="170">
        <v>8.02</v>
      </c>
      <c r="D470" s="67">
        <v>8</v>
      </c>
      <c r="E470" s="67" t="s">
        <v>39</v>
      </c>
      <c r="F470" s="174">
        <f t="shared" si="7"/>
        <v>8.02</v>
      </c>
    </row>
    <row r="471" spans="1:6">
      <c r="A471" s="67" t="s">
        <v>377</v>
      </c>
      <c r="B471" s="67"/>
      <c r="C471" s="170">
        <v>8.0299999999999994</v>
      </c>
      <c r="D471" s="67">
        <v>8</v>
      </c>
      <c r="E471" s="67" t="s">
        <v>337</v>
      </c>
      <c r="F471" s="174">
        <f t="shared" si="7"/>
        <v>8.0299999999999994</v>
      </c>
    </row>
    <row r="472" spans="1:6">
      <c r="A472" s="67" t="s">
        <v>378</v>
      </c>
      <c r="B472" s="67"/>
      <c r="C472" s="170">
        <v>8.0399999999999991</v>
      </c>
      <c r="D472" s="67">
        <v>8</v>
      </c>
      <c r="E472" s="67" t="s">
        <v>338</v>
      </c>
      <c r="F472" s="174">
        <f t="shared" si="7"/>
        <v>8.0399999999999991</v>
      </c>
    </row>
    <row r="473" spans="1:6">
      <c r="A473" s="67" t="s">
        <v>851</v>
      </c>
      <c r="B473" s="67"/>
      <c r="C473" s="170">
        <v>9.01</v>
      </c>
      <c r="D473" s="67">
        <v>9</v>
      </c>
      <c r="E473" s="67" t="s">
        <v>364</v>
      </c>
      <c r="F473" s="174">
        <f t="shared" si="7"/>
        <v>9.01</v>
      </c>
    </row>
    <row r="474" spans="1:6">
      <c r="A474" s="67" t="s">
        <v>1423</v>
      </c>
      <c r="B474" s="67"/>
      <c r="C474" s="170">
        <v>9.01</v>
      </c>
      <c r="D474" s="67">
        <v>9</v>
      </c>
      <c r="E474" s="67" t="s">
        <v>364</v>
      </c>
      <c r="F474" s="174">
        <f t="shared" si="7"/>
        <v>9.01</v>
      </c>
    </row>
    <row r="475" spans="1:6">
      <c r="A475" s="67" t="s">
        <v>1424</v>
      </c>
      <c r="B475" s="67"/>
      <c r="C475" s="170">
        <v>9.01</v>
      </c>
      <c r="D475" s="67">
        <v>9</v>
      </c>
      <c r="E475" s="67" t="s">
        <v>364</v>
      </c>
      <c r="F475" s="174">
        <f t="shared" si="7"/>
        <v>9.01</v>
      </c>
    </row>
    <row r="476" spans="1:6">
      <c r="A476" s="67" t="s">
        <v>1332</v>
      </c>
      <c r="B476" s="67"/>
      <c r="C476" s="170">
        <v>9.01</v>
      </c>
      <c r="D476" s="67">
        <v>9</v>
      </c>
      <c r="E476" s="67" t="s">
        <v>364</v>
      </c>
      <c r="F476" s="174">
        <f t="shared" si="7"/>
        <v>9.01</v>
      </c>
    </row>
    <row r="477" spans="1:6">
      <c r="A477" s="67" t="s">
        <v>256</v>
      </c>
      <c r="B477" s="67"/>
      <c r="C477" s="170">
        <v>9.02</v>
      </c>
      <c r="D477" s="67">
        <v>9</v>
      </c>
      <c r="E477" s="67" t="s">
        <v>48</v>
      </c>
      <c r="F477" s="174">
        <f t="shared" si="7"/>
        <v>9.02</v>
      </c>
    </row>
    <row r="478" spans="1:6">
      <c r="A478" s="67" t="s">
        <v>934</v>
      </c>
      <c r="B478" s="67"/>
      <c r="C478" s="170">
        <v>9.02</v>
      </c>
      <c r="D478" s="67">
        <v>9</v>
      </c>
      <c r="E478" s="67" t="s">
        <v>48</v>
      </c>
      <c r="F478" s="174">
        <f t="shared" si="7"/>
        <v>9.02</v>
      </c>
    </row>
    <row r="479" spans="1:6">
      <c r="A479" s="67" t="s">
        <v>439</v>
      </c>
      <c r="B479" s="67"/>
      <c r="C479" s="170">
        <v>9.0299999999999994</v>
      </c>
      <c r="D479" s="67">
        <v>9</v>
      </c>
      <c r="E479" s="67" t="s">
        <v>438</v>
      </c>
      <c r="F479" s="174">
        <f t="shared" si="7"/>
        <v>9.0299999999999994</v>
      </c>
    </row>
    <row r="480" spans="1:6">
      <c r="A480" s="67" t="s">
        <v>404</v>
      </c>
      <c r="B480" s="67"/>
      <c r="C480" s="170">
        <v>9.0399999999999991</v>
      </c>
      <c r="D480" s="67">
        <v>9</v>
      </c>
      <c r="E480" s="67" t="s">
        <v>405</v>
      </c>
      <c r="F480" s="174">
        <f t="shared" si="7"/>
        <v>9.0399999999999991</v>
      </c>
    </row>
    <row r="481" spans="1:6">
      <c r="A481" s="67" t="s">
        <v>1425</v>
      </c>
      <c r="B481" s="67"/>
      <c r="C481" s="170">
        <v>9.0399999999999991</v>
      </c>
      <c r="D481" s="67">
        <v>9</v>
      </c>
      <c r="E481" s="67" t="s">
        <v>405</v>
      </c>
      <c r="F481" s="174">
        <f t="shared" si="7"/>
        <v>9.0399999999999991</v>
      </c>
    </row>
    <row r="482" spans="1:6">
      <c r="A482" s="67" t="s">
        <v>137</v>
      </c>
      <c r="B482" s="67"/>
      <c r="C482" s="170">
        <v>9.0500000000000007</v>
      </c>
      <c r="D482" s="67">
        <v>9</v>
      </c>
      <c r="E482" s="67" t="s">
        <v>312</v>
      </c>
      <c r="F482" s="174">
        <f t="shared" si="7"/>
        <v>9.0500000000000007</v>
      </c>
    </row>
    <row r="483" spans="1:6">
      <c r="A483" s="67" t="s">
        <v>297</v>
      </c>
      <c r="B483" s="67"/>
      <c r="C483" s="170">
        <v>9.0500000000000007</v>
      </c>
      <c r="D483" s="67">
        <v>9</v>
      </c>
      <c r="E483" s="67" t="s">
        <v>312</v>
      </c>
      <c r="F483" s="174">
        <f t="shared" si="7"/>
        <v>9.0500000000000007</v>
      </c>
    </row>
    <row r="484" spans="1:6">
      <c r="A484" s="67" t="s">
        <v>1426</v>
      </c>
      <c r="B484" s="67"/>
      <c r="C484" s="170">
        <v>9.0500000000000007</v>
      </c>
      <c r="D484" s="67">
        <v>9</v>
      </c>
      <c r="E484" s="67" t="s">
        <v>312</v>
      </c>
      <c r="F484" s="174">
        <f t="shared" si="7"/>
        <v>9.0500000000000007</v>
      </c>
    </row>
    <row r="485" spans="1:6">
      <c r="A485" s="67" t="s">
        <v>927</v>
      </c>
      <c r="B485" s="67"/>
      <c r="C485" s="170">
        <v>9.06</v>
      </c>
      <c r="D485" s="67">
        <v>9</v>
      </c>
      <c r="E485" s="67" t="s">
        <v>1427</v>
      </c>
      <c r="F485" s="174">
        <f t="shared" si="7"/>
        <v>9.06</v>
      </c>
    </row>
    <row r="486" spans="1:6">
      <c r="A486" s="67" t="s">
        <v>1428</v>
      </c>
      <c r="B486" s="67"/>
      <c r="C486" s="170">
        <v>9.06</v>
      </c>
      <c r="D486" s="67">
        <v>9</v>
      </c>
      <c r="E486" s="67" t="s">
        <v>1427</v>
      </c>
      <c r="F486" s="174">
        <f t="shared" si="7"/>
        <v>9.06</v>
      </c>
    </row>
    <row r="487" spans="1:6">
      <c r="A487" s="67" t="s">
        <v>1429</v>
      </c>
      <c r="B487" s="67"/>
      <c r="C487" s="170">
        <v>9.06</v>
      </c>
      <c r="D487" s="67">
        <v>9</v>
      </c>
      <c r="E487" s="67" t="s">
        <v>1427</v>
      </c>
      <c r="F487" s="174">
        <f t="shared" si="7"/>
        <v>9.06</v>
      </c>
    </row>
    <row r="488" spans="1:6">
      <c r="A488" s="67" t="s">
        <v>1430</v>
      </c>
      <c r="B488" s="67"/>
      <c r="C488" s="170">
        <v>9.08</v>
      </c>
      <c r="D488" s="67">
        <v>9</v>
      </c>
      <c r="E488" s="67" t="s">
        <v>587</v>
      </c>
      <c r="F488" s="174">
        <f t="shared" si="7"/>
        <v>9.08</v>
      </c>
    </row>
    <row r="489" spans="1:6">
      <c r="A489" s="67" t="s">
        <v>918</v>
      </c>
      <c r="B489" s="67"/>
      <c r="C489" s="170">
        <v>9.09</v>
      </c>
      <c r="D489" s="67">
        <v>9</v>
      </c>
      <c r="E489" s="67" t="s">
        <v>919</v>
      </c>
      <c r="F489" s="174">
        <f t="shared" si="7"/>
        <v>9.09</v>
      </c>
    </row>
    <row r="490" spans="1:6">
      <c r="A490" s="67" t="s">
        <v>415</v>
      </c>
      <c r="B490" s="67"/>
      <c r="C490" s="170">
        <v>10.01</v>
      </c>
      <c r="D490" s="67">
        <v>10</v>
      </c>
      <c r="E490" s="67" t="s">
        <v>302</v>
      </c>
      <c r="F490" s="174">
        <f t="shared" si="7"/>
        <v>10.01</v>
      </c>
    </row>
    <row r="491" spans="1:6">
      <c r="A491" s="67" t="s">
        <v>283</v>
      </c>
      <c r="B491" s="67"/>
      <c r="C491" s="170">
        <v>10.01</v>
      </c>
      <c r="D491" s="67">
        <v>10</v>
      </c>
      <c r="E491" s="67" t="s">
        <v>302</v>
      </c>
      <c r="F491" s="174">
        <f t="shared" si="7"/>
        <v>10.01</v>
      </c>
    </row>
    <row r="492" spans="1:6">
      <c r="A492" s="67" t="s">
        <v>414</v>
      </c>
      <c r="B492" s="67"/>
      <c r="C492" s="170">
        <v>10.02</v>
      </c>
      <c r="D492" s="67">
        <v>10</v>
      </c>
      <c r="E492" s="67" t="s">
        <v>69</v>
      </c>
      <c r="F492" s="174">
        <f t="shared" si="7"/>
        <v>10.02</v>
      </c>
    </row>
    <row r="493" spans="1:6">
      <c r="A493" s="67" t="s">
        <v>282</v>
      </c>
      <c r="B493" s="67"/>
      <c r="C493" s="170">
        <v>10.02</v>
      </c>
      <c r="D493" s="67">
        <v>10</v>
      </c>
      <c r="E493" s="67" t="s">
        <v>69</v>
      </c>
      <c r="F493" s="174">
        <f t="shared" si="7"/>
        <v>10.02</v>
      </c>
    </row>
    <row r="494" spans="1:6">
      <c r="A494" s="67" t="s">
        <v>944</v>
      </c>
      <c r="B494" s="67"/>
      <c r="C494" s="170">
        <v>10.02</v>
      </c>
      <c r="D494" s="67">
        <v>10</v>
      </c>
      <c r="E494" s="67" t="s">
        <v>69</v>
      </c>
      <c r="F494" s="174">
        <f t="shared" si="7"/>
        <v>10.02</v>
      </c>
    </row>
    <row r="495" spans="1:6">
      <c r="A495" s="67" t="s">
        <v>472</v>
      </c>
      <c r="B495" s="67"/>
      <c r="C495" s="170">
        <v>10.02</v>
      </c>
      <c r="D495" s="67">
        <v>10</v>
      </c>
      <c r="E495" s="67" t="s">
        <v>69</v>
      </c>
      <c r="F495" s="174">
        <f t="shared" si="7"/>
        <v>10.02</v>
      </c>
    </row>
    <row r="496" spans="1:6">
      <c r="A496" s="67" t="s">
        <v>284</v>
      </c>
      <c r="B496" s="67"/>
      <c r="C496" s="170">
        <v>10.029999999999999</v>
      </c>
      <c r="D496" s="67">
        <v>10</v>
      </c>
      <c r="E496" s="67" t="s">
        <v>332</v>
      </c>
      <c r="F496" s="174">
        <f t="shared" si="7"/>
        <v>10.029999999999999</v>
      </c>
    </row>
    <row r="497" spans="1:6">
      <c r="A497" s="67" t="s">
        <v>286</v>
      </c>
      <c r="B497" s="67"/>
      <c r="C497" s="170">
        <v>10.039999999999999</v>
      </c>
      <c r="D497" s="67">
        <v>10</v>
      </c>
      <c r="E497" s="67" t="s">
        <v>521</v>
      </c>
      <c r="F497" s="174">
        <f t="shared" si="7"/>
        <v>10.039999999999999</v>
      </c>
    </row>
    <row r="498" spans="1:6">
      <c r="A498" s="67" t="s">
        <v>1431</v>
      </c>
      <c r="B498" s="67"/>
      <c r="C498" s="170">
        <v>10.039999999999999</v>
      </c>
      <c r="D498" s="67">
        <v>10</v>
      </c>
      <c r="E498" s="67" t="s">
        <v>521</v>
      </c>
      <c r="F498" s="174">
        <f t="shared" si="7"/>
        <v>10.039999999999999</v>
      </c>
    </row>
    <row r="499" spans="1:6">
      <c r="A499" s="67" t="s">
        <v>849</v>
      </c>
      <c r="B499" s="67"/>
      <c r="C499" s="170">
        <v>10.050000000000001</v>
      </c>
      <c r="D499" s="67">
        <v>10</v>
      </c>
      <c r="E499" s="67" t="s">
        <v>850</v>
      </c>
      <c r="F499" s="174">
        <f t="shared" si="7"/>
        <v>10.050000000000001</v>
      </c>
    </row>
    <row r="500" spans="1:6">
      <c r="A500" s="67" t="s">
        <v>416</v>
      </c>
      <c r="B500" s="67"/>
      <c r="C500" s="170">
        <v>10.06</v>
      </c>
      <c r="D500" s="67">
        <v>10</v>
      </c>
      <c r="E500" s="67" t="s">
        <v>305</v>
      </c>
      <c r="F500" s="174">
        <f t="shared" si="7"/>
        <v>10.06</v>
      </c>
    </row>
    <row r="501" spans="1:6">
      <c r="A501" s="67" t="s">
        <v>285</v>
      </c>
      <c r="B501" s="67"/>
      <c r="C501" s="170">
        <v>10.06</v>
      </c>
      <c r="D501" s="67">
        <v>10</v>
      </c>
      <c r="E501" s="67" t="s">
        <v>305</v>
      </c>
      <c r="F501" s="174">
        <f t="shared" si="7"/>
        <v>10.06</v>
      </c>
    </row>
    <row r="502" spans="1:6">
      <c r="A502" s="67" t="s">
        <v>1432</v>
      </c>
      <c r="B502" s="67"/>
      <c r="C502" s="170">
        <v>10.06</v>
      </c>
      <c r="D502" s="67">
        <v>10</v>
      </c>
      <c r="E502" s="67" t="s">
        <v>305</v>
      </c>
      <c r="F502" s="174">
        <f t="shared" si="7"/>
        <v>10.06</v>
      </c>
    </row>
    <row r="503" spans="1:6">
      <c r="A503" s="67" t="s">
        <v>1077</v>
      </c>
      <c r="B503" s="67"/>
      <c r="C503" s="170">
        <v>10.06</v>
      </c>
      <c r="D503" s="67">
        <v>10</v>
      </c>
      <c r="E503" s="67" t="s">
        <v>305</v>
      </c>
      <c r="F503" s="174">
        <f t="shared" si="7"/>
        <v>10.06</v>
      </c>
    </row>
    <row r="504" spans="1:6">
      <c r="A504" s="67" t="s">
        <v>921</v>
      </c>
      <c r="B504" s="67"/>
      <c r="C504" s="170">
        <v>10.07</v>
      </c>
      <c r="D504" s="67">
        <v>10</v>
      </c>
      <c r="E504" s="67" t="s">
        <v>922</v>
      </c>
      <c r="F504" s="174">
        <f t="shared" si="7"/>
        <v>10.07</v>
      </c>
    </row>
    <row r="505" spans="1:6">
      <c r="A505" s="67" t="s">
        <v>1433</v>
      </c>
      <c r="B505" s="67"/>
      <c r="C505" s="170">
        <v>10.08</v>
      </c>
      <c r="D505" s="67">
        <v>10</v>
      </c>
      <c r="E505" s="67" t="s">
        <v>1434</v>
      </c>
      <c r="F505" s="174">
        <f t="shared" si="7"/>
        <v>10.08</v>
      </c>
    </row>
    <row r="506" spans="1:6">
      <c r="A506" s="67" t="s">
        <v>1435</v>
      </c>
      <c r="B506" s="67"/>
      <c r="C506" s="170">
        <v>10.08</v>
      </c>
      <c r="D506" s="67">
        <v>10</v>
      </c>
      <c r="E506" s="67" t="s">
        <v>1434</v>
      </c>
      <c r="F506" s="174">
        <f t="shared" si="7"/>
        <v>10.08</v>
      </c>
    </row>
    <row r="507" spans="1:6">
      <c r="A507" s="67" t="s">
        <v>386</v>
      </c>
      <c r="B507" s="67"/>
      <c r="C507" s="170" t="s">
        <v>1436</v>
      </c>
      <c r="D507" s="67">
        <v>10</v>
      </c>
      <c r="E507" s="67" t="s">
        <v>190</v>
      </c>
      <c r="F507" s="174" t="str">
        <f t="shared" si="7"/>
        <v>10.10</v>
      </c>
    </row>
    <row r="508" spans="1:6">
      <c r="A508" s="67" t="s">
        <v>1437</v>
      </c>
      <c r="B508" s="67"/>
      <c r="C508" s="170">
        <v>10.11</v>
      </c>
      <c r="D508" s="67">
        <v>10</v>
      </c>
      <c r="E508" s="67" t="s">
        <v>493</v>
      </c>
      <c r="F508" s="174">
        <f t="shared" si="7"/>
        <v>10.11</v>
      </c>
    </row>
    <row r="509" spans="1:6">
      <c r="A509" s="67" t="s">
        <v>277</v>
      </c>
      <c r="B509" s="67"/>
      <c r="C509" s="170">
        <v>11.02</v>
      </c>
      <c r="D509" s="67">
        <v>11</v>
      </c>
      <c r="E509" s="67" t="s">
        <v>873</v>
      </c>
      <c r="F509" s="174">
        <f t="shared" si="7"/>
        <v>11.02</v>
      </c>
    </row>
    <row r="510" spans="1:6">
      <c r="A510" s="67" t="s">
        <v>278</v>
      </c>
      <c r="B510" s="67"/>
      <c r="C510" s="170">
        <v>11.03</v>
      </c>
      <c r="D510" s="67">
        <v>11</v>
      </c>
      <c r="E510" s="67" t="s">
        <v>1438</v>
      </c>
      <c r="F510" s="174">
        <f t="shared" si="7"/>
        <v>11.03</v>
      </c>
    </row>
    <row r="511" spans="1:6">
      <c r="A511" s="67" t="s">
        <v>469</v>
      </c>
      <c r="B511" s="67"/>
      <c r="C511" s="170">
        <v>11.03</v>
      </c>
      <c r="D511" s="67">
        <v>11</v>
      </c>
      <c r="E511" s="67" t="s">
        <v>1438</v>
      </c>
      <c r="F511" s="174">
        <f t="shared" si="7"/>
        <v>11.03</v>
      </c>
    </row>
    <row r="512" spans="1:6">
      <c r="A512" s="67" t="s">
        <v>1329</v>
      </c>
      <c r="B512" s="67"/>
      <c r="C512" s="170">
        <v>11.04</v>
      </c>
      <c r="D512" s="67">
        <v>11</v>
      </c>
      <c r="E512" s="67" t="s">
        <v>489</v>
      </c>
      <c r="F512" s="174">
        <f t="shared" si="7"/>
        <v>11.04</v>
      </c>
    </row>
    <row r="513" spans="1:6">
      <c r="A513" s="67" t="s">
        <v>1023</v>
      </c>
      <c r="B513" s="67"/>
      <c r="C513" s="170">
        <v>11.05</v>
      </c>
      <c r="D513" s="67">
        <v>11</v>
      </c>
      <c r="E513" s="67" t="s">
        <v>1022</v>
      </c>
      <c r="F513" s="174">
        <f t="shared" si="7"/>
        <v>11.05</v>
      </c>
    </row>
    <row r="514" spans="1:6">
      <c r="A514" s="67" t="s">
        <v>1330</v>
      </c>
      <c r="B514" s="67"/>
      <c r="C514" s="170">
        <v>11.06</v>
      </c>
      <c r="D514" s="67">
        <v>11</v>
      </c>
      <c r="E514" s="67" t="s">
        <v>511</v>
      </c>
      <c r="F514" s="174">
        <f t="shared" si="7"/>
        <v>11.06</v>
      </c>
    </row>
    <row r="515" spans="1:6">
      <c r="A515" s="67" t="s">
        <v>1439</v>
      </c>
      <c r="B515" s="67"/>
      <c r="C515" s="170">
        <v>11.07</v>
      </c>
      <c r="D515" s="67">
        <v>11</v>
      </c>
      <c r="E515" s="67" t="s">
        <v>523</v>
      </c>
      <c r="F515" s="174">
        <f>C515</f>
        <v>11.07</v>
      </c>
    </row>
    <row r="516" spans="1:6">
      <c r="A516" s="67" t="s">
        <v>1440</v>
      </c>
      <c r="B516" s="67"/>
      <c r="C516" s="170">
        <v>11.07</v>
      </c>
      <c r="D516" s="67">
        <v>11</v>
      </c>
      <c r="E516" s="67" t="s">
        <v>523</v>
      </c>
      <c r="F516" s="174">
        <f>C516</f>
        <v>11.07</v>
      </c>
    </row>
    <row r="517" spans="1:6">
      <c r="A517" s="67" t="s">
        <v>1331</v>
      </c>
      <c r="B517" s="67"/>
      <c r="C517" s="170">
        <v>11.07</v>
      </c>
      <c r="D517" s="67">
        <v>11</v>
      </c>
      <c r="E517" s="67" t="s">
        <v>523</v>
      </c>
      <c r="F517" s="174">
        <f>C517</f>
        <v>11.07</v>
      </c>
    </row>
  </sheetData>
  <sortState ref="A2:F393">
    <sortCondition ref="C2:C393"/>
    <sortCondition ref="A2:A393"/>
  </sortState>
  <customSheetViews>
    <customSheetView guid="{342038D5-E313-4A7C-9BAB-AA0E44EBACF9}" state="hidden" topLeftCell="A2">
      <selection activeCell="E51" sqref="E51"/>
      <pageMargins left="0.7" right="0.7" top="0.75" bottom="0.75" header="0.3" footer="0.3"/>
    </customSheetView>
  </customSheetViews>
  <conditionalFormatting sqref="A89:A100 A102:A172">
    <cfRule type="containsText" dxfId="7" priority="7" operator="containsText" text="sunset">
      <formula>NOT(ISERROR(SEARCH("sunset",A89)))</formula>
    </cfRule>
    <cfRule type="containsText" dxfId="6" priority="8" operator="containsText" text="&quot;sunset&quot;">
      <formula>NOT(ISERROR(SEARCH("""sunset""",A89)))</formula>
    </cfRule>
  </conditionalFormatting>
  <conditionalFormatting sqref="A101">
    <cfRule type="containsText" dxfId="5" priority="5" operator="containsText" text="sunset">
      <formula>NOT(ISERROR(SEARCH("sunset",A101)))</formula>
    </cfRule>
    <cfRule type="containsText" dxfId="4" priority="6" operator="containsText" text="&quot;sunset&quot;">
      <formula>NOT(ISERROR(SEARCH("""sunset""",A101)))</formula>
    </cfRule>
  </conditionalFormatting>
  <conditionalFormatting sqref="I89:I100 I102:I172">
    <cfRule type="containsText" dxfId="3" priority="3" operator="containsText" text="sunset">
      <formula>NOT(ISERROR(SEARCH("sunset",I89)))</formula>
    </cfRule>
    <cfRule type="containsText" dxfId="2" priority="4" operator="containsText" text="&quot;sunset&quot;">
      <formula>NOT(ISERROR(SEARCH("""sunset""",I89)))</formula>
    </cfRule>
  </conditionalFormatting>
  <conditionalFormatting sqref="I101">
    <cfRule type="containsText" dxfId="1" priority="1" operator="containsText" text="sunset">
      <formula>NOT(ISERROR(SEARCH("sunset",I101)))</formula>
    </cfRule>
    <cfRule type="containsText" dxfId="0" priority="2" operator="containsText" text="&quot;sunset&quot;">
      <formula>NOT(ISERROR(SEARCH("""sunset""",I101)))</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579"/>
  <sheetViews>
    <sheetView topLeftCell="C498" workbookViewId="0">
      <selection activeCell="I556" sqref="I556"/>
    </sheetView>
  </sheetViews>
  <sheetFormatPr defaultRowHeight="12.75"/>
  <cols>
    <col min="1" max="1" width="6" customWidth="1"/>
    <col min="2" max="2" width="65.42578125" customWidth="1"/>
    <col min="3" max="3" width="7.140625" customWidth="1"/>
    <col min="4" max="4" width="26.5703125" customWidth="1"/>
    <col min="5" max="5" width="6.5703125" customWidth="1"/>
    <col min="7" max="7" width="43.85546875" bestFit="1" customWidth="1"/>
    <col min="8" max="8" width="6.5703125" customWidth="1"/>
    <col min="9" max="9" width="6" customWidth="1"/>
    <col min="10" max="10" width="65.42578125" customWidth="1"/>
    <col min="11" max="11" width="7.140625" customWidth="1"/>
  </cols>
  <sheetData>
    <row r="1" spans="1:11">
      <c r="A1" t="s">
        <v>1457</v>
      </c>
      <c r="B1" t="s">
        <v>1458</v>
      </c>
      <c r="C1" t="s">
        <v>1459</v>
      </c>
      <c r="D1" t="s">
        <v>170</v>
      </c>
      <c r="E1" t="s">
        <v>1358</v>
      </c>
      <c r="G1" t="s">
        <v>170</v>
      </c>
      <c r="H1" t="s">
        <v>1358</v>
      </c>
      <c r="I1" t="s">
        <v>1457</v>
      </c>
      <c r="J1" t="s">
        <v>1458</v>
      </c>
      <c r="K1" t="s">
        <v>1459</v>
      </c>
    </row>
    <row r="2" spans="1:11">
      <c r="A2">
        <v>1.01</v>
      </c>
      <c r="B2" t="s">
        <v>1129</v>
      </c>
      <c r="C2">
        <v>2017</v>
      </c>
      <c r="D2" t="s">
        <v>142</v>
      </c>
      <c r="E2" t="s">
        <v>1089</v>
      </c>
      <c r="G2" t="s">
        <v>142</v>
      </c>
      <c r="H2" t="s">
        <v>1089</v>
      </c>
      <c r="I2">
        <v>1.01</v>
      </c>
      <c r="J2" t="s">
        <v>1129</v>
      </c>
      <c r="K2">
        <v>2017</v>
      </c>
    </row>
    <row r="3" spans="1:11">
      <c r="A3">
        <v>1.02</v>
      </c>
      <c r="B3" t="s">
        <v>1130</v>
      </c>
      <c r="C3">
        <v>2017</v>
      </c>
      <c r="D3" t="s">
        <v>141</v>
      </c>
      <c r="E3" t="s">
        <v>1097</v>
      </c>
      <c r="G3" t="s">
        <v>1460</v>
      </c>
      <c r="H3" t="s">
        <v>1358</v>
      </c>
      <c r="I3">
        <v>1.01</v>
      </c>
      <c r="J3" t="s">
        <v>1129</v>
      </c>
      <c r="K3">
        <v>2017</v>
      </c>
    </row>
    <row r="4" spans="1:11">
      <c r="A4">
        <v>1.03</v>
      </c>
      <c r="B4" t="s">
        <v>75</v>
      </c>
      <c r="C4">
        <v>2017</v>
      </c>
      <c r="D4" t="s">
        <v>146</v>
      </c>
      <c r="E4" t="s">
        <v>1085</v>
      </c>
      <c r="G4" s="103" t="s">
        <v>290</v>
      </c>
      <c r="H4">
        <v>2</v>
      </c>
      <c r="I4">
        <v>1.01</v>
      </c>
      <c r="J4" t="s">
        <v>1129</v>
      </c>
      <c r="K4">
        <v>2017</v>
      </c>
    </row>
    <row r="5" spans="1:11">
      <c r="A5">
        <v>1.04</v>
      </c>
      <c r="B5" t="s">
        <v>1132</v>
      </c>
      <c r="C5">
        <v>2017</v>
      </c>
      <c r="D5" t="s">
        <v>144</v>
      </c>
      <c r="E5" t="s">
        <v>1085</v>
      </c>
      <c r="G5" t="s">
        <v>476</v>
      </c>
      <c r="H5">
        <v>1.1000000000000001</v>
      </c>
      <c r="I5">
        <v>1.01</v>
      </c>
      <c r="J5" t="s">
        <v>1129</v>
      </c>
      <c r="K5">
        <v>2017</v>
      </c>
    </row>
    <row r="6" spans="1:11">
      <c r="A6">
        <v>1.05</v>
      </c>
      <c r="B6" t="s">
        <v>1126</v>
      </c>
      <c r="C6">
        <v>2017</v>
      </c>
      <c r="D6" t="s">
        <v>145</v>
      </c>
      <c r="E6" t="s">
        <v>1085</v>
      </c>
      <c r="G6">
        <v>7.9</v>
      </c>
      <c r="I6">
        <v>1.02</v>
      </c>
      <c r="J6" t="s">
        <v>1130</v>
      </c>
      <c r="K6">
        <v>2017</v>
      </c>
    </row>
    <row r="7" spans="1:11">
      <c r="A7">
        <v>1.06</v>
      </c>
      <c r="B7" t="s">
        <v>674</v>
      </c>
      <c r="C7">
        <v>2017</v>
      </c>
      <c r="D7" t="s">
        <v>1361</v>
      </c>
      <c r="E7" t="s">
        <v>1462</v>
      </c>
      <c r="G7" t="s">
        <v>141</v>
      </c>
      <c r="H7" t="s">
        <v>1097</v>
      </c>
      <c r="I7">
        <v>1.02</v>
      </c>
      <c r="J7" t="s">
        <v>1130</v>
      </c>
      <c r="K7">
        <v>2017</v>
      </c>
    </row>
    <row r="8" spans="1:11">
      <c r="A8">
        <v>1.07</v>
      </c>
      <c r="B8" t="s">
        <v>1124</v>
      </c>
      <c r="C8">
        <v>2017</v>
      </c>
      <c r="D8" t="s">
        <v>138</v>
      </c>
      <c r="E8" t="s">
        <v>1085</v>
      </c>
      <c r="G8" t="s">
        <v>292</v>
      </c>
      <c r="H8">
        <v>2</v>
      </c>
      <c r="I8">
        <v>1.02</v>
      </c>
      <c r="J8" t="s">
        <v>1130</v>
      </c>
      <c r="K8">
        <v>2017</v>
      </c>
    </row>
    <row r="9" spans="1:11">
      <c r="A9">
        <v>1.08</v>
      </c>
      <c r="B9" t="s">
        <v>1133</v>
      </c>
      <c r="C9">
        <v>2017</v>
      </c>
      <c r="G9" t="s">
        <v>1463</v>
      </c>
      <c r="I9">
        <v>1.03</v>
      </c>
      <c r="J9" t="s">
        <v>75</v>
      </c>
      <c r="K9">
        <v>2017</v>
      </c>
    </row>
    <row r="10" spans="1:11">
      <c r="A10">
        <v>1.0900000000000001</v>
      </c>
      <c r="B10" t="s">
        <v>866</v>
      </c>
      <c r="C10">
        <v>2018</v>
      </c>
      <c r="D10" t="s">
        <v>865</v>
      </c>
      <c r="E10" t="s">
        <v>1103</v>
      </c>
      <c r="G10" t="s">
        <v>1464</v>
      </c>
      <c r="H10">
        <v>1</v>
      </c>
      <c r="I10">
        <v>1.03</v>
      </c>
      <c r="J10" t="s">
        <v>75</v>
      </c>
      <c r="K10">
        <v>2017</v>
      </c>
    </row>
    <row r="11" spans="1:11">
      <c r="A11">
        <v>1.1000000000000001</v>
      </c>
      <c r="B11" t="s">
        <v>854</v>
      </c>
      <c r="C11">
        <v>2018</v>
      </c>
      <c r="D11" t="s">
        <v>853</v>
      </c>
      <c r="E11" t="s">
        <v>1097</v>
      </c>
      <c r="G11" t="s">
        <v>146</v>
      </c>
      <c r="H11" t="s">
        <v>1085</v>
      </c>
      <c r="I11">
        <v>1.03</v>
      </c>
      <c r="J11" t="s">
        <v>75</v>
      </c>
      <c r="K11">
        <v>2017</v>
      </c>
    </row>
    <row r="12" spans="1:11">
      <c r="A12">
        <v>1.1100000000000001</v>
      </c>
      <c r="B12" t="s">
        <v>864</v>
      </c>
      <c r="C12">
        <v>2018</v>
      </c>
      <c r="D12" t="s">
        <v>863</v>
      </c>
      <c r="E12" t="s">
        <v>1097</v>
      </c>
      <c r="G12" t="s">
        <v>291</v>
      </c>
      <c r="H12">
        <v>2</v>
      </c>
      <c r="I12">
        <v>1.03</v>
      </c>
      <c r="J12" t="s">
        <v>75</v>
      </c>
      <c r="K12">
        <v>2017</v>
      </c>
    </row>
    <row r="13" spans="1:11">
      <c r="A13">
        <v>1.1200000000000001</v>
      </c>
      <c r="B13" t="s">
        <v>856</v>
      </c>
      <c r="C13">
        <v>2018</v>
      </c>
      <c r="D13" t="s">
        <v>855</v>
      </c>
      <c r="E13" t="s">
        <v>1097</v>
      </c>
      <c r="G13" t="s">
        <v>1465</v>
      </c>
      <c r="I13">
        <v>1.04</v>
      </c>
      <c r="J13" t="s">
        <v>1132</v>
      </c>
      <c r="K13">
        <v>2017</v>
      </c>
    </row>
    <row r="14" spans="1:11">
      <c r="A14">
        <v>1.1299999999999999</v>
      </c>
      <c r="B14" t="s">
        <v>858</v>
      </c>
      <c r="C14">
        <v>2018</v>
      </c>
      <c r="D14" t="s">
        <v>857</v>
      </c>
      <c r="E14" t="s">
        <v>1097</v>
      </c>
      <c r="G14" t="s">
        <v>144</v>
      </c>
      <c r="H14" t="s">
        <v>1085</v>
      </c>
      <c r="I14">
        <v>1.04</v>
      </c>
      <c r="J14" t="s">
        <v>1132</v>
      </c>
      <c r="K14">
        <v>2017</v>
      </c>
    </row>
    <row r="15" spans="1:11">
      <c r="A15">
        <v>1.1399999999999999</v>
      </c>
      <c r="B15" t="s">
        <v>870</v>
      </c>
      <c r="C15">
        <v>2017</v>
      </c>
      <c r="D15" t="s">
        <v>869</v>
      </c>
      <c r="E15" t="s">
        <v>1097</v>
      </c>
      <c r="G15" t="s">
        <v>294</v>
      </c>
      <c r="I15">
        <v>1.04</v>
      </c>
      <c r="J15" t="s">
        <v>1132</v>
      </c>
      <c r="K15">
        <v>2017</v>
      </c>
    </row>
    <row r="16" spans="1:11">
      <c r="A16">
        <v>1.1499999999999999</v>
      </c>
      <c r="B16" t="s">
        <v>862</v>
      </c>
      <c r="C16">
        <v>2018</v>
      </c>
      <c r="D16" t="s">
        <v>861</v>
      </c>
      <c r="E16" t="s">
        <v>1103</v>
      </c>
      <c r="G16" t="s">
        <v>1137</v>
      </c>
      <c r="H16">
        <v>0</v>
      </c>
      <c r="I16">
        <v>1.04</v>
      </c>
      <c r="J16" t="s">
        <v>1132</v>
      </c>
      <c r="K16">
        <v>2017</v>
      </c>
    </row>
    <row r="17" spans="1:11">
      <c r="A17">
        <v>1.1599999999999999</v>
      </c>
      <c r="B17" t="s">
        <v>868</v>
      </c>
      <c r="C17">
        <v>2018</v>
      </c>
      <c r="D17" t="s">
        <v>867</v>
      </c>
      <c r="E17" t="s">
        <v>1097</v>
      </c>
      <c r="G17" t="s">
        <v>477</v>
      </c>
      <c r="H17">
        <v>1</v>
      </c>
      <c r="I17">
        <v>1.04</v>
      </c>
      <c r="J17" t="s">
        <v>1132</v>
      </c>
      <c r="K17">
        <v>2017</v>
      </c>
    </row>
    <row r="18" spans="1:11">
      <c r="A18">
        <v>1.17</v>
      </c>
      <c r="B18" t="s">
        <v>1125</v>
      </c>
      <c r="C18">
        <v>2017</v>
      </c>
      <c r="D18" t="s">
        <v>140</v>
      </c>
      <c r="E18" t="s">
        <v>1085</v>
      </c>
      <c r="G18">
        <v>7.8</v>
      </c>
      <c r="I18">
        <v>1.05</v>
      </c>
      <c r="J18" t="s">
        <v>1126</v>
      </c>
      <c r="K18">
        <v>2017</v>
      </c>
    </row>
    <row r="19" spans="1:11">
      <c r="A19">
        <v>1.18</v>
      </c>
      <c r="B19" t="s">
        <v>1123</v>
      </c>
      <c r="C19">
        <v>2017</v>
      </c>
      <c r="D19" t="s">
        <v>139</v>
      </c>
      <c r="E19" t="s">
        <v>1122</v>
      </c>
      <c r="G19" s="103" t="s">
        <v>1127</v>
      </c>
      <c r="I19">
        <v>1.05</v>
      </c>
      <c r="J19" t="s">
        <v>1126</v>
      </c>
      <c r="K19">
        <v>2017</v>
      </c>
    </row>
    <row r="20" spans="1:11">
      <c r="A20">
        <v>1.19</v>
      </c>
      <c r="B20" t="s">
        <v>1131</v>
      </c>
      <c r="C20">
        <v>2017</v>
      </c>
      <c r="D20" t="s">
        <v>304</v>
      </c>
      <c r="E20" t="s">
        <v>1099</v>
      </c>
      <c r="G20" t="s">
        <v>145</v>
      </c>
      <c r="H20" t="s">
        <v>1085</v>
      </c>
      <c r="I20">
        <v>1.05</v>
      </c>
      <c r="J20" t="s">
        <v>1126</v>
      </c>
      <c r="K20">
        <v>2017</v>
      </c>
    </row>
    <row r="21" spans="1:11">
      <c r="A21">
        <v>1.2</v>
      </c>
      <c r="B21" t="s">
        <v>1466</v>
      </c>
      <c r="C21" t="s">
        <v>1336</v>
      </c>
      <c r="G21" t="s">
        <v>295</v>
      </c>
      <c r="H21">
        <v>2</v>
      </c>
      <c r="I21">
        <v>1.05</v>
      </c>
      <c r="J21" t="s">
        <v>1126</v>
      </c>
      <c r="K21">
        <v>2017</v>
      </c>
    </row>
    <row r="22" spans="1:11">
      <c r="A22">
        <v>1.21</v>
      </c>
      <c r="B22" t="s">
        <v>344</v>
      </c>
      <c r="C22">
        <v>2017</v>
      </c>
      <c r="G22" t="s">
        <v>1139</v>
      </c>
      <c r="H22">
        <v>2</v>
      </c>
      <c r="I22">
        <v>1.05</v>
      </c>
      <c r="J22" t="s">
        <v>1126</v>
      </c>
      <c r="K22">
        <v>2017</v>
      </c>
    </row>
    <row r="23" spans="1:11">
      <c r="A23">
        <v>1.22</v>
      </c>
      <c r="B23" t="s">
        <v>3</v>
      </c>
      <c r="C23">
        <v>2017</v>
      </c>
      <c r="D23" t="s">
        <v>88</v>
      </c>
      <c r="E23">
        <v>3</v>
      </c>
      <c r="G23">
        <v>7.5</v>
      </c>
      <c r="I23">
        <v>1.06</v>
      </c>
      <c r="J23" t="s">
        <v>674</v>
      </c>
      <c r="K23">
        <v>2017</v>
      </c>
    </row>
    <row r="24" spans="1:11">
      <c r="A24">
        <v>2.0099999999999998</v>
      </c>
      <c r="B24" t="s">
        <v>1087</v>
      </c>
      <c r="C24">
        <v>2017</v>
      </c>
      <c r="D24" t="s">
        <v>94</v>
      </c>
      <c r="E24" t="s">
        <v>1085</v>
      </c>
      <c r="G24" s="103" t="s">
        <v>859</v>
      </c>
      <c r="H24" t="s">
        <v>1103</v>
      </c>
      <c r="I24">
        <v>1.06</v>
      </c>
      <c r="J24" t="s">
        <v>674</v>
      </c>
      <c r="K24">
        <v>2017</v>
      </c>
    </row>
    <row r="25" spans="1:11">
      <c r="A25">
        <v>2.0199999999999996</v>
      </c>
      <c r="B25" t="s">
        <v>1102</v>
      </c>
      <c r="C25">
        <v>2017</v>
      </c>
      <c r="D25" t="s">
        <v>446</v>
      </c>
      <c r="E25" t="s">
        <v>1101</v>
      </c>
      <c r="G25" t="s">
        <v>293</v>
      </c>
      <c r="I25">
        <v>1.06</v>
      </c>
      <c r="J25" t="s">
        <v>674</v>
      </c>
      <c r="K25">
        <v>2017</v>
      </c>
    </row>
    <row r="26" spans="1:11">
      <c r="A26">
        <v>2.0299999999999994</v>
      </c>
      <c r="B26" t="s">
        <v>1086</v>
      </c>
      <c r="C26">
        <v>2017</v>
      </c>
      <c r="D26" t="s">
        <v>93</v>
      </c>
      <c r="E26" t="s">
        <v>1085</v>
      </c>
      <c r="G26" t="s">
        <v>1136</v>
      </c>
      <c r="H26">
        <v>0</v>
      </c>
      <c r="I26">
        <v>1.06</v>
      </c>
      <c r="J26" t="s">
        <v>674</v>
      </c>
      <c r="K26">
        <v>2017</v>
      </c>
    </row>
    <row r="27" spans="1:11">
      <c r="A27">
        <v>2.0399999999999991</v>
      </c>
      <c r="B27" t="s">
        <v>1090</v>
      </c>
      <c r="C27">
        <v>2017</v>
      </c>
      <c r="D27" t="s">
        <v>92</v>
      </c>
      <c r="E27" t="s">
        <v>1089</v>
      </c>
      <c r="G27" t="s">
        <v>138</v>
      </c>
      <c r="H27" t="s">
        <v>1085</v>
      </c>
      <c r="I27">
        <v>1.07</v>
      </c>
      <c r="J27" t="s">
        <v>1124</v>
      </c>
      <c r="K27">
        <v>2017</v>
      </c>
    </row>
    <row r="28" spans="1:11">
      <c r="A28">
        <v>2.0499999999999989</v>
      </c>
      <c r="B28" t="s">
        <v>1091</v>
      </c>
      <c r="C28">
        <v>2017</v>
      </c>
      <c r="D28" t="s">
        <v>89</v>
      </c>
      <c r="E28" t="s">
        <v>1085</v>
      </c>
      <c r="G28" t="s">
        <v>288</v>
      </c>
      <c r="H28">
        <v>2</v>
      </c>
      <c r="I28">
        <v>1.07</v>
      </c>
      <c r="J28" t="s">
        <v>1124</v>
      </c>
      <c r="K28">
        <v>2017</v>
      </c>
    </row>
    <row r="29" spans="1:11">
      <c r="A29">
        <v>2.0599999999999987</v>
      </c>
      <c r="B29" t="s">
        <v>1093</v>
      </c>
      <c r="C29">
        <v>2017</v>
      </c>
      <c r="D29" t="s">
        <v>96</v>
      </c>
      <c r="E29" t="s">
        <v>1092</v>
      </c>
      <c r="G29" t="s">
        <v>474</v>
      </c>
      <c r="H29">
        <v>0.1</v>
      </c>
      <c r="I29">
        <v>1.07</v>
      </c>
      <c r="J29" t="s">
        <v>1124</v>
      </c>
      <c r="K29">
        <v>2017</v>
      </c>
    </row>
    <row r="30" spans="1:11">
      <c r="A30">
        <v>2.0699999999999985</v>
      </c>
      <c r="B30" t="s">
        <v>4</v>
      </c>
      <c r="C30">
        <v>2017</v>
      </c>
      <c r="D30" t="s">
        <v>90</v>
      </c>
      <c r="E30" t="s">
        <v>1092</v>
      </c>
      <c r="G30" s="103" t="s">
        <v>287</v>
      </c>
      <c r="H30">
        <v>1</v>
      </c>
      <c r="I30">
        <v>1.08</v>
      </c>
      <c r="J30" t="s">
        <v>1133</v>
      </c>
      <c r="K30">
        <v>2017</v>
      </c>
    </row>
    <row r="31" spans="1:11">
      <c r="A31">
        <v>2.0799999999999983</v>
      </c>
      <c r="B31" t="s">
        <v>1096</v>
      </c>
      <c r="C31">
        <v>2017</v>
      </c>
      <c r="D31" t="s">
        <v>889</v>
      </c>
      <c r="E31" t="s">
        <v>1085</v>
      </c>
      <c r="G31" t="s">
        <v>473</v>
      </c>
      <c r="H31">
        <v>0.1</v>
      </c>
      <c r="I31">
        <v>1.08</v>
      </c>
      <c r="J31" t="s">
        <v>1133</v>
      </c>
      <c r="K31">
        <v>2017</v>
      </c>
    </row>
    <row r="32" spans="1:11">
      <c r="A32">
        <v>2.0899999999999981</v>
      </c>
      <c r="B32" t="s">
        <v>1105</v>
      </c>
      <c r="C32">
        <v>2017</v>
      </c>
      <c r="G32" t="s">
        <v>865</v>
      </c>
      <c r="H32" t="s">
        <v>1103</v>
      </c>
      <c r="I32">
        <v>1.0900000000000001</v>
      </c>
      <c r="J32" t="s">
        <v>866</v>
      </c>
      <c r="K32">
        <v>2018</v>
      </c>
    </row>
    <row r="33" spans="1:11">
      <c r="A33">
        <v>2.0999999999999979</v>
      </c>
      <c r="B33" t="s">
        <v>435</v>
      </c>
      <c r="C33">
        <v>2017</v>
      </c>
      <c r="G33" t="s">
        <v>853</v>
      </c>
      <c r="H33" t="s">
        <v>1097</v>
      </c>
      <c r="I33">
        <v>1.1000000000000001</v>
      </c>
      <c r="J33" t="s">
        <v>854</v>
      </c>
      <c r="K33">
        <v>2018</v>
      </c>
    </row>
    <row r="34" spans="1:11">
      <c r="A34">
        <v>2.1099999999999977</v>
      </c>
      <c r="B34" t="s">
        <v>1367</v>
      </c>
      <c r="C34">
        <v>2017</v>
      </c>
      <c r="D34" t="s">
        <v>91</v>
      </c>
      <c r="E34" t="s">
        <v>1085</v>
      </c>
      <c r="G34" t="s">
        <v>863</v>
      </c>
      <c r="H34" t="s">
        <v>1097</v>
      </c>
      <c r="I34">
        <v>1.1100000000000001</v>
      </c>
      <c r="J34" t="s">
        <v>864</v>
      </c>
      <c r="K34">
        <v>2018</v>
      </c>
    </row>
    <row r="35" spans="1:11">
      <c r="A35">
        <v>2.1199999999999974</v>
      </c>
      <c r="B35" t="s">
        <v>1095</v>
      </c>
      <c r="C35">
        <v>2017</v>
      </c>
      <c r="D35" t="s">
        <v>97</v>
      </c>
      <c r="E35" t="s">
        <v>1092</v>
      </c>
      <c r="G35">
        <v>7.4</v>
      </c>
      <c r="I35">
        <v>1.1200000000000001</v>
      </c>
      <c r="J35" t="s">
        <v>856</v>
      </c>
      <c r="K35">
        <v>2018</v>
      </c>
    </row>
    <row r="36" spans="1:11">
      <c r="A36">
        <v>2.1299999999999972</v>
      </c>
      <c r="B36" t="s">
        <v>1100</v>
      </c>
      <c r="C36">
        <v>2017</v>
      </c>
      <c r="D36" t="s">
        <v>891</v>
      </c>
      <c r="E36" t="s">
        <v>1099</v>
      </c>
      <c r="G36" t="s">
        <v>855</v>
      </c>
      <c r="H36" t="s">
        <v>1097</v>
      </c>
      <c r="I36">
        <v>1.1200000000000001</v>
      </c>
      <c r="J36" t="s">
        <v>856</v>
      </c>
      <c r="K36">
        <v>2018</v>
      </c>
    </row>
    <row r="37" spans="1:11">
      <c r="A37">
        <v>2.139999999999997</v>
      </c>
      <c r="B37" t="s">
        <v>1094</v>
      </c>
      <c r="C37" t="s">
        <v>1468</v>
      </c>
      <c r="D37" t="s">
        <v>95</v>
      </c>
      <c r="E37" t="s">
        <v>1085</v>
      </c>
      <c r="G37" t="s">
        <v>857</v>
      </c>
      <c r="H37" t="s">
        <v>1097</v>
      </c>
      <c r="I37">
        <v>1.1299999999999999</v>
      </c>
      <c r="J37" t="s">
        <v>858</v>
      </c>
      <c r="K37">
        <v>2018</v>
      </c>
    </row>
    <row r="38" spans="1:11">
      <c r="A38">
        <v>2.1499999999999968</v>
      </c>
      <c r="B38" t="s">
        <v>1120</v>
      </c>
      <c r="C38" t="s">
        <v>1336</v>
      </c>
      <c r="G38" t="s">
        <v>869</v>
      </c>
      <c r="H38" t="s">
        <v>1097</v>
      </c>
      <c r="I38">
        <v>1.1399999999999999</v>
      </c>
      <c r="J38" t="s">
        <v>870</v>
      </c>
      <c r="K38">
        <v>2017</v>
      </c>
    </row>
    <row r="39" spans="1:11">
      <c r="A39">
        <v>2.1599999999999966</v>
      </c>
      <c r="B39" t="s">
        <v>334</v>
      </c>
      <c r="C39" t="s">
        <v>1336</v>
      </c>
      <c r="G39" t="s">
        <v>861</v>
      </c>
      <c r="H39" t="s">
        <v>1103</v>
      </c>
      <c r="I39">
        <v>1.1499999999999999</v>
      </c>
      <c r="J39" t="s">
        <v>862</v>
      </c>
      <c r="K39">
        <v>2018</v>
      </c>
    </row>
    <row r="40" spans="1:11">
      <c r="A40">
        <v>2.1699999999999964</v>
      </c>
      <c r="B40" t="s">
        <v>652</v>
      </c>
      <c r="C40">
        <v>2017</v>
      </c>
      <c r="G40" t="s">
        <v>1364</v>
      </c>
      <c r="I40">
        <v>1.1599999999999999</v>
      </c>
      <c r="J40" t="s">
        <v>868</v>
      </c>
      <c r="K40">
        <v>2018</v>
      </c>
    </row>
    <row r="41" spans="1:11">
      <c r="A41">
        <v>2.1799999999999962</v>
      </c>
      <c r="B41" t="s">
        <v>1098</v>
      </c>
      <c r="C41" t="s">
        <v>1469</v>
      </c>
      <c r="D41" t="s">
        <v>88</v>
      </c>
      <c r="E41" t="s">
        <v>1097</v>
      </c>
      <c r="G41" t="s">
        <v>867</v>
      </c>
      <c r="H41" t="s">
        <v>1097</v>
      </c>
      <c r="I41">
        <v>1.1599999999999999</v>
      </c>
      <c r="J41" t="s">
        <v>868</v>
      </c>
      <c r="K41">
        <v>2018</v>
      </c>
    </row>
    <row r="42" spans="1:11">
      <c r="A42">
        <v>3.01</v>
      </c>
      <c r="B42" t="s">
        <v>1281</v>
      </c>
      <c r="C42">
        <v>2017</v>
      </c>
      <c r="D42" t="s">
        <v>413</v>
      </c>
      <c r="E42" t="s">
        <v>1099</v>
      </c>
      <c r="G42" t="s">
        <v>140</v>
      </c>
      <c r="H42" t="s">
        <v>1085</v>
      </c>
      <c r="I42">
        <v>1.17</v>
      </c>
      <c r="J42" t="s">
        <v>1125</v>
      </c>
      <c r="K42">
        <v>2017</v>
      </c>
    </row>
    <row r="43" spans="1:11">
      <c r="A43">
        <v>3.0199999999999996</v>
      </c>
      <c r="B43" t="s">
        <v>325</v>
      </c>
      <c r="C43">
        <v>2017</v>
      </c>
      <c r="D43" t="s">
        <v>147</v>
      </c>
      <c r="E43" t="s">
        <v>1089</v>
      </c>
      <c r="G43" s="103" t="s">
        <v>289</v>
      </c>
      <c r="H43">
        <v>1</v>
      </c>
      <c r="I43">
        <v>1.17</v>
      </c>
      <c r="J43" t="s">
        <v>1125</v>
      </c>
      <c r="K43">
        <v>2017</v>
      </c>
    </row>
    <row r="44" spans="1:11">
      <c r="A44">
        <v>3.0299999999999994</v>
      </c>
      <c r="B44" t="s">
        <v>79</v>
      </c>
      <c r="C44">
        <v>2017</v>
      </c>
      <c r="D44" t="s">
        <v>148</v>
      </c>
      <c r="E44" t="s">
        <v>1085</v>
      </c>
      <c r="G44" t="s">
        <v>475</v>
      </c>
      <c r="H44">
        <v>2.1</v>
      </c>
      <c r="I44">
        <v>1.17</v>
      </c>
      <c r="J44" t="s">
        <v>1125</v>
      </c>
      <c r="K44">
        <v>2017</v>
      </c>
    </row>
    <row r="45" spans="1:11">
      <c r="A45">
        <v>3.0399999999999991</v>
      </c>
      <c r="B45" t="s">
        <v>1280</v>
      </c>
      <c r="C45">
        <v>2017</v>
      </c>
      <c r="D45" t="s">
        <v>149</v>
      </c>
      <c r="E45" t="s">
        <v>1085</v>
      </c>
      <c r="G45" t="s">
        <v>139</v>
      </c>
      <c r="H45" t="s">
        <v>1122</v>
      </c>
      <c r="I45">
        <v>1.18</v>
      </c>
      <c r="J45" t="s">
        <v>1123</v>
      </c>
      <c r="K45">
        <v>2017</v>
      </c>
    </row>
    <row r="46" spans="1:11">
      <c r="A46">
        <v>3.0499999999999989</v>
      </c>
      <c r="B46" t="s">
        <v>978</v>
      </c>
      <c r="C46">
        <v>2017</v>
      </c>
      <c r="D46" t="s">
        <v>783</v>
      </c>
      <c r="E46" t="s">
        <v>1097</v>
      </c>
      <c r="G46" t="s">
        <v>403</v>
      </c>
      <c r="H46">
        <v>0</v>
      </c>
      <c r="I46">
        <v>1.18</v>
      </c>
      <c r="J46" t="s">
        <v>1123</v>
      </c>
      <c r="K46">
        <v>2017</v>
      </c>
    </row>
    <row r="47" spans="1:11">
      <c r="A47">
        <v>3.0599999999999987</v>
      </c>
      <c r="B47" t="s">
        <v>322</v>
      </c>
      <c r="C47">
        <v>2018</v>
      </c>
      <c r="D47" t="s">
        <v>155</v>
      </c>
      <c r="E47">
        <v>3</v>
      </c>
      <c r="G47" t="s">
        <v>304</v>
      </c>
      <c r="H47" t="s">
        <v>1099</v>
      </c>
      <c r="I47">
        <v>1.19</v>
      </c>
      <c r="J47" t="s">
        <v>1131</v>
      </c>
      <c r="K47">
        <v>2017</v>
      </c>
    </row>
    <row r="48" spans="1:11">
      <c r="A48">
        <v>3.0699999999999985</v>
      </c>
      <c r="B48" t="s">
        <v>445</v>
      </c>
      <c r="C48">
        <v>2018</v>
      </c>
      <c r="D48" t="s">
        <v>444</v>
      </c>
      <c r="E48">
        <v>0</v>
      </c>
      <c r="G48">
        <v>7.7</v>
      </c>
      <c r="I48">
        <v>1.21</v>
      </c>
      <c r="J48" t="s">
        <v>344</v>
      </c>
      <c r="K48">
        <v>2017</v>
      </c>
    </row>
    <row r="49" spans="1:11">
      <c r="A49">
        <v>3.0799999999999983</v>
      </c>
      <c r="B49" t="s">
        <v>324</v>
      </c>
      <c r="C49" t="s">
        <v>1336</v>
      </c>
      <c r="D49" t="s">
        <v>157</v>
      </c>
      <c r="E49" t="s">
        <v>1101</v>
      </c>
      <c r="G49" t="s">
        <v>88</v>
      </c>
      <c r="H49">
        <v>3</v>
      </c>
      <c r="I49">
        <v>1.22</v>
      </c>
      <c r="J49" t="s">
        <v>3</v>
      </c>
      <c r="K49">
        <v>2017</v>
      </c>
    </row>
    <row r="50" spans="1:11">
      <c r="A50">
        <v>3.0899999999999981</v>
      </c>
      <c r="B50" t="s">
        <v>1275</v>
      </c>
      <c r="C50" t="s">
        <v>1336</v>
      </c>
      <c r="D50" t="s">
        <v>154</v>
      </c>
      <c r="E50" t="s">
        <v>1101</v>
      </c>
      <c r="G50" t="s">
        <v>196</v>
      </c>
      <c r="H50">
        <v>3</v>
      </c>
      <c r="I50">
        <v>1.22</v>
      </c>
      <c r="J50" t="s">
        <v>3</v>
      </c>
      <c r="K50">
        <v>2017</v>
      </c>
    </row>
    <row r="51" spans="1:11">
      <c r="A51">
        <v>3.0999999999999979</v>
      </c>
      <c r="B51" t="s">
        <v>326</v>
      </c>
      <c r="C51" t="s">
        <v>1336</v>
      </c>
      <c r="D51" t="s">
        <v>158</v>
      </c>
      <c r="E51" t="s">
        <v>1099</v>
      </c>
      <c r="G51" t="s">
        <v>1121</v>
      </c>
      <c r="H51">
        <v>2.1</v>
      </c>
      <c r="I51">
        <v>1.22</v>
      </c>
      <c r="J51" t="s">
        <v>3</v>
      </c>
      <c r="K51">
        <v>2017</v>
      </c>
    </row>
    <row r="52" spans="1:11">
      <c r="A52">
        <v>3.1099999999999977</v>
      </c>
      <c r="B52" t="s">
        <v>1277</v>
      </c>
      <c r="C52" t="s">
        <v>1336</v>
      </c>
      <c r="D52" t="s">
        <v>1276</v>
      </c>
      <c r="E52" t="s">
        <v>1099</v>
      </c>
      <c r="G52">
        <v>7.2</v>
      </c>
      <c r="I52">
        <v>2.0099999999999998</v>
      </c>
      <c r="J52" t="s">
        <v>1087</v>
      </c>
      <c r="K52">
        <v>2017</v>
      </c>
    </row>
    <row r="53" spans="1:11">
      <c r="A53">
        <v>3.1199999999999974</v>
      </c>
      <c r="B53" t="s">
        <v>1279</v>
      </c>
      <c r="C53" t="s">
        <v>1336</v>
      </c>
      <c r="D53" t="s">
        <v>1278</v>
      </c>
      <c r="E53" t="s">
        <v>1099</v>
      </c>
      <c r="G53" t="s">
        <v>94</v>
      </c>
      <c r="H53" t="s">
        <v>1085</v>
      </c>
      <c r="I53">
        <v>2.0099999999999998</v>
      </c>
      <c r="J53" t="s">
        <v>1087</v>
      </c>
      <c r="K53">
        <v>2017</v>
      </c>
    </row>
    <row r="54" spans="1:11">
      <c r="A54">
        <v>3.1299999999999972</v>
      </c>
      <c r="B54" t="s">
        <v>1274</v>
      </c>
      <c r="C54" t="s">
        <v>1336</v>
      </c>
      <c r="D54" t="s">
        <v>156</v>
      </c>
      <c r="E54" t="s">
        <v>1101</v>
      </c>
      <c r="G54" t="s">
        <v>204</v>
      </c>
      <c r="H54" t="s">
        <v>1103</v>
      </c>
      <c r="I54">
        <v>2.0099999999999998</v>
      </c>
      <c r="J54" t="s">
        <v>1087</v>
      </c>
      <c r="K54">
        <v>2017</v>
      </c>
    </row>
    <row r="55" spans="1:11">
      <c r="A55">
        <v>3.139999999999997</v>
      </c>
      <c r="B55" t="s">
        <v>1470</v>
      </c>
      <c r="G55" t="s">
        <v>1112</v>
      </c>
      <c r="H55">
        <v>3</v>
      </c>
      <c r="I55">
        <v>2.0099999999999998</v>
      </c>
      <c r="J55" t="s">
        <v>1087</v>
      </c>
      <c r="K55">
        <v>2017</v>
      </c>
    </row>
    <row r="56" spans="1:11">
      <c r="A56">
        <v>4.01</v>
      </c>
      <c r="B56" t="s">
        <v>1143</v>
      </c>
      <c r="D56" t="s">
        <v>1142</v>
      </c>
      <c r="G56">
        <v>8.6999999999999993</v>
      </c>
      <c r="I56">
        <v>2.0199999999999996</v>
      </c>
      <c r="J56" t="s">
        <v>1102</v>
      </c>
      <c r="K56">
        <v>2017</v>
      </c>
    </row>
    <row r="57" spans="1:11">
      <c r="A57">
        <v>4.0199999999999996</v>
      </c>
      <c r="B57" t="s">
        <v>1152</v>
      </c>
      <c r="D57" t="s">
        <v>126</v>
      </c>
      <c r="G57" t="s">
        <v>446</v>
      </c>
      <c r="H57" t="s">
        <v>1101</v>
      </c>
      <c r="I57">
        <v>2.0199999999999996</v>
      </c>
      <c r="J57" t="s">
        <v>1102</v>
      </c>
      <c r="K57">
        <v>2017</v>
      </c>
    </row>
    <row r="58" spans="1:11">
      <c r="A58">
        <v>4.03</v>
      </c>
      <c r="B58" t="s">
        <v>1149</v>
      </c>
      <c r="D58" t="s">
        <v>162</v>
      </c>
      <c r="G58">
        <v>8.1</v>
      </c>
      <c r="I58">
        <v>2.0299999999999994</v>
      </c>
      <c r="J58" t="s">
        <v>1086</v>
      </c>
      <c r="K58">
        <v>2017</v>
      </c>
    </row>
    <row r="59" spans="1:11">
      <c r="A59">
        <v>4.04</v>
      </c>
      <c r="B59" t="s">
        <v>1147</v>
      </c>
      <c r="D59" t="s">
        <v>124</v>
      </c>
      <c r="G59" t="s">
        <v>93</v>
      </c>
      <c r="H59" t="s">
        <v>1085</v>
      </c>
      <c r="I59">
        <v>2.0299999999999994</v>
      </c>
      <c r="J59" t="s">
        <v>1086</v>
      </c>
      <c r="K59">
        <v>2017</v>
      </c>
    </row>
    <row r="60" spans="1:11">
      <c r="A60">
        <v>4.05</v>
      </c>
      <c r="B60" t="s">
        <v>1151</v>
      </c>
      <c r="D60" t="s">
        <v>122</v>
      </c>
      <c r="G60" t="s">
        <v>201</v>
      </c>
      <c r="H60">
        <v>2</v>
      </c>
      <c r="I60">
        <v>2.0299999999999994</v>
      </c>
      <c r="J60" t="s">
        <v>1086</v>
      </c>
      <c r="K60">
        <v>2017</v>
      </c>
    </row>
    <row r="61" spans="1:11">
      <c r="A61">
        <v>4.0599999999999996</v>
      </c>
      <c r="B61" t="s">
        <v>1163</v>
      </c>
      <c r="D61" t="s">
        <v>127</v>
      </c>
      <c r="G61" t="s">
        <v>1111</v>
      </c>
      <c r="H61">
        <v>3.1</v>
      </c>
      <c r="I61">
        <v>2.0299999999999994</v>
      </c>
      <c r="J61" t="s">
        <v>1086</v>
      </c>
      <c r="K61">
        <v>2017</v>
      </c>
    </row>
    <row r="62" spans="1:11">
      <c r="A62">
        <v>4.07</v>
      </c>
      <c r="B62" t="s">
        <v>1178</v>
      </c>
      <c r="G62">
        <v>8.5</v>
      </c>
      <c r="I62">
        <v>2.0399999999999991</v>
      </c>
      <c r="J62" t="s">
        <v>1090</v>
      </c>
      <c r="K62">
        <v>2017</v>
      </c>
    </row>
    <row r="63" spans="1:11">
      <c r="A63">
        <v>4.08</v>
      </c>
      <c r="B63" t="s">
        <v>1150</v>
      </c>
      <c r="D63" t="s">
        <v>129</v>
      </c>
      <c r="G63" t="s">
        <v>92</v>
      </c>
      <c r="H63" t="s">
        <v>1089</v>
      </c>
      <c r="I63">
        <v>2.0399999999999991</v>
      </c>
      <c r="J63" t="s">
        <v>1090</v>
      </c>
      <c r="K63">
        <v>2017</v>
      </c>
    </row>
    <row r="64" spans="1:11">
      <c r="A64">
        <v>4.09</v>
      </c>
      <c r="B64" t="s">
        <v>1175</v>
      </c>
      <c r="G64" t="s">
        <v>200</v>
      </c>
      <c r="H64">
        <v>3</v>
      </c>
      <c r="I64">
        <v>2.0399999999999991</v>
      </c>
      <c r="J64" t="s">
        <v>1090</v>
      </c>
      <c r="K64">
        <v>2017</v>
      </c>
    </row>
    <row r="65" spans="1:11">
      <c r="A65">
        <v>4.0999999999999996</v>
      </c>
      <c r="B65" t="s">
        <v>1155</v>
      </c>
      <c r="D65" t="s">
        <v>164</v>
      </c>
      <c r="G65" t="s">
        <v>1115</v>
      </c>
      <c r="H65">
        <v>1</v>
      </c>
      <c r="I65">
        <v>2.0399999999999991</v>
      </c>
      <c r="J65" t="s">
        <v>1090</v>
      </c>
      <c r="K65">
        <v>2017</v>
      </c>
    </row>
    <row r="66" spans="1:11">
      <c r="A66">
        <v>4.1100000000000003</v>
      </c>
      <c r="B66" t="s">
        <v>1169</v>
      </c>
      <c r="D66" t="s">
        <v>153</v>
      </c>
      <c r="G66">
        <v>8.9</v>
      </c>
      <c r="I66">
        <v>2.0499999999999989</v>
      </c>
      <c r="J66" t="s">
        <v>1091</v>
      </c>
      <c r="K66">
        <v>2017</v>
      </c>
    </row>
    <row r="67" spans="1:11">
      <c r="A67">
        <v>4.12</v>
      </c>
      <c r="B67" t="s">
        <v>1209</v>
      </c>
      <c r="G67" t="s">
        <v>89</v>
      </c>
      <c r="H67" t="s">
        <v>1085</v>
      </c>
      <c r="I67">
        <v>2.0499999999999989</v>
      </c>
      <c r="J67" t="s">
        <v>1091</v>
      </c>
      <c r="K67">
        <v>2017</v>
      </c>
    </row>
    <row r="68" spans="1:11">
      <c r="A68">
        <v>4.13</v>
      </c>
      <c r="B68" t="s">
        <v>1146</v>
      </c>
      <c r="D68" t="s">
        <v>130</v>
      </c>
      <c r="G68" t="s">
        <v>197</v>
      </c>
      <c r="H68">
        <v>2</v>
      </c>
      <c r="I68">
        <v>2.0499999999999989</v>
      </c>
      <c r="J68" t="s">
        <v>1091</v>
      </c>
      <c r="K68">
        <v>2017</v>
      </c>
    </row>
    <row r="69" spans="1:11">
      <c r="A69">
        <v>4.1399999999999997</v>
      </c>
      <c r="B69" t="s">
        <v>1154</v>
      </c>
      <c r="D69" t="s">
        <v>161</v>
      </c>
      <c r="G69" t="s">
        <v>1109</v>
      </c>
      <c r="H69">
        <v>3.1</v>
      </c>
      <c r="I69">
        <v>2.0499999999999989</v>
      </c>
      <c r="J69" t="s">
        <v>1091</v>
      </c>
      <c r="K69">
        <v>2017</v>
      </c>
    </row>
    <row r="70" spans="1:11">
      <c r="A70">
        <v>4.1500000000000004</v>
      </c>
      <c r="B70" t="s">
        <v>1148</v>
      </c>
      <c r="D70" t="s">
        <v>132</v>
      </c>
      <c r="G70">
        <v>8.6</v>
      </c>
      <c r="I70">
        <v>2.0599999999999987</v>
      </c>
      <c r="J70" t="s">
        <v>1093</v>
      </c>
      <c r="K70">
        <v>2017</v>
      </c>
    </row>
    <row r="71" spans="1:11">
      <c r="A71">
        <v>4.16</v>
      </c>
      <c r="B71" t="s">
        <v>1158</v>
      </c>
      <c r="D71" t="s">
        <v>136</v>
      </c>
      <c r="G71" t="s">
        <v>96</v>
      </c>
      <c r="H71" t="s">
        <v>1092</v>
      </c>
      <c r="I71">
        <v>2.0599999999999987</v>
      </c>
      <c r="J71" t="s">
        <v>1093</v>
      </c>
      <c r="K71">
        <v>2017</v>
      </c>
    </row>
    <row r="72" spans="1:11">
      <c r="A72">
        <v>4.17</v>
      </c>
      <c r="B72" t="s">
        <v>1181</v>
      </c>
      <c r="G72" t="s">
        <v>202</v>
      </c>
      <c r="H72">
        <v>3</v>
      </c>
      <c r="I72">
        <v>2.0599999999999987</v>
      </c>
      <c r="J72" t="s">
        <v>1093</v>
      </c>
      <c r="K72">
        <v>2017</v>
      </c>
    </row>
    <row r="73" spans="1:11">
      <c r="A73">
        <v>4.18</v>
      </c>
      <c r="B73" t="s">
        <v>1171</v>
      </c>
      <c r="D73" t="s">
        <v>173</v>
      </c>
      <c r="G73" t="s">
        <v>1110</v>
      </c>
      <c r="H73">
        <v>2.1</v>
      </c>
      <c r="I73">
        <v>2.0599999999999987</v>
      </c>
      <c r="J73" t="s">
        <v>1093</v>
      </c>
      <c r="K73">
        <v>2017</v>
      </c>
    </row>
    <row r="74" spans="1:11">
      <c r="A74">
        <v>4.1900000000000004</v>
      </c>
      <c r="B74" t="s">
        <v>1172</v>
      </c>
      <c r="D74" t="s">
        <v>174</v>
      </c>
      <c r="G74">
        <v>7.1</v>
      </c>
      <c r="I74">
        <v>2.0699999999999985</v>
      </c>
      <c r="J74" t="s">
        <v>4</v>
      </c>
      <c r="K74">
        <v>2017</v>
      </c>
    </row>
    <row r="75" spans="1:11">
      <c r="A75">
        <v>4.2</v>
      </c>
      <c r="B75" t="s">
        <v>1161</v>
      </c>
      <c r="D75" t="s">
        <v>135</v>
      </c>
      <c r="G75" t="s">
        <v>90</v>
      </c>
      <c r="H75" t="s">
        <v>1092</v>
      </c>
      <c r="I75">
        <v>2.0699999999999985</v>
      </c>
      <c r="J75" t="s">
        <v>4</v>
      </c>
      <c r="K75">
        <v>2017</v>
      </c>
    </row>
    <row r="76" spans="1:11">
      <c r="A76">
        <v>4.21</v>
      </c>
      <c r="B76" t="s">
        <v>1185</v>
      </c>
      <c r="G76" t="s">
        <v>198</v>
      </c>
      <c r="H76">
        <v>2</v>
      </c>
      <c r="I76">
        <v>2.0699999999999985</v>
      </c>
      <c r="J76" t="s">
        <v>4</v>
      </c>
      <c r="K76">
        <v>2017</v>
      </c>
    </row>
    <row r="77" spans="1:11">
      <c r="A77">
        <v>4.22</v>
      </c>
      <c r="B77" t="s">
        <v>1179</v>
      </c>
      <c r="G77" t="s">
        <v>1117</v>
      </c>
      <c r="H77">
        <v>0</v>
      </c>
      <c r="I77">
        <v>2.0699999999999985</v>
      </c>
      <c r="J77" t="s">
        <v>4</v>
      </c>
      <c r="K77">
        <v>2017</v>
      </c>
    </row>
    <row r="78" spans="1:11">
      <c r="A78">
        <v>4.2300000000000004</v>
      </c>
      <c r="B78" t="s">
        <v>1184</v>
      </c>
      <c r="G78">
        <v>8.4</v>
      </c>
      <c r="I78">
        <v>2.0799999999999983</v>
      </c>
      <c r="J78" t="s">
        <v>1096</v>
      </c>
      <c r="K78">
        <v>2017</v>
      </c>
    </row>
    <row r="79" spans="1:11">
      <c r="A79">
        <v>4.24</v>
      </c>
      <c r="B79" t="s">
        <v>1188</v>
      </c>
      <c r="G79" t="s">
        <v>889</v>
      </c>
      <c r="H79" t="s">
        <v>1085</v>
      </c>
      <c r="I79">
        <v>2.0799999999999983</v>
      </c>
      <c r="J79" t="s">
        <v>1096</v>
      </c>
      <c r="K79">
        <v>2017</v>
      </c>
    </row>
    <row r="80" spans="1:11">
      <c r="A80">
        <v>4.25</v>
      </c>
      <c r="B80" t="s">
        <v>1204</v>
      </c>
      <c r="G80" t="s">
        <v>889</v>
      </c>
      <c r="I80">
        <v>2.0799999999999983</v>
      </c>
      <c r="J80" t="s">
        <v>1096</v>
      </c>
      <c r="K80">
        <v>2017</v>
      </c>
    </row>
    <row r="81" spans="1:11">
      <c r="A81">
        <v>4.26</v>
      </c>
      <c r="B81" t="s">
        <v>1159</v>
      </c>
      <c r="D81" t="s">
        <v>159</v>
      </c>
      <c r="G81" t="s">
        <v>1114</v>
      </c>
      <c r="H81">
        <v>0</v>
      </c>
      <c r="I81">
        <v>2.0799999999999983</v>
      </c>
      <c r="J81" t="s">
        <v>1096</v>
      </c>
      <c r="K81">
        <v>2017</v>
      </c>
    </row>
    <row r="82" spans="1:11">
      <c r="A82">
        <v>4.2699999999999996</v>
      </c>
      <c r="B82" t="s">
        <v>1160</v>
      </c>
      <c r="D82" t="s">
        <v>902</v>
      </c>
      <c r="G82" t="s">
        <v>1104</v>
      </c>
      <c r="H82">
        <v>0</v>
      </c>
      <c r="I82">
        <v>2.0899999999999981</v>
      </c>
      <c r="J82" t="s">
        <v>1105</v>
      </c>
      <c r="K82">
        <v>2017</v>
      </c>
    </row>
    <row r="83" spans="1:11">
      <c r="A83">
        <v>4.28</v>
      </c>
      <c r="B83" t="s">
        <v>1164</v>
      </c>
      <c r="D83" t="s">
        <v>904</v>
      </c>
      <c r="G83" t="s">
        <v>1106</v>
      </c>
      <c r="H83">
        <v>0</v>
      </c>
      <c r="I83">
        <v>2.0999999999999979</v>
      </c>
      <c r="J83" t="s">
        <v>435</v>
      </c>
      <c r="K83">
        <v>2017</v>
      </c>
    </row>
    <row r="84" spans="1:11">
      <c r="A84">
        <v>4.29</v>
      </c>
      <c r="B84" t="s">
        <v>1165</v>
      </c>
      <c r="D84" t="s">
        <v>906</v>
      </c>
      <c r="G84" t="s">
        <v>91</v>
      </c>
      <c r="H84" t="s">
        <v>1085</v>
      </c>
      <c r="I84">
        <v>2.1099999999999977</v>
      </c>
      <c r="J84" t="s">
        <v>1367</v>
      </c>
      <c r="K84">
        <v>2017</v>
      </c>
    </row>
    <row r="85" spans="1:11">
      <c r="A85">
        <v>4.3</v>
      </c>
      <c r="B85" t="s">
        <v>1166</v>
      </c>
      <c r="D85" t="s">
        <v>908</v>
      </c>
      <c r="E85" t="s">
        <v>1471</v>
      </c>
      <c r="G85" t="s">
        <v>199</v>
      </c>
      <c r="H85">
        <v>2</v>
      </c>
      <c r="I85">
        <v>2.1099999999999977</v>
      </c>
      <c r="J85" t="s">
        <v>1367</v>
      </c>
      <c r="K85">
        <v>2017</v>
      </c>
    </row>
    <row r="86" spans="1:11">
      <c r="A86">
        <v>4.3099999999999996</v>
      </c>
      <c r="B86" t="s">
        <v>1168</v>
      </c>
      <c r="D86" t="s">
        <v>911</v>
      </c>
      <c r="G86" t="s">
        <v>1113</v>
      </c>
      <c r="H86">
        <v>3.1</v>
      </c>
      <c r="I86">
        <v>2.1099999999999977</v>
      </c>
      <c r="J86" t="s">
        <v>1367</v>
      </c>
      <c r="K86">
        <v>2017</v>
      </c>
    </row>
    <row r="87" spans="1:11">
      <c r="A87">
        <v>4.32</v>
      </c>
      <c r="B87" t="s">
        <v>1170</v>
      </c>
      <c r="D87" t="s">
        <v>913</v>
      </c>
      <c r="G87">
        <v>8.8000000000000007</v>
      </c>
      <c r="I87">
        <v>2.1199999999999974</v>
      </c>
      <c r="J87" t="s">
        <v>1095</v>
      </c>
      <c r="K87">
        <v>2017</v>
      </c>
    </row>
    <row r="88" spans="1:11">
      <c r="A88">
        <v>4.33</v>
      </c>
      <c r="B88" t="s">
        <v>1186</v>
      </c>
      <c r="G88" t="s">
        <v>97</v>
      </c>
      <c r="H88" t="s">
        <v>1092</v>
      </c>
      <c r="I88">
        <v>2.1199999999999974</v>
      </c>
      <c r="J88" t="s">
        <v>1095</v>
      </c>
      <c r="K88">
        <v>2017</v>
      </c>
    </row>
    <row r="89" spans="1:11">
      <c r="A89">
        <v>4.34</v>
      </c>
      <c r="B89" t="s">
        <v>1180</v>
      </c>
      <c r="G89" t="s">
        <v>203</v>
      </c>
      <c r="H89">
        <v>2</v>
      </c>
      <c r="I89">
        <v>2.1199999999999974</v>
      </c>
      <c r="J89" t="s">
        <v>1095</v>
      </c>
      <c r="K89">
        <v>2017</v>
      </c>
    </row>
    <row r="90" spans="1:11">
      <c r="A90">
        <v>4.3499999999999996</v>
      </c>
      <c r="B90" t="s">
        <v>1182</v>
      </c>
      <c r="G90" t="s">
        <v>1118</v>
      </c>
      <c r="H90">
        <v>1</v>
      </c>
      <c r="I90">
        <v>2.1199999999999974</v>
      </c>
      <c r="J90" t="s">
        <v>1095</v>
      </c>
      <c r="K90">
        <v>2017</v>
      </c>
    </row>
    <row r="91" spans="1:11">
      <c r="A91">
        <v>4.3600000000000003</v>
      </c>
      <c r="B91" t="s">
        <v>1187</v>
      </c>
      <c r="G91">
        <v>8.15</v>
      </c>
      <c r="I91">
        <v>2.1299999999999972</v>
      </c>
      <c r="J91" t="s">
        <v>1100</v>
      </c>
      <c r="K91">
        <v>2017</v>
      </c>
    </row>
    <row r="92" spans="1:11">
      <c r="A92">
        <v>4.37</v>
      </c>
      <c r="B92" t="s">
        <v>1153</v>
      </c>
      <c r="D92" t="s">
        <v>163</v>
      </c>
      <c r="G92" t="s">
        <v>891</v>
      </c>
      <c r="H92" t="s">
        <v>1099</v>
      </c>
      <c r="I92">
        <v>2.1299999999999972</v>
      </c>
      <c r="J92" t="s">
        <v>1100</v>
      </c>
      <c r="K92">
        <v>2017</v>
      </c>
    </row>
    <row r="93" spans="1:11">
      <c r="A93">
        <v>4.38</v>
      </c>
      <c r="B93" t="s">
        <v>1162</v>
      </c>
      <c r="D93" t="s">
        <v>165</v>
      </c>
      <c r="G93" t="s">
        <v>1107</v>
      </c>
      <c r="H93" t="s">
        <v>1122</v>
      </c>
      <c r="I93">
        <v>2.1299999999999972</v>
      </c>
      <c r="J93" t="s">
        <v>1100</v>
      </c>
      <c r="K93">
        <v>2017</v>
      </c>
    </row>
    <row r="94" spans="1:11">
      <c r="A94">
        <v>4.3899999999999997</v>
      </c>
      <c r="B94" t="s">
        <v>1207</v>
      </c>
      <c r="G94" t="s">
        <v>1108</v>
      </c>
      <c r="H94" t="s">
        <v>1099</v>
      </c>
      <c r="I94">
        <v>2.1299999999999972</v>
      </c>
      <c r="J94" t="s">
        <v>1100</v>
      </c>
      <c r="K94">
        <v>2017</v>
      </c>
    </row>
    <row r="95" spans="1:11">
      <c r="A95">
        <v>4.4000000000000004</v>
      </c>
      <c r="B95" t="s">
        <v>1157</v>
      </c>
      <c r="D95" t="s">
        <v>134</v>
      </c>
      <c r="G95" t="s">
        <v>95</v>
      </c>
      <c r="H95" t="s">
        <v>1085</v>
      </c>
      <c r="I95">
        <v>2.139999999999997</v>
      </c>
      <c r="J95" t="s">
        <v>1094</v>
      </c>
      <c r="K95" t="s">
        <v>1468</v>
      </c>
    </row>
    <row r="96" spans="1:11">
      <c r="A96">
        <v>4.41</v>
      </c>
      <c r="B96" t="s">
        <v>1156</v>
      </c>
      <c r="D96" t="s">
        <v>160</v>
      </c>
      <c r="G96" t="s">
        <v>448</v>
      </c>
      <c r="H96">
        <v>2.1</v>
      </c>
      <c r="I96">
        <v>2.139999999999997</v>
      </c>
      <c r="J96" t="s">
        <v>1094</v>
      </c>
      <c r="K96" t="s">
        <v>1468</v>
      </c>
    </row>
    <row r="97" spans="1:11">
      <c r="A97">
        <v>4.42</v>
      </c>
      <c r="B97" t="s">
        <v>1176</v>
      </c>
      <c r="G97" t="s">
        <v>1119</v>
      </c>
      <c r="H97">
        <v>0.1</v>
      </c>
      <c r="I97">
        <v>2.1499999999999968</v>
      </c>
      <c r="J97" t="s">
        <v>1120</v>
      </c>
      <c r="K97" t="s">
        <v>1336</v>
      </c>
    </row>
    <row r="98" spans="1:11">
      <c r="A98">
        <v>4.43</v>
      </c>
      <c r="B98" t="s">
        <v>1221</v>
      </c>
      <c r="G98" t="s">
        <v>379</v>
      </c>
      <c r="I98">
        <v>2.1599999999999966</v>
      </c>
      <c r="J98" t="s">
        <v>334</v>
      </c>
      <c r="K98" t="s">
        <v>1336</v>
      </c>
    </row>
    <row r="99" spans="1:11">
      <c r="A99">
        <v>4.4400000000000004</v>
      </c>
      <c r="B99" t="s">
        <v>1144</v>
      </c>
      <c r="D99" t="s">
        <v>131</v>
      </c>
      <c r="G99" t="s">
        <v>617</v>
      </c>
      <c r="I99">
        <v>2.1699999999999964</v>
      </c>
      <c r="J99" t="s">
        <v>652</v>
      </c>
      <c r="K99">
        <v>2017</v>
      </c>
    </row>
    <row r="100" spans="1:11">
      <c r="A100">
        <v>4.45</v>
      </c>
      <c r="B100" t="s">
        <v>1183</v>
      </c>
      <c r="G100" t="s">
        <v>1116</v>
      </c>
      <c r="H100">
        <v>0</v>
      </c>
      <c r="I100">
        <v>2.1699999999999964</v>
      </c>
      <c r="J100" t="s">
        <v>652</v>
      </c>
      <c r="K100">
        <v>2017</v>
      </c>
    </row>
    <row r="101" spans="1:11">
      <c r="A101">
        <v>4.46</v>
      </c>
      <c r="B101" t="s">
        <v>1174</v>
      </c>
      <c r="G101" t="s">
        <v>88</v>
      </c>
      <c r="H101" t="s">
        <v>1097</v>
      </c>
      <c r="I101">
        <v>2.1799999999999962</v>
      </c>
      <c r="J101" t="s">
        <v>1098</v>
      </c>
      <c r="K101" t="s">
        <v>1469</v>
      </c>
    </row>
    <row r="102" spans="1:11">
      <c r="A102">
        <v>4.47</v>
      </c>
      <c r="B102" t="s">
        <v>1167</v>
      </c>
      <c r="D102" t="s">
        <v>910</v>
      </c>
      <c r="G102" t="s">
        <v>196</v>
      </c>
      <c r="I102">
        <v>2.1799999999999962</v>
      </c>
      <c r="J102" t="s">
        <v>1098</v>
      </c>
      <c r="K102" t="s">
        <v>1469</v>
      </c>
    </row>
    <row r="103" spans="1:11">
      <c r="A103">
        <v>4.4800000000000004</v>
      </c>
      <c r="B103" t="s">
        <v>1145</v>
      </c>
      <c r="D103" t="s">
        <v>133</v>
      </c>
      <c r="G103" t="s">
        <v>1121</v>
      </c>
      <c r="H103">
        <v>2.1</v>
      </c>
      <c r="I103">
        <v>2.1799999999999962</v>
      </c>
      <c r="J103" t="s">
        <v>1098</v>
      </c>
      <c r="K103" t="s">
        <v>1469</v>
      </c>
    </row>
    <row r="104" spans="1:11">
      <c r="A104">
        <v>4.49</v>
      </c>
      <c r="B104" t="s">
        <v>1177</v>
      </c>
      <c r="G104" t="s">
        <v>413</v>
      </c>
      <c r="H104" t="s">
        <v>1099</v>
      </c>
      <c r="I104">
        <v>3.01</v>
      </c>
      <c r="J104" t="s">
        <v>1281</v>
      </c>
      <c r="K104">
        <v>2017</v>
      </c>
    </row>
    <row r="105" spans="1:11">
      <c r="A105">
        <v>4.5</v>
      </c>
      <c r="B105" t="s">
        <v>1223</v>
      </c>
      <c r="G105" t="s">
        <v>280</v>
      </c>
      <c r="H105">
        <v>2</v>
      </c>
      <c r="I105">
        <v>3.01</v>
      </c>
      <c r="J105" t="s">
        <v>1281</v>
      </c>
      <c r="K105">
        <v>2017</v>
      </c>
    </row>
    <row r="106" spans="1:11">
      <c r="A106">
        <v>4.51</v>
      </c>
      <c r="B106" t="s">
        <v>1214</v>
      </c>
      <c r="G106" t="s">
        <v>471</v>
      </c>
      <c r="H106">
        <v>0</v>
      </c>
      <c r="I106">
        <v>3.01</v>
      </c>
      <c r="J106" t="s">
        <v>1281</v>
      </c>
      <c r="K106">
        <v>2017</v>
      </c>
    </row>
    <row r="107" spans="1:11">
      <c r="A107">
        <v>4.5199999999999996</v>
      </c>
      <c r="B107" t="s">
        <v>1173</v>
      </c>
      <c r="G107" t="s">
        <v>1472</v>
      </c>
      <c r="I107">
        <v>3.0199999999999996</v>
      </c>
      <c r="J107" t="s">
        <v>325</v>
      </c>
      <c r="K107">
        <v>2017</v>
      </c>
    </row>
    <row r="108" spans="1:11">
      <c r="A108">
        <v>4.53</v>
      </c>
      <c r="B108" t="s">
        <v>1378</v>
      </c>
      <c r="G108" t="s">
        <v>147</v>
      </c>
      <c r="H108" t="s">
        <v>1089</v>
      </c>
      <c r="I108">
        <v>3.0199999999999996</v>
      </c>
      <c r="J108" t="s">
        <v>325</v>
      </c>
      <c r="K108">
        <v>2017</v>
      </c>
    </row>
    <row r="109" spans="1:11">
      <c r="A109">
        <v>5.01</v>
      </c>
      <c r="B109" t="s">
        <v>1226</v>
      </c>
      <c r="C109">
        <v>2018</v>
      </c>
      <c r="D109" t="s">
        <v>835</v>
      </c>
      <c r="G109" t="s">
        <v>148</v>
      </c>
      <c r="H109" t="s">
        <v>1085</v>
      </c>
      <c r="I109">
        <v>3.0299999999999994</v>
      </c>
      <c r="J109" t="s">
        <v>79</v>
      </c>
      <c r="K109">
        <v>2017</v>
      </c>
    </row>
    <row r="110" spans="1:11">
      <c r="A110">
        <v>5.0199999999999996</v>
      </c>
      <c r="B110" t="s">
        <v>682</v>
      </c>
      <c r="C110">
        <v>2018</v>
      </c>
      <c r="D110" t="s">
        <v>121</v>
      </c>
      <c r="G110" t="s">
        <v>299</v>
      </c>
      <c r="H110">
        <v>1</v>
      </c>
      <c r="I110">
        <v>3.0299999999999994</v>
      </c>
      <c r="J110" t="s">
        <v>79</v>
      </c>
      <c r="K110">
        <v>2017</v>
      </c>
    </row>
    <row r="111" spans="1:11">
      <c r="A111">
        <v>5.0299999999999994</v>
      </c>
      <c r="B111" t="s">
        <v>1230</v>
      </c>
      <c r="C111">
        <v>2018</v>
      </c>
      <c r="D111" t="s">
        <v>893</v>
      </c>
      <c r="G111" t="s">
        <v>481</v>
      </c>
      <c r="H111">
        <v>1</v>
      </c>
      <c r="I111">
        <v>3.0299999999999994</v>
      </c>
      <c r="J111" t="s">
        <v>79</v>
      </c>
      <c r="K111">
        <v>2017</v>
      </c>
    </row>
    <row r="112" spans="1:11">
      <c r="A112">
        <v>5.0399999999999991</v>
      </c>
      <c r="B112" t="s">
        <v>593</v>
      </c>
      <c r="C112">
        <v>2018</v>
      </c>
      <c r="G112" t="s">
        <v>149</v>
      </c>
      <c r="H112" t="s">
        <v>1085</v>
      </c>
      <c r="I112">
        <v>3.0399999999999991</v>
      </c>
      <c r="J112" t="s">
        <v>1280</v>
      </c>
      <c r="K112">
        <v>2017</v>
      </c>
    </row>
    <row r="113" spans="1:11">
      <c r="A113">
        <v>5.05</v>
      </c>
      <c r="B113" t="s">
        <v>1030</v>
      </c>
      <c r="C113">
        <v>2018</v>
      </c>
      <c r="D113" t="s">
        <v>151</v>
      </c>
      <c r="G113" t="s">
        <v>301</v>
      </c>
      <c r="H113">
        <v>0</v>
      </c>
      <c r="I113">
        <v>3.0399999999999991</v>
      </c>
      <c r="J113" t="s">
        <v>1280</v>
      </c>
      <c r="K113">
        <v>2017</v>
      </c>
    </row>
    <row r="114" spans="1:11">
      <c r="A114">
        <v>5.0599999999999996</v>
      </c>
      <c r="B114" t="s">
        <v>1244</v>
      </c>
      <c r="C114">
        <v>2018</v>
      </c>
      <c r="D114" t="s">
        <v>330</v>
      </c>
      <c r="G114" t="s">
        <v>1282</v>
      </c>
      <c r="H114">
        <v>1</v>
      </c>
      <c r="I114">
        <v>3.0399999999999991</v>
      </c>
      <c r="J114" t="s">
        <v>1280</v>
      </c>
      <c r="K114">
        <v>2017</v>
      </c>
    </row>
    <row r="115" spans="1:11">
      <c r="A115">
        <v>5.07</v>
      </c>
      <c r="B115" t="s">
        <v>32</v>
      </c>
      <c r="C115">
        <v>2018</v>
      </c>
      <c r="G115" t="s">
        <v>783</v>
      </c>
      <c r="H115" t="s">
        <v>1097</v>
      </c>
      <c r="I115">
        <v>3.0499999999999989</v>
      </c>
      <c r="J115" t="s">
        <v>978</v>
      </c>
      <c r="K115">
        <v>2017</v>
      </c>
    </row>
    <row r="116" spans="1:11">
      <c r="A116">
        <v>5.08</v>
      </c>
      <c r="B116" t="s">
        <v>1473</v>
      </c>
      <c r="C116">
        <v>2018</v>
      </c>
      <c r="G116" t="s">
        <v>1474</v>
      </c>
      <c r="I116">
        <v>3.0599999999999987</v>
      </c>
      <c r="J116" t="s">
        <v>322</v>
      </c>
      <c r="K116">
        <v>2018</v>
      </c>
    </row>
    <row r="117" spans="1:11">
      <c r="A117">
        <v>5.09</v>
      </c>
      <c r="B117" t="s">
        <v>1228</v>
      </c>
      <c r="C117">
        <v>2018</v>
      </c>
      <c r="D117" t="s">
        <v>843</v>
      </c>
      <c r="G117" t="s">
        <v>155</v>
      </c>
      <c r="H117">
        <v>3</v>
      </c>
      <c r="I117">
        <v>3.0599999999999987</v>
      </c>
      <c r="J117" t="s">
        <v>322</v>
      </c>
      <c r="K117">
        <v>2018</v>
      </c>
    </row>
    <row r="118" spans="1:11">
      <c r="A118">
        <v>5.0999999999999996</v>
      </c>
      <c r="B118" t="s">
        <v>1235</v>
      </c>
      <c r="C118">
        <v>2018</v>
      </c>
      <c r="D118" t="s">
        <v>107</v>
      </c>
      <c r="G118" t="s">
        <v>444</v>
      </c>
      <c r="H118">
        <v>0</v>
      </c>
      <c r="I118">
        <v>3.0699999999999985</v>
      </c>
      <c r="J118" t="s">
        <v>445</v>
      </c>
      <c r="K118">
        <v>2018</v>
      </c>
    </row>
    <row r="119" spans="1:11">
      <c r="A119">
        <v>5.1100000000000003</v>
      </c>
      <c r="B119" t="s">
        <v>22</v>
      </c>
      <c r="C119">
        <v>2018</v>
      </c>
      <c r="G119" t="s">
        <v>157</v>
      </c>
      <c r="H119" t="s">
        <v>1101</v>
      </c>
      <c r="I119">
        <v>3.0799999999999983</v>
      </c>
      <c r="J119" t="s">
        <v>324</v>
      </c>
      <c r="K119" t="s">
        <v>1336</v>
      </c>
    </row>
    <row r="120" spans="1:11">
      <c r="A120">
        <v>5.12</v>
      </c>
      <c r="B120" t="s">
        <v>31</v>
      </c>
      <c r="C120">
        <v>2018</v>
      </c>
      <c r="D120" t="s">
        <v>108</v>
      </c>
      <c r="G120" t="s">
        <v>154</v>
      </c>
      <c r="H120" t="s">
        <v>1101</v>
      </c>
      <c r="I120">
        <v>3.0899999999999981</v>
      </c>
      <c r="J120" t="s">
        <v>1275</v>
      </c>
      <c r="K120" t="s">
        <v>1336</v>
      </c>
    </row>
    <row r="121" spans="1:11">
      <c r="A121">
        <v>5.13</v>
      </c>
      <c r="B121" t="s">
        <v>40</v>
      </c>
      <c r="C121">
        <v>2018</v>
      </c>
      <c r="D121" t="s">
        <v>119</v>
      </c>
      <c r="G121" t="s">
        <v>158</v>
      </c>
      <c r="H121" t="s">
        <v>1099</v>
      </c>
      <c r="I121">
        <v>3.0999999999999979</v>
      </c>
      <c r="J121" t="s">
        <v>326</v>
      </c>
      <c r="K121" t="s">
        <v>1336</v>
      </c>
    </row>
    <row r="122" spans="1:11">
      <c r="A122">
        <v>5.14</v>
      </c>
      <c r="B122" t="s">
        <v>33</v>
      </c>
      <c r="C122">
        <v>2018</v>
      </c>
      <c r="G122" t="s">
        <v>281</v>
      </c>
      <c r="H122">
        <v>2</v>
      </c>
      <c r="I122">
        <v>3.0999999999999979</v>
      </c>
      <c r="J122" t="s">
        <v>326</v>
      </c>
      <c r="K122" t="s">
        <v>1336</v>
      </c>
    </row>
    <row r="123" spans="1:11">
      <c r="A123">
        <v>5.15</v>
      </c>
      <c r="B123" t="s">
        <v>840</v>
      </c>
      <c r="C123">
        <v>2018</v>
      </c>
      <c r="D123" t="s">
        <v>839</v>
      </c>
      <c r="G123" t="s">
        <v>1276</v>
      </c>
      <c r="H123" t="s">
        <v>1099</v>
      </c>
      <c r="I123">
        <v>3.1099999999999977</v>
      </c>
      <c r="J123" t="s">
        <v>1277</v>
      </c>
      <c r="K123" t="s">
        <v>1336</v>
      </c>
    </row>
    <row r="124" spans="1:11">
      <c r="A124">
        <v>5.16</v>
      </c>
      <c r="B124" t="s">
        <v>27</v>
      </c>
      <c r="C124">
        <v>2018</v>
      </c>
      <c r="D124" t="s">
        <v>110</v>
      </c>
      <c r="G124" t="s">
        <v>1278</v>
      </c>
      <c r="H124" t="s">
        <v>1099</v>
      </c>
      <c r="I124">
        <v>3.1199999999999974</v>
      </c>
      <c r="J124" t="s">
        <v>1279</v>
      </c>
      <c r="K124" t="s">
        <v>1336</v>
      </c>
    </row>
    <row r="125" spans="1:11">
      <c r="A125">
        <v>5.17</v>
      </c>
      <c r="B125" t="s">
        <v>704</v>
      </c>
      <c r="C125">
        <v>2018</v>
      </c>
      <c r="D125" t="s">
        <v>102</v>
      </c>
      <c r="G125" t="s">
        <v>156</v>
      </c>
      <c r="H125" t="s">
        <v>1101</v>
      </c>
      <c r="I125">
        <v>3.1299999999999972</v>
      </c>
      <c r="J125" t="s">
        <v>1274</v>
      </c>
      <c r="K125" t="s">
        <v>1336</v>
      </c>
    </row>
    <row r="126" spans="1:11">
      <c r="A126">
        <v>5.18</v>
      </c>
      <c r="B126" t="s">
        <v>1239</v>
      </c>
      <c r="C126">
        <v>2018</v>
      </c>
      <c r="D126" t="s">
        <v>896</v>
      </c>
      <c r="G126" t="s">
        <v>1142</v>
      </c>
      <c r="I126">
        <v>4.01</v>
      </c>
      <c r="J126" t="s">
        <v>1143</v>
      </c>
    </row>
    <row r="127" spans="1:11">
      <c r="A127">
        <v>5.19</v>
      </c>
      <c r="B127" t="s">
        <v>1240</v>
      </c>
      <c r="C127">
        <v>2018</v>
      </c>
      <c r="D127" t="s">
        <v>898</v>
      </c>
      <c r="G127" t="s">
        <v>261</v>
      </c>
      <c r="I127">
        <v>4.01</v>
      </c>
      <c r="J127" t="s">
        <v>1143</v>
      </c>
    </row>
    <row r="128" spans="1:11">
      <c r="A128">
        <v>5.2</v>
      </c>
      <c r="B128" t="s">
        <v>1258</v>
      </c>
      <c r="C128">
        <v>2018</v>
      </c>
      <c r="G128" t="s">
        <v>1192</v>
      </c>
      <c r="I128">
        <v>4.01</v>
      </c>
      <c r="J128" t="s">
        <v>1143</v>
      </c>
    </row>
    <row r="129" spans="1:10">
      <c r="A129">
        <v>5.21</v>
      </c>
      <c r="B129" t="s">
        <v>16</v>
      </c>
      <c r="C129">
        <v>2018</v>
      </c>
      <c r="G129" t="s">
        <v>126</v>
      </c>
      <c r="I129">
        <v>4.0199999999999996</v>
      </c>
      <c r="J129" t="s">
        <v>1152</v>
      </c>
    </row>
    <row r="130" spans="1:10">
      <c r="A130">
        <v>5.22</v>
      </c>
      <c r="B130" t="s">
        <v>1236</v>
      </c>
      <c r="C130">
        <v>2018</v>
      </c>
      <c r="D130" t="s">
        <v>113</v>
      </c>
      <c r="G130" t="s">
        <v>248</v>
      </c>
      <c r="I130">
        <v>4.0199999999999996</v>
      </c>
      <c r="J130" t="s">
        <v>1152</v>
      </c>
    </row>
    <row r="131" spans="1:10">
      <c r="A131">
        <v>5.23</v>
      </c>
      <c r="B131" t="s">
        <v>223</v>
      </c>
      <c r="C131">
        <v>2018</v>
      </c>
      <c r="G131" t="s">
        <v>1189</v>
      </c>
      <c r="I131">
        <v>4.0199999999999996</v>
      </c>
      <c r="J131" t="s">
        <v>1152</v>
      </c>
    </row>
    <row r="132" spans="1:10">
      <c r="A132">
        <v>5.24</v>
      </c>
      <c r="B132" t="s">
        <v>1234</v>
      </c>
      <c r="C132">
        <v>2018</v>
      </c>
      <c r="D132" t="s">
        <v>112</v>
      </c>
      <c r="G132" t="s">
        <v>458</v>
      </c>
      <c r="I132">
        <v>4.0199999999999996</v>
      </c>
      <c r="J132" t="s">
        <v>1152</v>
      </c>
    </row>
    <row r="133" spans="1:10">
      <c r="A133">
        <v>5.25</v>
      </c>
      <c r="B133" t="s">
        <v>1233</v>
      </c>
      <c r="C133">
        <v>2018</v>
      </c>
      <c r="D133" t="s">
        <v>104</v>
      </c>
      <c r="G133" t="s">
        <v>162</v>
      </c>
      <c r="I133">
        <v>4.03</v>
      </c>
      <c r="J133" t="s">
        <v>1149</v>
      </c>
    </row>
    <row r="134" spans="1:10">
      <c r="A134">
        <v>5.26</v>
      </c>
      <c r="B134" t="s">
        <v>1241</v>
      </c>
      <c r="C134">
        <v>2018</v>
      </c>
      <c r="D134" t="s">
        <v>117</v>
      </c>
      <c r="G134" t="s">
        <v>264</v>
      </c>
      <c r="I134">
        <v>4.03</v>
      </c>
      <c r="J134" t="s">
        <v>1149</v>
      </c>
    </row>
    <row r="135" spans="1:10">
      <c r="A135">
        <v>5.27</v>
      </c>
      <c r="B135" t="s">
        <v>1231</v>
      </c>
      <c r="C135">
        <v>2018</v>
      </c>
      <c r="D135" t="s">
        <v>103</v>
      </c>
      <c r="G135" t="s">
        <v>1194</v>
      </c>
      <c r="I135">
        <v>4.03</v>
      </c>
      <c r="J135" t="s">
        <v>1149</v>
      </c>
    </row>
    <row r="136" spans="1:10">
      <c r="A136">
        <v>5.28</v>
      </c>
      <c r="B136" t="s">
        <v>1246</v>
      </c>
      <c r="C136">
        <v>2017</v>
      </c>
      <c r="G136" t="s">
        <v>1216</v>
      </c>
      <c r="I136">
        <v>4.03</v>
      </c>
      <c r="J136" t="s">
        <v>1149</v>
      </c>
    </row>
    <row r="137" spans="1:10">
      <c r="A137">
        <v>5.29</v>
      </c>
      <c r="B137" t="s">
        <v>491</v>
      </c>
      <c r="C137">
        <v>2018</v>
      </c>
      <c r="G137" t="s">
        <v>124</v>
      </c>
      <c r="I137">
        <v>4.04</v>
      </c>
      <c r="J137" t="s">
        <v>1147</v>
      </c>
    </row>
    <row r="138" spans="1:10">
      <c r="A138">
        <v>5.3</v>
      </c>
      <c r="B138" t="s">
        <v>846</v>
      </c>
      <c r="C138">
        <v>2018</v>
      </c>
      <c r="D138" t="s">
        <v>845</v>
      </c>
      <c r="G138" t="s">
        <v>249</v>
      </c>
      <c r="I138">
        <v>4.04</v>
      </c>
      <c r="J138" t="s">
        <v>1147</v>
      </c>
    </row>
    <row r="139" spans="1:10">
      <c r="A139">
        <v>5.31</v>
      </c>
      <c r="B139" t="s">
        <v>842</v>
      </c>
      <c r="C139">
        <v>2018</v>
      </c>
      <c r="D139" t="s">
        <v>841</v>
      </c>
      <c r="G139" t="s">
        <v>933</v>
      </c>
      <c r="I139">
        <v>4.04</v>
      </c>
      <c r="J139" t="s">
        <v>1147</v>
      </c>
    </row>
    <row r="140" spans="1:10">
      <c r="A140">
        <v>5.32</v>
      </c>
      <c r="B140" t="s">
        <v>501</v>
      </c>
      <c r="C140">
        <v>2018</v>
      </c>
      <c r="D140" t="s">
        <v>837</v>
      </c>
      <c r="G140" t="s">
        <v>122</v>
      </c>
      <c r="I140">
        <v>4.05</v>
      </c>
      <c r="J140" t="s">
        <v>1151</v>
      </c>
    </row>
    <row r="141" spans="1:10">
      <c r="A141">
        <v>5.33</v>
      </c>
      <c r="B141" t="s">
        <v>585</v>
      </c>
      <c r="C141">
        <v>2018</v>
      </c>
      <c r="G141" t="s">
        <v>123</v>
      </c>
      <c r="I141">
        <v>4.05</v>
      </c>
      <c r="J141" t="s">
        <v>1151</v>
      </c>
    </row>
    <row r="142" spans="1:10">
      <c r="A142">
        <v>5.34</v>
      </c>
      <c r="B142" t="s">
        <v>23</v>
      </c>
      <c r="C142">
        <v>2018</v>
      </c>
      <c r="G142" t="s">
        <v>127</v>
      </c>
      <c r="I142">
        <v>4.0599999999999996</v>
      </c>
      <c r="J142" t="s">
        <v>1163</v>
      </c>
    </row>
    <row r="143" spans="1:10">
      <c r="A143">
        <v>5.35</v>
      </c>
      <c r="B143" t="s">
        <v>1243</v>
      </c>
      <c r="C143">
        <v>2018</v>
      </c>
      <c r="D143" t="s">
        <v>105</v>
      </c>
      <c r="G143" t="s">
        <v>257</v>
      </c>
      <c r="I143">
        <v>4.0599999999999996</v>
      </c>
      <c r="J143" t="s">
        <v>1163</v>
      </c>
    </row>
    <row r="144" spans="1:10">
      <c r="A144">
        <v>5.36</v>
      </c>
      <c r="B144" t="s">
        <v>184</v>
      </c>
      <c r="C144">
        <v>2018</v>
      </c>
      <c r="D144" t="s">
        <v>106</v>
      </c>
      <c r="G144" t="s">
        <v>935</v>
      </c>
      <c r="I144">
        <v>4.0599999999999996</v>
      </c>
      <c r="J144" t="s">
        <v>1163</v>
      </c>
    </row>
    <row r="145" spans="1:10">
      <c r="A145">
        <v>5.37</v>
      </c>
      <c r="B145" t="s">
        <v>18</v>
      </c>
      <c r="C145">
        <v>2018</v>
      </c>
      <c r="G145" t="s">
        <v>270</v>
      </c>
      <c r="I145">
        <v>4.07</v>
      </c>
      <c r="J145" t="s">
        <v>1178</v>
      </c>
    </row>
    <row r="146" spans="1:10">
      <c r="A146">
        <v>5.38</v>
      </c>
      <c r="B146" t="s">
        <v>1245</v>
      </c>
      <c r="C146">
        <v>2018</v>
      </c>
      <c r="G146" t="s">
        <v>129</v>
      </c>
      <c r="I146">
        <v>4.08</v>
      </c>
      <c r="J146" t="s">
        <v>1150</v>
      </c>
    </row>
    <row r="147" spans="1:10">
      <c r="A147">
        <v>5.39</v>
      </c>
      <c r="B147" t="s">
        <v>1232</v>
      </c>
      <c r="C147">
        <v>2018</v>
      </c>
      <c r="D147" t="s">
        <v>109</v>
      </c>
      <c r="G147" t="s">
        <v>259</v>
      </c>
      <c r="I147">
        <v>4.09</v>
      </c>
      <c r="J147" t="s">
        <v>1175</v>
      </c>
    </row>
    <row r="148" spans="1:10">
      <c r="A148">
        <v>5.4</v>
      </c>
      <c r="B148" t="s">
        <v>336</v>
      </c>
      <c r="C148">
        <v>2018</v>
      </c>
      <c r="D148" t="s">
        <v>314</v>
      </c>
      <c r="G148" t="s">
        <v>164</v>
      </c>
      <c r="I148">
        <v>4.0999999999999996</v>
      </c>
      <c r="J148" t="s">
        <v>1155</v>
      </c>
    </row>
    <row r="149" spans="1:10">
      <c r="A149">
        <v>5.41</v>
      </c>
      <c r="B149" t="s">
        <v>38</v>
      </c>
      <c r="C149">
        <v>2018</v>
      </c>
      <c r="D149" t="s">
        <v>111</v>
      </c>
      <c r="G149" t="s">
        <v>266</v>
      </c>
      <c r="I149">
        <v>4.0999999999999996</v>
      </c>
      <c r="J149" t="s">
        <v>1155</v>
      </c>
    </row>
    <row r="150" spans="1:10">
      <c r="A150">
        <v>5.42</v>
      </c>
      <c r="B150" t="s">
        <v>1229</v>
      </c>
      <c r="C150">
        <v>2018</v>
      </c>
      <c r="D150" t="s">
        <v>847</v>
      </c>
      <c r="G150" t="s">
        <v>1195</v>
      </c>
      <c r="I150">
        <v>4.0999999999999996</v>
      </c>
      <c r="J150" t="s">
        <v>1155</v>
      </c>
    </row>
    <row r="151" spans="1:10">
      <c r="A151">
        <v>5.43</v>
      </c>
      <c r="B151" t="s">
        <v>1255</v>
      </c>
      <c r="C151">
        <v>2018</v>
      </c>
      <c r="G151" t="s">
        <v>1219</v>
      </c>
      <c r="I151">
        <v>4.0999999999999996</v>
      </c>
      <c r="J151" t="s">
        <v>1155</v>
      </c>
    </row>
    <row r="152" spans="1:10">
      <c r="A152">
        <v>5.44</v>
      </c>
      <c r="B152" t="s">
        <v>1270</v>
      </c>
      <c r="C152">
        <v>2018</v>
      </c>
      <c r="G152" t="s">
        <v>153</v>
      </c>
      <c r="I152">
        <v>4.1100000000000003</v>
      </c>
      <c r="J152" t="s">
        <v>1169</v>
      </c>
    </row>
    <row r="153" spans="1:10">
      <c r="A153">
        <v>5.45</v>
      </c>
      <c r="B153" t="s">
        <v>1225</v>
      </c>
      <c r="C153">
        <v>2018</v>
      </c>
      <c r="D153" t="s">
        <v>120</v>
      </c>
      <c r="G153" t="s">
        <v>253</v>
      </c>
      <c r="I153">
        <v>4.1100000000000003</v>
      </c>
      <c r="J153" t="s">
        <v>1169</v>
      </c>
    </row>
    <row r="154" spans="1:10">
      <c r="A154">
        <v>5.46</v>
      </c>
      <c r="B154" t="s">
        <v>1227</v>
      </c>
      <c r="C154">
        <v>2018</v>
      </c>
      <c r="D154" t="s">
        <v>118</v>
      </c>
      <c r="G154" t="s">
        <v>1211</v>
      </c>
      <c r="I154">
        <v>4.1100000000000003</v>
      </c>
      <c r="J154" t="s">
        <v>1169</v>
      </c>
    </row>
    <row r="155" spans="1:10">
      <c r="A155">
        <v>5.47</v>
      </c>
      <c r="B155" t="s">
        <v>171</v>
      </c>
      <c r="C155">
        <v>2018</v>
      </c>
      <c r="D155" t="s">
        <v>172</v>
      </c>
      <c r="G155" t="s">
        <v>1208</v>
      </c>
      <c r="I155">
        <v>4.12</v>
      </c>
      <c r="J155" t="s">
        <v>1209</v>
      </c>
    </row>
    <row r="156" spans="1:10">
      <c r="A156">
        <v>5.48</v>
      </c>
      <c r="B156" t="s">
        <v>33</v>
      </c>
      <c r="C156">
        <v>2018</v>
      </c>
      <c r="G156" t="s">
        <v>130</v>
      </c>
      <c r="I156">
        <v>4.13</v>
      </c>
      <c r="J156" t="s">
        <v>1146</v>
      </c>
    </row>
    <row r="157" spans="1:10">
      <c r="A157">
        <v>5.49</v>
      </c>
      <c r="B157" t="s">
        <v>1237</v>
      </c>
      <c r="C157">
        <v>2018</v>
      </c>
      <c r="D157" t="s">
        <v>115</v>
      </c>
      <c r="G157" t="s">
        <v>263</v>
      </c>
      <c r="I157">
        <v>4.13</v>
      </c>
      <c r="J157" t="s">
        <v>1146</v>
      </c>
    </row>
    <row r="158" spans="1:10">
      <c r="A158">
        <v>5.5</v>
      </c>
      <c r="B158" t="s">
        <v>1238</v>
      </c>
      <c r="C158">
        <v>2018</v>
      </c>
      <c r="D158" t="s">
        <v>114</v>
      </c>
      <c r="G158" t="s">
        <v>1371</v>
      </c>
      <c r="I158">
        <v>4.13</v>
      </c>
      <c r="J158" t="s">
        <v>1146</v>
      </c>
    </row>
    <row r="159" spans="1:10">
      <c r="A159">
        <v>5.51</v>
      </c>
      <c r="B159" t="s">
        <v>1242</v>
      </c>
      <c r="C159">
        <v>2018</v>
      </c>
      <c r="D159" t="s">
        <v>116</v>
      </c>
      <c r="G159" t="s">
        <v>459</v>
      </c>
      <c r="I159">
        <v>4.13</v>
      </c>
      <c r="J159" t="s">
        <v>1146</v>
      </c>
    </row>
    <row r="160" spans="1:10">
      <c r="A160">
        <v>5.52</v>
      </c>
      <c r="B160" t="s">
        <v>1389</v>
      </c>
      <c r="D160" t="s">
        <v>318</v>
      </c>
      <c r="E160" t="s">
        <v>1475</v>
      </c>
      <c r="G160" t="s">
        <v>161</v>
      </c>
      <c r="I160">
        <v>4.1399999999999997</v>
      </c>
      <c r="J160" t="s">
        <v>1154</v>
      </c>
    </row>
    <row r="161" spans="1:10">
      <c r="A161">
        <v>5.53</v>
      </c>
      <c r="B161" t="s">
        <v>1476</v>
      </c>
      <c r="G161" t="s">
        <v>262</v>
      </c>
      <c r="I161">
        <v>4.1399999999999997</v>
      </c>
      <c r="J161" t="s">
        <v>1154</v>
      </c>
    </row>
    <row r="162" spans="1:10">
      <c r="A162">
        <v>6.01</v>
      </c>
      <c r="B162" t="s">
        <v>80</v>
      </c>
      <c r="C162">
        <v>2017</v>
      </c>
      <c r="D162" t="s">
        <v>419</v>
      </c>
      <c r="E162">
        <v>5</v>
      </c>
      <c r="G162" t="s">
        <v>1193</v>
      </c>
      <c r="I162">
        <v>4.1399999999999997</v>
      </c>
      <c r="J162" t="s">
        <v>1154</v>
      </c>
    </row>
    <row r="163" spans="1:10">
      <c r="A163">
        <v>6.02</v>
      </c>
      <c r="B163" t="s">
        <v>527</v>
      </c>
      <c r="C163">
        <v>2017</v>
      </c>
      <c r="G163" t="s">
        <v>1212</v>
      </c>
      <c r="I163">
        <v>4.1399999999999997</v>
      </c>
      <c r="J163" t="s">
        <v>1154</v>
      </c>
    </row>
    <row r="164" spans="1:10">
      <c r="A164">
        <v>6.03</v>
      </c>
      <c r="B164" t="s">
        <v>556</v>
      </c>
      <c r="C164">
        <v>2017</v>
      </c>
      <c r="G164" t="s">
        <v>132</v>
      </c>
      <c r="I164">
        <v>4.1500000000000004</v>
      </c>
      <c r="J164" t="s">
        <v>1148</v>
      </c>
    </row>
    <row r="165" spans="1:10">
      <c r="A165">
        <v>6.04</v>
      </c>
      <c r="B165" t="s">
        <v>595</v>
      </c>
      <c r="C165">
        <v>2018</v>
      </c>
      <c r="G165" t="s">
        <v>267</v>
      </c>
      <c r="I165">
        <v>4.1500000000000004</v>
      </c>
      <c r="J165" t="s">
        <v>1148</v>
      </c>
    </row>
    <row r="166" spans="1:10">
      <c r="A166">
        <v>6.05</v>
      </c>
      <c r="B166" t="s">
        <v>1293</v>
      </c>
      <c r="C166">
        <v>2017</v>
      </c>
      <c r="G166" t="s">
        <v>463</v>
      </c>
      <c r="I166">
        <v>4.1500000000000004</v>
      </c>
      <c r="J166" t="s">
        <v>1148</v>
      </c>
    </row>
    <row r="167" spans="1:10">
      <c r="A167">
        <v>6.06</v>
      </c>
      <c r="B167" t="s">
        <v>597</v>
      </c>
      <c r="C167">
        <v>2018</v>
      </c>
      <c r="G167" t="s">
        <v>136</v>
      </c>
      <c r="I167">
        <v>4.16</v>
      </c>
      <c r="J167" t="s">
        <v>1158</v>
      </c>
    </row>
    <row r="168" spans="1:10">
      <c r="A168">
        <v>6.07</v>
      </c>
      <c r="B168" t="s">
        <v>1296</v>
      </c>
      <c r="C168">
        <v>2017</v>
      </c>
      <c r="D168" t="s">
        <v>1394</v>
      </c>
      <c r="E168" t="s">
        <v>1477</v>
      </c>
      <c r="G168" t="s">
        <v>272</v>
      </c>
      <c r="I168">
        <v>4.16</v>
      </c>
      <c r="J168" t="s">
        <v>1158</v>
      </c>
    </row>
    <row r="169" spans="1:10">
      <c r="A169">
        <v>6.08</v>
      </c>
      <c r="B169" t="s">
        <v>1300</v>
      </c>
      <c r="C169">
        <v>2017</v>
      </c>
      <c r="D169" t="s">
        <v>1299</v>
      </c>
      <c r="G169" t="s">
        <v>1198</v>
      </c>
      <c r="I169">
        <v>4.16</v>
      </c>
      <c r="J169" t="s">
        <v>1158</v>
      </c>
    </row>
    <row r="170" spans="1:10">
      <c r="A170">
        <v>6.09</v>
      </c>
      <c r="B170" t="s">
        <v>1301</v>
      </c>
      <c r="C170">
        <v>2017</v>
      </c>
      <c r="D170" t="s">
        <v>418</v>
      </c>
      <c r="E170">
        <v>6</v>
      </c>
      <c r="G170" t="s">
        <v>467</v>
      </c>
      <c r="I170">
        <v>4.16</v>
      </c>
      <c r="J170" t="s">
        <v>1158</v>
      </c>
    </row>
    <row r="171" spans="1:10">
      <c r="A171">
        <v>6.1</v>
      </c>
      <c r="B171" t="s">
        <v>1303</v>
      </c>
      <c r="C171">
        <v>2017</v>
      </c>
      <c r="D171" t="s">
        <v>915</v>
      </c>
      <c r="E171">
        <v>5</v>
      </c>
      <c r="G171" t="s">
        <v>275</v>
      </c>
      <c r="I171">
        <v>4.17</v>
      </c>
      <c r="J171" t="s">
        <v>1181</v>
      </c>
    </row>
    <row r="172" spans="1:10">
      <c r="A172">
        <v>6.1099999999999994</v>
      </c>
      <c r="B172" t="s">
        <v>1306</v>
      </c>
      <c r="C172">
        <v>2017</v>
      </c>
      <c r="D172" t="s">
        <v>920</v>
      </c>
      <c r="E172">
        <v>5</v>
      </c>
      <c r="G172" t="s">
        <v>173</v>
      </c>
      <c r="I172">
        <v>4.18</v>
      </c>
      <c r="J172" t="s">
        <v>1171</v>
      </c>
    </row>
    <row r="173" spans="1:10">
      <c r="A173">
        <v>6.1199999999999992</v>
      </c>
      <c r="B173" t="s">
        <v>1309</v>
      </c>
      <c r="C173">
        <v>2017</v>
      </c>
      <c r="G173" t="s">
        <v>394</v>
      </c>
      <c r="I173">
        <v>4.18</v>
      </c>
      <c r="J173" t="s">
        <v>1171</v>
      </c>
    </row>
    <row r="174" spans="1:10">
      <c r="A174">
        <v>6.129999999999999</v>
      </c>
      <c r="B174" t="s">
        <v>1310</v>
      </c>
      <c r="C174">
        <v>2017</v>
      </c>
      <c r="D174" t="s">
        <v>881</v>
      </c>
      <c r="E174">
        <v>6</v>
      </c>
      <c r="G174" t="s">
        <v>468</v>
      </c>
      <c r="I174">
        <v>4.18</v>
      </c>
      <c r="J174" t="s">
        <v>1171</v>
      </c>
    </row>
    <row r="175" spans="1:10">
      <c r="A175">
        <v>6.1399999999999988</v>
      </c>
      <c r="B175" t="s">
        <v>1312</v>
      </c>
      <c r="C175">
        <v>2017</v>
      </c>
      <c r="D175" t="s">
        <v>352</v>
      </c>
      <c r="E175">
        <v>5</v>
      </c>
      <c r="G175" t="s">
        <v>174</v>
      </c>
      <c r="I175">
        <v>4.1900000000000004</v>
      </c>
      <c r="J175" t="s">
        <v>1172</v>
      </c>
    </row>
    <row r="176" spans="1:10">
      <c r="A176">
        <v>6.1499999999999986</v>
      </c>
      <c r="B176" t="s">
        <v>1314</v>
      </c>
      <c r="C176">
        <v>2017</v>
      </c>
      <c r="D176" t="s">
        <v>1397</v>
      </c>
      <c r="E176" t="s">
        <v>1478</v>
      </c>
      <c r="G176" t="s">
        <v>618</v>
      </c>
      <c r="I176">
        <v>4.1900000000000004</v>
      </c>
      <c r="J176" t="s">
        <v>1172</v>
      </c>
    </row>
    <row r="177" spans="1:10">
      <c r="A177">
        <v>6.16</v>
      </c>
      <c r="B177" t="s">
        <v>78</v>
      </c>
      <c r="C177">
        <v>2017</v>
      </c>
      <c r="D177" t="s">
        <v>86</v>
      </c>
      <c r="E177">
        <v>6</v>
      </c>
      <c r="G177" t="s">
        <v>135</v>
      </c>
      <c r="I177">
        <v>4.2</v>
      </c>
      <c r="J177" t="s">
        <v>1161</v>
      </c>
    </row>
    <row r="178" spans="1:10">
      <c r="A178">
        <v>6.17</v>
      </c>
      <c r="B178" t="s">
        <v>884</v>
      </c>
      <c r="C178">
        <v>2018</v>
      </c>
      <c r="D178" t="s">
        <v>883</v>
      </c>
      <c r="E178">
        <v>3</v>
      </c>
      <c r="G178" t="s">
        <v>268</v>
      </c>
      <c r="I178">
        <v>4.2</v>
      </c>
      <c r="J178" t="s">
        <v>1161</v>
      </c>
    </row>
    <row r="179" spans="1:10">
      <c r="A179">
        <v>6.18</v>
      </c>
      <c r="B179" t="s">
        <v>349</v>
      </c>
      <c r="C179">
        <v>2017</v>
      </c>
      <c r="D179" t="s">
        <v>887</v>
      </c>
      <c r="E179">
        <v>1</v>
      </c>
      <c r="G179" t="s">
        <v>1196</v>
      </c>
      <c r="I179">
        <v>4.2</v>
      </c>
      <c r="J179" t="s">
        <v>1161</v>
      </c>
    </row>
    <row r="180" spans="1:10">
      <c r="A180">
        <v>6.1899999999999995</v>
      </c>
      <c r="B180" t="s">
        <v>560</v>
      </c>
      <c r="C180">
        <v>2017</v>
      </c>
      <c r="G180" t="s">
        <v>464</v>
      </c>
      <c r="I180">
        <v>4.2</v>
      </c>
      <c r="J180" t="s">
        <v>1161</v>
      </c>
    </row>
    <row r="181" spans="1:10">
      <c r="A181">
        <v>6.1999999999999993</v>
      </c>
      <c r="B181" t="s">
        <v>558</v>
      </c>
      <c r="C181">
        <v>2018</v>
      </c>
      <c r="G181" t="s">
        <v>398</v>
      </c>
      <c r="I181">
        <v>4.21</v>
      </c>
      <c r="J181" t="s">
        <v>1185</v>
      </c>
    </row>
    <row r="182" spans="1:10">
      <c r="A182">
        <v>6.2099999999999991</v>
      </c>
      <c r="B182" t="s">
        <v>1321</v>
      </c>
      <c r="C182">
        <v>2017</v>
      </c>
      <c r="D182" t="s">
        <v>894</v>
      </c>
      <c r="E182">
        <v>7</v>
      </c>
      <c r="G182" t="s">
        <v>1201</v>
      </c>
      <c r="I182">
        <v>4.21</v>
      </c>
      <c r="J182" t="s">
        <v>1185</v>
      </c>
    </row>
    <row r="183" spans="1:10">
      <c r="A183">
        <v>6.2199999999999989</v>
      </c>
      <c r="B183" t="s">
        <v>593</v>
      </c>
      <c r="C183" t="s">
        <v>1336</v>
      </c>
      <c r="D183" t="s">
        <v>917</v>
      </c>
      <c r="E183">
        <v>6</v>
      </c>
      <c r="G183" t="s">
        <v>1218</v>
      </c>
      <c r="I183">
        <v>4.21</v>
      </c>
      <c r="J183" t="s">
        <v>1185</v>
      </c>
    </row>
    <row r="184" spans="1:10">
      <c r="A184">
        <v>6.2299999999999986</v>
      </c>
      <c r="B184" t="s">
        <v>1479</v>
      </c>
      <c r="C184" t="s">
        <v>1336</v>
      </c>
      <c r="G184" t="s">
        <v>273</v>
      </c>
      <c r="I184">
        <v>4.22</v>
      </c>
      <c r="J184" t="s">
        <v>1179</v>
      </c>
    </row>
    <row r="185" spans="1:10">
      <c r="A185">
        <v>6.24</v>
      </c>
      <c r="B185" t="s">
        <v>1480</v>
      </c>
      <c r="C185" t="s">
        <v>1336</v>
      </c>
      <c r="G185" t="s">
        <v>936</v>
      </c>
      <c r="I185">
        <v>4.22</v>
      </c>
      <c r="J185" t="s">
        <v>1179</v>
      </c>
    </row>
    <row r="186" spans="1:10">
      <c r="A186">
        <v>6.25</v>
      </c>
      <c r="B186" t="s">
        <v>368</v>
      </c>
      <c r="C186">
        <v>2017</v>
      </c>
      <c r="G186" t="s">
        <v>1224</v>
      </c>
      <c r="I186">
        <v>4.22</v>
      </c>
      <c r="J186" t="s">
        <v>1179</v>
      </c>
    </row>
    <row r="187" spans="1:10">
      <c r="A187">
        <v>7.01</v>
      </c>
      <c r="B187" t="s">
        <v>0</v>
      </c>
      <c r="C187">
        <v>2017</v>
      </c>
      <c r="D187" t="s">
        <v>85</v>
      </c>
      <c r="E187">
        <v>2</v>
      </c>
      <c r="G187" t="s">
        <v>397</v>
      </c>
      <c r="I187">
        <v>4.2300000000000004</v>
      </c>
      <c r="J187" t="s">
        <v>1184</v>
      </c>
    </row>
    <row r="188" spans="1:10">
      <c r="A188">
        <v>7.02</v>
      </c>
      <c r="B188" t="s">
        <v>831</v>
      </c>
      <c r="C188">
        <v>2018</v>
      </c>
      <c r="G188" t="s">
        <v>1200</v>
      </c>
      <c r="I188">
        <v>4.2300000000000004</v>
      </c>
      <c r="J188" t="s">
        <v>1184</v>
      </c>
    </row>
    <row r="189" spans="1:10">
      <c r="A189">
        <v>7.03</v>
      </c>
      <c r="B189" t="s">
        <v>1002</v>
      </c>
      <c r="C189">
        <v>2018</v>
      </c>
      <c r="D189" t="s">
        <v>87</v>
      </c>
      <c r="E189">
        <v>6</v>
      </c>
      <c r="G189" t="s">
        <v>619</v>
      </c>
      <c r="I189">
        <v>4.24</v>
      </c>
      <c r="J189" t="s">
        <v>1188</v>
      </c>
    </row>
    <row r="190" spans="1:10">
      <c r="A190">
        <v>7.04</v>
      </c>
      <c r="B190" t="s">
        <v>376</v>
      </c>
      <c r="C190">
        <v>2017</v>
      </c>
      <c r="D190" t="s">
        <v>321</v>
      </c>
      <c r="E190">
        <v>1</v>
      </c>
      <c r="G190" t="s">
        <v>1203</v>
      </c>
      <c r="I190">
        <v>4.24</v>
      </c>
      <c r="J190" t="s">
        <v>1188</v>
      </c>
    </row>
    <row r="191" spans="1:10">
      <c r="A191">
        <v>7.05</v>
      </c>
      <c r="B191" t="s">
        <v>1</v>
      </c>
      <c r="C191">
        <v>2017</v>
      </c>
      <c r="D191" t="s">
        <v>311</v>
      </c>
      <c r="E191">
        <v>3</v>
      </c>
      <c r="G191" t="s">
        <v>1215</v>
      </c>
      <c r="I191">
        <v>4.24</v>
      </c>
      <c r="J191" t="s">
        <v>1188</v>
      </c>
    </row>
    <row r="192" spans="1:10">
      <c r="A192">
        <v>7.06</v>
      </c>
      <c r="B192" t="s">
        <v>429</v>
      </c>
      <c r="C192" t="s">
        <v>546</v>
      </c>
      <c r="G192" t="s">
        <v>937</v>
      </c>
      <c r="I192">
        <v>4.25</v>
      </c>
      <c r="J192" t="s">
        <v>1204</v>
      </c>
    </row>
    <row r="193" spans="1:10">
      <c r="A193">
        <v>7.07</v>
      </c>
      <c r="B193" t="s">
        <v>1005</v>
      </c>
      <c r="C193" t="s">
        <v>546</v>
      </c>
      <c r="G193" t="s">
        <v>159</v>
      </c>
      <c r="I193">
        <v>4.26</v>
      </c>
      <c r="J193" t="s">
        <v>1159</v>
      </c>
    </row>
    <row r="194" spans="1:10">
      <c r="A194">
        <v>7.08</v>
      </c>
      <c r="B194" t="s">
        <v>623</v>
      </c>
      <c r="C194" t="s">
        <v>546</v>
      </c>
      <c r="G194" t="s">
        <v>939</v>
      </c>
      <c r="I194">
        <v>4.26</v>
      </c>
      <c r="J194" t="s">
        <v>1159</v>
      </c>
    </row>
    <row r="195" spans="1:10">
      <c r="A195">
        <v>7.09</v>
      </c>
      <c r="B195" t="s">
        <v>568</v>
      </c>
      <c r="C195">
        <v>2017</v>
      </c>
      <c r="D195" t="s">
        <v>878</v>
      </c>
      <c r="E195">
        <v>5</v>
      </c>
      <c r="G195" t="s">
        <v>902</v>
      </c>
      <c r="I195">
        <v>4.2699999999999996</v>
      </c>
      <c r="J195" t="s">
        <v>1160</v>
      </c>
    </row>
    <row r="196" spans="1:10">
      <c r="A196">
        <v>7.1</v>
      </c>
      <c r="B196" t="s">
        <v>646</v>
      </c>
      <c r="C196">
        <v>2017</v>
      </c>
      <c r="G196" t="s">
        <v>938</v>
      </c>
      <c r="I196">
        <v>4.2699999999999996</v>
      </c>
      <c r="J196" t="s">
        <v>1160</v>
      </c>
    </row>
    <row r="197" spans="1:10">
      <c r="A197">
        <v>7.11</v>
      </c>
      <c r="B197" t="s">
        <v>650</v>
      </c>
      <c r="C197" t="s">
        <v>546</v>
      </c>
      <c r="G197" t="s">
        <v>904</v>
      </c>
      <c r="I197">
        <v>4.28</v>
      </c>
      <c r="J197" t="s">
        <v>1164</v>
      </c>
    </row>
    <row r="198" spans="1:10">
      <c r="A198">
        <v>7.12</v>
      </c>
      <c r="B198" t="s">
        <v>1009</v>
      </c>
      <c r="C198">
        <v>2018</v>
      </c>
      <c r="D198" t="s">
        <v>446</v>
      </c>
      <c r="E198">
        <v>0</v>
      </c>
      <c r="G198" t="s">
        <v>940</v>
      </c>
      <c r="I198">
        <v>4.28</v>
      </c>
      <c r="J198" t="s">
        <v>1164</v>
      </c>
    </row>
    <row r="199" spans="1:10">
      <c r="A199">
        <v>7.13</v>
      </c>
      <c r="B199" t="s">
        <v>1024</v>
      </c>
      <c r="C199">
        <v>2018</v>
      </c>
      <c r="D199" t="s">
        <v>1025</v>
      </c>
      <c r="G199" t="s">
        <v>906</v>
      </c>
      <c r="I199">
        <v>4.29</v>
      </c>
      <c r="J199" t="s">
        <v>1165</v>
      </c>
    </row>
    <row r="200" spans="1:10">
      <c r="A200">
        <v>7.14</v>
      </c>
      <c r="B200" t="s">
        <v>1412</v>
      </c>
      <c r="C200">
        <v>2017</v>
      </c>
      <c r="D200" t="s">
        <v>339</v>
      </c>
      <c r="E200">
        <v>0</v>
      </c>
      <c r="G200" t="s">
        <v>941</v>
      </c>
      <c r="I200">
        <v>4.29</v>
      </c>
      <c r="J200" t="s">
        <v>1165</v>
      </c>
    </row>
    <row r="201" spans="1:10">
      <c r="A201">
        <v>7.15</v>
      </c>
      <c r="B201" t="s">
        <v>68</v>
      </c>
      <c r="C201">
        <v>2017</v>
      </c>
      <c r="D201" t="s">
        <v>100</v>
      </c>
      <c r="E201">
        <v>5</v>
      </c>
      <c r="G201" t="s">
        <v>908</v>
      </c>
      <c r="H201" t="s">
        <v>1471</v>
      </c>
      <c r="I201">
        <v>4.3</v>
      </c>
      <c r="J201" t="s">
        <v>1166</v>
      </c>
    </row>
    <row r="202" spans="1:10">
      <c r="A202">
        <v>7.16</v>
      </c>
      <c r="B202" t="s">
        <v>13</v>
      </c>
      <c r="C202">
        <v>2017</v>
      </c>
      <c r="D202" t="s">
        <v>98</v>
      </c>
      <c r="E202">
        <v>6</v>
      </c>
      <c r="G202" t="s">
        <v>943</v>
      </c>
      <c r="I202">
        <v>4.3</v>
      </c>
      <c r="J202" t="s">
        <v>1166</v>
      </c>
    </row>
    <row r="203" spans="1:10">
      <c r="A203">
        <v>7.17</v>
      </c>
      <c r="B203" t="s">
        <v>383</v>
      </c>
      <c r="C203">
        <v>2017</v>
      </c>
      <c r="D203" t="s">
        <v>876</v>
      </c>
      <c r="G203" t="s">
        <v>911</v>
      </c>
      <c r="I203">
        <v>4.3099999999999996</v>
      </c>
      <c r="J203" t="s">
        <v>1168</v>
      </c>
    </row>
    <row r="204" spans="1:10">
      <c r="A204">
        <v>7.18</v>
      </c>
      <c r="B204" t="s">
        <v>1415</v>
      </c>
      <c r="C204">
        <v>2017</v>
      </c>
      <c r="D204" t="s">
        <v>1416</v>
      </c>
      <c r="E204" t="s">
        <v>1481</v>
      </c>
      <c r="G204" t="s">
        <v>913</v>
      </c>
      <c r="I204">
        <v>4.32</v>
      </c>
      <c r="J204" t="s">
        <v>1170</v>
      </c>
    </row>
    <row r="205" spans="1:10">
      <c r="A205">
        <v>7.19</v>
      </c>
      <c r="B205" t="s">
        <v>17</v>
      </c>
      <c r="C205" t="s">
        <v>546</v>
      </c>
      <c r="G205" t="s">
        <v>942</v>
      </c>
      <c r="I205">
        <v>4.32</v>
      </c>
      <c r="J205" t="s">
        <v>1170</v>
      </c>
    </row>
    <row r="206" spans="1:10">
      <c r="A206">
        <v>7.2</v>
      </c>
      <c r="B206" t="s">
        <v>183</v>
      </c>
      <c r="C206" t="s">
        <v>546</v>
      </c>
      <c r="G206" t="s">
        <v>399</v>
      </c>
      <c r="I206">
        <v>4.33</v>
      </c>
      <c r="J206" t="s">
        <v>1186</v>
      </c>
    </row>
    <row r="207" spans="1:10">
      <c r="A207">
        <v>7.21</v>
      </c>
      <c r="B207" t="s">
        <v>599</v>
      </c>
      <c r="C207" t="s">
        <v>546</v>
      </c>
      <c r="D207" t="s">
        <v>1420</v>
      </c>
      <c r="E207">
        <v>4</v>
      </c>
      <c r="G207" t="s">
        <v>274</v>
      </c>
      <c r="I207">
        <v>4.34</v>
      </c>
      <c r="J207" t="s">
        <v>1180</v>
      </c>
    </row>
    <row r="208" spans="1:10">
      <c r="A208">
        <v>7.22</v>
      </c>
      <c r="B208" t="s">
        <v>178</v>
      </c>
      <c r="C208" t="s">
        <v>546</v>
      </c>
      <c r="G208" t="s">
        <v>276</v>
      </c>
      <c r="I208">
        <v>4.3499999999999996</v>
      </c>
      <c r="J208" t="s">
        <v>1182</v>
      </c>
    </row>
    <row r="209" spans="1:10">
      <c r="A209">
        <v>7.23</v>
      </c>
      <c r="B209" t="s">
        <v>1006</v>
      </c>
      <c r="C209" t="s">
        <v>546</v>
      </c>
      <c r="G209" t="s">
        <v>1199</v>
      </c>
      <c r="I209">
        <v>4.3499999999999996</v>
      </c>
      <c r="J209" t="s">
        <v>1182</v>
      </c>
    </row>
    <row r="210" spans="1:10">
      <c r="A210">
        <v>7.24</v>
      </c>
      <c r="B210" t="s">
        <v>2</v>
      </c>
      <c r="C210" t="s">
        <v>546</v>
      </c>
      <c r="G210" t="s">
        <v>401</v>
      </c>
      <c r="I210">
        <v>4.3600000000000003</v>
      </c>
      <c r="J210" t="s">
        <v>1187</v>
      </c>
    </row>
    <row r="211" spans="1:10">
      <c r="A211">
        <v>7.25</v>
      </c>
      <c r="B211" t="s">
        <v>817</v>
      </c>
      <c r="C211">
        <v>2018</v>
      </c>
      <c r="G211" t="s">
        <v>1202</v>
      </c>
      <c r="I211">
        <v>4.3600000000000003</v>
      </c>
      <c r="J211" t="s">
        <v>1187</v>
      </c>
    </row>
    <row r="212" spans="1:10">
      <c r="A212">
        <v>7.26</v>
      </c>
      <c r="B212" t="s">
        <v>812</v>
      </c>
      <c r="C212">
        <v>2018</v>
      </c>
      <c r="G212" t="s">
        <v>163</v>
      </c>
      <c r="I212">
        <v>4.37</v>
      </c>
      <c r="J212" t="s">
        <v>1153</v>
      </c>
    </row>
    <row r="213" spans="1:10">
      <c r="A213">
        <v>7.27</v>
      </c>
      <c r="B213" t="s">
        <v>814</v>
      </c>
      <c r="C213">
        <v>2018</v>
      </c>
      <c r="G213" t="s">
        <v>265</v>
      </c>
      <c r="I213">
        <v>4.37</v>
      </c>
      <c r="J213" t="s">
        <v>1153</v>
      </c>
    </row>
    <row r="214" spans="1:10">
      <c r="A214">
        <v>7.28</v>
      </c>
      <c r="B214" t="s">
        <v>816</v>
      </c>
      <c r="C214">
        <v>2018</v>
      </c>
      <c r="G214" t="s">
        <v>461</v>
      </c>
      <c r="I214">
        <v>4.37</v>
      </c>
      <c r="J214" t="s">
        <v>1153</v>
      </c>
    </row>
    <row r="215" spans="1:10">
      <c r="A215">
        <v>7.29</v>
      </c>
      <c r="B215" t="s">
        <v>818</v>
      </c>
      <c r="C215">
        <v>2018</v>
      </c>
      <c r="G215" t="s">
        <v>1205</v>
      </c>
      <c r="I215">
        <v>4.37</v>
      </c>
      <c r="J215" t="s">
        <v>1153</v>
      </c>
    </row>
    <row r="216" spans="1:10">
      <c r="A216">
        <v>7.3</v>
      </c>
      <c r="B216" t="s">
        <v>813</v>
      </c>
      <c r="C216">
        <v>2018</v>
      </c>
      <c r="G216" t="s">
        <v>165</v>
      </c>
      <c r="I216">
        <v>4.38</v>
      </c>
      <c r="J216" t="s">
        <v>1162</v>
      </c>
    </row>
    <row r="217" spans="1:10">
      <c r="A217">
        <v>7.31</v>
      </c>
      <c r="B217" t="s">
        <v>819</v>
      </c>
      <c r="C217">
        <v>2018</v>
      </c>
      <c r="G217" t="s">
        <v>271</v>
      </c>
      <c r="I217">
        <v>4.38</v>
      </c>
      <c r="J217" t="s">
        <v>1162</v>
      </c>
    </row>
    <row r="218" spans="1:10">
      <c r="A218">
        <v>7.32</v>
      </c>
      <c r="B218" t="s">
        <v>815</v>
      </c>
      <c r="C218">
        <v>2018</v>
      </c>
      <c r="G218" t="s">
        <v>466</v>
      </c>
      <c r="I218">
        <v>4.38</v>
      </c>
      <c r="J218" t="s">
        <v>1162</v>
      </c>
    </row>
    <row r="219" spans="1:10">
      <c r="A219">
        <v>7.33</v>
      </c>
      <c r="B219" t="s">
        <v>873</v>
      </c>
      <c r="C219">
        <v>2018</v>
      </c>
      <c r="D219" t="s">
        <v>872</v>
      </c>
      <c r="E219">
        <v>0</v>
      </c>
      <c r="G219" t="s">
        <v>1206</v>
      </c>
      <c r="I219">
        <v>4.3899999999999997</v>
      </c>
      <c r="J219" t="s">
        <v>1207</v>
      </c>
    </row>
    <row r="220" spans="1:10">
      <c r="A220">
        <v>7.34</v>
      </c>
      <c r="B220" t="s">
        <v>875</v>
      </c>
      <c r="C220">
        <v>2018</v>
      </c>
      <c r="D220" t="s">
        <v>874</v>
      </c>
      <c r="E220">
        <v>0</v>
      </c>
      <c r="G220" t="s">
        <v>134</v>
      </c>
      <c r="I220">
        <v>4.4000000000000004</v>
      </c>
      <c r="J220" t="s">
        <v>1157</v>
      </c>
    </row>
    <row r="221" spans="1:10">
      <c r="A221">
        <v>7.35</v>
      </c>
      <c r="B221" t="s">
        <v>3</v>
      </c>
      <c r="C221">
        <v>2017</v>
      </c>
      <c r="D221" t="s">
        <v>88</v>
      </c>
      <c r="E221">
        <v>3</v>
      </c>
      <c r="G221" t="s">
        <v>251</v>
      </c>
      <c r="I221">
        <v>4.4000000000000004</v>
      </c>
      <c r="J221" t="s">
        <v>1157</v>
      </c>
    </row>
    <row r="222" spans="1:10">
      <c r="A222">
        <v>8.01</v>
      </c>
      <c r="B222" t="s">
        <v>19</v>
      </c>
      <c r="C222">
        <v>2018</v>
      </c>
      <c r="D222" t="s">
        <v>101</v>
      </c>
      <c r="G222" t="s">
        <v>1190</v>
      </c>
      <c r="I222">
        <v>4.4000000000000004</v>
      </c>
      <c r="J222" t="s">
        <v>1157</v>
      </c>
    </row>
    <row r="223" spans="1:10">
      <c r="A223">
        <v>8.02</v>
      </c>
      <c r="B223" t="s">
        <v>39</v>
      </c>
      <c r="C223">
        <v>2018</v>
      </c>
      <c r="G223" t="s">
        <v>160</v>
      </c>
      <c r="I223">
        <v>4.41</v>
      </c>
      <c r="J223" t="s">
        <v>1156</v>
      </c>
    </row>
    <row r="224" spans="1:10">
      <c r="A224">
        <v>8.0299999999999994</v>
      </c>
      <c r="B224" t="s">
        <v>338</v>
      </c>
      <c r="C224">
        <v>2018</v>
      </c>
      <c r="G224" t="s">
        <v>252</v>
      </c>
      <c r="I224">
        <v>4.41</v>
      </c>
      <c r="J224" t="s">
        <v>1156</v>
      </c>
    </row>
    <row r="225" spans="1:10">
      <c r="A225">
        <v>8.0399999999999991</v>
      </c>
      <c r="B225" t="s">
        <v>1012</v>
      </c>
      <c r="C225">
        <v>2018</v>
      </c>
      <c r="G225" t="s">
        <v>456</v>
      </c>
      <c r="I225">
        <v>4.41</v>
      </c>
      <c r="J225" t="s">
        <v>1156</v>
      </c>
    </row>
    <row r="226" spans="1:10">
      <c r="A226">
        <v>8.0499999999999989</v>
      </c>
      <c r="B226" t="s">
        <v>337</v>
      </c>
      <c r="C226" t="s">
        <v>1336</v>
      </c>
      <c r="G226" t="s">
        <v>260</v>
      </c>
      <c r="I226">
        <v>4.42</v>
      </c>
      <c r="J226" t="s">
        <v>1176</v>
      </c>
    </row>
    <row r="227" spans="1:10">
      <c r="A227">
        <v>8.0599999999999987</v>
      </c>
      <c r="B227" t="s">
        <v>1010</v>
      </c>
      <c r="C227" t="s">
        <v>1336</v>
      </c>
      <c r="G227" t="s">
        <v>1191</v>
      </c>
      <c r="I227">
        <v>4.42</v>
      </c>
      <c r="J227" t="s">
        <v>1176</v>
      </c>
    </row>
    <row r="228" spans="1:10">
      <c r="A228">
        <v>8.0699999999999985</v>
      </c>
      <c r="B228" t="s">
        <v>1011</v>
      </c>
      <c r="C228" t="s">
        <v>1336</v>
      </c>
      <c r="G228" t="s">
        <v>1220</v>
      </c>
      <c r="I228">
        <v>4.43</v>
      </c>
      <c r="J228" t="s">
        <v>1221</v>
      </c>
    </row>
    <row r="229" spans="1:10">
      <c r="A229">
        <v>8.0799999999999983</v>
      </c>
      <c r="B229" t="s">
        <v>665</v>
      </c>
      <c r="C229" t="s">
        <v>1336</v>
      </c>
      <c r="G229" t="s">
        <v>131</v>
      </c>
      <c r="I229">
        <v>4.4400000000000004</v>
      </c>
      <c r="J229" t="s">
        <v>1144</v>
      </c>
    </row>
    <row r="230" spans="1:10">
      <c r="A230">
        <v>8.0899999999999981</v>
      </c>
      <c r="B230" t="s">
        <v>668</v>
      </c>
      <c r="C230" t="s">
        <v>1336</v>
      </c>
      <c r="G230" t="s">
        <v>255</v>
      </c>
      <c r="I230">
        <v>4.4400000000000004</v>
      </c>
      <c r="J230" t="s">
        <v>1144</v>
      </c>
    </row>
    <row r="231" spans="1:10">
      <c r="A231">
        <v>8.0999999999999979</v>
      </c>
      <c r="B231" t="s">
        <v>669</v>
      </c>
      <c r="C231" t="s">
        <v>1336</v>
      </c>
      <c r="G231" t="s">
        <v>396</v>
      </c>
      <c r="I231">
        <v>4.45</v>
      </c>
      <c r="J231" t="s">
        <v>1183</v>
      </c>
    </row>
    <row r="232" spans="1:10">
      <c r="A232">
        <v>8.1099999999999977</v>
      </c>
      <c r="B232" t="s">
        <v>673</v>
      </c>
      <c r="C232" t="s">
        <v>1336</v>
      </c>
      <c r="G232" t="s">
        <v>924</v>
      </c>
      <c r="I232">
        <v>4.46</v>
      </c>
      <c r="J232" t="s">
        <v>1174</v>
      </c>
    </row>
    <row r="233" spans="1:10">
      <c r="A233">
        <v>8.1199999999999974</v>
      </c>
      <c r="B233" t="s">
        <v>1482</v>
      </c>
      <c r="C233" t="s">
        <v>1336</v>
      </c>
      <c r="G233" t="s">
        <v>1210</v>
      </c>
      <c r="I233">
        <v>4.46</v>
      </c>
      <c r="J233" t="s">
        <v>1174</v>
      </c>
    </row>
    <row r="234" spans="1:10">
      <c r="A234">
        <v>8.1299999999999972</v>
      </c>
      <c r="B234" t="s">
        <v>1483</v>
      </c>
      <c r="C234" t="s">
        <v>1336</v>
      </c>
      <c r="G234" t="s">
        <v>910</v>
      </c>
      <c r="I234">
        <v>4.47</v>
      </c>
      <c r="J234" t="s">
        <v>1167</v>
      </c>
    </row>
    <row r="235" spans="1:10">
      <c r="A235">
        <v>9.01</v>
      </c>
      <c r="B235" t="s">
        <v>364</v>
      </c>
      <c r="C235">
        <v>2017</v>
      </c>
      <c r="D235" t="s">
        <v>851</v>
      </c>
      <c r="G235" t="s">
        <v>208</v>
      </c>
      <c r="I235">
        <v>4.47</v>
      </c>
      <c r="J235" t="s">
        <v>1167</v>
      </c>
    </row>
    <row r="236" spans="1:10">
      <c r="A236">
        <v>9.02</v>
      </c>
      <c r="B236" t="s">
        <v>48</v>
      </c>
      <c r="C236">
        <v>2018</v>
      </c>
      <c r="G236" t="s">
        <v>1213</v>
      </c>
      <c r="I236">
        <v>4.47</v>
      </c>
      <c r="J236" t="s">
        <v>1167</v>
      </c>
    </row>
    <row r="237" spans="1:10">
      <c r="A237">
        <v>9.0299999999999994</v>
      </c>
      <c r="B237" t="s">
        <v>438</v>
      </c>
      <c r="C237">
        <v>2018</v>
      </c>
      <c r="G237" t="s">
        <v>1217</v>
      </c>
      <c r="I237">
        <v>4.47</v>
      </c>
      <c r="J237" t="s">
        <v>1167</v>
      </c>
    </row>
    <row r="238" spans="1:10">
      <c r="A238">
        <v>9.0399999999999991</v>
      </c>
      <c r="B238" t="s">
        <v>405</v>
      </c>
      <c r="C238">
        <v>2018</v>
      </c>
      <c r="G238" t="s">
        <v>133</v>
      </c>
      <c r="I238">
        <v>4.4800000000000004</v>
      </c>
      <c r="J238" t="s">
        <v>1145</v>
      </c>
    </row>
    <row r="239" spans="1:10">
      <c r="A239">
        <v>9.0499999999999989</v>
      </c>
      <c r="B239" t="s">
        <v>312</v>
      </c>
      <c r="C239">
        <v>2018</v>
      </c>
      <c r="D239" t="s">
        <v>137</v>
      </c>
      <c r="E239">
        <v>7</v>
      </c>
      <c r="G239" t="s">
        <v>269</v>
      </c>
      <c r="I239">
        <v>4.49</v>
      </c>
      <c r="J239" t="s">
        <v>1177</v>
      </c>
    </row>
    <row r="240" spans="1:10">
      <c r="A240">
        <v>9.0599999999999987</v>
      </c>
      <c r="B240" t="s">
        <v>1427</v>
      </c>
      <c r="C240" t="s">
        <v>546</v>
      </c>
      <c r="G240" t="s">
        <v>1197</v>
      </c>
      <c r="I240">
        <v>4.49</v>
      </c>
      <c r="J240" t="s">
        <v>1177</v>
      </c>
    </row>
    <row r="241" spans="1:11">
      <c r="A241">
        <v>9.0699999999999985</v>
      </c>
      <c r="B241" t="s">
        <v>1484</v>
      </c>
      <c r="C241" t="s">
        <v>546</v>
      </c>
      <c r="G241" t="s">
        <v>465</v>
      </c>
      <c r="I241">
        <v>4.49</v>
      </c>
      <c r="J241" t="s">
        <v>1177</v>
      </c>
    </row>
    <row r="242" spans="1:11">
      <c r="A242">
        <v>9.0799999999999983</v>
      </c>
      <c r="B242" t="s">
        <v>587</v>
      </c>
      <c r="C242" t="s">
        <v>546</v>
      </c>
      <c r="G242" t="s">
        <v>1222</v>
      </c>
      <c r="I242">
        <v>4.5</v>
      </c>
      <c r="J242" t="s">
        <v>1223</v>
      </c>
    </row>
    <row r="243" spans="1:11">
      <c r="A243">
        <v>9.0899999999999981</v>
      </c>
      <c r="B243" t="s">
        <v>919</v>
      </c>
      <c r="C243">
        <v>2018</v>
      </c>
      <c r="D243" t="s">
        <v>918</v>
      </c>
      <c r="E243">
        <v>3</v>
      </c>
      <c r="G243" t="s">
        <v>457</v>
      </c>
      <c r="I243">
        <v>4.51</v>
      </c>
      <c r="J243" t="s">
        <v>1214</v>
      </c>
    </row>
    <row r="244" spans="1:11">
      <c r="A244">
        <v>9.0999999999999979</v>
      </c>
      <c r="B244" t="s">
        <v>369</v>
      </c>
      <c r="C244" t="s">
        <v>546</v>
      </c>
      <c r="G244" t="s">
        <v>250</v>
      </c>
      <c r="I244">
        <v>4.5199999999999996</v>
      </c>
      <c r="J244" t="s">
        <v>1173</v>
      </c>
    </row>
    <row r="245" spans="1:11">
      <c r="A245">
        <v>9.1099999999999977</v>
      </c>
      <c r="B245" t="s">
        <v>370</v>
      </c>
      <c r="C245" t="s">
        <v>546</v>
      </c>
      <c r="G245" t="s">
        <v>1377</v>
      </c>
      <c r="I245">
        <v>4.53</v>
      </c>
      <c r="J245" t="s">
        <v>1378</v>
      </c>
    </row>
    <row r="246" spans="1:11">
      <c r="A246">
        <v>10.01</v>
      </c>
      <c r="B246" t="s">
        <v>302</v>
      </c>
      <c r="C246">
        <v>2018</v>
      </c>
      <c r="D246" t="s">
        <v>415</v>
      </c>
      <c r="G246" t="s">
        <v>835</v>
      </c>
      <c r="I246">
        <v>5.01</v>
      </c>
      <c r="J246" t="s">
        <v>1226</v>
      </c>
      <c r="K246">
        <v>2018</v>
      </c>
    </row>
    <row r="247" spans="1:11">
      <c r="A247">
        <v>10.02</v>
      </c>
      <c r="B247" t="s">
        <v>69</v>
      </c>
      <c r="C247">
        <v>2018</v>
      </c>
      <c r="D247" t="s">
        <v>414</v>
      </c>
      <c r="G247" t="s">
        <v>835</v>
      </c>
      <c r="I247">
        <v>5.01</v>
      </c>
      <c r="J247" t="s">
        <v>1226</v>
      </c>
      <c r="K247">
        <v>2018</v>
      </c>
    </row>
    <row r="248" spans="1:11">
      <c r="A248">
        <v>10.029999999999999</v>
      </c>
      <c r="B248" t="s">
        <v>332</v>
      </c>
      <c r="C248" t="s">
        <v>1336</v>
      </c>
      <c r="G248" t="s">
        <v>1263</v>
      </c>
      <c r="I248">
        <v>5.01</v>
      </c>
      <c r="J248" t="s">
        <v>1226</v>
      </c>
      <c r="K248">
        <v>2018</v>
      </c>
    </row>
    <row r="249" spans="1:11">
      <c r="A249">
        <v>10.039999999999999</v>
      </c>
      <c r="B249" t="s">
        <v>521</v>
      </c>
      <c r="C249" t="s">
        <v>1336</v>
      </c>
      <c r="G249" t="s">
        <v>121</v>
      </c>
      <c r="I249">
        <v>5.0199999999999996</v>
      </c>
      <c r="J249" t="s">
        <v>682</v>
      </c>
      <c r="K249">
        <v>2018</v>
      </c>
    </row>
    <row r="250" spans="1:11">
      <c r="A250">
        <v>10.049999999999999</v>
      </c>
      <c r="B250" t="s">
        <v>850</v>
      </c>
      <c r="C250">
        <v>2018</v>
      </c>
      <c r="D250" t="s">
        <v>849</v>
      </c>
      <c r="G250" t="s">
        <v>239</v>
      </c>
      <c r="I250">
        <v>5.0199999999999996</v>
      </c>
      <c r="J250" t="s">
        <v>682</v>
      </c>
      <c r="K250">
        <v>2018</v>
      </c>
    </row>
    <row r="251" spans="1:11">
      <c r="A251">
        <v>10.059999999999999</v>
      </c>
      <c r="B251" t="s">
        <v>305</v>
      </c>
      <c r="C251">
        <v>2018</v>
      </c>
      <c r="D251" t="s">
        <v>416</v>
      </c>
      <c r="E251">
        <v>1</v>
      </c>
      <c r="G251" t="s">
        <v>241</v>
      </c>
      <c r="I251">
        <v>5.0199999999999996</v>
      </c>
      <c r="J251" t="s">
        <v>682</v>
      </c>
      <c r="K251">
        <v>2018</v>
      </c>
    </row>
    <row r="252" spans="1:11">
      <c r="A252">
        <v>10.069999999999999</v>
      </c>
      <c r="B252" t="s">
        <v>922</v>
      </c>
      <c r="C252">
        <v>2018</v>
      </c>
      <c r="D252" t="s">
        <v>921</v>
      </c>
      <c r="E252">
        <v>0</v>
      </c>
      <c r="G252" t="s">
        <v>1262</v>
      </c>
      <c r="I252">
        <v>5.0199999999999996</v>
      </c>
      <c r="J252" t="s">
        <v>682</v>
      </c>
      <c r="K252">
        <v>2018</v>
      </c>
    </row>
    <row r="253" spans="1:11">
      <c r="A253">
        <v>10.079999999999998</v>
      </c>
      <c r="B253" t="s">
        <v>1434</v>
      </c>
      <c r="C253">
        <v>2018</v>
      </c>
      <c r="G253" t="s">
        <v>893</v>
      </c>
      <c r="I253">
        <v>5.0299999999999994</v>
      </c>
      <c r="J253" t="s">
        <v>1230</v>
      </c>
      <c r="K253">
        <v>2018</v>
      </c>
    </row>
    <row r="254" spans="1:11">
      <c r="A254">
        <v>10.089999999999998</v>
      </c>
      <c r="B254" t="s">
        <v>367</v>
      </c>
      <c r="C254" t="s">
        <v>1336</v>
      </c>
      <c r="G254" t="s">
        <v>1256</v>
      </c>
      <c r="H254" s="188" t="s">
        <v>1287</v>
      </c>
      <c r="I254">
        <v>5.0299999999999994</v>
      </c>
      <c r="J254" t="s">
        <v>1230</v>
      </c>
      <c r="K254">
        <v>2018</v>
      </c>
    </row>
    <row r="255" spans="1:11">
      <c r="A255">
        <v>10.099999999999998</v>
      </c>
      <c r="B255" t="s">
        <v>190</v>
      </c>
      <c r="C255">
        <v>2018</v>
      </c>
      <c r="G255" t="s">
        <v>1271</v>
      </c>
      <c r="I255">
        <v>5.0299999999999994</v>
      </c>
      <c r="J255" t="s">
        <v>1230</v>
      </c>
      <c r="K255">
        <v>2018</v>
      </c>
    </row>
    <row r="256" spans="1:11">
      <c r="A256">
        <v>10.109999999999998</v>
      </c>
      <c r="B256" t="s">
        <v>493</v>
      </c>
      <c r="C256" t="s">
        <v>1336</v>
      </c>
      <c r="G256" t="s">
        <v>1260</v>
      </c>
      <c r="I256">
        <v>5.0399999999999991</v>
      </c>
      <c r="J256" t="s">
        <v>593</v>
      </c>
      <c r="K256">
        <v>2018</v>
      </c>
    </row>
    <row r="257" spans="1:11">
      <c r="A257">
        <v>11.01</v>
      </c>
      <c r="B257" t="s">
        <v>875</v>
      </c>
      <c r="C257">
        <v>2018</v>
      </c>
      <c r="D257" t="s">
        <v>874</v>
      </c>
      <c r="E257">
        <v>0</v>
      </c>
      <c r="G257" t="s">
        <v>151</v>
      </c>
      <c r="I257">
        <v>5.05</v>
      </c>
      <c r="J257" t="s">
        <v>1030</v>
      </c>
      <c r="K257">
        <v>2018</v>
      </c>
    </row>
    <row r="258" spans="1:11">
      <c r="A258">
        <v>11.02</v>
      </c>
      <c r="B258" t="s">
        <v>873</v>
      </c>
      <c r="C258">
        <v>2018</v>
      </c>
      <c r="D258" t="s">
        <v>872</v>
      </c>
      <c r="E258">
        <v>0</v>
      </c>
      <c r="G258" t="s">
        <v>238</v>
      </c>
      <c r="I258">
        <v>5.05</v>
      </c>
      <c r="J258" t="s">
        <v>1030</v>
      </c>
      <c r="K258">
        <v>2018</v>
      </c>
    </row>
    <row r="259" spans="1:11">
      <c r="A259">
        <v>11.03</v>
      </c>
      <c r="B259" t="s">
        <v>1438</v>
      </c>
      <c r="C259">
        <v>2018</v>
      </c>
      <c r="D259" t="s">
        <v>318</v>
      </c>
      <c r="E259">
        <v>2.5</v>
      </c>
      <c r="G259" t="s">
        <v>330</v>
      </c>
      <c r="I259">
        <v>5.0599999999999996</v>
      </c>
      <c r="J259" t="s">
        <v>1244</v>
      </c>
      <c r="K259">
        <v>2018</v>
      </c>
    </row>
    <row r="260" spans="1:11">
      <c r="A260">
        <v>11.04</v>
      </c>
      <c r="B260" t="s">
        <v>489</v>
      </c>
      <c r="C260">
        <v>2018</v>
      </c>
      <c r="G260" t="s">
        <v>392</v>
      </c>
      <c r="I260">
        <v>5.0599999999999996</v>
      </c>
      <c r="J260" t="s">
        <v>1244</v>
      </c>
      <c r="K260">
        <v>2018</v>
      </c>
    </row>
    <row r="261" spans="1:11">
      <c r="A261">
        <v>11.05</v>
      </c>
      <c r="B261" t="s">
        <v>1022</v>
      </c>
      <c r="C261">
        <v>2018</v>
      </c>
      <c r="D261" t="s">
        <v>1023</v>
      </c>
      <c r="G261" t="s">
        <v>235</v>
      </c>
      <c r="I261">
        <v>5.07</v>
      </c>
      <c r="J261" t="s">
        <v>32</v>
      </c>
      <c r="K261">
        <v>2018</v>
      </c>
    </row>
    <row r="262" spans="1:11">
      <c r="A262">
        <v>11.06</v>
      </c>
      <c r="B262" t="s">
        <v>511</v>
      </c>
      <c r="C262">
        <v>2018</v>
      </c>
      <c r="G262" t="s">
        <v>843</v>
      </c>
      <c r="I262">
        <v>5.09</v>
      </c>
      <c r="J262" t="s">
        <v>1228</v>
      </c>
      <c r="K262">
        <v>2018</v>
      </c>
    </row>
    <row r="263" spans="1:11">
      <c r="A263">
        <v>11.07</v>
      </c>
      <c r="B263" t="s">
        <v>523</v>
      </c>
      <c r="C263" t="s">
        <v>1336</v>
      </c>
      <c r="D263" t="s">
        <v>1439</v>
      </c>
      <c r="G263" t="s">
        <v>107</v>
      </c>
      <c r="I263">
        <v>5.0999999999999996</v>
      </c>
      <c r="J263" t="s">
        <v>1235</v>
      </c>
      <c r="K263">
        <v>2018</v>
      </c>
    </row>
    <row r="264" spans="1:11">
      <c r="A264">
        <v>11.08</v>
      </c>
      <c r="B264" t="s">
        <v>552</v>
      </c>
      <c r="C264" t="s">
        <v>1336</v>
      </c>
      <c r="G264" t="s">
        <v>227</v>
      </c>
      <c r="I264">
        <v>5.0999999999999996</v>
      </c>
      <c r="J264" t="s">
        <v>1235</v>
      </c>
      <c r="K264">
        <v>2018</v>
      </c>
    </row>
    <row r="265" spans="1:11">
      <c r="A265">
        <v>1.01</v>
      </c>
      <c r="B265" t="s">
        <v>1129</v>
      </c>
      <c r="C265">
        <v>2017</v>
      </c>
      <c r="D265" t="s">
        <v>1359</v>
      </c>
      <c r="E265" t="s">
        <v>1461</v>
      </c>
      <c r="G265" t="s">
        <v>454</v>
      </c>
      <c r="I265">
        <v>5.0999999999999996</v>
      </c>
      <c r="J265" t="s">
        <v>1235</v>
      </c>
      <c r="K265">
        <v>2018</v>
      </c>
    </row>
    <row r="266" spans="1:11">
      <c r="A266">
        <v>1.02</v>
      </c>
      <c r="B266" t="s">
        <v>1130</v>
      </c>
      <c r="C266">
        <v>2017</v>
      </c>
      <c r="D266" t="s">
        <v>292</v>
      </c>
      <c r="E266">
        <v>2</v>
      </c>
      <c r="G266" t="s">
        <v>221</v>
      </c>
      <c r="I266">
        <v>5.1100000000000003</v>
      </c>
      <c r="J266" t="s">
        <v>22</v>
      </c>
      <c r="K266">
        <v>2018</v>
      </c>
    </row>
    <row r="267" spans="1:11">
      <c r="A267">
        <v>1.03</v>
      </c>
      <c r="B267" t="s">
        <v>75</v>
      </c>
      <c r="C267">
        <v>2017</v>
      </c>
      <c r="D267" t="s">
        <v>291</v>
      </c>
      <c r="E267">
        <v>2</v>
      </c>
      <c r="G267" t="s">
        <v>453</v>
      </c>
      <c r="I267">
        <v>5.1100000000000003</v>
      </c>
      <c r="J267" t="s">
        <v>22</v>
      </c>
      <c r="K267">
        <v>2018</v>
      </c>
    </row>
    <row r="268" spans="1:11">
      <c r="A268">
        <v>1.04</v>
      </c>
      <c r="B268" t="s">
        <v>1132</v>
      </c>
      <c r="C268">
        <v>2017</v>
      </c>
      <c r="D268" t="s">
        <v>1137</v>
      </c>
      <c r="E268">
        <v>0</v>
      </c>
      <c r="G268" t="s">
        <v>108</v>
      </c>
      <c r="I268">
        <v>5.12</v>
      </c>
      <c r="J268" t="s">
        <v>31</v>
      </c>
      <c r="K268">
        <v>2018</v>
      </c>
    </row>
    <row r="269" spans="1:11">
      <c r="A269">
        <v>1.05</v>
      </c>
      <c r="B269" t="s">
        <v>1126</v>
      </c>
      <c r="C269">
        <v>2017</v>
      </c>
      <c r="D269" t="s">
        <v>295</v>
      </c>
      <c r="E269">
        <v>2</v>
      </c>
      <c r="G269" t="s">
        <v>234</v>
      </c>
      <c r="I269">
        <v>5.12</v>
      </c>
      <c r="J269" t="s">
        <v>31</v>
      </c>
      <c r="K269">
        <v>2018</v>
      </c>
    </row>
    <row r="270" spans="1:11">
      <c r="A270">
        <v>1.06</v>
      </c>
      <c r="B270" t="s">
        <v>674</v>
      </c>
      <c r="C270">
        <v>2017</v>
      </c>
      <c r="D270" t="s">
        <v>1136</v>
      </c>
      <c r="E270">
        <v>0</v>
      </c>
      <c r="G270" t="s">
        <v>119</v>
      </c>
      <c r="I270">
        <v>5.13</v>
      </c>
      <c r="J270" t="s">
        <v>40</v>
      </c>
      <c r="K270">
        <v>2018</v>
      </c>
    </row>
    <row r="271" spans="1:11">
      <c r="A271">
        <v>1.07</v>
      </c>
      <c r="B271" t="s">
        <v>1124</v>
      </c>
      <c r="C271">
        <v>2017</v>
      </c>
      <c r="D271" t="s">
        <v>288</v>
      </c>
      <c r="E271">
        <v>2</v>
      </c>
      <c r="G271" t="s">
        <v>246</v>
      </c>
      <c r="I271">
        <v>5.13</v>
      </c>
      <c r="J271" t="s">
        <v>40</v>
      </c>
      <c r="K271">
        <v>2018</v>
      </c>
    </row>
    <row r="272" spans="1:11">
      <c r="A272">
        <v>1.08</v>
      </c>
      <c r="B272" t="s">
        <v>1133</v>
      </c>
      <c r="C272">
        <v>2017</v>
      </c>
      <c r="D272" t="s">
        <v>1362</v>
      </c>
      <c r="E272" t="s">
        <v>1467</v>
      </c>
      <c r="G272" t="s">
        <v>455</v>
      </c>
      <c r="I272">
        <v>5.13</v>
      </c>
      <c r="J272" t="s">
        <v>40</v>
      </c>
      <c r="K272">
        <v>2018</v>
      </c>
    </row>
    <row r="273" spans="1:11">
      <c r="A273">
        <v>1.0900000000000001</v>
      </c>
      <c r="B273" t="s">
        <v>866</v>
      </c>
      <c r="C273">
        <v>2018</v>
      </c>
      <c r="G273" t="s">
        <v>236</v>
      </c>
      <c r="I273">
        <v>5.14</v>
      </c>
      <c r="J273" t="s">
        <v>33</v>
      </c>
      <c r="K273">
        <v>2018</v>
      </c>
    </row>
    <row r="274" spans="1:11">
      <c r="A274">
        <v>1.1000000000000001</v>
      </c>
      <c r="B274" t="s">
        <v>854</v>
      </c>
      <c r="C274">
        <v>2018</v>
      </c>
      <c r="G274" t="s">
        <v>1272</v>
      </c>
      <c r="I274">
        <v>5.14</v>
      </c>
      <c r="J274" t="s">
        <v>33</v>
      </c>
      <c r="K274">
        <v>2018</v>
      </c>
    </row>
    <row r="275" spans="1:11">
      <c r="A275">
        <v>1.1100000000000001</v>
      </c>
      <c r="B275" t="s">
        <v>864</v>
      </c>
      <c r="C275">
        <v>2018</v>
      </c>
      <c r="G275" t="s">
        <v>839</v>
      </c>
      <c r="I275">
        <v>5.15</v>
      </c>
      <c r="J275" t="s">
        <v>840</v>
      </c>
      <c r="K275">
        <v>2018</v>
      </c>
    </row>
    <row r="276" spans="1:11">
      <c r="A276">
        <v>1.1200000000000001</v>
      </c>
      <c r="B276" t="s">
        <v>856</v>
      </c>
      <c r="C276">
        <v>2018</v>
      </c>
      <c r="G276" t="s">
        <v>839</v>
      </c>
      <c r="I276">
        <v>5.15</v>
      </c>
      <c r="J276" t="s">
        <v>840</v>
      </c>
      <c r="K276">
        <v>2018</v>
      </c>
    </row>
    <row r="277" spans="1:11">
      <c r="A277">
        <v>1.1299999999999999</v>
      </c>
      <c r="B277" t="s">
        <v>858</v>
      </c>
      <c r="C277">
        <v>2018</v>
      </c>
      <c r="G277" t="s">
        <v>931</v>
      </c>
      <c r="I277">
        <v>5.15</v>
      </c>
      <c r="J277" t="s">
        <v>840</v>
      </c>
      <c r="K277">
        <v>2018</v>
      </c>
    </row>
    <row r="278" spans="1:11">
      <c r="A278">
        <v>1.1399999999999999</v>
      </c>
      <c r="B278" t="s">
        <v>870</v>
      </c>
      <c r="C278">
        <v>2017</v>
      </c>
      <c r="G278" t="s">
        <v>110</v>
      </c>
      <c r="I278">
        <v>5.16</v>
      </c>
      <c r="J278" t="s">
        <v>27</v>
      </c>
      <c r="K278">
        <v>2018</v>
      </c>
    </row>
    <row r="279" spans="1:11">
      <c r="A279">
        <v>1.1499999999999999</v>
      </c>
      <c r="B279" t="s">
        <v>862</v>
      </c>
      <c r="C279">
        <v>2018</v>
      </c>
      <c r="G279" t="s">
        <v>229</v>
      </c>
      <c r="I279">
        <v>5.16</v>
      </c>
      <c r="J279" t="s">
        <v>27</v>
      </c>
      <c r="K279">
        <v>2018</v>
      </c>
    </row>
    <row r="280" spans="1:11">
      <c r="A280">
        <v>1.1599999999999999</v>
      </c>
      <c r="B280" t="s">
        <v>868</v>
      </c>
      <c r="C280">
        <v>2018</v>
      </c>
      <c r="G280" t="s">
        <v>102</v>
      </c>
      <c r="I280">
        <v>5.17</v>
      </c>
      <c r="J280" t="s">
        <v>704</v>
      </c>
      <c r="K280">
        <v>2018</v>
      </c>
    </row>
    <row r="281" spans="1:11">
      <c r="A281">
        <v>1.17</v>
      </c>
      <c r="B281" t="s">
        <v>1125</v>
      </c>
      <c r="C281">
        <v>2017</v>
      </c>
      <c r="D281" t="s">
        <v>1365</v>
      </c>
      <c r="E281" t="s">
        <v>1467</v>
      </c>
      <c r="G281" t="s">
        <v>215</v>
      </c>
      <c r="I281">
        <v>5.17</v>
      </c>
      <c r="J281" t="s">
        <v>704</v>
      </c>
      <c r="K281">
        <v>2018</v>
      </c>
    </row>
    <row r="282" spans="1:11">
      <c r="A282">
        <v>1.18</v>
      </c>
      <c r="B282" t="s">
        <v>1123</v>
      </c>
      <c r="C282">
        <v>2017</v>
      </c>
      <c r="D282" t="s">
        <v>403</v>
      </c>
      <c r="E282">
        <v>0</v>
      </c>
      <c r="G282" t="s">
        <v>896</v>
      </c>
      <c r="I282">
        <v>5.18</v>
      </c>
      <c r="J282" t="s">
        <v>1239</v>
      </c>
      <c r="K282">
        <v>2018</v>
      </c>
    </row>
    <row r="283" spans="1:11">
      <c r="A283">
        <v>1.19</v>
      </c>
      <c r="B283" t="s">
        <v>1131</v>
      </c>
      <c r="C283">
        <v>2017</v>
      </c>
      <c r="G283" t="s">
        <v>1259</v>
      </c>
      <c r="H283" s="187" t="s">
        <v>1284</v>
      </c>
      <c r="I283">
        <v>5.18</v>
      </c>
      <c r="J283" t="s">
        <v>1239</v>
      </c>
      <c r="K283">
        <v>2018</v>
      </c>
    </row>
    <row r="284" spans="1:11">
      <c r="A284">
        <v>1.2</v>
      </c>
      <c r="B284" t="s">
        <v>1466</v>
      </c>
      <c r="C284" t="s">
        <v>1336</v>
      </c>
      <c r="G284" t="s">
        <v>898</v>
      </c>
      <c r="I284">
        <v>5.19</v>
      </c>
      <c r="J284" t="s">
        <v>1240</v>
      </c>
      <c r="K284">
        <v>2018</v>
      </c>
    </row>
    <row r="285" spans="1:11">
      <c r="A285">
        <v>1.21</v>
      </c>
      <c r="B285" t="s">
        <v>344</v>
      </c>
      <c r="C285">
        <v>2017</v>
      </c>
      <c r="G285" t="s">
        <v>900</v>
      </c>
      <c r="I285">
        <v>5.19</v>
      </c>
      <c r="J285" t="s">
        <v>1240</v>
      </c>
      <c r="K285">
        <v>2018</v>
      </c>
    </row>
    <row r="286" spans="1:11">
      <c r="A286">
        <v>1.22</v>
      </c>
      <c r="B286" t="s">
        <v>3</v>
      </c>
      <c r="C286">
        <v>2017</v>
      </c>
      <c r="D286" t="s">
        <v>196</v>
      </c>
      <c r="E286">
        <v>3</v>
      </c>
      <c r="G286" t="s">
        <v>355</v>
      </c>
      <c r="I286">
        <v>5.2</v>
      </c>
      <c r="J286" t="s">
        <v>1258</v>
      </c>
      <c r="K286">
        <v>2018</v>
      </c>
    </row>
    <row r="287" spans="1:11">
      <c r="A287">
        <v>2.0099999999999998</v>
      </c>
      <c r="B287" t="s">
        <v>1087</v>
      </c>
      <c r="C287">
        <v>2017</v>
      </c>
      <c r="D287" t="s">
        <v>204</v>
      </c>
      <c r="E287" t="s">
        <v>1103</v>
      </c>
      <c r="G287" t="s">
        <v>1257</v>
      </c>
      <c r="H287" s="188" t="s">
        <v>1292</v>
      </c>
      <c r="I287">
        <v>5.2</v>
      </c>
      <c r="J287" t="s">
        <v>1258</v>
      </c>
      <c r="K287">
        <v>2018</v>
      </c>
    </row>
    <row r="288" spans="1:11">
      <c r="A288">
        <v>2.0199999999999996</v>
      </c>
      <c r="B288" t="s">
        <v>1102</v>
      </c>
      <c r="C288">
        <v>2017</v>
      </c>
      <c r="G288" t="s">
        <v>487</v>
      </c>
      <c r="I288">
        <v>5.2</v>
      </c>
      <c r="J288" t="s">
        <v>1258</v>
      </c>
      <c r="K288">
        <v>2018</v>
      </c>
    </row>
    <row r="289" spans="1:11">
      <c r="A289">
        <v>2.0299999999999994</v>
      </c>
      <c r="B289" t="s">
        <v>1086</v>
      </c>
      <c r="C289">
        <v>2017</v>
      </c>
      <c r="D289" t="s">
        <v>201</v>
      </c>
      <c r="E289">
        <v>2</v>
      </c>
      <c r="G289" t="s">
        <v>391</v>
      </c>
      <c r="I289">
        <v>5.21</v>
      </c>
      <c r="J289" t="s">
        <v>16</v>
      </c>
      <c r="K289">
        <v>2018</v>
      </c>
    </row>
    <row r="290" spans="1:11">
      <c r="A290">
        <v>2.0399999999999991</v>
      </c>
      <c r="B290" t="s">
        <v>1090</v>
      </c>
      <c r="C290">
        <v>2017</v>
      </c>
      <c r="D290" t="s">
        <v>200</v>
      </c>
      <c r="E290">
        <v>3</v>
      </c>
      <c r="G290" t="s">
        <v>113</v>
      </c>
      <c r="I290">
        <v>5.22</v>
      </c>
      <c r="J290" t="s">
        <v>1236</v>
      </c>
      <c r="K290">
        <v>2018</v>
      </c>
    </row>
    <row r="291" spans="1:11">
      <c r="A291">
        <v>2.0499999999999989</v>
      </c>
      <c r="B291" t="s">
        <v>1091</v>
      </c>
      <c r="C291">
        <v>2017</v>
      </c>
      <c r="D291" t="s">
        <v>197</v>
      </c>
      <c r="E291">
        <v>2</v>
      </c>
      <c r="G291" t="s">
        <v>233</v>
      </c>
      <c r="I291">
        <v>5.22</v>
      </c>
      <c r="J291" t="s">
        <v>1236</v>
      </c>
      <c r="K291">
        <v>2018</v>
      </c>
    </row>
    <row r="292" spans="1:11">
      <c r="A292">
        <v>2.0599999999999987</v>
      </c>
      <c r="B292" t="s">
        <v>1093</v>
      </c>
      <c r="C292">
        <v>2017</v>
      </c>
      <c r="D292" t="s">
        <v>202</v>
      </c>
      <c r="E292">
        <v>3</v>
      </c>
      <c r="G292" t="s">
        <v>1253</v>
      </c>
      <c r="I292">
        <v>5.22</v>
      </c>
      <c r="J292" t="s">
        <v>1236</v>
      </c>
      <c r="K292">
        <v>2018</v>
      </c>
    </row>
    <row r="293" spans="1:11">
      <c r="A293">
        <v>2.0699999999999985</v>
      </c>
      <c r="B293" t="s">
        <v>4</v>
      </c>
      <c r="C293">
        <v>2017</v>
      </c>
      <c r="D293" t="s">
        <v>198</v>
      </c>
      <c r="E293">
        <v>2</v>
      </c>
      <c r="G293" t="s">
        <v>222</v>
      </c>
      <c r="I293">
        <v>5.23</v>
      </c>
      <c r="J293" t="s">
        <v>223</v>
      </c>
      <c r="K293">
        <v>2018</v>
      </c>
    </row>
    <row r="294" spans="1:11">
      <c r="A294">
        <v>2.0799999999999983</v>
      </c>
      <c r="B294" t="s">
        <v>1096</v>
      </c>
      <c r="C294">
        <v>2017</v>
      </c>
      <c r="G294" t="s">
        <v>112</v>
      </c>
      <c r="I294">
        <v>5.24</v>
      </c>
      <c r="J294" t="s">
        <v>1234</v>
      </c>
      <c r="K294">
        <v>2018</v>
      </c>
    </row>
    <row r="295" spans="1:11">
      <c r="A295">
        <v>2.0899999999999981</v>
      </c>
      <c r="B295" t="s">
        <v>1105</v>
      </c>
      <c r="C295">
        <v>2017</v>
      </c>
      <c r="D295" t="s">
        <v>1104</v>
      </c>
      <c r="E295">
        <v>0</v>
      </c>
      <c r="G295" t="s">
        <v>232</v>
      </c>
      <c r="I295">
        <v>5.24</v>
      </c>
      <c r="J295" t="s">
        <v>1234</v>
      </c>
      <c r="K295">
        <v>2018</v>
      </c>
    </row>
    <row r="296" spans="1:11">
      <c r="A296">
        <v>2.0999999999999979</v>
      </c>
      <c r="B296" t="s">
        <v>435</v>
      </c>
      <c r="C296">
        <v>2017</v>
      </c>
      <c r="D296" t="s">
        <v>1106</v>
      </c>
      <c r="E296">
        <v>0</v>
      </c>
      <c r="G296" t="s">
        <v>104</v>
      </c>
      <c r="I296">
        <v>5.25</v>
      </c>
      <c r="J296" t="s">
        <v>1233</v>
      </c>
      <c r="K296">
        <v>2018</v>
      </c>
    </row>
    <row r="297" spans="1:11">
      <c r="A297">
        <v>2.1099999999999977</v>
      </c>
      <c r="B297" t="s">
        <v>1367</v>
      </c>
      <c r="C297">
        <v>2017</v>
      </c>
      <c r="D297" t="s">
        <v>199</v>
      </c>
      <c r="E297">
        <v>2</v>
      </c>
      <c r="G297" t="s">
        <v>218</v>
      </c>
      <c r="I297">
        <v>5.25</v>
      </c>
      <c r="J297" t="s">
        <v>1233</v>
      </c>
      <c r="K297">
        <v>2018</v>
      </c>
    </row>
    <row r="298" spans="1:11">
      <c r="A298">
        <v>2.1199999999999974</v>
      </c>
      <c r="B298" t="s">
        <v>1095</v>
      </c>
      <c r="C298">
        <v>2017</v>
      </c>
      <c r="D298" t="s">
        <v>203</v>
      </c>
      <c r="E298">
        <v>2</v>
      </c>
      <c r="G298" t="s">
        <v>930</v>
      </c>
      <c r="I298">
        <v>5.25</v>
      </c>
      <c r="J298" t="s">
        <v>1233</v>
      </c>
      <c r="K298">
        <v>2018</v>
      </c>
    </row>
    <row r="299" spans="1:11">
      <c r="A299">
        <v>2.1299999999999972</v>
      </c>
      <c r="B299" t="s">
        <v>1100</v>
      </c>
      <c r="C299">
        <v>2017</v>
      </c>
      <c r="G299" t="s">
        <v>452</v>
      </c>
      <c r="I299">
        <v>5.25</v>
      </c>
      <c r="J299" t="s">
        <v>1233</v>
      </c>
      <c r="K299">
        <v>2018</v>
      </c>
    </row>
    <row r="300" spans="1:11">
      <c r="A300">
        <v>2.139999999999997</v>
      </c>
      <c r="B300" t="s">
        <v>1094</v>
      </c>
      <c r="C300" t="s">
        <v>1468</v>
      </c>
      <c r="G300" t="s">
        <v>117</v>
      </c>
      <c r="I300">
        <v>5.26</v>
      </c>
      <c r="J300" t="s">
        <v>1241</v>
      </c>
      <c r="K300">
        <v>2018</v>
      </c>
    </row>
    <row r="301" spans="1:11">
      <c r="A301">
        <v>2.1499999999999968</v>
      </c>
      <c r="B301" t="s">
        <v>1120</v>
      </c>
      <c r="C301" t="s">
        <v>1336</v>
      </c>
      <c r="G301" t="s">
        <v>1250</v>
      </c>
      <c r="I301">
        <v>5.26</v>
      </c>
      <c r="J301" t="s">
        <v>1241</v>
      </c>
      <c r="K301">
        <v>2018</v>
      </c>
    </row>
    <row r="302" spans="1:11">
      <c r="A302">
        <v>2.1599999999999966</v>
      </c>
      <c r="B302" t="s">
        <v>334</v>
      </c>
      <c r="C302" t="s">
        <v>1336</v>
      </c>
      <c r="D302" t="s">
        <v>379</v>
      </c>
      <c r="G302" t="s">
        <v>103</v>
      </c>
      <c r="I302">
        <v>5.27</v>
      </c>
      <c r="J302" t="s">
        <v>1231</v>
      </c>
      <c r="K302">
        <v>2018</v>
      </c>
    </row>
    <row r="303" spans="1:11">
      <c r="A303">
        <v>2.1699999999999964</v>
      </c>
      <c r="B303" t="s">
        <v>652</v>
      </c>
      <c r="C303">
        <v>2017</v>
      </c>
      <c r="D303" t="s">
        <v>617</v>
      </c>
      <c r="G303" t="s">
        <v>216</v>
      </c>
      <c r="I303">
        <v>5.27</v>
      </c>
      <c r="J303" t="s">
        <v>1231</v>
      </c>
      <c r="K303">
        <v>2018</v>
      </c>
    </row>
    <row r="304" spans="1:11">
      <c r="A304">
        <v>2.1799999999999962</v>
      </c>
      <c r="B304" t="s">
        <v>1098</v>
      </c>
      <c r="C304" t="s">
        <v>1469</v>
      </c>
      <c r="D304" t="s">
        <v>196</v>
      </c>
      <c r="G304" t="s">
        <v>530</v>
      </c>
      <c r="I304">
        <v>5.27</v>
      </c>
      <c r="J304" t="s">
        <v>1231</v>
      </c>
      <c r="K304">
        <v>2018</v>
      </c>
    </row>
    <row r="305" spans="1:11">
      <c r="A305">
        <v>3.01</v>
      </c>
      <c r="B305" t="s">
        <v>1281</v>
      </c>
      <c r="C305">
        <v>2017</v>
      </c>
      <c r="D305" t="s">
        <v>280</v>
      </c>
      <c r="E305">
        <v>2</v>
      </c>
      <c r="G305" t="s">
        <v>230</v>
      </c>
      <c r="I305">
        <v>5.28</v>
      </c>
      <c r="J305" t="s">
        <v>1246</v>
      </c>
      <c r="K305">
        <v>2017</v>
      </c>
    </row>
    <row r="306" spans="1:11">
      <c r="A306">
        <v>3.0199999999999996</v>
      </c>
      <c r="B306" t="s">
        <v>325</v>
      </c>
      <c r="C306">
        <v>2017</v>
      </c>
      <c r="G306" t="s">
        <v>1248</v>
      </c>
      <c r="I306">
        <v>5.28</v>
      </c>
      <c r="J306" t="s">
        <v>1246</v>
      </c>
      <c r="K306">
        <v>2017</v>
      </c>
    </row>
    <row r="307" spans="1:11">
      <c r="A307">
        <v>3.0299999999999994</v>
      </c>
      <c r="B307" t="s">
        <v>79</v>
      </c>
      <c r="C307">
        <v>2017</v>
      </c>
      <c r="D307" t="s">
        <v>299</v>
      </c>
      <c r="E307">
        <v>1</v>
      </c>
      <c r="G307" t="s">
        <v>217</v>
      </c>
      <c r="I307">
        <v>5.29</v>
      </c>
      <c r="J307" t="s">
        <v>491</v>
      </c>
      <c r="K307">
        <v>2018</v>
      </c>
    </row>
    <row r="308" spans="1:11">
      <c r="A308">
        <v>3.0399999999999991</v>
      </c>
      <c r="B308" t="s">
        <v>1280</v>
      </c>
      <c r="C308">
        <v>2017</v>
      </c>
      <c r="D308" t="s">
        <v>301</v>
      </c>
      <c r="E308">
        <v>0</v>
      </c>
      <c r="G308" t="s">
        <v>231</v>
      </c>
      <c r="I308">
        <v>5.29</v>
      </c>
      <c r="J308" t="s">
        <v>491</v>
      </c>
      <c r="K308">
        <v>2018</v>
      </c>
    </row>
    <row r="309" spans="1:11">
      <c r="A309">
        <v>3.0499999999999989</v>
      </c>
      <c r="B309" t="s">
        <v>978</v>
      </c>
      <c r="C309">
        <v>2017</v>
      </c>
      <c r="G309" t="s">
        <v>1266</v>
      </c>
      <c r="I309">
        <v>5.29</v>
      </c>
      <c r="J309" t="s">
        <v>491</v>
      </c>
      <c r="K309">
        <v>2018</v>
      </c>
    </row>
    <row r="310" spans="1:11">
      <c r="A310">
        <v>3.0599999999999987</v>
      </c>
      <c r="B310" t="s">
        <v>322</v>
      </c>
      <c r="C310">
        <v>2018</v>
      </c>
      <c r="G310" t="s">
        <v>845</v>
      </c>
      <c r="I310">
        <v>5.3</v>
      </c>
      <c r="J310" t="s">
        <v>846</v>
      </c>
      <c r="K310">
        <v>2018</v>
      </c>
    </row>
    <row r="311" spans="1:11">
      <c r="A311">
        <v>3.0699999999999985</v>
      </c>
      <c r="B311" t="s">
        <v>445</v>
      </c>
      <c r="C311">
        <v>2018</v>
      </c>
      <c r="G311" t="s">
        <v>845</v>
      </c>
      <c r="I311">
        <v>5.3</v>
      </c>
      <c r="J311" t="s">
        <v>846</v>
      </c>
      <c r="K311">
        <v>2018</v>
      </c>
    </row>
    <row r="312" spans="1:11">
      <c r="A312">
        <v>3.0799999999999983</v>
      </c>
      <c r="B312" t="s">
        <v>324</v>
      </c>
      <c r="C312" t="s">
        <v>1336</v>
      </c>
      <c r="G312" t="s">
        <v>1249</v>
      </c>
      <c r="I312">
        <v>5.3</v>
      </c>
      <c r="J312" t="s">
        <v>846</v>
      </c>
      <c r="K312">
        <v>2018</v>
      </c>
    </row>
    <row r="313" spans="1:11">
      <c r="A313">
        <v>3.0899999999999981</v>
      </c>
      <c r="B313" t="s">
        <v>1275</v>
      </c>
      <c r="C313" t="s">
        <v>1336</v>
      </c>
      <c r="G313" t="s">
        <v>841</v>
      </c>
      <c r="I313">
        <v>5.31</v>
      </c>
      <c r="J313" t="s">
        <v>842</v>
      </c>
      <c r="K313">
        <v>2018</v>
      </c>
    </row>
    <row r="314" spans="1:11">
      <c r="A314">
        <v>3.0999999999999979</v>
      </c>
      <c r="B314" t="s">
        <v>326</v>
      </c>
      <c r="C314" t="s">
        <v>1336</v>
      </c>
      <c r="D314" t="s">
        <v>281</v>
      </c>
      <c r="E314">
        <v>2</v>
      </c>
      <c r="G314" t="s">
        <v>841</v>
      </c>
      <c r="I314">
        <v>5.31</v>
      </c>
      <c r="J314" t="s">
        <v>842</v>
      </c>
      <c r="K314">
        <v>2018</v>
      </c>
    </row>
    <row r="315" spans="1:11">
      <c r="A315">
        <v>3.1099999999999977</v>
      </c>
      <c r="B315" t="s">
        <v>1277</v>
      </c>
      <c r="C315" t="s">
        <v>1336</v>
      </c>
      <c r="G315" t="s">
        <v>1264</v>
      </c>
      <c r="I315">
        <v>5.31</v>
      </c>
      <c r="J315" t="s">
        <v>842</v>
      </c>
      <c r="K315">
        <v>2018</v>
      </c>
    </row>
    <row r="316" spans="1:11">
      <c r="A316">
        <v>3.1199999999999974</v>
      </c>
      <c r="B316" t="s">
        <v>1279</v>
      </c>
      <c r="C316" t="s">
        <v>1336</v>
      </c>
      <c r="G316" t="s">
        <v>837</v>
      </c>
      <c r="I316">
        <v>5.32</v>
      </c>
      <c r="J316" t="s">
        <v>501</v>
      </c>
      <c r="K316">
        <v>2018</v>
      </c>
    </row>
    <row r="317" spans="1:11">
      <c r="A317">
        <v>3.1299999999999972</v>
      </c>
      <c r="B317" t="s">
        <v>1274</v>
      </c>
      <c r="C317" t="s">
        <v>1336</v>
      </c>
      <c r="G317" t="s">
        <v>837</v>
      </c>
      <c r="I317">
        <v>5.32</v>
      </c>
      <c r="J317" t="s">
        <v>501</v>
      </c>
      <c r="K317">
        <v>2018</v>
      </c>
    </row>
    <row r="318" spans="1:11">
      <c r="A318">
        <v>3.139999999999997</v>
      </c>
      <c r="B318" t="s">
        <v>1470</v>
      </c>
      <c r="G318" t="s">
        <v>1265</v>
      </c>
      <c r="I318">
        <v>5.32</v>
      </c>
      <c r="J318" t="s">
        <v>501</v>
      </c>
      <c r="K318">
        <v>2018</v>
      </c>
    </row>
    <row r="319" spans="1:11">
      <c r="A319">
        <v>4.01</v>
      </c>
      <c r="B319" t="s">
        <v>1143</v>
      </c>
      <c r="D319" t="s">
        <v>261</v>
      </c>
      <c r="G319" t="s">
        <v>1267</v>
      </c>
      <c r="I319">
        <v>5.33</v>
      </c>
      <c r="J319" t="s">
        <v>585</v>
      </c>
      <c r="K319">
        <v>2018</v>
      </c>
    </row>
    <row r="320" spans="1:11">
      <c r="A320">
        <v>4.0199999999999996</v>
      </c>
      <c r="B320" t="s">
        <v>1152</v>
      </c>
      <c r="D320" t="s">
        <v>248</v>
      </c>
      <c r="G320" t="s">
        <v>1273</v>
      </c>
      <c r="I320">
        <v>5.33</v>
      </c>
      <c r="J320" t="s">
        <v>585</v>
      </c>
      <c r="K320">
        <v>2018</v>
      </c>
    </row>
    <row r="321" spans="1:11">
      <c r="A321">
        <v>4.03</v>
      </c>
      <c r="B321" t="s">
        <v>1149</v>
      </c>
      <c r="D321" t="s">
        <v>264</v>
      </c>
      <c r="G321" t="s">
        <v>224</v>
      </c>
      <c r="I321">
        <v>5.34</v>
      </c>
      <c r="J321" t="s">
        <v>23</v>
      </c>
      <c r="K321">
        <v>2018</v>
      </c>
    </row>
    <row r="322" spans="1:11">
      <c r="A322">
        <v>4.04</v>
      </c>
      <c r="B322" t="s">
        <v>1147</v>
      </c>
      <c r="D322" t="s">
        <v>249</v>
      </c>
      <c r="G322" t="s">
        <v>105</v>
      </c>
      <c r="I322">
        <v>5.35</v>
      </c>
      <c r="J322" t="s">
        <v>1243</v>
      </c>
      <c r="K322">
        <v>2018</v>
      </c>
    </row>
    <row r="323" spans="1:11">
      <c r="A323">
        <v>4.05</v>
      </c>
      <c r="B323" t="s">
        <v>1151</v>
      </c>
      <c r="G323" t="s">
        <v>219</v>
      </c>
      <c r="I323">
        <v>5.35</v>
      </c>
      <c r="J323" t="s">
        <v>1243</v>
      </c>
      <c r="K323">
        <v>2018</v>
      </c>
    </row>
    <row r="324" spans="1:11">
      <c r="A324">
        <v>4.0599999999999996</v>
      </c>
      <c r="B324" t="s">
        <v>1163</v>
      </c>
      <c r="D324" t="s">
        <v>257</v>
      </c>
      <c r="G324" t="s">
        <v>1252</v>
      </c>
      <c r="I324">
        <v>5.35</v>
      </c>
      <c r="J324" t="s">
        <v>1243</v>
      </c>
      <c r="K324">
        <v>2018</v>
      </c>
    </row>
    <row r="325" spans="1:11">
      <c r="A325">
        <v>4.07</v>
      </c>
      <c r="B325" t="s">
        <v>1178</v>
      </c>
      <c r="D325" t="s">
        <v>270</v>
      </c>
      <c r="G325" t="s">
        <v>106</v>
      </c>
      <c r="I325">
        <v>5.36</v>
      </c>
      <c r="J325" t="s">
        <v>184</v>
      </c>
      <c r="K325">
        <v>2018</v>
      </c>
    </row>
    <row r="326" spans="1:11">
      <c r="A326">
        <v>4.08</v>
      </c>
      <c r="B326" t="s">
        <v>1150</v>
      </c>
      <c r="G326" t="s">
        <v>220</v>
      </c>
      <c r="I326">
        <v>5.36</v>
      </c>
      <c r="J326" t="s">
        <v>184</v>
      </c>
      <c r="K326">
        <v>2018</v>
      </c>
    </row>
    <row r="327" spans="1:11">
      <c r="A327">
        <v>4.09</v>
      </c>
      <c r="B327" t="s">
        <v>1175</v>
      </c>
      <c r="D327" t="s">
        <v>259</v>
      </c>
      <c r="G327" t="s">
        <v>1384</v>
      </c>
      <c r="I327">
        <v>5.36</v>
      </c>
      <c r="J327" t="s">
        <v>184</v>
      </c>
      <c r="K327">
        <v>2018</v>
      </c>
    </row>
    <row r="328" spans="1:11">
      <c r="A328">
        <v>4.0999999999999996</v>
      </c>
      <c r="B328" t="s">
        <v>1155</v>
      </c>
      <c r="D328" t="s">
        <v>266</v>
      </c>
      <c r="G328" t="s">
        <v>213</v>
      </c>
      <c r="I328">
        <v>5.37</v>
      </c>
      <c r="J328" t="s">
        <v>18</v>
      </c>
      <c r="K328">
        <v>2018</v>
      </c>
    </row>
    <row r="329" spans="1:11">
      <c r="A329">
        <v>4.1100000000000003</v>
      </c>
      <c r="B329" t="s">
        <v>1169</v>
      </c>
      <c r="D329" t="s">
        <v>253</v>
      </c>
      <c r="G329" t="s">
        <v>1251</v>
      </c>
      <c r="I329">
        <v>5.37</v>
      </c>
      <c r="J329" t="s">
        <v>18</v>
      </c>
      <c r="K329">
        <v>2018</v>
      </c>
    </row>
    <row r="330" spans="1:11">
      <c r="A330">
        <v>4.12</v>
      </c>
      <c r="B330" t="s">
        <v>1209</v>
      </c>
      <c r="G330" t="s">
        <v>450</v>
      </c>
      <c r="I330">
        <v>5.37</v>
      </c>
      <c r="J330" t="s">
        <v>18</v>
      </c>
      <c r="K330">
        <v>2018</v>
      </c>
    </row>
    <row r="331" spans="1:11">
      <c r="A331">
        <v>4.13</v>
      </c>
      <c r="B331" t="s">
        <v>1146</v>
      </c>
      <c r="D331" t="s">
        <v>263</v>
      </c>
      <c r="G331" t="s">
        <v>225</v>
      </c>
      <c r="I331">
        <v>5.38</v>
      </c>
      <c r="J331" t="s">
        <v>1245</v>
      </c>
      <c r="K331">
        <v>2018</v>
      </c>
    </row>
    <row r="332" spans="1:11">
      <c r="A332">
        <v>4.1399999999999997</v>
      </c>
      <c r="B332" t="s">
        <v>1154</v>
      </c>
      <c r="D332" t="s">
        <v>262</v>
      </c>
      <c r="G332" t="s">
        <v>1247</v>
      </c>
      <c r="I332">
        <v>5.38</v>
      </c>
      <c r="J332" t="s">
        <v>1245</v>
      </c>
      <c r="K332">
        <v>2018</v>
      </c>
    </row>
    <row r="333" spans="1:11">
      <c r="A333">
        <v>4.1500000000000004</v>
      </c>
      <c r="B333" t="s">
        <v>1148</v>
      </c>
      <c r="D333" t="s">
        <v>267</v>
      </c>
      <c r="G333" t="s">
        <v>109</v>
      </c>
      <c r="I333">
        <v>5.39</v>
      </c>
      <c r="J333" t="s">
        <v>1232</v>
      </c>
      <c r="K333">
        <v>2018</v>
      </c>
    </row>
    <row r="334" spans="1:11">
      <c r="A334">
        <v>4.16</v>
      </c>
      <c r="B334" t="s">
        <v>1158</v>
      </c>
      <c r="D334" t="s">
        <v>272</v>
      </c>
      <c r="G334" t="s">
        <v>228</v>
      </c>
      <c r="I334">
        <v>5.39</v>
      </c>
      <c r="J334" t="s">
        <v>1232</v>
      </c>
      <c r="K334">
        <v>2018</v>
      </c>
    </row>
    <row r="335" spans="1:11">
      <c r="A335">
        <v>4.17</v>
      </c>
      <c r="B335" t="s">
        <v>1181</v>
      </c>
      <c r="D335" t="s">
        <v>275</v>
      </c>
      <c r="G335" t="s">
        <v>314</v>
      </c>
      <c r="I335">
        <v>5.4</v>
      </c>
      <c r="J335" t="s">
        <v>336</v>
      </c>
      <c r="K335">
        <v>2018</v>
      </c>
    </row>
    <row r="336" spans="1:11">
      <c r="A336">
        <v>4.18</v>
      </c>
      <c r="B336" t="s">
        <v>1171</v>
      </c>
      <c r="D336" t="s">
        <v>394</v>
      </c>
      <c r="G336" t="s">
        <v>393</v>
      </c>
      <c r="I336">
        <v>5.4</v>
      </c>
      <c r="J336" t="s">
        <v>336</v>
      </c>
      <c r="K336">
        <v>2018</v>
      </c>
    </row>
    <row r="337" spans="1:11">
      <c r="A337">
        <v>4.1900000000000004</v>
      </c>
      <c r="B337" t="s">
        <v>1172</v>
      </c>
      <c r="D337" t="s">
        <v>618</v>
      </c>
      <c r="G337" t="s">
        <v>929</v>
      </c>
      <c r="I337">
        <v>5.4</v>
      </c>
      <c r="J337" t="s">
        <v>336</v>
      </c>
      <c r="K337">
        <v>2018</v>
      </c>
    </row>
    <row r="338" spans="1:11">
      <c r="A338">
        <v>4.2</v>
      </c>
      <c r="B338" t="s">
        <v>1161</v>
      </c>
      <c r="D338" t="s">
        <v>268</v>
      </c>
      <c r="G338" t="s">
        <v>111</v>
      </c>
      <c r="I338">
        <v>5.41</v>
      </c>
      <c r="J338" t="s">
        <v>38</v>
      </c>
      <c r="K338">
        <v>2018</v>
      </c>
    </row>
    <row r="339" spans="1:11">
      <c r="A339">
        <v>4.21</v>
      </c>
      <c r="B339" t="s">
        <v>1185</v>
      </c>
      <c r="D339" t="s">
        <v>398</v>
      </c>
      <c r="G339" t="s">
        <v>244</v>
      </c>
      <c r="I339">
        <v>5.41</v>
      </c>
      <c r="J339" t="s">
        <v>38</v>
      </c>
      <c r="K339">
        <v>2018</v>
      </c>
    </row>
    <row r="340" spans="1:11">
      <c r="A340">
        <v>4.22</v>
      </c>
      <c r="B340" t="s">
        <v>1179</v>
      </c>
      <c r="D340" t="s">
        <v>273</v>
      </c>
      <c r="G340" t="s">
        <v>847</v>
      </c>
      <c r="I340">
        <v>5.42</v>
      </c>
      <c r="J340" t="s">
        <v>1229</v>
      </c>
      <c r="K340">
        <v>2018</v>
      </c>
    </row>
    <row r="341" spans="1:11">
      <c r="A341">
        <v>4.2300000000000004</v>
      </c>
      <c r="B341" t="s">
        <v>1184</v>
      </c>
      <c r="D341" t="s">
        <v>397</v>
      </c>
      <c r="G341" t="s">
        <v>226</v>
      </c>
      <c r="I341">
        <v>5.42</v>
      </c>
      <c r="J341" t="s">
        <v>1229</v>
      </c>
      <c r="K341">
        <v>2018</v>
      </c>
    </row>
    <row r="342" spans="1:11">
      <c r="A342">
        <v>4.24</v>
      </c>
      <c r="B342" t="s">
        <v>1188</v>
      </c>
      <c r="D342" t="s">
        <v>619</v>
      </c>
      <c r="G342" t="s">
        <v>1254</v>
      </c>
      <c r="H342" t="s">
        <v>1318</v>
      </c>
      <c r="I342">
        <v>5.43</v>
      </c>
      <c r="J342" t="s">
        <v>1255</v>
      </c>
      <c r="K342">
        <v>2018</v>
      </c>
    </row>
    <row r="343" spans="1:11">
      <c r="A343">
        <v>4.25</v>
      </c>
      <c r="B343" t="s">
        <v>1204</v>
      </c>
      <c r="D343" t="s">
        <v>937</v>
      </c>
      <c r="G343" t="s">
        <v>1269</v>
      </c>
      <c r="I343">
        <v>5.44</v>
      </c>
      <c r="J343" t="s">
        <v>1270</v>
      </c>
      <c r="K343">
        <v>2018</v>
      </c>
    </row>
    <row r="344" spans="1:11">
      <c r="A344">
        <v>4.26</v>
      </c>
      <c r="B344" t="s">
        <v>1159</v>
      </c>
      <c r="D344" t="s">
        <v>939</v>
      </c>
      <c r="G344" t="s">
        <v>120</v>
      </c>
      <c r="I344">
        <v>5.45</v>
      </c>
      <c r="J344" t="s">
        <v>1225</v>
      </c>
      <c r="K344">
        <v>2018</v>
      </c>
    </row>
    <row r="345" spans="1:11">
      <c r="A345">
        <v>4.2699999999999996</v>
      </c>
      <c r="B345" t="s">
        <v>1160</v>
      </c>
      <c r="D345" t="s">
        <v>938</v>
      </c>
      <c r="G345" t="s">
        <v>1268</v>
      </c>
      <c r="I345">
        <v>5.45</v>
      </c>
      <c r="J345" t="s">
        <v>1225</v>
      </c>
      <c r="K345">
        <v>2018</v>
      </c>
    </row>
    <row r="346" spans="1:11">
      <c r="A346">
        <v>4.28</v>
      </c>
      <c r="B346" t="s">
        <v>1164</v>
      </c>
      <c r="D346" t="s">
        <v>940</v>
      </c>
      <c r="G346" t="s">
        <v>118</v>
      </c>
      <c r="I346">
        <v>5.46</v>
      </c>
      <c r="J346" t="s">
        <v>1227</v>
      </c>
      <c r="K346">
        <v>2018</v>
      </c>
    </row>
    <row r="347" spans="1:11">
      <c r="A347">
        <v>4.29</v>
      </c>
      <c r="B347" t="s">
        <v>1165</v>
      </c>
      <c r="D347" t="s">
        <v>941</v>
      </c>
      <c r="G347" t="s">
        <v>243</v>
      </c>
      <c r="I347">
        <v>5.46</v>
      </c>
      <c r="J347" t="s">
        <v>1227</v>
      </c>
      <c r="K347">
        <v>2018</v>
      </c>
    </row>
    <row r="348" spans="1:11">
      <c r="A348">
        <v>4.3</v>
      </c>
      <c r="B348" t="s">
        <v>1166</v>
      </c>
      <c r="D348" t="s">
        <v>943</v>
      </c>
      <c r="G348" t="s">
        <v>1261</v>
      </c>
      <c r="I348">
        <v>5.46</v>
      </c>
      <c r="J348" t="s">
        <v>1227</v>
      </c>
      <c r="K348">
        <v>2018</v>
      </c>
    </row>
    <row r="349" spans="1:11">
      <c r="A349">
        <v>4.3099999999999996</v>
      </c>
      <c r="B349" t="s">
        <v>1168</v>
      </c>
      <c r="G349" t="s">
        <v>172</v>
      </c>
      <c r="I349">
        <v>5.47</v>
      </c>
      <c r="J349" t="s">
        <v>171</v>
      </c>
      <c r="K349">
        <v>2018</v>
      </c>
    </row>
    <row r="350" spans="1:11">
      <c r="A350">
        <v>4.32</v>
      </c>
      <c r="B350" t="s">
        <v>1170</v>
      </c>
      <c r="D350" t="s">
        <v>942</v>
      </c>
      <c r="G350" t="s">
        <v>385</v>
      </c>
      <c r="I350">
        <v>5.47</v>
      </c>
      <c r="J350" t="s">
        <v>171</v>
      </c>
      <c r="K350">
        <v>2018</v>
      </c>
    </row>
    <row r="351" spans="1:11">
      <c r="A351">
        <v>4.33</v>
      </c>
      <c r="B351" t="s">
        <v>1186</v>
      </c>
      <c r="D351" t="s">
        <v>399</v>
      </c>
      <c r="G351" t="s">
        <v>1387</v>
      </c>
      <c r="I351">
        <v>5.47</v>
      </c>
      <c r="J351" t="s">
        <v>171</v>
      </c>
      <c r="K351">
        <v>2018</v>
      </c>
    </row>
    <row r="352" spans="1:11">
      <c r="A352">
        <v>4.34</v>
      </c>
      <c r="B352" t="s">
        <v>1180</v>
      </c>
      <c r="D352" t="s">
        <v>274</v>
      </c>
      <c r="G352" t="s">
        <v>932</v>
      </c>
      <c r="I352">
        <v>5.48</v>
      </c>
      <c r="J352" t="s">
        <v>33</v>
      </c>
      <c r="K352">
        <v>2018</v>
      </c>
    </row>
    <row r="353" spans="1:11">
      <c r="A353">
        <v>4.3499999999999996</v>
      </c>
      <c r="B353" t="s">
        <v>1182</v>
      </c>
      <c r="D353" t="s">
        <v>276</v>
      </c>
      <c r="G353" t="s">
        <v>115</v>
      </c>
      <c r="I353">
        <v>5.49</v>
      </c>
      <c r="J353" t="s">
        <v>1237</v>
      </c>
      <c r="K353">
        <v>2018</v>
      </c>
    </row>
    <row r="354" spans="1:11">
      <c r="A354">
        <v>4.3600000000000003</v>
      </c>
      <c r="B354" t="s">
        <v>1187</v>
      </c>
      <c r="D354" t="s">
        <v>401</v>
      </c>
      <c r="G354" t="s">
        <v>240</v>
      </c>
      <c r="I354">
        <v>5.49</v>
      </c>
      <c r="J354" t="s">
        <v>1237</v>
      </c>
      <c r="K354">
        <v>2018</v>
      </c>
    </row>
    <row r="355" spans="1:11">
      <c r="A355">
        <v>4.37</v>
      </c>
      <c r="B355" t="s">
        <v>1153</v>
      </c>
      <c r="D355" t="s">
        <v>265</v>
      </c>
      <c r="G355" t="s">
        <v>114</v>
      </c>
      <c r="I355">
        <v>5.5</v>
      </c>
      <c r="J355" t="s">
        <v>1238</v>
      </c>
      <c r="K355">
        <v>2018</v>
      </c>
    </row>
    <row r="356" spans="1:11">
      <c r="A356">
        <v>4.38</v>
      </c>
      <c r="B356" t="s">
        <v>1162</v>
      </c>
      <c r="D356" t="s">
        <v>271</v>
      </c>
      <c r="G356" t="s">
        <v>237</v>
      </c>
      <c r="I356">
        <v>5.5</v>
      </c>
      <c r="J356" t="s">
        <v>1238</v>
      </c>
      <c r="K356">
        <v>2018</v>
      </c>
    </row>
    <row r="357" spans="1:11">
      <c r="A357">
        <v>4.3899999999999997</v>
      </c>
      <c r="B357" t="s">
        <v>1207</v>
      </c>
      <c r="G357" t="s">
        <v>116</v>
      </c>
      <c r="I357">
        <v>5.51</v>
      </c>
      <c r="J357" t="s">
        <v>1242</v>
      </c>
      <c r="K357">
        <v>2018</v>
      </c>
    </row>
    <row r="358" spans="1:11">
      <c r="A358">
        <v>4.4000000000000004</v>
      </c>
      <c r="B358" t="s">
        <v>1157</v>
      </c>
      <c r="D358" t="s">
        <v>251</v>
      </c>
      <c r="G358" t="s">
        <v>242</v>
      </c>
      <c r="I358">
        <v>5.51</v>
      </c>
      <c r="J358" t="s">
        <v>1242</v>
      </c>
      <c r="K358">
        <v>2018</v>
      </c>
    </row>
    <row r="359" spans="1:11">
      <c r="A359">
        <v>4.41</v>
      </c>
      <c r="B359" t="s">
        <v>1156</v>
      </c>
      <c r="D359" t="s">
        <v>252</v>
      </c>
      <c r="G359" t="s">
        <v>318</v>
      </c>
      <c r="H359" t="s">
        <v>1475</v>
      </c>
      <c r="I359">
        <v>5.52</v>
      </c>
      <c r="J359" t="s">
        <v>1389</v>
      </c>
    </row>
    <row r="360" spans="1:11">
      <c r="A360">
        <v>4.42</v>
      </c>
      <c r="B360" t="s">
        <v>1176</v>
      </c>
      <c r="D360" t="s">
        <v>260</v>
      </c>
      <c r="G360" t="s">
        <v>419</v>
      </c>
      <c r="H360">
        <v>5</v>
      </c>
      <c r="I360">
        <v>6.01</v>
      </c>
      <c r="J360" t="s">
        <v>80</v>
      </c>
      <c r="K360">
        <v>2017</v>
      </c>
    </row>
    <row r="361" spans="1:11">
      <c r="A361">
        <v>4.43</v>
      </c>
      <c r="B361" t="s">
        <v>1221</v>
      </c>
      <c r="G361" t="s">
        <v>300</v>
      </c>
      <c r="H361">
        <v>0</v>
      </c>
      <c r="I361">
        <v>6.01</v>
      </c>
      <c r="J361" t="s">
        <v>80</v>
      </c>
      <c r="K361">
        <v>2017</v>
      </c>
    </row>
    <row r="362" spans="1:11">
      <c r="A362">
        <v>4.4400000000000004</v>
      </c>
      <c r="B362" t="s">
        <v>1144</v>
      </c>
      <c r="D362" t="s">
        <v>255</v>
      </c>
      <c r="G362" t="s">
        <v>1283</v>
      </c>
      <c r="H362" t="s">
        <v>1284</v>
      </c>
      <c r="I362">
        <v>6.02</v>
      </c>
      <c r="J362" t="s">
        <v>527</v>
      </c>
      <c r="K362">
        <v>2017</v>
      </c>
    </row>
    <row r="363" spans="1:11">
      <c r="A363">
        <v>4.45</v>
      </c>
      <c r="B363" t="s">
        <v>1183</v>
      </c>
      <c r="D363" t="s">
        <v>396</v>
      </c>
      <c r="G363" t="s">
        <v>1285</v>
      </c>
      <c r="H363">
        <v>1</v>
      </c>
      <c r="I363">
        <v>6.02</v>
      </c>
      <c r="J363" t="s">
        <v>527</v>
      </c>
      <c r="K363">
        <v>2017</v>
      </c>
    </row>
    <row r="364" spans="1:11">
      <c r="A364">
        <v>4.46</v>
      </c>
      <c r="B364" t="s">
        <v>1174</v>
      </c>
      <c r="D364" t="s">
        <v>924</v>
      </c>
      <c r="G364">
        <v>15.5</v>
      </c>
      <c r="I364">
        <v>6.03</v>
      </c>
      <c r="J364" t="s">
        <v>556</v>
      </c>
      <c r="K364">
        <v>2017</v>
      </c>
    </row>
    <row r="365" spans="1:11">
      <c r="A365">
        <v>4.47</v>
      </c>
      <c r="B365" t="s">
        <v>1167</v>
      </c>
      <c r="D365" t="s">
        <v>208</v>
      </c>
      <c r="G365" t="s">
        <v>1286</v>
      </c>
      <c r="H365" t="s">
        <v>1287</v>
      </c>
      <c r="I365">
        <v>6.03</v>
      </c>
      <c r="J365" t="s">
        <v>556</v>
      </c>
      <c r="K365">
        <v>2017</v>
      </c>
    </row>
    <row r="366" spans="1:11">
      <c r="A366">
        <v>4.4800000000000004</v>
      </c>
      <c r="B366" t="s">
        <v>1145</v>
      </c>
      <c r="G366" t="s">
        <v>1288</v>
      </c>
      <c r="H366">
        <v>4</v>
      </c>
      <c r="I366">
        <v>6.03</v>
      </c>
      <c r="J366" t="s">
        <v>556</v>
      </c>
      <c r="K366">
        <v>2017</v>
      </c>
    </row>
    <row r="367" spans="1:11">
      <c r="A367">
        <v>4.49</v>
      </c>
      <c r="B367" t="s">
        <v>1177</v>
      </c>
      <c r="D367" t="s">
        <v>269</v>
      </c>
      <c r="G367">
        <v>15.4</v>
      </c>
      <c r="I367">
        <v>6.04</v>
      </c>
      <c r="J367" t="s">
        <v>595</v>
      </c>
      <c r="K367">
        <v>2018</v>
      </c>
    </row>
    <row r="368" spans="1:11">
      <c r="A368">
        <v>4.5</v>
      </c>
      <c r="B368" t="s">
        <v>1223</v>
      </c>
      <c r="G368" s="103" t="s">
        <v>1289</v>
      </c>
      <c r="H368" t="s">
        <v>1290</v>
      </c>
      <c r="I368">
        <v>6.04</v>
      </c>
      <c r="J368" t="s">
        <v>595</v>
      </c>
      <c r="K368">
        <v>2018</v>
      </c>
    </row>
    <row r="369" spans="1:11">
      <c r="A369">
        <v>4.51</v>
      </c>
      <c r="B369" t="s">
        <v>1214</v>
      </c>
      <c r="G369" t="s">
        <v>594</v>
      </c>
      <c r="H369">
        <v>1</v>
      </c>
      <c r="I369">
        <v>6.04</v>
      </c>
      <c r="J369" t="s">
        <v>595</v>
      </c>
      <c r="K369">
        <v>2018</v>
      </c>
    </row>
    <row r="370" spans="1:11">
      <c r="A370">
        <v>4.5199999999999996</v>
      </c>
      <c r="B370" t="s">
        <v>1173</v>
      </c>
      <c r="D370" t="s">
        <v>250</v>
      </c>
      <c r="G370" t="s">
        <v>1392</v>
      </c>
      <c r="H370" t="s">
        <v>1292</v>
      </c>
      <c r="I370">
        <v>6.05</v>
      </c>
      <c r="J370" t="s">
        <v>1293</v>
      </c>
      <c r="K370">
        <v>2017</v>
      </c>
    </row>
    <row r="371" spans="1:11">
      <c r="A371">
        <v>4.53</v>
      </c>
      <c r="B371" t="s">
        <v>1378</v>
      </c>
      <c r="G371" t="s">
        <v>1294</v>
      </c>
      <c r="H371" t="s">
        <v>1295</v>
      </c>
      <c r="I371">
        <v>6.06</v>
      </c>
      <c r="J371" t="s">
        <v>597</v>
      </c>
      <c r="K371">
        <v>2018</v>
      </c>
    </row>
    <row r="372" spans="1:11">
      <c r="A372">
        <v>5.01</v>
      </c>
      <c r="B372" t="s">
        <v>1226</v>
      </c>
      <c r="C372">
        <v>2018</v>
      </c>
      <c r="D372" t="s">
        <v>835</v>
      </c>
      <c r="G372" t="s">
        <v>596</v>
      </c>
      <c r="H372">
        <v>4</v>
      </c>
      <c r="I372">
        <v>6.06</v>
      </c>
      <c r="J372" t="s">
        <v>597</v>
      </c>
      <c r="K372">
        <v>2018</v>
      </c>
    </row>
    <row r="373" spans="1:11">
      <c r="A373">
        <v>5.0199999999999996</v>
      </c>
      <c r="B373" t="s">
        <v>682</v>
      </c>
      <c r="C373">
        <v>2018</v>
      </c>
      <c r="D373" t="s">
        <v>239</v>
      </c>
      <c r="G373" s="103" t="s">
        <v>345</v>
      </c>
      <c r="H373">
        <v>1</v>
      </c>
      <c r="I373">
        <v>6.07</v>
      </c>
      <c r="J373" t="s">
        <v>1296</v>
      </c>
      <c r="K373">
        <v>2017</v>
      </c>
    </row>
    <row r="374" spans="1:11">
      <c r="A374">
        <v>5.0299999999999994</v>
      </c>
      <c r="B374" t="s">
        <v>1230</v>
      </c>
      <c r="C374">
        <v>2018</v>
      </c>
      <c r="G374" t="s">
        <v>1297</v>
      </c>
      <c r="H374" t="s">
        <v>1290</v>
      </c>
      <c r="I374">
        <v>6.07</v>
      </c>
      <c r="J374" t="s">
        <v>1296</v>
      </c>
      <c r="K374">
        <v>2017</v>
      </c>
    </row>
    <row r="375" spans="1:11">
      <c r="A375">
        <v>5.0399999999999991</v>
      </c>
      <c r="B375" t="s">
        <v>593</v>
      </c>
      <c r="C375">
        <v>2018</v>
      </c>
      <c r="G375" t="s">
        <v>1298</v>
      </c>
      <c r="H375">
        <v>1</v>
      </c>
      <c r="I375">
        <v>6.07</v>
      </c>
      <c r="J375" t="s">
        <v>1296</v>
      </c>
      <c r="K375">
        <v>2017</v>
      </c>
    </row>
    <row r="376" spans="1:11">
      <c r="A376">
        <v>5.05</v>
      </c>
      <c r="B376" t="s">
        <v>1030</v>
      </c>
      <c r="C376">
        <v>2018</v>
      </c>
      <c r="D376" t="s">
        <v>238</v>
      </c>
      <c r="G376" t="s">
        <v>1299</v>
      </c>
      <c r="I376">
        <v>6.08</v>
      </c>
      <c r="J376" t="s">
        <v>1300</v>
      </c>
      <c r="K376">
        <v>2017</v>
      </c>
    </row>
    <row r="377" spans="1:11">
      <c r="A377">
        <v>5.0599999999999996</v>
      </c>
      <c r="B377" t="s">
        <v>1244</v>
      </c>
      <c r="C377">
        <v>2018</v>
      </c>
      <c r="D377" t="s">
        <v>392</v>
      </c>
      <c r="G377" t="s">
        <v>358</v>
      </c>
      <c r="H377" t="s">
        <v>1290</v>
      </c>
      <c r="I377">
        <v>6.08</v>
      </c>
      <c r="J377" t="s">
        <v>1300</v>
      </c>
      <c r="K377">
        <v>2017</v>
      </c>
    </row>
    <row r="378" spans="1:11">
      <c r="A378">
        <v>5.07</v>
      </c>
      <c r="B378" t="s">
        <v>32</v>
      </c>
      <c r="C378">
        <v>2018</v>
      </c>
      <c r="D378" t="s">
        <v>235</v>
      </c>
      <c r="G378" t="s">
        <v>485</v>
      </c>
      <c r="H378">
        <v>0</v>
      </c>
      <c r="I378">
        <v>6.08</v>
      </c>
      <c r="J378" t="s">
        <v>1300</v>
      </c>
      <c r="K378">
        <v>2017</v>
      </c>
    </row>
    <row r="379" spans="1:11">
      <c r="A379">
        <v>5.08</v>
      </c>
      <c r="B379" t="s">
        <v>1473</v>
      </c>
      <c r="C379">
        <v>2018</v>
      </c>
      <c r="G379">
        <v>14.3</v>
      </c>
      <c r="I379">
        <v>6.09</v>
      </c>
      <c r="J379" t="s">
        <v>1301</v>
      </c>
      <c r="K379">
        <v>2017</v>
      </c>
    </row>
    <row r="380" spans="1:11">
      <c r="A380">
        <v>5.09</v>
      </c>
      <c r="B380" t="s">
        <v>1228</v>
      </c>
      <c r="C380">
        <v>2018</v>
      </c>
      <c r="G380" t="s">
        <v>418</v>
      </c>
      <c r="H380">
        <v>6</v>
      </c>
      <c r="I380">
        <v>6.09</v>
      </c>
      <c r="J380" t="s">
        <v>1301</v>
      </c>
      <c r="K380">
        <v>2017</v>
      </c>
    </row>
    <row r="381" spans="1:11">
      <c r="A381">
        <v>5.0999999999999996</v>
      </c>
      <c r="B381" t="s">
        <v>1235</v>
      </c>
      <c r="C381">
        <v>2018</v>
      </c>
      <c r="D381" t="s">
        <v>227</v>
      </c>
      <c r="G381" t="s">
        <v>357</v>
      </c>
      <c r="H381">
        <v>9</v>
      </c>
      <c r="I381">
        <v>6.09</v>
      </c>
      <c r="J381" t="s">
        <v>1301</v>
      </c>
      <c r="K381">
        <v>2017</v>
      </c>
    </row>
    <row r="382" spans="1:11">
      <c r="A382">
        <v>5.1100000000000003</v>
      </c>
      <c r="B382" t="s">
        <v>22</v>
      </c>
      <c r="C382">
        <v>2018</v>
      </c>
      <c r="D382" t="s">
        <v>221</v>
      </c>
      <c r="G382" t="s">
        <v>484</v>
      </c>
      <c r="H382">
        <v>0</v>
      </c>
      <c r="I382">
        <v>6.09</v>
      </c>
      <c r="J382" t="s">
        <v>1301</v>
      </c>
      <c r="K382">
        <v>2017</v>
      </c>
    </row>
    <row r="383" spans="1:11">
      <c r="A383">
        <v>5.12</v>
      </c>
      <c r="B383" t="s">
        <v>31</v>
      </c>
      <c r="C383">
        <v>2018</v>
      </c>
      <c r="D383" t="s">
        <v>234</v>
      </c>
      <c r="G383">
        <v>14.3</v>
      </c>
      <c r="I383">
        <v>6.1</v>
      </c>
      <c r="J383" t="s">
        <v>1303</v>
      </c>
      <c r="K383">
        <v>2017</v>
      </c>
    </row>
    <row r="384" spans="1:11">
      <c r="A384">
        <v>5.13</v>
      </c>
      <c r="B384" t="s">
        <v>40</v>
      </c>
      <c r="C384">
        <v>2018</v>
      </c>
      <c r="D384" t="s">
        <v>246</v>
      </c>
      <c r="G384" t="s">
        <v>915</v>
      </c>
      <c r="H384">
        <v>5</v>
      </c>
      <c r="I384">
        <v>6.1</v>
      </c>
      <c r="J384" t="s">
        <v>1303</v>
      </c>
      <c r="K384">
        <v>2017</v>
      </c>
    </row>
    <row r="385" spans="1:11">
      <c r="A385">
        <v>5.14</v>
      </c>
      <c r="B385" t="s">
        <v>33</v>
      </c>
      <c r="C385">
        <v>2018</v>
      </c>
      <c r="D385" t="s">
        <v>236</v>
      </c>
      <c r="G385" t="s">
        <v>1304</v>
      </c>
      <c r="H385" t="s">
        <v>1295</v>
      </c>
      <c r="I385">
        <v>6.1</v>
      </c>
      <c r="J385" t="s">
        <v>1303</v>
      </c>
      <c r="K385">
        <v>2017</v>
      </c>
    </row>
    <row r="386" spans="1:11">
      <c r="A386">
        <v>5.15</v>
      </c>
      <c r="B386" t="s">
        <v>840</v>
      </c>
      <c r="C386">
        <v>2018</v>
      </c>
      <c r="D386" t="s">
        <v>839</v>
      </c>
      <c r="G386" t="s">
        <v>1305</v>
      </c>
      <c r="H386">
        <v>1</v>
      </c>
      <c r="I386">
        <v>6.1</v>
      </c>
      <c r="J386" t="s">
        <v>1303</v>
      </c>
      <c r="K386">
        <v>2017</v>
      </c>
    </row>
    <row r="387" spans="1:11">
      <c r="A387">
        <v>5.16</v>
      </c>
      <c r="B387" t="s">
        <v>27</v>
      </c>
      <c r="C387">
        <v>2018</v>
      </c>
      <c r="D387" t="s">
        <v>229</v>
      </c>
      <c r="G387" t="s">
        <v>920</v>
      </c>
      <c r="H387">
        <v>5</v>
      </c>
      <c r="I387">
        <v>6.1099999999999994</v>
      </c>
      <c r="J387" t="s">
        <v>1306</v>
      </c>
      <c r="K387">
        <v>2017</v>
      </c>
    </row>
    <row r="388" spans="1:11">
      <c r="A388">
        <v>5.17</v>
      </c>
      <c r="B388" t="s">
        <v>704</v>
      </c>
      <c r="C388">
        <v>2018</v>
      </c>
      <c r="D388" t="s">
        <v>215</v>
      </c>
      <c r="G388" t="s">
        <v>1304</v>
      </c>
      <c r="H388" t="s">
        <v>1295</v>
      </c>
      <c r="I388">
        <v>6.1099999999999994</v>
      </c>
      <c r="J388" t="s">
        <v>1306</v>
      </c>
      <c r="K388">
        <v>2017</v>
      </c>
    </row>
    <row r="389" spans="1:11">
      <c r="A389">
        <v>5.18</v>
      </c>
      <c r="B389" t="s">
        <v>1239</v>
      </c>
      <c r="C389">
        <v>2018</v>
      </c>
      <c r="G389" t="s">
        <v>514</v>
      </c>
      <c r="H389">
        <v>0.1</v>
      </c>
      <c r="I389">
        <v>6.1099999999999994</v>
      </c>
      <c r="J389" t="s">
        <v>1306</v>
      </c>
      <c r="K389">
        <v>2017</v>
      </c>
    </row>
    <row r="390" spans="1:11">
      <c r="A390">
        <v>5.19</v>
      </c>
      <c r="B390" t="s">
        <v>1240</v>
      </c>
      <c r="C390">
        <v>2018</v>
      </c>
      <c r="G390" t="s">
        <v>1307</v>
      </c>
      <c r="H390" t="s">
        <v>1308</v>
      </c>
      <c r="I390">
        <v>6.1199999999999992</v>
      </c>
      <c r="J390" t="s">
        <v>1309</v>
      </c>
      <c r="K390">
        <v>2017</v>
      </c>
    </row>
    <row r="391" spans="1:11">
      <c r="A391">
        <v>5.2</v>
      </c>
      <c r="B391" t="s">
        <v>1258</v>
      </c>
      <c r="C391">
        <v>2018</v>
      </c>
      <c r="G391" t="s">
        <v>881</v>
      </c>
      <c r="H391">
        <v>6</v>
      </c>
      <c r="I391">
        <v>6.129999999999999</v>
      </c>
      <c r="J391" t="s">
        <v>1310</v>
      </c>
      <c r="K391">
        <v>2017</v>
      </c>
    </row>
    <row r="392" spans="1:11">
      <c r="A392">
        <v>5.21</v>
      </c>
      <c r="B392" t="s">
        <v>16</v>
      </c>
      <c r="C392">
        <v>2018</v>
      </c>
      <c r="D392" t="s">
        <v>391</v>
      </c>
      <c r="G392" t="s">
        <v>1311</v>
      </c>
      <c r="H392" t="s">
        <v>1308</v>
      </c>
      <c r="I392">
        <v>6.129999999999999</v>
      </c>
      <c r="J392" t="s">
        <v>1310</v>
      </c>
      <c r="K392">
        <v>2017</v>
      </c>
    </row>
    <row r="393" spans="1:11">
      <c r="A393">
        <v>5.22</v>
      </c>
      <c r="B393" t="s">
        <v>1236</v>
      </c>
      <c r="C393">
        <v>2018</v>
      </c>
      <c r="D393" t="s">
        <v>233</v>
      </c>
      <c r="G393" t="s">
        <v>352</v>
      </c>
      <c r="H393">
        <v>5</v>
      </c>
      <c r="I393">
        <v>6.1399999999999988</v>
      </c>
      <c r="J393" t="s">
        <v>1312</v>
      </c>
      <c r="K393">
        <v>2017</v>
      </c>
    </row>
    <row r="394" spans="1:11">
      <c r="A394">
        <v>5.23</v>
      </c>
      <c r="B394" t="s">
        <v>223</v>
      </c>
      <c r="C394">
        <v>2018</v>
      </c>
      <c r="D394" t="s">
        <v>222</v>
      </c>
      <c r="G394" t="s">
        <v>1313</v>
      </c>
      <c r="H394">
        <v>0</v>
      </c>
      <c r="I394">
        <v>6.1399999999999988</v>
      </c>
      <c r="J394" t="s">
        <v>1312</v>
      </c>
      <c r="K394">
        <v>2017</v>
      </c>
    </row>
    <row r="395" spans="1:11">
      <c r="A395">
        <v>5.24</v>
      </c>
      <c r="B395" t="s">
        <v>1234</v>
      </c>
      <c r="C395">
        <v>2018</v>
      </c>
      <c r="D395" t="s">
        <v>232</v>
      </c>
      <c r="G395">
        <v>15.3</v>
      </c>
      <c r="I395">
        <v>6.1499999999999986</v>
      </c>
      <c r="J395" t="s">
        <v>1314</v>
      </c>
      <c r="K395">
        <v>2017</v>
      </c>
    </row>
    <row r="396" spans="1:11">
      <c r="A396">
        <v>5.25</v>
      </c>
      <c r="B396" t="s">
        <v>1233</v>
      </c>
      <c r="C396">
        <v>2018</v>
      </c>
      <c r="D396" t="s">
        <v>218</v>
      </c>
      <c r="G396" s="103" t="s">
        <v>352</v>
      </c>
      <c r="H396">
        <v>5</v>
      </c>
      <c r="I396">
        <v>6.1499999999999986</v>
      </c>
      <c r="J396" t="s">
        <v>1314</v>
      </c>
      <c r="K396">
        <v>2017</v>
      </c>
    </row>
    <row r="397" spans="1:11">
      <c r="A397">
        <v>5.26</v>
      </c>
      <c r="B397" t="s">
        <v>1241</v>
      </c>
      <c r="C397">
        <v>2018</v>
      </c>
      <c r="G397" s="103" t="s">
        <v>360</v>
      </c>
      <c r="H397" t="s">
        <v>1308</v>
      </c>
      <c r="I397">
        <v>6.1499999999999986</v>
      </c>
      <c r="J397" t="s">
        <v>1314</v>
      </c>
      <c r="K397">
        <v>2017</v>
      </c>
    </row>
    <row r="398" spans="1:11">
      <c r="A398">
        <v>5.27</v>
      </c>
      <c r="B398" t="s">
        <v>1231</v>
      </c>
      <c r="C398">
        <v>2018</v>
      </c>
      <c r="D398" t="s">
        <v>216</v>
      </c>
      <c r="G398">
        <v>15.3</v>
      </c>
      <c r="I398">
        <v>6.16</v>
      </c>
      <c r="J398" t="s">
        <v>78</v>
      </c>
      <c r="K398">
        <v>2017</v>
      </c>
    </row>
    <row r="399" spans="1:11">
      <c r="A399">
        <v>5.28</v>
      </c>
      <c r="B399" t="s">
        <v>1246</v>
      </c>
      <c r="C399">
        <v>2017</v>
      </c>
      <c r="D399" t="s">
        <v>230</v>
      </c>
      <c r="G399" t="s">
        <v>86</v>
      </c>
      <c r="H399">
        <v>6</v>
      </c>
      <c r="I399">
        <v>6.16</v>
      </c>
      <c r="J399" t="s">
        <v>78</v>
      </c>
      <c r="K399">
        <v>2017</v>
      </c>
    </row>
    <row r="400" spans="1:11">
      <c r="A400">
        <v>5.29</v>
      </c>
      <c r="B400" t="s">
        <v>491</v>
      </c>
      <c r="C400">
        <v>2018</v>
      </c>
      <c r="D400" t="s">
        <v>217</v>
      </c>
      <c r="G400" t="s">
        <v>296</v>
      </c>
      <c r="H400">
        <v>3</v>
      </c>
      <c r="I400">
        <v>6.16</v>
      </c>
      <c r="J400" t="s">
        <v>78</v>
      </c>
      <c r="K400">
        <v>2017</v>
      </c>
    </row>
    <row r="401" spans="1:11">
      <c r="A401">
        <v>5.3</v>
      </c>
      <c r="B401" t="s">
        <v>846</v>
      </c>
      <c r="C401">
        <v>2018</v>
      </c>
      <c r="D401" t="s">
        <v>845</v>
      </c>
      <c r="G401" t="s">
        <v>479</v>
      </c>
      <c r="H401">
        <v>0</v>
      </c>
      <c r="I401">
        <v>6.16</v>
      </c>
      <c r="J401" t="s">
        <v>78</v>
      </c>
      <c r="K401">
        <v>2017</v>
      </c>
    </row>
    <row r="402" spans="1:11">
      <c r="A402">
        <v>5.31</v>
      </c>
      <c r="B402" t="s">
        <v>842</v>
      </c>
      <c r="C402">
        <v>2018</v>
      </c>
      <c r="D402" t="s">
        <v>841</v>
      </c>
      <c r="G402" t="s">
        <v>883</v>
      </c>
      <c r="H402">
        <v>3</v>
      </c>
      <c r="I402">
        <v>6.17</v>
      </c>
      <c r="J402" t="s">
        <v>884</v>
      </c>
      <c r="K402">
        <v>2018</v>
      </c>
    </row>
    <row r="403" spans="1:11">
      <c r="A403">
        <v>5.32</v>
      </c>
      <c r="B403" t="s">
        <v>501</v>
      </c>
      <c r="C403">
        <v>2018</v>
      </c>
      <c r="D403" t="s">
        <v>837</v>
      </c>
      <c r="G403" t="s">
        <v>887</v>
      </c>
      <c r="H403">
        <v>1</v>
      </c>
      <c r="I403">
        <v>6.18</v>
      </c>
      <c r="J403" t="s">
        <v>349</v>
      </c>
      <c r="K403">
        <v>2017</v>
      </c>
    </row>
    <row r="404" spans="1:11">
      <c r="A404">
        <v>5.33</v>
      </c>
      <c r="B404" t="s">
        <v>585</v>
      </c>
      <c r="C404">
        <v>2018</v>
      </c>
      <c r="G404" t="s">
        <v>298</v>
      </c>
      <c r="H404">
        <v>1</v>
      </c>
      <c r="I404">
        <v>6.18</v>
      </c>
      <c r="J404" t="s">
        <v>349</v>
      </c>
      <c r="K404">
        <v>2017</v>
      </c>
    </row>
    <row r="405" spans="1:11">
      <c r="A405">
        <v>5.34</v>
      </c>
      <c r="B405" t="s">
        <v>23</v>
      </c>
      <c r="C405">
        <v>2018</v>
      </c>
      <c r="D405" t="s">
        <v>224</v>
      </c>
      <c r="G405" s="103" t="s">
        <v>1317</v>
      </c>
      <c r="H405" t="s">
        <v>1308</v>
      </c>
      <c r="I405">
        <v>6.18</v>
      </c>
      <c r="J405" t="s">
        <v>349</v>
      </c>
      <c r="K405">
        <v>2017</v>
      </c>
    </row>
    <row r="406" spans="1:11">
      <c r="A406">
        <v>5.35</v>
      </c>
      <c r="B406" t="s">
        <v>1243</v>
      </c>
      <c r="C406">
        <v>2018</v>
      </c>
      <c r="D406" t="s">
        <v>219</v>
      </c>
      <c r="G406" t="s">
        <v>563</v>
      </c>
      <c r="H406">
        <v>0</v>
      </c>
      <c r="I406">
        <v>6.18</v>
      </c>
      <c r="J406" t="s">
        <v>349</v>
      </c>
      <c r="K406">
        <v>2017</v>
      </c>
    </row>
    <row r="407" spans="1:11">
      <c r="A407">
        <v>5.36</v>
      </c>
      <c r="B407" t="s">
        <v>184</v>
      </c>
      <c r="C407">
        <v>2018</v>
      </c>
      <c r="D407" t="s">
        <v>220</v>
      </c>
      <c r="G407" t="s">
        <v>1254</v>
      </c>
      <c r="H407" t="s">
        <v>1318</v>
      </c>
      <c r="I407">
        <v>6.1899999999999995</v>
      </c>
      <c r="J407" t="s">
        <v>560</v>
      </c>
      <c r="K407">
        <v>2017</v>
      </c>
    </row>
    <row r="408" spans="1:11">
      <c r="A408">
        <v>5.37</v>
      </c>
      <c r="B408" t="s">
        <v>18</v>
      </c>
      <c r="C408">
        <v>2018</v>
      </c>
      <c r="D408" t="s">
        <v>213</v>
      </c>
      <c r="G408" t="s">
        <v>559</v>
      </c>
      <c r="I408">
        <v>6.1899999999999995</v>
      </c>
      <c r="J408" t="s">
        <v>560</v>
      </c>
      <c r="K408">
        <v>2017</v>
      </c>
    </row>
    <row r="409" spans="1:11">
      <c r="A409">
        <v>5.38</v>
      </c>
      <c r="B409" t="s">
        <v>1245</v>
      </c>
      <c r="C409">
        <v>2018</v>
      </c>
      <c r="D409" t="s">
        <v>225</v>
      </c>
      <c r="G409" t="s">
        <v>1319</v>
      </c>
      <c r="I409">
        <v>6.1999999999999993</v>
      </c>
      <c r="J409" t="s">
        <v>558</v>
      </c>
      <c r="K409">
        <v>2018</v>
      </c>
    </row>
    <row r="410" spans="1:11">
      <c r="A410">
        <v>5.39</v>
      </c>
      <c r="B410" t="s">
        <v>1232</v>
      </c>
      <c r="C410">
        <v>2018</v>
      </c>
      <c r="D410" t="s">
        <v>228</v>
      </c>
      <c r="G410" t="s">
        <v>557</v>
      </c>
      <c r="H410">
        <v>0</v>
      </c>
      <c r="I410">
        <v>6.1999999999999993</v>
      </c>
      <c r="J410" t="s">
        <v>558</v>
      </c>
      <c r="K410">
        <v>2018</v>
      </c>
    </row>
    <row r="411" spans="1:11">
      <c r="A411">
        <v>5.4</v>
      </c>
      <c r="B411" t="s">
        <v>336</v>
      </c>
      <c r="C411">
        <v>2018</v>
      </c>
      <c r="D411" t="s">
        <v>393</v>
      </c>
      <c r="G411" t="s">
        <v>894</v>
      </c>
      <c r="H411">
        <v>7</v>
      </c>
      <c r="I411">
        <v>6.2099999999999991</v>
      </c>
      <c r="J411" t="s">
        <v>1321</v>
      </c>
      <c r="K411">
        <v>2017</v>
      </c>
    </row>
    <row r="412" spans="1:11">
      <c r="A412">
        <v>5.41</v>
      </c>
      <c r="B412" t="s">
        <v>38</v>
      </c>
      <c r="C412">
        <v>2018</v>
      </c>
      <c r="D412" t="s">
        <v>244</v>
      </c>
      <c r="G412" t="s">
        <v>1320</v>
      </c>
      <c r="H412">
        <v>4</v>
      </c>
      <c r="I412">
        <v>6.2099999999999991</v>
      </c>
      <c r="J412" t="s">
        <v>1321</v>
      </c>
      <c r="K412">
        <v>2017</v>
      </c>
    </row>
    <row r="413" spans="1:11">
      <c r="A413">
        <v>5.42</v>
      </c>
      <c r="B413" t="s">
        <v>1229</v>
      </c>
      <c r="C413">
        <v>2018</v>
      </c>
      <c r="D413" t="s">
        <v>226</v>
      </c>
      <c r="G413" s="103" t="s">
        <v>1322</v>
      </c>
      <c r="H413">
        <v>0.1</v>
      </c>
      <c r="I413">
        <v>6.2099999999999991</v>
      </c>
      <c r="J413" t="s">
        <v>1321</v>
      </c>
      <c r="K413">
        <v>2017</v>
      </c>
    </row>
    <row r="414" spans="1:11">
      <c r="A414">
        <v>5.43</v>
      </c>
      <c r="B414" t="s">
        <v>1255</v>
      </c>
      <c r="C414">
        <v>2018</v>
      </c>
      <c r="G414">
        <v>14.2</v>
      </c>
      <c r="I414">
        <v>6.2199999999999989</v>
      </c>
      <c r="J414" t="s">
        <v>593</v>
      </c>
      <c r="K414" t="s">
        <v>1336</v>
      </c>
    </row>
    <row r="415" spans="1:11">
      <c r="A415">
        <v>5.44</v>
      </c>
      <c r="B415" t="s">
        <v>1270</v>
      </c>
      <c r="C415">
        <v>2018</v>
      </c>
      <c r="G415" t="s">
        <v>917</v>
      </c>
      <c r="H415">
        <v>6</v>
      </c>
      <c r="I415">
        <v>6.2199999999999989</v>
      </c>
      <c r="J415" t="s">
        <v>593</v>
      </c>
      <c r="K415" t="s">
        <v>1336</v>
      </c>
    </row>
    <row r="416" spans="1:11">
      <c r="A416">
        <v>5.45</v>
      </c>
      <c r="B416" t="s">
        <v>1225</v>
      </c>
      <c r="C416">
        <v>2018</v>
      </c>
      <c r="G416" t="s">
        <v>1324</v>
      </c>
      <c r="H416">
        <v>3</v>
      </c>
      <c r="I416">
        <v>6.2199999999999989</v>
      </c>
      <c r="J416" t="s">
        <v>593</v>
      </c>
      <c r="K416" t="s">
        <v>1336</v>
      </c>
    </row>
    <row r="417" spans="1:11">
      <c r="A417">
        <v>5.46</v>
      </c>
      <c r="B417" t="s">
        <v>1227</v>
      </c>
      <c r="C417">
        <v>2018</v>
      </c>
      <c r="D417" t="s">
        <v>243</v>
      </c>
      <c r="G417" t="s">
        <v>592</v>
      </c>
      <c r="H417">
        <v>0</v>
      </c>
      <c r="I417">
        <v>6.2199999999999989</v>
      </c>
      <c r="J417" t="s">
        <v>593</v>
      </c>
      <c r="K417" t="s">
        <v>1336</v>
      </c>
    </row>
    <row r="418" spans="1:11">
      <c r="A418">
        <v>5.47</v>
      </c>
      <c r="B418" t="s">
        <v>171</v>
      </c>
      <c r="C418">
        <v>2018</v>
      </c>
      <c r="D418" t="s">
        <v>385</v>
      </c>
      <c r="G418">
        <v>14.1</v>
      </c>
      <c r="I418">
        <v>6.2299999999999986</v>
      </c>
      <c r="J418" t="s">
        <v>1479</v>
      </c>
      <c r="K418" t="s">
        <v>1336</v>
      </c>
    </row>
    <row r="419" spans="1:11">
      <c r="A419">
        <v>5.48</v>
      </c>
      <c r="B419" t="s">
        <v>33</v>
      </c>
      <c r="C419">
        <v>2018</v>
      </c>
      <c r="G419" t="s">
        <v>85</v>
      </c>
      <c r="H419">
        <v>2</v>
      </c>
      <c r="I419">
        <v>7.01</v>
      </c>
      <c r="J419" t="s">
        <v>0</v>
      </c>
      <c r="K419">
        <v>2017</v>
      </c>
    </row>
    <row r="420" spans="1:11">
      <c r="A420">
        <v>5.49</v>
      </c>
      <c r="B420" t="s">
        <v>1237</v>
      </c>
      <c r="C420">
        <v>2018</v>
      </c>
      <c r="D420" t="s">
        <v>240</v>
      </c>
      <c r="G420" t="s">
        <v>193</v>
      </c>
      <c r="H420">
        <v>3</v>
      </c>
      <c r="I420">
        <v>7.01</v>
      </c>
      <c r="J420" t="s">
        <v>0</v>
      </c>
      <c r="K420">
        <v>2017</v>
      </c>
    </row>
    <row r="421" spans="1:11">
      <c r="A421">
        <v>5.5</v>
      </c>
      <c r="B421" t="s">
        <v>1238</v>
      </c>
      <c r="C421">
        <v>2018</v>
      </c>
      <c r="D421" t="s">
        <v>237</v>
      </c>
      <c r="G421" t="s">
        <v>1405</v>
      </c>
      <c r="H421">
        <v>0</v>
      </c>
      <c r="I421">
        <v>7.01</v>
      </c>
      <c r="J421" t="s">
        <v>0</v>
      </c>
      <c r="K421">
        <v>2017</v>
      </c>
    </row>
    <row r="422" spans="1:11">
      <c r="A422">
        <v>5.51</v>
      </c>
      <c r="B422" t="s">
        <v>1242</v>
      </c>
      <c r="C422">
        <v>2018</v>
      </c>
      <c r="D422" t="s">
        <v>242</v>
      </c>
      <c r="G422">
        <v>11.1</v>
      </c>
      <c r="I422">
        <v>7.02</v>
      </c>
      <c r="J422" t="s">
        <v>831</v>
      </c>
      <c r="K422">
        <v>2018</v>
      </c>
    </row>
    <row r="423" spans="1:11">
      <c r="A423">
        <v>5.52</v>
      </c>
      <c r="B423" t="s">
        <v>1389</v>
      </c>
      <c r="G423" t="s">
        <v>928</v>
      </c>
      <c r="H423">
        <v>0</v>
      </c>
      <c r="I423">
        <v>7.02</v>
      </c>
      <c r="J423" t="s">
        <v>831</v>
      </c>
      <c r="K423">
        <v>2018</v>
      </c>
    </row>
    <row r="424" spans="1:11">
      <c r="A424">
        <v>5.53</v>
      </c>
      <c r="B424" t="s">
        <v>1476</v>
      </c>
      <c r="G424" t="s">
        <v>87</v>
      </c>
      <c r="H424">
        <v>6</v>
      </c>
      <c r="I424">
        <v>7.03</v>
      </c>
      <c r="J424" t="s">
        <v>1002</v>
      </c>
      <c r="K424">
        <v>2018</v>
      </c>
    </row>
    <row r="425" spans="1:11">
      <c r="A425">
        <v>6.01</v>
      </c>
      <c r="B425" t="s">
        <v>80</v>
      </c>
      <c r="C425">
        <v>2017</v>
      </c>
      <c r="D425" t="s">
        <v>300</v>
      </c>
      <c r="E425">
        <v>0</v>
      </c>
      <c r="G425" t="s">
        <v>195</v>
      </c>
      <c r="H425">
        <v>1</v>
      </c>
      <c r="I425">
        <v>7.03</v>
      </c>
      <c r="J425" t="s">
        <v>1002</v>
      </c>
      <c r="K425">
        <v>2018</v>
      </c>
    </row>
    <row r="426" spans="1:11">
      <c r="A426">
        <v>6.02</v>
      </c>
      <c r="B426" t="s">
        <v>527</v>
      </c>
      <c r="C426">
        <v>2017</v>
      </c>
      <c r="G426">
        <v>11.2</v>
      </c>
      <c r="I426">
        <v>7.04</v>
      </c>
      <c r="J426" t="s">
        <v>376</v>
      </c>
      <c r="K426">
        <v>2017</v>
      </c>
    </row>
    <row r="427" spans="1:11">
      <c r="A427">
        <v>6.03</v>
      </c>
      <c r="B427" t="s">
        <v>556</v>
      </c>
      <c r="C427">
        <v>2017</v>
      </c>
      <c r="G427" t="s">
        <v>321</v>
      </c>
      <c r="H427">
        <v>1</v>
      </c>
      <c r="I427">
        <v>7.04</v>
      </c>
      <c r="J427" t="s">
        <v>376</v>
      </c>
      <c r="K427">
        <v>2017</v>
      </c>
    </row>
    <row r="428" spans="1:11">
      <c r="A428">
        <v>6.04</v>
      </c>
      <c r="B428" t="s">
        <v>595</v>
      </c>
      <c r="C428">
        <v>2018</v>
      </c>
      <c r="G428" t="s">
        <v>375</v>
      </c>
      <c r="I428">
        <v>7.04</v>
      </c>
      <c r="J428" t="s">
        <v>376</v>
      </c>
      <c r="K428">
        <v>2017</v>
      </c>
    </row>
    <row r="429" spans="1:11">
      <c r="A429">
        <v>6.05</v>
      </c>
      <c r="B429" t="s">
        <v>1293</v>
      </c>
      <c r="C429">
        <v>2017</v>
      </c>
      <c r="G429">
        <v>11.8</v>
      </c>
      <c r="I429">
        <v>7.05</v>
      </c>
      <c r="J429" t="s">
        <v>1</v>
      </c>
      <c r="K429">
        <v>2017</v>
      </c>
    </row>
    <row r="430" spans="1:11">
      <c r="A430">
        <v>6.06</v>
      </c>
      <c r="B430" t="s">
        <v>597</v>
      </c>
      <c r="C430">
        <v>2018</v>
      </c>
      <c r="G430" t="s">
        <v>311</v>
      </c>
      <c r="H430">
        <v>3</v>
      </c>
      <c r="I430">
        <v>7.05</v>
      </c>
      <c r="J430" t="s">
        <v>1</v>
      </c>
      <c r="K430">
        <v>2017</v>
      </c>
    </row>
    <row r="431" spans="1:11">
      <c r="A431">
        <v>6.07</v>
      </c>
      <c r="B431" t="s">
        <v>1296</v>
      </c>
      <c r="C431">
        <v>2017</v>
      </c>
      <c r="G431" t="s">
        <v>194</v>
      </c>
      <c r="H431">
        <v>1</v>
      </c>
      <c r="I431">
        <v>7.05</v>
      </c>
      <c r="J431" t="s">
        <v>1</v>
      </c>
      <c r="K431">
        <v>2017</v>
      </c>
    </row>
    <row r="432" spans="1:11">
      <c r="A432">
        <v>6.08</v>
      </c>
      <c r="B432" t="s">
        <v>1300</v>
      </c>
      <c r="C432">
        <v>2017</v>
      </c>
      <c r="G432" s="103" t="s">
        <v>1406</v>
      </c>
      <c r="H432">
        <v>0</v>
      </c>
      <c r="I432">
        <v>7.05</v>
      </c>
      <c r="J432" t="s">
        <v>1</v>
      </c>
      <c r="K432">
        <v>2017</v>
      </c>
    </row>
    <row r="433" spans="1:11">
      <c r="A433">
        <v>6.09</v>
      </c>
      <c r="B433" t="s">
        <v>1301</v>
      </c>
      <c r="C433">
        <v>2017</v>
      </c>
      <c r="G433" t="s">
        <v>1408</v>
      </c>
      <c r="H433">
        <v>2.2000000000000002</v>
      </c>
      <c r="I433">
        <v>7.05</v>
      </c>
      <c r="J433" t="s">
        <v>1</v>
      </c>
      <c r="K433">
        <v>2017</v>
      </c>
    </row>
    <row r="434" spans="1:11">
      <c r="A434">
        <v>6.1</v>
      </c>
      <c r="B434" t="s">
        <v>1303</v>
      </c>
      <c r="C434">
        <v>2017</v>
      </c>
      <c r="G434" t="s">
        <v>1491</v>
      </c>
      <c r="I434">
        <v>7.06</v>
      </c>
      <c r="J434" t="s">
        <v>429</v>
      </c>
      <c r="K434" t="s">
        <v>546</v>
      </c>
    </row>
    <row r="435" spans="1:11">
      <c r="A435">
        <v>6.1099999999999994</v>
      </c>
      <c r="B435" t="s">
        <v>1306</v>
      </c>
      <c r="C435">
        <v>2017</v>
      </c>
      <c r="G435" t="s">
        <v>1409</v>
      </c>
      <c r="H435">
        <v>2</v>
      </c>
      <c r="I435">
        <v>7.06</v>
      </c>
      <c r="J435" t="s">
        <v>429</v>
      </c>
      <c r="K435" t="s">
        <v>546</v>
      </c>
    </row>
    <row r="436" spans="1:11">
      <c r="A436">
        <v>6.1199999999999992</v>
      </c>
      <c r="B436" t="s">
        <v>1309</v>
      </c>
      <c r="C436">
        <v>2017</v>
      </c>
      <c r="G436" t="s">
        <v>1410</v>
      </c>
      <c r="H436">
        <v>2</v>
      </c>
      <c r="I436">
        <v>7.08</v>
      </c>
      <c r="J436" t="s">
        <v>623</v>
      </c>
      <c r="K436" t="s">
        <v>546</v>
      </c>
    </row>
    <row r="437" spans="1:11">
      <c r="A437">
        <v>6.129999999999999</v>
      </c>
      <c r="B437" t="s">
        <v>1310</v>
      </c>
      <c r="C437">
        <v>2017</v>
      </c>
      <c r="G437" t="s">
        <v>878</v>
      </c>
      <c r="H437">
        <v>5</v>
      </c>
      <c r="I437">
        <v>7.09</v>
      </c>
      <c r="J437" t="s">
        <v>568</v>
      </c>
      <c r="K437">
        <v>2017</v>
      </c>
    </row>
    <row r="438" spans="1:11">
      <c r="A438">
        <v>6.1399999999999988</v>
      </c>
      <c r="B438" t="s">
        <v>1312</v>
      </c>
      <c r="C438">
        <v>2017</v>
      </c>
      <c r="G438" t="s">
        <v>878</v>
      </c>
      <c r="I438">
        <v>7.09</v>
      </c>
      <c r="J438" t="s">
        <v>568</v>
      </c>
      <c r="K438">
        <v>2017</v>
      </c>
    </row>
    <row r="439" spans="1:11">
      <c r="A439">
        <v>6.1499999999999986</v>
      </c>
      <c r="B439" t="s">
        <v>1314</v>
      </c>
      <c r="C439">
        <v>2017</v>
      </c>
      <c r="G439" t="s">
        <v>1411</v>
      </c>
      <c r="H439">
        <v>2.1</v>
      </c>
      <c r="I439">
        <v>7.09</v>
      </c>
      <c r="J439" t="s">
        <v>568</v>
      </c>
      <c r="K439">
        <v>2017</v>
      </c>
    </row>
    <row r="440" spans="1:11">
      <c r="A440">
        <v>6.16</v>
      </c>
      <c r="B440" t="s">
        <v>78</v>
      </c>
      <c r="C440">
        <v>2017</v>
      </c>
      <c r="D440" t="s">
        <v>296</v>
      </c>
      <c r="E440">
        <v>3</v>
      </c>
      <c r="G440">
        <v>14.7</v>
      </c>
      <c r="I440">
        <v>7.1</v>
      </c>
      <c r="J440" t="s">
        <v>646</v>
      </c>
      <c r="K440">
        <v>2017</v>
      </c>
    </row>
    <row r="441" spans="1:11">
      <c r="A441">
        <v>6.17</v>
      </c>
      <c r="B441" t="s">
        <v>884</v>
      </c>
      <c r="C441">
        <v>2018</v>
      </c>
      <c r="G441" t="s">
        <v>446</v>
      </c>
      <c r="H441">
        <v>0</v>
      </c>
      <c r="I441">
        <v>7.12</v>
      </c>
      <c r="J441" t="s">
        <v>1009</v>
      </c>
      <c r="K441">
        <v>2018</v>
      </c>
    </row>
    <row r="442" spans="1:11">
      <c r="A442">
        <v>6.18</v>
      </c>
      <c r="B442" t="s">
        <v>349</v>
      </c>
      <c r="C442">
        <v>2017</v>
      </c>
      <c r="D442" t="s">
        <v>298</v>
      </c>
      <c r="E442">
        <v>1</v>
      </c>
      <c r="G442" t="s">
        <v>1025</v>
      </c>
      <c r="I442">
        <v>7.13</v>
      </c>
      <c r="J442" t="s">
        <v>1024</v>
      </c>
      <c r="K442">
        <v>2018</v>
      </c>
    </row>
    <row r="443" spans="1:11">
      <c r="A443">
        <v>6.1899999999999995</v>
      </c>
      <c r="B443" t="s">
        <v>560</v>
      </c>
      <c r="C443">
        <v>2017</v>
      </c>
      <c r="G443">
        <v>8.1199999999999992</v>
      </c>
      <c r="I443">
        <v>7.14</v>
      </c>
      <c r="J443" t="s">
        <v>1412</v>
      </c>
      <c r="K443">
        <v>2017</v>
      </c>
    </row>
    <row r="444" spans="1:11">
      <c r="A444">
        <v>6.1999999999999993</v>
      </c>
      <c r="B444" t="s">
        <v>558</v>
      </c>
      <c r="C444">
        <v>2018</v>
      </c>
      <c r="G444" t="s">
        <v>339</v>
      </c>
      <c r="H444">
        <v>0</v>
      </c>
      <c r="I444">
        <v>7.14</v>
      </c>
      <c r="J444" t="s">
        <v>1412</v>
      </c>
      <c r="K444">
        <v>2017</v>
      </c>
    </row>
    <row r="445" spans="1:11">
      <c r="A445">
        <v>6.2099999999999991</v>
      </c>
      <c r="B445" t="s">
        <v>1321</v>
      </c>
      <c r="C445">
        <v>2017</v>
      </c>
      <c r="G445" t="s">
        <v>100</v>
      </c>
      <c r="H445">
        <v>5</v>
      </c>
      <c r="I445">
        <v>7.15</v>
      </c>
      <c r="J445" t="s">
        <v>68</v>
      </c>
      <c r="K445">
        <v>2017</v>
      </c>
    </row>
    <row r="446" spans="1:11">
      <c r="A446">
        <v>6.2199999999999989</v>
      </c>
      <c r="B446" t="s">
        <v>593</v>
      </c>
      <c r="C446" t="s">
        <v>1336</v>
      </c>
      <c r="G446" t="s">
        <v>279</v>
      </c>
      <c r="H446">
        <v>0</v>
      </c>
      <c r="I446">
        <v>7.15</v>
      </c>
      <c r="J446" t="s">
        <v>68</v>
      </c>
      <c r="K446">
        <v>2017</v>
      </c>
    </row>
    <row r="447" spans="1:11">
      <c r="A447">
        <v>6.2299999999999986</v>
      </c>
      <c r="B447" t="s">
        <v>1479</v>
      </c>
      <c r="C447" t="s">
        <v>1336</v>
      </c>
      <c r="G447" t="s">
        <v>470</v>
      </c>
      <c r="H447">
        <v>1</v>
      </c>
      <c r="I447">
        <v>7.15</v>
      </c>
      <c r="J447" t="s">
        <v>68</v>
      </c>
      <c r="K447">
        <v>2017</v>
      </c>
    </row>
    <row r="448" spans="1:11">
      <c r="A448">
        <v>6.24</v>
      </c>
      <c r="B448" t="s">
        <v>1480</v>
      </c>
      <c r="C448" t="s">
        <v>1336</v>
      </c>
      <c r="G448" t="s">
        <v>98</v>
      </c>
      <c r="H448">
        <v>6</v>
      </c>
      <c r="I448">
        <v>7.16</v>
      </c>
      <c r="J448" t="s">
        <v>13</v>
      </c>
      <c r="K448">
        <v>2017</v>
      </c>
    </row>
    <row r="449" spans="1:11">
      <c r="A449">
        <v>6.25</v>
      </c>
      <c r="B449" t="s">
        <v>368</v>
      </c>
      <c r="C449">
        <v>2017</v>
      </c>
      <c r="G449" t="s">
        <v>207</v>
      </c>
      <c r="H449">
        <v>3</v>
      </c>
      <c r="I449">
        <v>7.16</v>
      </c>
      <c r="J449" t="s">
        <v>13</v>
      </c>
      <c r="K449">
        <v>2017</v>
      </c>
    </row>
    <row r="450" spans="1:11">
      <c r="A450">
        <v>7.01</v>
      </c>
      <c r="B450" t="s">
        <v>0</v>
      </c>
      <c r="C450">
        <v>2017</v>
      </c>
      <c r="D450" t="s">
        <v>193</v>
      </c>
      <c r="E450">
        <v>3</v>
      </c>
      <c r="G450" t="s">
        <v>449</v>
      </c>
      <c r="H450">
        <v>0</v>
      </c>
      <c r="I450">
        <v>7.16</v>
      </c>
      <c r="J450" t="s">
        <v>13</v>
      </c>
      <c r="K450">
        <v>2017</v>
      </c>
    </row>
    <row r="451" spans="1:11">
      <c r="A451">
        <v>7.02</v>
      </c>
      <c r="B451" t="s">
        <v>831</v>
      </c>
      <c r="C451">
        <v>2018</v>
      </c>
      <c r="D451" t="s">
        <v>928</v>
      </c>
      <c r="E451">
        <v>0</v>
      </c>
      <c r="G451" t="s">
        <v>1492</v>
      </c>
      <c r="I451">
        <v>7.17</v>
      </c>
      <c r="J451" t="s">
        <v>383</v>
      </c>
      <c r="K451">
        <v>2017</v>
      </c>
    </row>
    <row r="452" spans="1:11">
      <c r="A452">
        <v>7.03</v>
      </c>
      <c r="B452" t="s">
        <v>1002</v>
      </c>
      <c r="C452">
        <v>2018</v>
      </c>
      <c r="D452" t="s">
        <v>195</v>
      </c>
      <c r="E452">
        <v>1</v>
      </c>
      <c r="G452" t="s">
        <v>876</v>
      </c>
      <c r="I452">
        <v>7.17</v>
      </c>
      <c r="J452" t="s">
        <v>383</v>
      </c>
      <c r="K452">
        <v>2017</v>
      </c>
    </row>
    <row r="453" spans="1:11">
      <c r="A453">
        <v>7.04</v>
      </c>
      <c r="B453" t="s">
        <v>376</v>
      </c>
      <c r="C453">
        <v>2017</v>
      </c>
      <c r="D453" t="s">
        <v>375</v>
      </c>
      <c r="G453" t="s">
        <v>1413</v>
      </c>
      <c r="H453">
        <v>0</v>
      </c>
      <c r="I453">
        <v>7.17</v>
      </c>
      <c r="J453" t="s">
        <v>383</v>
      </c>
      <c r="K453">
        <v>2017</v>
      </c>
    </row>
    <row r="454" spans="1:11">
      <c r="A454">
        <v>7.05</v>
      </c>
      <c r="B454" t="s">
        <v>1</v>
      </c>
      <c r="C454">
        <v>2017</v>
      </c>
      <c r="D454" t="s">
        <v>194</v>
      </c>
      <c r="E454">
        <v>1</v>
      </c>
      <c r="G454" t="s">
        <v>382</v>
      </c>
      <c r="H454">
        <v>1</v>
      </c>
      <c r="I454">
        <v>7.17</v>
      </c>
      <c r="J454" t="s">
        <v>383</v>
      </c>
      <c r="K454">
        <v>2017</v>
      </c>
    </row>
    <row r="455" spans="1:11">
      <c r="A455">
        <v>7.06</v>
      </c>
      <c r="B455" t="s">
        <v>429</v>
      </c>
      <c r="C455" t="s">
        <v>546</v>
      </c>
      <c r="G455">
        <v>17.7</v>
      </c>
      <c r="I455">
        <v>7.18</v>
      </c>
      <c r="J455" t="s">
        <v>1415</v>
      </c>
      <c r="K455">
        <v>2017</v>
      </c>
    </row>
    <row r="456" spans="1:11">
      <c r="A456">
        <v>7.07</v>
      </c>
      <c r="B456" t="s">
        <v>1005</v>
      </c>
      <c r="C456" t="s">
        <v>546</v>
      </c>
      <c r="G456" s="103" t="s">
        <v>99</v>
      </c>
      <c r="H456">
        <v>1</v>
      </c>
      <c r="I456">
        <v>7.18</v>
      </c>
      <c r="J456" t="s">
        <v>1415</v>
      </c>
      <c r="K456">
        <v>2017</v>
      </c>
    </row>
    <row r="457" spans="1:11">
      <c r="A457">
        <v>7.08</v>
      </c>
      <c r="B457" t="s">
        <v>623</v>
      </c>
      <c r="C457" t="s">
        <v>546</v>
      </c>
      <c r="G457" t="s">
        <v>1417</v>
      </c>
      <c r="H457">
        <v>0</v>
      </c>
      <c r="I457">
        <v>7.18</v>
      </c>
      <c r="J457" t="s">
        <v>1415</v>
      </c>
      <c r="K457">
        <v>2017</v>
      </c>
    </row>
    <row r="458" spans="1:11">
      <c r="A458">
        <v>7.09</v>
      </c>
      <c r="B458" t="s">
        <v>568</v>
      </c>
      <c r="C458">
        <v>2017</v>
      </c>
      <c r="G458" t="s">
        <v>1418</v>
      </c>
      <c r="H458">
        <v>0.1</v>
      </c>
      <c r="I458">
        <v>7.18</v>
      </c>
      <c r="J458" t="s">
        <v>1415</v>
      </c>
      <c r="K458">
        <v>2017</v>
      </c>
    </row>
    <row r="459" spans="1:11">
      <c r="A459">
        <v>7.1</v>
      </c>
      <c r="B459" t="s">
        <v>646</v>
      </c>
      <c r="C459">
        <v>2017</v>
      </c>
      <c r="G459" t="s">
        <v>1493</v>
      </c>
      <c r="I459">
        <v>7.19</v>
      </c>
      <c r="J459" t="s">
        <v>17</v>
      </c>
      <c r="K459" t="s">
        <v>546</v>
      </c>
    </row>
    <row r="460" spans="1:11">
      <c r="A460">
        <v>7.11</v>
      </c>
      <c r="B460" t="s">
        <v>650</v>
      </c>
      <c r="C460" t="s">
        <v>546</v>
      </c>
      <c r="G460" t="s">
        <v>211</v>
      </c>
      <c r="H460">
        <v>2</v>
      </c>
      <c r="I460">
        <v>7.19</v>
      </c>
      <c r="J460" t="s">
        <v>17</v>
      </c>
      <c r="K460" t="s">
        <v>546</v>
      </c>
    </row>
    <row r="461" spans="1:11">
      <c r="A461">
        <v>7.12</v>
      </c>
      <c r="B461" t="s">
        <v>1009</v>
      </c>
      <c r="C461">
        <v>2018</v>
      </c>
      <c r="G461" t="s">
        <v>212</v>
      </c>
      <c r="H461">
        <v>2</v>
      </c>
      <c r="I461">
        <v>7.2</v>
      </c>
      <c r="J461" t="s">
        <v>183</v>
      </c>
      <c r="K461" t="s">
        <v>546</v>
      </c>
    </row>
    <row r="462" spans="1:11">
      <c r="A462">
        <v>7.13</v>
      </c>
      <c r="B462" t="s">
        <v>1024</v>
      </c>
      <c r="C462">
        <v>2018</v>
      </c>
      <c r="G462" t="s">
        <v>1420</v>
      </c>
      <c r="H462">
        <v>4</v>
      </c>
      <c r="I462">
        <v>7.21</v>
      </c>
      <c r="J462" t="s">
        <v>599</v>
      </c>
      <c r="K462" t="s">
        <v>546</v>
      </c>
    </row>
    <row r="463" spans="1:11">
      <c r="A463">
        <v>7.14</v>
      </c>
      <c r="B463" t="s">
        <v>1412</v>
      </c>
      <c r="C463">
        <v>2017</v>
      </c>
      <c r="G463" t="s">
        <v>1421</v>
      </c>
      <c r="H463">
        <v>4</v>
      </c>
      <c r="I463">
        <v>7.21</v>
      </c>
      <c r="J463" t="s">
        <v>599</v>
      </c>
      <c r="K463" t="s">
        <v>546</v>
      </c>
    </row>
    <row r="464" spans="1:11">
      <c r="A464">
        <v>7.15</v>
      </c>
      <c r="B464" t="s">
        <v>68</v>
      </c>
      <c r="C464">
        <v>2017</v>
      </c>
      <c r="D464" t="s">
        <v>279</v>
      </c>
      <c r="E464">
        <v>0</v>
      </c>
      <c r="G464">
        <v>11.7</v>
      </c>
      <c r="I464">
        <v>7.22</v>
      </c>
      <c r="J464" t="s">
        <v>178</v>
      </c>
      <c r="K464" t="s">
        <v>546</v>
      </c>
    </row>
    <row r="465" spans="1:11">
      <c r="A465">
        <v>7.16</v>
      </c>
      <c r="B465" t="s">
        <v>13</v>
      </c>
      <c r="C465">
        <v>2017</v>
      </c>
      <c r="D465" t="s">
        <v>207</v>
      </c>
      <c r="E465">
        <v>3</v>
      </c>
      <c r="G465" t="s">
        <v>210</v>
      </c>
      <c r="I465">
        <v>7.22</v>
      </c>
      <c r="J465" t="s">
        <v>178</v>
      </c>
      <c r="K465" t="s">
        <v>546</v>
      </c>
    </row>
    <row r="466" spans="1:11">
      <c r="A466">
        <v>7.17</v>
      </c>
      <c r="B466" t="s">
        <v>383</v>
      </c>
      <c r="C466">
        <v>2017</v>
      </c>
      <c r="G466">
        <v>8.1199999999999992</v>
      </c>
      <c r="I466">
        <v>7.24</v>
      </c>
      <c r="J466" t="s">
        <v>2</v>
      </c>
      <c r="K466" t="s">
        <v>546</v>
      </c>
    </row>
    <row r="467" spans="1:11">
      <c r="A467">
        <v>7.18</v>
      </c>
      <c r="B467" t="s">
        <v>1415</v>
      </c>
      <c r="C467">
        <v>2017</v>
      </c>
      <c r="D467" t="s">
        <v>1417</v>
      </c>
      <c r="E467">
        <v>0</v>
      </c>
      <c r="G467" t="s">
        <v>789</v>
      </c>
      <c r="I467">
        <v>7.25</v>
      </c>
      <c r="J467" t="s">
        <v>817</v>
      </c>
      <c r="K467">
        <v>2018</v>
      </c>
    </row>
    <row r="468" spans="1:11">
      <c r="A468">
        <v>7.19</v>
      </c>
      <c r="B468" t="s">
        <v>17</v>
      </c>
      <c r="C468" t="s">
        <v>546</v>
      </c>
      <c r="D468" t="s">
        <v>211</v>
      </c>
      <c r="E468">
        <v>2</v>
      </c>
      <c r="G468" t="s">
        <v>784</v>
      </c>
      <c r="I468">
        <v>7.26</v>
      </c>
      <c r="J468" t="s">
        <v>812</v>
      </c>
      <c r="K468">
        <v>2018</v>
      </c>
    </row>
    <row r="469" spans="1:11">
      <c r="A469">
        <v>7.2</v>
      </c>
      <c r="B469" t="s">
        <v>183</v>
      </c>
      <c r="C469" t="s">
        <v>546</v>
      </c>
      <c r="D469" t="s">
        <v>212</v>
      </c>
      <c r="E469">
        <v>2</v>
      </c>
      <c r="G469" t="s">
        <v>786</v>
      </c>
      <c r="I469">
        <v>7.27</v>
      </c>
      <c r="J469" t="s">
        <v>814</v>
      </c>
      <c r="K469">
        <v>2018</v>
      </c>
    </row>
    <row r="470" spans="1:11">
      <c r="A470">
        <v>7.21</v>
      </c>
      <c r="B470" t="s">
        <v>599</v>
      </c>
      <c r="C470" t="s">
        <v>546</v>
      </c>
      <c r="G470" t="s">
        <v>788</v>
      </c>
      <c r="I470">
        <v>7.28</v>
      </c>
      <c r="J470" t="s">
        <v>816</v>
      </c>
      <c r="K470">
        <v>2018</v>
      </c>
    </row>
    <row r="471" spans="1:11">
      <c r="A471">
        <v>7.22</v>
      </c>
      <c r="B471" t="s">
        <v>178</v>
      </c>
      <c r="C471" t="s">
        <v>546</v>
      </c>
      <c r="D471" t="s">
        <v>210</v>
      </c>
      <c r="G471" t="s">
        <v>790</v>
      </c>
      <c r="I471">
        <v>7.29</v>
      </c>
      <c r="J471" t="s">
        <v>818</v>
      </c>
      <c r="K471">
        <v>2018</v>
      </c>
    </row>
    <row r="472" spans="1:11">
      <c r="A472">
        <v>7.23</v>
      </c>
      <c r="B472" t="s">
        <v>1006</v>
      </c>
      <c r="C472" t="s">
        <v>546</v>
      </c>
      <c r="G472" t="s">
        <v>785</v>
      </c>
      <c r="I472">
        <v>7.3</v>
      </c>
      <c r="J472" t="s">
        <v>813</v>
      </c>
      <c r="K472">
        <v>2018</v>
      </c>
    </row>
    <row r="473" spans="1:11">
      <c r="A473">
        <v>7.24</v>
      </c>
      <c r="B473" t="s">
        <v>2</v>
      </c>
      <c r="C473" t="s">
        <v>546</v>
      </c>
      <c r="G473" t="s">
        <v>791</v>
      </c>
      <c r="I473">
        <v>7.31</v>
      </c>
      <c r="J473" t="s">
        <v>819</v>
      </c>
      <c r="K473">
        <v>2018</v>
      </c>
    </row>
    <row r="474" spans="1:11">
      <c r="A474">
        <v>7.25</v>
      </c>
      <c r="B474" t="s">
        <v>817</v>
      </c>
      <c r="C474">
        <v>2018</v>
      </c>
      <c r="D474" t="s">
        <v>789</v>
      </c>
      <c r="G474" t="s">
        <v>787</v>
      </c>
      <c r="I474">
        <v>7.32</v>
      </c>
      <c r="J474" t="s">
        <v>815</v>
      </c>
      <c r="K474">
        <v>2018</v>
      </c>
    </row>
    <row r="475" spans="1:11">
      <c r="A475">
        <v>7.26</v>
      </c>
      <c r="B475" t="s">
        <v>812</v>
      </c>
      <c r="C475">
        <v>2018</v>
      </c>
      <c r="D475" t="s">
        <v>784</v>
      </c>
      <c r="G475" t="s">
        <v>872</v>
      </c>
      <c r="H475">
        <v>0</v>
      </c>
      <c r="I475">
        <v>7.33</v>
      </c>
      <c r="J475" t="s">
        <v>873</v>
      </c>
      <c r="K475">
        <v>2018</v>
      </c>
    </row>
    <row r="476" spans="1:11">
      <c r="A476">
        <v>7.27</v>
      </c>
      <c r="B476" t="s">
        <v>814</v>
      </c>
      <c r="C476">
        <v>2018</v>
      </c>
      <c r="D476" t="s">
        <v>786</v>
      </c>
      <c r="G476" t="s">
        <v>874</v>
      </c>
      <c r="H476">
        <v>0</v>
      </c>
      <c r="I476">
        <v>7.34</v>
      </c>
      <c r="J476" t="s">
        <v>875</v>
      </c>
      <c r="K476">
        <v>2018</v>
      </c>
    </row>
    <row r="477" spans="1:11">
      <c r="A477">
        <v>7.28</v>
      </c>
      <c r="B477" t="s">
        <v>816</v>
      </c>
      <c r="C477">
        <v>2018</v>
      </c>
      <c r="D477" t="s">
        <v>788</v>
      </c>
      <c r="G477">
        <v>17.8</v>
      </c>
      <c r="I477">
        <v>7.35</v>
      </c>
      <c r="J477" t="s">
        <v>3</v>
      </c>
      <c r="K477">
        <v>2017</v>
      </c>
    </row>
    <row r="478" spans="1:11">
      <c r="A478">
        <v>7.29</v>
      </c>
      <c r="B478" t="s">
        <v>818</v>
      </c>
      <c r="C478">
        <v>2018</v>
      </c>
      <c r="D478" t="s">
        <v>790</v>
      </c>
      <c r="G478" t="s">
        <v>88</v>
      </c>
      <c r="H478">
        <v>3</v>
      </c>
      <c r="I478">
        <v>7.35</v>
      </c>
      <c r="J478" t="s">
        <v>3</v>
      </c>
      <c r="K478">
        <v>2017</v>
      </c>
    </row>
    <row r="479" spans="1:11">
      <c r="A479">
        <v>7.3</v>
      </c>
      <c r="B479" t="s">
        <v>813</v>
      </c>
      <c r="C479">
        <v>2018</v>
      </c>
      <c r="D479" t="s">
        <v>785</v>
      </c>
      <c r="G479" t="s">
        <v>196</v>
      </c>
      <c r="H479">
        <v>3</v>
      </c>
      <c r="I479">
        <v>7.35</v>
      </c>
      <c r="J479" t="s">
        <v>3</v>
      </c>
      <c r="K479">
        <v>2017</v>
      </c>
    </row>
    <row r="480" spans="1:11">
      <c r="A480">
        <v>7.31</v>
      </c>
      <c r="B480" t="s">
        <v>819</v>
      </c>
      <c r="C480">
        <v>2018</v>
      </c>
      <c r="D480" t="s">
        <v>791</v>
      </c>
      <c r="G480">
        <v>7.2</v>
      </c>
      <c r="I480">
        <v>8.01</v>
      </c>
      <c r="J480" t="s">
        <v>19</v>
      </c>
      <c r="K480">
        <v>2018</v>
      </c>
    </row>
    <row r="481" spans="1:11">
      <c r="A481">
        <v>7.32</v>
      </c>
      <c r="B481" t="s">
        <v>815</v>
      </c>
      <c r="C481">
        <v>2018</v>
      </c>
      <c r="D481" t="s">
        <v>787</v>
      </c>
      <c r="G481" t="s">
        <v>101</v>
      </c>
      <c r="I481">
        <v>8.01</v>
      </c>
      <c r="J481" t="s">
        <v>19</v>
      </c>
      <c r="K481">
        <v>2018</v>
      </c>
    </row>
    <row r="482" spans="1:11">
      <c r="A482">
        <v>7.33</v>
      </c>
      <c r="B482" t="s">
        <v>873</v>
      </c>
      <c r="C482">
        <v>2018</v>
      </c>
      <c r="G482" t="s">
        <v>214</v>
      </c>
      <c r="H482">
        <v>2</v>
      </c>
      <c r="I482">
        <v>8.01</v>
      </c>
      <c r="J482" t="s">
        <v>19</v>
      </c>
      <c r="K482">
        <v>2018</v>
      </c>
    </row>
    <row r="483" spans="1:11">
      <c r="A483">
        <v>7.34</v>
      </c>
      <c r="B483" t="s">
        <v>875</v>
      </c>
      <c r="C483">
        <v>2018</v>
      </c>
      <c r="G483" t="s">
        <v>451</v>
      </c>
      <c r="H483">
        <v>1</v>
      </c>
      <c r="I483">
        <v>8.01</v>
      </c>
      <c r="J483" t="s">
        <v>19</v>
      </c>
      <c r="K483">
        <v>2018</v>
      </c>
    </row>
    <row r="484" spans="1:11">
      <c r="A484">
        <v>7.35</v>
      </c>
      <c r="B484" t="s">
        <v>3</v>
      </c>
      <c r="C484">
        <v>2017</v>
      </c>
      <c r="D484" t="s">
        <v>196</v>
      </c>
      <c r="E484">
        <v>3</v>
      </c>
      <c r="G484">
        <v>12.4</v>
      </c>
      <c r="I484">
        <v>8.02</v>
      </c>
      <c r="J484" t="s">
        <v>39</v>
      </c>
      <c r="K484">
        <v>2018</v>
      </c>
    </row>
    <row r="485" spans="1:11">
      <c r="A485">
        <v>8.01</v>
      </c>
      <c r="B485" t="s">
        <v>19</v>
      </c>
      <c r="C485">
        <v>2018</v>
      </c>
      <c r="D485" t="s">
        <v>214</v>
      </c>
      <c r="E485">
        <v>2</v>
      </c>
      <c r="G485" t="s">
        <v>245</v>
      </c>
      <c r="H485">
        <v>2</v>
      </c>
      <c r="I485">
        <v>8.02</v>
      </c>
      <c r="J485" t="s">
        <v>39</v>
      </c>
      <c r="K485">
        <v>2018</v>
      </c>
    </row>
    <row r="486" spans="1:11">
      <c r="A486">
        <v>8.02</v>
      </c>
      <c r="B486" t="s">
        <v>39</v>
      </c>
      <c r="C486">
        <v>2018</v>
      </c>
      <c r="D486" t="s">
        <v>245</v>
      </c>
      <c r="E486">
        <v>2</v>
      </c>
      <c r="G486" t="s">
        <v>378</v>
      </c>
      <c r="I486">
        <v>8.0299999999999994</v>
      </c>
      <c r="J486" t="s">
        <v>338</v>
      </c>
      <c r="K486">
        <v>2018</v>
      </c>
    </row>
    <row r="487" spans="1:11">
      <c r="A487">
        <v>8.0299999999999994</v>
      </c>
      <c r="B487" t="s">
        <v>338</v>
      </c>
      <c r="C487">
        <v>2018</v>
      </c>
      <c r="D487" t="s">
        <v>378</v>
      </c>
      <c r="G487">
        <v>12.6</v>
      </c>
      <c r="I487">
        <v>8.0499999999999989</v>
      </c>
      <c r="J487" t="s">
        <v>337</v>
      </c>
      <c r="K487" t="s">
        <v>1336</v>
      </c>
    </row>
    <row r="488" spans="1:11">
      <c r="A488">
        <v>8.0399999999999991</v>
      </c>
      <c r="B488" t="s">
        <v>1012</v>
      </c>
      <c r="C488">
        <v>2018</v>
      </c>
      <c r="G488" t="s">
        <v>377</v>
      </c>
      <c r="I488">
        <v>8.0499999999999989</v>
      </c>
      <c r="J488" t="s">
        <v>337</v>
      </c>
      <c r="K488" t="s">
        <v>1336</v>
      </c>
    </row>
    <row r="489" spans="1:11">
      <c r="A489">
        <v>8.0499999999999989</v>
      </c>
      <c r="B489" t="s">
        <v>337</v>
      </c>
      <c r="C489" t="s">
        <v>1336</v>
      </c>
      <c r="D489" t="s">
        <v>377</v>
      </c>
      <c r="G489">
        <v>12.8</v>
      </c>
      <c r="I489">
        <v>8.0599999999999987</v>
      </c>
      <c r="J489" t="s">
        <v>1010</v>
      </c>
      <c r="K489" t="s">
        <v>1336</v>
      </c>
    </row>
    <row r="490" spans="1:11">
      <c r="A490">
        <v>8.0599999999999987</v>
      </c>
      <c r="B490" t="s">
        <v>1010</v>
      </c>
      <c r="C490" t="s">
        <v>1336</v>
      </c>
      <c r="G490">
        <v>12.1</v>
      </c>
      <c r="I490">
        <v>8.0899999999999981</v>
      </c>
      <c r="J490" t="s">
        <v>668</v>
      </c>
      <c r="K490" t="s">
        <v>1336</v>
      </c>
    </row>
    <row r="491" spans="1:11">
      <c r="A491">
        <v>8.0699999999999985</v>
      </c>
      <c r="B491" t="s">
        <v>1011</v>
      </c>
      <c r="C491" t="s">
        <v>1336</v>
      </c>
      <c r="G491">
        <v>12.2</v>
      </c>
      <c r="I491">
        <v>8.1199999999999974</v>
      </c>
      <c r="J491" t="s">
        <v>1482</v>
      </c>
      <c r="K491" t="s">
        <v>1336</v>
      </c>
    </row>
    <row r="492" spans="1:11">
      <c r="A492">
        <v>8.0799999999999983</v>
      </c>
      <c r="B492" t="s">
        <v>665</v>
      </c>
      <c r="C492" t="s">
        <v>1336</v>
      </c>
      <c r="G492">
        <v>12.5</v>
      </c>
      <c r="I492">
        <v>8.1299999999999972</v>
      </c>
      <c r="J492" t="s">
        <v>1483</v>
      </c>
      <c r="K492" t="s">
        <v>1336</v>
      </c>
    </row>
    <row r="493" spans="1:11">
      <c r="A493">
        <v>8.0899999999999981</v>
      </c>
      <c r="B493" t="s">
        <v>668</v>
      </c>
      <c r="C493" t="s">
        <v>1336</v>
      </c>
      <c r="G493">
        <v>12.7</v>
      </c>
      <c r="I493">
        <v>9.01</v>
      </c>
      <c r="J493" t="s">
        <v>364</v>
      </c>
      <c r="K493">
        <v>2017</v>
      </c>
    </row>
    <row r="494" spans="1:11">
      <c r="A494">
        <v>8.0999999999999979</v>
      </c>
      <c r="B494" t="s">
        <v>669</v>
      </c>
      <c r="C494" t="s">
        <v>1336</v>
      </c>
      <c r="G494" t="s">
        <v>851</v>
      </c>
      <c r="I494">
        <v>9.01</v>
      </c>
      <c r="J494" t="s">
        <v>364</v>
      </c>
      <c r="K494">
        <v>2017</v>
      </c>
    </row>
    <row r="495" spans="1:11">
      <c r="A495">
        <v>8.1099999999999977</v>
      </c>
      <c r="B495" t="s">
        <v>673</v>
      </c>
      <c r="C495" t="s">
        <v>1336</v>
      </c>
      <c r="G495" t="s">
        <v>1424</v>
      </c>
      <c r="H495" s="189" t="s">
        <v>1445</v>
      </c>
      <c r="I495">
        <v>9.01</v>
      </c>
      <c r="J495" t="s">
        <v>364</v>
      </c>
      <c r="K495">
        <v>2017</v>
      </c>
    </row>
    <row r="496" spans="1:11">
      <c r="A496">
        <v>8.1199999999999974</v>
      </c>
      <c r="B496" t="s">
        <v>1482</v>
      </c>
      <c r="C496" t="s">
        <v>1336</v>
      </c>
      <c r="G496" t="s">
        <v>1332</v>
      </c>
      <c r="I496">
        <v>9.01</v>
      </c>
      <c r="J496" t="s">
        <v>364</v>
      </c>
      <c r="K496">
        <v>2017</v>
      </c>
    </row>
    <row r="497" spans="1:11">
      <c r="A497">
        <v>8.1299999999999972</v>
      </c>
      <c r="B497" t="s">
        <v>1483</v>
      </c>
      <c r="C497" t="s">
        <v>1336</v>
      </c>
      <c r="G497" t="s">
        <v>256</v>
      </c>
      <c r="H497">
        <v>2</v>
      </c>
      <c r="I497">
        <v>9.02</v>
      </c>
      <c r="J497" t="s">
        <v>48</v>
      </c>
      <c r="K497">
        <v>2018</v>
      </c>
    </row>
    <row r="498" spans="1:11">
      <c r="A498">
        <v>9.01</v>
      </c>
      <c r="B498" t="s">
        <v>364</v>
      </c>
      <c r="C498">
        <v>2017</v>
      </c>
      <c r="G498" t="s">
        <v>1423</v>
      </c>
      <c r="I498">
        <v>9.02</v>
      </c>
      <c r="J498" t="s">
        <v>48</v>
      </c>
      <c r="K498">
        <v>2018</v>
      </c>
    </row>
    <row r="499" spans="1:11">
      <c r="A499">
        <v>9.02</v>
      </c>
      <c r="B499" t="s">
        <v>48</v>
      </c>
      <c r="C499">
        <v>2018</v>
      </c>
      <c r="D499" t="s">
        <v>256</v>
      </c>
      <c r="E499">
        <v>2</v>
      </c>
      <c r="G499" t="s">
        <v>457</v>
      </c>
      <c r="H499">
        <v>0</v>
      </c>
      <c r="I499">
        <v>9.02</v>
      </c>
      <c r="J499" t="s">
        <v>48</v>
      </c>
      <c r="K499">
        <v>2018</v>
      </c>
    </row>
    <row r="500" spans="1:11">
      <c r="A500">
        <v>9.0299999999999994</v>
      </c>
      <c r="B500" t="s">
        <v>438</v>
      </c>
      <c r="C500">
        <v>2018</v>
      </c>
      <c r="G500" t="s">
        <v>934</v>
      </c>
      <c r="H500">
        <v>0</v>
      </c>
      <c r="I500">
        <v>9.0299999999999994</v>
      </c>
      <c r="J500" t="s">
        <v>438</v>
      </c>
      <c r="K500">
        <v>2018</v>
      </c>
    </row>
    <row r="501" spans="1:11">
      <c r="A501">
        <v>9.0399999999999991</v>
      </c>
      <c r="B501" t="s">
        <v>405</v>
      </c>
      <c r="C501">
        <v>2018</v>
      </c>
      <c r="D501" t="s">
        <v>1425</v>
      </c>
      <c r="E501">
        <v>0</v>
      </c>
      <c r="G501" t="s">
        <v>439</v>
      </c>
      <c r="H501">
        <v>0</v>
      </c>
      <c r="I501">
        <v>9.0299999999999994</v>
      </c>
      <c r="J501" t="s">
        <v>438</v>
      </c>
      <c r="K501">
        <v>2018</v>
      </c>
    </row>
    <row r="502" spans="1:11">
      <c r="A502">
        <v>9.0499999999999989</v>
      </c>
      <c r="B502" t="s">
        <v>312</v>
      </c>
      <c r="C502">
        <v>2018</v>
      </c>
      <c r="D502" t="s">
        <v>297</v>
      </c>
      <c r="E502">
        <v>3</v>
      </c>
      <c r="G502" t="s">
        <v>1425</v>
      </c>
      <c r="H502">
        <v>0</v>
      </c>
      <c r="I502">
        <v>9.0399999999999991</v>
      </c>
      <c r="J502" t="s">
        <v>405</v>
      </c>
      <c r="K502">
        <v>2018</v>
      </c>
    </row>
    <row r="503" spans="1:11">
      <c r="A503">
        <v>9.0599999999999987</v>
      </c>
      <c r="B503" t="s">
        <v>1427</v>
      </c>
      <c r="C503" t="s">
        <v>546</v>
      </c>
      <c r="D503" t="s">
        <v>1428</v>
      </c>
      <c r="E503">
        <v>0</v>
      </c>
      <c r="G503" t="s">
        <v>137</v>
      </c>
      <c r="H503">
        <v>7</v>
      </c>
      <c r="I503">
        <v>9.0499999999999989</v>
      </c>
      <c r="J503" t="s">
        <v>312</v>
      </c>
      <c r="K503">
        <v>2018</v>
      </c>
    </row>
    <row r="504" spans="1:11">
      <c r="A504">
        <v>9.0699999999999985</v>
      </c>
      <c r="B504" t="s">
        <v>1484</v>
      </c>
      <c r="C504" t="s">
        <v>546</v>
      </c>
      <c r="G504" t="s">
        <v>297</v>
      </c>
      <c r="H504">
        <v>3</v>
      </c>
      <c r="I504">
        <v>9.0499999999999989</v>
      </c>
      <c r="J504" t="s">
        <v>312</v>
      </c>
      <c r="K504">
        <v>2018</v>
      </c>
    </row>
    <row r="505" spans="1:11">
      <c r="A505">
        <v>9.0799999999999983</v>
      </c>
      <c r="B505" t="s">
        <v>587</v>
      </c>
      <c r="C505" t="s">
        <v>546</v>
      </c>
      <c r="G505" t="s">
        <v>404</v>
      </c>
      <c r="H505">
        <v>2</v>
      </c>
      <c r="I505">
        <v>9.0499999999999989</v>
      </c>
      <c r="J505" t="s">
        <v>312</v>
      </c>
      <c r="K505">
        <v>2018</v>
      </c>
    </row>
    <row r="506" spans="1:11">
      <c r="A506">
        <v>9.0899999999999981</v>
      </c>
      <c r="B506" t="s">
        <v>919</v>
      </c>
      <c r="C506">
        <v>2018</v>
      </c>
      <c r="G506" t="s">
        <v>1426</v>
      </c>
      <c r="H506">
        <v>5</v>
      </c>
      <c r="I506">
        <v>9.0499999999999989</v>
      </c>
      <c r="J506" t="s">
        <v>312</v>
      </c>
      <c r="K506">
        <v>2018</v>
      </c>
    </row>
    <row r="507" spans="1:11">
      <c r="A507">
        <v>9.0999999999999979</v>
      </c>
      <c r="B507" t="s">
        <v>369</v>
      </c>
      <c r="C507" t="s">
        <v>546</v>
      </c>
      <c r="G507" t="s">
        <v>1428</v>
      </c>
      <c r="H507">
        <v>0</v>
      </c>
      <c r="I507">
        <v>9.0599999999999987</v>
      </c>
      <c r="J507" t="s">
        <v>1427</v>
      </c>
      <c r="K507" t="s">
        <v>546</v>
      </c>
    </row>
    <row r="508" spans="1:11">
      <c r="A508">
        <v>9.1099999999999977</v>
      </c>
      <c r="B508" t="s">
        <v>370</v>
      </c>
      <c r="C508" t="s">
        <v>546</v>
      </c>
      <c r="G508" t="s">
        <v>1429</v>
      </c>
      <c r="H508">
        <v>0</v>
      </c>
      <c r="I508">
        <v>9.0599999999999987</v>
      </c>
      <c r="J508" t="s">
        <v>1427</v>
      </c>
      <c r="K508" t="s">
        <v>546</v>
      </c>
    </row>
    <row r="509" spans="1:11">
      <c r="A509">
        <v>10.01</v>
      </c>
      <c r="B509" t="s">
        <v>302</v>
      </c>
      <c r="C509">
        <v>2018</v>
      </c>
      <c r="D509" t="s">
        <v>283</v>
      </c>
      <c r="G509" t="s">
        <v>927</v>
      </c>
      <c r="H509">
        <v>0</v>
      </c>
      <c r="I509">
        <v>9.0699999999999985</v>
      </c>
      <c r="J509" t="s">
        <v>1484</v>
      </c>
      <c r="K509" t="s">
        <v>546</v>
      </c>
    </row>
    <row r="510" spans="1:11">
      <c r="A510">
        <v>10.02</v>
      </c>
      <c r="B510" t="s">
        <v>69</v>
      </c>
      <c r="C510">
        <v>2018</v>
      </c>
      <c r="D510" t="s">
        <v>944</v>
      </c>
      <c r="E510">
        <v>0</v>
      </c>
      <c r="G510" t="s">
        <v>1430</v>
      </c>
      <c r="H510">
        <v>0</v>
      </c>
      <c r="I510">
        <v>9.0799999999999983</v>
      </c>
      <c r="J510" t="s">
        <v>587</v>
      </c>
      <c r="K510" t="s">
        <v>546</v>
      </c>
    </row>
    <row r="511" spans="1:11">
      <c r="A511">
        <v>10.029999999999999</v>
      </c>
      <c r="B511" t="s">
        <v>332</v>
      </c>
      <c r="C511" t="s">
        <v>1336</v>
      </c>
      <c r="D511" t="s">
        <v>284</v>
      </c>
      <c r="E511">
        <v>3</v>
      </c>
      <c r="G511" t="s">
        <v>918</v>
      </c>
      <c r="H511">
        <v>3</v>
      </c>
      <c r="I511">
        <v>9.0899999999999981</v>
      </c>
      <c r="J511" t="s">
        <v>919</v>
      </c>
      <c r="K511">
        <v>2018</v>
      </c>
    </row>
    <row r="512" spans="1:11">
      <c r="A512">
        <v>10.039999999999999</v>
      </c>
      <c r="B512" t="s">
        <v>521</v>
      </c>
      <c r="C512" t="s">
        <v>1336</v>
      </c>
      <c r="D512" t="s">
        <v>286</v>
      </c>
      <c r="E512">
        <v>0</v>
      </c>
      <c r="G512" t="s">
        <v>415</v>
      </c>
      <c r="I512">
        <v>10.01</v>
      </c>
      <c r="J512" t="s">
        <v>302</v>
      </c>
      <c r="K512">
        <v>2018</v>
      </c>
    </row>
    <row r="513" spans="1:11">
      <c r="A513">
        <v>10.049999999999999</v>
      </c>
      <c r="B513" t="s">
        <v>850</v>
      </c>
      <c r="C513">
        <v>2018</v>
      </c>
      <c r="G513" t="s">
        <v>283</v>
      </c>
      <c r="I513">
        <v>10.01</v>
      </c>
      <c r="J513" t="s">
        <v>302</v>
      </c>
      <c r="K513">
        <v>2018</v>
      </c>
    </row>
    <row r="514" spans="1:11">
      <c r="A514">
        <v>10.059999999999999</v>
      </c>
      <c r="B514" t="s">
        <v>305</v>
      </c>
      <c r="C514">
        <v>2018</v>
      </c>
      <c r="D514" t="s">
        <v>1432</v>
      </c>
      <c r="E514">
        <v>0</v>
      </c>
      <c r="G514" t="s">
        <v>414</v>
      </c>
      <c r="I514">
        <v>10.02</v>
      </c>
      <c r="J514" t="s">
        <v>69</v>
      </c>
      <c r="K514">
        <v>2018</v>
      </c>
    </row>
    <row r="515" spans="1:11">
      <c r="A515">
        <v>10.069999999999999</v>
      </c>
      <c r="B515" t="s">
        <v>922</v>
      </c>
      <c r="C515">
        <v>2018</v>
      </c>
      <c r="G515" t="s">
        <v>944</v>
      </c>
      <c r="H515">
        <v>0</v>
      </c>
      <c r="I515">
        <v>10.02</v>
      </c>
      <c r="J515" t="s">
        <v>69</v>
      </c>
      <c r="K515">
        <v>2018</v>
      </c>
    </row>
    <row r="516" spans="1:11">
      <c r="A516">
        <v>10.079999999999998</v>
      </c>
      <c r="B516" t="s">
        <v>1434</v>
      </c>
      <c r="C516">
        <v>2018</v>
      </c>
      <c r="G516" t="s">
        <v>472</v>
      </c>
      <c r="I516">
        <v>10.02</v>
      </c>
      <c r="J516" t="s">
        <v>69</v>
      </c>
      <c r="K516">
        <v>2018</v>
      </c>
    </row>
    <row r="517" spans="1:11">
      <c r="A517">
        <v>10.089999999999998</v>
      </c>
      <c r="B517" t="s">
        <v>367</v>
      </c>
      <c r="C517" t="s">
        <v>1336</v>
      </c>
      <c r="G517" t="s">
        <v>282</v>
      </c>
      <c r="H517">
        <v>3</v>
      </c>
      <c r="I517">
        <v>10.029999999999999</v>
      </c>
      <c r="J517" t="s">
        <v>332</v>
      </c>
      <c r="K517" t="s">
        <v>1336</v>
      </c>
    </row>
    <row r="518" spans="1:11">
      <c r="A518">
        <v>10.099999999999998</v>
      </c>
      <c r="B518" t="s">
        <v>190</v>
      </c>
      <c r="C518">
        <v>2018</v>
      </c>
      <c r="D518" t="s">
        <v>386</v>
      </c>
      <c r="E518">
        <v>0</v>
      </c>
      <c r="G518" t="s">
        <v>284</v>
      </c>
      <c r="H518">
        <v>3</v>
      </c>
      <c r="I518">
        <v>10.029999999999999</v>
      </c>
      <c r="J518" t="s">
        <v>332</v>
      </c>
      <c r="K518" t="s">
        <v>1336</v>
      </c>
    </row>
    <row r="519" spans="1:11">
      <c r="A519">
        <v>10.109999999999998</v>
      </c>
      <c r="B519" t="s">
        <v>493</v>
      </c>
      <c r="C519" t="s">
        <v>1336</v>
      </c>
      <c r="G519" t="s">
        <v>286</v>
      </c>
      <c r="H519">
        <v>0</v>
      </c>
      <c r="I519">
        <v>10.039999999999999</v>
      </c>
      <c r="J519" t="s">
        <v>521</v>
      </c>
      <c r="K519" t="s">
        <v>1336</v>
      </c>
    </row>
    <row r="520" spans="1:11">
      <c r="A520">
        <v>11.01</v>
      </c>
      <c r="B520" t="s">
        <v>875</v>
      </c>
      <c r="C520">
        <v>2018</v>
      </c>
      <c r="G520" t="s">
        <v>520</v>
      </c>
      <c r="H520">
        <v>0</v>
      </c>
      <c r="I520">
        <v>10.039999999999999</v>
      </c>
      <c r="J520" t="s">
        <v>521</v>
      </c>
      <c r="K520" t="s">
        <v>1336</v>
      </c>
    </row>
    <row r="521" spans="1:11">
      <c r="A521">
        <v>11.02</v>
      </c>
      <c r="B521" t="s">
        <v>873</v>
      </c>
      <c r="C521">
        <v>2018</v>
      </c>
      <c r="D521" t="s">
        <v>1494</v>
      </c>
      <c r="E521">
        <v>0</v>
      </c>
      <c r="G521" t="s">
        <v>849</v>
      </c>
      <c r="I521">
        <v>10.049999999999999</v>
      </c>
      <c r="J521" t="s">
        <v>850</v>
      </c>
      <c r="K521">
        <v>2018</v>
      </c>
    </row>
    <row r="522" spans="1:11">
      <c r="A522">
        <v>11.03</v>
      </c>
      <c r="B522" t="s">
        <v>1438</v>
      </c>
      <c r="C522">
        <v>2018</v>
      </c>
      <c r="D522" t="s">
        <v>278</v>
      </c>
      <c r="E522">
        <v>3</v>
      </c>
      <c r="G522" t="s">
        <v>416</v>
      </c>
      <c r="H522">
        <v>1</v>
      </c>
      <c r="I522">
        <v>10.059999999999999</v>
      </c>
      <c r="J522" t="s">
        <v>305</v>
      </c>
      <c r="K522">
        <v>2018</v>
      </c>
    </row>
    <row r="523" spans="1:11">
      <c r="A523">
        <v>11.04</v>
      </c>
      <c r="B523" t="s">
        <v>489</v>
      </c>
      <c r="C523">
        <v>2018</v>
      </c>
      <c r="G523" t="s">
        <v>1432</v>
      </c>
      <c r="H523">
        <v>0</v>
      </c>
      <c r="I523">
        <v>10.059999999999999</v>
      </c>
      <c r="J523" t="s">
        <v>305</v>
      </c>
      <c r="K523">
        <v>2018</v>
      </c>
    </row>
    <row r="524" spans="1:11">
      <c r="A524">
        <v>11.05</v>
      </c>
      <c r="B524" t="s">
        <v>1022</v>
      </c>
      <c r="C524">
        <v>2018</v>
      </c>
      <c r="G524" t="s">
        <v>1077</v>
      </c>
      <c r="I524">
        <v>10.059999999999999</v>
      </c>
      <c r="J524" t="s">
        <v>305</v>
      </c>
      <c r="K524">
        <v>2018</v>
      </c>
    </row>
    <row r="525" spans="1:11">
      <c r="A525">
        <v>11.06</v>
      </c>
      <c r="B525" t="s">
        <v>511</v>
      </c>
      <c r="C525">
        <v>2018</v>
      </c>
      <c r="G525" t="s">
        <v>921</v>
      </c>
      <c r="H525">
        <v>0</v>
      </c>
      <c r="I525">
        <v>10.069999999999999</v>
      </c>
      <c r="J525" t="s">
        <v>922</v>
      </c>
      <c r="K525">
        <v>2018</v>
      </c>
    </row>
    <row r="526" spans="1:11">
      <c r="A526">
        <v>11.07</v>
      </c>
      <c r="B526" t="s">
        <v>523</v>
      </c>
      <c r="C526" t="s">
        <v>1336</v>
      </c>
      <c r="D526" t="s">
        <v>1440</v>
      </c>
      <c r="G526" t="s">
        <v>285</v>
      </c>
      <c r="H526">
        <v>1</v>
      </c>
      <c r="I526">
        <v>10.069999999999999</v>
      </c>
      <c r="J526" t="s">
        <v>922</v>
      </c>
      <c r="K526">
        <v>2018</v>
      </c>
    </row>
    <row r="527" spans="1:11">
      <c r="A527">
        <v>11.08</v>
      </c>
      <c r="B527" t="s">
        <v>552</v>
      </c>
      <c r="C527" t="s">
        <v>1336</v>
      </c>
      <c r="G527" t="s">
        <v>1433</v>
      </c>
      <c r="H527" t="s">
        <v>1444</v>
      </c>
      <c r="I527">
        <v>10.079999999999998</v>
      </c>
      <c r="J527" t="s">
        <v>1434</v>
      </c>
      <c r="K527">
        <v>2018</v>
      </c>
    </row>
    <row r="528" spans="1:11">
      <c r="A528">
        <v>1.01</v>
      </c>
      <c r="B528" t="s">
        <v>1129</v>
      </c>
      <c r="C528">
        <v>2017</v>
      </c>
      <c r="D528" t="s">
        <v>476</v>
      </c>
      <c r="E528">
        <v>1.1000000000000001</v>
      </c>
      <c r="G528" t="s">
        <v>508</v>
      </c>
      <c r="H528">
        <v>2</v>
      </c>
      <c r="I528">
        <v>10.079999999999998</v>
      </c>
      <c r="J528" t="s">
        <v>1434</v>
      </c>
      <c r="K528">
        <v>2018</v>
      </c>
    </row>
    <row r="529" spans="1:11">
      <c r="A529">
        <v>1.02</v>
      </c>
      <c r="B529" t="s">
        <v>1130</v>
      </c>
      <c r="C529">
        <v>2017</v>
      </c>
      <c r="G529" t="s">
        <v>386</v>
      </c>
      <c r="H529">
        <v>0</v>
      </c>
      <c r="I529">
        <v>10.099999999999998</v>
      </c>
      <c r="J529" t="s">
        <v>190</v>
      </c>
      <c r="K529">
        <v>2018</v>
      </c>
    </row>
    <row r="530" spans="1:11">
      <c r="A530">
        <v>1.03</v>
      </c>
      <c r="B530" t="s">
        <v>75</v>
      </c>
      <c r="C530">
        <v>2017</v>
      </c>
      <c r="G530" t="s">
        <v>492</v>
      </c>
      <c r="H530">
        <v>0.1</v>
      </c>
      <c r="I530">
        <v>10.109999999999998</v>
      </c>
      <c r="J530" t="s">
        <v>493</v>
      </c>
      <c r="K530" t="s">
        <v>1336</v>
      </c>
    </row>
    <row r="531" spans="1:11">
      <c r="A531">
        <v>1.04</v>
      </c>
      <c r="B531" t="s">
        <v>1132</v>
      </c>
      <c r="C531">
        <v>2017</v>
      </c>
      <c r="D531" t="s">
        <v>477</v>
      </c>
      <c r="E531">
        <v>1</v>
      </c>
      <c r="G531" t="s">
        <v>874</v>
      </c>
      <c r="H531">
        <v>0</v>
      </c>
      <c r="I531">
        <v>11.01</v>
      </c>
      <c r="J531" t="s">
        <v>875</v>
      </c>
      <c r="K531">
        <v>2018</v>
      </c>
    </row>
    <row r="532" spans="1:11">
      <c r="A532">
        <v>1.05</v>
      </c>
      <c r="B532" t="s">
        <v>1126</v>
      </c>
      <c r="C532">
        <v>2017</v>
      </c>
      <c r="D532" t="s">
        <v>1139</v>
      </c>
      <c r="E532">
        <v>2</v>
      </c>
      <c r="G532">
        <v>17.8</v>
      </c>
      <c r="I532">
        <v>11.02</v>
      </c>
      <c r="J532" t="s">
        <v>873</v>
      </c>
      <c r="K532">
        <v>2018</v>
      </c>
    </row>
    <row r="533" spans="1:11">
      <c r="A533">
        <v>1.06</v>
      </c>
      <c r="B533" t="s">
        <v>674</v>
      </c>
      <c r="C533">
        <v>2017</v>
      </c>
      <c r="G533" t="s">
        <v>872</v>
      </c>
      <c r="H533">
        <v>0</v>
      </c>
      <c r="I533">
        <v>11.02</v>
      </c>
      <c r="J533" t="s">
        <v>873</v>
      </c>
      <c r="K533">
        <v>2018</v>
      </c>
    </row>
    <row r="534" spans="1:11">
      <c r="A534">
        <v>1.07</v>
      </c>
      <c r="B534" t="s">
        <v>1124</v>
      </c>
      <c r="C534">
        <v>2017</v>
      </c>
      <c r="D534" t="s">
        <v>474</v>
      </c>
      <c r="E534">
        <v>0.1</v>
      </c>
      <c r="G534" t="s">
        <v>1494</v>
      </c>
      <c r="H534">
        <v>0</v>
      </c>
      <c r="I534">
        <v>11.02</v>
      </c>
      <c r="J534" t="s">
        <v>873</v>
      </c>
      <c r="K534">
        <v>2018</v>
      </c>
    </row>
    <row r="535" spans="1:11">
      <c r="A535">
        <v>1.08</v>
      </c>
      <c r="B535" t="s">
        <v>1133</v>
      </c>
      <c r="C535">
        <v>2017</v>
      </c>
      <c r="D535" t="s">
        <v>473</v>
      </c>
      <c r="E535">
        <v>0.1</v>
      </c>
      <c r="G535" t="s">
        <v>318</v>
      </c>
      <c r="H535">
        <v>2.5</v>
      </c>
      <c r="I535">
        <v>11.03</v>
      </c>
      <c r="J535" t="s">
        <v>1438</v>
      </c>
      <c r="K535">
        <v>2018</v>
      </c>
    </row>
    <row r="536" spans="1:11">
      <c r="A536">
        <v>1.0900000000000001</v>
      </c>
      <c r="B536" t="s">
        <v>866</v>
      </c>
      <c r="C536">
        <v>2018</v>
      </c>
      <c r="G536" t="s">
        <v>278</v>
      </c>
      <c r="H536">
        <v>3</v>
      </c>
      <c r="I536">
        <v>11.03</v>
      </c>
      <c r="J536" t="s">
        <v>1438</v>
      </c>
      <c r="K536">
        <v>2018</v>
      </c>
    </row>
    <row r="537" spans="1:11">
      <c r="A537">
        <v>1.1000000000000001</v>
      </c>
      <c r="B537" t="s">
        <v>854</v>
      </c>
      <c r="C537">
        <v>2018</v>
      </c>
      <c r="G537" t="s">
        <v>469</v>
      </c>
      <c r="H537">
        <v>1</v>
      </c>
      <c r="I537">
        <v>11.03</v>
      </c>
      <c r="J537" t="s">
        <v>1438</v>
      </c>
      <c r="K537">
        <v>2018</v>
      </c>
    </row>
    <row r="538" spans="1:11">
      <c r="A538">
        <v>1.1100000000000001</v>
      </c>
      <c r="B538" t="s">
        <v>864</v>
      </c>
      <c r="C538">
        <v>2018</v>
      </c>
      <c r="G538" t="s">
        <v>1329</v>
      </c>
      <c r="H538">
        <v>0</v>
      </c>
      <c r="I538">
        <v>11.04</v>
      </c>
      <c r="J538" t="s">
        <v>489</v>
      </c>
      <c r="K538">
        <v>2018</v>
      </c>
    </row>
    <row r="539" spans="1:11">
      <c r="A539">
        <v>1.1200000000000001</v>
      </c>
      <c r="B539" t="s">
        <v>856</v>
      </c>
      <c r="C539">
        <v>2018</v>
      </c>
      <c r="G539" t="s">
        <v>1023</v>
      </c>
      <c r="I539">
        <v>11.05</v>
      </c>
      <c r="J539" t="s">
        <v>1022</v>
      </c>
      <c r="K539">
        <v>2018</v>
      </c>
    </row>
    <row r="540" spans="1:11">
      <c r="A540">
        <v>1.1299999999999999</v>
      </c>
      <c r="B540" t="s">
        <v>858</v>
      </c>
      <c r="C540">
        <v>2018</v>
      </c>
      <c r="G540" t="s">
        <v>1330</v>
      </c>
      <c r="H540">
        <v>3</v>
      </c>
      <c r="I540">
        <v>11.06</v>
      </c>
      <c r="J540" t="s">
        <v>511</v>
      </c>
      <c r="K540">
        <v>2018</v>
      </c>
    </row>
    <row r="541" spans="1:11">
      <c r="A541">
        <v>1.1399999999999999</v>
      </c>
      <c r="B541" t="s">
        <v>870</v>
      </c>
      <c r="C541">
        <v>2017</v>
      </c>
      <c r="G541" t="s">
        <v>1439</v>
      </c>
      <c r="I541">
        <v>11.07</v>
      </c>
      <c r="J541" t="s">
        <v>523</v>
      </c>
      <c r="K541" t="s">
        <v>1336</v>
      </c>
    </row>
    <row r="542" spans="1:11">
      <c r="A542">
        <v>1.1499999999999999</v>
      </c>
      <c r="B542" t="s">
        <v>862</v>
      </c>
      <c r="C542">
        <v>2018</v>
      </c>
      <c r="G542" t="s">
        <v>1440</v>
      </c>
      <c r="I542">
        <v>11.07</v>
      </c>
      <c r="J542" t="s">
        <v>523</v>
      </c>
      <c r="K542" t="s">
        <v>1336</v>
      </c>
    </row>
    <row r="543" spans="1:11">
      <c r="A543">
        <v>1.1599999999999999</v>
      </c>
      <c r="B543" t="s">
        <v>868</v>
      </c>
      <c r="C543">
        <v>2018</v>
      </c>
      <c r="D543" t="s">
        <v>1364</v>
      </c>
      <c r="G543" t="s">
        <v>1331</v>
      </c>
      <c r="H543">
        <v>1</v>
      </c>
      <c r="I543">
        <v>11.07</v>
      </c>
      <c r="J543" t="s">
        <v>523</v>
      </c>
      <c r="K543" t="s">
        <v>1336</v>
      </c>
    </row>
    <row r="544" spans="1:11">
      <c r="A544">
        <v>1.17</v>
      </c>
      <c r="B544" t="s">
        <v>1125</v>
      </c>
      <c r="C544">
        <v>2017</v>
      </c>
      <c r="D544" t="s">
        <v>475</v>
      </c>
      <c r="E544">
        <v>2.1</v>
      </c>
      <c r="G544" s="103" t="s">
        <v>1135</v>
      </c>
      <c r="H544">
        <v>0</v>
      </c>
      <c r="I544">
        <v>1.01</v>
      </c>
      <c r="J544" t="s">
        <v>1129</v>
      </c>
      <c r="K544">
        <v>2017</v>
      </c>
    </row>
    <row r="545" spans="1:11">
      <c r="A545">
        <v>1.18</v>
      </c>
      <c r="B545" t="s">
        <v>1123</v>
      </c>
      <c r="C545">
        <v>2017</v>
      </c>
      <c r="G545" s="103" t="s">
        <v>1128</v>
      </c>
      <c r="I545">
        <v>1.05</v>
      </c>
      <c r="J545" t="s">
        <v>1126</v>
      </c>
      <c r="K545">
        <v>2017</v>
      </c>
    </row>
    <row r="546" spans="1:11">
      <c r="A546">
        <v>1.19</v>
      </c>
      <c r="B546" t="s">
        <v>1131</v>
      </c>
      <c r="C546">
        <v>2017</v>
      </c>
      <c r="G546" s="103" t="s">
        <v>143</v>
      </c>
      <c r="H546" t="s">
        <v>1097</v>
      </c>
      <c r="I546">
        <v>1.06</v>
      </c>
      <c r="J546" t="s">
        <v>674</v>
      </c>
      <c r="K546">
        <v>2017</v>
      </c>
    </row>
    <row r="547" spans="1:11">
      <c r="A547">
        <v>1.2</v>
      </c>
      <c r="B547" t="s">
        <v>1466</v>
      </c>
      <c r="C547" t="s">
        <v>1336</v>
      </c>
      <c r="G547" s="103" t="s">
        <v>1134</v>
      </c>
      <c r="H547">
        <v>0</v>
      </c>
      <c r="I547">
        <v>1.08</v>
      </c>
      <c r="J547" t="s">
        <v>1133</v>
      </c>
      <c r="K547">
        <v>2017</v>
      </c>
    </row>
    <row r="548" spans="1:11">
      <c r="A548">
        <v>1.21</v>
      </c>
      <c r="B548" t="s">
        <v>344</v>
      </c>
      <c r="C548">
        <v>2017</v>
      </c>
      <c r="G548" s="103" t="s">
        <v>945</v>
      </c>
      <c r="H548">
        <v>0</v>
      </c>
      <c r="I548">
        <v>1.17</v>
      </c>
      <c r="J548" t="s">
        <v>1125</v>
      </c>
      <c r="K548">
        <v>2017</v>
      </c>
    </row>
    <row r="549" spans="1:11">
      <c r="A549">
        <v>1.22</v>
      </c>
      <c r="B549" t="s">
        <v>3</v>
      </c>
      <c r="C549">
        <v>2017</v>
      </c>
      <c r="D549" t="s">
        <v>1121</v>
      </c>
      <c r="E549">
        <v>2.1</v>
      </c>
      <c r="G549" s="103" t="s">
        <v>1390</v>
      </c>
      <c r="H549" t="s">
        <v>1308</v>
      </c>
      <c r="I549">
        <v>6.04</v>
      </c>
      <c r="J549" t="s">
        <v>595</v>
      </c>
      <c r="K549">
        <v>2018</v>
      </c>
    </row>
    <row r="550" spans="1:11">
      <c r="A550">
        <v>2.0099999999999998</v>
      </c>
      <c r="B550" t="s">
        <v>1087</v>
      </c>
      <c r="C550">
        <v>2017</v>
      </c>
      <c r="D550" t="s">
        <v>1112</v>
      </c>
      <c r="E550">
        <v>3</v>
      </c>
      <c r="G550" s="103" t="s">
        <v>879</v>
      </c>
      <c r="H550">
        <v>7</v>
      </c>
      <c r="I550">
        <v>6.07</v>
      </c>
      <c r="J550" t="s">
        <v>1296</v>
      </c>
      <c r="K550">
        <v>2017</v>
      </c>
    </row>
    <row r="551" spans="1:11">
      <c r="A551">
        <v>2.0199999999999996</v>
      </c>
      <c r="B551" t="s">
        <v>1102</v>
      </c>
      <c r="C551">
        <v>2017</v>
      </c>
      <c r="G551" s="103" t="s">
        <v>885</v>
      </c>
      <c r="H551">
        <v>2</v>
      </c>
      <c r="I551">
        <v>6.1499999999999986</v>
      </c>
      <c r="J551" t="s">
        <v>1314</v>
      </c>
      <c r="K551">
        <v>2017</v>
      </c>
    </row>
    <row r="552" spans="1:11">
      <c r="A552">
        <v>2.0299999999999994</v>
      </c>
      <c r="B552" t="s">
        <v>1086</v>
      </c>
      <c r="C552">
        <v>2017</v>
      </c>
      <c r="D552" t="s">
        <v>1111</v>
      </c>
      <c r="E552">
        <v>3.1</v>
      </c>
      <c r="G552" s="103" t="s">
        <v>359</v>
      </c>
      <c r="H552" t="s">
        <v>1284</v>
      </c>
      <c r="I552">
        <v>6.1499999999999986</v>
      </c>
      <c r="J552" t="s">
        <v>1314</v>
      </c>
      <c r="K552">
        <v>2017</v>
      </c>
    </row>
    <row r="553" spans="1:11">
      <c r="A553">
        <v>2.0399999999999991</v>
      </c>
      <c r="B553" t="s">
        <v>1090</v>
      </c>
      <c r="C553">
        <v>2017</v>
      </c>
      <c r="D553" t="s">
        <v>1115</v>
      </c>
      <c r="E553">
        <v>1</v>
      </c>
      <c r="G553" s="103" t="s">
        <v>1315</v>
      </c>
      <c r="H553" t="s">
        <v>1316</v>
      </c>
      <c r="I553">
        <v>6.18</v>
      </c>
      <c r="J553" t="s">
        <v>349</v>
      </c>
      <c r="K553">
        <v>2017</v>
      </c>
    </row>
    <row r="554" spans="1:11">
      <c r="A554">
        <v>2.0499999999999989</v>
      </c>
      <c r="B554" t="s">
        <v>1091</v>
      </c>
      <c r="C554">
        <v>2017</v>
      </c>
      <c r="D554" t="s">
        <v>1109</v>
      </c>
      <c r="E554">
        <v>3.1</v>
      </c>
      <c r="G554" s="103" t="s">
        <v>1323</v>
      </c>
      <c r="H554">
        <v>2</v>
      </c>
      <c r="I554">
        <v>6.2099999999999991</v>
      </c>
      <c r="J554" t="s">
        <v>1321</v>
      </c>
      <c r="K554">
        <v>2017</v>
      </c>
    </row>
    <row r="555" spans="1:11">
      <c r="A555">
        <v>2.0599999999999987</v>
      </c>
      <c r="B555" t="s">
        <v>1093</v>
      </c>
      <c r="C555">
        <v>2017</v>
      </c>
      <c r="D555" t="s">
        <v>1110</v>
      </c>
      <c r="E555">
        <v>2.1</v>
      </c>
      <c r="G555" s="103" t="s">
        <v>1407</v>
      </c>
      <c r="H555">
        <v>0</v>
      </c>
      <c r="I555">
        <v>7.05</v>
      </c>
      <c r="J555" t="s">
        <v>1</v>
      </c>
      <c r="K555">
        <v>2017</v>
      </c>
    </row>
    <row r="556" spans="1:11">
      <c r="A556">
        <v>2.0699999999999985</v>
      </c>
      <c r="B556" t="s">
        <v>4</v>
      </c>
      <c r="C556">
        <v>2017</v>
      </c>
      <c r="D556" t="s">
        <v>1117</v>
      </c>
      <c r="E556">
        <v>0</v>
      </c>
      <c r="G556" s="103" t="s">
        <v>923</v>
      </c>
      <c r="H556">
        <v>5</v>
      </c>
      <c r="I556">
        <v>7.18</v>
      </c>
      <c r="J556" t="s">
        <v>1415</v>
      </c>
      <c r="K556">
        <v>2017</v>
      </c>
    </row>
    <row r="557" spans="1:11">
      <c r="A557">
        <v>2.0799999999999983</v>
      </c>
      <c r="B557" t="s">
        <v>1096</v>
      </c>
      <c r="C557">
        <v>2017</v>
      </c>
      <c r="D557" t="s">
        <v>1114</v>
      </c>
      <c r="E557">
        <v>0</v>
      </c>
      <c r="G557" s="184"/>
      <c r="H557" s="98"/>
      <c r="I557" s="186"/>
    </row>
    <row r="558" spans="1:11">
      <c r="A558">
        <v>2.0899999999999981</v>
      </c>
      <c r="B558" t="s">
        <v>1105</v>
      </c>
      <c r="C558">
        <v>2017</v>
      </c>
      <c r="G558" s="184"/>
      <c r="H558" s="98"/>
      <c r="I558" s="186"/>
    </row>
    <row r="559" spans="1:11">
      <c r="A559">
        <v>2.0999999999999979</v>
      </c>
      <c r="B559" t="s">
        <v>435</v>
      </c>
      <c r="C559">
        <v>2017</v>
      </c>
      <c r="G559" s="89"/>
      <c r="H559" s="98"/>
      <c r="I559" s="185"/>
    </row>
    <row r="560" spans="1:11">
      <c r="A560">
        <v>2.1099999999999977</v>
      </c>
      <c r="B560" t="s">
        <v>1367</v>
      </c>
      <c r="C560">
        <v>2017</v>
      </c>
      <c r="D560" t="s">
        <v>1113</v>
      </c>
      <c r="E560">
        <v>3.1</v>
      </c>
    </row>
    <row r="561" spans="1:9">
      <c r="A561">
        <v>2.1199999999999974</v>
      </c>
      <c r="B561" t="s">
        <v>1095</v>
      </c>
      <c r="C561">
        <v>2017</v>
      </c>
      <c r="D561" t="s">
        <v>1118</v>
      </c>
      <c r="E561">
        <v>1</v>
      </c>
    </row>
    <row r="562" spans="1:9">
      <c r="A562">
        <v>2.1299999999999972</v>
      </c>
      <c r="B562" t="s">
        <v>1100</v>
      </c>
      <c r="C562">
        <v>2017</v>
      </c>
      <c r="D562" t="s">
        <v>1108</v>
      </c>
      <c r="E562" t="s">
        <v>1099</v>
      </c>
      <c r="I562" t="s">
        <v>1495</v>
      </c>
    </row>
    <row r="563" spans="1:9">
      <c r="A563">
        <v>2.139999999999997</v>
      </c>
      <c r="B563" t="s">
        <v>1094</v>
      </c>
      <c r="C563" t="s">
        <v>1468</v>
      </c>
      <c r="D563" t="s">
        <v>448</v>
      </c>
      <c r="E563">
        <v>2.1</v>
      </c>
    </row>
    <row r="564" spans="1:9">
      <c r="A564">
        <v>2.1499999999999968</v>
      </c>
      <c r="B564" t="s">
        <v>1120</v>
      </c>
      <c r="C564" t="s">
        <v>1336</v>
      </c>
      <c r="D564" t="s">
        <v>1119</v>
      </c>
      <c r="E564">
        <v>0.1</v>
      </c>
    </row>
    <row r="565" spans="1:9">
      <c r="A565">
        <v>2.1599999999999966</v>
      </c>
      <c r="B565" t="s">
        <v>334</v>
      </c>
      <c r="C565" t="s">
        <v>1336</v>
      </c>
    </row>
    <row r="566" spans="1:9">
      <c r="A566">
        <v>2.1699999999999964</v>
      </c>
      <c r="B566" t="s">
        <v>652</v>
      </c>
      <c r="C566">
        <v>2017</v>
      </c>
      <c r="D566" t="s">
        <v>1116</v>
      </c>
      <c r="E566">
        <v>0</v>
      </c>
    </row>
    <row r="567" spans="1:9">
      <c r="A567">
        <v>2.1799999999999962</v>
      </c>
      <c r="B567" t="s">
        <v>1098</v>
      </c>
      <c r="C567" t="s">
        <v>1469</v>
      </c>
      <c r="D567" t="s">
        <v>1121</v>
      </c>
      <c r="E567">
        <v>2.1</v>
      </c>
    </row>
    <row r="568" spans="1:9">
      <c r="A568">
        <v>3.01</v>
      </c>
      <c r="B568" t="s">
        <v>1281</v>
      </c>
      <c r="C568">
        <v>2017</v>
      </c>
      <c r="D568" t="s">
        <v>471</v>
      </c>
      <c r="E568">
        <v>0</v>
      </c>
    </row>
    <row r="569" spans="1:9">
      <c r="A569">
        <v>3.0199999999999996</v>
      </c>
      <c r="B569" t="s">
        <v>325</v>
      </c>
      <c r="C569">
        <v>2017</v>
      </c>
    </row>
    <row r="570" spans="1:9">
      <c r="A570">
        <v>3.0299999999999994</v>
      </c>
      <c r="B570" t="s">
        <v>79</v>
      </c>
      <c r="C570">
        <v>2017</v>
      </c>
      <c r="D570" t="s">
        <v>481</v>
      </c>
      <c r="E570">
        <v>1</v>
      </c>
    </row>
    <row r="571" spans="1:9">
      <c r="A571">
        <v>3.0399999999999991</v>
      </c>
      <c r="B571" t="s">
        <v>1280</v>
      </c>
      <c r="C571">
        <v>2017</v>
      </c>
      <c r="D571" t="s">
        <v>1282</v>
      </c>
      <c r="E571">
        <v>1</v>
      </c>
    </row>
    <row r="572" spans="1:9">
      <c r="A572">
        <v>3.0499999999999989</v>
      </c>
      <c r="B572" t="s">
        <v>978</v>
      </c>
      <c r="C572">
        <v>2017</v>
      </c>
    </row>
    <row r="573" spans="1:9">
      <c r="A573">
        <v>3.0599999999999987</v>
      </c>
      <c r="B573" t="s">
        <v>322</v>
      </c>
      <c r="C573">
        <v>2018</v>
      </c>
    </row>
    <row r="574" spans="1:9">
      <c r="A574">
        <v>3.0699999999999985</v>
      </c>
      <c r="B574" t="s">
        <v>445</v>
      </c>
      <c r="C574">
        <v>2018</v>
      </c>
    </row>
    <row r="575" spans="1:9">
      <c r="A575">
        <v>3.0799999999999983</v>
      </c>
      <c r="B575" t="s">
        <v>324</v>
      </c>
      <c r="C575" t="s">
        <v>1336</v>
      </c>
    </row>
    <row r="576" spans="1:9">
      <c r="A576">
        <v>3.0899999999999981</v>
      </c>
      <c r="B576" t="s">
        <v>1275</v>
      </c>
      <c r="C576" t="s">
        <v>1336</v>
      </c>
    </row>
    <row r="577" spans="1:4">
      <c r="A577">
        <v>3.0999999999999979</v>
      </c>
      <c r="B577" t="s">
        <v>326</v>
      </c>
      <c r="C577" t="s">
        <v>1336</v>
      </c>
    </row>
    <row r="578" spans="1:4">
      <c r="A578">
        <v>3.1099999999999977</v>
      </c>
      <c r="B578" t="s">
        <v>1277</v>
      </c>
      <c r="C578" t="s">
        <v>1336</v>
      </c>
    </row>
    <row r="579" spans="1:4">
      <c r="A579">
        <v>3.1199999999999974</v>
      </c>
      <c r="B579" t="s">
        <v>1279</v>
      </c>
      <c r="C579" t="s">
        <v>1336</v>
      </c>
    </row>
    <row r="580" spans="1:4">
      <c r="A580">
        <v>3.1299999999999972</v>
      </c>
      <c r="B580" t="s">
        <v>1274</v>
      </c>
      <c r="C580" t="s">
        <v>1336</v>
      </c>
    </row>
    <row r="581" spans="1:4">
      <c r="A581">
        <v>3.139999999999997</v>
      </c>
      <c r="B581" t="s">
        <v>1470</v>
      </c>
    </row>
    <row r="582" spans="1:4">
      <c r="A582">
        <v>4.01</v>
      </c>
      <c r="B582" t="s">
        <v>1143</v>
      </c>
    </row>
    <row r="583" spans="1:4">
      <c r="A583">
        <v>4.0199999999999996</v>
      </c>
      <c r="B583" t="s">
        <v>1152</v>
      </c>
      <c r="D583" t="s">
        <v>458</v>
      </c>
    </row>
    <row r="584" spans="1:4">
      <c r="A584">
        <v>4.03</v>
      </c>
      <c r="B584" t="s">
        <v>1149</v>
      </c>
      <c r="D584" t="s">
        <v>1216</v>
      </c>
    </row>
    <row r="585" spans="1:4">
      <c r="A585">
        <v>4.04</v>
      </c>
      <c r="B585" t="s">
        <v>1147</v>
      </c>
    </row>
    <row r="586" spans="1:4">
      <c r="A586">
        <v>4.05</v>
      </c>
      <c r="B586" t="s">
        <v>1151</v>
      </c>
    </row>
    <row r="587" spans="1:4">
      <c r="A587">
        <v>4.0599999999999996</v>
      </c>
      <c r="B587" t="s">
        <v>1163</v>
      </c>
    </row>
    <row r="588" spans="1:4">
      <c r="A588">
        <v>4.07</v>
      </c>
      <c r="B588" t="s">
        <v>1178</v>
      </c>
    </row>
    <row r="589" spans="1:4">
      <c r="A589">
        <v>4.08</v>
      </c>
      <c r="B589" t="s">
        <v>1150</v>
      </c>
    </row>
    <row r="590" spans="1:4">
      <c r="A590">
        <v>4.09</v>
      </c>
      <c r="B590" t="s">
        <v>1175</v>
      </c>
    </row>
    <row r="591" spans="1:4">
      <c r="A591">
        <v>4.0999999999999996</v>
      </c>
      <c r="B591" t="s">
        <v>1155</v>
      </c>
      <c r="D591" t="s">
        <v>1219</v>
      </c>
    </row>
    <row r="592" spans="1:4">
      <c r="A592">
        <v>4.1100000000000003</v>
      </c>
      <c r="B592" t="s">
        <v>1169</v>
      </c>
      <c r="D592" t="s">
        <v>1211</v>
      </c>
    </row>
    <row r="593" spans="1:4">
      <c r="A593">
        <v>4.12</v>
      </c>
      <c r="B593" t="s">
        <v>1209</v>
      </c>
      <c r="D593" t="s">
        <v>1208</v>
      </c>
    </row>
    <row r="594" spans="1:4">
      <c r="A594">
        <v>4.13</v>
      </c>
      <c r="B594" t="s">
        <v>1146</v>
      </c>
      <c r="D594" t="s">
        <v>459</v>
      </c>
    </row>
    <row r="595" spans="1:4">
      <c r="A595">
        <v>4.1399999999999997</v>
      </c>
      <c r="B595" t="s">
        <v>1154</v>
      </c>
      <c r="D595" t="s">
        <v>1212</v>
      </c>
    </row>
    <row r="596" spans="1:4">
      <c r="A596">
        <v>4.1500000000000004</v>
      </c>
      <c r="B596" t="s">
        <v>1148</v>
      </c>
      <c r="D596" t="s">
        <v>463</v>
      </c>
    </row>
    <row r="597" spans="1:4">
      <c r="A597">
        <v>4.16</v>
      </c>
      <c r="B597" t="s">
        <v>1158</v>
      </c>
      <c r="D597" t="s">
        <v>467</v>
      </c>
    </row>
    <row r="598" spans="1:4">
      <c r="A598">
        <v>4.17</v>
      </c>
      <c r="B598" t="s">
        <v>1181</v>
      </c>
    </row>
    <row r="599" spans="1:4">
      <c r="A599">
        <v>4.18</v>
      </c>
      <c r="B599" t="s">
        <v>1171</v>
      </c>
      <c r="D599" t="s">
        <v>468</v>
      </c>
    </row>
    <row r="600" spans="1:4">
      <c r="A600">
        <v>4.1900000000000004</v>
      </c>
      <c r="B600" t="s">
        <v>1172</v>
      </c>
    </row>
    <row r="601" spans="1:4">
      <c r="A601">
        <v>4.2</v>
      </c>
      <c r="B601" t="s">
        <v>1161</v>
      </c>
      <c r="D601" t="s">
        <v>464</v>
      </c>
    </row>
    <row r="602" spans="1:4">
      <c r="A602">
        <v>4.21</v>
      </c>
      <c r="B602" t="s">
        <v>1185</v>
      </c>
      <c r="D602" t="s">
        <v>1218</v>
      </c>
    </row>
    <row r="603" spans="1:4">
      <c r="A603">
        <v>4.22</v>
      </c>
      <c r="B603" t="s">
        <v>1179</v>
      </c>
      <c r="D603" t="s">
        <v>1224</v>
      </c>
    </row>
    <row r="604" spans="1:4">
      <c r="A604">
        <v>4.2300000000000004</v>
      </c>
      <c r="B604" t="s">
        <v>1184</v>
      </c>
    </row>
    <row r="605" spans="1:4">
      <c r="A605">
        <v>4.24</v>
      </c>
      <c r="B605" t="s">
        <v>1188</v>
      </c>
      <c r="D605" t="s">
        <v>1215</v>
      </c>
    </row>
    <row r="606" spans="1:4">
      <c r="A606">
        <v>4.25</v>
      </c>
      <c r="B606" t="s">
        <v>1204</v>
      </c>
    </row>
    <row r="607" spans="1:4">
      <c r="A607">
        <v>4.26</v>
      </c>
      <c r="B607" t="s">
        <v>1159</v>
      </c>
    </row>
    <row r="608" spans="1:4">
      <c r="A608">
        <v>4.2699999999999996</v>
      </c>
      <c r="B608" t="s">
        <v>1160</v>
      </c>
    </row>
    <row r="609" spans="1:4">
      <c r="A609">
        <v>4.28</v>
      </c>
      <c r="B609" t="s">
        <v>1164</v>
      </c>
    </row>
    <row r="610" spans="1:4">
      <c r="A610">
        <v>4.29</v>
      </c>
      <c r="B610" t="s">
        <v>1165</v>
      </c>
    </row>
    <row r="611" spans="1:4">
      <c r="A611">
        <v>4.3</v>
      </c>
      <c r="B611" t="s">
        <v>1166</v>
      </c>
    </row>
    <row r="612" spans="1:4">
      <c r="A612">
        <v>4.3099999999999996</v>
      </c>
      <c r="B612" t="s">
        <v>1168</v>
      </c>
    </row>
    <row r="613" spans="1:4">
      <c r="A613">
        <v>4.32</v>
      </c>
      <c r="B613" t="s">
        <v>1170</v>
      </c>
    </row>
    <row r="614" spans="1:4">
      <c r="A614">
        <v>4.33</v>
      </c>
      <c r="B614" t="s">
        <v>1186</v>
      </c>
    </row>
    <row r="615" spans="1:4">
      <c r="A615">
        <v>4.34</v>
      </c>
      <c r="B615" t="s">
        <v>1180</v>
      </c>
    </row>
    <row r="616" spans="1:4">
      <c r="A616">
        <v>4.3499999999999996</v>
      </c>
      <c r="B616" t="s">
        <v>1182</v>
      </c>
    </row>
    <row r="617" spans="1:4">
      <c r="A617">
        <v>4.3600000000000003</v>
      </c>
      <c r="B617" t="s">
        <v>1187</v>
      </c>
    </row>
    <row r="618" spans="1:4">
      <c r="A618">
        <v>4.37</v>
      </c>
      <c r="B618" t="s">
        <v>1153</v>
      </c>
      <c r="D618" t="s">
        <v>461</v>
      </c>
    </row>
    <row r="619" spans="1:4">
      <c r="A619">
        <v>4.38</v>
      </c>
      <c r="B619" t="s">
        <v>1162</v>
      </c>
      <c r="D619" t="s">
        <v>466</v>
      </c>
    </row>
    <row r="620" spans="1:4">
      <c r="A620">
        <v>4.3899999999999997</v>
      </c>
      <c r="B620" t="s">
        <v>1207</v>
      </c>
      <c r="D620" t="s">
        <v>1206</v>
      </c>
    </row>
    <row r="621" spans="1:4">
      <c r="A621">
        <v>4.4000000000000004</v>
      </c>
      <c r="B621" t="s">
        <v>1157</v>
      </c>
    </row>
    <row r="622" spans="1:4">
      <c r="A622">
        <v>4.41</v>
      </c>
      <c r="B622" t="s">
        <v>1156</v>
      </c>
      <c r="D622" t="s">
        <v>456</v>
      </c>
    </row>
    <row r="623" spans="1:4">
      <c r="A623">
        <v>4.42</v>
      </c>
      <c r="B623" t="s">
        <v>1176</v>
      </c>
    </row>
    <row r="624" spans="1:4">
      <c r="A624">
        <v>4.43</v>
      </c>
      <c r="B624" t="s">
        <v>1221</v>
      </c>
      <c r="D624" t="s">
        <v>1220</v>
      </c>
    </row>
    <row r="625" spans="1:4">
      <c r="A625">
        <v>4.4400000000000004</v>
      </c>
      <c r="B625" t="s">
        <v>1144</v>
      </c>
    </row>
    <row r="626" spans="1:4">
      <c r="A626">
        <v>4.45</v>
      </c>
      <c r="B626" t="s">
        <v>1183</v>
      </c>
    </row>
    <row r="627" spans="1:4">
      <c r="A627">
        <v>4.46</v>
      </c>
      <c r="B627" t="s">
        <v>1174</v>
      </c>
      <c r="D627" t="s">
        <v>1210</v>
      </c>
    </row>
    <row r="628" spans="1:4">
      <c r="A628">
        <v>4.47</v>
      </c>
      <c r="B628" t="s">
        <v>1167</v>
      </c>
      <c r="D628" t="s">
        <v>1217</v>
      </c>
    </row>
    <row r="629" spans="1:4">
      <c r="A629">
        <v>4.4800000000000004</v>
      </c>
      <c r="B629" t="s">
        <v>1145</v>
      </c>
    </row>
    <row r="630" spans="1:4">
      <c r="A630">
        <v>4.49</v>
      </c>
      <c r="B630" t="s">
        <v>1177</v>
      </c>
      <c r="D630" t="s">
        <v>465</v>
      </c>
    </row>
    <row r="631" spans="1:4">
      <c r="A631">
        <v>4.5</v>
      </c>
      <c r="B631" t="s">
        <v>1223</v>
      </c>
      <c r="D631" t="s">
        <v>1222</v>
      </c>
    </row>
    <row r="632" spans="1:4">
      <c r="A632">
        <v>4.51</v>
      </c>
      <c r="B632" t="s">
        <v>1214</v>
      </c>
      <c r="D632" t="s">
        <v>457</v>
      </c>
    </row>
    <row r="633" spans="1:4">
      <c r="A633">
        <v>4.5199999999999996</v>
      </c>
      <c r="B633" t="s">
        <v>1173</v>
      </c>
    </row>
    <row r="634" spans="1:4">
      <c r="A634">
        <v>4.53</v>
      </c>
      <c r="B634" t="s">
        <v>1378</v>
      </c>
      <c r="D634" t="s">
        <v>1377</v>
      </c>
    </row>
    <row r="635" spans="1:4">
      <c r="A635">
        <v>5.01</v>
      </c>
      <c r="B635" t="s">
        <v>1226</v>
      </c>
      <c r="C635">
        <v>2018</v>
      </c>
      <c r="D635" t="s">
        <v>1263</v>
      </c>
    </row>
    <row r="636" spans="1:4">
      <c r="A636">
        <v>5.0199999999999996</v>
      </c>
      <c r="B636" t="s">
        <v>682</v>
      </c>
      <c r="C636">
        <v>2018</v>
      </c>
      <c r="D636" t="s">
        <v>1262</v>
      </c>
    </row>
    <row r="637" spans="1:4">
      <c r="A637">
        <v>5.0299999999999994</v>
      </c>
      <c r="B637" t="s">
        <v>1230</v>
      </c>
      <c r="C637">
        <v>2018</v>
      </c>
      <c r="D637" t="s">
        <v>1271</v>
      </c>
    </row>
    <row r="638" spans="1:4">
      <c r="A638">
        <v>5.0399999999999991</v>
      </c>
      <c r="B638" t="s">
        <v>593</v>
      </c>
      <c r="C638">
        <v>2018</v>
      </c>
    </row>
    <row r="639" spans="1:4">
      <c r="A639">
        <v>5.05</v>
      </c>
      <c r="B639" t="s">
        <v>1030</v>
      </c>
      <c r="C639">
        <v>2018</v>
      </c>
    </row>
    <row r="640" spans="1:4">
      <c r="A640">
        <v>5.0599999999999996</v>
      </c>
      <c r="B640" t="s">
        <v>1244</v>
      </c>
      <c r="C640">
        <v>2018</v>
      </c>
    </row>
    <row r="641" spans="1:4">
      <c r="A641">
        <v>5.07</v>
      </c>
      <c r="B641" t="s">
        <v>32</v>
      </c>
      <c r="C641">
        <v>2018</v>
      </c>
    </row>
    <row r="642" spans="1:4">
      <c r="A642">
        <v>5.08</v>
      </c>
      <c r="B642" t="s">
        <v>1473</v>
      </c>
      <c r="C642">
        <v>2018</v>
      </c>
    </row>
    <row r="643" spans="1:4">
      <c r="A643">
        <v>5.09</v>
      </c>
      <c r="B643" t="s">
        <v>1228</v>
      </c>
      <c r="C643">
        <v>2018</v>
      </c>
    </row>
    <row r="644" spans="1:4">
      <c r="A644">
        <v>5.0999999999999996</v>
      </c>
      <c r="B644" t="s">
        <v>1235</v>
      </c>
      <c r="C644">
        <v>2018</v>
      </c>
      <c r="D644" t="s">
        <v>454</v>
      </c>
    </row>
    <row r="645" spans="1:4">
      <c r="A645">
        <v>5.1100000000000003</v>
      </c>
      <c r="B645" t="s">
        <v>22</v>
      </c>
      <c r="C645">
        <v>2018</v>
      </c>
      <c r="D645" t="s">
        <v>453</v>
      </c>
    </row>
    <row r="646" spans="1:4">
      <c r="A646">
        <v>5.12</v>
      </c>
      <c r="B646" t="s">
        <v>31</v>
      </c>
      <c r="C646">
        <v>2018</v>
      </c>
    </row>
    <row r="647" spans="1:4">
      <c r="A647">
        <v>5.13</v>
      </c>
      <c r="B647" t="s">
        <v>40</v>
      </c>
      <c r="C647">
        <v>2018</v>
      </c>
      <c r="D647" t="s">
        <v>455</v>
      </c>
    </row>
    <row r="648" spans="1:4">
      <c r="A648">
        <v>5.14</v>
      </c>
      <c r="B648" t="s">
        <v>33</v>
      </c>
      <c r="C648">
        <v>2018</v>
      </c>
    </row>
    <row r="649" spans="1:4">
      <c r="A649">
        <v>5.15</v>
      </c>
      <c r="B649" t="s">
        <v>840</v>
      </c>
      <c r="C649">
        <v>2018</v>
      </c>
    </row>
    <row r="650" spans="1:4">
      <c r="A650">
        <v>5.16</v>
      </c>
      <c r="B650" t="s">
        <v>27</v>
      </c>
      <c r="C650">
        <v>2018</v>
      </c>
    </row>
    <row r="651" spans="1:4">
      <c r="A651">
        <v>5.17</v>
      </c>
      <c r="B651" t="s">
        <v>704</v>
      </c>
      <c r="C651">
        <v>2018</v>
      </c>
    </row>
    <row r="652" spans="1:4">
      <c r="A652">
        <v>5.18</v>
      </c>
      <c r="B652" t="s">
        <v>1239</v>
      </c>
      <c r="C652">
        <v>2018</v>
      </c>
    </row>
    <row r="653" spans="1:4">
      <c r="A653">
        <v>5.19</v>
      </c>
      <c r="B653" t="s">
        <v>1240</v>
      </c>
      <c r="C653">
        <v>2018</v>
      </c>
    </row>
    <row r="654" spans="1:4">
      <c r="A654">
        <v>5.2</v>
      </c>
      <c r="B654" t="s">
        <v>1258</v>
      </c>
      <c r="C654">
        <v>2018</v>
      </c>
      <c r="D654" t="s">
        <v>487</v>
      </c>
    </row>
    <row r="655" spans="1:4">
      <c r="A655">
        <v>5.21</v>
      </c>
      <c r="B655" t="s">
        <v>16</v>
      </c>
      <c r="C655">
        <v>2018</v>
      </c>
    </row>
    <row r="656" spans="1:4">
      <c r="A656">
        <v>5.22</v>
      </c>
      <c r="B656" t="s">
        <v>1236</v>
      </c>
      <c r="C656">
        <v>2018</v>
      </c>
    </row>
    <row r="657" spans="1:4">
      <c r="A657">
        <v>5.23</v>
      </c>
      <c r="B657" t="s">
        <v>223</v>
      </c>
      <c r="C657">
        <v>2018</v>
      </c>
    </row>
    <row r="658" spans="1:4">
      <c r="A658">
        <v>5.24</v>
      </c>
      <c r="B658" t="s">
        <v>1234</v>
      </c>
      <c r="C658">
        <v>2018</v>
      </c>
    </row>
    <row r="659" spans="1:4">
      <c r="A659">
        <v>5.25</v>
      </c>
      <c r="B659" t="s">
        <v>1233</v>
      </c>
      <c r="C659">
        <v>2018</v>
      </c>
      <c r="D659" t="s">
        <v>452</v>
      </c>
    </row>
    <row r="660" spans="1:4">
      <c r="A660">
        <v>5.26</v>
      </c>
      <c r="B660" t="s">
        <v>1241</v>
      </c>
      <c r="C660">
        <v>2018</v>
      </c>
    </row>
    <row r="661" spans="1:4">
      <c r="A661">
        <v>5.27</v>
      </c>
      <c r="B661" t="s">
        <v>1231</v>
      </c>
      <c r="C661">
        <v>2018</v>
      </c>
      <c r="D661" t="s">
        <v>530</v>
      </c>
    </row>
    <row r="662" spans="1:4">
      <c r="A662">
        <v>5.28</v>
      </c>
      <c r="B662" t="s">
        <v>1246</v>
      </c>
      <c r="C662">
        <v>2017</v>
      </c>
    </row>
    <row r="663" spans="1:4">
      <c r="A663">
        <v>5.29</v>
      </c>
      <c r="B663" t="s">
        <v>491</v>
      </c>
      <c r="C663">
        <v>2018</v>
      </c>
      <c r="D663" t="s">
        <v>1266</v>
      </c>
    </row>
    <row r="664" spans="1:4">
      <c r="A664">
        <v>5.3</v>
      </c>
      <c r="B664" t="s">
        <v>846</v>
      </c>
      <c r="C664">
        <v>2018</v>
      </c>
    </row>
    <row r="665" spans="1:4">
      <c r="A665">
        <v>5.31</v>
      </c>
      <c r="B665" t="s">
        <v>842</v>
      </c>
      <c r="C665">
        <v>2018</v>
      </c>
      <c r="D665" t="s">
        <v>1264</v>
      </c>
    </row>
    <row r="666" spans="1:4">
      <c r="A666">
        <v>5.32</v>
      </c>
      <c r="B666" t="s">
        <v>501</v>
      </c>
      <c r="C666">
        <v>2018</v>
      </c>
      <c r="D666" t="s">
        <v>1265</v>
      </c>
    </row>
    <row r="667" spans="1:4">
      <c r="A667">
        <v>5.33</v>
      </c>
      <c r="B667" t="s">
        <v>585</v>
      </c>
      <c r="C667">
        <v>2018</v>
      </c>
      <c r="D667" t="s">
        <v>1273</v>
      </c>
    </row>
    <row r="668" spans="1:4">
      <c r="A668">
        <v>5.34</v>
      </c>
      <c r="B668" t="s">
        <v>23</v>
      </c>
      <c r="C668">
        <v>2018</v>
      </c>
    </row>
    <row r="669" spans="1:4">
      <c r="A669">
        <v>5.35</v>
      </c>
      <c r="B669" t="s">
        <v>1243</v>
      </c>
      <c r="C669">
        <v>2018</v>
      </c>
    </row>
    <row r="670" spans="1:4">
      <c r="A670">
        <v>5.36</v>
      </c>
      <c r="B670" t="s">
        <v>184</v>
      </c>
      <c r="C670">
        <v>2018</v>
      </c>
    </row>
    <row r="671" spans="1:4">
      <c r="A671">
        <v>5.37</v>
      </c>
      <c r="B671" t="s">
        <v>18</v>
      </c>
      <c r="C671">
        <v>2018</v>
      </c>
      <c r="D671" t="s">
        <v>450</v>
      </c>
    </row>
    <row r="672" spans="1:4">
      <c r="A672">
        <v>5.38</v>
      </c>
      <c r="B672" t="s">
        <v>1245</v>
      </c>
      <c r="C672">
        <v>2018</v>
      </c>
    </row>
    <row r="673" spans="1:4">
      <c r="A673">
        <v>5.39</v>
      </c>
      <c r="B673" t="s">
        <v>1232</v>
      </c>
      <c r="C673">
        <v>2018</v>
      </c>
    </row>
    <row r="674" spans="1:4">
      <c r="A674">
        <v>5.4</v>
      </c>
      <c r="B674" t="s">
        <v>336</v>
      </c>
      <c r="C674">
        <v>2018</v>
      </c>
    </row>
    <row r="675" spans="1:4">
      <c r="A675">
        <v>5.41</v>
      </c>
      <c r="B675" t="s">
        <v>38</v>
      </c>
      <c r="C675">
        <v>2018</v>
      </c>
    </row>
    <row r="676" spans="1:4">
      <c r="A676">
        <v>5.42</v>
      </c>
      <c r="B676" t="s">
        <v>1229</v>
      </c>
      <c r="C676">
        <v>2018</v>
      </c>
    </row>
    <row r="677" spans="1:4">
      <c r="A677">
        <v>5.43</v>
      </c>
      <c r="B677" t="s">
        <v>1255</v>
      </c>
      <c r="C677">
        <v>2018</v>
      </c>
    </row>
    <row r="678" spans="1:4">
      <c r="A678">
        <v>5.44</v>
      </c>
      <c r="B678" t="s">
        <v>1270</v>
      </c>
      <c r="C678">
        <v>2018</v>
      </c>
      <c r="D678" t="s">
        <v>1269</v>
      </c>
    </row>
    <row r="679" spans="1:4">
      <c r="A679">
        <v>5.45</v>
      </c>
      <c r="B679" t="s">
        <v>1225</v>
      </c>
      <c r="C679">
        <v>2018</v>
      </c>
      <c r="D679" t="s">
        <v>1268</v>
      </c>
    </row>
    <row r="680" spans="1:4">
      <c r="A680">
        <v>5.46</v>
      </c>
      <c r="B680" t="s">
        <v>1227</v>
      </c>
      <c r="C680">
        <v>2018</v>
      </c>
      <c r="D680" t="s">
        <v>1261</v>
      </c>
    </row>
    <row r="681" spans="1:4">
      <c r="A681">
        <v>5.47</v>
      </c>
      <c r="B681" t="s">
        <v>171</v>
      </c>
      <c r="C681">
        <v>2018</v>
      </c>
    </row>
    <row r="682" spans="1:4">
      <c r="A682">
        <v>5.48</v>
      </c>
      <c r="B682" t="s">
        <v>33</v>
      </c>
      <c r="C682">
        <v>2018</v>
      </c>
    </row>
    <row r="683" spans="1:4">
      <c r="A683">
        <v>5.49</v>
      </c>
      <c r="B683" t="s">
        <v>1237</v>
      </c>
      <c r="C683">
        <v>2018</v>
      </c>
    </row>
    <row r="684" spans="1:4">
      <c r="A684">
        <v>5.5</v>
      </c>
      <c r="B684" t="s">
        <v>1238</v>
      </c>
      <c r="C684">
        <v>2018</v>
      </c>
    </row>
    <row r="685" spans="1:4">
      <c r="A685">
        <v>5.51</v>
      </c>
      <c r="B685" t="s">
        <v>1242</v>
      </c>
      <c r="C685">
        <v>2018</v>
      </c>
    </row>
    <row r="686" spans="1:4">
      <c r="A686">
        <v>5.52</v>
      </c>
      <c r="B686" t="s">
        <v>1389</v>
      </c>
    </row>
    <row r="687" spans="1:4">
      <c r="A687">
        <v>5.53</v>
      </c>
      <c r="B687" t="s">
        <v>1476</v>
      </c>
    </row>
    <row r="688" spans="1:4">
      <c r="A688">
        <v>6.01</v>
      </c>
      <c r="B688" t="s">
        <v>80</v>
      </c>
      <c r="C688">
        <v>2017</v>
      </c>
    </row>
    <row r="689" spans="1:5">
      <c r="A689">
        <v>6.02</v>
      </c>
      <c r="B689" t="s">
        <v>527</v>
      </c>
      <c r="C689">
        <v>2017</v>
      </c>
      <c r="D689" t="s">
        <v>1285</v>
      </c>
      <c r="E689">
        <v>1</v>
      </c>
    </row>
    <row r="690" spans="1:5">
      <c r="A690">
        <v>6.03</v>
      </c>
      <c r="B690" t="s">
        <v>556</v>
      </c>
      <c r="C690">
        <v>2017</v>
      </c>
      <c r="D690" t="s">
        <v>1288</v>
      </c>
      <c r="E690">
        <v>4</v>
      </c>
    </row>
    <row r="691" spans="1:5">
      <c r="A691">
        <v>6.04</v>
      </c>
      <c r="B691" t="s">
        <v>595</v>
      </c>
      <c r="C691">
        <v>2018</v>
      </c>
      <c r="D691" t="s">
        <v>594</v>
      </c>
      <c r="E691">
        <v>1</v>
      </c>
    </row>
    <row r="692" spans="1:5">
      <c r="A692">
        <v>6.05</v>
      </c>
      <c r="B692" t="s">
        <v>1293</v>
      </c>
      <c r="C692">
        <v>2017</v>
      </c>
    </row>
    <row r="693" spans="1:5">
      <c r="A693">
        <v>6.06</v>
      </c>
      <c r="B693" t="s">
        <v>597</v>
      </c>
      <c r="C693">
        <v>2018</v>
      </c>
      <c r="D693" t="s">
        <v>596</v>
      </c>
      <c r="E693">
        <v>4</v>
      </c>
    </row>
    <row r="694" spans="1:5">
      <c r="A694">
        <v>6.07</v>
      </c>
      <c r="B694" t="s">
        <v>1296</v>
      </c>
      <c r="C694">
        <v>2017</v>
      </c>
      <c r="D694" t="s">
        <v>1298</v>
      </c>
      <c r="E694">
        <v>1</v>
      </c>
    </row>
    <row r="695" spans="1:5">
      <c r="A695">
        <v>6.08</v>
      </c>
      <c r="B695" t="s">
        <v>1300</v>
      </c>
      <c r="C695">
        <v>2017</v>
      </c>
      <c r="D695" t="s">
        <v>485</v>
      </c>
      <c r="E695">
        <v>0</v>
      </c>
    </row>
    <row r="696" spans="1:5">
      <c r="A696">
        <v>6.09</v>
      </c>
      <c r="B696" t="s">
        <v>1301</v>
      </c>
      <c r="C696">
        <v>2017</v>
      </c>
      <c r="D696" t="s">
        <v>484</v>
      </c>
      <c r="E696">
        <v>0</v>
      </c>
    </row>
    <row r="697" spans="1:5">
      <c r="A697">
        <v>6.1</v>
      </c>
      <c r="B697" t="s">
        <v>1303</v>
      </c>
      <c r="C697">
        <v>2017</v>
      </c>
      <c r="D697" t="s">
        <v>1305</v>
      </c>
      <c r="E697">
        <v>1</v>
      </c>
    </row>
    <row r="698" spans="1:5">
      <c r="A698">
        <v>6.1099999999999994</v>
      </c>
      <c r="B698" t="s">
        <v>1306</v>
      </c>
      <c r="C698">
        <v>2017</v>
      </c>
      <c r="D698" t="s">
        <v>514</v>
      </c>
      <c r="E698">
        <v>0.1</v>
      </c>
    </row>
    <row r="699" spans="1:5">
      <c r="A699">
        <v>6.1199999999999992</v>
      </c>
      <c r="B699" t="s">
        <v>1309</v>
      </c>
      <c r="C699">
        <v>2017</v>
      </c>
    </row>
    <row r="700" spans="1:5">
      <c r="A700">
        <v>6.129999999999999</v>
      </c>
      <c r="B700" t="s">
        <v>1310</v>
      </c>
      <c r="C700">
        <v>2017</v>
      </c>
    </row>
    <row r="701" spans="1:5">
      <c r="A701">
        <v>6.1399999999999988</v>
      </c>
      <c r="B701" t="s">
        <v>1312</v>
      </c>
      <c r="C701">
        <v>2017</v>
      </c>
      <c r="D701" t="s">
        <v>1313</v>
      </c>
      <c r="E701">
        <v>0</v>
      </c>
    </row>
    <row r="702" spans="1:5">
      <c r="A702">
        <v>6.1499999999999986</v>
      </c>
      <c r="B702" t="s">
        <v>1314</v>
      </c>
      <c r="C702">
        <v>2017</v>
      </c>
    </row>
    <row r="703" spans="1:5">
      <c r="A703">
        <v>6.16</v>
      </c>
      <c r="B703" t="s">
        <v>78</v>
      </c>
      <c r="C703">
        <v>2017</v>
      </c>
      <c r="D703" t="s">
        <v>479</v>
      </c>
      <c r="E703">
        <v>0</v>
      </c>
    </row>
    <row r="704" spans="1:5">
      <c r="A704">
        <v>6.17</v>
      </c>
      <c r="B704" t="s">
        <v>884</v>
      </c>
      <c r="C704">
        <v>2018</v>
      </c>
    </row>
    <row r="705" spans="1:5">
      <c r="A705">
        <v>6.18</v>
      </c>
      <c r="B705" t="s">
        <v>349</v>
      </c>
      <c r="C705">
        <v>2017</v>
      </c>
      <c r="D705" t="s">
        <v>563</v>
      </c>
      <c r="E705">
        <v>0</v>
      </c>
    </row>
    <row r="706" spans="1:5">
      <c r="A706">
        <v>6.1899999999999995</v>
      </c>
      <c r="B706" t="s">
        <v>560</v>
      </c>
      <c r="C706">
        <v>2017</v>
      </c>
      <c r="D706" t="s">
        <v>559</v>
      </c>
    </row>
    <row r="707" spans="1:5">
      <c r="A707">
        <v>6.1999999999999993</v>
      </c>
      <c r="B707" t="s">
        <v>558</v>
      </c>
      <c r="C707">
        <v>2018</v>
      </c>
      <c r="D707" t="s">
        <v>557</v>
      </c>
      <c r="E707">
        <v>0</v>
      </c>
    </row>
    <row r="708" spans="1:5">
      <c r="A708">
        <v>6.2099999999999991</v>
      </c>
      <c r="B708" t="s">
        <v>1321</v>
      </c>
      <c r="C708">
        <v>2017</v>
      </c>
      <c r="D708" t="s">
        <v>1404</v>
      </c>
      <c r="E708" t="s">
        <v>1489</v>
      </c>
    </row>
    <row r="709" spans="1:5">
      <c r="A709">
        <v>6.2199999999999989</v>
      </c>
      <c r="B709" t="s">
        <v>593</v>
      </c>
      <c r="C709" t="s">
        <v>1336</v>
      </c>
      <c r="D709" t="s">
        <v>592</v>
      </c>
      <c r="E709">
        <v>0</v>
      </c>
    </row>
    <row r="710" spans="1:5">
      <c r="A710">
        <v>6.2299999999999986</v>
      </c>
      <c r="B710" t="s">
        <v>1479</v>
      </c>
      <c r="C710" t="s">
        <v>1336</v>
      </c>
    </row>
    <row r="711" spans="1:5">
      <c r="A711">
        <v>6.24</v>
      </c>
      <c r="B711" t="s">
        <v>1480</v>
      </c>
      <c r="C711" t="s">
        <v>1336</v>
      </c>
    </row>
    <row r="712" spans="1:5">
      <c r="A712">
        <v>6.25</v>
      </c>
      <c r="B712" t="s">
        <v>368</v>
      </c>
      <c r="C712">
        <v>2017</v>
      </c>
    </row>
    <row r="713" spans="1:5">
      <c r="A713">
        <v>7.01</v>
      </c>
      <c r="B713" t="s">
        <v>0</v>
      </c>
      <c r="C713">
        <v>2017</v>
      </c>
      <c r="D713" t="s">
        <v>1405</v>
      </c>
      <c r="E713">
        <v>0</v>
      </c>
    </row>
    <row r="714" spans="1:5">
      <c r="A714">
        <v>7.02</v>
      </c>
      <c r="B714" t="s">
        <v>831</v>
      </c>
      <c r="C714">
        <v>2018</v>
      </c>
    </row>
    <row r="715" spans="1:5">
      <c r="A715">
        <v>7.03</v>
      </c>
      <c r="B715" t="s">
        <v>1002</v>
      </c>
      <c r="C715">
        <v>2018</v>
      </c>
    </row>
    <row r="716" spans="1:5">
      <c r="A716">
        <v>7.04</v>
      </c>
      <c r="B716" t="s">
        <v>376</v>
      </c>
      <c r="C716">
        <v>2017</v>
      </c>
    </row>
    <row r="717" spans="1:5">
      <c r="A717">
        <v>7.05</v>
      </c>
      <c r="B717" t="s">
        <v>1</v>
      </c>
      <c r="C717">
        <v>2017</v>
      </c>
      <c r="D717" t="s">
        <v>1408</v>
      </c>
      <c r="E717">
        <v>2.2000000000000002</v>
      </c>
    </row>
    <row r="718" spans="1:5">
      <c r="A718">
        <v>7.06</v>
      </c>
      <c r="B718" t="s">
        <v>429</v>
      </c>
      <c r="C718" t="s">
        <v>546</v>
      </c>
    </row>
    <row r="719" spans="1:5">
      <c r="A719">
        <v>7.07</v>
      </c>
      <c r="B719" t="s">
        <v>1005</v>
      </c>
      <c r="C719" t="s">
        <v>546</v>
      </c>
    </row>
    <row r="720" spans="1:5">
      <c r="A720">
        <v>7.08</v>
      </c>
      <c r="B720" t="s">
        <v>623</v>
      </c>
      <c r="C720" t="s">
        <v>546</v>
      </c>
    </row>
    <row r="721" spans="1:5">
      <c r="A721">
        <v>7.09</v>
      </c>
      <c r="B721" t="s">
        <v>568</v>
      </c>
      <c r="C721">
        <v>2017</v>
      </c>
      <c r="D721" t="s">
        <v>1411</v>
      </c>
      <c r="E721">
        <v>2.1</v>
      </c>
    </row>
    <row r="722" spans="1:5">
      <c r="A722">
        <v>7.1</v>
      </c>
      <c r="B722" t="s">
        <v>646</v>
      </c>
      <c r="C722">
        <v>2017</v>
      </c>
    </row>
    <row r="723" spans="1:5">
      <c r="A723">
        <v>7.11</v>
      </c>
      <c r="B723" t="s">
        <v>650</v>
      </c>
      <c r="C723" t="s">
        <v>546</v>
      </c>
    </row>
    <row r="724" spans="1:5">
      <c r="A724">
        <v>7.12</v>
      </c>
      <c r="B724" t="s">
        <v>1009</v>
      </c>
      <c r="C724">
        <v>2018</v>
      </c>
    </row>
    <row r="725" spans="1:5">
      <c r="A725">
        <v>7.13</v>
      </c>
      <c r="B725" t="s">
        <v>1024</v>
      </c>
      <c r="C725">
        <v>2018</v>
      </c>
    </row>
    <row r="726" spans="1:5">
      <c r="A726">
        <v>7.14</v>
      </c>
      <c r="B726" t="s">
        <v>1412</v>
      </c>
      <c r="C726">
        <v>2017</v>
      </c>
    </row>
    <row r="727" spans="1:5">
      <c r="A727">
        <v>7.15</v>
      </c>
      <c r="B727" t="s">
        <v>68</v>
      </c>
      <c r="C727">
        <v>2017</v>
      </c>
      <c r="D727" t="s">
        <v>470</v>
      </c>
      <c r="E727">
        <v>1</v>
      </c>
    </row>
    <row r="728" spans="1:5">
      <c r="A728">
        <v>7.16</v>
      </c>
      <c r="B728" t="s">
        <v>13</v>
      </c>
      <c r="C728">
        <v>2017</v>
      </c>
      <c r="D728" t="s">
        <v>449</v>
      </c>
      <c r="E728">
        <v>0</v>
      </c>
    </row>
    <row r="729" spans="1:5">
      <c r="A729">
        <v>7.17</v>
      </c>
      <c r="B729" t="s">
        <v>383</v>
      </c>
      <c r="C729">
        <v>2017</v>
      </c>
      <c r="D729" t="s">
        <v>382</v>
      </c>
      <c r="E729">
        <v>1</v>
      </c>
    </row>
    <row r="730" spans="1:5">
      <c r="A730">
        <v>7.18</v>
      </c>
      <c r="B730" t="s">
        <v>1415</v>
      </c>
      <c r="C730">
        <v>2017</v>
      </c>
      <c r="D730" t="s">
        <v>1418</v>
      </c>
      <c r="E730">
        <v>0.1</v>
      </c>
    </row>
    <row r="731" spans="1:5">
      <c r="A731">
        <v>7.19</v>
      </c>
      <c r="B731" t="s">
        <v>17</v>
      </c>
      <c r="C731" t="s">
        <v>546</v>
      </c>
    </row>
    <row r="732" spans="1:5">
      <c r="A732">
        <v>7.2</v>
      </c>
      <c r="B732" t="s">
        <v>183</v>
      </c>
      <c r="C732" t="s">
        <v>546</v>
      </c>
    </row>
    <row r="733" spans="1:5">
      <c r="A733">
        <v>7.21</v>
      </c>
      <c r="B733" t="s">
        <v>599</v>
      </c>
      <c r="C733" t="s">
        <v>546</v>
      </c>
      <c r="D733" t="s">
        <v>1421</v>
      </c>
      <c r="E733">
        <v>4</v>
      </c>
    </row>
    <row r="734" spans="1:5">
      <c r="A734">
        <v>7.22</v>
      </c>
      <c r="B734" t="s">
        <v>178</v>
      </c>
      <c r="C734" t="s">
        <v>546</v>
      </c>
    </row>
    <row r="735" spans="1:5">
      <c r="A735">
        <v>7.23</v>
      </c>
      <c r="B735" t="s">
        <v>1006</v>
      </c>
      <c r="C735" t="s">
        <v>546</v>
      </c>
    </row>
    <row r="736" spans="1:5">
      <c r="A736">
        <v>7.24</v>
      </c>
      <c r="B736" t="s">
        <v>2</v>
      </c>
      <c r="C736" t="s">
        <v>546</v>
      </c>
    </row>
    <row r="737" spans="1:5">
      <c r="A737">
        <v>7.25</v>
      </c>
      <c r="B737" t="s">
        <v>817</v>
      </c>
      <c r="C737">
        <v>2018</v>
      </c>
    </row>
    <row r="738" spans="1:5">
      <c r="A738">
        <v>7.26</v>
      </c>
      <c r="B738" t="s">
        <v>812</v>
      </c>
      <c r="C738">
        <v>2018</v>
      </c>
    </row>
    <row r="739" spans="1:5">
      <c r="A739">
        <v>7.27</v>
      </c>
      <c r="B739" t="s">
        <v>814</v>
      </c>
      <c r="C739">
        <v>2018</v>
      </c>
    </row>
    <row r="740" spans="1:5">
      <c r="A740">
        <v>7.28</v>
      </c>
      <c r="B740" t="s">
        <v>816</v>
      </c>
      <c r="C740">
        <v>2018</v>
      </c>
    </row>
    <row r="741" spans="1:5">
      <c r="A741">
        <v>7.29</v>
      </c>
      <c r="B741" t="s">
        <v>818</v>
      </c>
      <c r="C741">
        <v>2018</v>
      </c>
    </row>
    <row r="742" spans="1:5">
      <c r="A742">
        <v>7.3</v>
      </c>
      <c r="B742" t="s">
        <v>813</v>
      </c>
      <c r="C742">
        <v>2018</v>
      </c>
    </row>
    <row r="743" spans="1:5">
      <c r="A743">
        <v>7.31</v>
      </c>
      <c r="B743" t="s">
        <v>819</v>
      </c>
      <c r="C743">
        <v>2018</v>
      </c>
    </row>
    <row r="744" spans="1:5">
      <c r="A744">
        <v>7.32</v>
      </c>
      <c r="B744" t="s">
        <v>815</v>
      </c>
      <c r="C744">
        <v>2018</v>
      </c>
    </row>
    <row r="745" spans="1:5">
      <c r="A745">
        <v>7.33</v>
      </c>
      <c r="B745" t="s">
        <v>873</v>
      </c>
      <c r="C745">
        <v>2018</v>
      </c>
    </row>
    <row r="746" spans="1:5">
      <c r="A746">
        <v>7.34</v>
      </c>
      <c r="B746" t="s">
        <v>875</v>
      </c>
      <c r="C746">
        <v>2018</v>
      </c>
    </row>
    <row r="747" spans="1:5">
      <c r="A747">
        <v>7.35</v>
      </c>
      <c r="B747" t="s">
        <v>3</v>
      </c>
      <c r="C747">
        <v>2017</v>
      </c>
    </row>
    <row r="748" spans="1:5">
      <c r="A748">
        <v>8.01</v>
      </c>
      <c r="B748" t="s">
        <v>19</v>
      </c>
      <c r="C748">
        <v>2018</v>
      </c>
      <c r="D748" t="s">
        <v>451</v>
      </c>
      <c r="E748">
        <v>1</v>
      </c>
    </row>
    <row r="749" spans="1:5">
      <c r="A749">
        <v>8.02</v>
      </c>
      <c r="B749" t="s">
        <v>39</v>
      </c>
      <c r="C749">
        <v>2018</v>
      </c>
    </row>
    <row r="750" spans="1:5">
      <c r="A750">
        <v>8.0299999999999994</v>
      </c>
      <c r="B750" t="s">
        <v>338</v>
      </c>
      <c r="C750">
        <v>2018</v>
      </c>
    </row>
    <row r="751" spans="1:5">
      <c r="A751">
        <v>8.0399999999999991</v>
      </c>
      <c r="B751" t="s">
        <v>1012</v>
      </c>
      <c r="C751">
        <v>2018</v>
      </c>
    </row>
    <row r="752" spans="1:5">
      <c r="A752">
        <v>8.0499999999999989</v>
      </c>
      <c r="B752" t="s">
        <v>337</v>
      </c>
      <c r="C752" t="s">
        <v>1336</v>
      </c>
    </row>
    <row r="753" spans="1:5">
      <c r="A753">
        <v>8.0599999999999987</v>
      </c>
      <c r="B753" t="s">
        <v>1010</v>
      </c>
      <c r="C753" t="s">
        <v>1336</v>
      </c>
    </row>
    <row r="754" spans="1:5">
      <c r="A754">
        <v>8.0699999999999985</v>
      </c>
      <c r="B754" t="s">
        <v>1011</v>
      </c>
      <c r="C754" t="s">
        <v>1336</v>
      </c>
    </row>
    <row r="755" spans="1:5">
      <c r="A755">
        <v>8.0799999999999983</v>
      </c>
      <c r="B755" t="s">
        <v>665</v>
      </c>
      <c r="C755" t="s">
        <v>1336</v>
      </c>
    </row>
    <row r="756" spans="1:5">
      <c r="A756">
        <v>8.0899999999999981</v>
      </c>
      <c r="B756" t="s">
        <v>668</v>
      </c>
      <c r="C756" t="s">
        <v>1336</v>
      </c>
    </row>
    <row r="757" spans="1:5">
      <c r="A757">
        <v>8.0999999999999979</v>
      </c>
      <c r="B757" t="s">
        <v>669</v>
      </c>
      <c r="C757" t="s">
        <v>1336</v>
      </c>
    </row>
    <row r="758" spans="1:5">
      <c r="A758">
        <v>8.1099999999999977</v>
      </c>
      <c r="B758" t="s">
        <v>673</v>
      </c>
      <c r="C758" t="s">
        <v>1336</v>
      </c>
    </row>
    <row r="759" spans="1:5">
      <c r="A759">
        <v>8.1199999999999974</v>
      </c>
      <c r="B759" t="s">
        <v>1482</v>
      </c>
      <c r="C759" t="s">
        <v>1336</v>
      </c>
    </row>
    <row r="760" spans="1:5">
      <c r="A760">
        <v>8.1299999999999972</v>
      </c>
      <c r="B760" t="s">
        <v>1483</v>
      </c>
      <c r="C760" t="s">
        <v>1336</v>
      </c>
    </row>
    <row r="761" spans="1:5">
      <c r="A761">
        <v>9.01</v>
      </c>
      <c r="B761" t="s">
        <v>364</v>
      </c>
      <c r="C761">
        <v>2017</v>
      </c>
      <c r="D761" t="s">
        <v>1332</v>
      </c>
    </row>
    <row r="762" spans="1:5">
      <c r="A762">
        <v>9.02</v>
      </c>
      <c r="B762" t="s">
        <v>48</v>
      </c>
      <c r="C762">
        <v>2018</v>
      </c>
      <c r="D762" t="s">
        <v>457</v>
      </c>
      <c r="E762">
        <v>0</v>
      </c>
    </row>
    <row r="763" spans="1:5">
      <c r="A763">
        <v>9.0299999999999994</v>
      </c>
      <c r="B763" t="s">
        <v>438</v>
      </c>
      <c r="C763">
        <v>2018</v>
      </c>
      <c r="D763" t="s">
        <v>439</v>
      </c>
      <c r="E763">
        <v>0</v>
      </c>
    </row>
    <row r="764" spans="1:5">
      <c r="A764">
        <v>9.0399999999999991</v>
      </c>
      <c r="B764" t="s">
        <v>405</v>
      </c>
      <c r="C764">
        <v>2018</v>
      </c>
    </row>
    <row r="765" spans="1:5">
      <c r="A765">
        <v>9.0499999999999989</v>
      </c>
      <c r="B765" t="s">
        <v>312</v>
      </c>
      <c r="C765">
        <v>2018</v>
      </c>
      <c r="D765" t="s">
        <v>1426</v>
      </c>
      <c r="E765">
        <v>5</v>
      </c>
    </row>
    <row r="766" spans="1:5">
      <c r="A766">
        <v>9.0599999999999987</v>
      </c>
      <c r="B766" t="s">
        <v>1427</v>
      </c>
      <c r="C766" t="s">
        <v>546</v>
      </c>
      <c r="D766" t="s">
        <v>1429</v>
      </c>
      <c r="E766">
        <v>0</v>
      </c>
    </row>
    <row r="767" spans="1:5">
      <c r="A767">
        <v>9.0699999999999985</v>
      </c>
      <c r="B767" t="s">
        <v>1484</v>
      </c>
      <c r="C767" t="s">
        <v>546</v>
      </c>
    </row>
    <row r="768" spans="1:5">
      <c r="A768">
        <v>9.0799999999999983</v>
      </c>
      <c r="B768" t="s">
        <v>587</v>
      </c>
      <c r="C768" t="s">
        <v>546</v>
      </c>
      <c r="D768" t="s">
        <v>1430</v>
      </c>
      <c r="E768">
        <v>0</v>
      </c>
    </row>
    <row r="769" spans="1:5">
      <c r="A769">
        <v>9.0899999999999981</v>
      </c>
      <c r="B769" t="s">
        <v>919</v>
      </c>
      <c r="C769">
        <v>2018</v>
      </c>
    </row>
    <row r="770" spans="1:5">
      <c r="A770">
        <v>9.0999999999999979</v>
      </c>
      <c r="B770" t="s">
        <v>369</v>
      </c>
      <c r="C770" t="s">
        <v>546</v>
      </c>
    </row>
    <row r="771" spans="1:5">
      <c r="A771">
        <v>9.1099999999999977</v>
      </c>
      <c r="B771" t="s">
        <v>370</v>
      </c>
      <c r="C771" t="s">
        <v>546</v>
      </c>
    </row>
    <row r="772" spans="1:5">
      <c r="A772">
        <v>10.01</v>
      </c>
      <c r="B772" t="s">
        <v>302</v>
      </c>
      <c r="C772">
        <v>2018</v>
      </c>
    </row>
    <row r="773" spans="1:5">
      <c r="A773">
        <v>10.02</v>
      </c>
      <c r="B773" t="s">
        <v>69</v>
      </c>
      <c r="C773">
        <v>2018</v>
      </c>
      <c r="D773" t="s">
        <v>472</v>
      </c>
    </row>
    <row r="774" spans="1:5">
      <c r="A774">
        <v>10.029999999999999</v>
      </c>
      <c r="B774" t="s">
        <v>332</v>
      </c>
      <c r="C774" t="s">
        <v>1336</v>
      </c>
    </row>
    <row r="775" spans="1:5">
      <c r="A775">
        <v>10.039999999999999</v>
      </c>
      <c r="B775" t="s">
        <v>521</v>
      </c>
      <c r="C775" t="s">
        <v>1336</v>
      </c>
      <c r="D775" t="s">
        <v>520</v>
      </c>
      <c r="E775">
        <v>0</v>
      </c>
    </row>
    <row r="776" spans="1:5">
      <c r="A776">
        <v>10.049999999999999</v>
      </c>
      <c r="B776" t="s">
        <v>850</v>
      </c>
      <c r="C776">
        <v>2018</v>
      </c>
    </row>
    <row r="777" spans="1:5">
      <c r="A777">
        <v>10.059999999999999</v>
      </c>
      <c r="B777" t="s">
        <v>305</v>
      </c>
      <c r="C777">
        <v>2018</v>
      </c>
      <c r="D777" t="s">
        <v>1077</v>
      </c>
    </row>
    <row r="778" spans="1:5">
      <c r="A778">
        <v>10.069999999999999</v>
      </c>
      <c r="B778" t="s">
        <v>922</v>
      </c>
      <c r="C778">
        <v>2018</v>
      </c>
    </row>
    <row r="779" spans="1:5">
      <c r="A779">
        <v>10.079999999999998</v>
      </c>
      <c r="B779" t="s">
        <v>1434</v>
      </c>
      <c r="C779">
        <v>2018</v>
      </c>
      <c r="D779" t="s">
        <v>508</v>
      </c>
      <c r="E779">
        <v>2</v>
      </c>
    </row>
    <row r="780" spans="1:5">
      <c r="A780">
        <v>10.089999999999998</v>
      </c>
      <c r="B780" t="s">
        <v>367</v>
      </c>
      <c r="C780" t="s">
        <v>1336</v>
      </c>
    </row>
    <row r="781" spans="1:5">
      <c r="A781">
        <v>10.099999999999998</v>
      </c>
      <c r="B781" t="s">
        <v>190</v>
      </c>
      <c r="C781">
        <v>2018</v>
      </c>
    </row>
    <row r="782" spans="1:5">
      <c r="A782">
        <v>10.109999999999998</v>
      </c>
      <c r="B782" t="s">
        <v>493</v>
      </c>
      <c r="C782" t="s">
        <v>1336</v>
      </c>
      <c r="D782" t="s">
        <v>492</v>
      </c>
      <c r="E782">
        <v>0.1</v>
      </c>
    </row>
    <row r="783" spans="1:5">
      <c r="A783">
        <v>11.01</v>
      </c>
      <c r="B783" t="s">
        <v>875</v>
      </c>
      <c r="C783">
        <v>2018</v>
      </c>
    </row>
    <row r="784" spans="1:5">
      <c r="A784">
        <v>11.02</v>
      </c>
      <c r="B784" t="s">
        <v>873</v>
      </c>
      <c r="C784">
        <v>2018</v>
      </c>
    </row>
    <row r="785" spans="1:5">
      <c r="A785">
        <v>11.03</v>
      </c>
      <c r="B785" t="s">
        <v>1438</v>
      </c>
      <c r="C785">
        <v>2018</v>
      </c>
      <c r="D785" t="s">
        <v>469</v>
      </c>
      <c r="E785">
        <v>1</v>
      </c>
    </row>
    <row r="786" spans="1:5">
      <c r="A786">
        <v>11.04</v>
      </c>
      <c r="B786" t="s">
        <v>489</v>
      </c>
      <c r="C786">
        <v>2018</v>
      </c>
      <c r="D786" t="s">
        <v>1329</v>
      </c>
      <c r="E786">
        <v>0</v>
      </c>
    </row>
    <row r="787" spans="1:5">
      <c r="A787">
        <v>11.05</v>
      </c>
      <c r="B787" t="s">
        <v>1022</v>
      </c>
      <c r="C787">
        <v>2018</v>
      </c>
    </row>
    <row r="788" spans="1:5">
      <c r="A788">
        <v>11.06</v>
      </c>
      <c r="B788" t="s">
        <v>511</v>
      </c>
      <c r="C788">
        <v>2018</v>
      </c>
      <c r="D788" t="s">
        <v>1330</v>
      </c>
      <c r="E788">
        <v>3</v>
      </c>
    </row>
    <row r="789" spans="1:5">
      <c r="A789">
        <v>11.07</v>
      </c>
      <c r="B789" t="s">
        <v>523</v>
      </c>
      <c r="C789" t="s">
        <v>1336</v>
      </c>
      <c r="D789" t="s">
        <v>1331</v>
      </c>
      <c r="E789">
        <v>1</v>
      </c>
    </row>
    <row r="790" spans="1:5">
      <c r="A790">
        <v>11.08</v>
      </c>
      <c r="B790" t="s">
        <v>552</v>
      </c>
      <c r="C790" t="s">
        <v>1336</v>
      </c>
    </row>
    <row r="791" spans="1:5">
      <c r="A791">
        <v>1.01</v>
      </c>
      <c r="B791" t="s">
        <v>1129</v>
      </c>
      <c r="C791">
        <v>2017</v>
      </c>
    </row>
    <row r="792" spans="1:5">
      <c r="A792">
        <v>1.02</v>
      </c>
      <c r="B792" t="s">
        <v>1130</v>
      </c>
      <c r="C792">
        <v>2017</v>
      </c>
    </row>
    <row r="793" spans="1:5">
      <c r="A793">
        <v>1.03</v>
      </c>
      <c r="B793" t="s">
        <v>75</v>
      </c>
      <c r="C793">
        <v>2017</v>
      </c>
      <c r="D793" t="s">
        <v>1464</v>
      </c>
      <c r="E793">
        <v>1</v>
      </c>
    </row>
    <row r="794" spans="1:5">
      <c r="A794">
        <v>1.04</v>
      </c>
      <c r="B794" t="s">
        <v>1132</v>
      </c>
      <c r="C794">
        <v>2017</v>
      </c>
      <c r="D794" t="s">
        <v>294</v>
      </c>
    </row>
    <row r="795" spans="1:5">
      <c r="A795">
        <v>1.05</v>
      </c>
      <c r="B795" t="s">
        <v>1126</v>
      </c>
      <c r="C795">
        <v>2017</v>
      </c>
      <c r="D795" t="s">
        <v>1360</v>
      </c>
    </row>
    <row r="796" spans="1:5">
      <c r="A796">
        <v>1.06</v>
      </c>
      <c r="B796" t="s">
        <v>674</v>
      </c>
      <c r="C796">
        <v>2017</v>
      </c>
      <c r="D796" t="s">
        <v>293</v>
      </c>
    </row>
    <row r="797" spans="1:5">
      <c r="A797">
        <v>1.07</v>
      </c>
      <c r="B797" t="s">
        <v>1124</v>
      </c>
      <c r="C797">
        <v>2017</v>
      </c>
    </row>
    <row r="798" spans="1:5">
      <c r="A798">
        <v>1.08</v>
      </c>
      <c r="B798" t="s">
        <v>1133</v>
      </c>
      <c r="C798">
        <v>2017</v>
      </c>
    </row>
    <row r="799" spans="1:5">
      <c r="A799">
        <v>1.0900000000000001</v>
      </c>
      <c r="B799" t="s">
        <v>866</v>
      </c>
      <c r="C799">
        <v>2018</v>
      </c>
    </row>
    <row r="800" spans="1:5">
      <c r="A800">
        <v>1.1000000000000001</v>
      </c>
      <c r="B800" t="s">
        <v>854</v>
      </c>
      <c r="C800">
        <v>2018</v>
      </c>
    </row>
    <row r="801" spans="1:3">
      <c r="A801">
        <v>1.1100000000000001</v>
      </c>
      <c r="B801" t="s">
        <v>864</v>
      </c>
      <c r="C801">
        <v>2018</v>
      </c>
    </row>
    <row r="802" spans="1:3">
      <c r="A802">
        <v>1.1200000000000001</v>
      </c>
      <c r="B802" t="s">
        <v>856</v>
      </c>
      <c r="C802">
        <v>2018</v>
      </c>
    </row>
    <row r="803" spans="1:3">
      <c r="A803">
        <v>1.1299999999999999</v>
      </c>
      <c r="B803" t="s">
        <v>858</v>
      </c>
      <c r="C803">
        <v>2018</v>
      </c>
    </row>
    <row r="804" spans="1:3">
      <c r="A804">
        <v>1.1399999999999999</v>
      </c>
      <c r="B804" t="s">
        <v>870</v>
      </c>
      <c r="C804">
        <v>2017</v>
      </c>
    </row>
    <row r="805" spans="1:3">
      <c r="A805">
        <v>1.1499999999999999</v>
      </c>
      <c r="B805" t="s">
        <v>862</v>
      </c>
      <c r="C805">
        <v>2018</v>
      </c>
    </row>
    <row r="806" spans="1:3">
      <c r="A806">
        <v>1.1599999999999999</v>
      </c>
      <c r="B806" t="s">
        <v>868</v>
      </c>
      <c r="C806">
        <v>2018</v>
      </c>
    </row>
    <row r="807" spans="1:3">
      <c r="A807">
        <v>1.17</v>
      </c>
      <c r="B807" t="s">
        <v>1125</v>
      </c>
      <c r="C807">
        <v>2017</v>
      </c>
    </row>
    <row r="808" spans="1:3">
      <c r="A808">
        <v>1.18</v>
      </c>
      <c r="B808" t="s">
        <v>1123</v>
      </c>
      <c r="C808">
        <v>2017</v>
      </c>
    </row>
    <row r="809" spans="1:3">
      <c r="A809">
        <v>1.19</v>
      </c>
      <c r="B809" t="s">
        <v>1131</v>
      </c>
      <c r="C809">
        <v>2017</v>
      </c>
    </row>
    <row r="810" spans="1:3">
      <c r="A810">
        <v>1.2</v>
      </c>
      <c r="B810" t="s">
        <v>1466</v>
      </c>
      <c r="C810" t="s">
        <v>1336</v>
      </c>
    </row>
    <row r="811" spans="1:3">
      <c r="A811">
        <v>1.21</v>
      </c>
      <c r="B811" t="s">
        <v>344</v>
      </c>
      <c r="C811">
        <v>2017</v>
      </c>
    </row>
    <row r="812" spans="1:3">
      <c r="A812">
        <v>1.22</v>
      </c>
      <c r="B812" t="s">
        <v>3</v>
      </c>
      <c r="C812">
        <v>2017</v>
      </c>
    </row>
    <row r="813" spans="1:3">
      <c r="A813">
        <v>2.0099999999999998</v>
      </c>
      <c r="B813" t="s">
        <v>1087</v>
      </c>
      <c r="C813">
        <v>2017</v>
      </c>
    </row>
    <row r="814" spans="1:3">
      <c r="A814">
        <v>2.0199999999999996</v>
      </c>
      <c r="B814" t="s">
        <v>1102</v>
      </c>
      <c r="C814">
        <v>2017</v>
      </c>
    </row>
    <row r="815" spans="1:3">
      <c r="A815">
        <v>2.0299999999999994</v>
      </c>
      <c r="B815" t="s">
        <v>1086</v>
      </c>
      <c r="C815">
        <v>2017</v>
      </c>
    </row>
    <row r="816" spans="1:3">
      <c r="A816">
        <v>2.0399999999999991</v>
      </c>
      <c r="B816" t="s">
        <v>1090</v>
      </c>
      <c r="C816">
        <v>2017</v>
      </c>
    </row>
    <row r="817" spans="1:5">
      <c r="A817">
        <v>2.0499999999999989</v>
      </c>
      <c r="B817" t="s">
        <v>1091</v>
      </c>
      <c r="C817">
        <v>2017</v>
      </c>
    </row>
    <row r="818" spans="1:5">
      <c r="A818">
        <v>2.0599999999999987</v>
      </c>
      <c r="B818" t="s">
        <v>1093</v>
      </c>
      <c r="C818">
        <v>2017</v>
      </c>
    </row>
    <row r="819" spans="1:5">
      <c r="A819">
        <v>2.0699999999999985</v>
      </c>
      <c r="B819" t="s">
        <v>4</v>
      </c>
      <c r="C819">
        <v>2017</v>
      </c>
    </row>
    <row r="820" spans="1:5">
      <c r="A820">
        <v>2.0799999999999983</v>
      </c>
      <c r="B820" t="s">
        <v>1096</v>
      </c>
      <c r="C820">
        <v>2017</v>
      </c>
      <c r="D820" t="s">
        <v>889</v>
      </c>
    </row>
    <row r="821" spans="1:5">
      <c r="A821">
        <v>2.0899999999999981</v>
      </c>
      <c r="B821" t="s">
        <v>1105</v>
      </c>
      <c r="C821">
        <v>2017</v>
      </c>
    </row>
    <row r="822" spans="1:5">
      <c r="A822">
        <v>2.0999999999999979</v>
      </c>
      <c r="B822" t="s">
        <v>435</v>
      </c>
      <c r="C822">
        <v>2017</v>
      </c>
    </row>
    <row r="823" spans="1:5">
      <c r="A823">
        <v>2.1099999999999977</v>
      </c>
      <c r="B823" t="s">
        <v>1367</v>
      </c>
      <c r="C823">
        <v>2017</v>
      </c>
    </row>
    <row r="824" spans="1:5">
      <c r="A824">
        <v>2.1199999999999974</v>
      </c>
      <c r="B824" t="s">
        <v>1095</v>
      </c>
      <c r="C824">
        <v>2017</v>
      </c>
    </row>
    <row r="825" spans="1:5">
      <c r="A825">
        <v>2.1299999999999972</v>
      </c>
      <c r="B825" t="s">
        <v>1100</v>
      </c>
      <c r="C825">
        <v>2017</v>
      </c>
      <c r="D825" t="s">
        <v>1107</v>
      </c>
      <c r="E825" t="s">
        <v>1122</v>
      </c>
    </row>
    <row r="826" spans="1:5">
      <c r="A826">
        <v>2.139999999999997</v>
      </c>
      <c r="B826" t="s">
        <v>1094</v>
      </c>
      <c r="C826" t="s">
        <v>1468</v>
      </c>
    </row>
    <row r="827" spans="1:5">
      <c r="A827">
        <v>2.1499999999999968</v>
      </c>
      <c r="B827" t="s">
        <v>1120</v>
      </c>
      <c r="C827" t="s">
        <v>1336</v>
      </c>
    </row>
    <row r="828" spans="1:5">
      <c r="A828">
        <v>2.1599999999999966</v>
      </c>
      <c r="B828" t="s">
        <v>334</v>
      </c>
      <c r="C828" t="s">
        <v>1336</v>
      </c>
    </row>
    <row r="829" spans="1:5">
      <c r="A829">
        <v>2.1699999999999964</v>
      </c>
      <c r="B829" t="s">
        <v>652</v>
      </c>
      <c r="C829">
        <v>2017</v>
      </c>
    </row>
    <row r="830" spans="1:5">
      <c r="A830">
        <v>2.1799999999999962</v>
      </c>
      <c r="B830" t="s">
        <v>1098</v>
      </c>
      <c r="C830" t="s">
        <v>1469</v>
      </c>
    </row>
    <row r="831" spans="1:5">
      <c r="A831">
        <v>3.01</v>
      </c>
      <c r="B831" t="s">
        <v>1281</v>
      </c>
      <c r="C831">
        <v>2017</v>
      </c>
    </row>
    <row r="832" spans="1:5">
      <c r="A832">
        <v>3.0199999999999996</v>
      </c>
      <c r="B832" t="s">
        <v>325</v>
      </c>
      <c r="C832">
        <v>2017</v>
      </c>
    </row>
    <row r="833" spans="1:4">
      <c r="A833">
        <v>3.0299999999999994</v>
      </c>
      <c r="B833" t="s">
        <v>79</v>
      </c>
      <c r="C833">
        <v>2017</v>
      </c>
    </row>
    <row r="834" spans="1:4">
      <c r="A834">
        <v>3.0399999999999991</v>
      </c>
      <c r="B834" t="s">
        <v>1280</v>
      </c>
      <c r="C834">
        <v>2017</v>
      </c>
    </row>
    <row r="835" spans="1:4">
      <c r="A835">
        <v>3.0499999999999989</v>
      </c>
      <c r="B835" t="s">
        <v>978</v>
      </c>
      <c r="C835">
        <v>2017</v>
      </c>
    </row>
    <row r="836" spans="1:4">
      <c r="A836">
        <v>3.0599999999999987</v>
      </c>
      <c r="B836" t="s">
        <v>322</v>
      </c>
      <c r="C836">
        <v>2018</v>
      </c>
    </row>
    <row r="837" spans="1:4">
      <c r="A837">
        <v>3.0699999999999985</v>
      </c>
      <c r="B837" t="s">
        <v>445</v>
      </c>
      <c r="C837">
        <v>2018</v>
      </c>
    </row>
    <row r="838" spans="1:4">
      <c r="A838">
        <v>3.0799999999999983</v>
      </c>
      <c r="B838" t="s">
        <v>324</v>
      </c>
      <c r="C838" t="s">
        <v>1336</v>
      </c>
    </row>
    <row r="839" spans="1:4">
      <c r="A839">
        <v>3.0899999999999981</v>
      </c>
      <c r="B839" t="s">
        <v>1275</v>
      </c>
      <c r="C839" t="s">
        <v>1336</v>
      </c>
    </row>
    <row r="840" spans="1:4">
      <c r="A840">
        <v>3.0999999999999979</v>
      </c>
      <c r="B840" t="s">
        <v>326</v>
      </c>
      <c r="C840" t="s">
        <v>1336</v>
      </c>
    </row>
    <row r="841" spans="1:4">
      <c r="A841">
        <v>3.1099999999999977</v>
      </c>
      <c r="B841" t="s">
        <v>1277</v>
      </c>
      <c r="C841" t="s">
        <v>1336</v>
      </c>
    </row>
    <row r="842" spans="1:4">
      <c r="A842">
        <v>3.1199999999999974</v>
      </c>
      <c r="B842" t="s">
        <v>1279</v>
      </c>
      <c r="C842" t="s">
        <v>1336</v>
      </c>
    </row>
    <row r="843" spans="1:4">
      <c r="A843">
        <v>3.1299999999999972</v>
      </c>
      <c r="B843" t="s">
        <v>1274</v>
      </c>
      <c r="C843" t="s">
        <v>1336</v>
      </c>
    </row>
    <row r="844" spans="1:4">
      <c r="A844">
        <v>3.139999999999997</v>
      </c>
      <c r="B844" t="s">
        <v>1470</v>
      </c>
    </row>
    <row r="845" spans="1:4">
      <c r="A845">
        <v>4.01</v>
      </c>
      <c r="B845" t="s">
        <v>1143</v>
      </c>
      <c r="D845" t="s">
        <v>1192</v>
      </c>
    </row>
    <row r="846" spans="1:4">
      <c r="A846">
        <v>4.0199999999999996</v>
      </c>
      <c r="B846" t="s">
        <v>1152</v>
      </c>
      <c r="D846" t="s">
        <v>1189</v>
      </c>
    </row>
    <row r="847" spans="1:4">
      <c r="A847">
        <v>4.03</v>
      </c>
      <c r="B847" t="s">
        <v>1149</v>
      </c>
      <c r="D847" t="s">
        <v>1194</v>
      </c>
    </row>
    <row r="848" spans="1:4">
      <c r="A848">
        <v>4.04</v>
      </c>
      <c r="B848" t="s">
        <v>1147</v>
      </c>
      <c r="D848" t="s">
        <v>933</v>
      </c>
    </row>
    <row r="849" spans="1:4">
      <c r="A849">
        <v>4.05</v>
      </c>
      <c r="B849" t="s">
        <v>1151</v>
      </c>
      <c r="D849" t="s">
        <v>123</v>
      </c>
    </row>
    <row r="850" spans="1:4">
      <c r="A850">
        <v>4.0599999999999996</v>
      </c>
      <c r="B850" t="s">
        <v>1163</v>
      </c>
      <c r="D850" t="s">
        <v>935</v>
      </c>
    </row>
    <row r="851" spans="1:4">
      <c r="A851">
        <v>4.07</v>
      </c>
      <c r="B851" t="s">
        <v>1178</v>
      </c>
    </row>
    <row r="852" spans="1:4">
      <c r="A852">
        <v>4.08</v>
      </c>
      <c r="B852" t="s">
        <v>1150</v>
      </c>
    </row>
    <row r="853" spans="1:4">
      <c r="A853">
        <v>4.09</v>
      </c>
      <c r="B853" t="s">
        <v>1175</v>
      </c>
    </row>
    <row r="854" spans="1:4">
      <c r="A854">
        <v>4.0999999999999996</v>
      </c>
      <c r="B854" t="s">
        <v>1155</v>
      </c>
      <c r="D854" t="s">
        <v>1195</v>
      </c>
    </row>
    <row r="855" spans="1:4">
      <c r="A855">
        <v>4.1100000000000003</v>
      </c>
      <c r="B855" t="s">
        <v>1169</v>
      </c>
    </row>
    <row r="856" spans="1:4">
      <c r="A856">
        <v>4.12</v>
      </c>
      <c r="B856" t="s">
        <v>1209</v>
      </c>
    </row>
    <row r="857" spans="1:4">
      <c r="A857">
        <v>4.13</v>
      </c>
      <c r="B857" t="s">
        <v>1146</v>
      </c>
      <c r="D857" t="s">
        <v>1371</v>
      </c>
    </row>
    <row r="858" spans="1:4">
      <c r="A858">
        <v>4.1399999999999997</v>
      </c>
      <c r="B858" t="s">
        <v>1154</v>
      </c>
      <c r="D858" t="s">
        <v>1193</v>
      </c>
    </row>
    <row r="859" spans="1:4">
      <c r="A859">
        <v>4.1500000000000004</v>
      </c>
      <c r="B859" t="s">
        <v>1148</v>
      </c>
    </row>
    <row r="860" spans="1:4">
      <c r="A860">
        <v>4.16</v>
      </c>
      <c r="B860" t="s">
        <v>1158</v>
      </c>
      <c r="D860" t="s">
        <v>1198</v>
      </c>
    </row>
    <row r="861" spans="1:4">
      <c r="A861">
        <v>4.17</v>
      </c>
      <c r="B861" t="s">
        <v>1181</v>
      </c>
    </row>
    <row r="862" spans="1:4">
      <c r="A862">
        <v>4.18</v>
      </c>
      <c r="B862" t="s">
        <v>1171</v>
      </c>
    </row>
    <row r="863" spans="1:4">
      <c r="A863">
        <v>4.1900000000000004</v>
      </c>
      <c r="B863" t="s">
        <v>1172</v>
      </c>
    </row>
    <row r="864" spans="1:4">
      <c r="A864">
        <v>4.2</v>
      </c>
      <c r="B864" t="s">
        <v>1161</v>
      </c>
      <c r="D864" t="s">
        <v>1196</v>
      </c>
    </row>
    <row r="865" spans="1:4">
      <c r="A865">
        <v>4.21</v>
      </c>
      <c r="B865" t="s">
        <v>1185</v>
      </c>
      <c r="D865" t="s">
        <v>1201</v>
      </c>
    </row>
    <row r="866" spans="1:4">
      <c r="A866">
        <v>4.22</v>
      </c>
      <c r="B866" t="s">
        <v>1179</v>
      </c>
      <c r="D866" t="s">
        <v>936</v>
      </c>
    </row>
    <row r="867" spans="1:4">
      <c r="A867">
        <v>4.2300000000000004</v>
      </c>
      <c r="B867" t="s">
        <v>1184</v>
      </c>
      <c r="D867" t="s">
        <v>1200</v>
      </c>
    </row>
    <row r="868" spans="1:4">
      <c r="A868">
        <v>4.24</v>
      </c>
      <c r="B868" t="s">
        <v>1188</v>
      </c>
      <c r="D868" t="s">
        <v>1203</v>
      </c>
    </row>
    <row r="869" spans="1:4">
      <c r="A869">
        <v>4.25</v>
      </c>
      <c r="B869" t="s">
        <v>1204</v>
      </c>
    </row>
    <row r="870" spans="1:4">
      <c r="A870">
        <v>4.26</v>
      </c>
      <c r="B870" t="s">
        <v>1159</v>
      </c>
    </row>
    <row r="871" spans="1:4">
      <c r="A871">
        <v>4.2699999999999996</v>
      </c>
      <c r="B871" t="s">
        <v>1160</v>
      </c>
    </row>
    <row r="872" spans="1:4">
      <c r="A872">
        <v>4.28</v>
      </c>
      <c r="B872" t="s">
        <v>1164</v>
      </c>
    </row>
    <row r="873" spans="1:4">
      <c r="A873">
        <v>4.29</v>
      </c>
      <c r="B873" t="s">
        <v>1165</v>
      </c>
    </row>
    <row r="874" spans="1:4">
      <c r="A874">
        <v>4.3</v>
      </c>
      <c r="B874" t="s">
        <v>1166</v>
      </c>
    </row>
    <row r="875" spans="1:4">
      <c r="A875">
        <v>4.3099999999999996</v>
      </c>
      <c r="B875" t="s">
        <v>1168</v>
      </c>
    </row>
    <row r="876" spans="1:4">
      <c r="A876">
        <v>4.32</v>
      </c>
      <c r="B876" t="s">
        <v>1170</v>
      </c>
    </row>
    <row r="877" spans="1:4">
      <c r="A877">
        <v>4.33</v>
      </c>
      <c r="B877" t="s">
        <v>1186</v>
      </c>
    </row>
    <row r="878" spans="1:4">
      <c r="A878">
        <v>4.34</v>
      </c>
      <c r="B878" t="s">
        <v>1180</v>
      </c>
    </row>
    <row r="879" spans="1:4">
      <c r="A879">
        <v>4.3499999999999996</v>
      </c>
      <c r="B879" t="s">
        <v>1182</v>
      </c>
      <c r="D879" t="s">
        <v>1199</v>
      </c>
    </row>
    <row r="880" spans="1:4">
      <c r="A880">
        <v>4.3600000000000003</v>
      </c>
      <c r="B880" t="s">
        <v>1187</v>
      </c>
      <c r="D880" t="s">
        <v>1202</v>
      </c>
    </row>
    <row r="881" spans="1:4">
      <c r="A881">
        <v>4.37</v>
      </c>
      <c r="B881" t="s">
        <v>1153</v>
      </c>
      <c r="D881" t="s">
        <v>1205</v>
      </c>
    </row>
    <row r="882" spans="1:4">
      <c r="A882">
        <v>4.38</v>
      </c>
      <c r="B882" t="s">
        <v>1162</v>
      </c>
    </row>
    <row r="883" spans="1:4">
      <c r="A883">
        <v>4.3899999999999997</v>
      </c>
      <c r="B883" t="s">
        <v>1207</v>
      </c>
    </row>
    <row r="884" spans="1:4">
      <c r="A884">
        <v>4.4000000000000004</v>
      </c>
      <c r="B884" t="s">
        <v>1157</v>
      </c>
      <c r="D884" t="s">
        <v>1190</v>
      </c>
    </row>
    <row r="885" spans="1:4">
      <c r="A885">
        <v>4.41</v>
      </c>
      <c r="B885" t="s">
        <v>1156</v>
      </c>
    </row>
    <row r="886" spans="1:4">
      <c r="A886">
        <v>4.42</v>
      </c>
      <c r="B886" t="s">
        <v>1176</v>
      </c>
      <c r="D886" t="s">
        <v>1191</v>
      </c>
    </row>
    <row r="887" spans="1:4">
      <c r="A887">
        <v>4.43</v>
      </c>
      <c r="B887" t="s">
        <v>1221</v>
      </c>
    </row>
    <row r="888" spans="1:4">
      <c r="A888">
        <v>4.4400000000000004</v>
      </c>
      <c r="B888" t="s">
        <v>1144</v>
      </c>
    </row>
    <row r="889" spans="1:4">
      <c r="A889">
        <v>4.45</v>
      </c>
      <c r="B889" t="s">
        <v>1183</v>
      </c>
    </row>
    <row r="890" spans="1:4">
      <c r="A890">
        <v>4.46</v>
      </c>
      <c r="B890" t="s">
        <v>1174</v>
      </c>
    </row>
    <row r="891" spans="1:4">
      <c r="A891">
        <v>4.47</v>
      </c>
      <c r="B891" t="s">
        <v>1167</v>
      </c>
      <c r="D891" t="s">
        <v>1213</v>
      </c>
    </row>
    <row r="892" spans="1:4">
      <c r="A892">
        <v>4.4800000000000004</v>
      </c>
      <c r="B892" t="s">
        <v>1145</v>
      </c>
    </row>
    <row r="893" spans="1:4">
      <c r="A893">
        <v>4.49</v>
      </c>
      <c r="B893" t="s">
        <v>1177</v>
      </c>
      <c r="D893" t="s">
        <v>1197</v>
      </c>
    </row>
    <row r="894" spans="1:4">
      <c r="A894">
        <v>4.5</v>
      </c>
      <c r="B894" t="s">
        <v>1223</v>
      </c>
    </row>
    <row r="895" spans="1:4">
      <c r="A895">
        <v>4.51</v>
      </c>
      <c r="B895" t="s">
        <v>1214</v>
      </c>
    </row>
    <row r="896" spans="1:4">
      <c r="A896">
        <v>4.5199999999999996</v>
      </c>
      <c r="B896" t="s">
        <v>1173</v>
      </c>
    </row>
    <row r="897" spans="1:4">
      <c r="A897">
        <v>4.53</v>
      </c>
      <c r="B897" t="s">
        <v>1378</v>
      </c>
    </row>
    <row r="898" spans="1:4">
      <c r="A898">
        <v>5.01</v>
      </c>
      <c r="B898" t="s">
        <v>1226</v>
      </c>
      <c r="C898">
        <v>2018</v>
      </c>
    </row>
    <row r="899" spans="1:4">
      <c r="A899">
        <v>5.0199999999999996</v>
      </c>
      <c r="B899" t="s">
        <v>682</v>
      </c>
      <c r="C899">
        <v>2018</v>
      </c>
    </row>
    <row r="900" spans="1:4">
      <c r="A900">
        <v>5.0299999999999994</v>
      </c>
      <c r="B900" t="s">
        <v>1230</v>
      </c>
      <c r="C900">
        <v>2018</v>
      </c>
      <c r="D900" t="s">
        <v>1256</v>
      </c>
    </row>
    <row r="901" spans="1:4">
      <c r="A901">
        <v>5.0399999999999991</v>
      </c>
      <c r="B901" t="s">
        <v>593</v>
      </c>
      <c r="C901">
        <v>2018</v>
      </c>
      <c r="D901" t="s">
        <v>1260</v>
      </c>
    </row>
    <row r="902" spans="1:4">
      <c r="A902">
        <v>5.05</v>
      </c>
      <c r="B902" t="s">
        <v>1030</v>
      </c>
      <c r="C902">
        <v>2018</v>
      </c>
    </row>
    <row r="903" spans="1:4">
      <c r="A903">
        <v>5.0599999999999996</v>
      </c>
      <c r="B903" t="s">
        <v>1244</v>
      </c>
      <c r="C903">
        <v>2018</v>
      </c>
    </row>
    <row r="904" spans="1:4">
      <c r="A904">
        <v>5.07</v>
      </c>
      <c r="B904" t="s">
        <v>32</v>
      </c>
      <c r="C904">
        <v>2018</v>
      </c>
    </row>
    <row r="905" spans="1:4">
      <c r="A905">
        <v>5.08</v>
      </c>
      <c r="B905" t="s">
        <v>1473</v>
      </c>
      <c r="C905">
        <v>2018</v>
      </c>
    </row>
    <row r="906" spans="1:4">
      <c r="A906">
        <v>5.09</v>
      </c>
      <c r="B906" t="s">
        <v>1228</v>
      </c>
      <c r="C906">
        <v>2018</v>
      </c>
    </row>
    <row r="907" spans="1:4">
      <c r="A907">
        <v>5.0999999999999996</v>
      </c>
      <c r="B907" t="s">
        <v>1235</v>
      </c>
      <c r="C907">
        <v>2018</v>
      </c>
    </row>
    <row r="908" spans="1:4">
      <c r="A908">
        <v>5.1100000000000003</v>
      </c>
      <c r="B908" t="s">
        <v>22</v>
      </c>
      <c r="C908">
        <v>2018</v>
      </c>
    </row>
    <row r="909" spans="1:4">
      <c r="A909">
        <v>5.12</v>
      </c>
      <c r="B909" t="s">
        <v>31</v>
      </c>
      <c r="C909">
        <v>2018</v>
      </c>
    </row>
    <row r="910" spans="1:4">
      <c r="A910">
        <v>5.13</v>
      </c>
      <c r="B910" t="s">
        <v>40</v>
      </c>
      <c r="C910">
        <v>2018</v>
      </c>
    </row>
    <row r="911" spans="1:4">
      <c r="A911">
        <v>5.14</v>
      </c>
      <c r="B911" t="s">
        <v>33</v>
      </c>
      <c r="C911">
        <v>2018</v>
      </c>
    </row>
    <row r="912" spans="1:4">
      <c r="A912">
        <v>5.15</v>
      </c>
      <c r="B912" t="s">
        <v>840</v>
      </c>
      <c r="C912">
        <v>2018</v>
      </c>
    </row>
    <row r="913" spans="1:4">
      <c r="A913">
        <v>5.16</v>
      </c>
      <c r="B913" t="s">
        <v>27</v>
      </c>
      <c r="C913">
        <v>2018</v>
      </c>
    </row>
    <row r="914" spans="1:4">
      <c r="A914">
        <v>5.17</v>
      </c>
      <c r="B914" t="s">
        <v>704</v>
      </c>
      <c r="C914">
        <v>2018</v>
      </c>
    </row>
    <row r="915" spans="1:4">
      <c r="A915">
        <v>5.18</v>
      </c>
      <c r="B915" t="s">
        <v>1239</v>
      </c>
      <c r="C915">
        <v>2018</v>
      </c>
      <c r="D915" t="s">
        <v>1259</v>
      </c>
    </row>
    <row r="916" spans="1:4">
      <c r="A916">
        <v>5.19</v>
      </c>
      <c r="B916" t="s">
        <v>1240</v>
      </c>
      <c r="C916">
        <v>2018</v>
      </c>
    </row>
    <row r="917" spans="1:4">
      <c r="A917">
        <v>5.2</v>
      </c>
      <c r="B917" t="s">
        <v>1258</v>
      </c>
      <c r="C917">
        <v>2018</v>
      </c>
      <c r="D917" t="s">
        <v>1257</v>
      </c>
    </row>
    <row r="918" spans="1:4">
      <c r="A918">
        <v>5.21</v>
      </c>
      <c r="B918" t="s">
        <v>16</v>
      </c>
      <c r="C918">
        <v>2018</v>
      </c>
    </row>
    <row r="919" spans="1:4">
      <c r="A919">
        <v>5.22</v>
      </c>
      <c r="B919" t="s">
        <v>1236</v>
      </c>
      <c r="C919">
        <v>2018</v>
      </c>
    </row>
    <row r="920" spans="1:4">
      <c r="A920">
        <v>5.23</v>
      </c>
      <c r="B920" t="s">
        <v>223</v>
      </c>
      <c r="C920">
        <v>2018</v>
      </c>
    </row>
    <row r="921" spans="1:4">
      <c r="A921">
        <v>5.24</v>
      </c>
      <c r="B921" t="s">
        <v>1234</v>
      </c>
      <c r="C921">
        <v>2018</v>
      </c>
    </row>
    <row r="922" spans="1:4">
      <c r="A922">
        <v>5.25</v>
      </c>
      <c r="B922" t="s">
        <v>1233</v>
      </c>
      <c r="C922">
        <v>2018</v>
      </c>
    </row>
    <row r="923" spans="1:4">
      <c r="A923">
        <v>5.26</v>
      </c>
      <c r="B923" t="s">
        <v>1241</v>
      </c>
      <c r="C923">
        <v>2018</v>
      </c>
    </row>
    <row r="924" spans="1:4">
      <c r="A924">
        <v>5.27</v>
      </c>
      <c r="B924" t="s">
        <v>1231</v>
      </c>
      <c r="C924">
        <v>2018</v>
      </c>
    </row>
    <row r="925" spans="1:4">
      <c r="A925">
        <v>5.28</v>
      </c>
      <c r="B925" t="s">
        <v>1246</v>
      </c>
      <c r="C925">
        <v>2017</v>
      </c>
    </row>
    <row r="926" spans="1:4">
      <c r="A926">
        <v>5.29</v>
      </c>
      <c r="B926" t="s">
        <v>491</v>
      </c>
      <c r="C926">
        <v>2018</v>
      </c>
    </row>
    <row r="927" spans="1:4">
      <c r="A927">
        <v>5.3</v>
      </c>
      <c r="B927" t="s">
        <v>846</v>
      </c>
      <c r="C927">
        <v>2018</v>
      </c>
    </row>
    <row r="928" spans="1:4">
      <c r="A928">
        <v>5.31</v>
      </c>
      <c r="B928" t="s">
        <v>842</v>
      </c>
      <c r="C928">
        <v>2018</v>
      </c>
    </row>
    <row r="929" spans="1:4">
      <c r="A929">
        <v>5.32</v>
      </c>
      <c r="B929" t="s">
        <v>501</v>
      </c>
      <c r="C929">
        <v>2018</v>
      </c>
    </row>
    <row r="930" spans="1:4">
      <c r="A930">
        <v>5.33</v>
      </c>
      <c r="B930" t="s">
        <v>585</v>
      </c>
      <c r="C930">
        <v>2018</v>
      </c>
    </row>
    <row r="931" spans="1:4">
      <c r="A931">
        <v>5.34</v>
      </c>
      <c r="B931" t="s">
        <v>23</v>
      </c>
      <c r="C931">
        <v>2018</v>
      </c>
    </row>
    <row r="932" spans="1:4">
      <c r="A932">
        <v>5.35</v>
      </c>
      <c r="B932" t="s">
        <v>1243</v>
      </c>
      <c r="C932">
        <v>2018</v>
      </c>
    </row>
    <row r="933" spans="1:4">
      <c r="A933">
        <v>5.36</v>
      </c>
      <c r="B933" t="s">
        <v>184</v>
      </c>
      <c r="C933">
        <v>2018</v>
      </c>
    </row>
    <row r="934" spans="1:4">
      <c r="A934">
        <v>5.37</v>
      </c>
      <c r="B934" t="s">
        <v>18</v>
      </c>
      <c r="C934">
        <v>2018</v>
      </c>
    </row>
    <row r="935" spans="1:4">
      <c r="A935">
        <v>5.38</v>
      </c>
      <c r="B935" t="s">
        <v>1245</v>
      </c>
      <c r="C935">
        <v>2018</v>
      </c>
    </row>
    <row r="936" spans="1:4">
      <c r="A936">
        <v>5.39</v>
      </c>
      <c r="B936" t="s">
        <v>1232</v>
      </c>
      <c r="C936">
        <v>2018</v>
      </c>
    </row>
    <row r="937" spans="1:4">
      <c r="A937">
        <v>5.4</v>
      </c>
      <c r="B937" t="s">
        <v>336</v>
      </c>
      <c r="C937">
        <v>2018</v>
      </c>
    </row>
    <row r="938" spans="1:4">
      <c r="A938">
        <v>5.41</v>
      </c>
      <c r="B938" t="s">
        <v>38</v>
      </c>
      <c r="C938">
        <v>2018</v>
      </c>
    </row>
    <row r="939" spans="1:4">
      <c r="A939">
        <v>5.42</v>
      </c>
      <c r="B939" t="s">
        <v>1229</v>
      </c>
      <c r="C939">
        <v>2018</v>
      </c>
    </row>
    <row r="940" spans="1:4">
      <c r="A940">
        <v>5.43</v>
      </c>
      <c r="B940" t="s">
        <v>1255</v>
      </c>
      <c r="C940">
        <v>2018</v>
      </c>
      <c r="D940" t="s">
        <v>1254</v>
      </c>
    </row>
    <row r="941" spans="1:4">
      <c r="A941">
        <v>5.44</v>
      </c>
      <c r="B941" t="s">
        <v>1270</v>
      </c>
      <c r="C941">
        <v>2018</v>
      </c>
    </row>
    <row r="942" spans="1:4">
      <c r="A942">
        <v>5.45</v>
      </c>
      <c r="B942" t="s">
        <v>1225</v>
      </c>
      <c r="C942">
        <v>2018</v>
      </c>
    </row>
    <row r="943" spans="1:4">
      <c r="A943">
        <v>5.46</v>
      </c>
      <c r="B943" t="s">
        <v>1227</v>
      </c>
      <c r="C943">
        <v>2018</v>
      </c>
    </row>
    <row r="944" spans="1:4">
      <c r="A944">
        <v>5.47</v>
      </c>
      <c r="B944" t="s">
        <v>171</v>
      </c>
      <c r="C944">
        <v>2018</v>
      </c>
      <c r="D944" t="s">
        <v>1387</v>
      </c>
    </row>
    <row r="945" spans="1:5">
      <c r="A945">
        <v>5.48</v>
      </c>
      <c r="B945" t="s">
        <v>33</v>
      </c>
      <c r="C945">
        <v>2018</v>
      </c>
    </row>
    <row r="946" spans="1:5">
      <c r="A946">
        <v>5.49</v>
      </c>
      <c r="B946" t="s">
        <v>1237</v>
      </c>
      <c r="C946">
        <v>2018</v>
      </c>
    </row>
    <row r="947" spans="1:5">
      <c r="A947">
        <v>5.5</v>
      </c>
      <c r="B947" t="s">
        <v>1238</v>
      </c>
      <c r="C947">
        <v>2018</v>
      </c>
    </row>
    <row r="948" spans="1:5">
      <c r="A948">
        <v>5.51</v>
      </c>
      <c r="B948" t="s">
        <v>1242</v>
      </c>
      <c r="C948">
        <v>2018</v>
      </c>
    </row>
    <row r="949" spans="1:5">
      <c r="A949">
        <v>5.52</v>
      </c>
      <c r="B949" t="s">
        <v>1389</v>
      </c>
    </row>
    <row r="950" spans="1:5">
      <c r="A950">
        <v>5.53</v>
      </c>
      <c r="B950" t="s">
        <v>1476</v>
      </c>
    </row>
    <row r="951" spans="1:5">
      <c r="A951">
        <v>6.01</v>
      </c>
      <c r="B951" t="s">
        <v>80</v>
      </c>
      <c r="C951">
        <v>2017</v>
      </c>
    </row>
    <row r="952" spans="1:5">
      <c r="A952">
        <v>6.02</v>
      </c>
      <c r="B952" t="s">
        <v>527</v>
      </c>
      <c r="C952">
        <v>2017</v>
      </c>
      <c r="D952" t="s">
        <v>1283</v>
      </c>
      <c r="E952" t="s">
        <v>1284</v>
      </c>
    </row>
    <row r="953" spans="1:5">
      <c r="A953">
        <v>6.03</v>
      </c>
      <c r="B953" t="s">
        <v>556</v>
      </c>
      <c r="C953">
        <v>2017</v>
      </c>
      <c r="D953" t="s">
        <v>1286</v>
      </c>
      <c r="E953" t="s">
        <v>1287</v>
      </c>
    </row>
    <row r="954" spans="1:5">
      <c r="A954">
        <v>6.04</v>
      </c>
      <c r="B954" t="s">
        <v>595</v>
      </c>
      <c r="C954">
        <v>2018</v>
      </c>
      <c r="D954" t="s">
        <v>1485</v>
      </c>
      <c r="E954" t="s">
        <v>1486</v>
      </c>
    </row>
    <row r="955" spans="1:5">
      <c r="A955">
        <v>6.05</v>
      </c>
      <c r="B955" t="s">
        <v>1293</v>
      </c>
      <c r="C955">
        <v>2017</v>
      </c>
      <c r="D955" t="s">
        <v>1392</v>
      </c>
      <c r="E955" t="s">
        <v>1292</v>
      </c>
    </row>
    <row r="956" spans="1:5">
      <c r="A956">
        <v>6.06</v>
      </c>
      <c r="B956" t="s">
        <v>597</v>
      </c>
      <c r="C956">
        <v>2018</v>
      </c>
      <c r="D956" t="s">
        <v>1294</v>
      </c>
      <c r="E956" t="s">
        <v>1295</v>
      </c>
    </row>
    <row r="957" spans="1:5">
      <c r="A957">
        <v>6.07</v>
      </c>
      <c r="B957" t="s">
        <v>1296</v>
      </c>
      <c r="C957">
        <v>2017</v>
      </c>
      <c r="D957" t="s">
        <v>1297</v>
      </c>
      <c r="E957" t="s">
        <v>1290</v>
      </c>
    </row>
    <row r="958" spans="1:5">
      <c r="A958">
        <v>6.08</v>
      </c>
      <c r="B958" t="s">
        <v>1300</v>
      </c>
      <c r="C958">
        <v>2017</v>
      </c>
      <c r="D958" t="s">
        <v>358</v>
      </c>
      <c r="E958" t="s">
        <v>1290</v>
      </c>
    </row>
    <row r="959" spans="1:5">
      <c r="A959">
        <v>6.09</v>
      </c>
      <c r="B959" t="s">
        <v>1301</v>
      </c>
      <c r="C959">
        <v>2017</v>
      </c>
      <c r="D959" t="s">
        <v>357</v>
      </c>
      <c r="E959">
        <v>9</v>
      </c>
    </row>
    <row r="960" spans="1:5">
      <c r="A960">
        <v>6.1</v>
      </c>
      <c r="B960" t="s">
        <v>1303</v>
      </c>
      <c r="C960">
        <v>2017</v>
      </c>
      <c r="D960" t="s">
        <v>1304</v>
      </c>
      <c r="E960" t="s">
        <v>1295</v>
      </c>
    </row>
    <row r="961" spans="1:5">
      <c r="A961">
        <v>6.1099999999999994</v>
      </c>
      <c r="B961" t="s">
        <v>1306</v>
      </c>
      <c r="C961">
        <v>2017</v>
      </c>
      <c r="D961" t="s">
        <v>1304</v>
      </c>
      <c r="E961" t="s">
        <v>1295</v>
      </c>
    </row>
    <row r="962" spans="1:5">
      <c r="A962">
        <v>6.1199999999999992</v>
      </c>
      <c r="B962" t="s">
        <v>1309</v>
      </c>
      <c r="C962">
        <v>2017</v>
      </c>
      <c r="D962" t="s">
        <v>1307</v>
      </c>
      <c r="E962" t="s">
        <v>1308</v>
      </c>
    </row>
    <row r="963" spans="1:5">
      <c r="A963">
        <v>6.129999999999999</v>
      </c>
      <c r="B963" t="s">
        <v>1310</v>
      </c>
      <c r="C963">
        <v>2017</v>
      </c>
      <c r="D963" t="s">
        <v>1311</v>
      </c>
      <c r="E963" t="s">
        <v>1308</v>
      </c>
    </row>
    <row r="964" spans="1:5">
      <c r="A964">
        <v>6.1399999999999988</v>
      </c>
      <c r="B964" t="s">
        <v>1312</v>
      </c>
      <c r="C964">
        <v>2017</v>
      </c>
    </row>
    <row r="965" spans="1:5">
      <c r="A965">
        <v>6.1499999999999986</v>
      </c>
      <c r="B965" t="s">
        <v>1314</v>
      </c>
      <c r="C965">
        <v>2017</v>
      </c>
      <c r="D965" t="s">
        <v>1398</v>
      </c>
      <c r="E965" t="s">
        <v>1487</v>
      </c>
    </row>
    <row r="966" spans="1:5">
      <c r="A966">
        <v>6.16</v>
      </c>
      <c r="B966" t="s">
        <v>78</v>
      </c>
      <c r="C966">
        <v>2017</v>
      </c>
    </row>
    <row r="967" spans="1:5">
      <c r="A967">
        <v>6.17</v>
      </c>
      <c r="B967" t="s">
        <v>884</v>
      </c>
      <c r="C967">
        <v>2018</v>
      </c>
    </row>
    <row r="968" spans="1:5">
      <c r="A968">
        <v>6.18</v>
      </c>
      <c r="B968" t="s">
        <v>349</v>
      </c>
      <c r="C968">
        <v>2017</v>
      </c>
      <c r="D968" t="s">
        <v>1399</v>
      </c>
      <c r="E968" t="s">
        <v>1488</v>
      </c>
    </row>
    <row r="969" spans="1:5">
      <c r="A969">
        <v>6.1899999999999995</v>
      </c>
      <c r="B969" t="s">
        <v>560</v>
      </c>
      <c r="C969">
        <v>2017</v>
      </c>
      <c r="D969" t="s">
        <v>1254</v>
      </c>
      <c r="E969" t="s">
        <v>1318</v>
      </c>
    </row>
    <row r="970" spans="1:5">
      <c r="A970">
        <v>6.1999999999999993</v>
      </c>
      <c r="B970" t="s">
        <v>558</v>
      </c>
      <c r="C970">
        <v>2018</v>
      </c>
      <c r="D970" t="s">
        <v>1319</v>
      </c>
    </row>
    <row r="971" spans="1:5">
      <c r="A971">
        <v>6.2099999999999991</v>
      </c>
      <c r="B971" t="s">
        <v>1321</v>
      </c>
      <c r="C971">
        <v>2017</v>
      </c>
      <c r="D971" t="s">
        <v>1320</v>
      </c>
      <c r="E971">
        <v>4</v>
      </c>
    </row>
    <row r="972" spans="1:5">
      <c r="A972">
        <v>6.2199999999999989</v>
      </c>
      <c r="B972" t="s">
        <v>593</v>
      </c>
      <c r="C972" t="s">
        <v>1336</v>
      </c>
      <c r="D972" t="s">
        <v>1324</v>
      </c>
      <c r="E972">
        <v>3</v>
      </c>
    </row>
    <row r="973" spans="1:5">
      <c r="A973">
        <v>6.2299999999999986</v>
      </c>
      <c r="B973" t="s">
        <v>1479</v>
      </c>
      <c r="C973" t="s">
        <v>1336</v>
      </c>
    </row>
    <row r="974" spans="1:5">
      <c r="A974">
        <v>6.24</v>
      </c>
      <c r="B974" t="s">
        <v>1480</v>
      </c>
      <c r="C974" t="s">
        <v>1336</v>
      </c>
    </row>
    <row r="975" spans="1:5">
      <c r="A975">
        <v>6.25</v>
      </c>
      <c r="B975" t="s">
        <v>368</v>
      </c>
      <c r="C975">
        <v>2017</v>
      </c>
    </row>
    <row r="976" spans="1:5">
      <c r="A976">
        <v>7.01</v>
      </c>
      <c r="B976" t="s">
        <v>0</v>
      </c>
      <c r="C976">
        <v>2017</v>
      </c>
    </row>
    <row r="977" spans="1:5">
      <c r="A977">
        <v>7.02</v>
      </c>
      <c r="B977" t="s">
        <v>831</v>
      </c>
      <c r="C977">
        <v>2018</v>
      </c>
    </row>
    <row r="978" spans="1:5">
      <c r="A978">
        <v>7.03</v>
      </c>
      <c r="B978" t="s">
        <v>1002</v>
      </c>
      <c r="C978">
        <v>2018</v>
      </c>
    </row>
    <row r="979" spans="1:5">
      <c r="A979">
        <v>7.04</v>
      </c>
      <c r="B979" t="s">
        <v>376</v>
      </c>
      <c r="C979">
        <v>2017</v>
      </c>
    </row>
    <row r="980" spans="1:5">
      <c r="A980">
        <v>7.05</v>
      </c>
      <c r="B980" t="s">
        <v>1</v>
      </c>
      <c r="C980">
        <v>2017</v>
      </c>
      <c r="D980" t="s">
        <v>1490</v>
      </c>
      <c r="E980">
        <v>0</v>
      </c>
    </row>
    <row r="981" spans="1:5">
      <c r="A981">
        <v>7.06</v>
      </c>
      <c r="B981" t="s">
        <v>429</v>
      </c>
      <c r="C981" t="s">
        <v>546</v>
      </c>
      <c r="D981" t="s">
        <v>1409</v>
      </c>
      <c r="E981">
        <v>2</v>
      </c>
    </row>
    <row r="982" spans="1:5">
      <c r="A982">
        <v>7.07</v>
      </c>
      <c r="B982" t="s">
        <v>1005</v>
      </c>
      <c r="C982" t="s">
        <v>546</v>
      </c>
    </row>
    <row r="983" spans="1:5">
      <c r="A983">
        <v>7.08</v>
      </c>
      <c r="B983" t="s">
        <v>623</v>
      </c>
      <c r="C983" t="s">
        <v>546</v>
      </c>
      <c r="D983" t="s">
        <v>1410</v>
      </c>
      <c r="E983">
        <v>2</v>
      </c>
    </row>
    <row r="984" spans="1:5">
      <c r="A984">
        <v>7.09</v>
      </c>
      <c r="B984" t="s">
        <v>568</v>
      </c>
      <c r="C984">
        <v>2017</v>
      </c>
      <c r="D984" t="s">
        <v>878</v>
      </c>
    </row>
    <row r="985" spans="1:5">
      <c r="A985">
        <v>7.1</v>
      </c>
      <c r="B985" t="s">
        <v>646</v>
      </c>
      <c r="C985">
        <v>2017</v>
      </c>
    </row>
    <row r="986" spans="1:5">
      <c r="A986">
        <v>7.11</v>
      </c>
      <c r="B986" t="s">
        <v>650</v>
      </c>
      <c r="C986" t="s">
        <v>546</v>
      </c>
    </row>
    <row r="987" spans="1:5">
      <c r="A987">
        <v>7.12</v>
      </c>
      <c r="B987" t="s">
        <v>1009</v>
      </c>
      <c r="C987">
        <v>2018</v>
      </c>
    </row>
    <row r="988" spans="1:5">
      <c r="A988">
        <v>7.13</v>
      </c>
      <c r="B988" t="s">
        <v>1024</v>
      </c>
      <c r="C988">
        <v>2018</v>
      </c>
    </row>
    <row r="989" spans="1:5">
      <c r="A989">
        <v>7.14</v>
      </c>
      <c r="B989" t="s">
        <v>1412</v>
      </c>
      <c r="C989">
        <v>2017</v>
      </c>
    </row>
    <row r="990" spans="1:5">
      <c r="A990">
        <v>7.15</v>
      </c>
      <c r="B990" t="s">
        <v>68</v>
      </c>
      <c r="C990">
        <v>2017</v>
      </c>
    </row>
    <row r="991" spans="1:5">
      <c r="A991">
        <v>7.16</v>
      </c>
      <c r="B991" t="s">
        <v>13</v>
      </c>
      <c r="C991">
        <v>2017</v>
      </c>
    </row>
    <row r="992" spans="1:5">
      <c r="A992">
        <v>7.17</v>
      </c>
      <c r="B992" t="s">
        <v>383</v>
      </c>
      <c r="C992">
        <v>2017</v>
      </c>
      <c r="D992" t="s">
        <v>1413</v>
      </c>
      <c r="E992">
        <v>0</v>
      </c>
    </row>
    <row r="993" spans="1:3">
      <c r="A993">
        <v>7.18</v>
      </c>
      <c r="B993" t="s">
        <v>1415</v>
      </c>
      <c r="C993">
        <v>2017</v>
      </c>
    </row>
    <row r="994" spans="1:3">
      <c r="A994">
        <v>7.19</v>
      </c>
      <c r="B994" t="s">
        <v>17</v>
      </c>
      <c r="C994" t="s">
        <v>546</v>
      </c>
    </row>
    <row r="995" spans="1:3">
      <c r="A995">
        <v>7.2</v>
      </c>
      <c r="B995" t="s">
        <v>183</v>
      </c>
      <c r="C995" t="s">
        <v>546</v>
      </c>
    </row>
    <row r="996" spans="1:3">
      <c r="A996">
        <v>7.21</v>
      </c>
      <c r="B996" t="s">
        <v>599</v>
      </c>
      <c r="C996" t="s">
        <v>546</v>
      </c>
    </row>
    <row r="997" spans="1:3">
      <c r="A997">
        <v>7.22</v>
      </c>
      <c r="B997" t="s">
        <v>178</v>
      </c>
      <c r="C997" t="s">
        <v>546</v>
      </c>
    </row>
    <row r="998" spans="1:3">
      <c r="A998">
        <v>7.23</v>
      </c>
      <c r="B998" t="s">
        <v>1006</v>
      </c>
      <c r="C998" t="s">
        <v>546</v>
      </c>
    </row>
    <row r="999" spans="1:3">
      <c r="A999">
        <v>7.24</v>
      </c>
      <c r="B999" t="s">
        <v>2</v>
      </c>
      <c r="C999" t="s">
        <v>546</v>
      </c>
    </row>
    <row r="1000" spans="1:3">
      <c r="A1000">
        <v>7.25</v>
      </c>
      <c r="B1000" t="s">
        <v>817</v>
      </c>
      <c r="C1000">
        <v>2018</v>
      </c>
    </row>
    <row r="1001" spans="1:3">
      <c r="A1001">
        <v>7.26</v>
      </c>
      <c r="B1001" t="s">
        <v>812</v>
      </c>
      <c r="C1001">
        <v>2018</v>
      </c>
    </row>
    <row r="1002" spans="1:3">
      <c r="A1002">
        <v>7.27</v>
      </c>
      <c r="B1002" t="s">
        <v>814</v>
      </c>
      <c r="C1002">
        <v>2018</v>
      </c>
    </row>
    <row r="1003" spans="1:3">
      <c r="A1003">
        <v>7.28</v>
      </c>
      <c r="B1003" t="s">
        <v>816</v>
      </c>
      <c r="C1003">
        <v>2018</v>
      </c>
    </row>
    <row r="1004" spans="1:3">
      <c r="A1004">
        <v>7.29</v>
      </c>
      <c r="B1004" t="s">
        <v>818</v>
      </c>
      <c r="C1004">
        <v>2018</v>
      </c>
    </row>
    <row r="1005" spans="1:3">
      <c r="A1005">
        <v>7.3</v>
      </c>
      <c r="B1005" t="s">
        <v>813</v>
      </c>
      <c r="C1005">
        <v>2018</v>
      </c>
    </row>
    <row r="1006" spans="1:3">
      <c r="A1006">
        <v>7.31</v>
      </c>
      <c r="B1006" t="s">
        <v>819</v>
      </c>
      <c r="C1006">
        <v>2018</v>
      </c>
    </row>
    <row r="1007" spans="1:3">
      <c r="A1007">
        <v>7.32</v>
      </c>
      <c r="B1007" t="s">
        <v>815</v>
      </c>
      <c r="C1007">
        <v>2018</v>
      </c>
    </row>
    <row r="1008" spans="1:3">
      <c r="A1008">
        <v>7.33</v>
      </c>
      <c r="B1008" t="s">
        <v>873</v>
      </c>
      <c r="C1008">
        <v>2018</v>
      </c>
    </row>
    <row r="1009" spans="1:4">
      <c r="A1009">
        <v>7.34</v>
      </c>
      <c r="B1009" t="s">
        <v>875</v>
      </c>
      <c r="C1009">
        <v>2018</v>
      </c>
    </row>
    <row r="1010" spans="1:4">
      <c r="A1010">
        <v>7.35</v>
      </c>
      <c r="B1010" t="s">
        <v>3</v>
      </c>
      <c r="C1010">
        <v>2017</v>
      </c>
    </row>
    <row r="1011" spans="1:4">
      <c r="A1011">
        <v>8.01</v>
      </c>
      <c r="B1011" t="s">
        <v>19</v>
      </c>
      <c r="C1011">
        <v>2018</v>
      </c>
    </row>
    <row r="1012" spans="1:4">
      <c r="A1012">
        <v>8.02</v>
      </c>
      <c r="B1012" t="s">
        <v>39</v>
      </c>
      <c r="C1012">
        <v>2018</v>
      </c>
    </row>
    <row r="1013" spans="1:4">
      <c r="A1013">
        <v>8.0299999999999994</v>
      </c>
      <c r="B1013" t="s">
        <v>338</v>
      </c>
      <c r="C1013">
        <v>2018</v>
      </c>
    </row>
    <row r="1014" spans="1:4">
      <c r="A1014">
        <v>8.0399999999999991</v>
      </c>
      <c r="B1014" t="s">
        <v>1012</v>
      </c>
      <c r="C1014">
        <v>2018</v>
      </c>
    </row>
    <row r="1015" spans="1:4">
      <c r="A1015">
        <v>8.0499999999999989</v>
      </c>
      <c r="B1015" t="s">
        <v>337</v>
      </c>
      <c r="C1015" t="s">
        <v>1336</v>
      </c>
    </row>
    <row r="1016" spans="1:4">
      <c r="A1016">
        <v>8.0599999999999987</v>
      </c>
      <c r="B1016" t="s">
        <v>1010</v>
      </c>
      <c r="C1016" t="s">
        <v>1336</v>
      </c>
    </row>
    <row r="1017" spans="1:4">
      <c r="A1017">
        <v>8.0699999999999985</v>
      </c>
      <c r="B1017" t="s">
        <v>1011</v>
      </c>
      <c r="C1017" t="s">
        <v>1336</v>
      </c>
    </row>
    <row r="1018" spans="1:4">
      <c r="A1018">
        <v>8.0799999999999983</v>
      </c>
      <c r="B1018" t="s">
        <v>665</v>
      </c>
      <c r="C1018" t="s">
        <v>1336</v>
      </c>
    </row>
    <row r="1019" spans="1:4">
      <c r="A1019">
        <v>8.0899999999999981</v>
      </c>
      <c r="B1019" t="s">
        <v>668</v>
      </c>
      <c r="C1019" t="s">
        <v>1336</v>
      </c>
    </row>
    <row r="1020" spans="1:4">
      <c r="A1020">
        <v>8.0999999999999979</v>
      </c>
      <c r="B1020" t="s">
        <v>669</v>
      </c>
      <c r="C1020" t="s">
        <v>1336</v>
      </c>
    </row>
    <row r="1021" spans="1:4">
      <c r="A1021">
        <v>8.1099999999999977</v>
      </c>
      <c r="B1021" t="s">
        <v>673</v>
      </c>
      <c r="C1021" t="s">
        <v>1336</v>
      </c>
    </row>
    <row r="1022" spans="1:4">
      <c r="A1022">
        <v>8.1199999999999974</v>
      </c>
      <c r="B1022" t="s">
        <v>1482</v>
      </c>
      <c r="C1022" t="s">
        <v>1336</v>
      </c>
    </row>
    <row r="1023" spans="1:4">
      <c r="A1023">
        <v>8.1299999999999972</v>
      </c>
      <c r="B1023" t="s">
        <v>1483</v>
      </c>
      <c r="C1023" t="s">
        <v>1336</v>
      </c>
    </row>
    <row r="1024" spans="1:4">
      <c r="A1024">
        <v>9.01</v>
      </c>
      <c r="B1024" t="s">
        <v>364</v>
      </c>
      <c r="C1024">
        <v>2017</v>
      </c>
      <c r="D1024" t="s">
        <v>1424</v>
      </c>
    </row>
    <row r="1025" spans="1:3">
      <c r="A1025">
        <v>9.02</v>
      </c>
      <c r="B1025" t="s">
        <v>48</v>
      </c>
      <c r="C1025">
        <v>2018</v>
      </c>
    </row>
    <row r="1026" spans="1:3">
      <c r="A1026">
        <v>9.0299999999999994</v>
      </c>
      <c r="B1026" t="s">
        <v>438</v>
      </c>
      <c r="C1026">
        <v>2018</v>
      </c>
    </row>
    <row r="1027" spans="1:3">
      <c r="A1027">
        <v>9.0399999999999991</v>
      </c>
      <c r="B1027" t="s">
        <v>405</v>
      </c>
      <c r="C1027">
        <v>2018</v>
      </c>
    </row>
    <row r="1028" spans="1:3">
      <c r="A1028">
        <v>9.0499999999999989</v>
      </c>
      <c r="B1028" t="s">
        <v>312</v>
      </c>
      <c r="C1028">
        <v>2018</v>
      </c>
    </row>
    <row r="1029" spans="1:3">
      <c r="A1029">
        <v>9.0599999999999987</v>
      </c>
      <c r="B1029" t="s">
        <v>1427</v>
      </c>
      <c r="C1029" t="s">
        <v>546</v>
      </c>
    </row>
    <row r="1030" spans="1:3">
      <c r="A1030">
        <v>9.0699999999999985</v>
      </c>
      <c r="B1030" t="s">
        <v>1484</v>
      </c>
      <c r="C1030" t="s">
        <v>546</v>
      </c>
    </row>
    <row r="1031" spans="1:3">
      <c r="A1031">
        <v>9.0799999999999983</v>
      </c>
      <c r="B1031" t="s">
        <v>587</v>
      </c>
      <c r="C1031" t="s">
        <v>546</v>
      </c>
    </row>
    <row r="1032" spans="1:3">
      <c r="A1032">
        <v>9.0899999999999981</v>
      </c>
      <c r="B1032" t="s">
        <v>919</v>
      </c>
      <c r="C1032">
        <v>2018</v>
      </c>
    </row>
    <row r="1033" spans="1:3">
      <c r="A1033">
        <v>9.0999999999999979</v>
      </c>
      <c r="B1033" t="s">
        <v>369</v>
      </c>
      <c r="C1033" t="s">
        <v>546</v>
      </c>
    </row>
    <row r="1034" spans="1:3">
      <c r="A1034">
        <v>9.1099999999999977</v>
      </c>
      <c r="B1034" t="s">
        <v>370</v>
      </c>
      <c r="C1034" t="s">
        <v>546</v>
      </c>
    </row>
    <row r="1035" spans="1:3">
      <c r="A1035">
        <v>10.01</v>
      </c>
      <c r="B1035" t="s">
        <v>302</v>
      </c>
      <c r="C1035">
        <v>2018</v>
      </c>
    </row>
    <row r="1036" spans="1:3">
      <c r="A1036">
        <v>10.02</v>
      </c>
      <c r="B1036" t="s">
        <v>69</v>
      </c>
      <c r="C1036">
        <v>2018</v>
      </c>
    </row>
    <row r="1037" spans="1:3">
      <c r="A1037">
        <v>10.029999999999999</v>
      </c>
      <c r="B1037" t="s">
        <v>332</v>
      </c>
      <c r="C1037" t="s">
        <v>1336</v>
      </c>
    </row>
    <row r="1038" spans="1:3">
      <c r="A1038">
        <v>10.039999999999999</v>
      </c>
      <c r="B1038" t="s">
        <v>521</v>
      </c>
      <c r="C1038" t="s">
        <v>1336</v>
      </c>
    </row>
    <row r="1039" spans="1:3">
      <c r="A1039">
        <v>10.049999999999999</v>
      </c>
      <c r="B1039" t="s">
        <v>850</v>
      </c>
      <c r="C1039">
        <v>2018</v>
      </c>
    </row>
    <row r="1040" spans="1:3">
      <c r="A1040">
        <v>10.059999999999999</v>
      </c>
      <c r="B1040" t="s">
        <v>305</v>
      </c>
      <c r="C1040">
        <v>2018</v>
      </c>
    </row>
    <row r="1041" spans="1:5">
      <c r="A1041">
        <v>10.069999999999999</v>
      </c>
      <c r="B1041" t="s">
        <v>922</v>
      </c>
      <c r="C1041">
        <v>2018</v>
      </c>
    </row>
    <row r="1042" spans="1:5">
      <c r="A1042">
        <v>10.079999999999998</v>
      </c>
      <c r="B1042" t="s">
        <v>1434</v>
      </c>
      <c r="C1042">
        <v>2018</v>
      </c>
      <c r="D1042" t="s">
        <v>1433</v>
      </c>
      <c r="E1042" t="s">
        <v>1444</v>
      </c>
    </row>
    <row r="1043" spans="1:5">
      <c r="A1043">
        <v>10.089999999999998</v>
      </c>
      <c r="B1043" t="s">
        <v>367</v>
      </c>
      <c r="C1043" t="s">
        <v>1336</v>
      </c>
    </row>
    <row r="1044" spans="1:5">
      <c r="A1044">
        <v>10.099999999999998</v>
      </c>
      <c r="B1044" t="s">
        <v>190</v>
      </c>
      <c r="C1044">
        <v>2018</v>
      </c>
    </row>
    <row r="1045" spans="1:5">
      <c r="A1045">
        <v>10.109999999999998</v>
      </c>
      <c r="B1045" t="s">
        <v>493</v>
      </c>
      <c r="C1045" t="s">
        <v>1336</v>
      </c>
    </row>
    <row r="1046" spans="1:5">
      <c r="A1046">
        <v>11.01</v>
      </c>
      <c r="B1046" t="s">
        <v>875</v>
      </c>
      <c r="C1046">
        <v>2018</v>
      </c>
    </row>
    <row r="1047" spans="1:5">
      <c r="A1047">
        <v>11.02</v>
      </c>
      <c r="B1047" t="s">
        <v>873</v>
      </c>
      <c r="C1047">
        <v>2018</v>
      </c>
    </row>
    <row r="1048" spans="1:5">
      <c r="A1048">
        <v>11.03</v>
      </c>
      <c r="B1048" t="s">
        <v>1438</v>
      </c>
      <c r="C1048">
        <v>2018</v>
      </c>
    </row>
    <row r="1049" spans="1:5">
      <c r="A1049">
        <v>11.04</v>
      </c>
      <c r="B1049" t="s">
        <v>489</v>
      </c>
      <c r="C1049">
        <v>2018</v>
      </c>
    </row>
    <row r="1050" spans="1:5">
      <c r="A1050">
        <v>11.05</v>
      </c>
      <c r="B1050" t="s">
        <v>1022</v>
      </c>
      <c r="C1050">
        <v>2018</v>
      </c>
    </row>
    <row r="1051" spans="1:5">
      <c r="A1051">
        <v>11.06</v>
      </c>
      <c r="B1051" t="s">
        <v>511</v>
      </c>
      <c r="C1051">
        <v>2018</v>
      </c>
    </row>
    <row r="1052" spans="1:5">
      <c r="A1052">
        <v>11.07</v>
      </c>
      <c r="B1052" t="s">
        <v>523</v>
      </c>
      <c r="C1052" t="s">
        <v>1336</v>
      </c>
    </row>
    <row r="1053" spans="1:5">
      <c r="A1053">
        <v>11.08</v>
      </c>
      <c r="B1053" t="s">
        <v>552</v>
      </c>
      <c r="C1053" t="s">
        <v>1336</v>
      </c>
    </row>
    <row r="1054" spans="1:5">
      <c r="A1054">
        <v>1.01</v>
      </c>
      <c r="B1054" t="s">
        <v>1129</v>
      </c>
      <c r="C1054">
        <v>2017</v>
      </c>
      <c r="D1054" t="s">
        <v>1460</v>
      </c>
      <c r="E1054" t="s">
        <v>1358</v>
      </c>
    </row>
    <row r="1055" spans="1:5">
      <c r="A1055">
        <v>1.02</v>
      </c>
      <c r="B1055" t="s">
        <v>1130</v>
      </c>
      <c r="C1055">
        <v>2017</v>
      </c>
      <c r="D1055">
        <v>7.9</v>
      </c>
    </row>
    <row r="1056" spans="1:5">
      <c r="A1056">
        <v>1.03</v>
      </c>
      <c r="B1056" t="s">
        <v>75</v>
      </c>
      <c r="C1056">
        <v>2017</v>
      </c>
      <c r="D1056" t="s">
        <v>1463</v>
      </c>
    </row>
    <row r="1057" spans="1:4">
      <c r="A1057">
        <v>1.04</v>
      </c>
      <c r="B1057" t="s">
        <v>1132</v>
      </c>
      <c r="C1057">
        <v>2017</v>
      </c>
      <c r="D1057" t="s">
        <v>1465</v>
      </c>
    </row>
    <row r="1058" spans="1:4">
      <c r="A1058">
        <v>1.05</v>
      </c>
      <c r="B1058" t="s">
        <v>1126</v>
      </c>
      <c r="C1058">
        <v>2017</v>
      </c>
      <c r="D1058">
        <v>7.8</v>
      </c>
    </row>
    <row r="1059" spans="1:4">
      <c r="A1059">
        <v>1.06</v>
      </c>
      <c r="B1059" t="s">
        <v>674</v>
      </c>
      <c r="C1059">
        <v>2017</v>
      </c>
      <c r="D1059">
        <v>7.5</v>
      </c>
    </row>
    <row r="1060" spans="1:4">
      <c r="A1060">
        <v>1.07</v>
      </c>
      <c r="B1060" t="s">
        <v>1124</v>
      </c>
      <c r="C1060">
        <v>2017</v>
      </c>
    </row>
    <row r="1061" spans="1:4">
      <c r="A1061">
        <v>1.08</v>
      </c>
      <c r="B1061" t="s">
        <v>1133</v>
      </c>
      <c r="C1061">
        <v>2017</v>
      </c>
    </row>
    <row r="1062" spans="1:4">
      <c r="A1062">
        <v>1.0900000000000001</v>
      </c>
      <c r="B1062" t="s">
        <v>866</v>
      </c>
      <c r="C1062">
        <v>2018</v>
      </c>
    </row>
    <row r="1063" spans="1:4">
      <c r="A1063">
        <v>1.1000000000000001</v>
      </c>
      <c r="B1063" t="s">
        <v>854</v>
      </c>
      <c r="C1063">
        <v>2018</v>
      </c>
    </row>
    <row r="1064" spans="1:4">
      <c r="A1064">
        <v>1.1100000000000001</v>
      </c>
      <c r="B1064" t="s">
        <v>864</v>
      </c>
      <c r="C1064">
        <v>2018</v>
      </c>
    </row>
    <row r="1065" spans="1:4">
      <c r="A1065">
        <v>1.1200000000000001</v>
      </c>
      <c r="B1065" t="s">
        <v>856</v>
      </c>
      <c r="C1065">
        <v>2018</v>
      </c>
      <c r="D1065">
        <v>7.4</v>
      </c>
    </row>
    <row r="1066" spans="1:4">
      <c r="A1066">
        <v>1.1299999999999999</v>
      </c>
      <c r="B1066" t="s">
        <v>858</v>
      </c>
      <c r="C1066">
        <v>2018</v>
      </c>
    </row>
    <row r="1067" spans="1:4">
      <c r="A1067">
        <v>1.1399999999999999</v>
      </c>
      <c r="B1067" t="s">
        <v>870</v>
      </c>
      <c r="C1067">
        <v>2017</v>
      </c>
    </row>
    <row r="1068" spans="1:4">
      <c r="A1068">
        <v>1.1499999999999999</v>
      </c>
      <c r="B1068" t="s">
        <v>862</v>
      </c>
      <c r="C1068">
        <v>2018</v>
      </c>
    </row>
    <row r="1069" spans="1:4">
      <c r="A1069">
        <v>1.1599999999999999</v>
      </c>
      <c r="B1069" t="s">
        <v>868</v>
      </c>
      <c r="C1069">
        <v>2018</v>
      </c>
    </row>
    <row r="1070" spans="1:4">
      <c r="A1070">
        <v>1.17</v>
      </c>
      <c r="B1070" t="s">
        <v>1125</v>
      </c>
      <c r="C1070">
        <v>2017</v>
      </c>
    </row>
    <row r="1071" spans="1:4">
      <c r="A1071">
        <v>1.18</v>
      </c>
      <c r="B1071" t="s">
        <v>1123</v>
      </c>
      <c r="C1071">
        <v>2017</v>
      </c>
    </row>
    <row r="1072" spans="1:4">
      <c r="A1072">
        <v>1.19</v>
      </c>
      <c r="B1072" t="s">
        <v>1131</v>
      </c>
      <c r="C1072">
        <v>2017</v>
      </c>
    </row>
    <row r="1073" spans="1:4">
      <c r="A1073">
        <v>1.2</v>
      </c>
      <c r="B1073" t="s">
        <v>1466</v>
      </c>
      <c r="C1073" t="s">
        <v>1336</v>
      </c>
    </row>
    <row r="1074" spans="1:4">
      <c r="A1074">
        <v>1.21</v>
      </c>
      <c r="B1074" t="s">
        <v>344</v>
      </c>
      <c r="C1074">
        <v>2017</v>
      </c>
      <c r="D1074">
        <v>7.7</v>
      </c>
    </row>
    <row r="1075" spans="1:4">
      <c r="A1075">
        <v>1.22</v>
      </c>
      <c r="B1075" t="s">
        <v>3</v>
      </c>
      <c r="C1075">
        <v>2017</v>
      </c>
    </row>
    <row r="1076" spans="1:4">
      <c r="A1076">
        <v>2.0099999999999998</v>
      </c>
      <c r="B1076" t="s">
        <v>1087</v>
      </c>
      <c r="C1076">
        <v>2017</v>
      </c>
      <c r="D1076">
        <v>7.2</v>
      </c>
    </row>
    <row r="1077" spans="1:4">
      <c r="A1077">
        <v>2.0199999999999996</v>
      </c>
      <c r="B1077" t="s">
        <v>1102</v>
      </c>
      <c r="C1077">
        <v>2017</v>
      </c>
      <c r="D1077">
        <v>8.6999999999999993</v>
      </c>
    </row>
    <row r="1078" spans="1:4">
      <c r="A1078">
        <v>2.0299999999999994</v>
      </c>
      <c r="B1078" t="s">
        <v>1086</v>
      </c>
      <c r="C1078">
        <v>2017</v>
      </c>
      <c r="D1078">
        <v>8.1</v>
      </c>
    </row>
    <row r="1079" spans="1:4">
      <c r="A1079">
        <v>2.0399999999999991</v>
      </c>
      <c r="B1079" t="s">
        <v>1090</v>
      </c>
      <c r="C1079">
        <v>2017</v>
      </c>
      <c r="D1079">
        <v>8.5</v>
      </c>
    </row>
    <row r="1080" spans="1:4">
      <c r="A1080">
        <v>2.0499999999999989</v>
      </c>
      <c r="B1080" t="s">
        <v>1091</v>
      </c>
      <c r="C1080">
        <v>2017</v>
      </c>
      <c r="D1080">
        <v>8.9</v>
      </c>
    </row>
    <row r="1081" spans="1:4">
      <c r="A1081">
        <v>2.0599999999999987</v>
      </c>
      <c r="B1081" t="s">
        <v>1093</v>
      </c>
      <c r="C1081">
        <v>2017</v>
      </c>
      <c r="D1081">
        <v>8.6</v>
      </c>
    </row>
    <row r="1082" spans="1:4">
      <c r="A1082">
        <v>2.0699999999999985</v>
      </c>
      <c r="B1082" t="s">
        <v>4</v>
      </c>
      <c r="C1082">
        <v>2017</v>
      </c>
      <c r="D1082">
        <v>7.1</v>
      </c>
    </row>
    <row r="1083" spans="1:4">
      <c r="A1083">
        <v>2.0799999999999983</v>
      </c>
      <c r="B1083" t="s">
        <v>1096</v>
      </c>
      <c r="C1083">
        <v>2017</v>
      </c>
      <c r="D1083">
        <v>8.4</v>
      </c>
    </row>
    <row r="1084" spans="1:4">
      <c r="A1084">
        <v>2.0899999999999981</v>
      </c>
      <c r="B1084" t="s">
        <v>1105</v>
      </c>
      <c r="C1084">
        <v>2017</v>
      </c>
    </row>
    <row r="1085" spans="1:4">
      <c r="A1085">
        <v>2.0999999999999979</v>
      </c>
      <c r="B1085" t="s">
        <v>435</v>
      </c>
      <c r="C1085">
        <v>2017</v>
      </c>
    </row>
    <row r="1086" spans="1:4">
      <c r="A1086">
        <v>2.1099999999999977</v>
      </c>
      <c r="B1086" t="s">
        <v>1367</v>
      </c>
      <c r="C1086">
        <v>2017</v>
      </c>
    </row>
    <row r="1087" spans="1:4">
      <c r="A1087">
        <v>2.1199999999999974</v>
      </c>
      <c r="B1087" t="s">
        <v>1095</v>
      </c>
      <c r="C1087">
        <v>2017</v>
      </c>
      <c r="D1087">
        <v>8.8000000000000007</v>
      </c>
    </row>
    <row r="1088" spans="1:4">
      <c r="A1088">
        <v>2.1299999999999972</v>
      </c>
      <c r="B1088" t="s">
        <v>1100</v>
      </c>
      <c r="C1088">
        <v>2017</v>
      </c>
      <c r="D1088">
        <v>8.15</v>
      </c>
    </row>
    <row r="1089" spans="1:4">
      <c r="A1089">
        <v>2.139999999999997</v>
      </c>
      <c r="B1089" t="s">
        <v>1094</v>
      </c>
      <c r="C1089" t="s">
        <v>1468</v>
      </c>
    </row>
    <row r="1090" spans="1:4">
      <c r="A1090">
        <v>2.1499999999999968</v>
      </c>
      <c r="B1090" t="s">
        <v>1120</v>
      </c>
      <c r="C1090" t="s">
        <v>1336</v>
      </c>
    </row>
    <row r="1091" spans="1:4">
      <c r="A1091">
        <v>2.1599999999999966</v>
      </c>
      <c r="B1091" t="s">
        <v>334</v>
      </c>
      <c r="C1091" t="s">
        <v>1336</v>
      </c>
    </row>
    <row r="1092" spans="1:4">
      <c r="A1092">
        <v>2.1699999999999964</v>
      </c>
      <c r="B1092" t="s">
        <v>652</v>
      </c>
      <c r="C1092">
        <v>2017</v>
      </c>
    </row>
    <row r="1093" spans="1:4">
      <c r="A1093">
        <v>2.1799999999999962</v>
      </c>
      <c r="B1093" t="s">
        <v>1098</v>
      </c>
      <c r="C1093" t="s">
        <v>1469</v>
      </c>
    </row>
    <row r="1094" spans="1:4">
      <c r="A1094">
        <v>3.01</v>
      </c>
      <c r="B1094" t="s">
        <v>1281</v>
      </c>
      <c r="C1094">
        <v>2017</v>
      </c>
    </row>
    <row r="1095" spans="1:4">
      <c r="A1095">
        <v>3.0199999999999996</v>
      </c>
      <c r="B1095" t="s">
        <v>325</v>
      </c>
      <c r="C1095">
        <v>2017</v>
      </c>
      <c r="D1095" t="s">
        <v>1472</v>
      </c>
    </row>
    <row r="1096" spans="1:4">
      <c r="A1096">
        <v>3.0299999999999994</v>
      </c>
      <c r="B1096" t="s">
        <v>79</v>
      </c>
      <c r="C1096">
        <v>2017</v>
      </c>
    </row>
    <row r="1097" spans="1:4">
      <c r="A1097">
        <v>3.0399999999999991</v>
      </c>
      <c r="B1097" t="s">
        <v>1280</v>
      </c>
      <c r="C1097">
        <v>2017</v>
      </c>
    </row>
    <row r="1098" spans="1:4">
      <c r="A1098">
        <v>3.0499999999999989</v>
      </c>
      <c r="B1098" t="s">
        <v>978</v>
      </c>
      <c r="C1098">
        <v>2017</v>
      </c>
    </row>
    <row r="1099" spans="1:4">
      <c r="A1099">
        <v>3.0599999999999987</v>
      </c>
      <c r="B1099" t="s">
        <v>322</v>
      </c>
      <c r="C1099">
        <v>2018</v>
      </c>
      <c r="D1099" t="s">
        <v>1474</v>
      </c>
    </row>
    <row r="1100" spans="1:4">
      <c r="A1100">
        <v>3.0699999999999985</v>
      </c>
      <c r="B1100" t="s">
        <v>445</v>
      </c>
      <c r="C1100">
        <v>2018</v>
      </c>
    </row>
    <row r="1101" spans="1:4">
      <c r="A1101">
        <v>3.0799999999999983</v>
      </c>
      <c r="B1101" t="s">
        <v>324</v>
      </c>
      <c r="C1101" t="s">
        <v>1336</v>
      </c>
    </row>
    <row r="1102" spans="1:4">
      <c r="A1102">
        <v>3.0899999999999981</v>
      </c>
      <c r="B1102" t="s">
        <v>1275</v>
      </c>
      <c r="C1102" t="s">
        <v>1336</v>
      </c>
    </row>
    <row r="1103" spans="1:4">
      <c r="A1103">
        <v>3.0999999999999979</v>
      </c>
      <c r="B1103" t="s">
        <v>326</v>
      </c>
      <c r="C1103" t="s">
        <v>1336</v>
      </c>
    </row>
    <row r="1104" spans="1:4">
      <c r="A1104">
        <v>3.1099999999999977</v>
      </c>
      <c r="B1104" t="s">
        <v>1277</v>
      </c>
      <c r="C1104" t="s">
        <v>1336</v>
      </c>
    </row>
    <row r="1105" spans="1:3">
      <c r="A1105">
        <v>3.1199999999999974</v>
      </c>
      <c r="B1105" t="s">
        <v>1279</v>
      </c>
      <c r="C1105" t="s">
        <v>1336</v>
      </c>
    </row>
    <row r="1106" spans="1:3">
      <c r="A1106">
        <v>3.1299999999999972</v>
      </c>
      <c r="B1106" t="s">
        <v>1274</v>
      </c>
      <c r="C1106" t="s">
        <v>1336</v>
      </c>
    </row>
    <row r="1107" spans="1:3">
      <c r="A1107">
        <v>3.139999999999997</v>
      </c>
      <c r="B1107" t="s">
        <v>1470</v>
      </c>
    </row>
    <row r="1108" spans="1:3">
      <c r="A1108">
        <v>4.01</v>
      </c>
      <c r="B1108" t="s">
        <v>1143</v>
      </c>
    </row>
    <row r="1109" spans="1:3">
      <c r="A1109">
        <v>4.0199999999999996</v>
      </c>
      <c r="B1109" t="s">
        <v>1152</v>
      </c>
    </row>
    <row r="1110" spans="1:3">
      <c r="A1110">
        <v>4.03</v>
      </c>
      <c r="B1110" t="s">
        <v>1149</v>
      </c>
    </row>
    <row r="1111" spans="1:3">
      <c r="A1111">
        <v>4.04</v>
      </c>
      <c r="B1111" t="s">
        <v>1147</v>
      </c>
    </row>
    <row r="1112" spans="1:3">
      <c r="A1112">
        <v>4.05</v>
      </c>
      <c r="B1112" t="s">
        <v>1151</v>
      </c>
    </row>
    <row r="1113" spans="1:3">
      <c r="A1113">
        <v>4.0599999999999996</v>
      </c>
      <c r="B1113" t="s">
        <v>1163</v>
      </c>
    </row>
    <row r="1114" spans="1:3">
      <c r="A1114">
        <v>4.07</v>
      </c>
      <c r="B1114" t="s">
        <v>1178</v>
      </c>
    </row>
    <row r="1115" spans="1:3">
      <c r="A1115">
        <v>4.08</v>
      </c>
      <c r="B1115" t="s">
        <v>1150</v>
      </c>
    </row>
    <row r="1116" spans="1:3">
      <c r="A1116">
        <v>4.09</v>
      </c>
      <c r="B1116" t="s">
        <v>1175</v>
      </c>
    </row>
    <row r="1117" spans="1:3">
      <c r="A1117">
        <v>4.0999999999999996</v>
      </c>
      <c r="B1117" t="s">
        <v>1155</v>
      </c>
    </row>
    <row r="1118" spans="1:3">
      <c r="A1118">
        <v>4.1100000000000003</v>
      </c>
      <c r="B1118" t="s">
        <v>1169</v>
      </c>
    </row>
    <row r="1119" spans="1:3">
      <c r="A1119">
        <v>4.12</v>
      </c>
      <c r="B1119" t="s">
        <v>1209</v>
      </c>
    </row>
    <row r="1120" spans="1:3">
      <c r="A1120">
        <v>4.13</v>
      </c>
      <c r="B1120" t="s">
        <v>1146</v>
      </c>
    </row>
    <row r="1121" spans="1:2">
      <c r="A1121">
        <v>4.1399999999999997</v>
      </c>
      <c r="B1121" t="s">
        <v>1154</v>
      </c>
    </row>
    <row r="1122" spans="1:2">
      <c r="A1122">
        <v>4.1500000000000004</v>
      </c>
      <c r="B1122" t="s">
        <v>1148</v>
      </c>
    </row>
    <row r="1123" spans="1:2">
      <c r="A1123">
        <v>4.16</v>
      </c>
      <c r="B1123" t="s">
        <v>1158</v>
      </c>
    </row>
    <row r="1124" spans="1:2">
      <c r="A1124">
        <v>4.17</v>
      </c>
      <c r="B1124" t="s">
        <v>1181</v>
      </c>
    </row>
    <row r="1125" spans="1:2">
      <c r="A1125">
        <v>4.18</v>
      </c>
      <c r="B1125" t="s">
        <v>1171</v>
      </c>
    </row>
    <row r="1126" spans="1:2">
      <c r="A1126">
        <v>4.1900000000000004</v>
      </c>
      <c r="B1126" t="s">
        <v>1172</v>
      </c>
    </row>
    <row r="1127" spans="1:2">
      <c r="A1127">
        <v>4.2</v>
      </c>
      <c r="B1127" t="s">
        <v>1161</v>
      </c>
    </row>
    <row r="1128" spans="1:2">
      <c r="A1128">
        <v>4.21</v>
      </c>
      <c r="B1128" t="s">
        <v>1185</v>
      </c>
    </row>
    <row r="1129" spans="1:2">
      <c r="A1129">
        <v>4.22</v>
      </c>
      <c r="B1129" t="s">
        <v>1179</v>
      </c>
    </row>
    <row r="1130" spans="1:2">
      <c r="A1130">
        <v>4.2300000000000004</v>
      </c>
      <c r="B1130" t="s">
        <v>1184</v>
      </c>
    </row>
    <row r="1131" spans="1:2">
      <c r="A1131">
        <v>4.24</v>
      </c>
      <c r="B1131" t="s">
        <v>1188</v>
      </c>
    </row>
    <row r="1132" spans="1:2">
      <c r="A1132">
        <v>4.25</v>
      </c>
      <c r="B1132" t="s">
        <v>1204</v>
      </c>
    </row>
    <row r="1133" spans="1:2">
      <c r="A1133">
        <v>4.26</v>
      </c>
      <c r="B1133" t="s">
        <v>1159</v>
      </c>
    </row>
    <row r="1134" spans="1:2">
      <c r="A1134">
        <v>4.2699999999999996</v>
      </c>
      <c r="B1134" t="s">
        <v>1160</v>
      </c>
    </row>
    <row r="1135" spans="1:2">
      <c r="A1135">
        <v>4.28</v>
      </c>
      <c r="B1135" t="s">
        <v>1164</v>
      </c>
    </row>
    <row r="1136" spans="1:2">
      <c r="A1136">
        <v>4.29</v>
      </c>
      <c r="B1136" t="s">
        <v>1165</v>
      </c>
    </row>
    <row r="1137" spans="1:2">
      <c r="A1137">
        <v>4.3</v>
      </c>
      <c r="B1137" t="s">
        <v>1166</v>
      </c>
    </row>
    <row r="1138" spans="1:2">
      <c r="A1138">
        <v>4.3099999999999996</v>
      </c>
      <c r="B1138" t="s">
        <v>1168</v>
      </c>
    </row>
    <row r="1139" spans="1:2">
      <c r="A1139">
        <v>4.32</v>
      </c>
      <c r="B1139" t="s">
        <v>1170</v>
      </c>
    </row>
    <row r="1140" spans="1:2">
      <c r="A1140">
        <v>4.33</v>
      </c>
      <c r="B1140" t="s">
        <v>1186</v>
      </c>
    </row>
    <row r="1141" spans="1:2">
      <c r="A1141">
        <v>4.34</v>
      </c>
      <c r="B1141" t="s">
        <v>1180</v>
      </c>
    </row>
    <row r="1142" spans="1:2">
      <c r="A1142">
        <v>4.3499999999999996</v>
      </c>
      <c r="B1142" t="s">
        <v>1182</v>
      </c>
    </row>
    <row r="1143" spans="1:2">
      <c r="A1143">
        <v>4.3600000000000003</v>
      </c>
      <c r="B1143" t="s">
        <v>1187</v>
      </c>
    </row>
    <row r="1144" spans="1:2">
      <c r="A1144">
        <v>4.37</v>
      </c>
      <c r="B1144" t="s">
        <v>1153</v>
      </c>
    </row>
    <row r="1145" spans="1:2">
      <c r="A1145">
        <v>4.38</v>
      </c>
      <c r="B1145" t="s">
        <v>1162</v>
      </c>
    </row>
    <row r="1146" spans="1:2">
      <c r="A1146">
        <v>4.3899999999999997</v>
      </c>
      <c r="B1146" t="s">
        <v>1207</v>
      </c>
    </row>
    <row r="1147" spans="1:2">
      <c r="A1147">
        <v>4.4000000000000004</v>
      </c>
      <c r="B1147" t="s">
        <v>1157</v>
      </c>
    </row>
    <row r="1148" spans="1:2">
      <c r="A1148">
        <v>4.41</v>
      </c>
      <c r="B1148" t="s">
        <v>1156</v>
      </c>
    </row>
    <row r="1149" spans="1:2">
      <c r="A1149">
        <v>4.42</v>
      </c>
      <c r="B1149" t="s">
        <v>1176</v>
      </c>
    </row>
    <row r="1150" spans="1:2">
      <c r="A1150">
        <v>4.43</v>
      </c>
      <c r="B1150" t="s">
        <v>1221</v>
      </c>
    </row>
    <row r="1151" spans="1:2">
      <c r="A1151">
        <v>4.4400000000000004</v>
      </c>
      <c r="B1151" t="s">
        <v>1144</v>
      </c>
    </row>
    <row r="1152" spans="1:2">
      <c r="A1152">
        <v>4.45</v>
      </c>
      <c r="B1152" t="s">
        <v>1183</v>
      </c>
    </row>
    <row r="1153" spans="1:4">
      <c r="A1153">
        <v>4.46</v>
      </c>
      <c r="B1153" t="s">
        <v>1174</v>
      </c>
    </row>
    <row r="1154" spans="1:4">
      <c r="A1154">
        <v>4.47</v>
      </c>
      <c r="B1154" t="s">
        <v>1167</v>
      </c>
    </row>
    <row r="1155" spans="1:4">
      <c r="A1155">
        <v>4.4800000000000004</v>
      </c>
      <c r="B1155" t="s">
        <v>1145</v>
      </c>
    </row>
    <row r="1156" spans="1:4">
      <c r="A1156">
        <v>4.49</v>
      </c>
      <c r="B1156" t="s">
        <v>1177</v>
      </c>
    </row>
    <row r="1157" spans="1:4">
      <c r="A1157">
        <v>4.5</v>
      </c>
      <c r="B1157" t="s">
        <v>1223</v>
      </c>
    </row>
    <row r="1158" spans="1:4">
      <c r="A1158">
        <v>4.51</v>
      </c>
      <c r="B1158" t="s">
        <v>1214</v>
      </c>
    </row>
    <row r="1159" spans="1:4">
      <c r="A1159">
        <v>4.5199999999999996</v>
      </c>
      <c r="B1159" t="s">
        <v>1173</v>
      </c>
    </row>
    <row r="1160" spans="1:4">
      <c r="A1160">
        <v>4.53</v>
      </c>
      <c r="B1160" t="s">
        <v>1378</v>
      </c>
    </row>
    <row r="1161" spans="1:4">
      <c r="A1161">
        <v>5.01</v>
      </c>
      <c r="B1161" t="s">
        <v>1226</v>
      </c>
      <c r="C1161">
        <v>2018</v>
      </c>
    </row>
    <row r="1162" spans="1:4">
      <c r="A1162">
        <v>5.0199999999999996</v>
      </c>
      <c r="B1162" t="s">
        <v>682</v>
      </c>
      <c r="C1162">
        <v>2018</v>
      </c>
      <c r="D1162" t="s">
        <v>241</v>
      </c>
    </row>
    <row r="1163" spans="1:4">
      <c r="A1163">
        <v>5.0299999999999994</v>
      </c>
      <c r="B1163" t="s">
        <v>1230</v>
      </c>
      <c r="C1163">
        <v>2018</v>
      </c>
    </row>
    <row r="1164" spans="1:4">
      <c r="A1164">
        <v>5.0399999999999991</v>
      </c>
      <c r="B1164" t="s">
        <v>593</v>
      </c>
      <c r="C1164">
        <v>2018</v>
      </c>
    </row>
    <row r="1165" spans="1:4">
      <c r="A1165">
        <v>5.05</v>
      </c>
      <c r="B1165" t="s">
        <v>1030</v>
      </c>
      <c r="C1165">
        <v>2018</v>
      </c>
    </row>
    <row r="1166" spans="1:4">
      <c r="A1166">
        <v>5.0599999999999996</v>
      </c>
      <c r="B1166" t="s">
        <v>1244</v>
      </c>
      <c r="C1166">
        <v>2018</v>
      </c>
    </row>
    <row r="1167" spans="1:4">
      <c r="A1167">
        <v>5.07</v>
      </c>
      <c r="B1167" t="s">
        <v>32</v>
      </c>
      <c r="C1167">
        <v>2018</v>
      </c>
    </row>
    <row r="1168" spans="1:4">
      <c r="A1168">
        <v>5.08</v>
      </c>
      <c r="B1168" t="s">
        <v>1473</v>
      </c>
      <c r="C1168">
        <v>2018</v>
      </c>
    </row>
    <row r="1169" spans="1:4">
      <c r="A1169">
        <v>5.09</v>
      </c>
      <c r="B1169" t="s">
        <v>1228</v>
      </c>
      <c r="C1169">
        <v>2018</v>
      </c>
    </row>
    <row r="1170" spans="1:4">
      <c r="A1170">
        <v>5.0999999999999996</v>
      </c>
      <c r="B1170" t="s">
        <v>1235</v>
      </c>
      <c r="C1170">
        <v>2018</v>
      </c>
    </row>
    <row r="1171" spans="1:4">
      <c r="A1171">
        <v>5.1100000000000003</v>
      </c>
      <c r="B1171" t="s">
        <v>22</v>
      </c>
      <c r="C1171">
        <v>2018</v>
      </c>
    </row>
    <row r="1172" spans="1:4">
      <c r="A1172">
        <v>5.12</v>
      </c>
      <c r="B1172" t="s">
        <v>31</v>
      </c>
      <c r="C1172">
        <v>2018</v>
      </c>
    </row>
    <row r="1173" spans="1:4">
      <c r="A1173">
        <v>5.13</v>
      </c>
      <c r="B1173" t="s">
        <v>40</v>
      </c>
      <c r="C1173">
        <v>2018</v>
      </c>
    </row>
    <row r="1174" spans="1:4">
      <c r="A1174">
        <v>5.14</v>
      </c>
      <c r="B1174" t="s">
        <v>33</v>
      </c>
      <c r="C1174">
        <v>2018</v>
      </c>
      <c r="D1174" t="s">
        <v>1272</v>
      </c>
    </row>
    <row r="1175" spans="1:4">
      <c r="A1175">
        <v>5.15</v>
      </c>
      <c r="B1175" t="s">
        <v>840</v>
      </c>
      <c r="C1175">
        <v>2018</v>
      </c>
      <c r="D1175" t="s">
        <v>931</v>
      </c>
    </row>
    <row r="1176" spans="1:4">
      <c r="A1176">
        <v>5.16</v>
      </c>
      <c r="B1176" t="s">
        <v>27</v>
      </c>
      <c r="C1176">
        <v>2018</v>
      </c>
    </row>
    <row r="1177" spans="1:4">
      <c r="A1177">
        <v>5.17</v>
      </c>
      <c r="B1177" t="s">
        <v>704</v>
      </c>
      <c r="C1177">
        <v>2018</v>
      </c>
    </row>
    <row r="1178" spans="1:4">
      <c r="A1178">
        <v>5.18</v>
      </c>
      <c r="B1178" t="s">
        <v>1239</v>
      </c>
      <c r="C1178">
        <v>2018</v>
      </c>
    </row>
    <row r="1179" spans="1:4">
      <c r="A1179">
        <v>5.19</v>
      </c>
      <c r="B1179" t="s">
        <v>1240</v>
      </c>
      <c r="C1179">
        <v>2018</v>
      </c>
      <c r="D1179" t="s">
        <v>900</v>
      </c>
    </row>
    <row r="1180" spans="1:4">
      <c r="A1180">
        <v>5.2</v>
      </c>
      <c r="B1180" t="s">
        <v>1258</v>
      </c>
      <c r="C1180">
        <v>2018</v>
      </c>
      <c r="D1180" t="s">
        <v>355</v>
      </c>
    </row>
    <row r="1181" spans="1:4">
      <c r="A1181">
        <v>5.21</v>
      </c>
      <c r="B1181" t="s">
        <v>16</v>
      </c>
      <c r="C1181">
        <v>2018</v>
      </c>
    </row>
    <row r="1182" spans="1:4">
      <c r="A1182">
        <v>5.22</v>
      </c>
      <c r="B1182" t="s">
        <v>1236</v>
      </c>
      <c r="C1182">
        <v>2018</v>
      </c>
      <c r="D1182" t="s">
        <v>1253</v>
      </c>
    </row>
    <row r="1183" spans="1:4">
      <c r="A1183">
        <v>5.23</v>
      </c>
      <c r="B1183" t="s">
        <v>223</v>
      </c>
      <c r="C1183">
        <v>2018</v>
      </c>
    </row>
    <row r="1184" spans="1:4">
      <c r="A1184">
        <v>5.24</v>
      </c>
      <c r="B1184" t="s">
        <v>1234</v>
      </c>
      <c r="C1184">
        <v>2018</v>
      </c>
    </row>
    <row r="1185" spans="1:4">
      <c r="A1185">
        <v>5.25</v>
      </c>
      <c r="B1185" t="s">
        <v>1233</v>
      </c>
      <c r="C1185">
        <v>2018</v>
      </c>
      <c r="D1185" t="s">
        <v>930</v>
      </c>
    </row>
    <row r="1186" spans="1:4">
      <c r="A1186">
        <v>5.26</v>
      </c>
      <c r="B1186" t="s">
        <v>1241</v>
      </c>
      <c r="C1186">
        <v>2018</v>
      </c>
      <c r="D1186" t="s">
        <v>1250</v>
      </c>
    </row>
    <row r="1187" spans="1:4">
      <c r="A1187">
        <v>5.27</v>
      </c>
      <c r="B1187" t="s">
        <v>1231</v>
      </c>
      <c r="C1187">
        <v>2018</v>
      </c>
    </row>
    <row r="1188" spans="1:4">
      <c r="A1188">
        <v>5.28</v>
      </c>
      <c r="B1188" t="s">
        <v>1246</v>
      </c>
      <c r="C1188">
        <v>2017</v>
      </c>
      <c r="D1188" t="s">
        <v>1248</v>
      </c>
    </row>
    <row r="1189" spans="1:4">
      <c r="A1189">
        <v>5.29</v>
      </c>
      <c r="B1189" t="s">
        <v>491</v>
      </c>
      <c r="C1189">
        <v>2018</v>
      </c>
      <c r="D1189" t="s">
        <v>231</v>
      </c>
    </row>
    <row r="1190" spans="1:4">
      <c r="A1190">
        <v>5.3</v>
      </c>
      <c r="B1190" t="s">
        <v>846</v>
      </c>
      <c r="C1190">
        <v>2018</v>
      </c>
      <c r="D1190" t="s">
        <v>1249</v>
      </c>
    </row>
    <row r="1191" spans="1:4">
      <c r="A1191">
        <v>5.31</v>
      </c>
      <c r="B1191" t="s">
        <v>842</v>
      </c>
      <c r="C1191">
        <v>2018</v>
      </c>
    </row>
    <row r="1192" spans="1:4">
      <c r="A1192">
        <v>5.32</v>
      </c>
      <c r="B1192" t="s">
        <v>501</v>
      </c>
      <c r="C1192">
        <v>2018</v>
      </c>
    </row>
    <row r="1193" spans="1:4">
      <c r="A1193">
        <v>5.33</v>
      </c>
      <c r="B1193" t="s">
        <v>585</v>
      </c>
      <c r="C1193">
        <v>2018</v>
      </c>
      <c r="D1193" t="s">
        <v>1267</v>
      </c>
    </row>
    <row r="1194" spans="1:4">
      <c r="A1194">
        <v>5.34</v>
      </c>
      <c r="B1194" t="s">
        <v>23</v>
      </c>
      <c r="C1194">
        <v>2018</v>
      </c>
    </row>
    <row r="1195" spans="1:4">
      <c r="A1195">
        <v>5.35</v>
      </c>
      <c r="B1195" t="s">
        <v>1243</v>
      </c>
      <c r="C1195">
        <v>2018</v>
      </c>
      <c r="D1195" t="s">
        <v>1252</v>
      </c>
    </row>
    <row r="1196" spans="1:4">
      <c r="A1196">
        <v>5.36</v>
      </c>
      <c r="B1196" t="s">
        <v>184</v>
      </c>
      <c r="C1196">
        <v>2018</v>
      </c>
      <c r="D1196" t="s">
        <v>1384</v>
      </c>
    </row>
    <row r="1197" spans="1:4">
      <c r="A1197">
        <v>5.37</v>
      </c>
      <c r="B1197" t="s">
        <v>18</v>
      </c>
      <c r="C1197">
        <v>2018</v>
      </c>
      <c r="D1197" t="s">
        <v>1251</v>
      </c>
    </row>
    <row r="1198" spans="1:4">
      <c r="A1198">
        <v>5.38</v>
      </c>
      <c r="B1198" t="s">
        <v>1245</v>
      </c>
      <c r="C1198">
        <v>2018</v>
      </c>
      <c r="D1198" t="s">
        <v>1247</v>
      </c>
    </row>
    <row r="1199" spans="1:4">
      <c r="A1199">
        <v>5.39</v>
      </c>
      <c r="B1199" t="s">
        <v>1232</v>
      </c>
      <c r="C1199">
        <v>2018</v>
      </c>
    </row>
    <row r="1200" spans="1:4">
      <c r="A1200">
        <v>5.4</v>
      </c>
      <c r="B1200" t="s">
        <v>336</v>
      </c>
      <c r="C1200">
        <v>2018</v>
      </c>
      <c r="D1200" t="s">
        <v>929</v>
      </c>
    </row>
    <row r="1201" spans="1:4">
      <c r="A1201">
        <v>5.41</v>
      </c>
      <c r="B1201" t="s">
        <v>38</v>
      </c>
      <c r="C1201">
        <v>2018</v>
      </c>
    </row>
    <row r="1202" spans="1:4">
      <c r="A1202">
        <v>5.42</v>
      </c>
      <c r="B1202" t="s">
        <v>1229</v>
      </c>
      <c r="C1202">
        <v>2018</v>
      </c>
    </row>
    <row r="1203" spans="1:4">
      <c r="A1203">
        <v>5.43</v>
      </c>
      <c r="B1203" t="s">
        <v>1255</v>
      </c>
      <c r="C1203">
        <v>2018</v>
      </c>
    </row>
    <row r="1204" spans="1:4">
      <c r="A1204">
        <v>5.44</v>
      </c>
      <c r="B1204" t="s">
        <v>1270</v>
      </c>
      <c r="C1204">
        <v>2018</v>
      </c>
    </row>
    <row r="1205" spans="1:4">
      <c r="A1205">
        <v>5.45</v>
      </c>
      <c r="B1205" t="s">
        <v>1225</v>
      </c>
      <c r="C1205">
        <v>2018</v>
      </c>
    </row>
    <row r="1206" spans="1:4">
      <c r="A1206">
        <v>5.46</v>
      </c>
      <c r="B1206" t="s">
        <v>1227</v>
      </c>
      <c r="C1206">
        <v>2018</v>
      </c>
    </row>
    <row r="1207" spans="1:4">
      <c r="A1207">
        <v>5.47</v>
      </c>
      <c r="B1207" t="s">
        <v>171</v>
      </c>
      <c r="C1207">
        <v>2018</v>
      </c>
    </row>
    <row r="1208" spans="1:4">
      <c r="A1208">
        <v>5.48</v>
      </c>
      <c r="B1208" t="s">
        <v>33</v>
      </c>
      <c r="C1208">
        <v>2018</v>
      </c>
      <c r="D1208" t="s">
        <v>932</v>
      </c>
    </row>
    <row r="1209" spans="1:4">
      <c r="A1209">
        <v>5.49</v>
      </c>
      <c r="B1209" t="s">
        <v>1237</v>
      </c>
      <c r="C1209">
        <v>2018</v>
      </c>
    </row>
    <row r="1210" spans="1:4">
      <c r="A1210">
        <v>5.5</v>
      </c>
      <c r="B1210" t="s">
        <v>1238</v>
      </c>
      <c r="C1210">
        <v>2018</v>
      </c>
    </row>
    <row r="1211" spans="1:4">
      <c r="A1211">
        <v>5.51</v>
      </c>
      <c r="B1211" t="s">
        <v>1242</v>
      </c>
      <c r="C1211">
        <v>2018</v>
      </c>
    </row>
    <row r="1212" spans="1:4">
      <c r="A1212">
        <v>5.52</v>
      </c>
      <c r="B1212" t="s">
        <v>1389</v>
      </c>
    </row>
    <row r="1213" spans="1:4">
      <c r="A1213">
        <v>5.53</v>
      </c>
      <c r="B1213" t="s">
        <v>1476</v>
      </c>
    </row>
    <row r="1214" spans="1:4">
      <c r="A1214">
        <v>6.01</v>
      </c>
      <c r="B1214" t="s">
        <v>80</v>
      </c>
      <c r="C1214">
        <v>2017</v>
      </c>
    </row>
    <row r="1215" spans="1:4">
      <c r="A1215">
        <v>6.02</v>
      </c>
      <c r="B1215" t="s">
        <v>527</v>
      </c>
      <c r="C1215">
        <v>2017</v>
      </c>
    </row>
    <row r="1216" spans="1:4">
      <c r="A1216">
        <v>6.03</v>
      </c>
      <c r="B1216" t="s">
        <v>556</v>
      </c>
      <c r="C1216">
        <v>2017</v>
      </c>
      <c r="D1216">
        <v>15.5</v>
      </c>
    </row>
    <row r="1217" spans="1:4">
      <c r="A1217">
        <v>6.04</v>
      </c>
      <c r="B1217" t="s">
        <v>595</v>
      </c>
      <c r="C1217">
        <v>2018</v>
      </c>
      <c r="D1217">
        <v>15.4</v>
      </c>
    </row>
    <row r="1218" spans="1:4">
      <c r="A1218">
        <v>6.05</v>
      </c>
      <c r="B1218" t="s">
        <v>1293</v>
      </c>
      <c r="C1218">
        <v>2017</v>
      </c>
    </row>
    <row r="1219" spans="1:4">
      <c r="A1219">
        <v>6.06</v>
      </c>
      <c r="B1219" t="s">
        <v>597</v>
      </c>
      <c r="C1219">
        <v>2018</v>
      </c>
    </row>
    <row r="1220" spans="1:4">
      <c r="A1220">
        <v>6.07</v>
      </c>
      <c r="B1220" t="s">
        <v>1296</v>
      </c>
      <c r="C1220">
        <v>2017</v>
      </c>
    </row>
    <row r="1221" spans="1:4">
      <c r="A1221">
        <v>6.08</v>
      </c>
      <c r="B1221" t="s">
        <v>1300</v>
      </c>
      <c r="C1221">
        <v>2017</v>
      </c>
    </row>
    <row r="1222" spans="1:4">
      <c r="A1222">
        <v>6.09</v>
      </c>
      <c r="B1222" t="s">
        <v>1301</v>
      </c>
      <c r="C1222">
        <v>2017</v>
      </c>
      <c r="D1222">
        <v>14.3</v>
      </c>
    </row>
    <row r="1223" spans="1:4">
      <c r="A1223">
        <v>6.1</v>
      </c>
      <c r="B1223" t="s">
        <v>1303</v>
      </c>
      <c r="C1223">
        <v>2017</v>
      </c>
      <c r="D1223">
        <v>14.3</v>
      </c>
    </row>
    <row r="1224" spans="1:4">
      <c r="A1224">
        <v>6.1099999999999994</v>
      </c>
      <c r="B1224" t="s">
        <v>1306</v>
      </c>
      <c r="C1224">
        <v>2017</v>
      </c>
    </row>
    <row r="1225" spans="1:4">
      <c r="A1225">
        <v>6.1199999999999992</v>
      </c>
      <c r="B1225" t="s">
        <v>1309</v>
      </c>
      <c r="C1225">
        <v>2017</v>
      </c>
    </row>
    <row r="1226" spans="1:4">
      <c r="A1226">
        <v>6.129999999999999</v>
      </c>
      <c r="B1226" t="s">
        <v>1310</v>
      </c>
      <c r="C1226">
        <v>2017</v>
      </c>
    </row>
    <row r="1227" spans="1:4">
      <c r="A1227">
        <v>6.1399999999999988</v>
      </c>
      <c r="B1227" t="s">
        <v>1312</v>
      </c>
      <c r="C1227">
        <v>2017</v>
      </c>
    </row>
    <row r="1228" spans="1:4">
      <c r="A1228">
        <v>6.1499999999999986</v>
      </c>
      <c r="B1228" t="s">
        <v>1314</v>
      </c>
      <c r="C1228">
        <v>2017</v>
      </c>
      <c r="D1228">
        <v>15.3</v>
      </c>
    </row>
    <row r="1229" spans="1:4">
      <c r="A1229">
        <v>6.16</v>
      </c>
      <c r="B1229" t="s">
        <v>78</v>
      </c>
      <c r="C1229">
        <v>2017</v>
      </c>
      <c r="D1229">
        <v>15.3</v>
      </c>
    </row>
    <row r="1230" spans="1:4">
      <c r="A1230">
        <v>6.17</v>
      </c>
      <c r="B1230" t="s">
        <v>884</v>
      </c>
      <c r="C1230">
        <v>2018</v>
      </c>
    </row>
    <row r="1231" spans="1:4">
      <c r="A1231">
        <v>6.18</v>
      </c>
      <c r="B1231" t="s">
        <v>349</v>
      </c>
      <c r="C1231">
        <v>2017</v>
      </c>
    </row>
    <row r="1232" spans="1:4">
      <c r="A1232">
        <v>6.1899999999999995</v>
      </c>
      <c r="B1232" t="s">
        <v>560</v>
      </c>
      <c r="C1232">
        <v>2017</v>
      </c>
    </row>
    <row r="1233" spans="1:4">
      <c r="A1233">
        <v>6.1999999999999993</v>
      </c>
      <c r="B1233" t="s">
        <v>558</v>
      </c>
      <c r="C1233">
        <v>2018</v>
      </c>
    </row>
    <row r="1234" spans="1:4">
      <c r="A1234">
        <v>6.2099999999999991</v>
      </c>
      <c r="B1234" t="s">
        <v>1321</v>
      </c>
      <c r="C1234">
        <v>2017</v>
      </c>
    </row>
    <row r="1235" spans="1:4">
      <c r="A1235">
        <v>6.2199999999999989</v>
      </c>
      <c r="B1235" t="s">
        <v>593</v>
      </c>
      <c r="C1235" t="s">
        <v>1336</v>
      </c>
      <c r="D1235">
        <v>14.2</v>
      </c>
    </row>
    <row r="1236" spans="1:4">
      <c r="A1236">
        <v>6.2299999999999986</v>
      </c>
      <c r="B1236" t="s">
        <v>1479</v>
      </c>
      <c r="C1236" t="s">
        <v>1336</v>
      </c>
      <c r="D1236">
        <v>14.1</v>
      </c>
    </row>
    <row r="1237" spans="1:4">
      <c r="A1237">
        <v>6.24</v>
      </c>
      <c r="B1237" t="s">
        <v>1480</v>
      </c>
      <c r="C1237" t="s">
        <v>1336</v>
      </c>
    </row>
    <row r="1238" spans="1:4">
      <c r="A1238">
        <v>6.25</v>
      </c>
      <c r="B1238" t="s">
        <v>368</v>
      </c>
      <c r="C1238">
        <v>2017</v>
      </c>
    </row>
    <row r="1239" spans="1:4">
      <c r="A1239">
        <v>7.01</v>
      </c>
      <c r="B1239" t="s">
        <v>0</v>
      </c>
      <c r="C1239">
        <v>2017</v>
      </c>
    </row>
    <row r="1240" spans="1:4">
      <c r="A1240">
        <v>7.02</v>
      </c>
      <c r="B1240" t="s">
        <v>831</v>
      </c>
      <c r="C1240">
        <v>2018</v>
      </c>
      <c r="D1240">
        <v>11.1</v>
      </c>
    </row>
    <row r="1241" spans="1:4">
      <c r="A1241">
        <v>7.03</v>
      </c>
      <c r="B1241" t="s">
        <v>1002</v>
      </c>
      <c r="C1241">
        <v>2018</v>
      </c>
    </row>
    <row r="1242" spans="1:4">
      <c r="A1242">
        <v>7.04</v>
      </c>
      <c r="B1242" t="s">
        <v>376</v>
      </c>
      <c r="C1242">
        <v>2017</v>
      </c>
      <c r="D1242">
        <v>11.2</v>
      </c>
    </row>
    <row r="1243" spans="1:4">
      <c r="A1243">
        <v>7.05</v>
      </c>
      <c r="B1243" t="s">
        <v>1</v>
      </c>
      <c r="C1243">
        <v>2017</v>
      </c>
      <c r="D1243">
        <v>11.8</v>
      </c>
    </row>
    <row r="1244" spans="1:4">
      <c r="A1244">
        <v>7.06</v>
      </c>
      <c r="B1244" t="s">
        <v>429</v>
      </c>
      <c r="C1244" t="s">
        <v>546</v>
      </c>
      <c r="D1244" t="s">
        <v>1491</v>
      </c>
    </row>
    <row r="1245" spans="1:4">
      <c r="A1245">
        <v>7.07</v>
      </c>
      <c r="B1245" t="s">
        <v>1005</v>
      </c>
      <c r="C1245" t="s">
        <v>546</v>
      </c>
    </row>
    <row r="1246" spans="1:4">
      <c r="A1246">
        <v>7.08</v>
      </c>
      <c r="B1246" t="s">
        <v>623</v>
      </c>
      <c r="C1246" t="s">
        <v>546</v>
      </c>
    </row>
    <row r="1247" spans="1:4">
      <c r="A1247">
        <v>7.09</v>
      </c>
      <c r="B1247" t="s">
        <v>568</v>
      </c>
      <c r="C1247">
        <v>2017</v>
      </c>
    </row>
    <row r="1248" spans="1:4">
      <c r="A1248">
        <v>7.1</v>
      </c>
      <c r="B1248" t="s">
        <v>646</v>
      </c>
      <c r="C1248">
        <v>2017</v>
      </c>
      <c r="D1248">
        <v>14.7</v>
      </c>
    </row>
    <row r="1249" spans="1:4">
      <c r="A1249">
        <v>7.11</v>
      </c>
      <c r="B1249" t="s">
        <v>650</v>
      </c>
      <c r="C1249" t="s">
        <v>546</v>
      </c>
    </row>
    <row r="1250" spans="1:4">
      <c r="A1250">
        <v>7.12</v>
      </c>
      <c r="B1250" t="s">
        <v>1009</v>
      </c>
      <c r="C1250">
        <v>2018</v>
      </c>
    </row>
    <row r="1251" spans="1:4">
      <c r="A1251">
        <v>7.13</v>
      </c>
      <c r="B1251" t="s">
        <v>1024</v>
      </c>
      <c r="C1251">
        <v>2018</v>
      </c>
    </row>
    <row r="1252" spans="1:4">
      <c r="A1252">
        <v>7.14</v>
      </c>
      <c r="B1252" t="s">
        <v>1412</v>
      </c>
      <c r="C1252">
        <v>2017</v>
      </c>
      <c r="D1252">
        <v>8.1199999999999992</v>
      </c>
    </row>
    <row r="1253" spans="1:4">
      <c r="A1253">
        <v>7.15</v>
      </c>
      <c r="B1253" t="s">
        <v>68</v>
      </c>
      <c r="C1253">
        <v>2017</v>
      </c>
    </row>
    <row r="1254" spans="1:4">
      <c r="A1254">
        <v>7.16</v>
      </c>
      <c r="B1254" t="s">
        <v>13</v>
      </c>
      <c r="C1254">
        <v>2017</v>
      </c>
    </row>
    <row r="1255" spans="1:4">
      <c r="A1255">
        <v>7.17</v>
      </c>
      <c r="B1255" t="s">
        <v>383</v>
      </c>
      <c r="C1255">
        <v>2017</v>
      </c>
      <c r="D1255" t="s">
        <v>1492</v>
      </c>
    </row>
    <row r="1256" spans="1:4">
      <c r="A1256">
        <v>7.18</v>
      </c>
      <c r="B1256" t="s">
        <v>1415</v>
      </c>
      <c r="C1256">
        <v>2017</v>
      </c>
      <c r="D1256">
        <v>17.7</v>
      </c>
    </row>
    <row r="1257" spans="1:4">
      <c r="A1257">
        <v>7.19</v>
      </c>
      <c r="B1257" t="s">
        <v>17</v>
      </c>
      <c r="C1257" t="s">
        <v>546</v>
      </c>
      <c r="D1257" t="s">
        <v>1493</v>
      </c>
    </row>
    <row r="1258" spans="1:4">
      <c r="A1258">
        <v>7.2</v>
      </c>
      <c r="B1258" t="s">
        <v>183</v>
      </c>
      <c r="C1258" t="s">
        <v>546</v>
      </c>
    </row>
    <row r="1259" spans="1:4">
      <c r="A1259">
        <v>7.21</v>
      </c>
      <c r="B1259" t="s">
        <v>599</v>
      </c>
      <c r="C1259" t="s">
        <v>546</v>
      </c>
    </row>
    <row r="1260" spans="1:4">
      <c r="A1260">
        <v>7.22</v>
      </c>
      <c r="B1260" t="s">
        <v>178</v>
      </c>
      <c r="C1260" t="s">
        <v>546</v>
      </c>
      <c r="D1260">
        <v>11.7</v>
      </c>
    </row>
    <row r="1261" spans="1:4">
      <c r="A1261">
        <v>7.23</v>
      </c>
      <c r="B1261" t="s">
        <v>1006</v>
      </c>
      <c r="C1261" t="s">
        <v>546</v>
      </c>
    </row>
    <row r="1262" spans="1:4">
      <c r="A1262">
        <v>7.24</v>
      </c>
      <c r="B1262" t="s">
        <v>2</v>
      </c>
      <c r="C1262" t="s">
        <v>546</v>
      </c>
      <c r="D1262">
        <v>8.1199999999999992</v>
      </c>
    </row>
    <row r="1263" spans="1:4">
      <c r="A1263">
        <v>7.25</v>
      </c>
      <c r="B1263" t="s">
        <v>817</v>
      </c>
      <c r="C1263">
        <v>2018</v>
      </c>
    </row>
    <row r="1264" spans="1:4">
      <c r="A1264">
        <v>7.26</v>
      </c>
      <c r="B1264" t="s">
        <v>812</v>
      </c>
      <c r="C1264">
        <v>2018</v>
      </c>
    </row>
    <row r="1265" spans="1:4">
      <c r="A1265">
        <v>7.27</v>
      </c>
      <c r="B1265" t="s">
        <v>814</v>
      </c>
      <c r="C1265">
        <v>2018</v>
      </c>
    </row>
    <row r="1266" spans="1:4">
      <c r="A1266">
        <v>7.28</v>
      </c>
      <c r="B1266" t="s">
        <v>816</v>
      </c>
      <c r="C1266">
        <v>2018</v>
      </c>
    </row>
    <row r="1267" spans="1:4">
      <c r="A1267">
        <v>7.29</v>
      </c>
      <c r="B1267" t="s">
        <v>818</v>
      </c>
      <c r="C1267">
        <v>2018</v>
      </c>
    </row>
    <row r="1268" spans="1:4">
      <c r="A1268">
        <v>7.3</v>
      </c>
      <c r="B1268" t="s">
        <v>813</v>
      </c>
      <c r="C1268">
        <v>2018</v>
      </c>
    </row>
    <row r="1269" spans="1:4">
      <c r="A1269">
        <v>7.31</v>
      </c>
      <c r="B1269" t="s">
        <v>819</v>
      </c>
      <c r="C1269">
        <v>2018</v>
      </c>
    </row>
    <row r="1270" spans="1:4">
      <c r="A1270">
        <v>7.32</v>
      </c>
      <c r="B1270" t="s">
        <v>815</v>
      </c>
      <c r="C1270">
        <v>2018</v>
      </c>
    </row>
    <row r="1271" spans="1:4">
      <c r="A1271">
        <v>7.33</v>
      </c>
      <c r="B1271" t="s">
        <v>873</v>
      </c>
      <c r="C1271">
        <v>2018</v>
      </c>
    </row>
    <row r="1272" spans="1:4">
      <c r="A1272">
        <v>7.34</v>
      </c>
      <c r="B1272" t="s">
        <v>875</v>
      </c>
      <c r="C1272">
        <v>2018</v>
      </c>
    </row>
    <row r="1273" spans="1:4">
      <c r="A1273">
        <v>7.35</v>
      </c>
      <c r="B1273" t="s">
        <v>3</v>
      </c>
      <c r="C1273">
        <v>2017</v>
      </c>
      <c r="D1273">
        <v>17.8</v>
      </c>
    </row>
    <row r="1274" spans="1:4">
      <c r="A1274">
        <v>8.01</v>
      </c>
      <c r="B1274" t="s">
        <v>19</v>
      </c>
      <c r="C1274">
        <v>2018</v>
      </c>
      <c r="D1274">
        <v>7.2</v>
      </c>
    </row>
    <row r="1275" spans="1:4">
      <c r="A1275">
        <v>8.02</v>
      </c>
      <c r="B1275" t="s">
        <v>39</v>
      </c>
      <c r="C1275">
        <v>2018</v>
      </c>
      <c r="D1275">
        <v>12.4</v>
      </c>
    </row>
    <row r="1276" spans="1:4">
      <c r="A1276">
        <v>8.0299999999999994</v>
      </c>
      <c r="B1276" t="s">
        <v>338</v>
      </c>
      <c r="C1276">
        <v>2018</v>
      </c>
    </row>
    <row r="1277" spans="1:4">
      <c r="A1277">
        <v>8.0399999999999991</v>
      </c>
      <c r="B1277" t="s">
        <v>1012</v>
      </c>
      <c r="C1277">
        <v>2018</v>
      </c>
    </row>
    <row r="1278" spans="1:4">
      <c r="A1278">
        <v>8.0499999999999989</v>
      </c>
      <c r="B1278" t="s">
        <v>337</v>
      </c>
      <c r="C1278" t="s">
        <v>1336</v>
      </c>
      <c r="D1278">
        <v>12.6</v>
      </c>
    </row>
    <row r="1279" spans="1:4">
      <c r="A1279">
        <v>8.0599999999999987</v>
      </c>
      <c r="B1279" t="s">
        <v>1010</v>
      </c>
      <c r="C1279" t="s">
        <v>1336</v>
      </c>
      <c r="D1279">
        <v>12.8</v>
      </c>
    </row>
    <row r="1280" spans="1:4">
      <c r="A1280">
        <v>8.0699999999999985</v>
      </c>
      <c r="B1280" t="s">
        <v>1011</v>
      </c>
      <c r="C1280" t="s">
        <v>1336</v>
      </c>
    </row>
    <row r="1281" spans="1:5">
      <c r="A1281">
        <v>8.0799999999999983</v>
      </c>
      <c r="B1281" t="s">
        <v>665</v>
      </c>
      <c r="C1281" t="s">
        <v>1336</v>
      </c>
    </row>
    <row r="1282" spans="1:5">
      <c r="A1282">
        <v>8.0899999999999981</v>
      </c>
      <c r="B1282" t="s">
        <v>668</v>
      </c>
      <c r="C1282" t="s">
        <v>1336</v>
      </c>
      <c r="D1282">
        <v>12.1</v>
      </c>
    </row>
    <row r="1283" spans="1:5">
      <c r="A1283">
        <v>8.0999999999999979</v>
      </c>
      <c r="B1283" t="s">
        <v>669</v>
      </c>
      <c r="C1283" t="s">
        <v>1336</v>
      </c>
    </row>
    <row r="1284" spans="1:5">
      <c r="A1284">
        <v>8.1099999999999977</v>
      </c>
      <c r="B1284" t="s">
        <v>673</v>
      </c>
      <c r="C1284" t="s">
        <v>1336</v>
      </c>
    </row>
    <row r="1285" spans="1:5">
      <c r="A1285">
        <v>8.1199999999999974</v>
      </c>
      <c r="B1285" t="s">
        <v>1482</v>
      </c>
      <c r="C1285" t="s">
        <v>1336</v>
      </c>
      <c r="D1285">
        <v>12.2</v>
      </c>
    </row>
    <row r="1286" spans="1:5">
      <c r="A1286">
        <v>8.1299999999999972</v>
      </c>
      <c r="B1286" t="s">
        <v>1483</v>
      </c>
      <c r="C1286" t="s">
        <v>1336</v>
      </c>
      <c r="D1286">
        <v>12.5</v>
      </c>
    </row>
    <row r="1287" spans="1:5">
      <c r="A1287">
        <v>9.01</v>
      </c>
      <c r="B1287" t="s">
        <v>364</v>
      </c>
      <c r="C1287">
        <v>2017</v>
      </c>
      <c r="D1287">
        <v>12.7</v>
      </c>
    </row>
    <row r="1288" spans="1:5">
      <c r="A1288">
        <v>9.02</v>
      </c>
      <c r="B1288" t="s">
        <v>48</v>
      </c>
      <c r="C1288">
        <v>2018</v>
      </c>
      <c r="D1288" t="s">
        <v>1423</v>
      </c>
    </row>
    <row r="1289" spans="1:5">
      <c r="A1289">
        <v>9.0299999999999994</v>
      </c>
      <c r="B1289" t="s">
        <v>438</v>
      </c>
      <c r="C1289">
        <v>2018</v>
      </c>
      <c r="D1289" t="s">
        <v>934</v>
      </c>
      <c r="E1289">
        <v>0</v>
      </c>
    </row>
    <row r="1290" spans="1:5">
      <c r="A1290">
        <v>9.0399999999999991</v>
      </c>
      <c r="B1290" t="s">
        <v>405</v>
      </c>
      <c r="C1290">
        <v>2018</v>
      </c>
    </row>
    <row r="1291" spans="1:5">
      <c r="A1291">
        <v>9.0499999999999989</v>
      </c>
      <c r="B1291" t="s">
        <v>312</v>
      </c>
      <c r="C1291">
        <v>2018</v>
      </c>
      <c r="D1291" t="s">
        <v>404</v>
      </c>
      <c r="E1291">
        <v>2</v>
      </c>
    </row>
    <row r="1292" spans="1:5">
      <c r="A1292">
        <v>9.0599999999999987</v>
      </c>
      <c r="B1292" t="s">
        <v>1427</v>
      </c>
      <c r="C1292" t="s">
        <v>546</v>
      </c>
    </row>
    <row r="1293" spans="1:5">
      <c r="A1293">
        <v>9.0699999999999985</v>
      </c>
      <c r="B1293" t="s">
        <v>1484</v>
      </c>
      <c r="C1293" t="s">
        <v>546</v>
      </c>
      <c r="D1293" t="s">
        <v>927</v>
      </c>
      <c r="E1293">
        <v>0</v>
      </c>
    </row>
    <row r="1294" spans="1:5">
      <c r="A1294">
        <v>9.0799999999999983</v>
      </c>
      <c r="B1294" t="s">
        <v>587</v>
      </c>
      <c r="C1294" t="s">
        <v>546</v>
      </c>
    </row>
    <row r="1295" spans="1:5">
      <c r="A1295">
        <v>9.0899999999999981</v>
      </c>
      <c r="B1295" t="s">
        <v>919</v>
      </c>
      <c r="C1295">
        <v>2018</v>
      </c>
    </row>
    <row r="1296" spans="1:5">
      <c r="A1296">
        <v>9.0999999999999979</v>
      </c>
      <c r="B1296" t="s">
        <v>369</v>
      </c>
      <c r="C1296" t="s">
        <v>546</v>
      </c>
    </row>
    <row r="1297" spans="1:5">
      <c r="A1297">
        <v>9.1099999999999977</v>
      </c>
      <c r="B1297" t="s">
        <v>370</v>
      </c>
      <c r="C1297" t="s">
        <v>546</v>
      </c>
    </row>
    <row r="1298" spans="1:5">
      <c r="A1298">
        <v>10.01</v>
      </c>
      <c r="B1298" t="s">
        <v>302</v>
      </c>
      <c r="C1298">
        <v>2018</v>
      </c>
    </row>
    <row r="1299" spans="1:5">
      <c r="A1299">
        <v>10.02</v>
      </c>
      <c r="B1299" t="s">
        <v>69</v>
      </c>
      <c r="C1299">
        <v>2018</v>
      </c>
    </row>
    <row r="1300" spans="1:5">
      <c r="A1300">
        <v>10.029999999999999</v>
      </c>
      <c r="B1300" t="s">
        <v>332</v>
      </c>
      <c r="C1300" t="s">
        <v>1336</v>
      </c>
      <c r="D1300" t="s">
        <v>282</v>
      </c>
      <c r="E1300">
        <v>3</v>
      </c>
    </row>
    <row r="1301" spans="1:5">
      <c r="A1301">
        <v>10.039999999999999</v>
      </c>
      <c r="B1301" t="s">
        <v>521</v>
      </c>
      <c r="C1301" t="s">
        <v>1336</v>
      </c>
    </row>
    <row r="1302" spans="1:5">
      <c r="A1302">
        <v>10.049999999999999</v>
      </c>
      <c r="B1302" t="s">
        <v>850</v>
      </c>
      <c r="C1302">
        <v>2018</v>
      </c>
    </row>
    <row r="1303" spans="1:5">
      <c r="A1303">
        <v>10.059999999999999</v>
      </c>
      <c r="B1303" t="s">
        <v>305</v>
      </c>
      <c r="C1303">
        <v>2018</v>
      </c>
    </row>
    <row r="1304" spans="1:5">
      <c r="A1304">
        <v>10.069999999999999</v>
      </c>
      <c r="B1304" t="s">
        <v>922</v>
      </c>
      <c r="C1304">
        <v>2018</v>
      </c>
      <c r="D1304" t="s">
        <v>285</v>
      </c>
      <c r="E1304">
        <v>1</v>
      </c>
    </row>
    <row r="1305" spans="1:5">
      <c r="A1305">
        <v>10.079999999999998</v>
      </c>
      <c r="B1305" t="s">
        <v>1434</v>
      </c>
      <c r="C1305">
        <v>2018</v>
      </c>
    </row>
    <row r="1306" spans="1:5">
      <c r="A1306">
        <v>10.089999999999998</v>
      </c>
      <c r="B1306" t="s">
        <v>367</v>
      </c>
      <c r="C1306" t="s">
        <v>1336</v>
      </c>
    </row>
    <row r="1307" spans="1:5">
      <c r="A1307">
        <v>10.099999999999998</v>
      </c>
      <c r="B1307" t="s">
        <v>190</v>
      </c>
      <c r="C1307">
        <v>2018</v>
      </c>
    </row>
    <row r="1308" spans="1:5">
      <c r="A1308">
        <v>10.109999999999998</v>
      </c>
      <c r="B1308" t="s">
        <v>493</v>
      </c>
      <c r="C1308" t="s">
        <v>1336</v>
      </c>
    </row>
    <row r="1309" spans="1:5">
      <c r="A1309">
        <v>11.01</v>
      </c>
      <c r="B1309" t="s">
        <v>875</v>
      </c>
      <c r="C1309">
        <v>2018</v>
      </c>
    </row>
    <row r="1310" spans="1:5">
      <c r="A1310">
        <v>11.02</v>
      </c>
      <c r="B1310" t="s">
        <v>873</v>
      </c>
      <c r="C1310">
        <v>2018</v>
      </c>
      <c r="D1310">
        <v>17.8</v>
      </c>
    </row>
    <row r="1311" spans="1:5">
      <c r="A1311">
        <v>11.03</v>
      </c>
      <c r="B1311" t="s">
        <v>1438</v>
      </c>
      <c r="C1311">
        <v>2018</v>
      </c>
    </row>
    <row r="1312" spans="1:5">
      <c r="A1312">
        <v>11.04</v>
      </c>
      <c r="B1312" t="s">
        <v>489</v>
      </c>
      <c r="C1312">
        <v>2018</v>
      </c>
    </row>
    <row r="1313" spans="1:3">
      <c r="A1313">
        <v>11.05</v>
      </c>
      <c r="B1313" t="s">
        <v>1022</v>
      </c>
      <c r="C1313">
        <v>2018</v>
      </c>
    </row>
    <row r="1314" spans="1:3">
      <c r="A1314">
        <v>11.06</v>
      </c>
      <c r="B1314" t="s">
        <v>511</v>
      </c>
      <c r="C1314">
        <v>2018</v>
      </c>
    </row>
    <row r="1315" spans="1:3">
      <c r="A1315">
        <v>11.07</v>
      </c>
      <c r="B1315" t="s">
        <v>523</v>
      </c>
      <c r="C1315" t="s">
        <v>1336</v>
      </c>
    </row>
    <row r="1316" spans="1:3">
      <c r="A1316">
        <v>11.08</v>
      </c>
      <c r="B1316" t="s">
        <v>552</v>
      </c>
      <c r="C1316" t="s">
        <v>1336</v>
      </c>
    </row>
    <row r="1317" spans="1:3">
      <c r="A1317">
        <v>1.01</v>
      </c>
      <c r="B1317" t="s">
        <v>1129</v>
      </c>
      <c r="C1317">
        <v>2017</v>
      </c>
    </row>
    <row r="1318" spans="1:3">
      <c r="A1318">
        <v>1.02</v>
      </c>
      <c r="B1318" t="s">
        <v>1130</v>
      </c>
      <c r="C1318">
        <v>2017</v>
      </c>
    </row>
    <row r="1319" spans="1:3">
      <c r="A1319">
        <v>1.03</v>
      </c>
      <c r="B1319" t="s">
        <v>75</v>
      </c>
      <c r="C1319">
        <v>2017</v>
      </c>
    </row>
    <row r="1320" spans="1:3">
      <c r="A1320">
        <v>1.04</v>
      </c>
      <c r="B1320" t="s">
        <v>1132</v>
      </c>
      <c r="C1320">
        <v>2017</v>
      </c>
    </row>
    <row r="1321" spans="1:3">
      <c r="A1321">
        <v>1.05</v>
      </c>
      <c r="B1321" t="s">
        <v>1126</v>
      </c>
      <c r="C1321">
        <v>2017</v>
      </c>
    </row>
    <row r="1322" spans="1:3">
      <c r="A1322">
        <v>1.06</v>
      </c>
      <c r="B1322" t="s">
        <v>674</v>
      </c>
      <c r="C1322">
        <v>2017</v>
      </c>
    </row>
    <row r="1323" spans="1:3">
      <c r="A1323">
        <v>1.07</v>
      </c>
      <c r="B1323" t="s">
        <v>1124</v>
      </c>
      <c r="C1323">
        <v>2017</v>
      </c>
    </row>
    <row r="1324" spans="1:3">
      <c r="A1324">
        <v>1.08</v>
      </c>
      <c r="B1324" t="s">
        <v>1133</v>
      </c>
      <c r="C1324">
        <v>2017</v>
      </c>
    </row>
    <row r="1325" spans="1:3">
      <c r="A1325">
        <v>1.0900000000000001</v>
      </c>
      <c r="B1325" t="s">
        <v>866</v>
      </c>
      <c r="C1325">
        <v>2018</v>
      </c>
    </row>
    <row r="1326" spans="1:3">
      <c r="A1326">
        <v>1.1000000000000001</v>
      </c>
      <c r="B1326" t="s">
        <v>854</v>
      </c>
      <c r="C1326">
        <v>2018</v>
      </c>
    </row>
    <row r="1327" spans="1:3">
      <c r="A1327">
        <v>1.1100000000000001</v>
      </c>
      <c r="B1327" t="s">
        <v>864</v>
      </c>
      <c r="C1327">
        <v>2018</v>
      </c>
    </row>
    <row r="1328" spans="1:3">
      <c r="A1328">
        <v>1.1200000000000001</v>
      </c>
      <c r="B1328" t="s">
        <v>856</v>
      </c>
      <c r="C1328">
        <v>2018</v>
      </c>
    </row>
    <row r="1329" spans="1:3">
      <c r="A1329">
        <v>1.1299999999999999</v>
      </c>
      <c r="B1329" t="s">
        <v>858</v>
      </c>
      <c r="C1329">
        <v>2018</v>
      </c>
    </row>
    <row r="1330" spans="1:3">
      <c r="A1330">
        <v>1.1399999999999999</v>
      </c>
      <c r="B1330" t="s">
        <v>870</v>
      </c>
      <c r="C1330">
        <v>2017</v>
      </c>
    </row>
    <row r="1331" spans="1:3">
      <c r="A1331">
        <v>1.1499999999999999</v>
      </c>
      <c r="B1331" t="s">
        <v>862</v>
      </c>
      <c r="C1331">
        <v>2018</v>
      </c>
    </row>
    <row r="1332" spans="1:3">
      <c r="A1332">
        <v>1.1599999999999999</v>
      </c>
      <c r="B1332" t="s">
        <v>868</v>
      </c>
      <c r="C1332">
        <v>2018</v>
      </c>
    </row>
    <row r="1333" spans="1:3">
      <c r="A1333">
        <v>1.17</v>
      </c>
      <c r="B1333" t="s">
        <v>1125</v>
      </c>
      <c r="C1333">
        <v>2017</v>
      </c>
    </row>
    <row r="1334" spans="1:3">
      <c r="A1334">
        <v>1.18</v>
      </c>
      <c r="B1334" t="s">
        <v>1123</v>
      </c>
      <c r="C1334">
        <v>2017</v>
      </c>
    </row>
    <row r="1335" spans="1:3">
      <c r="A1335">
        <v>1.19</v>
      </c>
      <c r="B1335" t="s">
        <v>1131</v>
      </c>
      <c r="C1335">
        <v>2017</v>
      </c>
    </row>
    <row r="1336" spans="1:3">
      <c r="A1336">
        <v>1.2</v>
      </c>
      <c r="B1336" t="s">
        <v>1466</v>
      </c>
      <c r="C1336" t="s">
        <v>1336</v>
      </c>
    </row>
    <row r="1337" spans="1:3">
      <c r="A1337">
        <v>1.21</v>
      </c>
      <c r="B1337" t="s">
        <v>344</v>
      </c>
      <c r="C1337">
        <v>2017</v>
      </c>
    </row>
    <row r="1338" spans="1:3">
      <c r="A1338">
        <v>1.22</v>
      </c>
      <c r="B1338" t="s">
        <v>3</v>
      </c>
      <c r="C1338">
        <v>2017</v>
      </c>
    </row>
    <row r="1339" spans="1:3">
      <c r="A1339">
        <v>2.0099999999999998</v>
      </c>
      <c r="B1339" t="s">
        <v>1087</v>
      </c>
      <c r="C1339">
        <v>2017</v>
      </c>
    </row>
    <row r="1340" spans="1:3">
      <c r="A1340">
        <v>2.0199999999999996</v>
      </c>
      <c r="B1340" t="s">
        <v>1102</v>
      </c>
      <c r="C1340">
        <v>2017</v>
      </c>
    </row>
    <row r="1341" spans="1:3">
      <c r="A1341">
        <v>2.0299999999999994</v>
      </c>
      <c r="B1341" t="s">
        <v>1086</v>
      </c>
      <c r="C1341">
        <v>2017</v>
      </c>
    </row>
    <row r="1342" spans="1:3">
      <c r="A1342">
        <v>2.0399999999999991</v>
      </c>
      <c r="B1342" t="s">
        <v>1090</v>
      </c>
      <c r="C1342">
        <v>2017</v>
      </c>
    </row>
    <row r="1343" spans="1:3">
      <c r="A1343">
        <v>2.0499999999999989</v>
      </c>
      <c r="B1343" t="s">
        <v>1091</v>
      </c>
      <c r="C1343">
        <v>2017</v>
      </c>
    </row>
    <row r="1344" spans="1:3">
      <c r="A1344">
        <v>2.0599999999999987</v>
      </c>
      <c r="B1344" t="s">
        <v>1093</v>
      </c>
      <c r="C1344">
        <v>2017</v>
      </c>
    </row>
    <row r="1345" spans="1:3">
      <c r="A1345">
        <v>2.0699999999999985</v>
      </c>
      <c r="B1345" t="s">
        <v>4</v>
      </c>
      <c r="C1345">
        <v>2017</v>
      </c>
    </row>
    <row r="1346" spans="1:3">
      <c r="A1346">
        <v>2.0799999999999983</v>
      </c>
      <c r="B1346" t="s">
        <v>1096</v>
      </c>
      <c r="C1346">
        <v>2017</v>
      </c>
    </row>
    <row r="1347" spans="1:3">
      <c r="A1347">
        <v>2.0899999999999981</v>
      </c>
      <c r="B1347" t="s">
        <v>1105</v>
      </c>
      <c r="C1347">
        <v>2017</v>
      </c>
    </row>
    <row r="1348" spans="1:3">
      <c r="A1348">
        <v>2.0999999999999979</v>
      </c>
      <c r="B1348" t="s">
        <v>435</v>
      </c>
      <c r="C1348">
        <v>2017</v>
      </c>
    </row>
    <row r="1349" spans="1:3">
      <c r="A1349">
        <v>2.1099999999999977</v>
      </c>
      <c r="B1349" t="s">
        <v>1367</v>
      </c>
      <c r="C1349">
        <v>2017</v>
      </c>
    </row>
    <row r="1350" spans="1:3">
      <c r="A1350">
        <v>2.1199999999999974</v>
      </c>
      <c r="B1350" t="s">
        <v>1095</v>
      </c>
      <c r="C1350">
        <v>2017</v>
      </c>
    </row>
    <row r="1351" spans="1:3">
      <c r="A1351">
        <v>2.1299999999999972</v>
      </c>
      <c r="B1351" t="s">
        <v>1100</v>
      </c>
      <c r="C1351">
        <v>2017</v>
      </c>
    </row>
    <row r="1352" spans="1:3">
      <c r="A1352">
        <v>2.139999999999997</v>
      </c>
      <c r="B1352" t="s">
        <v>1094</v>
      </c>
      <c r="C1352" t="s">
        <v>1468</v>
      </c>
    </row>
    <row r="1353" spans="1:3">
      <c r="A1353">
        <v>2.1499999999999968</v>
      </c>
      <c r="B1353" t="s">
        <v>1120</v>
      </c>
      <c r="C1353" t="s">
        <v>1336</v>
      </c>
    </row>
    <row r="1354" spans="1:3">
      <c r="A1354">
        <v>2.1599999999999966</v>
      </c>
      <c r="B1354" t="s">
        <v>334</v>
      </c>
      <c r="C1354" t="s">
        <v>1336</v>
      </c>
    </row>
    <row r="1355" spans="1:3">
      <c r="A1355">
        <v>2.1699999999999964</v>
      </c>
      <c r="B1355" t="s">
        <v>652</v>
      </c>
      <c r="C1355">
        <v>2017</v>
      </c>
    </row>
    <row r="1356" spans="1:3">
      <c r="A1356">
        <v>2.1799999999999962</v>
      </c>
      <c r="B1356" t="s">
        <v>1098</v>
      </c>
      <c r="C1356" t="s">
        <v>1469</v>
      </c>
    </row>
    <row r="1357" spans="1:3">
      <c r="A1357">
        <v>3.01</v>
      </c>
      <c r="B1357" t="s">
        <v>1281</v>
      </c>
      <c r="C1357">
        <v>2017</v>
      </c>
    </row>
    <row r="1358" spans="1:3">
      <c r="A1358">
        <v>3.0199999999999996</v>
      </c>
      <c r="B1358" t="s">
        <v>325</v>
      </c>
      <c r="C1358">
        <v>2017</v>
      </c>
    </row>
    <row r="1359" spans="1:3">
      <c r="A1359">
        <v>3.0299999999999994</v>
      </c>
      <c r="B1359" t="s">
        <v>79</v>
      </c>
      <c r="C1359">
        <v>2017</v>
      </c>
    </row>
    <row r="1360" spans="1:3">
      <c r="A1360">
        <v>3.0399999999999991</v>
      </c>
      <c r="B1360" t="s">
        <v>1280</v>
      </c>
      <c r="C1360">
        <v>2017</v>
      </c>
    </row>
    <row r="1361" spans="1:3">
      <c r="A1361">
        <v>3.0499999999999989</v>
      </c>
      <c r="B1361" t="s">
        <v>978</v>
      </c>
      <c r="C1361">
        <v>2017</v>
      </c>
    </row>
    <row r="1362" spans="1:3">
      <c r="A1362">
        <v>3.0599999999999987</v>
      </c>
      <c r="B1362" t="s">
        <v>322</v>
      </c>
      <c r="C1362">
        <v>2018</v>
      </c>
    </row>
    <row r="1363" spans="1:3">
      <c r="A1363">
        <v>3.0699999999999985</v>
      </c>
      <c r="B1363" t="s">
        <v>445</v>
      </c>
      <c r="C1363">
        <v>2018</v>
      </c>
    </row>
    <row r="1364" spans="1:3">
      <c r="A1364">
        <v>3.0799999999999983</v>
      </c>
      <c r="B1364" t="s">
        <v>324</v>
      </c>
      <c r="C1364" t="s">
        <v>1336</v>
      </c>
    </row>
    <row r="1365" spans="1:3">
      <c r="A1365">
        <v>3.0899999999999981</v>
      </c>
      <c r="B1365" t="s">
        <v>1275</v>
      </c>
      <c r="C1365" t="s">
        <v>1336</v>
      </c>
    </row>
    <row r="1366" spans="1:3">
      <c r="A1366">
        <v>3.0999999999999979</v>
      </c>
      <c r="B1366" t="s">
        <v>326</v>
      </c>
      <c r="C1366" t="s">
        <v>1336</v>
      </c>
    </row>
    <row r="1367" spans="1:3">
      <c r="A1367">
        <v>3.1099999999999977</v>
      </c>
      <c r="B1367" t="s">
        <v>1277</v>
      </c>
      <c r="C1367" t="s">
        <v>1336</v>
      </c>
    </row>
    <row r="1368" spans="1:3">
      <c r="A1368">
        <v>3.1199999999999974</v>
      </c>
      <c r="B1368" t="s">
        <v>1279</v>
      </c>
      <c r="C1368" t="s">
        <v>1336</v>
      </c>
    </row>
    <row r="1369" spans="1:3">
      <c r="A1369">
        <v>3.1299999999999972</v>
      </c>
      <c r="B1369" t="s">
        <v>1274</v>
      </c>
      <c r="C1369" t="s">
        <v>1336</v>
      </c>
    </row>
    <row r="1370" spans="1:3">
      <c r="A1370">
        <v>3.139999999999997</v>
      </c>
      <c r="B1370" t="s">
        <v>1470</v>
      </c>
    </row>
    <row r="1371" spans="1:3">
      <c r="A1371">
        <v>4.01</v>
      </c>
      <c r="B1371" t="s">
        <v>1143</v>
      </c>
    </row>
    <row r="1372" spans="1:3">
      <c r="A1372">
        <v>4.0199999999999996</v>
      </c>
      <c r="B1372" t="s">
        <v>1152</v>
      </c>
    </row>
    <row r="1373" spans="1:3">
      <c r="A1373">
        <v>4.03</v>
      </c>
      <c r="B1373" t="s">
        <v>1149</v>
      </c>
    </row>
    <row r="1374" spans="1:3">
      <c r="A1374">
        <v>4.04</v>
      </c>
      <c r="B1374" t="s">
        <v>1147</v>
      </c>
    </row>
    <row r="1375" spans="1:3">
      <c r="A1375">
        <v>4.05</v>
      </c>
      <c r="B1375" t="s">
        <v>1151</v>
      </c>
    </row>
    <row r="1376" spans="1:3">
      <c r="A1376">
        <v>4.0599999999999996</v>
      </c>
      <c r="B1376" t="s">
        <v>1163</v>
      </c>
    </row>
    <row r="1377" spans="1:2">
      <c r="A1377">
        <v>4.07</v>
      </c>
      <c r="B1377" t="s">
        <v>1178</v>
      </c>
    </row>
    <row r="1378" spans="1:2">
      <c r="A1378">
        <v>4.08</v>
      </c>
      <c r="B1378" t="s">
        <v>1150</v>
      </c>
    </row>
    <row r="1379" spans="1:2">
      <c r="A1379">
        <v>4.09</v>
      </c>
      <c r="B1379" t="s">
        <v>1175</v>
      </c>
    </row>
    <row r="1380" spans="1:2">
      <c r="A1380">
        <v>4.0999999999999996</v>
      </c>
      <c r="B1380" t="s">
        <v>1155</v>
      </c>
    </row>
    <row r="1381" spans="1:2">
      <c r="A1381">
        <v>4.1100000000000003</v>
      </c>
      <c r="B1381" t="s">
        <v>1169</v>
      </c>
    </row>
    <row r="1382" spans="1:2">
      <c r="A1382">
        <v>4.12</v>
      </c>
      <c r="B1382" t="s">
        <v>1209</v>
      </c>
    </row>
    <row r="1383" spans="1:2">
      <c r="A1383">
        <v>4.13</v>
      </c>
      <c r="B1383" t="s">
        <v>1146</v>
      </c>
    </row>
    <row r="1384" spans="1:2">
      <c r="A1384">
        <v>4.1399999999999997</v>
      </c>
      <c r="B1384" t="s">
        <v>1154</v>
      </c>
    </row>
    <row r="1385" spans="1:2">
      <c r="A1385">
        <v>4.1500000000000004</v>
      </c>
      <c r="B1385" t="s">
        <v>1148</v>
      </c>
    </row>
    <row r="1386" spans="1:2">
      <c r="A1386">
        <v>4.16</v>
      </c>
      <c r="B1386" t="s">
        <v>1158</v>
      </c>
    </row>
    <row r="1387" spans="1:2">
      <c r="A1387">
        <v>4.17</v>
      </c>
      <c r="B1387" t="s">
        <v>1181</v>
      </c>
    </row>
    <row r="1388" spans="1:2">
      <c r="A1388">
        <v>4.18</v>
      </c>
      <c r="B1388" t="s">
        <v>1171</v>
      </c>
    </row>
    <row r="1389" spans="1:2">
      <c r="A1389">
        <v>4.1900000000000004</v>
      </c>
      <c r="B1389" t="s">
        <v>1172</v>
      </c>
    </row>
    <row r="1390" spans="1:2">
      <c r="A1390">
        <v>4.2</v>
      </c>
      <c r="B1390" t="s">
        <v>1161</v>
      </c>
    </row>
    <row r="1391" spans="1:2">
      <c r="A1391">
        <v>4.21</v>
      </c>
      <c r="B1391" t="s">
        <v>1185</v>
      </c>
    </row>
    <row r="1392" spans="1:2">
      <c r="A1392">
        <v>4.22</v>
      </c>
      <c r="B1392" t="s">
        <v>1179</v>
      </c>
    </row>
    <row r="1393" spans="1:2">
      <c r="A1393">
        <v>4.2300000000000004</v>
      </c>
      <c r="B1393" t="s">
        <v>1184</v>
      </c>
    </row>
    <row r="1394" spans="1:2">
      <c r="A1394">
        <v>4.24</v>
      </c>
      <c r="B1394" t="s">
        <v>1188</v>
      </c>
    </row>
    <row r="1395" spans="1:2">
      <c r="A1395">
        <v>4.25</v>
      </c>
      <c r="B1395" t="s">
        <v>1204</v>
      </c>
    </row>
    <row r="1396" spans="1:2">
      <c r="A1396">
        <v>4.26</v>
      </c>
      <c r="B1396" t="s">
        <v>1159</v>
      </c>
    </row>
    <row r="1397" spans="1:2">
      <c r="A1397">
        <v>4.2699999999999996</v>
      </c>
      <c r="B1397" t="s">
        <v>1160</v>
      </c>
    </row>
    <row r="1398" spans="1:2">
      <c r="A1398">
        <v>4.28</v>
      </c>
      <c r="B1398" t="s">
        <v>1164</v>
      </c>
    </row>
    <row r="1399" spans="1:2">
      <c r="A1399">
        <v>4.29</v>
      </c>
      <c r="B1399" t="s">
        <v>1165</v>
      </c>
    </row>
    <row r="1400" spans="1:2">
      <c r="A1400">
        <v>4.3</v>
      </c>
      <c r="B1400" t="s">
        <v>1166</v>
      </c>
    </row>
    <row r="1401" spans="1:2">
      <c r="A1401">
        <v>4.3099999999999996</v>
      </c>
      <c r="B1401" t="s">
        <v>1168</v>
      </c>
    </row>
    <row r="1402" spans="1:2">
      <c r="A1402">
        <v>4.32</v>
      </c>
      <c r="B1402" t="s">
        <v>1170</v>
      </c>
    </row>
    <row r="1403" spans="1:2">
      <c r="A1403">
        <v>4.33</v>
      </c>
      <c r="B1403" t="s">
        <v>1186</v>
      </c>
    </row>
    <row r="1404" spans="1:2">
      <c r="A1404">
        <v>4.34</v>
      </c>
      <c r="B1404" t="s">
        <v>1180</v>
      </c>
    </row>
    <row r="1405" spans="1:2">
      <c r="A1405">
        <v>4.3499999999999996</v>
      </c>
      <c r="B1405" t="s">
        <v>1182</v>
      </c>
    </row>
    <row r="1406" spans="1:2">
      <c r="A1406">
        <v>4.3600000000000003</v>
      </c>
      <c r="B1406" t="s">
        <v>1187</v>
      </c>
    </row>
    <row r="1407" spans="1:2">
      <c r="A1407">
        <v>4.37</v>
      </c>
      <c r="B1407" t="s">
        <v>1153</v>
      </c>
    </row>
    <row r="1408" spans="1:2">
      <c r="A1408">
        <v>4.38</v>
      </c>
      <c r="B1408" t="s">
        <v>1162</v>
      </c>
    </row>
    <row r="1409" spans="1:3">
      <c r="A1409">
        <v>4.3899999999999997</v>
      </c>
      <c r="B1409" t="s">
        <v>1207</v>
      </c>
    </row>
    <row r="1410" spans="1:3">
      <c r="A1410">
        <v>4.4000000000000004</v>
      </c>
      <c r="B1410" t="s">
        <v>1157</v>
      </c>
    </row>
    <row r="1411" spans="1:3">
      <c r="A1411">
        <v>4.41</v>
      </c>
      <c r="B1411" t="s">
        <v>1156</v>
      </c>
    </row>
    <row r="1412" spans="1:3">
      <c r="A1412">
        <v>4.42</v>
      </c>
      <c r="B1412" t="s">
        <v>1176</v>
      </c>
    </row>
    <row r="1413" spans="1:3">
      <c r="A1413">
        <v>4.43</v>
      </c>
      <c r="B1413" t="s">
        <v>1221</v>
      </c>
    </row>
    <row r="1414" spans="1:3">
      <c r="A1414">
        <v>4.4400000000000004</v>
      </c>
      <c r="B1414" t="s">
        <v>1144</v>
      </c>
    </row>
    <row r="1415" spans="1:3">
      <c r="A1415">
        <v>4.45</v>
      </c>
      <c r="B1415" t="s">
        <v>1183</v>
      </c>
    </row>
    <row r="1416" spans="1:3">
      <c r="A1416">
        <v>4.46</v>
      </c>
      <c r="B1416" t="s">
        <v>1174</v>
      </c>
    </row>
    <row r="1417" spans="1:3">
      <c r="A1417">
        <v>4.47</v>
      </c>
      <c r="B1417" t="s">
        <v>1167</v>
      </c>
    </row>
    <row r="1418" spans="1:3">
      <c r="A1418">
        <v>4.4800000000000004</v>
      </c>
      <c r="B1418" t="s">
        <v>1145</v>
      </c>
    </row>
    <row r="1419" spans="1:3">
      <c r="A1419">
        <v>4.49</v>
      </c>
      <c r="B1419" t="s">
        <v>1177</v>
      </c>
    </row>
    <row r="1420" spans="1:3">
      <c r="A1420">
        <v>4.5</v>
      </c>
      <c r="B1420" t="s">
        <v>1223</v>
      </c>
    </row>
    <row r="1421" spans="1:3">
      <c r="A1421">
        <v>4.51</v>
      </c>
      <c r="B1421" t="s">
        <v>1214</v>
      </c>
    </row>
    <row r="1422" spans="1:3">
      <c r="A1422">
        <v>4.5199999999999996</v>
      </c>
      <c r="B1422" t="s">
        <v>1173</v>
      </c>
    </row>
    <row r="1423" spans="1:3">
      <c r="A1423">
        <v>4.53</v>
      </c>
      <c r="B1423" t="s">
        <v>1378</v>
      </c>
    </row>
    <row r="1424" spans="1:3">
      <c r="A1424">
        <v>5.01</v>
      </c>
      <c r="B1424" t="s">
        <v>1226</v>
      </c>
      <c r="C1424">
        <v>2018</v>
      </c>
    </row>
    <row r="1425" spans="1:3">
      <c r="A1425">
        <v>5.0199999999999996</v>
      </c>
      <c r="B1425" t="s">
        <v>682</v>
      </c>
      <c r="C1425">
        <v>2018</v>
      </c>
    </row>
    <row r="1426" spans="1:3">
      <c r="A1426">
        <v>5.0299999999999994</v>
      </c>
      <c r="B1426" t="s">
        <v>1230</v>
      </c>
      <c r="C1426">
        <v>2018</v>
      </c>
    </row>
    <row r="1427" spans="1:3">
      <c r="A1427">
        <v>5.0399999999999991</v>
      </c>
      <c r="B1427" t="s">
        <v>593</v>
      </c>
      <c r="C1427">
        <v>2018</v>
      </c>
    </row>
    <row r="1428" spans="1:3">
      <c r="A1428">
        <v>5.05</v>
      </c>
      <c r="B1428" t="s">
        <v>1030</v>
      </c>
      <c r="C1428">
        <v>2018</v>
      </c>
    </row>
    <row r="1429" spans="1:3">
      <c r="A1429">
        <v>5.0599999999999996</v>
      </c>
      <c r="B1429" t="s">
        <v>1244</v>
      </c>
      <c r="C1429">
        <v>2018</v>
      </c>
    </row>
    <row r="1430" spans="1:3">
      <c r="A1430">
        <v>5.07</v>
      </c>
      <c r="B1430" t="s">
        <v>32</v>
      </c>
      <c r="C1430">
        <v>2018</v>
      </c>
    </row>
    <row r="1431" spans="1:3">
      <c r="A1431">
        <v>5.08</v>
      </c>
      <c r="B1431" t="s">
        <v>1473</v>
      </c>
      <c r="C1431">
        <v>2018</v>
      </c>
    </row>
    <row r="1432" spans="1:3">
      <c r="A1432">
        <v>5.09</v>
      </c>
      <c r="B1432" t="s">
        <v>1228</v>
      </c>
      <c r="C1432">
        <v>2018</v>
      </c>
    </row>
    <row r="1433" spans="1:3">
      <c r="A1433">
        <v>5.0999999999999996</v>
      </c>
      <c r="B1433" t="s">
        <v>1235</v>
      </c>
      <c r="C1433">
        <v>2018</v>
      </c>
    </row>
    <row r="1434" spans="1:3">
      <c r="A1434">
        <v>5.1100000000000003</v>
      </c>
      <c r="B1434" t="s">
        <v>22</v>
      </c>
      <c r="C1434">
        <v>2018</v>
      </c>
    </row>
    <row r="1435" spans="1:3">
      <c r="A1435">
        <v>5.12</v>
      </c>
      <c r="B1435" t="s">
        <v>31</v>
      </c>
      <c r="C1435">
        <v>2018</v>
      </c>
    </row>
    <row r="1436" spans="1:3">
      <c r="A1436">
        <v>5.13</v>
      </c>
      <c r="B1436" t="s">
        <v>40</v>
      </c>
      <c r="C1436">
        <v>2018</v>
      </c>
    </row>
    <row r="1437" spans="1:3">
      <c r="A1437">
        <v>5.14</v>
      </c>
      <c r="B1437" t="s">
        <v>33</v>
      </c>
      <c r="C1437">
        <v>2018</v>
      </c>
    </row>
    <row r="1438" spans="1:3">
      <c r="A1438">
        <v>5.15</v>
      </c>
      <c r="B1438" t="s">
        <v>840</v>
      </c>
      <c r="C1438">
        <v>2018</v>
      </c>
    </row>
    <row r="1439" spans="1:3">
      <c r="A1439">
        <v>5.16</v>
      </c>
      <c r="B1439" t="s">
        <v>27</v>
      </c>
      <c r="C1439">
        <v>2018</v>
      </c>
    </row>
    <row r="1440" spans="1:3">
      <c r="A1440">
        <v>5.17</v>
      </c>
      <c r="B1440" t="s">
        <v>704</v>
      </c>
      <c r="C1440">
        <v>2018</v>
      </c>
    </row>
    <row r="1441" spans="1:3">
      <c r="A1441">
        <v>5.18</v>
      </c>
      <c r="B1441" t="s">
        <v>1239</v>
      </c>
      <c r="C1441">
        <v>2018</v>
      </c>
    </row>
    <row r="1442" spans="1:3">
      <c r="A1442">
        <v>5.19</v>
      </c>
      <c r="B1442" t="s">
        <v>1240</v>
      </c>
      <c r="C1442">
        <v>2018</v>
      </c>
    </row>
    <row r="1443" spans="1:3">
      <c r="A1443">
        <v>5.2</v>
      </c>
      <c r="B1443" t="s">
        <v>1258</v>
      </c>
      <c r="C1443">
        <v>2018</v>
      </c>
    </row>
    <row r="1444" spans="1:3">
      <c r="A1444">
        <v>5.21</v>
      </c>
      <c r="B1444" t="s">
        <v>16</v>
      </c>
      <c r="C1444">
        <v>2018</v>
      </c>
    </row>
    <row r="1445" spans="1:3">
      <c r="A1445">
        <v>5.22</v>
      </c>
      <c r="B1445" t="s">
        <v>1236</v>
      </c>
      <c r="C1445">
        <v>2018</v>
      </c>
    </row>
    <row r="1446" spans="1:3">
      <c r="A1446">
        <v>5.23</v>
      </c>
      <c r="B1446" t="s">
        <v>223</v>
      </c>
      <c r="C1446">
        <v>2018</v>
      </c>
    </row>
    <row r="1447" spans="1:3">
      <c r="A1447">
        <v>5.24</v>
      </c>
      <c r="B1447" t="s">
        <v>1234</v>
      </c>
      <c r="C1447">
        <v>2018</v>
      </c>
    </row>
    <row r="1448" spans="1:3">
      <c r="A1448">
        <v>5.25</v>
      </c>
      <c r="B1448" t="s">
        <v>1233</v>
      </c>
      <c r="C1448">
        <v>2018</v>
      </c>
    </row>
    <row r="1449" spans="1:3">
      <c r="A1449">
        <v>5.26</v>
      </c>
      <c r="B1449" t="s">
        <v>1241</v>
      </c>
      <c r="C1449">
        <v>2018</v>
      </c>
    </row>
    <row r="1450" spans="1:3">
      <c r="A1450">
        <v>5.27</v>
      </c>
      <c r="B1450" t="s">
        <v>1231</v>
      </c>
      <c r="C1450">
        <v>2018</v>
      </c>
    </row>
    <row r="1451" spans="1:3">
      <c r="A1451">
        <v>5.28</v>
      </c>
      <c r="B1451" t="s">
        <v>1246</v>
      </c>
      <c r="C1451">
        <v>2017</v>
      </c>
    </row>
    <row r="1452" spans="1:3">
      <c r="A1452">
        <v>5.29</v>
      </c>
      <c r="B1452" t="s">
        <v>491</v>
      </c>
      <c r="C1452">
        <v>2018</v>
      </c>
    </row>
    <row r="1453" spans="1:3">
      <c r="A1453">
        <v>5.3</v>
      </c>
      <c r="B1453" t="s">
        <v>846</v>
      </c>
      <c r="C1453">
        <v>2018</v>
      </c>
    </row>
    <row r="1454" spans="1:3">
      <c r="A1454">
        <v>5.31</v>
      </c>
      <c r="B1454" t="s">
        <v>842</v>
      </c>
      <c r="C1454">
        <v>2018</v>
      </c>
    </row>
    <row r="1455" spans="1:3">
      <c r="A1455">
        <v>5.32</v>
      </c>
      <c r="B1455" t="s">
        <v>501</v>
      </c>
      <c r="C1455">
        <v>2018</v>
      </c>
    </row>
    <row r="1456" spans="1:3">
      <c r="A1456">
        <v>5.33</v>
      </c>
      <c r="B1456" t="s">
        <v>585</v>
      </c>
      <c r="C1456">
        <v>2018</v>
      </c>
    </row>
    <row r="1457" spans="1:3">
      <c r="A1457">
        <v>5.34</v>
      </c>
      <c r="B1457" t="s">
        <v>23</v>
      </c>
      <c r="C1457">
        <v>2018</v>
      </c>
    </row>
    <row r="1458" spans="1:3">
      <c r="A1458">
        <v>5.35</v>
      </c>
      <c r="B1458" t="s">
        <v>1243</v>
      </c>
      <c r="C1458">
        <v>2018</v>
      </c>
    </row>
    <row r="1459" spans="1:3">
      <c r="A1459">
        <v>5.36</v>
      </c>
      <c r="B1459" t="s">
        <v>184</v>
      </c>
      <c r="C1459">
        <v>2018</v>
      </c>
    </row>
    <row r="1460" spans="1:3">
      <c r="A1460">
        <v>5.37</v>
      </c>
      <c r="B1460" t="s">
        <v>18</v>
      </c>
      <c r="C1460">
        <v>2018</v>
      </c>
    </row>
    <row r="1461" spans="1:3">
      <c r="A1461">
        <v>5.38</v>
      </c>
      <c r="B1461" t="s">
        <v>1245</v>
      </c>
      <c r="C1461">
        <v>2018</v>
      </c>
    </row>
    <row r="1462" spans="1:3">
      <c r="A1462">
        <v>5.39</v>
      </c>
      <c r="B1462" t="s">
        <v>1232</v>
      </c>
      <c r="C1462">
        <v>2018</v>
      </c>
    </row>
    <row r="1463" spans="1:3">
      <c r="A1463">
        <v>5.4</v>
      </c>
      <c r="B1463" t="s">
        <v>336</v>
      </c>
      <c r="C1463">
        <v>2018</v>
      </c>
    </row>
    <row r="1464" spans="1:3">
      <c r="A1464">
        <v>5.41</v>
      </c>
      <c r="B1464" t="s">
        <v>38</v>
      </c>
      <c r="C1464">
        <v>2018</v>
      </c>
    </row>
    <row r="1465" spans="1:3">
      <c r="A1465">
        <v>5.42</v>
      </c>
      <c r="B1465" t="s">
        <v>1229</v>
      </c>
      <c r="C1465">
        <v>2018</v>
      </c>
    </row>
    <row r="1466" spans="1:3">
      <c r="A1466">
        <v>5.43</v>
      </c>
      <c r="B1466" t="s">
        <v>1255</v>
      </c>
      <c r="C1466">
        <v>2018</v>
      </c>
    </row>
    <row r="1467" spans="1:3">
      <c r="A1467">
        <v>5.44</v>
      </c>
      <c r="B1467" t="s">
        <v>1270</v>
      </c>
      <c r="C1467">
        <v>2018</v>
      </c>
    </row>
    <row r="1468" spans="1:3">
      <c r="A1468">
        <v>5.45</v>
      </c>
      <c r="B1468" t="s">
        <v>1225</v>
      </c>
      <c r="C1468">
        <v>2018</v>
      </c>
    </row>
    <row r="1469" spans="1:3">
      <c r="A1469">
        <v>5.46</v>
      </c>
      <c r="B1469" t="s">
        <v>1227</v>
      </c>
      <c r="C1469">
        <v>2018</v>
      </c>
    </row>
    <row r="1470" spans="1:3">
      <c r="A1470">
        <v>5.47</v>
      </c>
      <c r="B1470" t="s">
        <v>171</v>
      </c>
      <c r="C1470">
        <v>2018</v>
      </c>
    </row>
    <row r="1471" spans="1:3">
      <c r="A1471">
        <v>5.48</v>
      </c>
      <c r="B1471" t="s">
        <v>33</v>
      </c>
      <c r="C1471">
        <v>2018</v>
      </c>
    </row>
    <row r="1472" spans="1:3">
      <c r="A1472">
        <v>5.49</v>
      </c>
      <c r="B1472" t="s">
        <v>1237</v>
      </c>
      <c r="C1472">
        <v>2018</v>
      </c>
    </row>
    <row r="1473" spans="1:3">
      <c r="A1473">
        <v>5.5</v>
      </c>
      <c r="B1473" t="s">
        <v>1238</v>
      </c>
      <c r="C1473">
        <v>2018</v>
      </c>
    </row>
    <row r="1474" spans="1:3">
      <c r="A1474">
        <v>5.51</v>
      </c>
      <c r="B1474" t="s">
        <v>1242</v>
      </c>
      <c r="C1474">
        <v>2018</v>
      </c>
    </row>
    <row r="1475" spans="1:3">
      <c r="A1475">
        <v>5.52</v>
      </c>
      <c r="B1475" t="s">
        <v>1389</v>
      </c>
    </row>
    <row r="1476" spans="1:3">
      <c r="A1476">
        <v>5.53</v>
      </c>
      <c r="B1476" t="s">
        <v>1476</v>
      </c>
    </row>
    <row r="1477" spans="1:3">
      <c r="A1477">
        <v>6.01</v>
      </c>
      <c r="B1477" t="s">
        <v>80</v>
      </c>
      <c r="C1477">
        <v>2017</v>
      </c>
    </row>
    <row r="1478" spans="1:3">
      <c r="A1478">
        <v>6.02</v>
      </c>
      <c r="B1478" t="s">
        <v>527</v>
      </c>
      <c r="C1478">
        <v>2017</v>
      </c>
    </row>
    <row r="1479" spans="1:3">
      <c r="A1479">
        <v>6.03</v>
      </c>
      <c r="B1479" t="s">
        <v>556</v>
      </c>
      <c r="C1479">
        <v>2017</v>
      </c>
    </row>
    <row r="1480" spans="1:3">
      <c r="A1480">
        <v>6.04</v>
      </c>
      <c r="B1480" t="s">
        <v>595</v>
      </c>
      <c r="C1480">
        <v>2018</v>
      </c>
    </row>
    <row r="1481" spans="1:3">
      <c r="A1481">
        <v>6.05</v>
      </c>
      <c r="B1481" t="s">
        <v>1293</v>
      </c>
      <c r="C1481">
        <v>2017</v>
      </c>
    </row>
    <row r="1482" spans="1:3">
      <c r="A1482">
        <v>6.06</v>
      </c>
      <c r="B1482" t="s">
        <v>597</v>
      </c>
      <c r="C1482">
        <v>2018</v>
      </c>
    </row>
    <row r="1483" spans="1:3">
      <c r="A1483">
        <v>6.07</v>
      </c>
      <c r="B1483" t="s">
        <v>1296</v>
      </c>
      <c r="C1483">
        <v>2017</v>
      </c>
    </row>
    <row r="1484" spans="1:3">
      <c r="A1484">
        <v>6.08</v>
      </c>
      <c r="B1484" t="s">
        <v>1300</v>
      </c>
      <c r="C1484">
        <v>2017</v>
      </c>
    </row>
    <row r="1485" spans="1:3">
      <c r="A1485">
        <v>6.09</v>
      </c>
      <c r="B1485" t="s">
        <v>1301</v>
      </c>
      <c r="C1485">
        <v>2017</v>
      </c>
    </row>
    <row r="1486" spans="1:3">
      <c r="A1486">
        <v>6.1</v>
      </c>
      <c r="B1486" t="s">
        <v>1303</v>
      </c>
      <c r="C1486">
        <v>2017</v>
      </c>
    </row>
    <row r="1487" spans="1:3">
      <c r="A1487">
        <v>6.1099999999999994</v>
      </c>
      <c r="B1487" t="s">
        <v>1306</v>
      </c>
      <c r="C1487">
        <v>2017</v>
      </c>
    </row>
    <row r="1488" spans="1:3">
      <c r="A1488">
        <v>6.1199999999999992</v>
      </c>
      <c r="B1488" t="s">
        <v>1309</v>
      </c>
      <c r="C1488">
        <v>2017</v>
      </c>
    </row>
    <row r="1489" spans="1:3">
      <c r="A1489">
        <v>6.129999999999999</v>
      </c>
      <c r="B1489" t="s">
        <v>1310</v>
      </c>
      <c r="C1489">
        <v>2017</v>
      </c>
    </row>
    <row r="1490" spans="1:3">
      <c r="A1490">
        <v>6.1399999999999988</v>
      </c>
      <c r="B1490" t="s">
        <v>1312</v>
      </c>
      <c r="C1490">
        <v>2017</v>
      </c>
    </row>
    <row r="1491" spans="1:3">
      <c r="A1491">
        <v>6.1499999999999986</v>
      </c>
      <c r="B1491" t="s">
        <v>1314</v>
      </c>
      <c r="C1491">
        <v>2017</v>
      </c>
    </row>
    <row r="1492" spans="1:3">
      <c r="A1492">
        <v>6.16</v>
      </c>
      <c r="B1492" t="s">
        <v>78</v>
      </c>
      <c r="C1492">
        <v>2017</v>
      </c>
    </row>
    <row r="1493" spans="1:3">
      <c r="A1493">
        <v>6.17</v>
      </c>
      <c r="B1493" t="s">
        <v>884</v>
      </c>
      <c r="C1493">
        <v>2018</v>
      </c>
    </row>
    <row r="1494" spans="1:3">
      <c r="A1494">
        <v>6.18</v>
      </c>
      <c r="B1494" t="s">
        <v>349</v>
      </c>
      <c r="C1494">
        <v>2017</v>
      </c>
    </row>
    <row r="1495" spans="1:3">
      <c r="A1495">
        <v>6.1899999999999995</v>
      </c>
      <c r="B1495" t="s">
        <v>560</v>
      </c>
      <c r="C1495">
        <v>2017</v>
      </c>
    </row>
    <row r="1496" spans="1:3">
      <c r="A1496">
        <v>6.1999999999999993</v>
      </c>
      <c r="B1496" t="s">
        <v>558</v>
      </c>
      <c r="C1496">
        <v>2018</v>
      </c>
    </row>
    <row r="1497" spans="1:3">
      <c r="A1497">
        <v>6.2099999999999991</v>
      </c>
      <c r="B1497" t="s">
        <v>1321</v>
      </c>
      <c r="C1497">
        <v>2017</v>
      </c>
    </row>
    <row r="1498" spans="1:3">
      <c r="A1498">
        <v>6.2199999999999989</v>
      </c>
      <c r="B1498" t="s">
        <v>593</v>
      </c>
      <c r="C1498" t="s">
        <v>1336</v>
      </c>
    </row>
    <row r="1499" spans="1:3">
      <c r="A1499">
        <v>6.2299999999999986</v>
      </c>
      <c r="B1499" t="s">
        <v>1479</v>
      </c>
      <c r="C1499" t="s">
        <v>1336</v>
      </c>
    </row>
    <row r="1500" spans="1:3">
      <c r="A1500">
        <v>6.24</v>
      </c>
      <c r="B1500" t="s">
        <v>1480</v>
      </c>
      <c r="C1500" t="s">
        <v>1336</v>
      </c>
    </row>
    <row r="1501" spans="1:3">
      <c r="A1501">
        <v>6.25</v>
      </c>
      <c r="B1501" t="s">
        <v>368</v>
      </c>
      <c r="C1501">
        <v>2017</v>
      </c>
    </row>
    <row r="1502" spans="1:3">
      <c r="A1502">
        <v>7.01</v>
      </c>
      <c r="B1502" t="s">
        <v>0</v>
      </c>
      <c r="C1502">
        <v>2017</v>
      </c>
    </row>
    <row r="1503" spans="1:3">
      <c r="A1503">
        <v>7.02</v>
      </c>
      <c r="B1503" t="s">
        <v>831</v>
      </c>
      <c r="C1503">
        <v>2018</v>
      </c>
    </row>
    <row r="1504" spans="1:3">
      <c r="A1504">
        <v>7.03</v>
      </c>
      <c r="B1504" t="s">
        <v>1002</v>
      </c>
      <c r="C1504">
        <v>2018</v>
      </c>
    </row>
    <row r="1505" spans="1:3">
      <c r="A1505">
        <v>7.04</v>
      </c>
      <c r="B1505" t="s">
        <v>376</v>
      </c>
      <c r="C1505">
        <v>2017</v>
      </c>
    </row>
    <row r="1506" spans="1:3">
      <c r="A1506">
        <v>7.05</v>
      </c>
      <c r="B1506" t="s">
        <v>1</v>
      </c>
      <c r="C1506">
        <v>2017</v>
      </c>
    </row>
    <row r="1507" spans="1:3">
      <c r="A1507">
        <v>7.06</v>
      </c>
      <c r="B1507" t="s">
        <v>429</v>
      </c>
      <c r="C1507" t="s">
        <v>546</v>
      </c>
    </row>
    <row r="1508" spans="1:3">
      <c r="A1508">
        <v>7.07</v>
      </c>
      <c r="B1508" t="s">
        <v>1005</v>
      </c>
      <c r="C1508" t="s">
        <v>546</v>
      </c>
    </row>
    <row r="1509" spans="1:3">
      <c r="A1509">
        <v>7.08</v>
      </c>
      <c r="B1509" t="s">
        <v>623</v>
      </c>
      <c r="C1509" t="s">
        <v>546</v>
      </c>
    </row>
    <row r="1510" spans="1:3">
      <c r="A1510">
        <v>7.09</v>
      </c>
      <c r="B1510" t="s">
        <v>568</v>
      </c>
      <c r="C1510">
        <v>2017</v>
      </c>
    </row>
    <row r="1511" spans="1:3">
      <c r="A1511">
        <v>7.1</v>
      </c>
      <c r="B1511" t="s">
        <v>646</v>
      </c>
      <c r="C1511">
        <v>2017</v>
      </c>
    </row>
    <row r="1512" spans="1:3">
      <c r="A1512">
        <v>7.11</v>
      </c>
      <c r="B1512" t="s">
        <v>650</v>
      </c>
      <c r="C1512" t="s">
        <v>546</v>
      </c>
    </row>
    <row r="1513" spans="1:3">
      <c r="A1513">
        <v>7.12</v>
      </c>
      <c r="B1513" t="s">
        <v>1009</v>
      </c>
      <c r="C1513">
        <v>2018</v>
      </c>
    </row>
    <row r="1514" spans="1:3">
      <c r="A1514">
        <v>7.13</v>
      </c>
      <c r="B1514" t="s">
        <v>1024</v>
      </c>
      <c r="C1514">
        <v>2018</v>
      </c>
    </row>
    <row r="1515" spans="1:3">
      <c r="A1515">
        <v>7.14</v>
      </c>
      <c r="B1515" t="s">
        <v>1412</v>
      </c>
      <c r="C1515">
        <v>2017</v>
      </c>
    </row>
    <row r="1516" spans="1:3">
      <c r="A1516">
        <v>7.15</v>
      </c>
      <c r="B1516" t="s">
        <v>68</v>
      </c>
      <c r="C1516">
        <v>2017</v>
      </c>
    </row>
    <row r="1517" spans="1:3">
      <c r="A1517">
        <v>7.16</v>
      </c>
      <c r="B1517" t="s">
        <v>13</v>
      </c>
      <c r="C1517">
        <v>2017</v>
      </c>
    </row>
    <row r="1518" spans="1:3">
      <c r="A1518">
        <v>7.17</v>
      </c>
      <c r="B1518" t="s">
        <v>383</v>
      </c>
      <c r="C1518">
        <v>2017</v>
      </c>
    </row>
    <row r="1519" spans="1:3">
      <c r="A1519">
        <v>7.18</v>
      </c>
      <c r="B1519" t="s">
        <v>1415</v>
      </c>
      <c r="C1519">
        <v>2017</v>
      </c>
    </row>
    <row r="1520" spans="1:3">
      <c r="A1520">
        <v>7.19</v>
      </c>
      <c r="B1520" t="s">
        <v>17</v>
      </c>
      <c r="C1520" t="s">
        <v>546</v>
      </c>
    </row>
    <row r="1521" spans="1:3">
      <c r="A1521">
        <v>7.2</v>
      </c>
      <c r="B1521" t="s">
        <v>183</v>
      </c>
      <c r="C1521" t="s">
        <v>546</v>
      </c>
    </row>
    <row r="1522" spans="1:3">
      <c r="A1522">
        <v>7.21</v>
      </c>
      <c r="B1522" t="s">
        <v>599</v>
      </c>
      <c r="C1522" t="s">
        <v>546</v>
      </c>
    </row>
    <row r="1523" spans="1:3">
      <c r="A1523">
        <v>7.22</v>
      </c>
      <c r="B1523" t="s">
        <v>178</v>
      </c>
      <c r="C1523" t="s">
        <v>546</v>
      </c>
    </row>
    <row r="1524" spans="1:3">
      <c r="A1524">
        <v>7.23</v>
      </c>
      <c r="B1524" t="s">
        <v>1006</v>
      </c>
      <c r="C1524" t="s">
        <v>546</v>
      </c>
    </row>
    <row r="1525" spans="1:3">
      <c r="A1525">
        <v>7.24</v>
      </c>
      <c r="B1525" t="s">
        <v>2</v>
      </c>
      <c r="C1525" t="s">
        <v>546</v>
      </c>
    </row>
    <row r="1526" spans="1:3">
      <c r="A1526">
        <v>7.25</v>
      </c>
      <c r="B1526" t="s">
        <v>817</v>
      </c>
      <c r="C1526">
        <v>2018</v>
      </c>
    </row>
    <row r="1527" spans="1:3">
      <c r="A1527">
        <v>7.26</v>
      </c>
      <c r="B1527" t="s">
        <v>812</v>
      </c>
      <c r="C1527">
        <v>2018</v>
      </c>
    </row>
    <row r="1528" spans="1:3">
      <c r="A1528">
        <v>7.27</v>
      </c>
      <c r="B1528" t="s">
        <v>814</v>
      </c>
      <c r="C1528">
        <v>2018</v>
      </c>
    </row>
    <row r="1529" spans="1:3">
      <c r="A1529">
        <v>7.28</v>
      </c>
      <c r="B1529" t="s">
        <v>816</v>
      </c>
      <c r="C1529">
        <v>2018</v>
      </c>
    </row>
    <row r="1530" spans="1:3">
      <c r="A1530">
        <v>7.29</v>
      </c>
      <c r="B1530" t="s">
        <v>818</v>
      </c>
      <c r="C1530">
        <v>2018</v>
      </c>
    </row>
    <row r="1531" spans="1:3">
      <c r="A1531">
        <v>7.3</v>
      </c>
      <c r="B1531" t="s">
        <v>813</v>
      </c>
      <c r="C1531">
        <v>2018</v>
      </c>
    </row>
    <row r="1532" spans="1:3">
      <c r="A1532">
        <v>7.31</v>
      </c>
      <c r="B1532" t="s">
        <v>819</v>
      </c>
      <c r="C1532">
        <v>2018</v>
      </c>
    </row>
    <row r="1533" spans="1:3">
      <c r="A1533">
        <v>7.32</v>
      </c>
      <c r="B1533" t="s">
        <v>815</v>
      </c>
      <c r="C1533">
        <v>2018</v>
      </c>
    </row>
    <row r="1534" spans="1:3">
      <c r="A1534">
        <v>7.33</v>
      </c>
      <c r="B1534" t="s">
        <v>873</v>
      </c>
      <c r="C1534">
        <v>2018</v>
      </c>
    </row>
    <row r="1535" spans="1:3">
      <c r="A1535">
        <v>7.34</v>
      </c>
      <c r="B1535" t="s">
        <v>875</v>
      </c>
      <c r="C1535">
        <v>2018</v>
      </c>
    </row>
    <row r="1536" spans="1:3">
      <c r="A1536">
        <v>7.35</v>
      </c>
      <c r="B1536" t="s">
        <v>3</v>
      </c>
      <c r="C1536">
        <v>2017</v>
      </c>
    </row>
    <row r="1537" spans="1:3">
      <c r="A1537">
        <v>8.01</v>
      </c>
      <c r="B1537" t="s">
        <v>19</v>
      </c>
      <c r="C1537">
        <v>2018</v>
      </c>
    </row>
    <row r="1538" spans="1:3">
      <c r="A1538">
        <v>8.02</v>
      </c>
      <c r="B1538" t="s">
        <v>39</v>
      </c>
      <c r="C1538">
        <v>2018</v>
      </c>
    </row>
    <row r="1539" spans="1:3">
      <c r="A1539">
        <v>8.0299999999999994</v>
      </c>
      <c r="B1539" t="s">
        <v>338</v>
      </c>
      <c r="C1539">
        <v>2018</v>
      </c>
    </row>
    <row r="1540" spans="1:3">
      <c r="A1540">
        <v>8.0399999999999991</v>
      </c>
      <c r="B1540" t="s">
        <v>1012</v>
      </c>
      <c r="C1540">
        <v>2018</v>
      </c>
    </row>
    <row r="1541" spans="1:3">
      <c r="A1541">
        <v>8.0499999999999989</v>
      </c>
      <c r="B1541" t="s">
        <v>337</v>
      </c>
      <c r="C1541" t="s">
        <v>1336</v>
      </c>
    </row>
    <row r="1542" spans="1:3">
      <c r="A1542">
        <v>8.0599999999999987</v>
      </c>
      <c r="B1542" t="s">
        <v>1010</v>
      </c>
      <c r="C1542" t="s">
        <v>1336</v>
      </c>
    </row>
    <row r="1543" spans="1:3">
      <c r="A1543">
        <v>8.0699999999999985</v>
      </c>
      <c r="B1543" t="s">
        <v>1011</v>
      </c>
      <c r="C1543" t="s">
        <v>1336</v>
      </c>
    </row>
    <row r="1544" spans="1:3">
      <c r="A1544">
        <v>8.0799999999999983</v>
      </c>
      <c r="B1544" t="s">
        <v>665</v>
      </c>
      <c r="C1544" t="s">
        <v>1336</v>
      </c>
    </row>
    <row r="1545" spans="1:3">
      <c r="A1545">
        <v>8.0899999999999981</v>
      </c>
      <c r="B1545" t="s">
        <v>668</v>
      </c>
      <c r="C1545" t="s">
        <v>1336</v>
      </c>
    </row>
    <row r="1546" spans="1:3">
      <c r="A1546">
        <v>8.0999999999999979</v>
      </c>
      <c r="B1546" t="s">
        <v>669</v>
      </c>
      <c r="C1546" t="s">
        <v>1336</v>
      </c>
    </row>
    <row r="1547" spans="1:3">
      <c r="A1547">
        <v>8.1099999999999977</v>
      </c>
      <c r="B1547" t="s">
        <v>673</v>
      </c>
      <c r="C1547" t="s">
        <v>1336</v>
      </c>
    </row>
    <row r="1548" spans="1:3">
      <c r="A1548">
        <v>8.1199999999999974</v>
      </c>
      <c r="B1548" t="s">
        <v>1482</v>
      </c>
      <c r="C1548" t="s">
        <v>1336</v>
      </c>
    </row>
    <row r="1549" spans="1:3">
      <c r="A1549">
        <v>8.1299999999999972</v>
      </c>
      <c r="B1549" t="s">
        <v>1483</v>
      </c>
      <c r="C1549" t="s">
        <v>1336</v>
      </c>
    </row>
    <row r="1550" spans="1:3">
      <c r="A1550">
        <v>9.01</v>
      </c>
      <c r="B1550" t="s">
        <v>364</v>
      </c>
      <c r="C1550">
        <v>2017</v>
      </c>
    </row>
    <row r="1551" spans="1:3">
      <c r="A1551">
        <v>9.02</v>
      </c>
      <c r="B1551" t="s">
        <v>48</v>
      </c>
      <c r="C1551">
        <v>2018</v>
      </c>
    </row>
    <row r="1552" spans="1:3">
      <c r="A1552">
        <v>9.0299999999999994</v>
      </c>
      <c r="B1552" t="s">
        <v>438</v>
      </c>
      <c r="C1552">
        <v>2018</v>
      </c>
    </row>
    <row r="1553" spans="1:3">
      <c r="A1553">
        <v>9.0399999999999991</v>
      </c>
      <c r="B1553" t="s">
        <v>405</v>
      </c>
      <c r="C1553">
        <v>2018</v>
      </c>
    </row>
    <row r="1554" spans="1:3">
      <c r="A1554">
        <v>9.0499999999999989</v>
      </c>
      <c r="B1554" t="s">
        <v>312</v>
      </c>
      <c r="C1554">
        <v>2018</v>
      </c>
    </row>
    <row r="1555" spans="1:3">
      <c r="A1555">
        <v>9.0599999999999987</v>
      </c>
      <c r="B1555" t="s">
        <v>1427</v>
      </c>
      <c r="C1555" t="s">
        <v>546</v>
      </c>
    </row>
    <row r="1556" spans="1:3">
      <c r="A1556">
        <v>9.0699999999999985</v>
      </c>
      <c r="B1556" t="s">
        <v>1484</v>
      </c>
      <c r="C1556" t="s">
        <v>546</v>
      </c>
    </row>
    <row r="1557" spans="1:3">
      <c r="A1557">
        <v>9.0799999999999983</v>
      </c>
      <c r="B1557" t="s">
        <v>587</v>
      </c>
      <c r="C1557" t="s">
        <v>546</v>
      </c>
    </row>
    <row r="1558" spans="1:3">
      <c r="A1558">
        <v>9.0899999999999981</v>
      </c>
      <c r="B1558" t="s">
        <v>919</v>
      </c>
      <c r="C1558">
        <v>2018</v>
      </c>
    </row>
    <row r="1559" spans="1:3">
      <c r="A1559">
        <v>9.0999999999999979</v>
      </c>
      <c r="B1559" t="s">
        <v>369</v>
      </c>
      <c r="C1559" t="s">
        <v>546</v>
      </c>
    </row>
    <row r="1560" spans="1:3">
      <c r="A1560">
        <v>9.1099999999999977</v>
      </c>
      <c r="B1560" t="s">
        <v>370</v>
      </c>
      <c r="C1560" t="s">
        <v>546</v>
      </c>
    </row>
    <row r="1561" spans="1:3">
      <c r="A1561">
        <v>10.01</v>
      </c>
      <c r="B1561" t="s">
        <v>302</v>
      </c>
      <c r="C1561">
        <v>2018</v>
      </c>
    </row>
    <row r="1562" spans="1:3">
      <c r="A1562">
        <v>10.02</v>
      </c>
      <c r="B1562" t="s">
        <v>69</v>
      </c>
      <c r="C1562">
        <v>2018</v>
      </c>
    </row>
    <row r="1563" spans="1:3">
      <c r="A1563">
        <v>10.029999999999999</v>
      </c>
      <c r="B1563" t="s">
        <v>332</v>
      </c>
      <c r="C1563" t="s">
        <v>1336</v>
      </c>
    </row>
    <row r="1564" spans="1:3">
      <c r="A1564">
        <v>10.039999999999999</v>
      </c>
      <c r="B1564" t="s">
        <v>521</v>
      </c>
      <c r="C1564" t="s">
        <v>1336</v>
      </c>
    </row>
    <row r="1565" spans="1:3">
      <c r="A1565">
        <v>10.049999999999999</v>
      </c>
      <c r="B1565" t="s">
        <v>850</v>
      </c>
      <c r="C1565">
        <v>2018</v>
      </c>
    </row>
    <row r="1566" spans="1:3">
      <c r="A1566">
        <v>10.059999999999999</v>
      </c>
      <c r="B1566" t="s">
        <v>305</v>
      </c>
      <c r="C1566">
        <v>2018</v>
      </c>
    </row>
    <row r="1567" spans="1:3">
      <c r="A1567">
        <v>10.069999999999999</v>
      </c>
      <c r="B1567" t="s">
        <v>922</v>
      </c>
      <c r="C1567">
        <v>2018</v>
      </c>
    </row>
    <row r="1568" spans="1:3">
      <c r="A1568">
        <v>10.079999999999998</v>
      </c>
      <c r="B1568" t="s">
        <v>1434</v>
      </c>
      <c r="C1568">
        <v>2018</v>
      </c>
    </row>
    <row r="1569" spans="1:3">
      <c r="A1569">
        <v>10.089999999999998</v>
      </c>
      <c r="B1569" t="s">
        <v>367</v>
      </c>
      <c r="C1569" t="s">
        <v>1336</v>
      </c>
    </row>
    <row r="1570" spans="1:3">
      <c r="A1570">
        <v>10.099999999999998</v>
      </c>
      <c r="B1570" t="s">
        <v>190</v>
      </c>
      <c r="C1570">
        <v>2018</v>
      </c>
    </row>
    <row r="1571" spans="1:3">
      <c r="A1571">
        <v>10.109999999999998</v>
      </c>
      <c r="B1571" t="s">
        <v>493</v>
      </c>
      <c r="C1571" t="s">
        <v>1336</v>
      </c>
    </row>
    <row r="1572" spans="1:3">
      <c r="A1572">
        <v>11.01</v>
      </c>
      <c r="B1572" t="s">
        <v>875</v>
      </c>
      <c r="C1572">
        <v>2018</v>
      </c>
    </row>
    <row r="1573" spans="1:3">
      <c r="A1573">
        <v>11.02</v>
      </c>
      <c r="B1573" t="s">
        <v>873</v>
      </c>
      <c r="C1573">
        <v>2018</v>
      </c>
    </row>
    <row r="1574" spans="1:3">
      <c r="A1574">
        <v>11.03</v>
      </c>
      <c r="B1574" t="s">
        <v>1438</v>
      </c>
      <c r="C1574">
        <v>2018</v>
      </c>
    </row>
    <row r="1575" spans="1:3">
      <c r="A1575">
        <v>11.04</v>
      </c>
      <c r="B1575" t="s">
        <v>489</v>
      </c>
      <c r="C1575">
        <v>2018</v>
      </c>
    </row>
    <row r="1576" spans="1:3">
      <c r="A1576">
        <v>11.05</v>
      </c>
      <c r="B1576" t="s">
        <v>1022</v>
      </c>
      <c r="C1576">
        <v>2018</v>
      </c>
    </row>
    <row r="1577" spans="1:3">
      <c r="A1577">
        <v>11.06</v>
      </c>
      <c r="B1577" t="s">
        <v>511</v>
      </c>
      <c r="C1577">
        <v>2018</v>
      </c>
    </row>
    <row r="1578" spans="1:3">
      <c r="A1578">
        <v>11.07</v>
      </c>
      <c r="B1578" t="s">
        <v>523</v>
      </c>
      <c r="C1578" t="s">
        <v>1336</v>
      </c>
    </row>
    <row r="1579" spans="1:3">
      <c r="A1579">
        <v>11.08</v>
      </c>
      <c r="B1579" t="s">
        <v>552</v>
      </c>
      <c r="C1579" t="s">
        <v>1336</v>
      </c>
    </row>
  </sheetData>
  <autoFilter ref="G1:K556" xr:uid="{00000000-0009-0000-0000-00000B000000}"/>
  <customSheetViews>
    <customSheetView guid="{342038D5-E313-4A7C-9BAB-AA0E44EBACF9}" showAutoFilter="1" state="hidden" topLeftCell="C498">
      <selection activeCell="I556" sqref="I556"/>
      <pageMargins left="0.7" right="0.7" top="0.75" bottom="0.75" header="0.3" footer="0.3"/>
      <pageSetup orientation="portrait" r:id="rId1"/>
      <autoFilter ref="G1:K556" xr:uid="{00000000-0000-0000-0000-000000000000}"/>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workbookViewId="0">
      <selection activeCell="D27" sqref="D27"/>
    </sheetView>
  </sheetViews>
  <sheetFormatPr defaultColWidth="9.140625" defaultRowHeight="15"/>
  <cols>
    <col min="1" max="1" width="18.85546875" style="82" bestFit="1" customWidth="1"/>
    <col min="2" max="2" width="13.85546875" style="82" bestFit="1" customWidth="1"/>
    <col min="3" max="3" width="13.85546875" style="82" customWidth="1"/>
    <col min="4" max="4" width="66.140625" style="82" customWidth="1"/>
    <col min="5" max="5" width="16.42578125" style="82" bestFit="1" customWidth="1"/>
    <col min="6" max="6" width="10.5703125" style="82" bestFit="1" customWidth="1"/>
    <col min="7" max="16384" width="9.140625" style="82"/>
  </cols>
  <sheetData>
    <row r="1" spans="1:7">
      <c r="A1" s="80" t="s">
        <v>949</v>
      </c>
      <c r="B1" s="80" t="s">
        <v>950</v>
      </c>
      <c r="C1" s="81" t="s">
        <v>951</v>
      </c>
      <c r="D1" s="80" t="s">
        <v>952</v>
      </c>
      <c r="E1" s="81" t="s">
        <v>953</v>
      </c>
      <c r="F1" s="81" t="s">
        <v>752</v>
      </c>
      <c r="G1" s="81" t="s">
        <v>954</v>
      </c>
    </row>
    <row r="2" spans="1:7">
      <c r="A2" s="82" t="s">
        <v>855</v>
      </c>
      <c r="B2" s="82" t="s">
        <v>955</v>
      </c>
      <c r="C2" s="82" t="s">
        <v>756</v>
      </c>
      <c r="D2" s="83" t="s">
        <v>956</v>
      </c>
      <c r="E2" s="82" t="s">
        <v>957</v>
      </c>
      <c r="F2" s="84">
        <v>42826</v>
      </c>
      <c r="G2" s="82" t="s">
        <v>958</v>
      </c>
    </row>
    <row r="3" spans="1:7">
      <c r="A3" s="82" t="s">
        <v>855</v>
      </c>
      <c r="B3" s="82" t="s">
        <v>959</v>
      </c>
      <c r="C3" s="82" t="s">
        <v>960</v>
      </c>
      <c r="D3" s="83" t="s">
        <v>956</v>
      </c>
      <c r="E3" s="82" t="s">
        <v>957</v>
      </c>
      <c r="F3" s="84">
        <v>42826</v>
      </c>
      <c r="G3" s="82" t="s">
        <v>958</v>
      </c>
    </row>
    <row r="4" spans="1:7" ht="30">
      <c r="A4" s="82" t="s">
        <v>859</v>
      </c>
      <c r="B4" s="82" t="s">
        <v>961</v>
      </c>
      <c r="C4" s="82" t="s">
        <v>962</v>
      </c>
      <c r="D4" s="83" t="s">
        <v>963</v>
      </c>
      <c r="E4" s="82" t="s">
        <v>957</v>
      </c>
      <c r="F4" s="84">
        <v>42826</v>
      </c>
      <c r="G4" s="82" t="s">
        <v>958</v>
      </c>
    </row>
    <row r="5" spans="1:7" ht="30">
      <c r="A5" s="82" t="s">
        <v>859</v>
      </c>
      <c r="B5" s="82" t="s">
        <v>964</v>
      </c>
      <c r="C5" s="82" t="s">
        <v>962</v>
      </c>
      <c r="D5" s="83" t="s">
        <v>965</v>
      </c>
      <c r="E5" s="82" t="s">
        <v>957</v>
      </c>
      <c r="F5" s="84">
        <v>42826</v>
      </c>
      <c r="G5" s="82" t="s">
        <v>958</v>
      </c>
    </row>
    <row r="6" spans="1:7" ht="30">
      <c r="A6" s="82" t="s">
        <v>859</v>
      </c>
      <c r="B6" s="82" t="s">
        <v>966</v>
      </c>
      <c r="C6" s="82" t="s">
        <v>962</v>
      </c>
      <c r="D6" s="83" t="s">
        <v>967</v>
      </c>
      <c r="E6" s="82" t="s">
        <v>957</v>
      </c>
      <c r="F6" s="84">
        <v>42826</v>
      </c>
      <c r="G6" s="82" t="s">
        <v>958</v>
      </c>
    </row>
    <row r="7" spans="1:7" ht="30">
      <c r="A7" s="82" t="s">
        <v>859</v>
      </c>
      <c r="B7" s="82" t="s">
        <v>968</v>
      </c>
      <c r="C7" s="82" t="s">
        <v>962</v>
      </c>
      <c r="D7" s="83" t="s">
        <v>969</v>
      </c>
      <c r="E7" s="82" t="s">
        <v>957</v>
      </c>
      <c r="F7" s="84">
        <v>42826</v>
      </c>
      <c r="G7" s="82" t="s">
        <v>958</v>
      </c>
    </row>
    <row r="8" spans="1:7">
      <c r="A8" s="82" t="s">
        <v>143</v>
      </c>
      <c r="B8" s="82" t="s">
        <v>970</v>
      </c>
      <c r="C8" s="82" t="s">
        <v>962</v>
      </c>
      <c r="D8" s="83" t="s">
        <v>971</v>
      </c>
      <c r="E8" s="82" t="s">
        <v>957</v>
      </c>
      <c r="F8" s="84">
        <v>42826</v>
      </c>
      <c r="G8" s="82" t="s">
        <v>958</v>
      </c>
    </row>
    <row r="9" spans="1:7">
      <c r="A9" s="82" t="s">
        <v>783</v>
      </c>
      <c r="B9" s="82" t="s">
        <v>972</v>
      </c>
      <c r="C9" s="82" t="s">
        <v>973</v>
      </c>
      <c r="D9" s="82" t="s">
        <v>974</v>
      </c>
      <c r="E9" s="82" t="s">
        <v>957</v>
      </c>
      <c r="F9" s="84">
        <v>42826</v>
      </c>
      <c r="G9" s="82" t="s">
        <v>975</v>
      </c>
    </row>
    <row r="10" spans="1:7">
      <c r="A10" s="82" t="s">
        <v>783</v>
      </c>
      <c r="B10" s="82" t="s">
        <v>972</v>
      </c>
      <c r="C10" s="82" t="s">
        <v>973</v>
      </c>
      <c r="D10" s="82" t="s">
        <v>974</v>
      </c>
      <c r="E10" s="82" t="s">
        <v>976</v>
      </c>
      <c r="F10" s="84">
        <v>42826</v>
      </c>
      <c r="G10" s="82" t="s">
        <v>975</v>
      </c>
    </row>
    <row r="11" spans="1:7">
      <c r="A11" s="82" t="s">
        <v>783</v>
      </c>
      <c r="B11" s="82" t="s">
        <v>977</v>
      </c>
      <c r="C11" s="82" t="s">
        <v>973</v>
      </c>
      <c r="D11" s="82" t="s">
        <v>978</v>
      </c>
      <c r="E11" s="82" t="s">
        <v>957</v>
      </c>
      <c r="F11" s="84">
        <v>42826</v>
      </c>
      <c r="G11" s="82" t="s">
        <v>979</v>
      </c>
    </row>
    <row r="12" spans="1:7">
      <c r="A12" s="82" t="s">
        <v>783</v>
      </c>
      <c r="B12" s="82" t="s">
        <v>977</v>
      </c>
      <c r="C12" s="82" t="s">
        <v>973</v>
      </c>
      <c r="D12" s="82" t="s">
        <v>978</v>
      </c>
      <c r="E12" s="82" t="s">
        <v>976</v>
      </c>
      <c r="F12" s="84">
        <v>42826</v>
      </c>
      <c r="G12" s="82" t="s">
        <v>979</v>
      </c>
    </row>
    <row r="13" spans="1:7">
      <c r="A13" s="82" t="s">
        <v>891</v>
      </c>
      <c r="B13" s="82" t="s">
        <v>980</v>
      </c>
      <c r="C13" s="82" t="s">
        <v>981</v>
      </c>
      <c r="D13" s="82" t="s">
        <v>982</v>
      </c>
      <c r="E13" s="82" t="s">
        <v>976</v>
      </c>
      <c r="F13" s="84">
        <v>42826</v>
      </c>
      <c r="G13" s="82" t="s">
        <v>983</v>
      </c>
    </row>
    <row r="14" spans="1:7">
      <c r="A14" s="82" t="s">
        <v>891</v>
      </c>
      <c r="B14" s="82" t="s">
        <v>980</v>
      </c>
      <c r="C14" s="82" t="s">
        <v>981</v>
      </c>
      <c r="D14" s="82" t="s">
        <v>982</v>
      </c>
      <c r="E14" s="82" t="s">
        <v>957</v>
      </c>
      <c r="F14" s="84">
        <v>42826</v>
      </c>
      <c r="G14" s="82" t="s">
        <v>983</v>
      </c>
    </row>
    <row r="15" spans="1:7">
      <c r="A15" s="82" t="s">
        <v>881</v>
      </c>
      <c r="B15" s="82" t="s">
        <v>984</v>
      </c>
      <c r="C15" s="82" t="s">
        <v>756</v>
      </c>
      <c r="D15" s="82" t="s">
        <v>985</v>
      </c>
      <c r="E15" s="82" t="s">
        <v>976</v>
      </c>
      <c r="F15" s="84">
        <v>42826</v>
      </c>
      <c r="G15" s="82" t="s">
        <v>986</v>
      </c>
    </row>
    <row r="16" spans="1:7">
      <c r="A16" s="82" t="s">
        <v>881</v>
      </c>
      <c r="B16" s="82" t="s">
        <v>987</v>
      </c>
      <c r="C16" s="82" t="s">
        <v>756</v>
      </c>
      <c r="D16" s="82" t="s">
        <v>985</v>
      </c>
      <c r="E16" s="82" t="s">
        <v>976</v>
      </c>
      <c r="F16" s="84">
        <v>42826</v>
      </c>
      <c r="G16" s="82" t="s">
        <v>988</v>
      </c>
    </row>
    <row r="17" spans="1:7">
      <c r="A17" s="82" t="s">
        <v>446</v>
      </c>
      <c r="B17" s="82" t="s">
        <v>989</v>
      </c>
      <c r="C17" s="82" t="s">
        <v>981</v>
      </c>
      <c r="D17" s="82" t="s">
        <v>990</v>
      </c>
      <c r="E17" s="82" t="s">
        <v>957</v>
      </c>
      <c r="F17" s="84">
        <v>42826</v>
      </c>
      <c r="G17" s="82" t="s">
        <v>983</v>
      </c>
    </row>
    <row r="18" spans="1:7">
      <c r="A18" s="82" t="s">
        <v>446</v>
      </c>
      <c r="B18" s="82" t="s">
        <v>989</v>
      </c>
      <c r="C18" s="82" t="s">
        <v>981</v>
      </c>
      <c r="D18" s="82" t="s">
        <v>990</v>
      </c>
      <c r="E18" s="82" t="s">
        <v>976</v>
      </c>
      <c r="F18" s="84">
        <v>42826</v>
      </c>
      <c r="G18" s="82" t="s">
        <v>983</v>
      </c>
    </row>
    <row r="19" spans="1:7">
      <c r="A19" s="82" t="s">
        <v>446</v>
      </c>
      <c r="B19" s="82" t="s">
        <v>991</v>
      </c>
      <c r="C19" s="82" t="s">
        <v>981</v>
      </c>
      <c r="D19" s="82" t="s">
        <v>992</v>
      </c>
      <c r="E19" s="82" t="s">
        <v>957</v>
      </c>
      <c r="F19" s="84">
        <v>42826</v>
      </c>
      <c r="G19" s="82" t="s">
        <v>983</v>
      </c>
    </row>
    <row r="20" spans="1:7">
      <c r="A20" s="82" t="s">
        <v>446</v>
      </c>
      <c r="B20" s="82" t="s">
        <v>991</v>
      </c>
      <c r="C20" s="82" t="s">
        <v>981</v>
      </c>
      <c r="D20" s="82" t="s">
        <v>992</v>
      </c>
      <c r="E20" s="82" t="s">
        <v>976</v>
      </c>
      <c r="F20" s="84">
        <v>42826</v>
      </c>
      <c r="G20" s="82" t="s">
        <v>983</v>
      </c>
    </row>
    <row r="21" spans="1:7">
      <c r="A21" s="82" t="s">
        <v>446</v>
      </c>
      <c r="B21" s="82" t="s">
        <v>993</v>
      </c>
      <c r="C21" s="82" t="s">
        <v>981</v>
      </c>
      <c r="D21" s="82" t="s">
        <v>994</v>
      </c>
      <c r="E21" s="82" t="s">
        <v>976</v>
      </c>
      <c r="F21" s="84">
        <v>42826</v>
      </c>
      <c r="G21" s="82" t="s">
        <v>995</v>
      </c>
    </row>
    <row r="22" spans="1:7">
      <c r="A22" s="82" t="s">
        <v>446</v>
      </c>
      <c r="B22" s="82" t="s">
        <v>993</v>
      </c>
      <c r="C22" s="82" t="s">
        <v>981</v>
      </c>
      <c r="D22" s="82" t="s">
        <v>994</v>
      </c>
      <c r="E22" s="82" t="s">
        <v>957</v>
      </c>
      <c r="F22" s="84">
        <v>42826</v>
      </c>
      <c r="G22" s="82" t="s">
        <v>995</v>
      </c>
    </row>
  </sheetData>
  <customSheetViews>
    <customSheetView guid="{342038D5-E313-4A7C-9BAB-AA0E44EBACF9}" state="hidden">
      <selection activeCell="D27" sqref="D27"/>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79998168889431442"/>
    <pageSetUpPr autoPageBreaks="0" fitToPage="1"/>
  </sheetPr>
  <dimension ref="A1:Y442"/>
  <sheetViews>
    <sheetView zoomScaleNormal="100" workbookViewId="0">
      <pane ySplit="2" topLeftCell="A15" activePane="bottomLeft" state="frozen"/>
      <selection pane="bottomLeft" activeCell="N2" sqref="N1:R1048576"/>
    </sheetView>
  </sheetViews>
  <sheetFormatPr defaultColWidth="76.42578125" defaultRowHeight="12.75"/>
  <cols>
    <col min="1" max="1" width="13.5703125" style="10" customWidth="1"/>
    <col min="2" max="2" width="6.85546875" style="16" customWidth="1"/>
    <col min="3" max="3" width="9.85546875" style="16" customWidth="1"/>
    <col min="4" max="4" width="9.5703125" style="16" customWidth="1"/>
    <col min="5" max="5" width="11.42578125" style="16" customWidth="1"/>
    <col min="6" max="6" width="8.85546875" style="16" customWidth="1"/>
    <col min="7" max="7" width="7.5703125" style="16" customWidth="1"/>
    <col min="8" max="8" width="15.42578125" style="17" customWidth="1"/>
    <col min="9" max="9" width="8.42578125" style="31" bestFit="1" customWidth="1"/>
    <col min="10" max="10" width="12.5703125" style="16" customWidth="1"/>
    <col min="11" max="11" width="8.42578125" style="16" bestFit="1" customWidth="1"/>
    <col min="12" max="13" width="10.42578125" style="17" customWidth="1"/>
    <col min="14" max="14" width="49.140625" style="17" customWidth="1"/>
    <col min="15" max="15" width="14.140625" style="31" hidden="1" customWidth="1"/>
    <col min="16" max="16" width="31.5703125" style="31" hidden="1" customWidth="1"/>
    <col min="17" max="17" width="25.5703125" style="31" hidden="1" customWidth="1"/>
    <col min="18" max="18" width="18.85546875" style="31" bestFit="1" customWidth="1"/>
    <col min="19" max="19" width="14.5703125" style="23" bestFit="1" customWidth="1"/>
    <col min="20" max="20" width="21.5703125" style="10" customWidth="1"/>
    <col min="21" max="21" width="33" style="18" customWidth="1"/>
    <col min="22" max="22" width="13.85546875" style="19" customWidth="1"/>
    <col min="23" max="23" width="13.140625" style="10" customWidth="1"/>
    <col min="24" max="24" width="16.5703125" style="18" bestFit="1" customWidth="1"/>
    <col min="25" max="25" width="10.42578125" style="10" bestFit="1" customWidth="1"/>
    <col min="26" max="16384" width="76.42578125" style="10"/>
  </cols>
  <sheetData>
    <row r="1" spans="1:25" s="20" customFormat="1" ht="16.5" customHeight="1">
      <c r="A1" s="571" t="s">
        <v>410</v>
      </c>
      <c r="B1" s="571"/>
      <c r="C1" s="571"/>
      <c r="D1" s="571"/>
      <c r="E1" s="571"/>
      <c r="F1" s="571"/>
      <c r="G1" s="3"/>
      <c r="H1" s="572" t="s">
        <v>411</v>
      </c>
      <c r="I1" s="573"/>
      <c r="J1" s="573"/>
      <c r="K1" s="573"/>
      <c r="L1" s="573"/>
      <c r="M1" s="573"/>
      <c r="N1" s="573"/>
      <c r="O1" s="573"/>
      <c r="P1" s="573"/>
      <c r="Q1" s="573"/>
      <c r="R1" s="574"/>
      <c r="S1" s="46" t="s">
        <v>436</v>
      </c>
    </row>
    <row r="2" spans="1:25" s="25" customFormat="1" ht="46.5" customHeight="1">
      <c r="A2" s="4" t="s">
        <v>423</v>
      </c>
      <c r="B2" s="4" t="s">
        <v>176</v>
      </c>
      <c r="C2" s="4" t="s">
        <v>83</v>
      </c>
      <c r="D2" s="4" t="s">
        <v>170</v>
      </c>
      <c r="E2" s="4" t="s">
        <v>333</v>
      </c>
      <c r="F2" s="4" t="s">
        <v>351</v>
      </c>
      <c r="G2" s="5" t="s">
        <v>424</v>
      </c>
      <c r="H2" s="6" t="s">
        <v>422</v>
      </c>
      <c r="I2" s="6">
        <v>2017</v>
      </c>
      <c r="J2" s="7" t="s">
        <v>421</v>
      </c>
      <c r="K2" s="7">
        <v>2017</v>
      </c>
      <c r="L2" s="6" t="s">
        <v>441</v>
      </c>
      <c r="M2" s="6" t="s">
        <v>440</v>
      </c>
      <c r="N2" s="7" t="s">
        <v>328</v>
      </c>
      <c r="O2" s="51" t="s">
        <v>653</v>
      </c>
      <c r="P2" s="51" t="s">
        <v>663</v>
      </c>
      <c r="Q2" s="51" t="s">
        <v>664</v>
      </c>
      <c r="R2" s="7" t="s">
        <v>604</v>
      </c>
      <c r="S2" s="8" t="s">
        <v>437</v>
      </c>
    </row>
    <row r="3" spans="1:25" s="30" customFormat="1" ht="12.75" customHeight="1">
      <c r="A3" s="28" t="s">
        <v>166</v>
      </c>
      <c r="B3" s="28" t="s">
        <v>351</v>
      </c>
      <c r="C3" s="28"/>
      <c r="D3" s="28" t="s">
        <v>373</v>
      </c>
      <c r="E3" s="28"/>
      <c r="F3" s="28" t="s">
        <v>374</v>
      </c>
      <c r="G3" s="28"/>
      <c r="H3" s="29"/>
      <c r="I3" s="29" t="str">
        <f>IFERROR(MATCH(H3,#REF!,0),"no match")</f>
        <v>no match</v>
      </c>
      <c r="J3" s="29" t="s">
        <v>446</v>
      </c>
      <c r="K3" s="29" t="str">
        <f>IFERROR(MATCH(J3,#REF!,0),"no match")</f>
        <v>no match</v>
      </c>
      <c r="L3" s="29"/>
      <c r="M3" s="29" t="s">
        <v>168</v>
      </c>
      <c r="N3" s="12" t="s">
        <v>381</v>
      </c>
      <c r="O3" s="52"/>
      <c r="P3" s="52" t="s">
        <v>381</v>
      </c>
      <c r="Q3" s="52"/>
      <c r="R3" s="12" t="s">
        <v>606</v>
      </c>
      <c r="S3" s="21" t="s">
        <v>603</v>
      </c>
      <c r="V3" s="14"/>
      <c r="W3" s="14"/>
      <c r="X3" s="14"/>
      <c r="Y3" s="14"/>
    </row>
    <row r="4" spans="1:25" s="30" customFormat="1" ht="12.75" customHeight="1">
      <c r="A4" s="28" t="s">
        <v>167</v>
      </c>
      <c r="B4" s="28" t="s">
        <v>351</v>
      </c>
      <c r="C4" s="28"/>
      <c r="D4" s="28"/>
      <c r="E4" s="28"/>
      <c r="F4" s="28" t="s">
        <v>374</v>
      </c>
      <c r="G4" s="28"/>
      <c r="H4" s="28"/>
      <c r="I4" s="29" t="str">
        <f>IFERROR(MATCH(H4,#REF!,0),"no match")</f>
        <v>no match</v>
      </c>
      <c r="J4" s="29" t="s">
        <v>418</v>
      </c>
      <c r="K4" s="29" t="str">
        <f>IFERROR(MATCH(J4,#REF!,0),"no match")</f>
        <v>no match</v>
      </c>
      <c r="L4" s="11" t="s">
        <v>484</v>
      </c>
      <c r="M4" s="28" t="s">
        <v>357</v>
      </c>
      <c r="N4" s="11" t="s">
        <v>361</v>
      </c>
      <c r="O4" s="53" t="s">
        <v>654</v>
      </c>
      <c r="P4" s="53" t="s">
        <v>727</v>
      </c>
      <c r="Q4" s="53" t="s">
        <v>727</v>
      </c>
      <c r="R4" s="11" t="s">
        <v>614</v>
      </c>
      <c r="S4" s="34" t="s">
        <v>602</v>
      </c>
      <c r="V4" s="14"/>
      <c r="W4" s="14"/>
      <c r="X4" s="14"/>
      <c r="Y4" s="14"/>
    </row>
    <row r="5" spans="1:25" s="30" customFormat="1" ht="12.75" customHeight="1">
      <c r="A5" s="28" t="s">
        <v>166</v>
      </c>
      <c r="B5" s="28" t="s">
        <v>351</v>
      </c>
      <c r="C5" s="28"/>
      <c r="D5" s="28" t="s">
        <v>373</v>
      </c>
      <c r="E5" s="28"/>
      <c r="F5" s="28" t="s">
        <v>374</v>
      </c>
      <c r="G5" s="28"/>
      <c r="H5" s="28"/>
      <c r="I5" s="29" t="str">
        <f>IFERROR(MATCH(H5,#REF!,0),"no match")</f>
        <v>no match</v>
      </c>
      <c r="J5" s="28" t="s">
        <v>168</v>
      </c>
      <c r="K5" s="29" t="str">
        <f>IFERROR(MATCH(J5,#REF!,0),"no match")</f>
        <v>no match</v>
      </c>
      <c r="L5" s="11" t="s">
        <v>485</v>
      </c>
      <c r="M5" s="28" t="s">
        <v>358</v>
      </c>
      <c r="N5" s="11" t="s">
        <v>362</v>
      </c>
      <c r="O5" s="53" t="s">
        <v>654</v>
      </c>
      <c r="P5" s="53" t="s">
        <v>728</v>
      </c>
      <c r="Q5" s="53" t="s">
        <v>728</v>
      </c>
      <c r="R5" s="11" t="s">
        <v>614</v>
      </c>
      <c r="S5" s="34" t="s">
        <v>602</v>
      </c>
    </row>
    <row r="6" spans="1:25" s="14" customFormat="1" ht="12.75" customHeight="1">
      <c r="A6" s="28" t="s">
        <v>167</v>
      </c>
      <c r="B6" s="28" t="s">
        <v>351</v>
      </c>
      <c r="C6" s="28"/>
      <c r="D6" s="28"/>
      <c r="E6" s="28"/>
      <c r="F6" s="28" t="s">
        <v>374</v>
      </c>
      <c r="G6" s="28"/>
      <c r="H6" s="28"/>
      <c r="I6" s="29" t="str">
        <f>IFERROR(MATCH(H6,#REF!,0),"no match")</f>
        <v>no match</v>
      </c>
      <c r="J6" s="28"/>
      <c r="K6" s="29" t="str">
        <f>IFERROR(MATCH(J6,#REF!,0),"no match")</f>
        <v>no match</v>
      </c>
      <c r="L6" s="11" t="s">
        <v>486</v>
      </c>
      <c r="M6" s="28" t="s">
        <v>447</v>
      </c>
      <c r="N6" s="11" t="s">
        <v>364</v>
      </c>
      <c r="O6" s="53"/>
      <c r="P6" s="53" t="s">
        <v>364</v>
      </c>
      <c r="Q6" s="53"/>
      <c r="R6" s="11" t="s">
        <v>615</v>
      </c>
      <c r="S6" s="34" t="s">
        <v>603</v>
      </c>
      <c r="V6" s="30"/>
      <c r="W6" s="30"/>
      <c r="X6" s="30"/>
      <c r="Y6" s="30"/>
    </row>
    <row r="7" spans="1:25" s="14" customFormat="1" ht="12.75" customHeight="1">
      <c r="A7" s="28" t="s">
        <v>167</v>
      </c>
      <c r="B7" s="28" t="s">
        <v>351</v>
      </c>
      <c r="C7" s="28"/>
      <c r="D7" s="28"/>
      <c r="E7" s="28"/>
      <c r="F7" s="28" t="s">
        <v>374</v>
      </c>
      <c r="G7" s="21"/>
      <c r="H7" s="11"/>
      <c r="I7" s="29" t="str">
        <f>IFERROR(MATCH(H7,#REF!,0),"no match")</f>
        <v>no match</v>
      </c>
      <c r="J7" s="11"/>
      <c r="K7" s="29" t="str">
        <f>IFERROR(MATCH(J7,#REF!,0),"no match")</f>
        <v>no match</v>
      </c>
      <c r="L7" s="11"/>
      <c r="M7" s="11" t="s">
        <v>428</v>
      </c>
      <c r="N7" s="11" t="s">
        <v>429</v>
      </c>
      <c r="O7" s="53" t="s">
        <v>655</v>
      </c>
      <c r="P7" s="53" t="s">
        <v>656</v>
      </c>
      <c r="Q7" s="53"/>
      <c r="R7" s="11" t="s">
        <v>607</v>
      </c>
      <c r="S7" s="21" t="s">
        <v>603</v>
      </c>
    </row>
    <row r="8" spans="1:25" s="14" customFormat="1" ht="12.75" customHeight="1">
      <c r="A8" s="28" t="s">
        <v>166</v>
      </c>
      <c r="B8" s="28" t="s">
        <v>351</v>
      </c>
      <c r="C8" s="28"/>
      <c r="D8" s="28" t="s">
        <v>373</v>
      </c>
      <c r="E8" s="28"/>
      <c r="F8" s="28" t="s">
        <v>374</v>
      </c>
      <c r="G8" s="28"/>
      <c r="H8" s="28"/>
      <c r="I8" s="29" t="str">
        <f>IFERROR(MATCH(H8,#REF!,0),"no match")</f>
        <v>no match</v>
      </c>
      <c r="J8" s="28" t="s">
        <v>168</v>
      </c>
      <c r="K8" s="29" t="str">
        <f>IFERROR(MATCH(J8,#REF!,0),"no match")</f>
        <v>no match</v>
      </c>
      <c r="L8" s="11"/>
      <c r="M8" s="28" t="s">
        <v>359</v>
      </c>
      <c r="N8" s="11" t="s">
        <v>644</v>
      </c>
      <c r="O8" s="53" t="s">
        <v>654</v>
      </c>
      <c r="P8" s="53" t="s">
        <v>730</v>
      </c>
      <c r="Q8" s="53" t="s">
        <v>730</v>
      </c>
      <c r="R8" s="11" t="s">
        <v>614</v>
      </c>
      <c r="S8" s="34" t="s">
        <v>602</v>
      </c>
    </row>
    <row r="9" spans="1:25" s="30" customFormat="1" ht="12.75" customHeight="1">
      <c r="A9" s="28" t="s">
        <v>166</v>
      </c>
      <c r="B9" s="28" t="s">
        <v>351</v>
      </c>
      <c r="C9" s="28"/>
      <c r="D9" s="28" t="s">
        <v>373</v>
      </c>
      <c r="E9" s="28"/>
      <c r="F9" s="28" t="s">
        <v>374</v>
      </c>
      <c r="G9" s="28"/>
      <c r="H9" s="28"/>
      <c r="I9" s="29" t="str">
        <f>IFERROR(MATCH(H9,#REF!,0),"no match")</f>
        <v>no match</v>
      </c>
      <c r="J9" s="28" t="s">
        <v>168</v>
      </c>
      <c r="K9" s="29" t="str">
        <f>IFERROR(MATCH(J9,#REF!,0),"no match")</f>
        <v>no match</v>
      </c>
      <c r="L9" s="11"/>
      <c r="M9" s="28" t="s">
        <v>360</v>
      </c>
      <c r="N9" s="11" t="s">
        <v>363</v>
      </c>
      <c r="O9" s="11" t="s">
        <v>654</v>
      </c>
      <c r="P9" s="11"/>
      <c r="Q9" s="11"/>
      <c r="R9" s="11" t="s">
        <v>614</v>
      </c>
      <c r="S9" s="34" t="s">
        <v>602</v>
      </c>
    </row>
    <row r="10" spans="1:25" s="30" customFormat="1" ht="12.75" customHeight="1">
      <c r="A10" s="28" t="s">
        <v>167</v>
      </c>
      <c r="B10" s="28" t="s">
        <v>351</v>
      </c>
      <c r="C10" s="28"/>
      <c r="D10" s="28"/>
      <c r="E10" s="28"/>
      <c r="F10" s="28" t="s">
        <v>374</v>
      </c>
      <c r="G10" s="28"/>
      <c r="H10" s="28"/>
      <c r="I10" s="29" t="str">
        <f>IFERROR(MATCH(H10,#REF!,0),"no match")</f>
        <v>no match</v>
      </c>
      <c r="J10" s="28"/>
      <c r="K10" s="29" t="str">
        <f>IFERROR(MATCH(J10,#REF!,0),"no match")</f>
        <v>no match</v>
      </c>
      <c r="L10" s="28"/>
      <c r="M10" s="28"/>
      <c r="N10" s="11" t="s">
        <v>365</v>
      </c>
      <c r="O10" s="53"/>
      <c r="P10" s="53" t="s">
        <v>711</v>
      </c>
      <c r="Q10" s="53"/>
      <c r="R10" s="11" t="s">
        <v>609</v>
      </c>
      <c r="S10" s="34" t="s">
        <v>603</v>
      </c>
      <c r="V10" s="14"/>
      <c r="W10" s="14"/>
      <c r="X10" s="14"/>
      <c r="Y10" s="14"/>
    </row>
    <row r="11" spans="1:25" s="30" customFormat="1" ht="12.75" customHeight="1">
      <c r="A11" s="28" t="s">
        <v>167</v>
      </c>
      <c r="B11" s="28" t="s">
        <v>351</v>
      </c>
      <c r="C11" s="28"/>
      <c r="D11" s="28"/>
      <c r="E11" s="28"/>
      <c r="F11" s="28" t="s">
        <v>374</v>
      </c>
      <c r="G11" s="28"/>
      <c r="H11" s="28"/>
      <c r="I11" s="29" t="str">
        <f>IFERROR(MATCH(H11,#REF!,0),"no match")</f>
        <v>no match</v>
      </c>
      <c r="J11" s="28"/>
      <c r="K11" s="29" t="str">
        <f>IFERROR(MATCH(J11,#REF!,0),"no match")</f>
        <v>no match</v>
      </c>
      <c r="L11" s="28"/>
      <c r="M11" s="28"/>
      <c r="N11" s="11" t="s">
        <v>366</v>
      </c>
      <c r="O11" s="53"/>
      <c r="P11" s="53" t="s">
        <v>731</v>
      </c>
      <c r="Q11" s="53"/>
      <c r="R11" s="11" t="s">
        <v>614</v>
      </c>
      <c r="S11" s="34" t="s">
        <v>603</v>
      </c>
    </row>
    <row r="12" spans="1:25" s="30" customFormat="1" ht="12.75" customHeight="1">
      <c r="A12" s="28" t="s">
        <v>167</v>
      </c>
      <c r="B12" s="28" t="s">
        <v>351</v>
      </c>
      <c r="C12" s="28"/>
      <c r="D12" s="28"/>
      <c r="E12" s="28"/>
      <c r="F12" s="28" t="s">
        <v>374</v>
      </c>
      <c r="G12" s="28"/>
      <c r="H12" s="28"/>
      <c r="I12" s="29" t="str">
        <f>IFERROR(MATCH(H12,#REF!,0),"no match")</f>
        <v>no match</v>
      </c>
      <c r="J12" s="28"/>
      <c r="K12" s="29" t="str">
        <f>IFERROR(MATCH(J12,#REF!,0),"no match")</f>
        <v>no match</v>
      </c>
      <c r="L12" s="28"/>
      <c r="M12" s="28"/>
      <c r="N12" s="11" t="s">
        <v>368</v>
      </c>
      <c r="O12" s="53" t="s">
        <v>654</v>
      </c>
      <c r="P12" s="53" t="s">
        <v>706</v>
      </c>
      <c r="Q12" s="53" t="s">
        <v>706</v>
      </c>
      <c r="R12" s="11" t="s">
        <v>614</v>
      </c>
      <c r="S12" s="34" t="s">
        <v>603</v>
      </c>
    </row>
    <row r="13" spans="1:25" s="30" customFormat="1" ht="12.75" customHeight="1">
      <c r="A13" s="28" t="s">
        <v>167</v>
      </c>
      <c r="B13" s="28" t="s">
        <v>351</v>
      </c>
      <c r="C13" s="28"/>
      <c r="D13" s="28"/>
      <c r="E13" s="28"/>
      <c r="F13" s="28" t="s">
        <v>374</v>
      </c>
      <c r="G13" s="28"/>
      <c r="H13" s="28"/>
      <c r="I13" s="29" t="str">
        <f>IFERROR(MATCH(H13,#REF!,0),"no match")</f>
        <v>no match</v>
      </c>
      <c r="J13" s="28"/>
      <c r="K13" s="29" t="str">
        <f>IFERROR(MATCH(J13,#REF!,0),"no match")</f>
        <v>no match</v>
      </c>
      <c r="L13" s="28"/>
      <c r="M13" s="28"/>
      <c r="N13" s="11" t="s">
        <v>369</v>
      </c>
      <c r="O13" s="53"/>
      <c r="P13" s="53" t="s">
        <v>738</v>
      </c>
      <c r="Q13" s="53"/>
      <c r="R13" s="11" t="s">
        <v>615</v>
      </c>
      <c r="S13" s="34" t="s">
        <v>603</v>
      </c>
      <c r="V13" s="14"/>
      <c r="W13" s="14"/>
      <c r="X13" s="14"/>
      <c r="Y13" s="14"/>
    </row>
    <row r="14" spans="1:25" s="30" customFormat="1" ht="12.75" customHeight="1">
      <c r="A14" s="28" t="s">
        <v>167</v>
      </c>
      <c r="B14" s="28" t="s">
        <v>351</v>
      </c>
      <c r="C14" s="28"/>
      <c r="D14" s="28"/>
      <c r="E14" s="28"/>
      <c r="F14" s="28" t="s">
        <v>374</v>
      </c>
      <c r="G14" s="28"/>
      <c r="H14" s="28"/>
      <c r="I14" s="29" t="str">
        <f>IFERROR(MATCH(H14,#REF!,0),"no match")</f>
        <v>no match</v>
      </c>
      <c r="J14" s="28"/>
      <c r="K14" s="29" t="str">
        <f>IFERROR(MATCH(J14,#REF!,0),"no match")</f>
        <v>no match</v>
      </c>
      <c r="L14" s="28"/>
      <c r="M14" s="28"/>
      <c r="N14" s="11" t="s">
        <v>370</v>
      </c>
      <c r="O14" s="11"/>
      <c r="P14" s="11"/>
      <c r="Q14" s="11"/>
      <c r="R14" s="11" t="s">
        <v>615</v>
      </c>
      <c r="S14" s="34" t="s">
        <v>603</v>
      </c>
      <c r="W14" s="32"/>
    </row>
    <row r="15" spans="1:25" s="30" customFormat="1" ht="12.75" customHeight="1">
      <c r="A15" s="28" t="s">
        <v>167</v>
      </c>
      <c r="B15" s="28" t="s">
        <v>351</v>
      </c>
      <c r="C15" s="28"/>
      <c r="D15" s="28"/>
      <c r="E15" s="28"/>
      <c r="F15" s="28" t="s">
        <v>374</v>
      </c>
      <c r="G15" s="28"/>
      <c r="H15" s="28"/>
      <c r="I15" s="29" t="str">
        <f>IFERROR(MATCH(H15,#REF!,0),"no match")</f>
        <v>no match</v>
      </c>
      <c r="J15" s="28"/>
      <c r="K15" s="29" t="str">
        <f>IFERROR(MATCH(J15,#REF!,0),"no match")</f>
        <v>no match</v>
      </c>
      <c r="L15" s="28"/>
      <c r="M15" s="28"/>
      <c r="N15" s="11" t="s">
        <v>367</v>
      </c>
      <c r="O15" s="53"/>
      <c r="P15" s="53" t="s">
        <v>708</v>
      </c>
      <c r="Q15" s="53"/>
      <c r="R15" s="11" t="s">
        <v>610</v>
      </c>
      <c r="S15" s="34" t="s">
        <v>603</v>
      </c>
    </row>
    <row r="16" spans="1:25" s="30" customFormat="1" ht="12.75" customHeight="1">
      <c r="A16" s="28" t="s">
        <v>167</v>
      </c>
      <c r="B16" s="28" t="s">
        <v>351</v>
      </c>
      <c r="C16" s="28"/>
      <c r="D16" s="28"/>
      <c r="E16" s="28"/>
      <c r="F16" s="28" t="s">
        <v>374</v>
      </c>
      <c r="G16" s="28"/>
      <c r="H16" s="28"/>
      <c r="I16" s="29" t="str">
        <f>IFERROR(MATCH(H16,#REF!,0),"no match")</f>
        <v>no match</v>
      </c>
      <c r="J16" s="28"/>
      <c r="K16" s="29" t="str">
        <f>IFERROR(MATCH(J16,#REF!,0),"no match")</f>
        <v>no match</v>
      </c>
      <c r="L16" s="28"/>
      <c r="M16" s="28"/>
      <c r="N16" s="11" t="s">
        <v>371</v>
      </c>
      <c r="O16" s="53"/>
      <c r="P16" s="53" t="s">
        <v>735</v>
      </c>
      <c r="Q16" s="53" t="s">
        <v>703</v>
      </c>
      <c r="R16" s="12" t="s">
        <v>614</v>
      </c>
      <c r="S16" s="34" t="s">
        <v>603</v>
      </c>
    </row>
    <row r="17" spans="1:25" s="14" customFormat="1" ht="12.75" customHeight="1">
      <c r="A17" s="28" t="s">
        <v>166</v>
      </c>
      <c r="B17" s="28" t="s">
        <v>170</v>
      </c>
      <c r="C17" s="28"/>
      <c r="D17" s="28" t="s">
        <v>374</v>
      </c>
      <c r="E17" s="28"/>
      <c r="F17" s="28" t="s">
        <v>373</v>
      </c>
      <c r="G17" s="28"/>
      <c r="H17" s="28"/>
      <c r="I17" s="29" t="str">
        <f>IFERROR(MATCH(H17,#REF!,0),"no match")</f>
        <v>no match</v>
      </c>
      <c r="J17" s="29" t="s">
        <v>352</v>
      </c>
      <c r="K17" s="29" t="str">
        <f>IFERROR(MATCH(J17,#REF!,0),"no match")</f>
        <v>no match</v>
      </c>
      <c r="L17" s="28"/>
      <c r="M17" s="28"/>
      <c r="N17" s="12" t="s">
        <v>417</v>
      </c>
      <c r="O17" s="12" t="s">
        <v>654</v>
      </c>
      <c r="P17" s="12"/>
      <c r="Q17" s="12"/>
      <c r="R17" s="12" t="s">
        <v>614</v>
      </c>
      <c r="S17" s="22" t="s">
        <v>602</v>
      </c>
      <c r="V17" s="30"/>
      <c r="W17" s="30"/>
      <c r="X17" s="30"/>
      <c r="Y17" s="30"/>
    </row>
    <row r="18" spans="1:25" s="30" customFormat="1" ht="12.75" customHeight="1">
      <c r="A18" s="28" t="s">
        <v>166</v>
      </c>
      <c r="B18" s="28" t="s">
        <v>170</v>
      </c>
      <c r="C18" s="28" t="s">
        <v>373</v>
      </c>
      <c r="D18" s="28" t="s">
        <v>374</v>
      </c>
      <c r="E18" s="28"/>
      <c r="F18" s="28" t="s">
        <v>373</v>
      </c>
      <c r="G18" s="28"/>
      <c r="H18" s="12" t="s">
        <v>375</v>
      </c>
      <c r="I18" s="29" t="str">
        <f>IFERROR(MATCH(H18,#REF!,0),"no match")</f>
        <v>no match</v>
      </c>
      <c r="J18" s="11" t="s">
        <v>321</v>
      </c>
      <c r="K18" s="29" t="str">
        <f>IFERROR(MATCH(J18,#REF!,0),"no match")</f>
        <v>no match</v>
      </c>
      <c r="L18" s="11" t="s">
        <v>168</v>
      </c>
      <c r="M18" s="11"/>
      <c r="N18" s="11" t="s">
        <v>376</v>
      </c>
      <c r="O18" s="53" t="s">
        <v>655</v>
      </c>
      <c r="P18" s="53" t="s">
        <v>657</v>
      </c>
      <c r="Q18" s="53"/>
      <c r="R18" s="29" t="s">
        <v>607</v>
      </c>
      <c r="S18" s="21" t="s">
        <v>603</v>
      </c>
      <c r="V18" s="14"/>
      <c r="W18" s="14"/>
      <c r="X18" s="14"/>
      <c r="Y18" s="14"/>
    </row>
    <row r="19" spans="1:25" s="30" customFormat="1" ht="12.75" customHeight="1">
      <c r="A19" s="11" t="s">
        <v>166</v>
      </c>
      <c r="B19" s="11" t="s">
        <v>83</v>
      </c>
      <c r="C19" s="28" t="s">
        <v>374</v>
      </c>
      <c r="D19" s="28" t="s">
        <v>373</v>
      </c>
      <c r="E19" s="28"/>
      <c r="F19" s="28" t="s">
        <v>373</v>
      </c>
      <c r="G19" s="28"/>
      <c r="H19" s="28" t="s">
        <v>246</v>
      </c>
      <c r="I19" s="29" t="str">
        <f>IFERROR(MATCH(H19,#REF!,0),"no match")</f>
        <v>no match</v>
      </c>
      <c r="J19" s="11" t="s">
        <v>119</v>
      </c>
      <c r="K19" s="29" t="str">
        <f>IFERROR(MATCH(J19,#REF!,0),"no match")</f>
        <v>no match</v>
      </c>
      <c r="L19" s="28" t="s">
        <v>455</v>
      </c>
      <c r="M19" s="28"/>
      <c r="N19" s="29" t="s">
        <v>40</v>
      </c>
      <c r="O19" s="54"/>
      <c r="P19" s="54" t="s">
        <v>709</v>
      </c>
      <c r="Q19" s="54" t="s">
        <v>701</v>
      </c>
      <c r="R19" s="29" t="s">
        <v>609</v>
      </c>
      <c r="S19" s="21" t="s">
        <v>602</v>
      </c>
      <c r="V19" s="14"/>
      <c r="W19" s="14"/>
      <c r="X19" s="14"/>
      <c r="Y19" s="14"/>
    </row>
    <row r="20" spans="1:25" s="30" customFormat="1" ht="12.75" customHeight="1">
      <c r="A20" s="11" t="s">
        <v>167</v>
      </c>
      <c r="B20" s="11" t="s">
        <v>169</v>
      </c>
      <c r="C20" s="28" t="s">
        <v>169</v>
      </c>
      <c r="D20" s="28" t="s">
        <v>169</v>
      </c>
      <c r="E20" s="28"/>
      <c r="F20" s="28"/>
      <c r="G20" s="28"/>
      <c r="H20" s="28" t="s">
        <v>281</v>
      </c>
      <c r="I20" s="29" t="str">
        <f>IFERROR(MATCH(H20,#REF!,0),"no match")</f>
        <v>no match</v>
      </c>
      <c r="J20" s="29" t="s">
        <v>154</v>
      </c>
      <c r="K20" s="29" t="str">
        <f>IFERROR(MATCH(J20,#REF!,0),"no match")</f>
        <v>no match</v>
      </c>
      <c r="L20" s="28"/>
      <c r="M20" s="28"/>
      <c r="N20" s="24" t="s">
        <v>309</v>
      </c>
      <c r="O20" s="55"/>
      <c r="P20" s="55" t="s">
        <v>309</v>
      </c>
      <c r="Q20" s="55"/>
      <c r="R20" s="24" t="s">
        <v>612</v>
      </c>
      <c r="S20" s="38" t="s">
        <v>602</v>
      </c>
    </row>
    <row r="21" spans="1:25" s="30" customFormat="1" ht="12.75" customHeight="1">
      <c r="A21" s="11" t="s">
        <v>166</v>
      </c>
      <c r="B21" s="11" t="s">
        <v>170</v>
      </c>
      <c r="C21" s="28" t="s">
        <v>373</v>
      </c>
      <c r="D21" s="28" t="s">
        <v>374</v>
      </c>
      <c r="E21" s="28"/>
      <c r="F21" s="28"/>
      <c r="G21" s="28"/>
      <c r="H21" s="28" t="s">
        <v>299</v>
      </c>
      <c r="I21" s="29" t="str">
        <f>IFERROR(MATCH(H21,#REF!,0),"no match")</f>
        <v>no match</v>
      </c>
      <c r="J21" s="11" t="s">
        <v>148</v>
      </c>
      <c r="K21" s="29" t="str">
        <f>IFERROR(MATCH(J21,#REF!,0),"no match")</f>
        <v>no match</v>
      </c>
      <c r="L21" s="28" t="s">
        <v>481</v>
      </c>
      <c r="M21" s="28"/>
      <c r="N21" s="29" t="s">
        <v>79</v>
      </c>
      <c r="O21" s="54"/>
      <c r="P21" s="54" t="s">
        <v>79</v>
      </c>
      <c r="Q21" s="54"/>
      <c r="R21" s="29" t="s">
        <v>612</v>
      </c>
      <c r="S21" s="21" t="s">
        <v>602</v>
      </c>
    </row>
    <row r="22" spans="1:25" s="30" customFormat="1" ht="12.75" customHeight="1">
      <c r="A22" s="11" t="s">
        <v>166</v>
      </c>
      <c r="B22" s="11" t="s">
        <v>170</v>
      </c>
      <c r="C22" s="28" t="s">
        <v>373</v>
      </c>
      <c r="D22" s="28" t="s">
        <v>374</v>
      </c>
      <c r="E22" s="28"/>
      <c r="F22" s="28"/>
      <c r="G22" s="28"/>
      <c r="H22" s="28" t="s">
        <v>301</v>
      </c>
      <c r="I22" s="29" t="str">
        <f>IFERROR(MATCH(H22,#REF!,0),"no match")</f>
        <v>no match</v>
      </c>
      <c r="J22" s="11" t="s">
        <v>149</v>
      </c>
      <c r="K22" s="29" t="str">
        <f>IFERROR(MATCH(J22,#REF!,0),"no match")</f>
        <v>no match</v>
      </c>
      <c r="L22" s="28" t="s">
        <v>482</v>
      </c>
      <c r="M22" s="28"/>
      <c r="N22" s="29" t="s">
        <v>81</v>
      </c>
      <c r="O22" s="54"/>
      <c r="P22" s="54" t="s">
        <v>81</v>
      </c>
      <c r="Q22" s="54"/>
      <c r="R22" s="29" t="s">
        <v>612</v>
      </c>
      <c r="S22" s="21" t="s">
        <v>602</v>
      </c>
    </row>
    <row r="23" spans="1:25" s="30" customFormat="1" ht="12.75" customHeight="1">
      <c r="A23" s="28" t="s">
        <v>167</v>
      </c>
      <c r="B23" s="28" t="s">
        <v>170</v>
      </c>
      <c r="C23" s="28"/>
      <c r="D23" s="28" t="s">
        <v>374</v>
      </c>
      <c r="E23" s="28"/>
      <c r="F23" s="28"/>
      <c r="G23" s="28"/>
      <c r="H23" s="28" t="s">
        <v>406</v>
      </c>
      <c r="I23" s="29" t="str">
        <f>IFERROR(MATCH(H23,#REF!,0),"no match")</f>
        <v>no match</v>
      </c>
      <c r="J23" s="28" t="s">
        <v>147</v>
      </c>
      <c r="K23" s="29" t="str">
        <f>IFERROR(MATCH(J23,#REF!,0),"no match")</f>
        <v>no match</v>
      </c>
      <c r="L23" s="28"/>
      <c r="M23" s="28"/>
      <c r="N23" s="11" t="s">
        <v>325</v>
      </c>
      <c r="O23" s="53"/>
      <c r="P23" s="53" t="s">
        <v>325</v>
      </c>
      <c r="Q23" s="53"/>
      <c r="R23" s="11" t="s">
        <v>612</v>
      </c>
      <c r="S23" s="21" t="s">
        <v>602</v>
      </c>
      <c r="V23" s="33"/>
      <c r="X23" s="32"/>
    </row>
    <row r="24" spans="1:25" s="14" customFormat="1" ht="12.75" customHeight="1">
      <c r="A24" s="28" t="s">
        <v>167</v>
      </c>
      <c r="B24" s="28" t="s">
        <v>170</v>
      </c>
      <c r="C24" s="28"/>
      <c r="D24" s="28" t="s">
        <v>374</v>
      </c>
      <c r="E24" s="28"/>
      <c r="F24" s="28"/>
      <c r="G24" s="28"/>
      <c r="H24" s="28" t="s">
        <v>406</v>
      </c>
      <c r="I24" s="29" t="str">
        <f>IFERROR(MATCH(H24,#REF!,0),"no match")</f>
        <v>no match</v>
      </c>
      <c r="J24" s="29" t="s">
        <v>155</v>
      </c>
      <c r="K24" s="29" t="str">
        <f>IFERROR(MATCH(J24,#REF!,0),"no match")</f>
        <v>no match</v>
      </c>
      <c r="L24" s="28"/>
      <c r="M24" s="28"/>
      <c r="N24" s="11" t="s">
        <v>322</v>
      </c>
      <c r="O24" s="53"/>
      <c r="P24" s="53" t="s">
        <v>322</v>
      </c>
      <c r="Q24" s="53"/>
      <c r="R24" s="11" t="s">
        <v>612</v>
      </c>
      <c r="S24" s="21" t="s">
        <v>602</v>
      </c>
      <c r="V24" s="11"/>
      <c r="W24" s="11"/>
      <c r="X24" s="11"/>
      <c r="Y24" s="11"/>
    </row>
    <row r="25" spans="1:25" s="14" customFormat="1" ht="12.75" customHeight="1">
      <c r="A25" s="28" t="s">
        <v>167</v>
      </c>
      <c r="B25" s="28" t="s">
        <v>170</v>
      </c>
      <c r="C25" s="28"/>
      <c r="D25" s="28" t="s">
        <v>374</v>
      </c>
      <c r="E25" s="28"/>
      <c r="F25" s="28"/>
      <c r="G25" s="28"/>
      <c r="H25" s="28" t="s">
        <v>406</v>
      </c>
      <c r="I25" s="29" t="str">
        <f>IFERROR(MATCH(H25,#REF!,0),"no match")</f>
        <v>no match</v>
      </c>
      <c r="J25" s="29" t="s">
        <v>156</v>
      </c>
      <c r="K25" s="29" t="str">
        <f>IFERROR(MATCH(J25,#REF!,0),"no match")</f>
        <v>no match</v>
      </c>
      <c r="L25" s="28"/>
      <c r="M25" s="28"/>
      <c r="N25" s="11" t="s">
        <v>323</v>
      </c>
      <c r="O25" s="53"/>
      <c r="P25" s="53" t="s">
        <v>323</v>
      </c>
      <c r="Q25" s="53"/>
      <c r="R25" s="11" t="s">
        <v>612</v>
      </c>
      <c r="S25" s="21" t="s">
        <v>602</v>
      </c>
      <c r="V25" s="33"/>
      <c r="W25" s="30"/>
      <c r="X25" s="32"/>
      <c r="Y25" s="30"/>
    </row>
    <row r="26" spans="1:25" s="30" customFormat="1" ht="12.75" customHeight="1">
      <c r="A26" s="28" t="s">
        <v>167</v>
      </c>
      <c r="B26" s="28" t="s">
        <v>170</v>
      </c>
      <c r="C26" s="28"/>
      <c r="D26" s="28" t="s">
        <v>374</v>
      </c>
      <c r="E26" s="28"/>
      <c r="F26" s="28"/>
      <c r="G26" s="28"/>
      <c r="H26" s="28" t="s">
        <v>406</v>
      </c>
      <c r="I26" s="29" t="str">
        <f>IFERROR(MATCH(H26,#REF!,0),"no match")</f>
        <v>no match</v>
      </c>
      <c r="J26" s="29" t="s">
        <v>157</v>
      </c>
      <c r="K26" s="29" t="str">
        <f>IFERROR(MATCH(J26,#REF!,0),"no match")</f>
        <v>no match</v>
      </c>
      <c r="L26" s="28"/>
      <c r="M26" s="28"/>
      <c r="N26" s="11" t="s">
        <v>324</v>
      </c>
      <c r="O26" s="53"/>
      <c r="P26" s="53" t="s">
        <v>324</v>
      </c>
      <c r="Q26" s="53"/>
      <c r="R26" s="11" t="s">
        <v>612</v>
      </c>
      <c r="S26" s="21" t="s">
        <v>602</v>
      </c>
      <c r="V26" s="33"/>
      <c r="X26" s="32"/>
    </row>
    <row r="27" spans="1:25" s="30" customFormat="1" ht="12.75" customHeight="1">
      <c r="A27" s="28" t="s">
        <v>167</v>
      </c>
      <c r="B27" s="28" t="s">
        <v>170</v>
      </c>
      <c r="C27" s="28"/>
      <c r="D27" s="28" t="s">
        <v>374</v>
      </c>
      <c r="E27" s="28"/>
      <c r="F27" s="28"/>
      <c r="G27" s="28"/>
      <c r="H27" s="28" t="s">
        <v>406</v>
      </c>
      <c r="I27" s="29" t="str">
        <f>IFERROR(MATCH(H27,#REF!,0),"no match")</f>
        <v>no match</v>
      </c>
      <c r="J27" s="29" t="s">
        <v>158</v>
      </c>
      <c r="K27" s="29" t="str">
        <f>IFERROR(MATCH(J27,#REF!,0),"no match")</f>
        <v>no match</v>
      </c>
      <c r="L27" s="28"/>
      <c r="M27" s="28"/>
      <c r="N27" s="11" t="s">
        <v>326</v>
      </c>
      <c r="O27" s="11"/>
      <c r="P27" s="11"/>
      <c r="Q27" s="11"/>
      <c r="R27" s="11" t="s">
        <v>612</v>
      </c>
      <c r="S27" s="21" t="s">
        <v>602</v>
      </c>
      <c r="V27" s="33"/>
      <c r="X27" s="32"/>
    </row>
    <row r="28" spans="1:25" s="14" customFormat="1" ht="12.75" customHeight="1">
      <c r="A28" s="11" t="s">
        <v>166</v>
      </c>
      <c r="B28" s="11" t="s">
        <v>83</v>
      </c>
      <c r="C28" s="28" t="s">
        <v>374</v>
      </c>
      <c r="D28" s="28" t="s">
        <v>373</v>
      </c>
      <c r="E28" s="28" t="s">
        <v>373</v>
      </c>
      <c r="F28" s="28"/>
      <c r="G28" s="28"/>
      <c r="H28" s="28" t="s">
        <v>280</v>
      </c>
      <c r="I28" s="29" t="str">
        <f>IFERROR(MATCH(H28,#REF!,0),"no match")</f>
        <v>no match</v>
      </c>
      <c r="J28" s="29" t="s">
        <v>413</v>
      </c>
      <c r="K28" s="29" t="str">
        <f>IFERROR(MATCH(J28,#REF!,0),"no match")</f>
        <v>no match</v>
      </c>
      <c r="L28" s="28" t="s">
        <v>471</v>
      </c>
      <c r="M28" s="28"/>
      <c r="N28" s="24" t="s">
        <v>308</v>
      </c>
      <c r="O28" s="55"/>
      <c r="P28" s="55" t="s">
        <v>308</v>
      </c>
      <c r="Q28" s="55"/>
      <c r="R28" s="24" t="s">
        <v>612</v>
      </c>
      <c r="S28" s="38" t="s">
        <v>602</v>
      </c>
      <c r="V28" s="33"/>
      <c r="W28" s="30"/>
      <c r="X28" s="32"/>
      <c r="Y28" s="30"/>
    </row>
    <row r="29" spans="1:25" s="14" customFormat="1" ht="12.75" customHeight="1">
      <c r="A29" s="28" t="s">
        <v>166</v>
      </c>
      <c r="B29" s="28" t="s">
        <v>170</v>
      </c>
      <c r="C29" s="28" t="s">
        <v>373</v>
      </c>
      <c r="D29" s="28" t="s">
        <v>374</v>
      </c>
      <c r="E29" s="28"/>
      <c r="F29" s="28"/>
      <c r="G29" s="28"/>
      <c r="H29" s="28" t="s">
        <v>193</v>
      </c>
      <c r="I29" s="29" t="str">
        <f>IFERROR(MATCH(H29,#REF!,0),"no match")</f>
        <v>no match</v>
      </c>
      <c r="J29" s="28" t="s">
        <v>85</v>
      </c>
      <c r="K29" s="29" t="str">
        <f>IFERROR(MATCH(J29,#REF!,0),"no match")</f>
        <v>no match</v>
      </c>
      <c r="L29" s="28"/>
      <c r="M29" s="28"/>
      <c r="N29" s="29" t="s">
        <v>0</v>
      </c>
      <c r="O29" s="54" t="s">
        <v>654</v>
      </c>
      <c r="P29" s="54" t="s">
        <v>658</v>
      </c>
      <c r="Q29" s="54" t="s">
        <v>658</v>
      </c>
      <c r="R29" s="29" t="s">
        <v>607</v>
      </c>
      <c r="S29" s="21" t="s">
        <v>602</v>
      </c>
    </row>
    <row r="30" spans="1:25" s="30" customFormat="1" ht="12.75" customHeight="1">
      <c r="A30" s="28" t="s">
        <v>166</v>
      </c>
      <c r="B30" s="28" t="s">
        <v>170</v>
      </c>
      <c r="C30" s="28" t="s">
        <v>373</v>
      </c>
      <c r="D30" s="28" t="s">
        <v>374</v>
      </c>
      <c r="E30" s="28"/>
      <c r="F30" s="28"/>
      <c r="G30" s="28"/>
      <c r="H30" s="28" t="s">
        <v>194</v>
      </c>
      <c r="I30" s="29" t="str">
        <f>IFERROR(MATCH(H30,#REF!,0),"no match")</f>
        <v>no match</v>
      </c>
      <c r="J30" s="28" t="s">
        <v>311</v>
      </c>
      <c r="K30" s="29" t="str">
        <f>IFERROR(MATCH(J30,#REF!,0),"no match")</f>
        <v>no match</v>
      </c>
      <c r="L30" s="28"/>
      <c r="M30" s="11" t="s">
        <v>641</v>
      </c>
      <c r="N30" s="29" t="s">
        <v>1</v>
      </c>
      <c r="O30" s="54" t="s">
        <v>655</v>
      </c>
      <c r="P30" s="54" t="s">
        <v>659</v>
      </c>
      <c r="Q30" s="54"/>
      <c r="R30" s="29" t="s">
        <v>607</v>
      </c>
      <c r="S30" s="21" t="s">
        <v>602</v>
      </c>
      <c r="V30" s="14"/>
      <c r="W30" s="14"/>
      <c r="X30" s="14"/>
      <c r="Y30" s="14"/>
    </row>
    <row r="31" spans="1:25" s="30" customFormat="1" ht="12.75" customHeight="1">
      <c r="A31" s="28" t="s">
        <v>166</v>
      </c>
      <c r="B31" s="28" t="s">
        <v>170</v>
      </c>
      <c r="C31" s="28"/>
      <c r="D31" s="28" t="s">
        <v>374</v>
      </c>
      <c r="E31" s="28"/>
      <c r="F31" s="28"/>
      <c r="G31" s="28"/>
      <c r="H31" s="28"/>
      <c r="I31" s="29" t="str">
        <f>IFERROR(MATCH(H31,#REF!,0),"no match")</f>
        <v>no match</v>
      </c>
      <c r="J31" s="29" t="s">
        <v>339</v>
      </c>
      <c r="K31" s="29" t="str">
        <f>IFERROR(MATCH(J31,#REF!,0),"no match")</f>
        <v>no match</v>
      </c>
      <c r="L31" s="28"/>
      <c r="M31" s="28"/>
      <c r="N31" s="12" t="s">
        <v>340</v>
      </c>
      <c r="O31" s="52" t="s">
        <v>655</v>
      </c>
      <c r="P31" s="52" t="s">
        <v>660</v>
      </c>
      <c r="Q31" s="52" t="s">
        <v>660</v>
      </c>
      <c r="R31" s="12" t="s">
        <v>607</v>
      </c>
      <c r="S31" s="22" t="s">
        <v>603</v>
      </c>
      <c r="V31" s="14"/>
      <c r="W31" s="14"/>
      <c r="X31" s="14"/>
      <c r="Y31" s="14"/>
    </row>
    <row r="32" spans="1:25" s="14" customFormat="1" ht="12.75" customHeight="1">
      <c r="A32" s="11" t="s">
        <v>166</v>
      </c>
      <c r="B32" s="11" t="s">
        <v>83</v>
      </c>
      <c r="C32" s="28" t="s">
        <v>374</v>
      </c>
      <c r="D32" s="28" t="s">
        <v>373</v>
      </c>
      <c r="E32" s="28"/>
      <c r="F32" s="28"/>
      <c r="G32" s="28"/>
      <c r="H32" s="28" t="s">
        <v>195</v>
      </c>
      <c r="I32" s="29" t="str">
        <f>IFERROR(MATCH(H32,#REF!,0),"no match")</f>
        <v>no match</v>
      </c>
      <c r="J32" s="11" t="s">
        <v>87</v>
      </c>
      <c r="K32" s="29" t="str">
        <f>IFERROR(MATCH(J32,#REF!,0),"no match")</f>
        <v>no match</v>
      </c>
      <c r="L32" s="28"/>
      <c r="M32" s="28"/>
      <c r="N32" s="29" t="s">
        <v>2</v>
      </c>
      <c r="O32" s="54" t="s">
        <v>654</v>
      </c>
      <c r="P32" s="54" t="s">
        <v>13</v>
      </c>
      <c r="Q32" s="54"/>
      <c r="R32" s="29" t="s">
        <v>607</v>
      </c>
      <c r="S32" s="21" t="s">
        <v>602</v>
      </c>
      <c r="V32" s="30"/>
      <c r="W32" s="30"/>
      <c r="X32" s="30"/>
      <c r="Y32" s="30"/>
    </row>
    <row r="33" spans="1:25" s="14" customFormat="1" ht="12.75" customHeight="1">
      <c r="A33" s="11" t="s">
        <v>166</v>
      </c>
      <c r="B33" s="11" t="s">
        <v>83</v>
      </c>
      <c r="C33" s="28" t="s">
        <v>374</v>
      </c>
      <c r="D33" s="28" t="s">
        <v>373</v>
      </c>
      <c r="E33" s="28"/>
      <c r="F33" s="28"/>
      <c r="G33" s="28"/>
      <c r="H33" s="11" t="s">
        <v>196</v>
      </c>
      <c r="I33" s="29" t="str">
        <f>IFERROR(MATCH(H33,#REF!,0),"no match")</f>
        <v>no match</v>
      </c>
      <c r="J33" s="11" t="s">
        <v>88</v>
      </c>
      <c r="K33" s="29" t="str">
        <f>IFERROR(MATCH(J33,#REF!,0),"no match")</f>
        <v>no match</v>
      </c>
      <c r="L33" s="28"/>
      <c r="M33" s="28"/>
      <c r="N33" s="29" t="s">
        <v>3</v>
      </c>
      <c r="O33" s="54" t="s">
        <v>655</v>
      </c>
      <c r="P33" s="54" t="s">
        <v>15</v>
      </c>
      <c r="Q33" s="54" t="s">
        <v>666</v>
      </c>
      <c r="R33" s="29" t="s">
        <v>607</v>
      </c>
      <c r="S33" s="21" t="s">
        <v>602</v>
      </c>
    </row>
    <row r="34" spans="1:25" s="14" customFormat="1" ht="12.75" customHeight="1">
      <c r="A34" s="11" t="s">
        <v>166</v>
      </c>
      <c r="B34" s="11" t="s">
        <v>83</v>
      </c>
      <c r="C34" s="28" t="s">
        <v>374</v>
      </c>
      <c r="D34" s="28" t="s">
        <v>373</v>
      </c>
      <c r="E34" s="28" t="s">
        <v>373</v>
      </c>
      <c r="F34" s="28"/>
      <c r="G34" s="28"/>
      <c r="H34" s="11" t="s">
        <v>207</v>
      </c>
      <c r="I34" s="29" t="str">
        <f>IFERROR(MATCH(H34,#REF!,0),"no match")</f>
        <v>no match</v>
      </c>
      <c r="J34" s="11" t="s">
        <v>98</v>
      </c>
      <c r="K34" s="29" t="str">
        <f>IFERROR(MATCH(J34,#REF!,0),"no match")</f>
        <v>no match</v>
      </c>
      <c r="L34" s="28" t="s">
        <v>449</v>
      </c>
      <c r="M34" s="28"/>
      <c r="N34" s="29" t="s">
        <v>13</v>
      </c>
      <c r="O34" s="54" t="s">
        <v>655</v>
      </c>
      <c r="P34" s="54" t="s">
        <v>178</v>
      </c>
      <c r="Q34" s="54" t="s">
        <v>667</v>
      </c>
      <c r="R34" s="29" t="s">
        <v>607</v>
      </c>
      <c r="S34" s="21" t="s">
        <v>602</v>
      </c>
      <c r="V34" s="30"/>
      <c r="W34" s="30"/>
      <c r="X34" s="30"/>
      <c r="Y34" s="30"/>
    </row>
    <row r="35" spans="1:25" s="14" customFormat="1" ht="12.75" customHeight="1">
      <c r="A35" s="11" t="s">
        <v>166</v>
      </c>
      <c r="B35" s="11" t="s">
        <v>83</v>
      </c>
      <c r="C35" s="28" t="s">
        <v>374</v>
      </c>
      <c r="D35" s="28" t="s">
        <v>373</v>
      </c>
      <c r="E35" s="28"/>
      <c r="F35" s="28"/>
      <c r="G35" s="28"/>
      <c r="H35" s="28" t="s">
        <v>209</v>
      </c>
      <c r="I35" s="29" t="str">
        <f>IFERROR(MATCH(H35,#REF!,0),"no match")</f>
        <v>no match</v>
      </c>
      <c r="J35" s="11" t="s">
        <v>99</v>
      </c>
      <c r="K35" s="29" t="str">
        <f>IFERROR(MATCH(J35,#REF!,0),"no match")</f>
        <v>no match</v>
      </c>
      <c r="L35" s="28"/>
      <c r="M35" s="28"/>
      <c r="N35" s="29" t="s">
        <v>15</v>
      </c>
      <c r="O35" s="54" t="s">
        <v>655</v>
      </c>
      <c r="P35" s="54" t="s">
        <v>17</v>
      </c>
      <c r="Q35" s="54"/>
      <c r="R35" s="29" t="s">
        <v>607</v>
      </c>
      <c r="S35" s="21" t="s">
        <v>602</v>
      </c>
      <c r="V35" s="30"/>
      <c r="W35" s="30"/>
      <c r="X35" s="30"/>
      <c r="Y35" s="30"/>
    </row>
    <row r="36" spans="1:25" s="14" customFormat="1" ht="12.75" customHeight="1">
      <c r="A36" s="11" t="s">
        <v>167</v>
      </c>
      <c r="B36" s="11" t="s">
        <v>83</v>
      </c>
      <c r="C36" s="28" t="s">
        <v>374</v>
      </c>
      <c r="D36" s="28"/>
      <c r="E36" s="28"/>
      <c r="F36" s="28"/>
      <c r="G36" s="28"/>
      <c r="H36" s="11" t="s">
        <v>210</v>
      </c>
      <c r="I36" s="29" t="str">
        <f>IFERROR(MATCH(H36,#REF!,0),"no match")</f>
        <v>no match</v>
      </c>
      <c r="J36" s="29"/>
      <c r="K36" s="29" t="str">
        <f>IFERROR(MATCH(J36,#REF!,0),"no match")</f>
        <v>no match</v>
      </c>
      <c r="L36" s="28"/>
      <c r="M36" s="28"/>
      <c r="N36" s="29" t="s">
        <v>178</v>
      </c>
      <c r="O36" s="54" t="s">
        <v>655</v>
      </c>
      <c r="P36" s="54" t="s">
        <v>183</v>
      </c>
      <c r="Q36" s="54"/>
      <c r="R36" s="29" t="s">
        <v>607</v>
      </c>
      <c r="S36" s="21" t="s">
        <v>603</v>
      </c>
      <c r="V36" s="30"/>
      <c r="W36" s="30"/>
      <c r="X36" s="30"/>
      <c r="Y36" s="30"/>
    </row>
    <row r="37" spans="1:25" s="30" customFormat="1" ht="12.75" customHeight="1">
      <c r="A37" s="11" t="s">
        <v>167</v>
      </c>
      <c r="B37" s="11" t="s">
        <v>83</v>
      </c>
      <c r="C37" s="28" t="s">
        <v>374</v>
      </c>
      <c r="D37" s="28"/>
      <c r="E37" s="28"/>
      <c r="F37" s="28"/>
      <c r="G37" s="28"/>
      <c r="H37" s="28" t="s">
        <v>211</v>
      </c>
      <c r="I37" s="29" t="str">
        <f>IFERROR(MATCH(H37,#REF!,0),"no match")</f>
        <v>no match</v>
      </c>
      <c r="J37" s="29"/>
      <c r="K37" s="29" t="str">
        <f>IFERROR(MATCH(J37,#REF!,0),"no match")</f>
        <v>no match</v>
      </c>
      <c r="L37" s="28"/>
      <c r="M37" s="28"/>
      <c r="N37" s="29" t="s">
        <v>17</v>
      </c>
      <c r="O37" s="54" t="s">
        <v>655</v>
      </c>
      <c r="P37" s="55" t="s">
        <v>68</v>
      </c>
      <c r="Q37" s="55"/>
      <c r="R37" s="29" t="s">
        <v>607</v>
      </c>
      <c r="S37" s="21" t="s">
        <v>602</v>
      </c>
    </row>
    <row r="38" spans="1:25" s="14" customFormat="1" ht="12.75" customHeight="1">
      <c r="A38" s="11" t="s">
        <v>167</v>
      </c>
      <c r="B38" s="11" t="s">
        <v>83</v>
      </c>
      <c r="C38" s="28" t="s">
        <v>374</v>
      </c>
      <c r="D38" s="28"/>
      <c r="E38" s="28"/>
      <c r="F38" s="28"/>
      <c r="G38" s="28"/>
      <c r="H38" s="28" t="s">
        <v>212</v>
      </c>
      <c r="I38" s="29" t="str">
        <f>IFERROR(MATCH(H38,#REF!,0),"no match")</f>
        <v>no match</v>
      </c>
      <c r="J38" s="29"/>
      <c r="K38" s="29" t="str">
        <f>IFERROR(MATCH(J38,#REF!,0),"no match")</f>
        <v>no match</v>
      </c>
      <c r="L38" s="28"/>
      <c r="M38" s="28"/>
      <c r="N38" s="29" t="s">
        <v>183</v>
      </c>
      <c r="O38" s="54" t="s">
        <v>655</v>
      </c>
      <c r="P38" s="48" t="s">
        <v>662</v>
      </c>
      <c r="Q38" s="48"/>
      <c r="R38" s="29" t="s">
        <v>607</v>
      </c>
      <c r="S38" s="21" t="s">
        <v>602</v>
      </c>
      <c r="V38" s="30"/>
      <c r="W38" s="30"/>
      <c r="X38" s="30"/>
      <c r="Y38" s="30"/>
    </row>
    <row r="39" spans="1:25" s="14" customFormat="1" ht="12.75" customHeight="1">
      <c r="A39" s="11" t="s">
        <v>166</v>
      </c>
      <c r="B39" s="11" t="s">
        <v>83</v>
      </c>
      <c r="C39" s="28" t="s">
        <v>374</v>
      </c>
      <c r="D39" s="28" t="s">
        <v>373</v>
      </c>
      <c r="E39" s="28"/>
      <c r="F39" s="28"/>
      <c r="G39" s="28"/>
      <c r="H39" s="28" t="s">
        <v>279</v>
      </c>
      <c r="I39" s="29" t="str">
        <f>IFERROR(MATCH(H39,#REF!,0),"no match")</f>
        <v>no match</v>
      </c>
      <c r="J39" s="11" t="s">
        <v>100</v>
      </c>
      <c r="K39" s="29" t="str">
        <f>IFERROR(MATCH(J39,#REF!,0),"no match")</f>
        <v>no match</v>
      </c>
      <c r="L39" s="28" t="s">
        <v>470</v>
      </c>
      <c r="M39" s="28"/>
      <c r="N39" s="24" t="s">
        <v>68</v>
      </c>
      <c r="O39" s="55" t="s">
        <v>655</v>
      </c>
      <c r="P39" s="55" t="s">
        <v>661</v>
      </c>
      <c r="Q39" s="55"/>
      <c r="R39" s="24" t="s">
        <v>607</v>
      </c>
      <c r="S39" s="38" t="s">
        <v>602</v>
      </c>
      <c r="V39" s="30"/>
      <c r="W39" s="30"/>
      <c r="X39" s="30"/>
      <c r="Y39" s="30"/>
    </row>
    <row r="40" spans="1:25" s="14" customFormat="1" ht="12.75" customHeight="1">
      <c r="A40" s="28" t="s">
        <v>166</v>
      </c>
      <c r="B40" s="28" t="s">
        <v>333</v>
      </c>
      <c r="C40" s="28" t="s">
        <v>373</v>
      </c>
      <c r="D40" s="28" t="s">
        <v>373</v>
      </c>
      <c r="E40" s="28" t="s">
        <v>374</v>
      </c>
      <c r="F40" s="28"/>
      <c r="G40" s="28"/>
      <c r="H40" s="11" t="s">
        <v>382</v>
      </c>
      <c r="I40" s="29" t="str">
        <f>IFERROR(MATCH(H40,#REF!,0),"no match")</f>
        <v>no match</v>
      </c>
      <c r="J40" s="28"/>
      <c r="K40" s="29" t="str">
        <f>IFERROR(MATCH(J40,#REF!,0),"no match")</f>
        <v>no match</v>
      </c>
      <c r="L40" s="11" t="s">
        <v>382</v>
      </c>
      <c r="M40" s="11"/>
      <c r="N40" s="29" t="s">
        <v>383</v>
      </c>
      <c r="O40" s="54" t="s">
        <v>655</v>
      </c>
      <c r="P40" s="53" t="s">
        <v>650</v>
      </c>
      <c r="Q40" s="53"/>
      <c r="R40" s="29" t="s">
        <v>607</v>
      </c>
      <c r="S40" s="21" t="s">
        <v>603</v>
      </c>
      <c r="V40" s="30"/>
      <c r="W40" s="30"/>
      <c r="X40" s="30"/>
      <c r="Y40" s="30"/>
    </row>
    <row r="41" spans="1:25" s="14" customFormat="1" ht="12.75" customHeight="1">
      <c r="A41" s="28"/>
      <c r="B41" s="11" t="s">
        <v>333</v>
      </c>
      <c r="C41" s="28"/>
      <c r="D41" s="28"/>
      <c r="E41" s="28"/>
      <c r="F41" s="28"/>
      <c r="G41" s="28"/>
      <c r="H41" s="11"/>
      <c r="I41" s="29" t="str">
        <f>IFERROR(MATCH(H41,#REF!,0),"no match")</f>
        <v>no match</v>
      </c>
      <c r="J41" s="28"/>
      <c r="K41" s="29" t="str">
        <f>IFERROR(MATCH(J41,#REF!,0),"no match")</f>
        <v>no match</v>
      </c>
      <c r="L41" s="11" t="s">
        <v>567</v>
      </c>
      <c r="M41" s="11"/>
      <c r="N41" s="9" t="s">
        <v>568</v>
      </c>
      <c r="O41" s="9" t="s">
        <v>655</v>
      </c>
      <c r="P41" s="9"/>
      <c r="Q41" s="9"/>
      <c r="R41" s="9" t="s">
        <v>607</v>
      </c>
      <c r="S41" s="21" t="s">
        <v>602</v>
      </c>
      <c r="V41" s="30"/>
      <c r="W41" s="32"/>
      <c r="X41" s="30"/>
      <c r="Y41" s="30"/>
    </row>
    <row r="42" spans="1:25" s="14" customFormat="1" ht="12.75" customHeight="1">
      <c r="A42" s="28"/>
      <c r="B42" s="11" t="s">
        <v>333</v>
      </c>
      <c r="C42" s="28"/>
      <c r="D42" s="28"/>
      <c r="E42" s="28"/>
      <c r="F42" s="28"/>
      <c r="G42" s="28"/>
      <c r="H42" s="11"/>
      <c r="I42" s="29" t="str">
        <f>IFERROR(MATCH(H42,#REF!,0),"no match")</f>
        <v>no match</v>
      </c>
      <c r="J42" s="28"/>
      <c r="K42" s="29" t="str">
        <f>IFERROR(MATCH(J42,#REF!,0),"no match")</f>
        <v>no match</v>
      </c>
      <c r="L42" s="11" t="s">
        <v>598</v>
      </c>
      <c r="M42" s="28"/>
      <c r="N42" s="9" t="s">
        <v>599</v>
      </c>
      <c r="O42" s="9" t="s">
        <v>655</v>
      </c>
      <c r="P42" s="9"/>
      <c r="Q42" s="9"/>
      <c r="R42" s="9" t="s">
        <v>607</v>
      </c>
      <c r="S42" s="21" t="s">
        <v>602</v>
      </c>
      <c r="V42" s="30"/>
      <c r="W42" s="30"/>
      <c r="X42" s="30"/>
      <c r="Y42" s="30"/>
    </row>
    <row r="43" spans="1:25" s="14" customFormat="1" ht="12.75" customHeight="1">
      <c r="A43" s="28"/>
      <c r="B43" s="28"/>
      <c r="C43" s="28"/>
      <c r="D43" s="28"/>
      <c r="E43" s="28"/>
      <c r="F43" s="28"/>
      <c r="G43" s="28" t="s">
        <v>622</v>
      </c>
      <c r="H43" s="11"/>
      <c r="I43" s="29" t="str">
        <f>IFERROR(MATCH(H43,#REF!,0),"no match")</f>
        <v>no match</v>
      </c>
      <c r="J43" s="28"/>
      <c r="K43" s="29" t="str">
        <f>IFERROR(MATCH(J43,#REF!,0),"no match")</f>
        <v>no match</v>
      </c>
      <c r="L43" s="11"/>
      <c r="M43" s="11"/>
      <c r="N43" s="11" t="s">
        <v>623</v>
      </c>
      <c r="O43" s="11" t="s">
        <v>655</v>
      </c>
      <c r="P43" s="11"/>
      <c r="Q43" s="11"/>
      <c r="R43" s="11" t="s">
        <v>607</v>
      </c>
      <c r="S43" s="21" t="s">
        <v>603</v>
      </c>
    </row>
    <row r="44" spans="1:25" s="14" customFormat="1" ht="12.75" customHeight="1">
      <c r="A44" s="11" t="s">
        <v>167</v>
      </c>
      <c r="B44" s="11" t="s">
        <v>83</v>
      </c>
      <c r="C44" s="28" t="s">
        <v>374</v>
      </c>
      <c r="D44" s="28"/>
      <c r="E44" s="28"/>
      <c r="F44" s="28"/>
      <c r="G44" s="28"/>
      <c r="H44" s="28" t="s">
        <v>377</v>
      </c>
      <c r="I44" s="29" t="str">
        <f>IFERROR(MATCH(H44,#REF!,0),"no match")</f>
        <v>no match</v>
      </c>
      <c r="J44" s="29"/>
      <c r="K44" s="29" t="str">
        <f>IFERROR(MATCH(J44,#REF!,0),"no match")</f>
        <v>no match</v>
      </c>
      <c r="L44" s="28"/>
      <c r="M44" s="28"/>
      <c r="N44" s="12" t="s">
        <v>337</v>
      </c>
      <c r="O44" s="12" t="s">
        <v>671</v>
      </c>
      <c r="P44" s="12"/>
      <c r="Q44" s="12" t="s">
        <v>665</v>
      </c>
      <c r="R44" s="12" t="s">
        <v>605</v>
      </c>
      <c r="S44" s="21" t="s">
        <v>603</v>
      </c>
      <c r="V44" s="30"/>
      <c r="W44" s="30"/>
      <c r="X44" s="30"/>
      <c r="Y44" s="30"/>
    </row>
    <row r="45" spans="1:25" s="14" customFormat="1" ht="12.75" customHeight="1">
      <c r="A45" s="11" t="s">
        <v>167</v>
      </c>
      <c r="B45" s="11" t="s">
        <v>83</v>
      </c>
      <c r="C45" s="28" t="s">
        <v>374</v>
      </c>
      <c r="D45" s="28"/>
      <c r="E45" s="28"/>
      <c r="F45" s="28"/>
      <c r="G45" s="28"/>
      <c r="H45" s="28" t="s">
        <v>378</v>
      </c>
      <c r="I45" s="29" t="str">
        <f>IFERROR(MATCH(H45,#REF!,0),"no match")</f>
        <v>no match</v>
      </c>
      <c r="J45" s="29"/>
      <c r="K45" s="29" t="str">
        <f>IFERROR(MATCH(J45,#REF!,0),"no match")</f>
        <v>no match</v>
      </c>
      <c r="L45" s="28"/>
      <c r="M45" s="28"/>
      <c r="N45" s="12" t="s">
        <v>338</v>
      </c>
      <c r="O45" s="12" t="s">
        <v>655</v>
      </c>
      <c r="P45" s="12"/>
      <c r="Q45" s="12" t="s">
        <v>668</v>
      </c>
      <c r="R45" s="12" t="s">
        <v>605</v>
      </c>
      <c r="S45" s="21" t="s">
        <v>603</v>
      </c>
      <c r="V45" s="30"/>
      <c r="W45" s="30"/>
      <c r="X45" s="30"/>
      <c r="Y45" s="30"/>
    </row>
    <row r="46" spans="1:25" s="14" customFormat="1" ht="12.75" customHeight="1">
      <c r="A46" s="11" t="s">
        <v>166</v>
      </c>
      <c r="B46" s="28" t="s">
        <v>83</v>
      </c>
      <c r="C46" s="28" t="s">
        <v>374</v>
      </c>
      <c r="D46" s="28" t="s">
        <v>373</v>
      </c>
      <c r="E46" s="28"/>
      <c r="F46" s="28"/>
      <c r="G46" s="28"/>
      <c r="H46" s="28" t="s">
        <v>214</v>
      </c>
      <c r="I46" s="29" t="str">
        <f>IFERROR(MATCH(H46,#REF!,0),"no match")</f>
        <v>no match</v>
      </c>
      <c r="J46" s="28" t="s">
        <v>101</v>
      </c>
      <c r="K46" s="29" t="str">
        <f>IFERROR(MATCH(J46,#REF!,0),"no match")</f>
        <v>no match</v>
      </c>
      <c r="L46" s="28" t="s">
        <v>451</v>
      </c>
      <c r="M46" s="28"/>
      <c r="N46" s="29" t="s">
        <v>19</v>
      </c>
      <c r="O46" s="29" t="s">
        <v>671</v>
      </c>
      <c r="P46" s="29"/>
      <c r="Q46" s="29" t="s">
        <v>669</v>
      </c>
      <c r="R46" s="12" t="s">
        <v>605</v>
      </c>
      <c r="S46" s="21" t="s">
        <v>602</v>
      </c>
      <c r="T46" s="28"/>
      <c r="U46" s="30"/>
      <c r="V46" s="30"/>
      <c r="W46" s="30"/>
      <c r="X46" s="30"/>
      <c r="Y46" s="30"/>
    </row>
    <row r="47" spans="1:25" s="14" customFormat="1" ht="13.5" customHeight="1">
      <c r="A47" s="11" t="s">
        <v>167</v>
      </c>
      <c r="B47" s="11" t="s">
        <v>83</v>
      </c>
      <c r="C47" s="28" t="s">
        <v>374</v>
      </c>
      <c r="D47" s="28"/>
      <c r="E47" s="28"/>
      <c r="F47" s="28"/>
      <c r="G47" s="28"/>
      <c r="H47" s="28" t="s">
        <v>245</v>
      </c>
      <c r="I47" s="29" t="str">
        <f>IFERROR(MATCH(H47,#REF!,0),"no match")</f>
        <v>no match</v>
      </c>
      <c r="J47" s="29"/>
      <c r="K47" s="29" t="str">
        <f>IFERROR(MATCH(J47,#REF!,0),"no match")</f>
        <v>no match</v>
      </c>
      <c r="L47" s="28"/>
      <c r="M47" s="28"/>
      <c r="N47" s="29" t="s">
        <v>39</v>
      </c>
      <c r="O47" s="54" t="s">
        <v>671</v>
      </c>
      <c r="P47" s="54" t="s">
        <v>670</v>
      </c>
      <c r="Q47" s="54" t="s">
        <v>670</v>
      </c>
      <c r="R47" s="12" t="s">
        <v>605</v>
      </c>
      <c r="S47" s="21" t="s">
        <v>602</v>
      </c>
      <c r="T47" s="28"/>
      <c r="U47" s="32"/>
      <c r="V47" s="33"/>
      <c r="W47" s="30"/>
      <c r="X47" s="32"/>
      <c r="Y47" s="30"/>
    </row>
    <row r="48" spans="1:25" s="14" customFormat="1" ht="12.75" customHeight="1">
      <c r="A48" s="28" t="s">
        <v>166</v>
      </c>
      <c r="B48" s="28" t="s">
        <v>170</v>
      </c>
      <c r="C48" s="28" t="s">
        <v>373</v>
      </c>
      <c r="D48" s="28" t="s">
        <v>374</v>
      </c>
      <c r="E48" s="28"/>
      <c r="F48" s="28"/>
      <c r="G48" s="28"/>
      <c r="H48" s="28" t="s">
        <v>197</v>
      </c>
      <c r="I48" s="29" t="str">
        <f>IFERROR(MATCH(H48,#REF!,0),"no match")</f>
        <v>no match</v>
      </c>
      <c r="J48" s="28" t="s">
        <v>89</v>
      </c>
      <c r="K48" s="29" t="str">
        <f>IFERROR(MATCH(J48,#REF!,0),"no match")</f>
        <v>no match</v>
      </c>
      <c r="L48" s="28"/>
      <c r="M48" s="28"/>
      <c r="N48" s="29" t="s">
        <v>317</v>
      </c>
      <c r="O48" s="54"/>
      <c r="P48" s="54" t="s">
        <v>317</v>
      </c>
      <c r="Q48" s="54"/>
      <c r="R48" s="29" t="s">
        <v>606</v>
      </c>
      <c r="S48" s="21" t="s">
        <v>602</v>
      </c>
      <c r="T48" s="30"/>
      <c r="U48" s="32"/>
      <c r="V48" s="33"/>
      <c r="W48" s="30"/>
      <c r="X48" s="32"/>
      <c r="Y48" s="30"/>
    </row>
    <row r="49" spans="1:25" s="14" customFormat="1" ht="12.75" customHeight="1">
      <c r="A49" s="28" t="s">
        <v>166</v>
      </c>
      <c r="B49" s="28" t="s">
        <v>170</v>
      </c>
      <c r="C49" s="28" t="s">
        <v>373</v>
      </c>
      <c r="D49" s="28" t="s">
        <v>374</v>
      </c>
      <c r="E49" s="28"/>
      <c r="F49" s="28"/>
      <c r="G49" s="28"/>
      <c r="H49" s="28" t="s">
        <v>198</v>
      </c>
      <c r="I49" s="29" t="str">
        <f>IFERROR(MATCH(H49,#REF!,0),"no match")</f>
        <v>no match</v>
      </c>
      <c r="J49" s="28" t="s">
        <v>90</v>
      </c>
      <c r="K49" s="29" t="str">
        <f>IFERROR(MATCH(J49,#REF!,0),"no match")</f>
        <v>no match</v>
      </c>
      <c r="L49" s="28"/>
      <c r="M49" s="28"/>
      <c r="N49" s="29" t="s">
        <v>4</v>
      </c>
      <c r="O49" s="54"/>
      <c r="P49" s="54" t="s">
        <v>4</v>
      </c>
      <c r="Q49" s="54"/>
      <c r="R49" s="29" t="s">
        <v>606</v>
      </c>
      <c r="S49" s="21" t="s">
        <v>602</v>
      </c>
      <c r="T49" s="30"/>
      <c r="U49" s="32"/>
      <c r="V49" s="33"/>
      <c r="W49" s="30"/>
      <c r="X49" s="32"/>
      <c r="Y49" s="30"/>
    </row>
    <row r="50" spans="1:25" s="30" customFormat="1" ht="12.75" customHeight="1">
      <c r="A50" s="28" t="s">
        <v>166</v>
      </c>
      <c r="B50" s="28" t="s">
        <v>170</v>
      </c>
      <c r="C50" s="28" t="s">
        <v>373</v>
      </c>
      <c r="D50" s="28" t="s">
        <v>374</v>
      </c>
      <c r="E50" s="28"/>
      <c r="F50" s="28"/>
      <c r="G50" s="28"/>
      <c r="H50" s="28" t="s">
        <v>199</v>
      </c>
      <c r="I50" s="29" t="str">
        <f>IFERROR(MATCH(H50,#REF!,0),"no match")</f>
        <v>no match</v>
      </c>
      <c r="J50" s="28" t="s">
        <v>91</v>
      </c>
      <c r="K50" s="29" t="str">
        <f>IFERROR(MATCH(J50,#REF!,0),"no match")</f>
        <v>no match</v>
      </c>
      <c r="L50" s="28"/>
      <c r="M50" s="28"/>
      <c r="N50" s="29" t="s">
        <v>5</v>
      </c>
      <c r="O50" s="54"/>
      <c r="P50" s="54" t="s">
        <v>5</v>
      </c>
      <c r="Q50" s="54"/>
      <c r="R50" s="29" t="s">
        <v>606</v>
      </c>
      <c r="S50" s="21" t="s">
        <v>602</v>
      </c>
      <c r="U50" s="32"/>
      <c r="V50" s="33"/>
      <c r="X50" s="32"/>
    </row>
    <row r="51" spans="1:25" s="14" customFormat="1" ht="12.75" customHeight="1">
      <c r="A51" s="28" t="s">
        <v>166</v>
      </c>
      <c r="B51" s="28" t="s">
        <v>170</v>
      </c>
      <c r="C51" s="28" t="s">
        <v>373</v>
      </c>
      <c r="D51" s="28" t="s">
        <v>374</v>
      </c>
      <c r="E51" s="28"/>
      <c r="F51" s="28"/>
      <c r="G51" s="28"/>
      <c r="H51" s="28" t="s">
        <v>200</v>
      </c>
      <c r="I51" s="29" t="str">
        <f>IFERROR(MATCH(H51,#REF!,0),"no match")</f>
        <v>no match</v>
      </c>
      <c r="J51" s="28" t="s">
        <v>92</v>
      </c>
      <c r="K51" s="29" t="str">
        <f>IFERROR(MATCH(J51,#REF!,0),"no match")</f>
        <v>no match</v>
      </c>
      <c r="L51" s="28"/>
      <c r="M51" s="28"/>
      <c r="N51" s="29" t="s">
        <v>6</v>
      </c>
      <c r="O51" s="54"/>
      <c r="P51" s="54" t="s">
        <v>6</v>
      </c>
      <c r="Q51" s="54"/>
      <c r="R51" s="29" t="s">
        <v>606</v>
      </c>
      <c r="S51" s="21" t="s">
        <v>602</v>
      </c>
      <c r="T51" s="11"/>
    </row>
    <row r="52" spans="1:25" s="14" customFormat="1" ht="12.75" customHeight="1">
      <c r="A52" s="28" t="s">
        <v>166</v>
      </c>
      <c r="B52" s="28" t="s">
        <v>170</v>
      </c>
      <c r="C52" s="28" t="s">
        <v>373</v>
      </c>
      <c r="D52" s="28" t="s">
        <v>374</v>
      </c>
      <c r="E52" s="28"/>
      <c r="F52" s="28"/>
      <c r="G52" s="28"/>
      <c r="H52" s="28" t="s">
        <v>201</v>
      </c>
      <c r="I52" s="29" t="str">
        <f>IFERROR(MATCH(H52,#REF!,0),"no match")</f>
        <v>no match</v>
      </c>
      <c r="J52" s="28" t="s">
        <v>93</v>
      </c>
      <c r="K52" s="29" t="str">
        <f>IFERROR(MATCH(J52,#REF!,0),"no match")</f>
        <v>no match</v>
      </c>
      <c r="L52" s="28"/>
      <c r="M52" s="28"/>
      <c r="N52" s="29" t="s">
        <v>7</v>
      </c>
      <c r="O52" s="54"/>
      <c r="P52" s="54" t="s">
        <v>7</v>
      </c>
      <c r="Q52" s="54"/>
      <c r="R52" s="29" t="s">
        <v>606</v>
      </c>
      <c r="S52" s="21" t="s">
        <v>602</v>
      </c>
      <c r="T52" s="11"/>
    </row>
    <row r="53" spans="1:25" s="30" customFormat="1" ht="12.75" customHeight="1">
      <c r="A53" s="28" t="s">
        <v>166</v>
      </c>
      <c r="B53" s="28" t="s">
        <v>170</v>
      </c>
      <c r="C53" s="28" t="s">
        <v>373</v>
      </c>
      <c r="D53" s="28" t="s">
        <v>374</v>
      </c>
      <c r="E53" s="28"/>
      <c r="F53" s="28"/>
      <c r="G53" s="28"/>
      <c r="H53" s="28" t="s">
        <v>202</v>
      </c>
      <c r="I53" s="29" t="str">
        <f>IFERROR(MATCH(H53,#REF!,0),"no match")</f>
        <v>no match</v>
      </c>
      <c r="J53" s="28" t="s">
        <v>96</v>
      </c>
      <c r="K53" s="29" t="str">
        <f>IFERROR(MATCH(J53,#REF!,0),"no match")</f>
        <v>no match</v>
      </c>
      <c r="L53" s="28"/>
      <c r="M53" s="28"/>
      <c r="N53" s="29" t="s">
        <v>8</v>
      </c>
      <c r="O53" s="54"/>
      <c r="P53" s="54" t="s">
        <v>8</v>
      </c>
      <c r="Q53" s="54"/>
      <c r="R53" s="29" t="s">
        <v>606</v>
      </c>
      <c r="S53" s="21" t="s">
        <v>602</v>
      </c>
      <c r="T53" s="11"/>
      <c r="U53" s="14"/>
      <c r="V53" s="14"/>
      <c r="W53" s="14"/>
      <c r="X53" s="14"/>
      <c r="Y53" s="14"/>
    </row>
    <row r="54" spans="1:25" s="14" customFormat="1" ht="12.75" customHeight="1">
      <c r="A54" s="28" t="s">
        <v>166</v>
      </c>
      <c r="B54" s="28" t="s">
        <v>170</v>
      </c>
      <c r="C54" s="28" t="s">
        <v>373</v>
      </c>
      <c r="D54" s="28" t="s">
        <v>374</v>
      </c>
      <c r="E54" s="28"/>
      <c r="F54" s="28"/>
      <c r="G54" s="28"/>
      <c r="H54" s="28" t="s">
        <v>204</v>
      </c>
      <c r="I54" s="29" t="str">
        <f>IFERROR(MATCH(H54,#REF!,0),"no match")</f>
        <v>no match</v>
      </c>
      <c r="J54" s="28" t="s">
        <v>94</v>
      </c>
      <c r="K54" s="29" t="str">
        <f>IFERROR(MATCH(J54,#REF!,0),"no match")</f>
        <v>no match</v>
      </c>
      <c r="L54" s="28"/>
      <c r="M54" s="28"/>
      <c r="N54" s="29" t="s">
        <v>10</v>
      </c>
      <c r="O54" s="54"/>
      <c r="P54" s="54" t="s">
        <v>10</v>
      </c>
      <c r="Q54" s="54"/>
      <c r="R54" s="29" t="s">
        <v>606</v>
      </c>
      <c r="S54" s="21" t="s">
        <v>602</v>
      </c>
      <c r="T54" s="11"/>
    </row>
    <row r="55" spans="1:25" s="14" customFormat="1" ht="12.75" customHeight="1">
      <c r="A55" s="28" t="s">
        <v>167</v>
      </c>
      <c r="B55" s="28" t="s">
        <v>170</v>
      </c>
      <c r="C55" s="28"/>
      <c r="D55" s="28" t="s">
        <v>374</v>
      </c>
      <c r="E55" s="28"/>
      <c r="F55" s="28"/>
      <c r="G55" s="28"/>
      <c r="H55" s="28"/>
      <c r="I55" s="29" t="str">
        <f>IFERROR(MATCH(H55,#REF!,0),"no match")</f>
        <v>no match</v>
      </c>
      <c r="J55" s="29" t="s">
        <v>347</v>
      </c>
      <c r="K55" s="29" t="str">
        <f>IFERROR(MATCH(J55,#REF!,0),"no match")</f>
        <v>no match</v>
      </c>
      <c r="L55" s="28"/>
      <c r="M55" s="28"/>
      <c r="N55" s="12" t="s">
        <v>348</v>
      </c>
      <c r="O55" s="52"/>
      <c r="P55" s="52" t="s">
        <v>348</v>
      </c>
      <c r="Q55" s="52"/>
      <c r="R55" s="12" t="s">
        <v>606</v>
      </c>
      <c r="S55" s="22" t="s">
        <v>603</v>
      </c>
      <c r="T55" s="11"/>
    </row>
    <row r="56" spans="1:25" s="14" customFormat="1" ht="12.75" customHeight="1">
      <c r="A56" s="28" t="s">
        <v>167</v>
      </c>
      <c r="B56" s="28" t="s">
        <v>170</v>
      </c>
      <c r="C56" s="28"/>
      <c r="D56" s="28" t="s">
        <v>374</v>
      </c>
      <c r="E56" s="28"/>
      <c r="F56" s="28"/>
      <c r="G56" s="28"/>
      <c r="H56" s="28"/>
      <c r="I56" s="29" t="str">
        <f>IFERROR(MATCH(H56,#REF!,0),"no match")</f>
        <v>no match</v>
      </c>
      <c r="J56" s="29"/>
      <c r="K56" s="29" t="str">
        <f>IFERROR(MATCH(J56,#REF!,0),"no match")</f>
        <v>no match</v>
      </c>
      <c r="L56" s="28"/>
      <c r="M56" s="28"/>
      <c r="N56" s="12" t="s">
        <v>407</v>
      </c>
      <c r="O56" s="52"/>
      <c r="P56" s="52" t="s">
        <v>407</v>
      </c>
      <c r="Q56" s="52"/>
      <c r="R56" s="12" t="s">
        <v>606</v>
      </c>
      <c r="S56" s="22" t="s">
        <v>603</v>
      </c>
      <c r="T56" s="11"/>
    </row>
    <row r="57" spans="1:25" s="14" customFormat="1" ht="12.75" customHeight="1">
      <c r="A57" s="11" t="s">
        <v>166</v>
      </c>
      <c r="B57" s="11" t="s">
        <v>83</v>
      </c>
      <c r="C57" s="28" t="s">
        <v>374</v>
      </c>
      <c r="D57" s="28" t="s">
        <v>373</v>
      </c>
      <c r="E57" s="28"/>
      <c r="F57" s="28"/>
      <c r="G57" s="28"/>
      <c r="H57" s="28" t="s">
        <v>203</v>
      </c>
      <c r="I57" s="29" t="str">
        <f>IFERROR(MATCH(H57,#REF!,0),"no match")</f>
        <v>no match</v>
      </c>
      <c r="J57" s="11" t="s">
        <v>97</v>
      </c>
      <c r="K57" s="29" t="str">
        <f>IFERROR(MATCH(J57,#REF!,0),"no match")</f>
        <v>no match</v>
      </c>
      <c r="L57" s="28"/>
      <c r="M57" s="28"/>
      <c r="N57" s="29" t="s">
        <v>9</v>
      </c>
      <c r="O57" s="54"/>
      <c r="P57" s="54" t="s">
        <v>9</v>
      </c>
      <c r="Q57" s="54"/>
      <c r="R57" s="29" t="s">
        <v>606</v>
      </c>
      <c r="S57" s="21" t="s">
        <v>602</v>
      </c>
      <c r="T57" s="11"/>
    </row>
    <row r="58" spans="1:25" s="14" customFormat="1" ht="12.75" customHeight="1">
      <c r="A58" s="28" t="s">
        <v>166</v>
      </c>
      <c r="B58" s="28" t="s">
        <v>83</v>
      </c>
      <c r="C58" s="28" t="s">
        <v>374</v>
      </c>
      <c r="D58" s="28" t="s">
        <v>373</v>
      </c>
      <c r="E58" s="28"/>
      <c r="F58" s="28"/>
      <c r="G58" s="28"/>
      <c r="H58" s="28" t="s">
        <v>205</v>
      </c>
      <c r="I58" s="29" t="str">
        <f>IFERROR(MATCH(H58,#REF!,0),"no match")</f>
        <v>no match</v>
      </c>
      <c r="J58" s="28" t="s">
        <v>95</v>
      </c>
      <c r="K58" s="29" t="str">
        <f>IFERROR(MATCH(J58,#REF!,0),"no match")</f>
        <v>no match</v>
      </c>
      <c r="L58" s="28" t="s">
        <v>448</v>
      </c>
      <c r="M58" s="28"/>
      <c r="N58" s="29" t="s">
        <v>11</v>
      </c>
      <c r="O58" s="54"/>
      <c r="P58" s="54" t="s">
        <v>11</v>
      </c>
      <c r="Q58" s="54"/>
      <c r="R58" s="29" t="s">
        <v>606</v>
      </c>
      <c r="S58" s="21" t="s">
        <v>602</v>
      </c>
      <c r="T58" s="11"/>
    </row>
    <row r="59" spans="1:25" s="30" customFormat="1" ht="12.75" customHeight="1">
      <c r="A59" s="28" t="s">
        <v>166</v>
      </c>
      <c r="B59" s="28" t="s">
        <v>83</v>
      </c>
      <c r="C59" s="28" t="s">
        <v>374</v>
      </c>
      <c r="D59" s="28" t="s">
        <v>373</v>
      </c>
      <c r="E59" s="28"/>
      <c r="F59" s="28"/>
      <c r="G59" s="28"/>
      <c r="H59" s="28" t="s">
        <v>379</v>
      </c>
      <c r="I59" s="29" t="str">
        <f>IFERROR(MATCH(H59,#REF!,0),"no match")</f>
        <v>no match</v>
      </c>
      <c r="J59" s="29"/>
      <c r="K59" s="29" t="str">
        <f>IFERROR(MATCH(J59,#REF!,0),"no match")</f>
        <v>no match</v>
      </c>
      <c r="L59" s="28"/>
      <c r="M59" s="28"/>
      <c r="N59" s="29" t="s">
        <v>334</v>
      </c>
      <c r="O59" s="54"/>
      <c r="P59" s="54" t="s">
        <v>334</v>
      </c>
      <c r="Q59" s="54"/>
      <c r="R59" s="29" t="s">
        <v>606</v>
      </c>
      <c r="S59" s="21" t="s">
        <v>603</v>
      </c>
      <c r="T59" s="11"/>
      <c r="U59" s="14"/>
      <c r="V59" s="14"/>
      <c r="W59" s="14"/>
      <c r="X59" s="14"/>
      <c r="Y59" s="14"/>
    </row>
    <row r="60" spans="1:25" s="14" customFormat="1" ht="13.5" customHeight="1">
      <c r="A60" s="28" t="s">
        <v>166</v>
      </c>
      <c r="B60" s="28" t="s">
        <v>83</v>
      </c>
      <c r="C60" s="28" t="s">
        <v>374</v>
      </c>
      <c r="D60" s="28" t="s">
        <v>373</v>
      </c>
      <c r="E60" s="28"/>
      <c r="F60" s="28"/>
      <c r="G60" s="28"/>
      <c r="H60" s="28" t="s">
        <v>380</v>
      </c>
      <c r="I60" s="29" t="str">
        <f>IFERROR(MATCH(H60,#REF!,0),"no match")</f>
        <v>no match</v>
      </c>
      <c r="J60" s="29"/>
      <c r="K60" s="29" t="str">
        <f>IFERROR(MATCH(J60,#REF!,0),"no match")</f>
        <v>no match</v>
      </c>
      <c r="L60" s="28"/>
      <c r="M60" s="28"/>
      <c r="N60" s="29" t="s">
        <v>435</v>
      </c>
      <c r="O60" s="54"/>
      <c r="P60" s="54" t="s">
        <v>435</v>
      </c>
      <c r="Q60" s="54"/>
      <c r="R60" s="29" t="s">
        <v>606</v>
      </c>
      <c r="S60" s="21" t="s">
        <v>603</v>
      </c>
      <c r="T60" s="11"/>
    </row>
    <row r="61" spans="1:25" s="14" customFormat="1" ht="12.75" customHeight="1">
      <c r="A61" s="28" t="s">
        <v>166</v>
      </c>
      <c r="B61" s="28" t="s">
        <v>83</v>
      </c>
      <c r="C61" s="28" t="s">
        <v>374</v>
      </c>
      <c r="D61" s="28"/>
      <c r="E61" s="28" t="s">
        <v>373</v>
      </c>
      <c r="F61" s="28"/>
      <c r="G61" s="28"/>
      <c r="H61" s="28" t="s">
        <v>617</v>
      </c>
      <c r="I61" s="29" t="str">
        <f>IFERROR(MATCH(H61,#REF!,0),"no match")</f>
        <v>no match</v>
      </c>
      <c r="J61" s="29"/>
      <c r="K61" s="29" t="str">
        <f>IFERROR(MATCH(J61,#REF!,0),"no match")</f>
        <v>no match</v>
      </c>
      <c r="L61" s="28"/>
      <c r="M61" s="28"/>
      <c r="N61" s="29" t="s">
        <v>652</v>
      </c>
      <c r="O61" s="54"/>
      <c r="P61" s="54" t="s">
        <v>652</v>
      </c>
      <c r="Q61" s="54"/>
      <c r="R61" s="29" t="s">
        <v>606</v>
      </c>
      <c r="S61" s="21" t="s">
        <v>603</v>
      </c>
      <c r="T61" s="11"/>
    </row>
    <row r="62" spans="1:25" s="14" customFormat="1" ht="12.75" customHeight="1">
      <c r="A62" s="28"/>
      <c r="B62" s="11" t="s">
        <v>333</v>
      </c>
      <c r="C62" s="28"/>
      <c r="D62" s="28"/>
      <c r="E62" s="28"/>
      <c r="F62" s="11"/>
      <c r="G62" s="11"/>
      <c r="H62" s="11"/>
      <c r="I62" s="29" t="str">
        <f>IFERROR(MATCH(H62,#REF!,0),"no match")</f>
        <v>no match</v>
      </c>
      <c r="J62" s="28"/>
      <c r="K62" s="29" t="str">
        <f>IFERROR(MATCH(J62,#REF!,0),"no match")</f>
        <v>no match</v>
      </c>
      <c r="L62" s="11" t="s">
        <v>498</v>
      </c>
      <c r="M62" s="11"/>
      <c r="N62" s="29" t="s">
        <v>499</v>
      </c>
      <c r="O62" s="54"/>
      <c r="P62" s="54" t="s">
        <v>499</v>
      </c>
      <c r="Q62" s="54"/>
      <c r="R62" s="9" t="s">
        <v>606</v>
      </c>
      <c r="S62" s="21" t="s">
        <v>602</v>
      </c>
      <c r="T62" s="28"/>
      <c r="U62" s="30"/>
      <c r="V62" s="30"/>
      <c r="W62" s="30"/>
      <c r="X62" s="30"/>
      <c r="Y62" s="30"/>
    </row>
    <row r="63" spans="1:25" s="14" customFormat="1" ht="12.75" customHeight="1">
      <c r="A63" s="28"/>
      <c r="B63" s="11" t="s">
        <v>333</v>
      </c>
      <c r="C63" s="28"/>
      <c r="D63" s="28"/>
      <c r="E63" s="28"/>
      <c r="F63" s="11"/>
      <c r="G63" s="11"/>
      <c r="H63" s="11"/>
      <c r="I63" s="29" t="str">
        <f>IFERROR(MATCH(H63,#REF!,0),"no match")</f>
        <v>no match</v>
      </c>
      <c r="J63" s="28"/>
      <c r="K63" s="29" t="str">
        <f>IFERROR(MATCH(J63,#REF!,0),"no match")</f>
        <v>no match</v>
      </c>
      <c r="L63" s="11" t="s">
        <v>528</v>
      </c>
      <c r="M63" s="11"/>
      <c r="N63" s="9" t="s">
        <v>529</v>
      </c>
      <c r="O63" s="48"/>
      <c r="P63" s="48" t="s">
        <v>529</v>
      </c>
      <c r="Q63" s="48"/>
      <c r="R63" s="9" t="s">
        <v>606</v>
      </c>
      <c r="S63" s="21" t="s">
        <v>602</v>
      </c>
      <c r="T63" s="11"/>
    </row>
    <row r="64" spans="1:25" s="14" customFormat="1" ht="12.75" customHeight="1">
      <c r="A64" s="28"/>
      <c r="B64" s="11" t="s">
        <v>333</v>
      </c>
      <c r="C64" s="28"/>
      <c r="D64" s="28"/>
      <c r="E64" s="28"/>
      <c r="F64" s="28"/>
      <c r="G64" s="28"/>
      <c r="H64" s="11"/>
      <c r="I64" s="29" t="str">
        <f>IFERROR(MATCH(H64,#REF!,0),"no match")</f>
        <v>no match</v>
      </c>
      <c r="J64" s="28"/>
      <c r="K64" s="29" t="str">
        <f>IFERROR(MATCH(J64,#REF!,0),"no match")</f>
        <v>no match</v>
      </c>
      <c r="L64" s="11" t="s">
        <v>553</v>
      </c>
      <c r="M64" s="29" t="s">
        <v>639</v>
      </c>
      <c r="N64" s="9" t="s">
        <v>554</v>
      </c>
      <c r="O64" s="48"/>
      <c r="P64" s="48" t="s">
        <v>554</v>
      </c>
      <c r="Q64" s="48"/>
      <c r="R64" s="9" t="s">
        <v>606</v>
      </c>
      <c r="S64" s="21" t="s">
        <v>602</v>
      </c>
      <c r="T64" s="11"/>
    </row>
    <row r="65" spans="1:25" s="30" customFormat="1" ht="12.75" customHeight="1">
      <c r="A65" s="11" t="s">
        <v>329</v>
      </c>
      <c r="B65" s="11" t="s">
        <v>169</v>
      </c>
      <c r="C65" s="28" t="s">
        <v>384</v>
      </c>
      <c r="D65" s="28" t="s">
        <v>384</v>
      </c>
      <c r="E65" s="28"/>
      <c r="F65" s="28"/>
      <c r="G65" s="28"/>
      <c r="H65" s="11" t="s">
        <v>227</v>
      </c>
      <c r="I65" s="29" t="str">
        <f>IFERROR(MATCH(H65,#REF!,0),"no match")</f>
        <v>no match</v>
      </c>
      <c r="J65" s="11" t="s">
        <v>107</v>
      </c>
      <c r="K65" s="29" t="str">
        <f>IFERROR(MATCH(J65,#REF!,0),"no match")</f>
        <v>no match</v>
      </c>
      <c r="L65" s="28" t="s">
        <v>454</v>
      </c>
      <c r="M65" s="28"/>
      <c r="N65" s="29" t="s">
        <v>26</v>
      </c>
      <c r="O65" s="54"/>
      <c r="P65" s="54" t="s">
        <v>710</v>
      </c>
      <c r="Q65" s="54"/>
      <c r="R65" s="29" t="s">
        <v>609</v>
      </c>
      <c r="S65" s="21" t="s">
        <v>602</v>
      </c>
      <c r="T65" s="11"/>
      <c r="U65" s="14"/>
      <c r="V65" s="14"/>
      <c r="W65" s="14"/>
      <c r="X65" s="14"/>
      <c r="Y65" s="14"/>
    </row>
    <row r="66" spans="1:25" s="30" customFormat="1" ht="12.75" customHeight="1">
      <c r="A66" s="11" t="s">
        <v>166</v>
      </c>
      <c r="B66" s="11" t="s">
        <v>170</v>
      </c>
      <c r="C66" s="28" t="s">
        <v>373</v>
      </c>
      <c r="D66" s="28" t="s">
        <v>374</v>
      </c>
      <c r="E66" s="28"/>
      <c r="F66" s="28"/>
      <c r="G66" s="28"/>
      <c r="H66" s="11" t="s">
        <v>226</v>
      </c>
      <c r="I66" s="29" t="str">
        <f>IFERROR(MATCH(H66,#REF!,0),"no match")</f>
        <v>no match</v>
      </c>
      <c r="J66" s="11" t="s">
        <v>107</v>
      </c>
      <c r="K66" s="29" t="str">
        <f>IFERROR(MATCH(J66,#REF!,0),"no match")</f>
        <v>no match</v>
      </c>
      <c r="L66" s="28"/>
      <c r="M66" s="28"/>
      <c r="N66" s="29" t="s">
        <v>25</v>
      </c>
      <c r="O66" s="54" t="s">
        <v>654</v>
      </c>
      <c r="P66" s="54" t="s">
        <v>699</v>
      </c>
      <c r="Q66" s="54" t="s">
        <v>699</v>
      </c>
      <c r="R66" s="29" t="s">
        <v>609</v>
      </c>
      <c r="S66" s="21" t="s">
        <v>602</v>
      </c>
      <c r="T66" s="26"/>
      <c r="U66" s="33"/>
      <c r="W66" s="32"/>
    </row>
    <row r="67" spans="1:25" s="14" customFormat="1" ht="12.75" customHeight="1">
      <c r="A67" s="28" t="s">
        <v>166</v>
      </c>
      <c r="B67" s="28" t="s">
        <v>170</v>
      </c>
      <c r="C67" s="28" t="s">
        <v>373</v>
      </c>
      <c r="D67" s="28" t="s">
        <v>374</v>
      </c>
      <c r="E67" s="28"/>
      <c r="F67" s="11"/>
      <c r="G67" s="11"/>
      <c r="H67" s="28" t="s">
        <v>229</v>
      </c>
      <c r="I67" s="29" t="str">
        <f>IFERROR(MATCH(H67,#REF!,0),"no match")</f>
        <v>no match</v>
      </c>
      <c r="J67" s="28" t="s">
        <v>110</v>
      </c>
      <c r="K67" s="29" t="str">
        <f>IFERROR(MATCH(J67,#REF!,0),"no match")</f>
        <v>no match</v>
      </c>
      <c r="L67" s="28"/>
      <c r="M67" s="28"/>
      <c r="N67" s="29" t="s">
        <v>27</v>
      </c>
      <c r="O67" s="29" t="s">
        <v>654</v>
      </c>
      <c r="P67" s="29"/>
      <c r="Q67" s="29"/>
      <c r="R67" s="29" t="s">
        <v>609</v>
      </c>
      <c r="S67" s="21" t="s">
        <v>602</v>
      </c>
      <c r="T67" s="26"/>
      <c r="U67" s="33"/>
      <c r="V67" s="30"/>
      <c r="W67" s="32"/>
      <c r="X67" s="30"/>
      <c r="Y67" s="30"/>
    </row>
    <row r="68" spans="1:25" s="14" customFormat="1" ht="12.75" customHeight="1">
      <c r="A68" s="28" t="s">
        <v>166</v>
      </c>
      <c r="B68" s="28" t="s">
        <v>170</v>
      </c>
      <c r="C68" s="28" t="s">
        <v>373</v>
      </c>
      <c r="D68" s="28" t="s">
        <v>374</v>
      </c>
      <c r="E68" s="28"/>
      <c r="F68" s="11"/>
      <c r="G68" s="11"/>
      <c r="H68" s="28" t="s">
        <v>232</v>
      </c>
      <c r="I68" s="29" t="str">
        <f>IFERROR(MATCH(H68,#REF!,0),"no match")</f>
        <v>no match</v>
      </c>
      <c r="J68" s="28" t="s">
        <v>112</v>
      </c>
      <c r="K68" s="29" t="str">
        <f>IFERROR(MATCH(J68,#REF!,0),"no match")</f>
        <v>no match</v>
      </c>
      <c r="L68" s="28"/>
      <c r="M68" s="28"/>
      <c r="N68" s="29" t="s">
        <v>30</v>
      </c>
      <c r="O68" s="29" t="s">
        <v>654</v>
      </c>
      <c r="P68" s="29"/>
      <c r="Q68" s="29"/>
      <c r="R68" s="29" t="s">
        <v>609</v>
      </c>
      <c r="S68" s="21" t="s">
        <v>602</v>
      </c>
      <c r="T68" s="11"/>
    </row>
    <row r="69" spans="1:25" s="14" customFormat="1" ht="12.75" customHeight="1">
      <c r="A69" s="11" t="s">
        <v>166</v>
      </c>
      <c r="B69" s="11" t="s">
        <v>170</v>
      </c>
      <c r="C69" s="28" t="s">
        <v>373</v>
      </c>
      <c r="D69" s="28" t="s">
        <v>374</v>
      </c>
      <c r="E69" s="28"/>
      <c r="F69" s="28"/>
      <c r="G69" s="28"/>
      <c r="H69" s="11" t="s">
        <v>233</v>
      </c>
      <c r="I69" s="29" t="str">
        <f>IFERROR(MATCH(H69,#REF!,0),"no match")</f>
        <v>no match</v>
      </c>
      <c r="J69" s="11" t="s">
        <v>113</v>
      </c>
      <c r="K69" s="29" t="str">
        <f>IFERROR(MATCH(J69,#REF!,0),"no match")</f>
        <v>no match</v>
      </c>
      <c r="L69" s="28"/>
      <c r="M69" s="28"/>
      <c r="N69" s="29" t="s">
        <v>186</v>
      </c>
      <c r="O69" s="54" t="s">
        <v>654</v>
      </c>
      <c r="P69" s="54" t="s">
        <v>692</v>
      </c>
      <c r="Q69" s="54" t="s">
        <v>692</v>
      </c>
      <c r="R69" s="29" t="s">
        <v>609</v>
      </c>
      <c r="S69" s="21" t="s">
        <v>602</v>
      </c>
      <c r="T69" s="28"/>
      <c r="U69" s="30"/>
      <c r="V69" s="30"/>
      <c r="W69" s="30"/>
      <c r="X69" s="30"/>
      <c r="Y69" s="30"/>
    </row>
    <row r="70" spans="1:25" s="14" customFormat="1" ht="12.75" customHeight="1">
      <c r="A70" s="11" t="s">
        <v>166</v>
      </c>
      <c r="B70" s="11" t="s">
        <v>170</v>
      </c>
      <c r="C70" s="28" t="s">
        <v>373</v>
      </c>
      <c r="D70" s="28" t="s">
        <v>374</v>
      </c>
      <c r="E70" s="28"/>
      <c r="F70" s="28"/>
      <c r="G70" s="28"/>
      <c r="H70" s="29" t="s">
        <v>234</v>
      </c>
      <c r="I70" s="29" t="str">
        <f>IFERROR(MATCH(H70,#REF!,0),"no match")</f>
        <v>no match</v>
      </c>
      <c r="J70" s="11" t="s">
        <v>108</v>
      </c>
      <c r="K70" s="29" t="str">
        <f>IFERROR(MATCH(J70,#REF!,0),"no match")</f>
        <v>no match</v>
      </c>
      <c r="L70" s="11"/>
      <c r="M70" s="11"/>
      <c r="N70" s="29" t="s">
        <v>31</v>
      </c>
      <c r="O70" s="54"/>
      <c r="P70" s="54" t="s">
        <v>712</v>
      </c>
      <c r="Q70" s="54"/>
      <c r="R70" s="29" t="s">
        <v>609</v>
      </c>
      <c r="S70" s="21" t="s">
        <v>602</v>
      </c>
      <c r="T70" s="28"/>
      <c r="U70" s="30"/>
      <c r="V70" s="30"/>
      <c r="W70" s="30"/>
      <c r="X70" s="30"/>
      <c r="Y70" s="30"/>
    </row>
    <row r="71" spans="1:25" s="30" customFormat="1" ht="12.75" customHeight="1">
      <c r="A71" s="28" t="s">
        <v>166</v>
      </c>
      <c r="B71" s="28" t="s">
        <v>170</v>
      </c>
      <c r="C71" s="28" t="s">
        <v>373</v>
      </c>
      <c r="D71" s="28" t="s">
        <v>374</v>
      </c>
      <c r="E71" s="28"/>
      <c r="F71" s="28"/>
      <c r="G71" s="28"/>
      <c r="H71" s="28" t="s">
        <v>240</v>
      </c>
      <c r="I71" s="29" t="str">
        <f>IFERROR(MATCH(H71,#REF!,0),"no match")</f>
        <v>no match</v>
      </c>
      <c r="J71" s="28" t="s">
        <v>115</v>
      </c>
      <c r="K71" s="29" t="str">
        <f>IFERROR(MATCH(J71,#REF!,0),"no match")</f>
        <v>no match</v>
      </c>
      <c r="L71" s="28"/>
      <c r="M71" s="28"/>
      <c r="N71" s="29" t="s">
        <v>179</v>
      </c>
      <c r="O71" s="54"/>
      <c r="P71" s="54" t="s">
        <v>694</v>
      </c>
      <c r="Q71" s="54"/>
      <c r="R71" s="29" t="s">
        <v>609</v>
      </c>
      <c r="S71" s="21" t="s">
        <v>602</v>
      </c>
      <c r="T71" s="11"/>
      <c r="U71" s="14"/>
      <c r="V71" s="14"/>
      <c r="W71" s="14"/>
      <c r="X71" s="14"/>
      <c r="Y71" s="14"/>
    </row>
    <row r="72" spans="1:25" s="30" customFormat="1" ht="12.75" customHeight="1">
      <c r="A72" s="28" t="s">
        <v>166</v>
      </c>
      <c r="B72" s="28" t="s">
        <v>170</v>
      </c>
      <c r="C72" s="28" t="s">
        <v>373</v>
      </c>
      <c r="D72" s="28" t="s">
        <v>374</v>
      </c>
      <c r="E72" s="28"/>
      <c r="F72" s="28"/>
      <c r="G72" s="28"/>
      <c r="H72" s="28" t="s">
        <v>243</v>
      </c>
      <c r="I72" s="29" t="str">
        <f>IFERROR(MATCH(H72,#REF!,0),"no match")</f>
        <v>no match</v>
      </c>
      <c r="J72" s="28" t="s">
        <v>118</v>
      </c>
      <c r="K72" s="29" t="str">
        <f>IFERROR(MATCH(J72,#REF!,0),"no match")</f>
        <v>no match</v>
      </c>
      <c r="L72" s="28"/>
      <c r="M72" s="28"/>
      <c r="N72" s="29" t="s">
        <v>37</v>
      </c>
      <c r="O72" s="54" t="s">
        <v>654</v>
      </c>
      <c r="P72" s="54" t="s">
        <v>702</v>
      </c>
      <c r="Q72" s="54" t="s">
        <v>702</v>
      </c>
      <c r="R72" s="29" t="s">
        <v>609</v>
      </c>
      <c r="S72" s="21" t="s">
        <v>602</v>
      </c>
      <c r="T72" s="11"/>
      <c r="U72" s="14"/>
      <c r="V72" s="14"/>
      <c r="W72" s="14"/>
      <c r="X72" s="14"/>
      <c r="Y72" s="14"/>
    </row>
    <row r="73" spans="1:25" s="30" customFormat="1" ht="12.75" customHeight="1">
      <c r="A73" s="28" t="s">
        <v>166</v>
      </c>
      <c r="B73" s="28" t="s">
        <v>170</v>
      </c>
      <c r="C73" s="28" t="s">
        <v>373</v>
      </c>
      <c r="D73" s="28" t="s">
        <v>374</v>
      </c>
      <c r="E73" s="28"/>
      <c r="F73" s="28"/>
      <c r="G73" s="28"/>
      <c r="H73" s="28" t="s">
        <v>244</v>
      </c>
      <c r="I73" s="29" t="str">
        <f>IFERROR(MATCH(H73,#REF!,0),"no match")</f>
        <v>no match</v>
      </c>
      <c r="J73" s="28" t="s">
        <v>111</v>
      </c>
      <c r="K73" s="29" t="str">
        <f>IFERROR(MATCH(J73,#REF!,0),"no match")</f>
        <v>no match</v>
      </c>
      <c r="L73" s="28"/>
      <c r="M73" s="28"/>
      <c r="N73" s="29" t="s">
        <v>38</v>
      </c>
      <c r="O73" s="54" t="s">
        <v>654</v>
      </c>
      <c r="P73" s="54" t="s">
        <v>698</v>
      </c>
      <c r="Q73" s="54" t="s">
        <v>698</v>
      </c>
      <c r="R73" s="29" t="s">
        <v>609</v>
      </c>
      <c r="S73" s="21" t="s">
        <v>602</v>
      </c>
      <c r="T73" s="11"/>
      <c r="U73" s="14"/>
      <c r="V73" s="14"/>
      <c r="W73" s="14"/>
      <c r="X73" s="14"/>
      <c r="Y73" s="14"/>
    </row>
    <row r="74" spans="1:25" s="30" customFormat="1" ht="12.75" customHeight="1">
      <c r="A74" s="28" t="s">
        <v>166</v>
      </c>
      <c r="B74" s="28" t="s">
        <v>170</v>
      </c>
      <c r="C74" s="28" t="s">
        <v>373</v>
      </c>
      <c r="D74" s="28" t="s">
        <v>374</v>
      </c>
      <c r="E74" s="28"/>
      <c r="F74" s="28"/>
      <c r="G74" s="28"/>
      <c r="H74" s="29" t="s">
        <v>387</v>
      </c>
      <c r="I74" s="29" t="str">
        <f>IFERROR(MATCH(H74,#REF!,0),"no match")</f>
        <v>no match</v>
      </c>
      <c r="J74" s="28" t="s">
        <v>341</v>
      </c>
      <c r="K74" s="29" t="str">
        <f>IFERROR(MATCH(J74,#REF!,0),"no match")</f>
        <v>no match</v>
      </c>
      <c r="L74" s="28"/>
      <c r="M74" s="28"/>
      <c r="N74" s="29" t="s">
        <v>388</v>
      </c>
      <c r="O74" s="54"/>
      <c r="P74" s="54" t="s">
        <v>713</v>
      </c>
      <c r="Q74" s="54"/>
      <c r="R74" s="29" t="s">
        <v>609</v>
      </c>
      <c r="S74" s="21" t="s">
        <v>603</v>
      </c>
      <c r="T74" s="11"/>
      <c r="U74" s="14"/>
      <c r="V74" s="14"/>
      <c r="W74" s="14"/>
      <c r="X74" s="14"/>
      <c r="Y74" s="14"/>
    </row>
    <row r="75" spans="1:25" s="30" customFormat="1" ht="12.75" customHeight="1">
      <c r="A75" s="28" t="s">
        <v>166</v>
      </c>
      <c r="B75" s="28" t="s">
        <v>170</v>
      </c>
      <c r="C75" s="28" t="s">
        <v>373</v>
      </c>
      <c r="D75" s="28" t="s">
        <v>374</v>
      </c>
      <c r="E75" s="28"/>
      <c r="F75" s="28"/>
      <c r="G75" s="28"/>
      <c r="H75" s="28" t="s">
        <v>389</v>
      </c>
      <c r="I75" s="29" t="str">
        <f>IFERROR(MATCH(H75,#REF!,0),"no match")</f>
        <v>no match</v>
      </c>
      <c r="J75" s="28" t="s">
        <v>313</v>
      </c>
      <c r="K75" s="29" t="str">
        <f>IFERROR(MATCH(J75,#REF!,0),"no match")</f>
        <v>no match</v>
      </c>
      <c r="L75" s="28"/>
      <c r="M75" s="28"/>
      <c r="N75" s="29" t="s">
        <v>307</v>
      </c>
      <c r="O75" s="54"/>
      <c r="P75" s="54" t="s">
        <v>714</v>
      </c>
      <c r="Q75" s="54"/>
      <c r="R75" s="29" t="s">
        <v>609</v>
      </c>
      <c r="S75" s="21" t="s">
        <v>602</v>
      </c>
      <c r="T75" s="11"/>
      <c r="U75" s="14"/>
      <c r="V75" s="14"/>
      <c r="W75" s="14"/>
      <c r="X75" s="14"/>
      <c r="Y75" s="14"/>
    </row>
    <row r="76" spans="1:25" s="30" customFormat="1" ht="12.75" customHeight="1">
      <c r="A76" s="28" t="s">
        <v>166</v>
      </c>
      <c r="B76" s="28" t="s">
        <v>170</v>
      </c>
      <c r="C76" s="28" t="s">
        <v>373</v>
      </c>
      <c r="D76" s="28" t="s">
        <v>374</v>
      </c>
      <c r="E76" s="28"/>
      <c r="F76" s="28"/>
      <c r="G76" s="28"/>
      <c r="H76" s="28" t="s">
        <v>390</v>
      </c>
      <c r="I76" s="29" t="str">
        <f>IFERROR(MATCH(H76,#REF!,0),"no match")</f>
        <v>no match</v>
      </c>
      <c r="J76" s="28" t="s">
        <v>342</v>
      </c>
      <c r="K76" s="29" t="str">
        <f>IFERROR(MATCH(J76,#REF!,0),"no match")</f>
        <v>no match</v>
      </c>
      <c r="L76" s="28"/>
      <c r="M76" s="28"/>
      <c r="N76" s="15" t="s">
        <v>315</v>
      </c>
      <c r="O76" s="56"/>
      <c r="P76" s="56" t="s">
        <v>315</v>
      </c>
      <c r="Q76" s="56"/>
      <c r="R76" s="29" t="s">
        <v>609</v>
      </c>
      <c r="S76" s="21" t="s">
        <v>603</v>
      </c>
      <c r="T76" s="28"/>
    </row>
    <row r="77" spans="1:25" s="30" customFormat="1" ht="12.75" customHeight="1">
      <c r="A77" s="11" t="s">
        <v>166</v>
      </c>
      <c r="B77" s="11" t="s">
        <v>170</v>
      </c>
      <c r="C77" s="28" t="s">
        <v>373</v>
      </c>
      <c r="D77" s="28" t="s">
        <v>374</v>
      </c>
      <c r="E77" s="28"/>
      <c r="F77" s="28"/>
      <c r="G77" s="28"/>
      <c r="H77" s="28" t="s">
        <v>392</v>
      </c>
      <c r="I77" s="29" t="str">
        <f>IFERROR(MATCH(H77,#REF!,0),"no match")</f>
        <v>no match</v>
      </c>
      <c r="J77" s="29" t="s">
        <v>330</v>
      </c>
      <c r="K77" s="29" t="str">
        <f>IFERROR(MATCH(J77,#REF!,0),"no match")</f>
        <v>no match</v>
      </c>
      <c r="L77" s="28"/>
      <c r="M77" s="28"/>
      <c r="N77" s="12" t="s">
        <v>331</v>
      </c>
      <c r="O77" s="52"/>
      <c r="P77" s="52" t="s">
        <v>331</v>
      </c>
      <c r="Q77" s="52"/>
      <c r="R77" s="29" t="s">
        <v>609</v>
      </c>
      <c r="S77" s="21" t="s">
        <v>602</v>
      </c>
      <c r="T77" s="11"/>
      <c r="U77" s="14"/>
      <c r="V77" s="14"/>
      <c r="W77" s="14"/>
      <c r="X77" s="14"/>
      <c r="Y77" s="14"/>
    </row>
    <row r="78" spans="1:25" s="30" customFormat="1" ht="12.75" customHeight="1">
      <c r="A78" s="11" t="s">
        <v>166</v>
      </c>
      <c r="B78" s="11" t="s">
        <v>170</v>
      </c>
      <c r="C78" s="28" t="s">
        <v>373</v>
      </c>
      <c r="D78" s="28" t="s">
        <v>374</v>
      </c>
      <c r="E78" s="28"/>
      <c r="F78" s="28"/>
      <c r="G78" s="28"/>
      <c r="H78" s="28" t="s">
        <v>393</v>
      </c>
      <c r="I78" s="29" t="str">
        <f>IFERROR(MATCH(H78,#REF!,0),"no match")</f>
        <v>no match</v>
      </c>
      <c r="J78" s="29" t="s">
        <v>314</v>
      </c>
      <c r="K78" s="29" t="str">
        <f>IFERROR(MATCH(J78,#REF!,0),"no match")</f>
        <v>no match</v>
      </c>
      <c r="L78" s="28"/>
      <c r="M78" s="28"/>
      <c r="N78" s="12" t="s">
        <v>336</v>
      </c>
      <c r="O78" s="12" t="s">
        <v>654</v>
      </c>
      <c r="P78" s="12"/>
      <c r="Q78" s="12" t="s">
        <v>689</v>
      </c>
      <c r="R78" s="29" t="s">
        <v>609</v>
      </c>
      <c r="S78" s="21" t="s">
        <v>602</v>
      </c>
      <c r="T78" s="11"/>
      <c r="U78" s="14"/>
      <c r="V78" s="14"/>
      <c r="W78" s="14"/>
      <c r="X78" s="14"/>
      <c r="Y78" s="14"/>
    </row>
    <row r="79" spans="1:25" s="30" customFormat="1" ht="12.75" customHeight="1">
      <c r="A79" s="28" t="s">
        <v>167</v>
      </c>
      <c r="B79" s="28" t="s">
        <v>170</v>
      </c>
      <c r="C79" s="28"/>
      <c r="D79" s="28" t="s">
        <v>374</v>
      </c>
      <c r="E79" s="28"/>
      <c r="F79" s="28"/>
      <c r="G79" s="28"/>
      <c r="H79" s="28" t="s">
        <v>406</v>
      </c>
      <c r="I79" s="29" t="str">
        <f>IFERROR(MATCH(H79,#REF!,0),"no match")</f>
        <v>no match</v>
      </c>
      <c r="J79" s="28" t="s">
        <v>120</v>
      </c>
      <c r="K79" s="29" t="str">
        <f>IFERROR(MATCH(J79,#REF!,0),"no match")</f>
        <v>no match</v>
      </c>
      <c r="L79" s="28"/>
      <c r="M79" s="28"/>
      <c r="N79" s="28" t="s">
        <v>327</v>
      </c>
      <c r="O79" s="57"/>
      <c r="P79" s="57" t="s">
        <v>715</v>
      </c>
      <c r="Q79" s="57"/>
      <c r="R79" s="28" t="s">
        <v>609</v>
      </c>
      <c r="S79" s="21" t="s">
        <v>602</v>
      </c>
      <c r="T79" s="11"/>
      <c r="U79" s="14"/>
      <c r="V79" s="14"/>
      <c r="W79" s="14"/>
      <c r="X79" s="14"/>
      <c r="Y79" s="14"/>
    </row>
    <row r="80" spans="1:25" s="30" customFormat="1" ht="12.75" customHeight="1">
      <c r="A80" s="28" t="s">
        <v>167</v>
      </c>
      <c r="B80" s="28" t="s">
        <v>170</v>
      </c>
      <c r="C80" s="28"/>
      <c r="D80" s="28" t="s">
        <v>374</v>
      </c>
      <c r="E80" s="28"/>
      <c r="F80" s="28"/>
      <c r="G80" s="28"/>
      <c r="H80" s="28"/>
      <c r="I80" s="29" t="str">
        <f>IFERROR(MATCH(H80,#REF!,0),"no match")</f>
        <v>no match</v>
      </c>
      <c r="J80" s="29" t="s">
        <v>353</v>
      </c>
      <c r="K80" s="29" t="str">
        <f>IFERROR(MATCH(J80,#REF!,0),"no match")</f>
        <v>no match</v>
      </c>
      <c r="L80" s="28"/>
      <c r="M80" s="24" t="s">
        <v>640</v>
      </c>
      <c r="N80" s="12" t="s">
        <v>354</v>
      </c>
      <c r="O80" s="52" t="s">
        <v>654</v>
      </c>
      <c r="P80" s="52" t="s">
        <v>691</v>
      </c>
      <c r="Q80" s="52" t="s">
        <v>691</v>
      </c>
      <c r="R80" s="12" t="s">
        <v>609</v>
      </c>
      <c r="S80" s="22" t="s">
        <v>602</v>
      </c>
      <c r="T80" s="11"/>
      <c r="U80" s="14"/>
      <c r="V80" s="14"/>
      <c r="W80" s="14"/>
      <c r="X80" s="14"/>
      <c r="Y80" s="14"/>
    </row>
    <row r="81" spans="1:25" s="30" customFormat="1" ht="12.75" customHeight="1">
      <c r="A81" s="28" t="s">
        <v>167</v>
      </c>
      <c r="B81" s="28" t="s">
        <v>170</v>
      </c>
      <c r="C81" s="28"/>
      <c r="D81" s="28" t="s">
        <v>374</v>
      </c>
      <c r="E81" s="28"/>
      <c r="F81" s="28"/>
      <c r="G81" s="28"/>
      <c r="H81" s="28"/>
      <c r="I81" s="29" t="str">
        <f>IFERROR(MATCH(H81,#REF!,0),"no match")</f>
        <v>no match</v>
      </c>
      <c r="J81" s="29" t="s">
        <v>355</v>
      </c>
      <c r="K81" s="29" t="str">
        <f>IFERROR(MATCH(J81,#REF!,0),"no match")</f>
        <v>no match</v>
      </c>
      <c r="L81" s="28"/>
      <c r="M81" s="24" t="s">
        <v>640</v>
      </c>
      <c r="N81" s="12" t="s">
        <v>356</v>
      </c>
      <c r="O81" s="12"/>
      <c r="P81" s="12"/>
      <c r="Q81" s="12"/>
      <c r="R81" s="12" t="s">
        <v>609</v>
      </c>
      <c r="S81" s="22" t="s">
        <v>602</v>
      </c>
      <c r="T81" s="11"/>
      <c r="U81" s="14"/>
      <c r="V81" s="14"/>
      <c r="W81" s="14"/>
      <c r="X81" s="14"/>
      <c r="Y81" s="14"/>
    </row>
    <row r="82" spans="1:25" s="30" customFormat="1" ht="12.75" customHeight="1">
      <c r="A82" s="11" t="s">
        <v>167</v>
      </c>
      <c r="B82" s="11" t="s">
        <v>83</v>
      </c>
      <c r="C82" s="28" t="s">
        <v>374</v>
      </c>
      <c r="D82" s="28"/>
      <c r="E82" s="28"/>
      <c r="F82" s="28"/>
      <c r="G82" s="28"/>
      <c r="H82" s="28" t="s">
        <v>213</v>
      </c>
      <c r="I82" s="29" t="str">
        <f>IFERROR(MATCH(H82,#REF!,0),"no match")</f>
        <v>no match</v>
      </c>
      <c r="J82" s="29"/>
      <c r="K82" s="29" t="str">
        <f>IFERROR(MATCH(J82,#REF!,0),"no match")</f>
        <v>no match</v>
      </c>
      <c r="L82" s="28" t="s">
        <v>450</v>
      </c>
      <c r="M82" s="28"/>
      <c r="N82" s="29" t="s">
        <v>18</v>
      </c>
      <c r="O82" s="54"/>
      <c r="P82" s="54" t="s">
        <v>716</v>
      </c>
      <c r="Q82" s="54"/>
      <c r="R82" s="29" t="s">
        <v>609</v>
      </c>
      <c r="S82" s="21" t="s">
        <v>602</v>
      </c>
      <c r="T82" s="11"/>
      <c r="U82" s="14"/>
      <c r="V82" s="14"/>
      <c r="W82" s="14"/>
      <c r="X82" s="14"/>
      <c r="Y82" s="14"/>
    </row>
    <row r="83" spans="1:25" s="30" customFormat="1" ht="12.75" customHeight="1">
      <c r="A83" s="11" t="s">
        <v>167</v>
      </c>
      <c r="B83" s="11" t="s">
        <v>83</v>
      </c>
      <c r="C83" s="28" t="s">
        <v>374</v>
      </c>
      <c r="D83" s="28"/>
      <c r="E83" s="28"/>
      <c r="F83" s="28"/>
      <c r="G83" s="28"/>
      <c r="H83" s="28" t="s">
        <v>215</v>
      </c>
      <c r="I83" s="29" t="str">
        <f>IFERROR(MATCH(H83,#REF!,0),"no match")</f>
        <v>no match</v>
      </c>
      <c r="J83" s="11" t="s">
        <v>102</v>
      </c>
      <c r="K83" s="29" t="str">
        <f>IFERROR(MATCH(J83,#REF!,0),"no match")</f>
        <v>no match</v>
      </c>
      <c r="L83" s="28"/>
      <c r="M83" s="28"/>
      <c r="N83" s="29" t="s">
        <v>20</v>
      </c>
      <c r="O83" s="54" t="s">
        <v>654</v>
      </c>
      <c r="P83" s="54" t="s">
        <v>704</v>
      </c>
      <c r="Q83" s="54" t="s">
        <v>704</v>
      </c>
      <c r="R83" s="29" t="s">
        <v>609</v>
      </c>
      <c r="S83" s="21" t="s">
        <v>602</v>
      </c>
      <c r="T83" s="28"/>
    </row>
    <row r="84" spans="1:25" s="30" customFormat="1" ht="12.75" customHeight="1">
      <c r="A84" s="11" t="s">
        <v>166</v>
      </c>
      <c r="B84" s="11" t="s">
        <v>83</v>
      </c>
      <c r="C84" s="28" t="s">
        <v>374</v>
      </c>
      <c r="D84" s="28" t="s">
        <v>373</v>
      </c>
      <c r="E84" s="28"/>
      <c r="F84" s="28"/>
      <c r="G84" s="28"/>
      <c r="H84" s="28" t="s">
        <v>216</v>
      </c>
      <c r="I84" s="29" t="str">
        <f>IFERROR(MATCH(H84,#REF!,0),"no match")</f>
        <v>no match</v>
      </c>
      <c r="J84" s="11" t="s">
        <v>103</v>
      </c>
      <c r="K84" s="29" t="str">
        <f>IFERROR(MATCH(J84,#REF!,0),"no match")</f>
        <v>no match</v>
      </c>
      <c r="L84" s="28"/>
      <c r="M84" s="28"/>
      <c r="N84" s="29" t="s">
        <v>182</v>
      </c>
      <c r="O84" s="48" t="s">
        <v>654</v>
      </c>
      <c r="P84" s="54" t="s">
        <v>695</v>
      </c>
      <c r="Q84" s="54" t="s">
        <v>695</v>
      </c>
      <c r="R84" s="29" t="s">
        <v>609</v>
      </c>
      <c r="S84" s="21" t="s">
        <v>602</v>
      </c>
      <c r="T84" s="11"/>
      <c r="U84" s="14"/>
      <c r="V84" s="14"/>
      <c r="W84" s="14"/>
      <c r="X84" s="14"/>
      <c r="Y84" s="14"/>
    </row>
    <row r="85" spans="1:25" s="30" customFormat="1" ht="12.75" customHeight="1">
      <c r="A85" s="11" t="s">
        <v>167</v>
      </c>
      <c r="B85" s="11" t="s">
        <v>83</v>
      </c>
      <c r="C85" s="28" t="s">
        <v>374</v>
      </c>
      <c r="D85" s="28"/>
      <c r="E85" s="28"/>
      <c r="F85" s="28"/>
      <c r="G85" s="28"/>
      <c r="H85" s="28" t="s">
        <v>217</v>
      </c>
      <c r="I85" s="29" t="str">
        <f>IFERROR(MATCH(H85,#REF!,0),"no match")</f>
        <v>no match</v>
      </c>
      <c r="J85" s="29"/>
      <c r="K85" s="29" t="str">
        <f>IFERROR(MATCH(J85,#REF!,0),"no match")</f>
        <v>no match</v>
      </c>
      <c r="L85" s="28"/>
      <c r="M85" s="28"/>
      <c r="N85" s="29" t="s">
        <v>21</v>
      </c>
      <c r="O85" s="54"/>
      <c r="P85" s="54" t="s">
        <v>21</v>
      </c>
      <c r="Q85" s="54"/>
      <c r="R85" s="29" t="s">
        <v>609</v>
      </c>
      <c r="S85" s="21" t="s">
        <v>602</v>
      </c>
      <c r="T85" s="11"/>
      <c r="U85" s="14"/>
      <c r="V85" s="14"/>
      <c r="W85" s="14"/>
      <c r="X85" s="14"/>
      <c r="Y85" s="14"/>
    </row>
    <row r="86" spans="1:25" s="14" customFormat="1" ht="12.75" customHeight="1">
      <c r="A86" s="11" t="s">
        <v>166</v>
      </c>
      <c r="B86" s="11" t="s">
        <v>83</v>
      </c>
      <c r="C86" s="28" t="s">
        <v>374</v>
      </c>
      <c r="D86" s="28" t="s">
        <v>373</v>
      </c>
      <c r="E86" s="28" t="s">
        <v>373</v>
      </c>
      <c r="F86" s="28"/>
      <c r="G86" s="28"/>
      <c r="H86" s="28" t="s">
        <v>218</v>
      </c>
      <c r="I86" s="29" t="str">
        <f>IFERROR(MATCH(H86,#REF!,0),"no match")</f>
        <v>no match</v>
      </c>
      <c r="J86" s="11" t="s">
        <v>104</v>
      </c>
      <c r="K86" s="29" t="str">
        <f>IFERROR(MATCH(J86,#REF!,0),"no match")</f>
        <v>no match</v>
      </c>
      <c r="L86" s="28" t="s">
        <v>452</v>
      </c>
      <c r="M86" s="28"/>
      <c r="N86" s="29" t="s">
        <v>303</v>
      </c>
      <c r="O86" s="54" t="s">
        <v>654</v>
      </c>
      <c r="P86" s="54" t="s">
        <v>693</v>
      </c>
      <c r="Q86" s="54" t="s">
        <v>693</v>
      </c>
      <c r="R86" s="29" t="s">
        <v>609</v>
      </c>
      <c r="S86" s="21" t="s">
        <v>602</v>
      </c>
      <c r="T86" s="28"/>
      <c r="U86" s="30"/>
      <c r="V86" s="30"/>
      <c r="W86" s="30"/>
      <c r="X86" s="30"/>
      <c r="Y86" s="30"/>
    </row>
    <row r="87" spans="1:25" s="30" customFormat="1" ht="12.75" customHeight="1">
      <c r="A87" s="11" t="s">
        <v>166</v>
      </c>
      <c r="B87" s="11" t="s">
        <v>83</v>
      </c>
      <c r="C87" s="28" t="s">
        <v>374</v>
      </c>
      <c r="D87" s="28" t="s">
        <v>373</v>
      </c>
      <c r="E87" s="28"/>
      <c r="F87" s="28"/>
      <c r="G87" s="28"/>
      <c r="H87" s="28" t="s">
        <v>219</v>
      </c>
      <c r="I87" s="29" t="str">
        <f>IFERROR(MATCH(H87,#REF!,0),"no match")</f>
        <v>no match</v>
      </c>
      <c r="J87" s="11" t="s">
        <v>105</v>
      </c>
      <c r="K87" s="29" t="str">
        <f>IFERROR(MATCH(J87,#REF!,0),"no match")</f>
        <v>no match</v>
      </c>
      <c r="L87" s="28"/>
      <c r="M87" s="28"/>
      <c r="N87" s="29" t="s">
        <v>82</v>
      </c>
      <c r="O87" s="54" t="s">
        <v>654</v>
      </c>
      <c r="P87" s="54" t="s">
        <v>681</v>
      </c>
      <c r="Q87" s="54" t="s">
        <v>681</v>
      </c>
      <c r="R87" s="29" t="s">
        <v>609</v>
      </c>
      <c r="S87" s="21" t="s">
        <v>602</v>
      </c>
      <c r="T87" s="11"/>
      <c r="U87" s="14"/>
      <c r="V87" s="14"/>
      <c r="W87" s="14"/>
      <c r="X87" s="14"/>
      <c r="Y87" s="14"/>
    </row>
    <row r="88" spans="1:25" s="14" customFormat="1" ht="12.75" customHeight="1">
      <c r="A88" s="11" t="s">
        <v>166</v>
      </c>
      <c r="B88" s="11" t="s">
        <v>83</v>
      </c>
      <c r="C88" s="28" t="s">
        <v>374</v>
      </c>
      <c r="D88" s="28" t="s">
        <v>373</v>
      </c>
      <c r="E88" s="28"/>
      <c r="F88" s="28"/>
      <c r="G88" s="28"/>
      <c r="H88" s="28" t="s">
        <v>220</v>
      </c>
      <c r="I88" s="29" t="str">
        <f>IFERROR(MATCH(H88,#REF!,0),"no match")</f>
        <v>no match</v>
      </c>
      <c r="J88" s="11" t="s">
        <v>106</v>
      </c>
      <c r="K88" s="29" t="str">
        <f>IFERROR(MATCH(J88,#REF!,0),"no match")</f>
        <v>no match</v>
      </c>
      <c r="L88" s="28"/>
      <c r="M88" s="28"/>
      <c r="N88" s="29" t="s">
        <v>184</v>
      </c>
      <c r="O88" s="29" t="s">
        <v>654</v>
      </c>
      <c r="P88" s="29"/>
      <c r="Q88" s="29"/>
      <c r="R88" s="29" t="s">
        <v>609</v>
      </c>
      <c r="S88" s="21" t="s">
        <v>602</v>
      </c>
      <c r="T88" s="11"/>
    </row>
    <row r="89" spans="1:25" s="30" customFormat="1" ht="12.75" customHeight="1">
      <c r="A89" s="11" t="s">
        <v>329</v>
      </c>
      <c r="B89" s="11" t="s">
        <v>83</v>
      </c>
      <c r="C89" s="28" t="s">
        <v>384</v>
      </c>
      <c r="D89" s="28" t="s">
        <v>384</v>
      </c>
      <c r="E89" s="28"/>
      <c r="F89" s="28"/>
      <c r="G89" s="28"/>
      <c r="H89" s="11" t="s">
        <v>221</v>
      </c>
      <c r="I89" s="29" t="str">
        <f>IFERROR(MATCH(H89,#REF!,0),"no match")</f>
        <v>no match</v>
      </c>
      <c r="J89" s="29"/>
      <c r="K89" s="29" t="str">
        <f>IFERROR(MATCH(J89,#REF!,0),"no match")</f>
        <v>no match</v>
      </c>
      <c r="L89" s="28" t="s">
        <v>453</v>
      </c>
      <c r="M89" s="28"/>
      <c r="N89" s="29" t="s">
        <v>22</v>
      </c>
      <c r="O89" s="54"/>
      <c r="P89" s="54" t="s">
        <v>717</v>
      </c>
      <c r="Q89" s="54"/>
      <c r="R89" s="29" t="s">
        <v>609</v>
      </c>
      <c r="S89" s="21" t="s">
        <v>602</v>
      </c>
      <c r="T89" s="11"/>
      <c r="U89" s="14"/>
      <c r="V89" s="14"/>
      <c r="W89" s="14"/>
      <c r="X89" s="14"/>
      <c r="Y89" s="14"/>
    </row>
    <row r="90" spans="1:25" s="30" customFormat="1" ht="12.75" customHeight="1">
      <c r="A90" s="11" t="s">
        <v>166</v>
      </c>
      <c r="B90" s="11" t="s">
        <v>83</v>
      </c>
      <c r="C90" s="28" t="s">
        <v>374</v>
      </c>
      <c r="D90" s="28" t="s">
        <v>373</v>
      </c>
      <c r="E90" s="28"/>
      <c r="F90" s="28"/>
      <c r="G90" s="28"/>
      <c r="H90" s="28" t="s">
        <v>222</v>
      </c>
      <c r="I90" s="29" t="str">
        <f>IFERROR(MATCH(H90,#REF!,0),"no match")</f>
        <v>no match</v>
      </c>
      <c r="J90" s="28" t="s">
        <v>117</v>
      </c>
      <c r="K90" s="29" t="str">
        <f>IFERROR(MATCH(J90,#REF!,0),"no match")</f>
        <v>no match</v>
      </c>
      <c r="L90" s="28"/>
      <c r="M90" s="28"/>
      <c r="N90" s="29" t="s">
        <v>223</v>
      </c>
      <c r="O90" s="54"/>
      <c r="P90" s="54" t="s">
        <v>718</v>
      </c>
      <c r="Q90" s="54" t="s">
        <v>696</v>
      </c>
      <c r="R90" s="29" t="s">
        <v>609</v>
      </c>
      <c r="S90" s="21" t="s">
        <v>602</v>
      </c>
      <c r="T90" s="11"/>
      <c r="U90" s="14"/>
      <c r="V90" s="14"/>
      <c r="W90" s="14"/>
      <c r="X90" s="14"/>
      <c r="Y90" s="14"/>
    </row>
    <row r="91" spans="1:25" s="14" customFormat="1" ht="12.75" customHeight="1">
      <c r="A91" s="11" t="s">
        <v>167</v>
      </c>
      <c r="B91" s="11" t="s">
        <v>83</v>
      </c>
      <c r="C91" s="28" t="s">
        <v>374</v>
      </c>
      <c r="D91" s="28"/>
      <c r="E91" s="28"/>
      <c r="F91" s="28"/>
      <c r="G91" s="28"/>
      <c r="H91" s="28" t="s">
        <v>224</v>
      </c>
      <c r="I91" s="29" t="str">
        <f>IFERROR(MATCH(H91,#REF!,0),"no match")</f>
        <v>no match</v>
      </c>
      <c r="J91" s="29"/>
      <c r="K91" s="29" t="str">
        <f>IFERROR(MATCH(J91,#REF!,0),"no match")</f>
        <v>no match</v>
      </c>
      <c r="L91" s="28"/>
      <c r="M91" s="28"/>
      <c r="N91" s="29" t="s">
        <v>23</v>
      </c>
      <c r="O91" s="29" t="s">
        <v>654</v>
      </c>
      <c r="P91" s="29"/>
      <c r="Q91" s="29"/>
      <c r="R91" s="29" t="s">
        <v>609</v>
      </c>
      <c r="S91" s="21" t="s">
        <v>602</v>
      </c>
      <c r="T91" s="28"/>
      <c r="U91" s="30"/>
      <c r="V91" s="30"/>
      <c r="W91" s="30"/>
      <c r="X91" s="30"/>
      <c r="Y91" s="30"/>
    </row>
    <row r="92" spans="1:25" s="14" customFormat="1" ht="12.75" customHeight="1">
      <c r="A92" s="11" t="s">
        <v>167</v>
      </c>
      <c r="B92" s="11" t="s">
        <v>83</v>
      </c>
      <c r="C92" s="28" t="s">
        <v>374</v>
      </c>
      <c r="D92" s="28"/>
      <c r="E92" s="28"/>
      <c r="F92" s="28"/>
      <c r="G92" s="28"/>
      <c r="H92" s="28" t="s">
        <v>225</v>
      </c>
      <c r="I92" s="29" t="str">
        <f>IFERROR(MATCH(H92,#REF!,0),"no match")</f>
        <v>no match</v>
      </c>
      <c r="J92" s="29"/>
      <c r="K92" s="29" t="str">
        <f>IFERROR(MATCH(J92,#REF!,0),"no match")</f>
        <v>no match</v>
      </c>
      <c r="L92" s="28"/>
      <c r="M92" s="28"/>
      <c r="N92" s="29" t="s">
        <v>24</v>
      </c>
      <c r="O92" s="29"/>
      <c r="P92" s="29"/>
      <c r="Q92" s="29"/>
      <c r="R92" s="29" t="s">
        <v>609</v>
      </c>
      <c r="S92" s="21" t="s">
        <v>602</v>
      </c>
      <c r="T92" s="28"/>
      <c r="U92" s="32"/>
      <c r="V92" s="33"/>
      <c r="W92" s="30"/>
      <c r="X92" s="32"/>
      <c r="Y92" s="30"/>
    </row>
    <row r="93" spans="1:25" s="30" customFormat="1" ht="12.75" customHeight="1">
      <c r="A93" s="11" t="s">
        <v>166</v>
      </c>
      <c r="B93" s="11" t="s">
        <v>83</v>
      </c>
      <c r="C93" s="28" t="s">
        <v>374</v>
      </c>
      <c r="D93" s="28" t="s">
        <v>373</v>
      </c>
      <c r="E93" s="28"/>
      <c r="F93" s="28"/>
      <c r="G93" s="28"/>
      <c r="H93" s="28" t="s">
        <v>228</v>
      </c>
      <c r="I93" s="29" t="str">
        <f>IFERROR(MATCH(H93,#REF!,0),"no match")</f>
        <v>no match</v>
      </c>
      <c r="J93" s="11" t="s">
        <v>109</v>
      </c>
      <c r="K93" s="29" t="str">
        <f>IFERROR(MATCH(J93,#REF!,0),"no match")</f>
        <v>no match</v>
      </c>
      <c r="L93" s="28"/>
      <c r="M93" s="28"/>
      <c r="N93" s="29" t="s">
        <v>185</v>
      </c>
      <c r="O93" s="54" t="s">
        <v>654</v>
      </c>
      <c r="P93" s="54" t="s">
        <v>686</v>
      </c>
      <c r="Q93" s="54" t="s">
        <v>686</v>
      </c>
      <c r="R93" s="29" t="s">
        <v>609</v>
      </c>
      <c r="S93" s="21" t="s">
        <v>602</v>
      </c>
      <c r="T93" s="28"/>
      <c r="U93" s="32"/>
      <c r="V93" s="33"/>
      <c r="X93" s="32"/>
    </row>
    <row r="94" spans="1:25" s="14" customFormat="1" ht="12.75" customHeight="1">
      <c r="A94" s="11" t="s">
        <v>166</v>
      </c>
      <c r="B94" s="11" t="s">
        <v>83</v>
      </c>
      <c r="C94" s="28" t="s">
        <v>374</v>
      </c>
      <c r="D94" s="28" t="s">
        <v>373</v>
      </c>
      <c r="E94" s="28"/>
      <c r="F94" s="28"/>
      <c r="G94" s="28"/>
      <c r="H94" s="28" t="s">
        <v>230</v>
      </c>
      <c r="I94" s="29" t="str">
        <f>IFERROR(MATCH(H94,#REF!,0),"no match")</f>
        <v>no match</v>
      </c>
      <c r="J94" s="29"/>
      <c r="K94" s="29" t="str">
        <f>IFERROR(MATCH(J94,#REF!,0),"no match")</f>
        <v>no match</v>
      </c>
      <c r="L94" s="28"/>
      <c r="M94" s="28"/>
      <c r="N94" s="29" t="s">
        <v>28</v>
      </c>
      <c r="O94" s="54"/>
      <c r="P94" s="54" t="s">
        <v>719</v>
      </c>
      <c r="Q94" s="54"/>
      <c r="R94" s="29" t="s">
        <v>609</v>
      </c>
      <c r="S94" s="21" t="s">
        <v>602</v>
      </c>
      <c r="T94" s="30"/>
      <c r="U94" s="32"/>
      <c r="V94" s="33"/>
      <c r="W94" s="30"/>
      <c r="X94" s="32"/>
      <c r="Y94" s="30"/>
    </row>
    <row r="95" spans="1:25" s="30" customFormat="1" ht="12.75" customHeight="1">
      <c r="A95" s="11" t="s">
        <v>166</v>
      </c>
      <c r="B95" s="11" t="s">
        <v>83</v>
      </c>
      <c r="C95" s="28" t="s">
        <v>374</v>
      </c>
      <c r="D95" s="28" t="s">
        <v>373</v>
      </c>
      <c r="E95" s="28"/>
      <c r="F95" s="28"/>
      <c r="G95" s="28"/>
      <c r="H95" s="28" t="s">
        <v>231</v>
      </c>
      <c r="I95" s="29" t="str">
        <f>IFERROR(MATCH(H95,#REF!,0),"no match")</f>
        <v>no match</v>
      </c>
      <c r="J95" s="29"/>
      <c r="K95" s="29" t="str">
        <f>IFERROR(MATCH(J95,#REF!,0),"no match")</f>
        <v>no match</v>
      </c>
      <c r="L95" s="28"/>
      <c r="M95" s="28"/>
      <c r="N95" s="29" t="s">
        <v>29</v>
      </c>
      <c r="O95" s="29"/>
      <c r="P95" s="29"/>
      <c r="Q95" s="29"/>
      <c r="R95" s="29" t="s">
        <v>609</v>
      </c>
      <c r="S95" s="21" t="s">
        <v>602</v>
      </c>
      <c r="U95" s="32"/>
      <c r="V95" s="33"/>
      <c r="X95" s="32"/>
    </row>
    <row r="96" spans="1:25" s="14" customFormat="1" ht="12.75" customHeight="1">
      <c r="A96" s="11" t="s">
        <v>167</v>
      </c>
      <c r="B96" s="11" t="s">
        <v>83</v>
      </c>
      <c r="C96" s="28" t="s">
        <v>374</v>
      </c>
      <c r="D96" s="28"/>
      <c r="E96" s="28"/>
      <c r="F96" s="28"/>
      <c r="G96" s="28"/>
      <c r="H96" s="11" t="s">
        <v>235</v>
      </c>
      <c r="I96" s="29" t="str">
        <f>IFERROR(MATCH(H96,#REF!,0),"no match")</f>
        <v>no match</v>
      </c>
      <c r="J96" s="29"/>
      <c r="K96" s="29" t="str">
        <f>IFERROR(MATCH(J96,#REF!,0),"no match")</f>
        <v>no match</v>
      </c>
      <c r="L96" s="28"/>
      <c r="M96" s="28"/>
      <c r="N96" s="29" t="s">
        <v>32</v>
      </c>
      <c r="O96" s="54"/>
      <c r="P96" s="54" t="s">
        <v>720</v>
      </c>
      <c r="Q96" s="54"/>
      <c r="R96" s="29" t="s">
        <v>609</v>
      </c>
      <c r="S96" s="21" t="s">
        <v>602</v>
      </c>
      <c r="T96" s="30"/>
      <c r="U96" s="32"/>
      <c r="V96" s="33"/>
      <c r="W96" s="30"/>
      <c r="X96" s="32"/>
      <c r="Y96" s="30"/>
    </row>
    <row r="97" spans="1:25" s="14" customFormat="1" ht="12.75" customHeight="1">
      <c r="A97" s="11" t="s">
        <v>167</v>
      </c>
      <c r="B97" s="11" t="s">
        <v>83</v>
      </c>
      <c r="C97" s="28" t="s">
        <v>374</v>
      </c>
      <c r="D97" s="28"/>
      <c r="E97" s="28"/>
      <c r="F97" s="28"/>
      <c r="G97" s="28"/>
      <c r="H97" s="28" t="s">
        <v>236</v>
      </c>
      <c r="I97" s="29" t="str">
        <f>IFERROR(MATCH(H97,#REF!,0),"no match")</f>
        <v>no match</v>
      </c>
      <c r="J97" s="29"/>
      <c r="K97" s="29" t="str">
        <f>IFERROR(MATCH(J97,#REF!,0),"no match")</f>
        <v>no match</v>
      </c>
      <c r="L97" s="28"/>
      <c r="M97" s="28"/>
      <c r="N97" s="29" t="s">
        <v>33</v>
      </c>
      <c r="O97" s="54" t="s">
        <v>654</v>
      </c>
      <c r="P97" s="54" t="s">
        <v>697</v>
      </c>
      <c r="Q97" s="54" t="s">
        <v>690</v>
      </c>
      <c r="R97" s="29" t="s">
        <v>609</v>
      </c>
      <c r="S97" s="21" t="s">
        <v>602</v>
      </c>
      <c r="T97" s="30"/>
      <c r="U97" s="32"/>
      <c r="V97" s="33"/>
      <c r="W97" s="30"/>
      <c r="X97" s="32"/>
      <c r="Y97" s="30"/>
    </row>
    <row r="98" spans="1:25" s="14" customFormat="1" ht="12.75" customHeight="1">
      <c r="A98" s="11" t="s">
        <v>166</v>
      </c>
      <c r="B98" s="11" t="s">
        <v>83</v>
      </c>
      <c r="C98" s="28" t="s">
        <v>374</v>
      </c>
      <c r="D98" s="28" t="s">
        <v>373</v>
      </c>
      <c r="E98" s="28"/>
      <c r="F98" s="28"/>
      <c r="G98" s="28"/>
      <c r="H98" s="28" t="s">
        <v>237</v>
      </c>
      <c r="I98" s="29" t="str">
        <f>IFERROR(MATCH(H98,#REF!,0),"no match")</f>
        <v>no match</v>
      </c>
      <c r="J98" s="11" t="s">
        <v>114</v>
      </c>
      <c r="K98" s="29" t="str">
        <f>IFERROR(MATCH(J98,#REF!,0),"no match")</f>
        <v>no match</v>
      </c>
      <c r="L98" s="28"/>
      <c r="M98" s="28"/>
      <c r="N98" s="29" t="s">
        <v>34</v>
      </c>
      <c r="O98" s="54"/>
      <c r="P98" s="54" t="s">
        <v>721</v>
      </c>
      <c r="Q98" s="54"/>
      <c r="R98" s="29" t="s">
        <v>609</v>
      </c>
      <c r="S98" s="21" t="s">
        <v>602</v>
      </c>
      <c r="T98" s="30"/>
      <c r="U98" s="32"/>
      <c r="V98" s="33"/>
      <c r="W98" s="30"/>
      <c r="X98" s="32"/>
      <c r="Y98" s="30"/>
    </row>
    <row r="99" spans="1:25" s="14" customFormat="1" ht="12.75" customHeight="1">
      <c r="A99" s="11" t="s">
        <v>167</v>
      </c>
      <c r="B99" s="28" t="s">
        <v>83</v>
      </c>
      <c r="C99" s="28" t="s">
        <v>374</v>
      </c>
      <c r="D99" s="28"/>
      <c r="E99" s="28"/>
      <c r="F99" s="28"/>
      <c r="G99" s="28"/>
      <c r="H99" s="28" t="s">
        <v>238</v>
      </c>
      <c r="I99" s="29" t="str">
        <f>IFERROR(MATCH(H99,#REF!,0),"no match")</f>
        <v>no match</v>
      </c>
      <c r="J99" s="29" t="s">
        <v>151</v>
      </c>
      <c r="K99" s="29" t="str">
        <f>IFERROR(MATCH(J99,#REF!,0),"no match")</f>
        <v>no match</v>
      </c>
      <c r="L99" s="28"/>
      <c r="M99" s="28"/>
      <c r="N99" s="29" t="s">
        <v>152</v>
      </c>
      <c r="O99" s="54" t="s">
        <v>654</v>
      </c>
      <c r="P99" s="54" t="s">
        <v>685</v>
      </c>
      <c r="Q99" s="54" t="s">
        <v>685</v>
      </c>
      <c r="R99" s="29" t="s">
        <v>609</v>
      </c>
      <c r="S99" s="21" t="s">
        <v>602</v>
      </c>
      <c r="T99" s="30"/>
      <c r="U99" s="32"/>
      <c r="V99" s="33"/>
      <c r="W99" s="30"/>
      <c r="X99" s="32"/>
      <c r="Y99" s="30"/>
    </row>
    <row r="100" spans="1:25" s="14" customFormat="1" ht="12.75" customHeight="1">
      <c r="A100" s="11" t="s">
        <v>166</v>
      </c>
      <c r="B100" s="11" t="s">
        <v>83</v>
      </c>
      <c r="C100" s="28" t="s">
        <v>374</v>
      </c>
      <c r="D100" s="28" t="s">
        <v>373</v>
      </c>
      <c r="E100" s="28"/>
      <c r="F100" s="28"/>
      <c r="G100" s="28"/>
      <c r="H100" s="11" t="s">
        <v>239</v>
      </c>
      <c r="I100" s="29" t="str">
        <f>IFERROR(MATCH(H100,#REF!,0),"no match")</f>
        <v>no match</v>
      </c>
      <c r="J100" s="11" t="s">
        <v>121</v>
      </c>
      <c r="K100" s="29" t="str">
        <f>IFERROR(MATCH(J100,#REF!,0),"no match")</f>
        <v>no match</v>
      </c>
      <c r="L100" s="28"/>
      <c r="M100" s="28"/>
      <c r="N100" s="29" t="s">
        <v>35</v>
      </c>
      <c r="O100" s="54" t="s">
        <v>654</v>
      </c>
      <c r="P100" s="54" t="s">
        <v>682</v>
      </c>
      <c r="Q100" s="54" t="s">
        <v>682</v>
      </c>
      <c r="R100" s="29" t="s">
        <v>609</v>
      </c>
      <c r="S100" s="21" t="s">
        <v>602</v>
      </c>
      <c r="T100" s="30"/>
      <c r="U100" s="32"/>
      <c r="V100" s="33"/>
      <c r="W100" s="30"/>
      <c r="X100" s="32"/>
      <c r="Y100" s="30"/>
    </row>
    <row r="101" spans="1:25" s="14" customFormat="1" ht="12.75" customHeight="1">
      <c r="A101" s="11" t="s">
        <v>167</v>
      </c>
      <c r="B101" s="11" t="s">
        <v>83</v>
      </c>
      <c r="C101" s="28" t="s">
        <v>374</v>
      </c>
      <c r="D101" s="28"/>
      <c r="E101" s="28"/>
      <c r="F101" s="28"/>
      <c r="G101" s="28"/>
      <c r="H101" s="11" t="s">
        <v>241</v>
      </c>
      <c r="I101" s="29" t="str">
        <f>IFERROR(MATCH(H101,#REF!,0),"no match")</f>
        <v>no match</v>
      </c>
      <c r="J101" s="29"/>
      <c r="K101" s="29" t="str">
        <f>IFERROR(MATCH(J101,#REF!,0),"no match")</f>
        <v>no match</v>
      </c>
      <c r="L101" s="28"/>
      <c r="M101" s="28"/>
      <c r="N101" s="29" t="s">
        <v>36</v>
      </c>
      <c r="O101" s="54" t="s">
        <v>654</v>
      </c>
      <c r="P101" s="54" t="s">
        <v>705</v>
      </c>
      <c r="Q101" s="54" t="s">
        <v>705</v>
      </c>
      <c r="R101" s="29" t="s">
        <v>609</v>
      </c>
      <c r="S101" s="21" t="s">
        <v>602</v>
      </c>
      <c r="T101" s="30"/>
      <c r="U101" s="32"/>
      <c r="V101" s="33"/>
      <c r="W101" s="30"/>
      <c r="X101" s="32"/>
      <c r="Y101" s="30"/>
    </row>
    <row r="102" spans="1:25" s="14" customFormat="1" ht="12.75" customHeight="1">
      <c r="A102" s="11" t="s">
        <v>166</v>
      </c>
      <c r="B102" s="11" t="s">
        <v>83</v>
      </c>
      <c r="C102" s="28" t="s">
        <v>374</v>
      </c>
      <c r="D102" s="28" t="s">
        <v>373</v>
      </c>
      <c r="E102" s="28"/>
      <c r="F102" s="28"/>
      <c r="G102" s="28"/>
      <c r="H102" s="28" t="s">
        <v>242</v>
      </c>
      <c r="I102" s="29" t="str">
        <f>IFERROR(MATCH(H102,#REF!,0),"no match")</f>
        <v>no match</v>
      </c>
      <c r="J102" s="29" t="s">
        <v>116</v>
      </c>
      <c r="K102" s="29" t="str">
        <f>IFERROR(MATCH(J102,#REF!,0),"no match")</f>
        <v>no match</v>
      </c>
      <c r="L102" s="28"/>
      <c r="M102" s="28"/>
      <c r="N102" s="29" t="s">
        <v>191</v>
      </c>
      <c r="O102" s="54" t="s">
        <v>654</v>
      </c>
      <c r="P102" s="54" t="s">
        <v>722</v>
      </c>
      <c r="Q102" s="54" t="s">
        <v>722</v>
      </c>
      <c r="R102" s="29" t="s">
        <v>609</v>
      </c>
      <c r="S102" s="21" t="s">
        <v>602</v>
      </c>
      <c r="T102" s="30"/>
      <c r="U102" s="32"/>
      <c r="V102" s="33"/>
      <c r="W102" s="30"/>
      <c r="X102" s="32"/>
      <c r="Y102" s="30"/>
    </row>
    <row r="103" spans="1:25" s="14" customFormat="1" ht="12.75" customHeight="1">
      <c r="A103" s="28" t="s">
        <v>166</v>
      </c>
      <c r="B103" s="28" t="s">
        <v>83</v>
      </c>
      <c r="C103" s="28" t="s">
        <v>374</v>
      </c>
      <c r="D103" s="28" t="s">
        <v>373</v>
      </c>
      <c r="E103" s="28"/>
      <c r="F103" s="28"/>
      <c r="G103" s="28"/>
      <c r="H103" s="28" t="s">
        <v>385</v>
      </c>
      <c r="I103" s="29" t="str">
        <f>IFERROR(MATCH(H103,#REF!,0),"no match")</f>
        <v>no match</v>
      </c>
      <c r="J103" s="28" t="s">
        <v>172</v>
      </c>
      <c r="K103" s="29" t="str">
        <f>IFERROR(MATCH(J103,#REF!,0),"no match")</f>
        <v>no match</v>
      </c>
      <c r="L103" s="28"/>
      <c r="M103" s="28"/>
      <c r="N103" s="29" t="s">
        <v>171</v>
      </c>
      <c r="O103" s="54"/>
      <c r="P103" s="54" t="s">
        <v>171</v>
      </c>
      <c r="Q103" s="54"/>
      <c r="R103" s="29" t="s">
        <v>609</v>
      </c>
      <c r="S103" s="21" t="s">
        <v>603</v>
      </c>
      <c r="T103" s="30"/>
      <c r="U103" s="32"/>
      <c r="V103" s="33"/>
      <c r="W103" s="30"/>
      <c r="X103" s="32"/>
      <c r="Y103" s="30"/>
    </row>
    <row r="104" spans="1:25" s="30" customFormat="1">
      <c r="A104" s="11" t="s">
        <v>167</v>
      </c>
      <c r="B104" s="11" t="s">
        <v>83</v>
      </c>
      <c r="C104" s="28" t="s">
        <v>374</v>
      </c>
      <c r="D104" s="28"/>
      <c r="E104" s="28"/>
      <c r="F104" s="28"/>
      <c r="G104" s="28"/>
      <c r="H104" s="28" t="s">
        <v>391</v>
      </c>
      <c r="I104" s="29" t="str">
        <f>IFERROR(MATCH(H104,#REF!,0),"no match")</f>
        <v>no match</v>
      </c>
      <c r="J104" s="11"/>
      <c r="K104" s="29" t="str">
        <f>IFERROR(MATCH(J104,#REF!,0),"no match")</f>
        <v>no match</v>
      </c>
      <c r="L104" s="28"/>
      <c r="M104" s="28"/>
      <c r="N104" s="29" t="s">
        <v>16</v>
      </c>
      <c r="O104" s="54"/>
      <c r="P104" s="54" t="s">
        <v>16</v>
      </c>
      <c r="Q104" s="54"/>
      <c r="R104" s="29" t="s">
        <v>609</v>
      </c>
      <c r="S104" s="21" t="s">
        <v>602</v>
      </c>
      <c r="U104" s="32"/>
      <c r="V104" s="33"/>
      <c r="X104" s="32"/>
    </row>
    <row r="105" spans="1:25" s="14" customFormat="1" ht="12.75" customHeight="1">
      <c r="A105" s="28" t="s">
        <v>167</v>
      </c>
      <c r="B105" s="28" t="s">
        <v>333</v>
      </c>
      <c r="C105" s="28"/>
      <c r="D105" s="28"/>
      <c r="E105" s="28" t="s">
        <v>374</v>
      </c>
      <c r="F105" s="28"/>
      <c r="G105" s="28"/>
      <c r="H105" s="28"/>
      <c r="I105" s="29" t="str">
        <f>IFERROR(MATCH(H105,#REF!,0),"no match")</f>
        <v>no match</v>
      </c>
      <c r="J105" s="28"/>
      <c r="K105" s="29" t="str">
        <f>IFERROR(MATCH(J105,#REF!,0),"no match")</f>
        <v>no match</v>
      </c>
      <c r="L105" s="28" t="s">
        <v>487</v>
      </c>
      <c r="M105" s="11" t="s">
        <v>637</v>
      </c>
      <c r="N105" s="11" t="s">
        <v>372</v>
      </c>
      <c r="O105" s="53"/>
      <c r="P105" s="53" t="s">
        <v>372</v>
      </c>
      <c r="Q105" s="53"/>
      <c r="R105" s="11" t="s">
        <v>609</v>
      </c>
      <c r="S105" s="34" t="s">
        <v>483</v>
      </c>
      <c r="T105" s="30"/>
      <c r="U105" s="32"/>
      <c r="V105" s="33"/>
      <c r="W105" s="30"/>
      <c r="X105" s="32"/>
      <c r="Y105" s="30"/>
    </row>
    <row r="106" spans="1:25" s="14" customFormat="1" ht="12.75" customHeight="1">
      <c r="A106" s="28"/>
      <c r="B106" s="11" t="s">
        <v>333</v>
      </c>
      <c r="C106" s="28"/>
      <c r="D106" s="28"/>
      <c r="E106" s="28"/>
      <c r="F106" s="28"/>
      <c r="G106" s="28"/>
      <c r="H106" s="11"/>
      <c r="I106" s="29" t="str">
        <f>IFERROR(MATCH(H106,#REF!,0),"no match")</f>
        <v>no match</v>
      </c>
      <c r="J106" s="28"/>
      <c r="K106" s="29" t="str">
        <f>IFERROR(MATCH(J106,#REF!,0),"no match")</f>
        <v>no match</v>
      </c>
      <c r="L106" s="11" t="s">
        <v>490</v>
      </c>
      <c r="M106" s="11"/>
      <c r="N106" s="9" t="s">
        <v>491</v>
      </c>
      <c r="O106" s="48"/>
      <c r="P106" s="48" t="s">
        <v>491</v>
      </c>
      <c r="Q106" s="48"/>
      <c r="R106" s="9" t="s">
        <v>609</v>
      </c>
      <c r="S106" s="21" t="s">
        <v>602</v>
      </c>
      <c r="T106" s="30"/>
      <c r="U106" s="32"/>
      <c r="V106" s="33"/>
      <c r="W106" s="30"/>
      <c r="X106" s="32"/>
      <c r="Y106" s="30"/>
    </row>
    <row r="107" spans="1:25" s="14" customFormat="1" ht="12.75" customHeight="1">
      <c r="A107" s="28"/>
      <c r="B107" s="11" t="s">
        <v>333</v>
      </c>
      <c r="C107" s="28"/>
      <c r="D107" s="28"/>
      <c r="E107" s="28"/>
      <c r="F107" s="28"/>
      <c r="G107" s="28"/>
      <c r="H107" s="11"/>
      <c r="I107" s="29" t="str">
        <f>IFERROR(MATCH(H107,#REF!,0),"no match")</f>
        <v>no match</v>
      </c>
      <c r="J107" s="28"/>
      <c r="K107" s="29" t="str">
        <f>IFERROR(MATCH(J107,#REF!,0),"no match")</f>
        <v>no match</v>
      </c>
      <c r="L107" s="11" t="s">
        <v>494</v>
      </c>
      <c r="M107" s="11"/>
      <c r="N107" s="9" t="s">
        <v>495</v>
      </c>
      <c r="O107" s="9" t="s">
        <v>654</v>
      </c>
      <c r="P107" s="9"/>
      <c r="Q107" s="9"/>
      <c r="R107" s="9" t="s">
        <v>609</v>
      </c>
      <c r="S107" s="21" t="s">
        <v>602</v>
      </c>
      <c r="T107" s="30"/>
      <c r="U107" s="32"/>
      <c r="V107" s="33"/>
      <c r="W107" s="30"/>
      <c r="X107" s="32"/>
      <c r="Y107" s="30"/>
    </row>
    <row r="108" spans="1:25" s="14" customFormat="1" ht="12.75" customHeight="1">
      <c r="A108" s="28"/>
      <c r="B108" s="11" t="s">
        <v>333</v>
      </c>
      <c r="C108" s="28"/>
      <c r="D108" s="28"/>
      <c r="E108" s="28"/>
      <c r="F108" s="28"/>
      <c r="G108" s="28"/>
      <c r="H108" s="11"/>
      <c r="I108" s="29" t="str">
        <f>IFERROR(MATCH(H108,#REF!,0),"no match")</f>
        <v>no match</v>
      </c>
      <c r="J108" s="28"/>
      <c r="K108" s="29" t="str">
        <f>IFERROR(MATCH(J108,#REF!,0),"no match")</f>
        <v>no match</v>
      </c>
      <c r="L108" s="11" t="s">
        <v>500</v>
      </c>
      <c r="M108" s="11"/>
      <c r="N108" s="9" t="s">
        <v>501</v>
      </c>
      <c r="O108" s="48"/>
      <c r="P108" s="48" t="s">
        <v>723</v>
      </c>
      <c r="Q108" s="48"/>
      <c r="R108" s="9" t="s">
        <v>609</v>
      </c>
      <c r="S108" s="21" t="s">
        <v>602</v>
      </c>
      <c r="T108" s="11"/>
    </row>
    <row r="109" spans="1:25" s="30" customFormat="1" ht="12.75" customHeight="1">
      <c r="A109" s="28"/>
      <c r="B109" s="11" t="s">
        <v>333</v>
      </c>
      <c r="C109" s="28"/>
      <c r="D109" s="28"/>
      <c r="E109" s="28"/>
      <c r="F109" s="28"/>
      <c r="G109" s="28"/>
      <c r="H109" s="11"/>
      <c r="I109" s="29" t="str">
        <f>IFERROR(MATCH(H109,#REF!,0),"no match")</f>
        <v>no match</v>
      </c>
      <c r="J109" s="28"/>
      <c r="K109" s="29" t="str">
        <f>IFERROR(MATCH(J109,#REF!,0),"no match")</f>
        <v>no match</v>
      </c>
      <c r="L109" s="11" t="s">
        <v>502</v>
      </c>
      <c r="M109" s="11"/>
      <c r="N109" s="9" t="s">
        <v>503</v>
      </c>
      <c r="O109" s="9"/>
      <c r="P109" s="9"/>
      <c r="Q109" s="9"/>
      <c r="R109" s="9" t="s">
        <v>609</v>
      </c>
      <c r="S109" s="21" t="s">
        <v>602</v>
      </c>
      <c r="T109" s="11"/>
      <c r="U109" s="14"/>
      <c r="V109" s="14"/>
      <c r="W109" s="14"/>
      <c r="X109" s="14"/>
      <c r="Y109" s="14"/>
    </row>
    <row r="110" spans="1:25" s="30" customFormat="1" ht="12.75" customHeight="1">
      <c r="A110" s="28"/>
      <c r="B110" s="11" t="s">
        <v>333</v>
      </c>
      <c r="C110" s="28"/>
      <c r="D110" s="28"/>
      <c r="E110" s="28"/>
      <c r="F110" s="28"/>
      <c r="G110" s="28"/>
      <c r="H110" s="11"/>
      <c r="I110" s="29" t="str">
        <f>IFERROR(MATCH(H110,#REF!,0),"no match")</f>
        <v>no match</v>
      </c>
      <c r="J110" s="28"/>
      <c r="K110" s="29" t="str">
        <f>IFERROR(MATCH(J110,#REF!,0),"no match")</f>
        <v>no match</v>
      </c>
      <c r="L110" s="11" t="s">
        <v>504</v>
      </c>
      <c r="M110" s="11"/>
      <c r="N110" s="9" t="s">
        <v>505</v>
      </c>
      <c r="O110" s="9"/>
      <c r="P110" s="9"/>
      <c r="Q110" s="9"/>
      <c r="R110" s="9" t="s">
        <v>609</v>
      </c>
      <c r="S110" s="21" t="s">
        <v>602</v>
      </c>
      <c r="T110" s="28"/>
    </row>
    <row r="111" spans="1:25" s="14" customFormat="1" ht="12.75" customHeight="1">
      <c r="A111" s="28"/>
      <c r="B111" s="11" t="s">
        <v>333</v>
      </c>
      <c r="C111" s="28"/>
      <c r="D111" s="28"/>
      <c r="E111" s="28"/>
      <c r="F111" s="28"/>
      <c r="G111" s="28"/>
      <c r="H111" s="11"/>
      <c r="I111" s="29" t="str">
        <f>IFERROR(MATCH(H111,#REF!,0),"no match")</f>
        <v>no match</v>
      </c>
      <c r="J111" s="28"/>
      <c r="K111" s="29" t="str">
        <f>IFERROR(MATCH(J111,#REF!,0),"no match")</f>
        <v>no match</v>
      </c>
      <c r="L111" s="11" t="s">
        <v>516</v>
      </c>
      <c r="M111" s="11"/>
      <c r="N111" s="9" t="s">
        <v>517</v>
      </c>
      <c r="O111" s="29" t="s">
        <v>654</v>
      </c>
      <c r="P111" s="9"/>
      <c r="Q111" s="9"/>
      <c r="R111" s="9" t="s">
        <v>609</v>
      </c>
      <c r="S111" s="21" t="s">
        <v>602</v>
      </c>
      <c r="T111" s="28"/>
      <c r="U111" s="30"/>
      <c r="V111" s="30"/>
      <c r="W111" s="30"/>
      <c r="X111" s="30"/>
      <c r="Y111" s="30"/>
    </row>
    <row r="112" spans="1:25" s="14" customFormat="1" ht="12.75" customHeight="1">
      <c r="A112" s="28"/>
      <c r="B112" s="11" t="s">
        <v>333</v>
      </c>
      <c r="C112" s="28"/>
      <c r="D112" s="28"/>
      <c r="E112" s="28"/>
      <c r="F112" s="28"/>
      <c r="G112" s="28"/>
      <c r="H112" s="11"/>
      <c r="I112" s="29" t="str">
        <f>IFERROR(MATCH(H112,#REF!,0),"no match")</f>
        <v>no match</v>
      </c>
      <c r="J112" s="28"/>
      <c r="K112" s="29" t="str">
        <f>IFERROR(MATCH(J112,#REF!,0),"no match")</f>
        <v>no match</v>
      </c>
      <c r="L112" s="11" t="s">
        <v>518</v>
      </c>
      <c r="M112" s="11"/>
      <c r="N112" s="9" t="s">
        <v>519</v>
      </c>
      <c r="O112" s="29" t="s">
        <v>654</v>
      </c>
      <c r="P112" s="9"/>
      <c r="Q112" s="9"/>
      <c r="R112" s="9" t="s">
        <v>609</v>
      </c>
      <c r="S112" s="21" t="s">
        <v>602</v>
      </c>
      <c r="T112" s="28"/>
      <c r="U112" s="30"/>
      <c r="V112" s="30"/>
      <c r="W112" s="30"/>
      <c r="X112" s="30"/>
      <c r="Y112" s="30"/>
    </row>
    <row r="113" spans="1:25" s="14" customFormat="1" ht="12.75" customHeight="1">
      <c r="A113" s="28"/>
      <c r="B113" s="11" t="s">
        <v>333</v>
      </c>
      <c r="C113" s="28"/>
      <c r="D113" s="28"/>
      <c r="E113" s="28"/>
      <c r="F113" s="28"/>
      <c r="G113" s="28"/>
      <c r="H113" s="11"/>
      <c r="I113" s="29" t="str">
        <f>IFERROR(MATCH(H113,#REF!,0),"no match")</f>
        <v>no match</v>
      </c>
      <c r="J113" s="28"/>
      <c r="K113" s="29" t="str">
        <f>IFERROR(MATCH(J113,#REF!,0),"no match")</f>
        <v>no match</v>
      </c>
      <c r="L113" s="11" t="s">
        <v>530</v>
      </c>
      <c r="M113" s="11"/>
      <c r="N113" s="9" t="s">
        <v>531</v>
      </c>
      <c r="O113" s="48"/>
      <c r="P113" s="48" t="s">
        <v>531</v>
      </c>
      <c r="Q113" s="48"/>
      <c r="R113" s="9" t="s">
        <v>609</v>
      </c>
      <c r="S113" s="21" t="s">
        <v>602</v>
      </c>
      <c r="T113" s="28"/>
      <c r="U113" s="30"/>
      <c r="V113" s="30"/>
      <c r="W113" s="30"/>
      <c r="X113" s="30"/>
      <c r="Y113" s="30"/>
    </row>
    <row r="114" spans="1:25" s="14" customFormat="1" ht="12.75" customHeight="1">
      <c r="A114" s="28"/>
      <c r="B114" s="11" t="s">
        <v>333</v>
      </c>
      <c r="C114" s="28"/>
      <c r="D114" s="28"/>
      <c r="E114" s="28"/>
      <c r="F114" s="28"/>
      <c r="G114" s="28"/>
      <c r="H114" s="11"/>
      <c r="I114" s="29" t="str">
        <f>IFERROR(MATCH(H114,#REF!,0),"no match")</f>
        <v>no match</v>
      </c>
      <c r="J114" s="28"/>
      <c r="K114" s="29" t="str">
        <f>IFERROR(MATCH(J114,#REF!,0),"no match")</f>
        <v>no match</v>
      </c>
      <c r="L114" s="11" t="s">
        <v>575</v>
      </c>
      <c r="M114" s="28"/>
      <c r="N114" s="9" t="s">
        <v>576</v>
      </c>
      <c r="O114" s="9" t="s">
        <v>654</v>
      </c>
      <c r="P114" s="9"/>
      <c r="Q114" s="9"/>
      <c r="R114" s="9" t="s">
        <v>609</v>
      </c>
      <c r="S114" s="21" t="s">
        <v>602</v>
      </c>
      <c r="T114" s="28"/>
      <c r="U114" s="30"/>
      <c r="V114" s="30"/>
      <c r="W114" s="30"/>
      <c r="X114" s="30"/>
      <c r="Y114" s="30"/>
    </row>
    <row r="115" spans="1:25" s="14" customFormat="1" ht="12.75" customHeight="1">
      <c r="A115" s="28"/>
      <c r="B115" s="11" t="s">
        <v>333</v>
      </c>
      <c r="C115" s="28"/>
      <c r="D115" s="28"/>
      <c r="E115" s="28"/>
      <c r="F115" s="28"/>
      <c r="G115" s="28"/>
      <c r="H115" s="11"/>
      <c r="I115" s="29" t="str">
        <f>IFERROR(MATCH(H115,#REF!,0),"no match")</f>
        <v>no match</v>
      </c>
      <c r="J115" s="28"/>
      <c r="K115" s="29" t="str">
        <f>IFERROR(MATCH(J115,#REF!,0),"no match")</f>
        <v>no match</v>
      </c>
      <c r="L115" s="11" t="s">
        <v>577</v>
      </c>
      <c r="M115" s="28"/>
      <c r="N115" s="9" t="s">
        <v>578</v>
      </c>
      <c r="O115" s="9" t="s">
        <v>654</v>
      </c>
      <c r="P115" s="9"/>
      <c r="Q115" s="9"/>
      <c r="R115" s="9" t="s">
        <v>609</v>
      </c>
      <c r="S115" s="21" t="s">
        <v>602</v>
      </c>
      <c r="T115" s="28"/>
      <c r="U115" s="30"/>
      <c r="V115" s="30"/>
      <c r="W115" s="30"/>
      <c r="X115" s="30"/>
      <c r="Y115" s="30"/>
    </row>
    <row r="116" spans="1:25" s="14" customFormat="1" ht="12.75" customHeight="1">
      <c r="A116" s="28"/>
      <c r="B116" s="11" t="s">
        <v>333</v>
      </c>
      <c r="C116" s="28"/>
      <c r="D116" s="28"/>
      <c r="E116" s="28"/>
      <c r="F116" s="28"/>
      <c r="G116" s="28"/>
      <c r="H116" s="11"/>
      <c r="I116" s="29" t="str">
        <f>IFERROR(MATCH(H116,#REF!,0),"no match")</f>
        <v>no match</v>
      </c>
      <c r="J116" s="28"/>
      <c r="K116" s="29" t="str">
        <f>IFERROR(MATCH(J116,#REF!,0),"no match")</f>
        <v>no match</v>
      </c>
      <c r="L116" s="11" t="s">
        <v>579</v>
      </c>
      <c r="M116" s="28"/>
      <c r="N116" s="9" t="s">
        <v>580</v>
      </c>
      <c r="O116" s="9" t="s">
        <v>654</v>
      </c>
      <c r="P116" s="9"/>
      <c r="Q116" s="9"/>
      <c r="R116" s="9" t="s">
        <v>609</v>
      </c>
      <c r="S116" s="21" t="s">
        <v>602</v>
      </c>
      <c r="T116" s="28"/>
      <c r="U116" s="30"/>
      <c r="V116" s="30"/>
      <c r="W116" s="30"/>
      <c r="X116" s="30"/>
      <c r="Y116" s="30"/>
    </row>
    <row r="117" spans="1:25" s="14" customFormat="1" ht="12.75" customHeight="1">
      <c r="A117" s="28"/>
      <c r="B117" s="11" t="s">
        <v>333</v>
      </c>
      <c r="C117" s="28"/>
      <c r="D117" s="28"/>
      <c r="E117" s="28"/>
      <c r="F117" s="28"/>
      <c r="G117" s="28"/>
      <c r="H117" s="11"/>
      <c r="I117" s="29" t="str">
        <f>IFERROR(MATCH(H117,#REF!,0),"no match")</f>
        <v>no match</v>
      </c>
      <c r="J117" s="28"/>
      <c r="K117" s="29" t="str">
        <f>IFERROR(MATCH(J117,#REF!,0),"no match")</f>
        <v>no match</v>
      </c>
      <c r="L117" s="11" t="s">
        <v>546</v>
      </c>
      <c r="M117" s="24" t="s">
        <v>640</v>
      </c>
      <c r="N117" s="9" t="s">
        <v>581</v>
      </c>
      <c r="O117" s="9" t="s">
        <v>654</v>
      </c>
      <c r="P117" s="9"/>
      <c r="Q117" s="9"/>
      <c r="R117" s="9" t="s">
        <v>609</v>
      </c>
      <c r="S117" s="21" t="s">
        <v>602</v>
      </c>
      <c r="T117" s="28"/>
      <c r="U117" s="30"/>
      <c r="V117" s="30"/>
      <c r="W117" s="30"/>
      <c r="X117" s="30"/>
      <c r="Y117" s="30"/>
    </row>
    <row r="118" spans="1:25" s="30" customFormat="1" ht="12.75" customHeight="1">
      <c r="A118" s="28"/>
      <c r="B118" s="11" t="s">
        <v>333</v>
      </c>
      <c r="C118" s="28"/>
      <c r="D118" s="28"/>
      <c r="E118" s="28"/>
      <c r="F118" s="28"/>
      <c r="G118" s="28"/>
      <c r="H118" s="11"/>
      <c r="I118" s="29" t="str">
        <f>IFERROR(MATCH(H118,#REF!,0),"no match")</f>
        <v>no match</v>
      </c>
      <c r="J118" s="28"/>
      <c r="K118" s="29" t="str">
        <f>IFERROR(MATCH(J118,#REF!,0),"no match")</f>
        <v>no match</v>
      </c>
      <c r="L118" s="11" t="s">
        <v>584</v>
      </c>
      <c r="M118" s="28"/>
      <c r="N118" s="9" t="s">
        <v>585</v>
      </c>
      <c r="O118" s="48"/>
      <c r="P118" s="48" t="s">
        <v>724</v>
      </c>
      <c r="Q118" s="48"/>
      <c r="R118" s="9" t="s">
        <v>609</v>
      </c>
      <c r="S118" s="21" t="s">
        <v>602</v>
      </c>
      <c r="T118" s="28"/>
    </row>
    <row r="119" spans="1:25" s="14" customFormat="1" ht="12.75" customHeight="1">
      <c r="A119" s="28"/>
      <c r="B119" s="11" t="s">
        <v>333</v>
      </c>
      <c r="C119" s="28"/>
      <c r="D119" s="28"/>
      <c r="E119" s="28"/>
      <c r="F119" s="28"/>
      <c r="G119" s="28"/>
      <c r="H119" s="11"/>
      <c r="I119" s="29" t="str">
        <f>IFERROR(MATCH(H119,#REF!,0),"no match")</f>
        <v>no match</v>
      </c>
      <c r="J119" s="28"/>
      <c r="K119" s="29" t="str">
        <f>IFERROR(MATCH(J119,#REF!,0),"no match")</f>
        <v>no match</v>
      </c>
      <c r="L119" s="11" t="s">
        <v>588</v>
      </c>
      <c r="M119" s="11" t="s">
        <v>632</v>
      </c>
      <c r="N119" s="9" t="s">
        <v>589</v>
      </c>
      <c r="O119" s="48" t="s">
        <v>654</v>
      </c>
      <c r="P119" s="48" t="s">
        <v>683</v>
      </c>
      <c r="Q119" s="48" t="s">
        <v>683</v>
      </c>
      <c r="R119" s="9" t="s">
        <v>609</v>
      </c>
      <c r="S119" s="21" t="s">
        <v>602</v>
      </c>
      <c r="T119" s="11"/>
    </row>
    <row r="120" spans="1:25" s="14" customFormat="1" ht="12.75" customHeight="1">
      <c r="A120" s="11" t="s">
        <v>167</v>
      </c>
      <c r="B120" s="11" t="s">
        <v>169</v>
      </c>
      <c r="C120" s="28" t="s">
        <v>169</v>
      </c>
      <c r="D120" s="28" t="s">
        <v>169</v>
      </c>
      <c r="E120" s="28"/>
      <c r="F120" s="28"/>
      <c r="G120" s="28"/>
      <c r="H120" s="11" t="s">
        <v>247</v>
      </c>
      <c r="I120" s="29" t="str">
        <f>IFERROR(MATCH(H120,#REF!,0),"no match")</f>
        <v>no match</v>
      </c>
      <c r="J120" s="11" t="s">
        <v>124</v>
      </c>
      <c r="K120" s="29" t="str">
        <f>IFERROR(MATCH(J120,#REF!,0),"no match")</f>
        <v>no match</v>
      </c>
      <c r="L120" s="28"/>
      <c r="M120" s="28"/>
      <c r="N120" s="29" t="s">
        <v>41</v>
      </c>
      <c r="O120" s="54" t="s">
        <v>654</v>
      </c>
      <c r="P120" s="54" t="s">
        <v>739</v>
      </c>
      <c r="Q120" s="54" t="s">
        <v>739</v>
      </c>
      <c r="R120" s="29" t="s">
        <v>608</v>
      </c>
      <c r="S120" s="21" t="s">
        <v>602</v>
      </c>
      <c r="T120" s="28"/>
      <c r="U120" s="30"/>
      <c r="V120" s="30"/>
      <c r="W120" s="30"/>
      <c r="X120" s="30"/>
      <c r="Y120" s="30"/>
    </row>
    <row r="121" spans="1:25" s="14" customFormat="1" ht="12.75" customHeight="1">
      <c r="A121" s="11" t="s">
        <v>167</v>
      </c>
      <c r="B121" s="11" t="s">
        <v>169</v>
      </c>
      <c r="C121" s="28" t="s">
        <v>169</v>
      </c>
      <c r="D121" s="28" t="s">
        <v>169</v>
      </c>
      <c r="E121" s="28"/>
      <c r="F121" s="28"/>
      <c r="G121" s="28"/>
      <c r="H121" s="28" t="s">
        <v>248</v>
      </c>
      <c r="I121" s="29" t="str">
        <f>IFERROR(MATCH(H121,#REF!,0),"no match")</f>
        <v>no match</v>
      </c>
      <c r="J121" s="11" t="s">
        <v>129</v>
      </c>
      <c r="K121" s="29" t="str">
        <f>IFERROR(MATCH(J121,#REF!,0),"no match")</f>
        <v>no match</v>
      </c>
      <c r="L121" s="28"/>
      <c r="M121" s="28"/>
      <c r="N121" s="29" t="s">
        <v>42</v>
      </c>
      <c r="O121" s="29" t="s">
        <v>654</v>
      </c>
      <c r="P121" s="29"/>
      <c r="Q121" s="29"/>
      <c r="R121" s="29" t="s">
        <v>608</v>
      </c>
      <c r="S121" s="21" t="s">
        <v>602</v>
      </c>
      <c r="T121" s="28"/>
      <c r="U121" s="30"/>
      <c r="V121" s="30"/>
      <c r="W121" s="30"/>
      <c r="X121" s="30"/>
      <c r="Y121" s="30"/>
    </row>
    <row r="122" spans="1:25" s="14" customFormat="1" ht="12.75" customHeight="1">
      <c r="A122" s="28" t="s">
        <v>167</v>
      </c>
      <c r="B122" s="28" t="s">
        <v>169</v>
      </c>
      <c r="C122" s="28" t="s">
        <v>169</v>
      </c>
      <c r="D122" s="28" t="s">
        <v>169</v>
      </c>
      <c r="E122" s="28"/>
      <c r="F122" s="28"/>
      <c r="G122" s="28"/>
      <c r="H122" s="28" t="s">
        <v>249</v>
      </c>
      <c r="I122" s="29" t="str">
        <f>IFERROR(MATCH(H122,#REF!,0),"no match")</f>
        <v>no match</v>
      </c>
      <c r="J122" s="28" t="s">
        <v>122</v>
      </c>
      <c r="K122" s="29" t="str">
        <f>IFERROR(MATCH(J122,#REF!,0),"no match")</f>
        <v>no match</v>
      </c>
      <c r="L122" s="28"/>
      <c r="M122" s="28"/>
      <c r="N122" s="29" t="s">
        <v>43</v>
      </c>
      <c r="O122" s="54" t="s">
        <v>654</v>
      </c>
      <c r="P122" s="54" t="s">
        <v>740</v>
      </c>
      <c r="Q122" s="54" t="s">
        <v>740</v>
      </c>
      <c r="R122" s="29" t="s">
        <v>608</v>
      </c>
      <c r="S122" s="21" t="s">
        <v>602</v>
      </c>
      <c r="T122" s="11"/>
    </row>
    <row r="123" spans="1:25" s="14" customFormat="1" ht="12.75" customHeight="1">
      <c r="A123" s="11" t="s">
        <v>167</v>
      </c>
      <c r="B123" s="11" t="s">
        <v>169</v>
      </c>
      <c r="C123" s="28" t="s">
        <v>169</v>
      </c>
      <c r="D123" s="28" t="s">
        <v>169</v>
      </c>
      <c r="E123" s="28"/>
      <c r="F123" s="28"/>
      <c r="G123" s="28"/>
      <c r="H123" s="28" t="s">
        <v>253</v>
      </c>
      <c r="I123" s="29" t="str">
        <f>IFERROR(MATCH(H123,#REF!,0),"no match")</f>
        <v>no match</v>
      </c>
      <c r="J123" s="29" t="s">
        <v>153</v>
      </c>
      <c r="K123" s="29" t="str">
        <f>IFERROR(MATCH(J123,#REF!,0),"no match")</f>
        <v>no match</v>
      </c>
      <c r="L123" s="28"/>
      <c r="M123" s="28"/>
      <c r="N123" s="29" t="s">
        <v>46</v>
      </c>
      <c r="O123" s="29"/>
      <c r="P123" s="29"/>
      <c r="Q123" s="29"/>
      <c r="R123" s="29" t="s">
        <v>608</v>
      </c>
      <c r="S123" s="21" t="s">
        <v>602</v>
      </c>
      <c r="T123" s="11"/>
    </row>
    <row r="124" spans="1:25" s="14" customFormat="1" ht="12.75" customHeight="1">
      <c r="A124" s="11" t="s">
        <v>167</v>
      </c>
      <c r="B124" s="11" t="s">
        <v>169</v>
      </c>
      <c r="C124" s="28" t="s">
        <v>169</v>
      </c>
      <c r="D124" s="28" t="s">
        <v>169</v>
      </c>
      <c r="E124" s="28"/>
      <c r="F124" s="28"/>
      <c r="G124" s="28"/>
      <c r="H124" s="28" t="s">
        <v>255</v>
      </c>
      <c r="I124" s="29" t="str">
        <f>IFERROR(MATCH(H124,#REF!,0),"no match")</f>
        <v>no match</v>
      </c>
      <c r="J124" s="11" t="s">
        <v>131</v>
      </c>
      <c r="K124" s="29" t="str">
        <f>IFERROR(MATCH(J124,#REF!,0),"no match")</f>
        <v>no match</v>
      </c>
      <c r="L124" s="28"/>
      <c r="M124" s="28"/>
      <c r="N124" s="29" t="s">
        <v>192</v>
      </c>
      <c r="O124" s="54"/>
      <c r="P124" s="54" t="s">
        <v>743</v>
      </c>
      <c r="Q124" s="54"/>
      <c r="R124" s="29" t="s">
        <v>608</v>
      </c>
      <c r="S124" s="21" t="s">
        <v>602</v>
      </c>
      <c r="T124" s="28"/>
      <c r="U124" s="30"/>
      <c r="V124" s="30"/>
      <c r="W124" s="30"/>
      <c r="X124" s="30"/>
      <c r="Y124" s="30"/>
    </row>
    <row r="125" spans="1:25" s="30" customFormat="1" ht="12.75" customHeight="1">
      <c r="A125" s="28" t="s">
        <v>167</v>
      </c>
      <c r="B125" s="28" t="s">
        <v>169</v>
      </c>
      <c r="C125" s="28" t="s">
        <v>169</v>
      </c>
      <c r="D125" s="28" t="s">
        <v>169</v>
      </c>
      <c r="E125" s="28"/>
      <c r="F125" s="28"/>
      <c r="G125" s="28"/>
      <c r="H125" s="28" t="s">
        <v>257</v>
      </c>
      <c r="I125" s="29" t="str">
        <f>IFERROR(MATCH(H125,#REF!,0),"no match")</f>
        <v>no match</v>
      </c>
      <c r="J125" s="28" t="s">
        <v>126</v>
      </c>
      <c r="K125" s="29" t="str">
        <f>IFERROR(MATCH(J125,#REF!,0),"no match")</f>
        <v>no match</v>
      </c>
      <c r="L125" s="28"/>
      <c r="M125" s="28"/>
      <c r="N125" s="29" t="s">
        <v>49</v>
      </c>
      <c r="O125" s="29" t="s">
        <v>654</v>
      </c>
      <c r="P125" s="29"/>
      <c r="Q125" s="29"/>
      <c r="R125" s="29" t="s">
        <v>608</v>
      </c>
      <c r="S125" s="21" t="s">
        <v>602</v>
      </c>
      <c r="T125" s="11"/>
      <c r="U125" s="14"/>
      <c r="V125" s="14"/>
      <c r="W125" s="14"/>
      <c r="X125" s="14"/>
      <c r="Y125" s="14"/>
    </row>
    <row r="126" spans="1:25" s="30" customFormat="1" ht="12.75" customHeight="1">
      <c r="A126" s="28" t="s">
        <v>167</v>
      </c>
      <c r="B126" s="28" t="s">
        <v>169</v>
      </c>
      <c r="C126" s="28" t="s">
        <v>169</v>
      </c>
      <c r="D126" s="28" t="s">
        <v>169</v>
      </c>
      <c r="E126" s="28"/>
      <c r="F126" s="28"/>
      <c r="G126" s="28"/>
      <c r="H126" s="28" t="s">
        <v>258</v>
      </c>
      <c r="I126" s="29" t="str">
        <f>IFERROR(MATCH(H126,#REF!,0),"no match")</f>
        <v>no match</v>
      </c>
      <c r="J126" s="28" t="s">
        <v>128</v>
      </c>
      <c r="K126" s="29" t="str">
        <f>IFERROR(MATCH(J126,#REF!,0),"no match")</f>
        <v>no match</v>
      </c>
      <c r="L126" s="28"/>
      <c r="M126" s="28"/>
      <c r="N126" s="29" t="s">
        <v>50</v>
      </c>
      <c r="O126" s="29" t="s">
        <v>654</v>
      </c>
      <c r="P126" s="29"/>
      <c r="Q126" s="29"/>
      <c r="R126" s="29" t="s">
        <v>608</v>
      </c>
      <c r="S126" s="21" t="s">
        <v>602</v>
      </c>
      <c r="T126" s="28"/>
    </row>
    <row r="127" spans="1:25" s="14" customFormat="1" ht="12.75" customHeight="1">
      <c r="A127" s="28" t="s">
        <v>167</v>
      </c>
      <c r="B127" s="28" t="s">
        <v>169</v>
      </c>
      <c r="C127" s="28" t="s">
        <v>169</v>
      </c>
      <c r="D127" s="28" t="s">
        <v>169</v>
      </c>
      <c r="E127" s="28"/>
      <c r="F127" s="28"/>
      <c r="G127" s="28"/>
      <c r="H127" s="28" t="s">
        <v>259</v>
      </c>
      <c r="I127" s="29" t="str">
        <f>IFERROR(MATCH(H127,#REF!,0),"no match")</f>
        <v>no match</v>
      </c>
      <c r="J127" s="28" t="s">
        <v>123</v>
      </c>
      <c r="K127" s="29" t="str">
        <f>IFERROR(MATCH(J127,#REF!,0),"no match")</f>
        <v>no match</v>
      </c>
      <c r="L127" s="28"/>
      <c r="M127" s="28"/>
      <c r="N127" s="29" t="s">
        <v>51</v>
      </c>
      <c r="O127" s="29" t="s">
        <v>654</v>
      </c>
      <c r="P127" s="29"/>
      <c r="Q127" s="29" t="s">
        <v>741</v>
      </c>
      <c r="R127" s="29" t="s">
        <v>608</v>
      </c>
      <c r="S127" s="21" t="s">
        <v>602</v>
      </c>
      <c r="T127" s="11"/>
    </row>
    <row r="128" spans="1:25" s="14" customFormat="1" ht="12.75" customHeight="1">
      <c r="A128" s="11" t="s">
        <v>167</v>
      </c>
      <c r="B128" s="11" t="s">
        <v>169</v>
      </c>
      <c r="C128" s="28" t="s">
        <v>169</v>
      </c>
      <c r="D128" s="28" t="s">
        <v>169</v>
      </c>
      <c r="E128" s="28"/>
      <c r="F128" s="28"/>
      <c r="G128" s="28"/>
      <c r="H128" s="28" t="s">
        <v>261</v>
      </c>
      <c r="I128" s="29" t="str">
        <f>IFERROR(MATCH(H128,#REF!,0),"no match")</f>
        <v>no match</v>
      </c>
      <c r="J128" s="11" t="s">
        <v>125</v>
      </c>
      <c r="K128" s="29" t="str">
        <f>IFERROR(MATCH(J128,#REF!,0),"no match")</f>
        <v>no match</v>
      </c>
      <c r="L128" s="28" t="s">
        <v>458</v>
      </c>
      <c r="M128" s="28"/>
      <c r="N128" s="29" t="s">
        <v>53</v>
      </c>
      <c r="O128" s="29" t="s">
        <v>654</v>
      </c>
      <c r="P128" s="29"/>
      <c r="Q128" s="29"/>
      <c r="R128" s="29" t="s">
        <v>608</v>
      </c>
      <c r="S128" s="21" t="s">
        <v>602</v>
      </c>
      <c r="T128" s="11"/>
    </row>
    <row r="129" spans="1:25" s="14" customFormat="1" ht="12.75" customHeight="1">
      <c r="A129" s="11" t="s">
        <v>167</v>
      </c>
      <c r="B129" s="11" t="s">
        <v>169</v>
      </c>
      <c r="C129" s="28" t="s">
        <v>169</v>
      </c>
      <c r="D129" s="28" t="s">
        <v>169</v>
      </c>
      <c r="E129" s="28"/>
      <c r="F129" s="28"/>
      <c r="G129" s="28"/>
      <c r="H129" s="11" t="s">
        <v>263</v>
      </c>
      <c r="I129" s="29" t="str">
        <f>IFERROR(MATCH(H129,#REF!,0),"no match")</f>
        <v>no match</v>
      </c>
      <c r="J129" s="11" t="s">
        <v>130</v>
      </c>
      <c r="K129" s="29" t="str">
        <f>IFERROR(MATCH(J129,#REF!,0),"no match")</f>
        <v>no match</v>
      </c>
      <c r="L129" s="28"/>
      <c r="M129" s="28"/>
      <c r="N129" s="29" t="s">
        <v>55</v>
      </c>
      <c r="O129" s="29" t="s">
        <v>654</v>
      </c>
      <c r="P129" s="29"/>
      <c r="Q129" s="29"/>
      <c r="R129" s="29" t="s">
        <v>608</v>
      </c>
      <c r="S129" s="21" t="s">
        <v>602</v>
      </c>
      <c r="T129" s="26"/>
      <c r="U129" s="33"/>
      <c r="V129" s="30"/>
      <c r="W129" s="32"/>
      <c r="X129" s="30"/>
      <c r="Y129" s="30"/>
    </row>
    <row r="130" spans="1:25" s="14" customFormat="1" ht="12.75" customHeight="1">
      <c r="A130" s="11" t="s">
        <v>167</v>
      </c>
      <c r="B130" s="11" t="s">
        <v>169</v>
      </c>
      <c r="C130" s="28" t="s">
        <v>169</v>
      </c>
      <c r="D130" s="28" t="s">
        <v>169</v>
      </c>
      <c r="E130" s="28"/>
      <c r="F130" s="28"/>
      <c r="G130" s="28"/>
      <c r="H130" s="28" t="s">
        <v>265</v>
      </c>
      <c r="I130" s="29" t="str">
        <f>IFERROR(MATCH(H130,#REF!,0),"no match")</f>
        <v>no match</v>
      </c>
      <c r="J130" s="11" t="s">
        <v>163</v>
      </c>
      <c r="K130" s="29" t="str">
        <f>IFERROR(MATCH(J130,#REF!,0),"no match")</f>
        <v>no match</v>
      </c>
      <c r="L130" s="28" t="s">
        <v>461</v>
      </c>
      <c r="M130" s="28"/>
      <c r="N130" s="29" t="s">
        <v>57</v>
      </c>
      <c r="O130" s="54" t="s">
        <v>654</v>
      </c>
      <c r="P130" s="54" t="s">
        <v>57</v>
      </c>
      <c r="Q130" s="54" t="s">
        <v>57</v>
      </c>
      <c r="R130" s="29" t="s">
        <v>608</v>
      </c>
      <c r="S130" s="21" t="s">
        <v>602</v>
      </c>
      <c r="T130" s="26"/>
      <c r="U130" s="33"/>
      <c r="V130" s="30"/>
      <c r="W130" s="32"/>
      <c r="X130" s="30"/>
      <c r="Y130" s="30"/>
    </row>
    <row r="131" spans="1:25" s="14" customFormat="1" ht="12.75" customHeight="1">
      <c r="A131" s="11" t="s">
        <v>166</v>
      </c>
      <c r="B131" s="11" t="s">
        <v>169</v>
      </c>
      <c r="C131" s="28" t="s">
        <v>374</v>
      </c>
      <c r="D131" s="28" t="s">
        <v>373</v>
      </c>
      <c r="E131" s="28"/>
      <c r="F131" s="28"/>
      <c r="G131" s="28"/>
      <c r="H131" s="28" t="s">
        <v>266</v>
      </c>
      <c r="I131" s="29" t="str">
        <f>IFERROR(MATCH(H131,#REF!,0),"no match")</f>
        <v>no match</v>
      </c>
      <c r="J131" s="11" t="s">
        <v>164</v>
      </c>
      <c r="K131" s="29" t="str">
        <f>IFERROR(MATCH(J131,#REF!,0),"no match")</f>
        <v>no match</v>
      </c>
      <c r="L131" s="28" t="s">
        <v>462</v>
      </c>
      <c r="M131" s="28"/>
      <c r="N131" s="29" t="s">
        <v>58</v>
      </c>
      <c r="O131" s="54" t="s">
        <v>654</v>
      </c>
      <c r="P131" s="54" t="s">
        <v>747</v>
      </c>
      <c r="Q131" s="54" t="s">
        <v>747</v>
      </c>
      <c r="R131" s="29" t="s">
        <v>608</v>
      </c>
      <c r="S131" s="21" t="s">
        <v>602</v>
      </c>
      <c r="T131" s="28"/>
      <c r="U131" s="32"/>
      <c r="V131" s="33"/>
      <c r="W131" s="30"/>
      <c r="X131" s="32"/>
      <c r="Y131" s="30"/>
    </row>
    <row r="132" spans="1:25" s="30" customFormat="1" ht="12.75" customHeight="1">
      <c r="A132" s="11" t="s">
        <v>167</v>
      </c>
      <c r="B132" s="11" t="s">
        <v>169</v>
      </c>
      <c r="C132" s="28" t="s">
        <v>169</v>
      </c>
      <c r="D132" s="28" t="s">
        <v>169</v>
      </c>
      <c r="E132" s="28"/>
      <c r="F132" s="28"/>
      <c r="G132" s="28"/>
      <c r="H132" s="28" t="s">
        <v>267</v>
      </c>
      <c r="I132" s="29" t="str">
        <f>IFERROR(MATCH(H132,#REF!,0),"no match")</f>
        <v>no match</v>
      </c>
      <c r="J132" s="11" t="s">
        <v>132</v>
      </c>
      <c r="K132" s="29" t="str">
        <f>IFERROR(MATCH(J132,#REF!,0),"no match")</f>
        <v>no match</v>
      </c>
      <c r="L132" s="28" t="s">
        <v>463</v>
      </c>
      <c r="M132" s="28"/>
      <c r="N132" s="29" t="s">
        <v>59</v>
      </c>
      <c r="O132" s="54"/>
      <c r="P132" s="54" t="s">
        <v>59</v>
      </c>
      <c r="Q132" s="54"/>
      <c r="R132" s="29" t="s">
        <v>608</v>
      </c>
      <c r="S132" s="21" t="s">
        <v>602</v>
      </c>
      <c r="T132" s="28"/>
    </row>
    <row r="133" spans="1:25" s="30" customFormat="1" ht="12.75" customHeight="1">
      <c r="A133" s="11" t="s">
        <v>167</v>
      </c>
      <c r="B133" s="11" t="s">
        <v>169</v>
      </c>
      <c r="C133" s="28" t="s">
        <v>169</v>
      </c>
      <c r="D133" s="28" t="s">
        <v>169</v>
      </c>
      <c r="E133" s="28"/>
      <c r="F133" s="28"/>
      <c r="G133" s="28"/>
      <c r="H133" s="28" t="s">
        <v>268</v>
      </c>
      <c r="I133" s="29" t="str">
        <f>IFERROR(MATCH(H133,#REF!,0),"no match")</f>
        <v>no match</v>
      </c>
      <c r="J133" s="11" t="s">
        <v>135</v>
      </c>
      <c r="K133" s="29" t="str">
        <f>IFERROR(MATCH(J133,#REF!,0),"no match")</f>
        <v>no match</v>
      </c>
      <c r="L133" s="28" t="s">
        <v>464</v>
      </c>
      <c r="M133" s="28"/>
      <c r="N133" s="29" t="s">
        <v>177</v>
      </c>
      <c r="O133" s="54"/>
      <c r="P133" s="54" t="s">
        <v>177</v>
      </c>
      <c r="Q133" s="54"/>
      <c r="R133" s="29" t="s">
        <v>608</v>
      </c>
      <c r="S133" s="21" t="s">
        <v>602</v>
      </c>
      <c r="T133" s="28"/>
    </row>
    <row r="134" spans="1:25" s="30" customFormat="1">
      <c r="A134" s="11" t="s">
        <v>167</v>
      </c>
      <c r="B134" s="11" t="s">
        <v>169</v>
      </c>
      <c r="C134" s="28" t="s">
        <v>169</v>
      </c>
      <c r="D134" s="28" t="s">
        <v>169</v>
      </c>
      <c r="E134" s="28"/>
      <c r="F134" s="28"/>
      <c r="G134" s="28"/>
      <c r="H134" s="28" t="s">
        <v>269</v>
      </c>
      <c r="I134" s="29" t="str">
        <f>IFERROR(MATCH(H134,#REF!,0),"no match")</f>
        <v>no match</v>
      </c>
      <c r="J134" s="11" t="s">
        <v>133</v>
      </c>
      <c r="K134" s="29" t="str">
        <f>IFERROR(MATCH(J134,#REF!,0),"no match")</f>
        <v>no match</v>
      </c>
      <c r="L134" s="28" t="s">
        <v>465</v>
      </c>
      <c r="M134" s="28"/>
      <c r="N134" s="29" t="s">
        <v>60</v>
      </c>
      <c r="O134" s="54"/>
      <c r="P134" s="54" t="s">
        <v>742</v>
      </c>
      <c r="Q134" s="54"/>
      <c r="R134" s="29" t="s">
        <v>608</v>
      </c>
      <c r="S134" s="21" t="s">
        <v>602</v>
      </c>
      <c r="T134" s="28"/>
    </row>
    <row r="135" spans="1:25" s="30" customFormat="1">
      <c r="A135" s="28" t="s">
        <v>167</v>
      </c>
      <c r="B135" s="28" t="s">
        <v>169</v>
      </c>
      <c r="C135" s="28" t="s">
        <v>169</v>
      </c>
      <c r="D135" s="28" t="s">
        <v>169</v>
      </c>
      <c r="E135" s="28"/>
      <c r="F135" s="28"/>
      <c r="G135" s="28"/>
      <c r="H135" s="28" t="s">
        <v>270</v>
      </c>
      <c r="I135" s="29" t="str">
        <f>IFERROR(MATCH(H135,#REF!,0),"no match")</f>
        <v>no match</v>
      </c>
      <c r="J135" s="28" t="s">
        <v>127</v>
      </c>
      <c r="K135" s="29" t="str">
        <f>IFERROR(MATCH(J135,#REF!,0),"no match")</f>
        <v>no match</v>
      </c>
      <c r="L135" s="28"/>
      <c r="M135" s="28"/>
      <c r="N135" s="29" t="s">
        <v>61</v>
      </c>
      <c r="O135" s="29" t="s">
        <v>654</v>
      </c>
      <c r="P135" s="29"/>
      <c r="Q135" s="29"/>
      <c r="R135" s="29" t="s">
        <v>608</v>
      </c>
      <c r="S135" s="21" t="s">
        <v>602</v>
      </c>
      <c r="T135" s="28"/>
    </row>
    <row r="136" spans="1:25" s="30" customFormat="1" ht="12.75" customHeight="1">
      <c r="A136" s="11" t="s">
        <v>167</v>
      </c>
      <c r="B136" s="11" t="s">
        <v>169</v>
      </c>
      <c r="C136" s="28" t="s">
        <v>169</v>
      </c>
      <c r="D136" s="28" t="s">
        <v>169</v>
      </c>
      <c r="E136" s="28"/>
      <c r="F136" s="28"/>
      <c r="G136" s="28"/>
      <c r="H136" s="28" t="s">
        <v>271</v>
      </c>
      <c r="I136" s="29" t="str">
        <f>IFERROR(MATCH(H136,#REF!,0),"no match")</f>
        <v>no match</v>
      </c>
      <c r="J136" s="11" t="s">
        <v>165</v>
      </c>
      <c r="K136" s="29" t="str">
        <f>IFERROR(MATCH(J136,#REF!,0),"no match")</f>
        <v>no match</v>
      </c>
      <c r="L136" s="28" t="s">
        <v>466</v>
      </c>
      <c r="M136" s="28"/>
      <c r="N136" s="29" t="s">
        <v>62</v>
      </c>
      <c r="O136" s="29" t="s">
        <v>654</v>
      </c>
      <c r="P136" s="29"/>
      <c r="Q136" s="29"/>
      <c r="R136" s="29" t="s">
        <v>608</v>
      </c>
      <c r="S136" s="21" t="s">
        <v>602</v>
      </c>
      <c r="T136" s="28"/>
    </row>
    <row r="137" spans="1:25" s="14" customFormat="1" ht="12.75" customHeight="1">
      <c r="A137" s="11" t="s">
        <v>167</v>
      </c>
      <c r="B137" s="11" t="s">
        <v>169</v>
      </c>
      <c r="C137" s="28" t="s">
        <v>169</v>
      </c>
      <c r="D137" s="28" t="s">
        <v>169</v>
      </c>
      <c r="E137" s="28"/>
      <c r="F137" s="28"/>
      <c r="G137" s="28"/>
      <c r="H137" s="28" t="s">
        <v>272</v>
      </c>
      <c r="I137" s="29" t="str">
        <f>IFERROR(MATCH(H137,#REF!,0),"no match")</f>
        <v>no match</v>
      </c>
      <c r="J137" s="11" t="s">
        <v>136</v>
      </c>
      <c r="K137" s="29" t="str">
        <f>IFERROR(MATCH(J137,#REF!,0),"no match")</f>
        <v>no match</v>
      </c>
      <c r="L137" s="28" t="s">
        <v>467</v>
      </c>
      <c r="M137" s="28"/>
      <c r="N137" s="29" t="s">
        <v>63</v>
      </c>
      <c r="O137" s="54"/>
      <c r="P137" s="54" t="s">
        <v>744</v>
      </c>
      <c r="Q137" s="54"/>
      <c r="R137" s="29" t="s">
        <v>608</v>
      </c>
      <c r="S137" s="21" t="s">
        <v>602</v>
      </c>
      <c r="T137" s="28"/>
      <c r="U137" s="30"/>
      <c r="V137" s="30"/>
      <c r="W137" s="30"/>
      <c r="X137" s="30"/>
      <c r="Y137" s="30"/>
    </row>
    <row r="138" spans="1:25" s="14" customFormat="1" ht="12.75" customHeight="1">
      <c r="A138" s="11" t="s">
        <v>167</v>
      </c>
      <c r="B138" s="11" t="s">
        <v>169</v>
      </c>
      <c r="C138" s="28" t="s">
        <v>169</v>
      </c>
      <c r="D138" s="28" t="s">
        <v>169</v>
      </c>
      <c r="E138" s="28"/>
      <c r="F138" s="28"/>
      <c r="G138" s="28"/>
      <c r="H138" s="11" t="s">
        <v>273</v>
      </c>
      <c r="I138" s="29" t="str">
        <f>IFERROR(MATCH(H138,#REF!,0),"no match")</f>
        <v>no match</v>
      </c>
      <c r="J138" s="29"/>
      <c r="K138" s="29" t="str">
        <f>IFERROR(MATCH(J138,#REF!,0),"no match")</f>
        <v>no match</v>
      </c>
      <c r="L138" s="28"/>
      <c r="M138" s="28"/>
      <c r="N138" s="29" t="s">
        <v>64</v>
      </c>
      <c r="O138" s="54"/>
      <c r="P138" s="54" t="s">
        <v>64</v>
      </c>
      <c r="Q138" s="54"/>
      <c r="R138" s="29" t="s">
        <v>608</v>
      </c>
      <c r="S138" s="21" t="s">
        <v>602</v>
      </c>
      <c r="T138" s="28"/>
      <c r="U138" s="30"/>
      <c r="V138" s="30"/>
      <c r="W138" s="30"/>
      <c r="X138" s="30"/>
      <c r="Y138" s="30"/>
    </row>
    <row r="139" spans="1:25" s="14" customFormat="1" ht="12.75" customHeight="1">
      <c r="A139" s="28" t="s">
        <v>166</v>
      </c>
      <c r="B139" s="28" t="s">
        <v>170</v>
      </c>
      <c r="C139" s="28" t="s">
        <v>373</v>
      </c>
      <c r="D139" s="28" t="s">
        <v>374</v>
      </c>
      <c r="E139" s="28"/>
      <c r="F139" s="28"/>
      <c r="G139" s="28"/>
      <c r="H139" s="28" t="s">
        <v>394</v>
      </c>
      <c r="I139" s="29" t="str">
        <f>IFERROR(MATCH(H139,#REF!,0),"no match")</f>
        <v>no match</v>
      </c>
      <c r="J139" s="28" t="s">
        <v>173</v>
      </c>
      <c r="K139" s="29" t="str">
        <f>IFERROR(MATCH(J139,#REF!,0),"no match")</f>
        <v>no match</v>
      </c>
      <c r="L139" s="28" t="s">
        <v>468</v>
      </c>
      <c r="M139" s="28"/>
      <c r="N139" s="29" t="s">
        <v>181</v>
      </c>
      <c r="O139" s="54"/>
      <c r="P139" s="54" t="s">
        <v>181</v>
      </c>
      <c r="Q139" s="54"/>
      <c r="R139" s="29" t="s">
        <v>608</v>
      </c>
      <c r="S139" s="21" t="s">
        <v>602</v>
      </c>
      <c r="T139" s="28"/>
      <c r="U139" s="30"/>
      <c r="V139" s="30"/>
      <c r="W139" s="30"/>
      <c r="X139" s="30"/>
      <c r="Y139" s="30"/>
    </row>
    <row r="140" spans="1:25" s="30" customFormat="1" ht="12.75" customHeight="1">
      <c r="A140" s="28" t="s">
        <v>166</v>
      </c>
      <c r="B140" s="28" t="s">
        <v>170</v>
      </c>
      <c r="C140" s="28" t="s">
        <v>373</v>
      </c>
      <c r="D140" s="28" t="s">
        <v>374</v>
      </c>
      <c r="E140" s="28"/>
      <c r="F140" s="28"/>
      <c r="G140" s="28"/>
      <c r="H140" s="28" t="s">
        <v>395</v>
      </c>
      <c r="I140" s="29" t="str">
        <f>IFERROR(MATCH(H140,#REF!,0),"no match")</f>
        <v>no match</v>
      </c>
      <c r="J140" s="28" t="s">
        <v>174</v>
      </c>
      <c r="K140" s="29" t="str">
        <f>IFERROR(MATCH(J140,#REF!,0),"no match")</f>
        <v>no match</v>
      </c>
      <c r="L140" s="28"/>
      <c r="M140" s="28"/>
      <c r="N140" s="29" t="s">
        <v>175</v>
      </c>
      <c r="O140" s="54"/>
      <c r="P140" s="54" t="s">
        <v>175</v>
      </c>
      <c r="Q140" s="54"/>
      <c r="R140" s="29" t="s">
        <v>608</v>
      </c>
      <c r="S140" s="21" t="s">
        <v>603</v>
      </c>
      <c r="T140" s="11"/>
      <c r="U140" s="14"/>
      <c r="V140" s="14"/>
      <c r="W140" s="14"/>
      <c r="X140" s="14"/>
      <c r="Y140" s="14"/>
    </row>
    <row r="141" spans="1:25" s="30" customFormat="1" ht="12.75" customHeight="1">
      <c r="A141" s="28" t="s">
        <v>167</v>
      </c>
      <c r="B141" s="28" t="s">
        <v>170</v>
      </c>
      <c r="C141" s="28"/>
      <c r="D141" s="28" t="s">
        <v>374</v>
      </c>
      <c r="E141" s="28"/>
      <c r="F141" s="28"/>
      <c r="G141" s="28"/>
      <c r="H141" s="28"/>
      <c r="I141" s="29" t="str">
        <f>IFERROR(MATCH(H141,#REF!,0),"no match")</f>
        <v>no match</v>
      </c>
      <c r="J141" s="29"/>
      <c r="K141" s="29" t="str">
        <f>IFERROR(MATCH(J141,#REF!,0),"no match")</f>
        <v>no match</v>
      </c>
      <c r="L141" s="28"/>
      <c r="M141" s="28"/>
      <c r="N141" s="12" t="s">
        <v>408</v>
      </c>
      <c r="O141" s="52"/>
      <c r="P141" s="52" t="s">
        <v>408</v>
      </c>
      <c r="Q141" s="52"/>
      <c r="R141" s="12" t="s">
        <v>608</v>
      </c>
      <c r="S141" s="22" t="s">
        <v>603</v>
      </c>
      <c r="T141" s="11"/>
      <c r="U141" s="14"/>
      <c r="V141" s="14"/>
      <c r="W141" s="14"/>
      <c r="X141" s="14"/>
      <c r="Y141" s="14"/>
    </row>
    <row r="142" spans="1:25" s="30" customFormat="1" ht="12.75" customHeight="1">
      <c r="A142" s="28" t="s">
        <v>167</v>
      </c>
      <c r="B142" s="28" t="s">
        <v>170</v>
      </c>
      <c r="C142" s="28"/>
      <c r="D142" s="28" t="s">
        <v>374</v>
      </c>
      <c r="E142" s="28"/>
      <c r="F142" s="28"/>
      <c r="G142" s="28"/>
      <c r="H142" s="29"/>
      <c r="I142" s="29" t="str">
        <f>IFERROR(MATCH(H142,#REF!,0),"no match")</f>
        <v>no match</v>
      </c>
      <c r="J142" s="28" t="s">
        <v>168</v>
      </c>
      <c r="K142" s="29" t="str">
        <f>IFERROR(MATCH(J142,#REF!,0),"no match")</f>
        <v>no match</v>
      </c>
      <c r="L142" s="28"/>
      <c r="M142" s="28"/>
      <c r="N142" s="12" t="s">
        <v>402</v>
      </c>
      <c r="O142" s="52"/>
      <c r="P142" s="52" t="s">
        <v>402</v>
      </c>
      <c r="Q142" s="52"/>
      <c r="R142" s="12" t="s">
        <v>608</v>
      </c>
      <c r="S142" s="21" t="s">
        <v>603</v>
      </c>
      <c r="T142" s="11"/>
      <c r="U142" s="14"/>
      <c r="V142" s="14"/>
      <c r="W142" s="14"/>
      <c r="X142" s="14"/>
      <c r="Y142" s="14"/>
    </row>
    <row r="143" spans="1:25" s="30" customFormat="1" ht="15" customHeight="1">
      <c r="A143" s="28" t="s">
        <v>167</v>
      </c>
      <c r="B143" s="28" t="s">
        <v>83</v>
      </c>
      <c r="C143" s="28" t="s">
        <v>374</v>
      </c>
      <c r="D143" s="28"/>
      <c r="E143" s="28"/>
      <c r="F143" s="28"/>
      <c r="G143" s="28"/>
      <c r="H143" s="28" t="s">
        <v>208</v>
      </c>
      <c r="I143" s="29" t="str">
        <f>IFERROR(MATCH(H143,#REF!,0),"no match")</f>
        <v>no match</v>
      </c>
      <c r="J143" s="28"/>
      <c r="K143" s="29" t="str">
        <f>IFERROR(MATCH(J143,#REF!,0),"no match")</f>
        <v>no match</v>
      </c>
      <c r="L143" s="28"/>
      <c r="M143" s="28"/>
      <c r="N143" s="29" t="s">
        <v>14</v>
      </c>
      <c r="O143" s="54"/>
      <c r="P143" s="54" t="s">
        <v>14</v>
      </c>
      <c r="Q143" s="54"/>
      <c r="R143" s="29" t="s">
        <v>608</v>
      </c>
      <c r="S143" s="21" t="s">
        <v>602</v>
      </c>
      <c r="T143" s="11"/>
      <c r="U143" s="14"/>
      <c r="V143" s="14"/>
      <c r="W143" s="14"/>
      <c r="X143" s="14"/>
      <c r="Y143" s="14"/>
    </row>
    <row r="144" spans="1:25" s="30" customFormat="1" ht="12.75" customHeight="1">
      <c r="A144" s="11" t="s">
        <v>167</v>
      </c>
      <c r="B144" s="11" t="s">
        <v>83</v>
      </c>
      <c r="C144" s="28" t="s">
        <v>374</v>
      </c>
      <c r="D144" s="28"/>
      <c r="E144" s="28"/>
      <c r="F144" s="28"/>
      <c r="G144" s="28"/>
      <c r="H144" s="28" t="s">
        <v>250</v>
      </c>
      <c r="I144" s="29" t="str">
        <f>IFERROR(MATCH(H144,#REF!,0),"no match")</f>
        <v>no match</v>
      </c>
      <c r="J144" s="29"/>
      <c r="K144" s="29" t="str">
        <f>IFERROR(MATCH(J144,#REF!,0),"no match")</f>
        <v>no match</v>
      </c>
      <c r="L144" s="28"/>
      <c r="M144" s="28"/>
      <c r="N144" s="29" t="s">
        <v>44</v>
      </c>
      <c r="O144" s="29" t="s">
        <v>654</v>
      </c>
      <c r="P144" s="29"/>
      <c r="Q144" s="29"/>
      <c r="R144" s="29" t="s">
        <v>608</v>
      </c>
      <c r="S144" s="21" t="s">
        <v>602</v>
      </c>
      <c r="T144" s="11"/>
      <c r="U144" s="14"/>
      <c r="V144" s="14"/>
      <c r="W144" s="14"/>
      <c r="X144" s="14"/>
      <c r="Y144" s="14"/>
    </row>
    <row r="145" spans="1:25" s="30" customFormat="1" ht="12.75" customHeight="1">
      <c r="A145" s="11" t="s">
        <v>167</v>
      </c>
      <c r="B145" s="28" t="s">
        <v>83</v>
      </c>
      <c r="C145" s="28" t="s">
        <v>374</v>
      </c>
      <c r="D145" s="28"/>
      <c r="E145" s="28"/>
      <c r="F145" s="28"/>
      <c r="G145" s="28"/>
      <c r="H145" s="28" t="s">
        <v>251</v>
      </c>
      <c r="I145" s="29" t="str">
        <f>IFERROR(MATCH(H145,#REF!,0),"no match")</f>
        <v>no match</v>
      </c>
      <c r="J145" s="28" t="s">
        <v>134</v>
      </c>
      <c r="K145" s="29" t="str">
        <f>IFERROR(MATCH(J145,#REF!,0),"no match")</f>
        <v>no match</v>
      </c>
      <c r="L145" s="28"/>
      <c r="M145" s="28"/>
      <c r="N145" s="29" t="s">
        <v>180</v>
      </c>
      <c r="O145" s="29" t="s">
        <v>654</v>
      </c>
      <c r="P145" s="29"/>
      <c r="Q145" s="29"/>
      <c r="R145" s="29" t="s">
        <v>608</v>
      </c>
      <c r="S145" s="21" t="s">
        <v>602</v>
      </c>
      <c r="T145" s="11"/>
      <c r="U145" s="14"/>
      <c r="V145" s="14"/>
      <c r="W145" s="14"/>
      <c r="X145" s="14"/>
      <c r="Y145" s="14"/>
    </row>
    <row r="146" spans="1:25" s="30" customFormat="1" ht="12.75" customHeight="1">
      <c r="A146" s="11" t="s">
        <v>167</v>
      </c>
      <c r="B146" s="11" t="s">
        <v>83</v>
      </c>
      <c r="C146" s="28" t="s">
        <v>374</v>
      </c>
      <c r="D146" s="28"/>
      <c r="E146" s="28"/>
      <c r="F146" s="28"/>
      <c r="G146" s="28"/>
      <c r="H146" s="28" t="s">
        <v>252</v>
      </c>
      <c r="I146" s="29" t="str">
        <f>IFERROR(MATCH(H146,#REF!,0),"no match")</f>
        <v>no match</v>
      </c>
      <c r="J146" s="11" t="s">
        <v>160</v>
      </c>
      <c r="K146" s="29" t="str">
        <f>IFERROR(MATCH(J146,#REF!,0),"no match")</f>
        <v>no match</v>
      </c>
      <c r="L146" s="28" t="s">
        <v>456</v>
      </c>
      <c r="M146" s="28"/>
      <c r="N146" s="29" t="s">
        <v>45</v>
      </c>
      <c r="O146" s="54" t="s">
        <v>654</v>
      </c>
      <c r="P146" s="54" t="s">
        <v>746</v>
      </c>
      <c r="Q146" s="54" t="s">
        <v>746</v>
      </c>
      <c r="R146" s="29" t="s">
        <v>608</v>
      </c>
      <c r="S146" s="21" t="s">
        <v>602</v>
      </c>
      <c r="T146" s="28"/>
      <c r="U146" s="32"/>
      <c r="V146" s="33"/>
      <c r="X146" s="32"/>
    </row>
    <row r="147" spans="1:25" s="30" customFormat="1" ht="12.75" customHeight="1">
      <c r="A147" s="11" t="s">
        <v>167</v>
      </c>
      <c r="B147" s="28" t="s">
        <v>83</v>
      </c>
      <c r="C147" s="28" t="s">
        <v>374</v>
      </c>
      <c r="D147" s="28"/>
      <c r="E147" s="28"/>
      <c r="F147" s="28"/>
      <c r="G147" s="28"/>
      <c r="H147" s="28" t="s">
        <v>254</v>
      </c>
      <c r="I147" s="29" t="str">
        <f>IFERROR(MATCH(H147,#REF!,0),"no match")</f>
        <v>no match</v>
      </c>
      <c r="J147" s="29"/>
      <c r="K147" s="29" t="str">
        <f>IFERROR(MATCH(J147,#REF!,0),"no match")</f>
        <v>no match</v>
      </c>
      <c r="L147" s="28"/>
      <c r="M147" s="28"/>
      <c r="N147" s="29" t="s">
        <v>47</v>
      </c>
      <c r="O147" s="54" t="s">
        <v>654</v>
      </c>
      <c r="P147" s="54" t="s">
        <v>745</v>
      </c>
      <c r="Q147" s="54" t="s">
        <v>745</v>
      </c>
      <c r="R147" s="29" t="s">
        <v>608</v>
      </c>
      <c r="S147" s="21" t="s">
        <v>602</v>
      </c>
      <c r="T147" s="11"/>
      <c r="U147" s="14"/>
      <c r="V147" s="14"/>
      <c r="W147" s="14"/>
      <c r="X147" s="14"/>
      <c r="Y147" s="14"/>
    </row>
    <row r="148" spans="1:25" s="30" customFormat="1" ht="12.75" customHeight="1">
      <c r="A148" s="11" t="s">
        <v>167</v>
      </c>
      <c r="B148" s="11" t="s">
        <v>83</v>
      </c>
      <c r="C148" s="28" t="s">
        <v>374</v>
      </c>
      <c r="D148" s="28"/>
      <c r="E148" s="28"/>
      <c r="F148" s="28"/>
      <c r="G148" s="28"/>
      <c r="H148" s="28" t="s">
        <v>256</v>
      </c>
      <c r="I148" s="29" t="str">
        <f>IFERROR(MATCH(H148,#REF!,0),"no match")</f>
        <v>no match</v>
      </c>
      <c r="J148" s="29"/>
      <c r="K148" s="29" t="str">
        <f>IFERROR(MATCH(J148,#REF!,0),"no match")</f>
        <v>no match</v>
      </c>
      <c r="L148" s="28" t="s">
        <v>457</v>
      </c>
      <c r="M148" s="28"/>
      <c r="N148" s="29" t="s">
        <v>48</v>
      </c>
      <c r="O148" s="54"/>
      <c r="P148" s="54" t="s">
        <v>48</v>
      </c>
      <c r="Q148" s="54"/>
      <c r="R148" s="29" t="s">
        <v>608</v>
      </c>
      <c r="S148" s="21" t="s">
        <v>602</v>
      </c>
      <c r="T148" s="11"/>
      <c r="U148" s="14"/>
      <c r="V148" s="14"/>
      <c r="W148" s="14"/>
      <c r="X148" s="14"/>
      <c r="Y148" s="14"/>
    </row>
    <row r="149" spans="1:25" s="30" customFormat="1" ht="12.75" customHeight="1">
      <c r="A149" s="11" t="s">
        <v>167</v>
      </c>
      <c r="B149" s="11" t="s">
        <v>83</v>
      </c>
      <c r="C149" s="28" t="s">
        <v>374</v>
      </c>
      <c r="D149" s="28"/>
      <c r="E149" s="28"/>
      <c r="F149" s="28"/>
      <c r="G149" s="28"/>
      <c r="H149" s="11" t="s">
        <v>260</v>
      </c>
      <c r="I149" s="29" t="str">
        <f>IFERROR(MATCH(H149,#REF!,0),"no match")</f>
        <v>no match</v>
      </c>
      <c r="J149" s="29"/>
      <c r="K149" s="29" t="str">
        <f>IFERROR(MATCH(J149,#REF!,0),"no match")</f>
        <v>no match</v>
      </c>
      <c r="L149" s="28"/>
      <c r="M149" s="28"/>
      <c r="N149" s="29" t="s">
        <v>52</v>
      </c>
      <c r="O149" s="29" t="s">
        <v>654</v>
      </c>
      <c r="P149" s="29"/>
      <c r="Q149" s="29"/>
      <c r="R149" s="29" t="s">
        <v>608</v>
      </c>
      <c r="S149" s="21" t="s">
        <v>602</v>
      </c>
      <c r="T149" s="11"/>
      <c r="U149" s="14"/>
      <c r="V149" s="14"/>
      <c r="W149" s="14"/>
      <c r="X149" s="14"/>
      <c r="Y149" s="14"/>
    </row>
    <row r="150" spans="1:25" s="30" customFormat="1">
      <c r="A150" s="11" t="s">
        <v>167</v>
      </c>
      <c r="B150" s="11" t="s">
        <v>83</v>
      </c>
      <c r="C150" s="28" t="s">
        <v>374</v>
      </c>
      <c r="D150" s="28"/>
      <c r="E150" s="28"/>
      <c r="F150" s="28"/>
      <c r="G150" s="28"/>
      <c r="H150" s="28" t="s">
        <v>262</v>
      </c>
      <c r="I150" s="29" t="str">
        <f>IFERROR(MATCH(H150,#REF!,0),"no match")</f>
        <v>no match</v>
      </c>
      <c r="J150" s="11" t="s">
        <v>161</v>
      </c>
      <c r="K150" s="29" t="str">
        <f>IFERROR(MATCH(J150,#REF!,0),"no match")</f>
        <v>no match</v>
      </c>
      <c r="L150" s="28" t="s">
        <v>459</v>
      </c>
      <c r="M150" s="28"/>
      <c r="N150" s="29" t="s">
        <v>54</v>
      </c>
      <c r="O150" s="29" t="s">
        <v>654</v>
      </c>
      <c r="P150" s="29"/>
      <c r="Q150" s="29"/>
      <c r="R150" s="29" t="s">
        <v>608</v>
      </c>
      <c r="S150" s="21" t="s">
        <v>602</v>
      </c>
      <c r="U150" s="32"/>
      <c r="V150" s="33"/>
      <c r="X150" s="32"/>
    </row>
    <row r="151" spans="1:25" s="30" customFormat="1">
      <c r="A151" s="11" t="s">
        <v>167</v>
      </c>
      <c r="B151" s="11" t="s">
        <v>83</v>
      </c>
      <c r="C151" s="28" t="s">
        <v>374</v>
      </c>
      <c r="D151" s="28"/>
      <c r="E151" s="28"/>
      <c r="F151" s="28"/>
      <c r="G151" s="28"/>
      <c r="H151" s="28" t="s">
        <v>264</v>
      </c>
      <c r="I151" s="29" t="str">
        <f>IFERROR(MATCH(H151,#REF!,0),"no match")</f>
        <v>no match</v>
      </c>
      <c r="J151" s="11" t="s">
        <v>162</v>
      </c>
      <c r="K151" s="29" t="str">
        <f>IFERROR(MATCH(J151,#REF!,0),"no match")</f>
        <v>no match</v>
      </c>
      <c r="L151" s="11" t="s">
        <v>460</v>
      </c>
      <c r="M151" s="28"/>
      <c r="N151" s="29" t="s">
        <v>56</v>
      </c>
      <c r="O151" s="54"/>
      <c r="P151" s="54" t="s">
        <v>56</v>
      </c>
      <c r="Q151" s="54"/>
      <c r="R151" s="29" t="s">
        <v>608</v>
      </c>
      <c r="S151" s="21" t="s">
        <v>602</v>
      </c>
      <c r="U151" s="32"/>
      <c r="V151" s="33"/>
      <c r="X151" s="32"/>
    </row>
    <row r="152" spans="1:25" s="30" customFormat="1">
      <c r="A152" s="11" t="s">
        <v>167</v>
      </c>
      <c r="B152" s="11" t="s">
        <v>83</v>
      </c>
      <c r="C152" s="28" t="s">
        <v>374</v>
      </c>
      <c r="D152" s="28"/>
      <c r="E152" s="28"/>
      <c r="F152" s="28"/>
      <c r="G152" s="28"/>
      <c r="H152" s="28" t="s">
        <v>274</v>
      </c>
      <c r="I152" s="29" t="str">
        <f>IFERROR(MATCH(H152,#REF!,0),"no match")</f>
        <v>no match</v>
      </c>
      <c r="J152" s="11" t="s">
        <v>159</v>
      </c>
      <c r="K152" s="29" t="str">
        <f>IFERROR(MATCH(J152,#REF!,0),"no match")</f>
        <v>no match</v>
      </c>
      <c r="L152" s="28"/>
      <c r="M152" s="28"/>
      <c r="N152" s="29" t="s">
        <v>188</v>
      </c>
      <c r="O152" s="54"/>
      <c r="P152" s="54" t="s">
        <v>188</v>
      </c>
      <c r="Q152" s="54"/>
      <c r="R152" s="29" t="s">
        <v>608</v>
      </c>
      <c r="S152" s="21" t="s">
        <v>602</v>
      </c>
      <c r="U152" s="32"/>
      <c r="V152" s="33"/>
      <c r="X152" s="32"/>
    </row>
    <row r="153" spans="1:25" s="30" customFormat="1">
      <c r="A153" s="11" t="s">
        <v>167</v>
      </c>
      <c r="B153" s="11" t="s">
        <v>83</v>
      </c>
      <c r="C153" s="28" t="s">
        <v>374</v>
      </c>
      <c r="D153" s="28"/>
      <c r="E153" s="28"/>
      <c r="F153" s="28"/>
      <c r="G153" s="28"/>
      <c r="H153" s="28" t="s">
        <v>275</v>
      </c>
      <c r="I153" s="29" t="str">
        <f>IFERROR(MATCH(H153,#REF!,0),"no match")</f>
        <v>no match</v>
      </c>
      <c r="J153" s="29"/>
      <c r="K153" s="29" t="str">
        <f>IFERROR(MATCH(J153,#REF!,0),"no match")</f>
        <v>no match</v>
      </c>
      <c r="L153" s="28"/>
      <c r="M153" s="28"/>
      <c r="N153" s="29" t="s">
        <v>319</v>
      </c>
      <c r="O153" s="54"/>
      <c r="P153" s="54" t="s">
        <v>748</v>
      </c>
      <c r="Q153" s="54"/>
      <c r="R153" s="29" t="s">
        <v>608</v>
      </c>
      <c r="S153" s="21" t="s">
        <v>602</v>
      </c>
      <c r="U153" s="32"/>
      <c r="V153" s="33"/>
      <c r="X153" s="32"/>
    </row>
    <row r="154" spans="1:25" s="30" customFormat="1">
      <c r="A154" s="11" t="s">
        <v>167</v>
      </c>
      <c r="B154" s="11" t="s">
        <v>83</v>
      </c>
      <c r="C154" s="28" t="s">
        <v>374</v>
      </c>
      <c r="D154" s="28"/>
      <c r="E154" s="28"/>
      <c r="F154" s="28"/>
      <c r="G154" s="28"/>
      <c r="H154" s="28" t="s">
        <v>276</v>
      </c>
      <c r="I154" s="29" t="str">
        <f>IFERROR(MATCH(H154,#REF!,0),"no match")</f>
        <v>no match</v>
      </c>
      <c r="J154" s="29"/>
      <c r="K154" s="29" t="str">
        <f>IFERROR(MATCH(J154,#REF!,0),"no match")</f>
        <v>no match</v>
      </c>
      <c r="L154" s="28"/>
      <c r="M154" s="28"/>
      <c r="N154" s="29" t="s">
        <v>65</v>
      </c>
      <c r="O154" s="29"/>
      <c r="P154" s="29"/>
      <c r="Q154" s="29"/>
      <c r="R154" s="29" t="s">
        <v>608</v>
      </c>
      <c r="S154" s="21" t="s">
        <v>602</v>
      </c>
      <c r="U154" s="32"/>
      <c r="V154" s="33"/>
      <c r="X154" s="32"/>
    </row>
    <row r="155" spans="1:25" s="30" customFormat="1">
      <c r="A155" s="28" t="s">
        <v>167</v>
      </c>
      <c r="B155" s="28" t="s">
        <v>83</v>
      </c>
      <c r="C155" s="28" t="s">
        <v>374</v>
      </c>
      <c r="D155" s="28"/>
      <c r="E155" s="28"/>
      <c r="F155" s="28"/>
      <c r="G155" s="28"/>
      <c r="H155" s="28" t="s">
        <v>396</v>
      </c>
      <c r="I155" s="29" t="str">
        <f>IFERROR(MATCH(H155,#REF!,0),"no match")</f>
        <v>no match</v>
      </c>
      <c r="J155" s="28"/>
      <c r="K155" s="29" t="str">
        <f>IFERROR(MATCH(J155,#REF!,0),"no match")</f>
        <v>no match</v>
      </c>
      <c r="L155" s="28"/>
      <c r="M155" s="28"/>
      <c r="N155" s="29" t="s">
        <v>189</v>
      </c>
      <c r="O155" s="54"/>
      <c r="P155" s="54" t="s">
        <v>189</v>
      </c>
      <c r="Q155" s="54"/>
      <c r="R155" s="29" t="s">
        <v>608</v>
      </c>
      <c r="S155" s="21" t="s">
        <v>603</v>
      </c>
      <c r="U155" s="32"/>
      <c r="V155" s="33"/>
      <c r="X155" s="32"/>
    </row>
    <row r="156" spans="1:25" s="30" customFormat="1">
      <c r="A156" s="28" t="s">
        <v>167</v>
      </c>
      <c r="B156" s="28" t="s">
        <v>83</v>
      </c>
      <c r="C156" s="28" t="s">
        <v>374</v>
      </c>
      <c r="D156" s="28"/>
      <c r="E156" s="28"/>
      <c r="F156" s="28"/>
      <c r="G156" s="28"/>
      <c r="H156" s="28" t="s">
        <v>397</v>
      </c>
      <c r="I156" s="29" t="str">
        <f>IFERROR(MATCH(H156,#REF!,0),"no match")</f>
        <v>no match</v>
      </c>
      <c r="J156" s="28"/>
      <c r="K156" s="29" t="str">
        <f>IFERROR(MATCH(J156,#REF!,0),"no match")</f>
        <v>no match</v>
      </c>
      <c r="L156" s="28"/>
      <c r="M156" s="28"/>
      <c r="N156" s="12" t="s">
        <v>320</v>
      </c>
      <c r="O156" s="12"/>
      <c r="P156" s="12"/>
      <c r="Q156" s="12"/>
      <c r="R156" s="29" t="s">
        <v>608</v>
      </c>
      <c r="S156" s="21" t="s">
        <v>603</v>
      </c>
      <c r="U156" s="32"/>
      <c r="V156" s="33"/>
      <c r="X156" s="32"/>
    </row>
    <row r="157" spans="1:25" s="30" customFormat="1">
      <c r="A157" s="28" t="s">
        <v>167</v>
      </c>
      <c r="B157" s="28" t="s">
        <v>83</v>
      </c>
      <c r="C157" s="28" t="s">
        <v>374</v>
      </c>
      <c r="D157" s="28"/>
      <c r="E157" s="28"/>
      <c r="F157" s="28"/>
      <c r="G157" s="28"/>
      <c r="H157" s="28" t="s">
        <v>398</v>
      </c>
      <c r="I157" s="29" t="str">
        <f>IFERROR(MATCH(H157,#REF!,0),"no match")</f>
        <v>no match</v>
      </c>
      <c r="J157" s="28"/>
      <c r="K157" s="29" t="str">
        <f>IFERROR(MATCH(J157,#REF!,0),"no match")</f>
        <v>no match</v>
      </c>
      <c r="L157" s="28"/>
      <c r="M157" s="28"/>
      <c r="N157" s="12" t="s">
        <v>420</v>
      </c>
      <c r="O157" s="52"/>
      <c r="P157" s="52" t="s">
        <v>420</v>
      </c>
      <c r="Q157" s="52"/>
      <c r="R157" s="29" t="s">
        <v>608</v>
      </c>
      <c r="S157" s="21" t="s">
        <v>603</v>
      </c>
      <c r="U157" s="32"/>
      <c r="V157" s="33"/>
      <c r="X157" s="32"/>
    </row>
    <row r="158" spans="1:25" s="30" customFormat="1">
      <c r="A158" s="28" t="s">
        <v>167</v>
      </c>
      <c r="B158" s="28" t="s">
        <v>83</v>
      </c>
      <c r="C158" s="28" t="s">
        <v>374</v>
      </c>
      <c r="D158" s="28"/>
      <c r="E158" s="28"/>
      <c r="F158" s="28"/>
      <c r="G158" s="28"/>
      <c r="H158" s="29" t="s">
        <v>399</v>
      </c>
      <c r="I158" s="29" t="str">
        <f>IFERROR(MATCH(H158,#REF!,0),"no match")</f>
        <v>no match</v>
      </c>
      <c r="J158" s="28"/>
      <c r="K158" s="29" t="str">
        <f>IFERROR(MATCH(J158,#REF!,0),"no match")</f>
        <v>no match</v>
      </c>
      <c r="L158" s="28"/>
      <c r="M158" s="28"/>
      <c r="N158" s="12" t="s">
        <v>400</v>
      </c>
      <c r="O158" s="52"/>
      <c r="P158" s="52" t="s">
        <v>400</v>
      </c>
      <c r="Q158" s="52"/>
      <c r="R158" s="29" t="s">
        <v>608</v>
      </c>
      <c r="S158" s="21" t="s">
        <v>603</v>
      </c>
      <c r="U158" s="32"/>
      <c r="V158" s="33"/>
      <c r="X158" s="32"/>
    </row>
    <row r="159" spans="1:25" s="30" customFormat="1">
      <c r="A159" s="11" t="s">
        <v>167</v>
      </c>
      <c r="B159" s="28" t="s">
        <v>83</v>
      </c>
      <c r="C159" s="28" t="s">
        <v>374</v>
      </c>
      <c r="D159" s="28"/>
      <c r="E159" s="28"/>
      <c r="F159" s="28"/>
      <c r="G159" s="28"/>
      <c r="H159" s="28" t="s">
        <v>618</v>
      </c>
      <c r="I159" s="29" t="str">
        <f>IFERROR(MATCH(H159,#REF!,0),"no match")</f>
        <v>no match</v>
      </c>
      <c r="J159" s="28"/>
      <c r="K159" s="29" t="str">
        <f>IFERROR(MATCH(J159,#REF!,0),"no match")</f>
        <v>no match</v>
      </c>
      <c r="L159" s="28"/>
      <c r="M159" s="28"/>
      <c r="N159" s="12" t="s">
        <v>620</v>
      </c>
      <c r="O159" s="12"/>
      <c r="P159" s="12"/>
      <c r="Q159" s="12"/>
      <c r="R159" s="29" t="s">
        <v>608</v>
      </c>
      <c r="S159" s="21" t="s">
        <v>603</v>
      </c>
      <c r="U159" s="32"/>
      <c r="V159" s="33"/>
      <c r="X159" s="32"/>
    </row>
    <row r="160" spans="1:25" s="30" customFormat="1">
      <c r="A160" s="11" t="s">
        <v>167</v>
      </c>
      <c r="B160" s="28" t="s">
        <v>83</v>
      </c>
      <c r="C160" s="28" t="s">
        <v>374</v>
      </c>
      <c r="D160" s="28"/>
      <c r="E160" s="28"/>
      <c r="F160" s="28"/>
      <c r="G160" s="28"/>
      <c r="H160" s="28" t="s">
        <v>619</v>
      </c>
      <c r="I160" s="29" t="str">
        <f>IFERROR(MATCH(H160,#REF!,0),"no match")</f>
        <v>no match</v>
      </c>
      <c r="J160" s="28"/>
      <c r="K160" s="29" t="str">
        <f>IFERROR(MATCH(J160,#REF!,0),"no match")</f>
        <v>no match</v>
      </c>
      <c r="L160" s="28"/>
      <c r="M160" s="28"/>
      <c r="N160" s="12" t="s">
        <v>621</v>
      </c>
      <c r="O160" s="12"/>
      <c r="P160" s="12"/>
      <c r="Q160" s="12"/>
      <c r="R160" s="29" t="s">
        <v>608</v>
      </c>
      <c r="S160" s="21" t="s">
        <v>603</v>
      </c>
      <c r="U160" s="32"/>
      <c r="V160" s="33"/>
      <c r="X160" s="32"/>
    </row>
    <row r="161" spans="1:25" s="30" customFormat="1">
      <c r="A161" s="11" t="s">
        <v>166</v>
      </c>
      <c r="B161" s="28" t="s">
        <v>333</v>
      </c>
      <c r="C161" s="28" t="s">
        <v>373</v>
      </c>
      <c r="D161" s="28" t="s">
        <v>373</v>
      </c>
      <c r="E161" s="28" t="s">
        <v>374</v>
      </c>
      <c r="F161" s="28"/>
      <c r="G161" s="28"/>
      <c r="H161" s="28" t="s">
        <v>401</v>
      </c>
      <c r="I161" s="29" t="str">
        <f>IFERROR(MATCH(H161,#REF!,0),"no match")</f>
        <v>no match</v>
      </c>
      <c r="J161" s="28"/>
      <c r="K161" s="29" t="str">
        <f>IFERROR(MATCH(J161,#REF!,0),"no match")</f>
        <v>no match</v>
      </c>
      <c r="L161" s="28" t="s">
        <v>168</v>
      </c>
      <c r="M161" s="28"/>
      <c r="N161" s="12" t="s">
        <v>335</v>
      </c>
      <c r="O161" s="12"/>
      <c r="P161" s="12"/>
      <c r="Q161" s="12"/>
      <c r="R161" s="29" t="s">
        <v>608</v>
      </c>
      <c r="S161" s="21" t="s">
        <v>603</v>
      </c>
      <c r="U161" s="32"/>
      <c r="V161" s="33"/>
      <c r="X161" s="32"/>
    </row>
    <row r="162" spans="1:25" s="30" customFormat="1">
      <c r="A162" s="28"/>
      <c r="B162" s="11" t="s">
        <v>333</v>
      </c>
      <c r="C162" s="28"/>
      <c r="D162" s="28"/>
      <c r="E162" s="28"/>
      <c r="F162" s="28"/>
      <c r="G162" s="28"/>
      <c r="H162" s="11"/>
      <c r="I162" s="29" t="str">
        <f>IFERROR(MATCH(H162,#REF!,0),"no match")</f>
        <v>no match</v>
      </c>
      <c r="J162" s="28"/>
      <c r="K162" s="29" t="str">
        <f>IFERROR(MATCH(J162,#REF!,0),"no match")</f>
        <v>no match</v>
      </c>
      <c r="L162" s="11" t="s">
        <v>496</v>
      </c>
      <c r="M162" s="11"/>
      <c r="N162" s="9" t="s">
        <v>497</v>
      </c>
      <c r="O162" s="48"/>
      <c r="P162" s="48" t="s">
        <v>497</v>
      </c>
      <c r="Q162" s="48"/>
      <c r="R162" s="9" t="s">
        <v>608</v>
      </c>
      <c r="S162" s="21" t="s">
        <v>602</v>
      </c>
      <c r="U162" s="32"/>
      <c r="V162" s="33"/>
      <c r="X162" s="32"/>
    </row>
    <row r="163" spans="1:25" s="30" customFormat="1">
      <c r="A163" s="28"/>
      <c r="B163" s="11" t="s">
        <v>333</v>
      </c>
      <c r="C163" s="28"/>
      <c r="D163" s="28"/>
      <c r="E163" s="28"/>
      <c r="F163" s="28"/>
      <c r="G163" s="28"/>
      <c r="H163" s="11"/>
      <c r="I163" s="29" t="str">
        <f>IFERROR(MATCH(H163,#REF!,0),"no match")</f>
        <v>no match</v>
      </c>
      <c r="J163" s="28"/>
      <c r="K163" s="29" t="str">
        <f>IFERROR(MATCH(J163,#REF!,0),"no match")</f>
        <v>no match</v>
      </c>
      <c r="L163" s="11" t="s">
        <v>512</v>
      </c>
      <c r="M163" s="11"/>
      <c r="N163" s="9" t="s">
        <v>513</v>
      </c>
      <c r="O163" s="48"/>
      <c r="P163" s="48" t="s">
        <v>513</v>
      </c>
      <c r="Q163" s="48"/>
      <c r="R163" s="9" t="s">
        <v>608</v>
      </c>
      <c r="S163" s="21" t="s">
        <v>602</v>
      </c>
      <c r="U163" s="32"/>
      <c r="V163" s="33"/>
      <c r="X163" s="32"/>
    </row>
    <row r="164" spans="1:25" s="30" customFormat="1">
      <c r="A164" s="28"/>
      <c r="B164" s="11" t="s">
        <v>333</v>
      </c>
      <c r="C164" s="28"/>
      <c r="D164" s="28"/>
      <c r="E164" s="28"/>
      <c r="F164" s="28"/>
      <c r="G164" s="28"/>
      <c r="H164" s="11"/>
      <c r="I164" s="29" t="str">
        <f>IFERROR(MATCH(H164,#REF!,0),"no match")</f>
        <v>no match</v>
      </c>
      <c r="J164" s="28"/>
      <c r="K164" s="29" t="str">
        <f>IFERROR(MATCH(J164,#REF!,0),"no match")</f>
        <v>no match</v>
      </c>
      <c r="L164" s="11" t="s">
        <v>524</v>
      </c>
      <c r="M164" s="11"/>
      <c r="N164" s="9" t="s">
        <v>525</v>
      </c>
      <c r="O164" s="9"/>
      <c r="P164" s="9"/>
      <c r="Q164" s="9"/>
      <c r="R164" s="9" t="s">
        <v>608</v>
      </c>
      <c r="S164" s="21" t="s">
        <v>602</v>
      </c>
      <c r="U164" s="32"/>
      <c r="V164" s="33"/>
      <c r="X164" s="32"/>
    </row>
    <row r="165" spans="1:25" s="30" customFormat="1">
      <c r="A165" s="28"/>
      <c r="B165" s="11" t="s">
        <v>333</v>
      </c>
      <c r="C165" s="28"/>
      <c r="D165" s="28"/>
      <c r="E165" s="28"/>
      <c r="F165" s="28"/>
      <c r="G165" s="28"/>
      <c r="H165" s="11"/>
      <c r="I165" s="29" t="str">
        <f>IFERROR(MATCH(H165,#REF!,0),"no match")</f>
        <v>no match</v>
      </c>
      <c r="J165" s="28"/>
      <c r="K165" s="29" t="str">
        <f>IFERROR(MATCH(J165,#REF!,0),"no match")</f>
        <v>no match</v>
      </c>
      <c r="L165" s="11" t="s">
        <v>534</v>
      </c>
      <c r="M165" s="11"/>
      <c r="N165" s="9" t="s">
        <v>535</v>
      </c>
      <c r="O165" s="29" t="s">
        <v>654</v>
      </c>
      <c r="P165" s="9"/>
      <c r="Q165" s="9"/>
      <c r="R165" s="9" t="s">
        <v>608</v>
      </c>
      <c r="S165" s="21" t="s">
        <v>602</v>
      </c>
      <c r="U165" s="32"/>
      <c r="V165" s="33"/>
      <c r="X165" s="32"/>
    </row>
    <row r="166" spans="1:25" s="30" customFormat="1">
      <c r="A166" s="28"/>
      <c r="B166" s="11" t="s">
        <v>333</v>
      </c>
      <c r="C166" s="28"/>
      <c r="D166" s="28"/>
      <c r="E166" s="28"/>
      <c r="F166" s="28"/>
      <c r="G166" s="28"/>
      <c r="H166" s="11"/>
      <c r="I166" s="29" t="str">
        <f>IFERROR(MATCH(H166,#REF!,0),"no match")</f>
        <v>no match</v>
      </c>
      <c r="J166" s="28"/>
      <c r="K166" s="29" t="str">
        <f>IFERROR(MATCH(J166,#REF!,0),"no match")</f>
        <v>no match</v>
      </c>
      <c r="L166" s="11" t="s">
        <v>538</v>
      </c>
      <c r="M166" s="11"/>
      <c r="N166" s="9" t="s">
        <v>539</v>
      </c>
      <c r="O166" s="29" t="s">
        <v>654</v>
      </c>
      <c r="P166" s="9"/>
      <c r="Q166" s="9" t="s">
        <v>749</v>
      </c>
      <c r="R166" s="9" t="s">
        <v>608</v>
      </c>
      <c r="S166" s="21" t="s">
        <v>602</v>
      </c>
      <c r="T166" s="28"/>
    </row>
    <row r="167" spans="1:25" s="30" customFormat="1">
      <c r="A167" s="28"/>
      <c r="B167" s="11" t="s">
        <v>333</v>
      </c>
      <c r="C167" s="28"/>
      <c r="D167" s="28"/>
      <c r="E167" s="28"/>
      <c r="F167" s="28"/>
      <c r="G167" s="28"/>
      <c r="H167" s="11"/>
      <c r="I167" s="29" t="str">
        <f>IFERROR(MATCH(H167,#REF!,0),"no match")</f>
        <v>no match</v>
      </c>
      <c r="J167" s="28"/>
      <c r="K167" s="29" t="str">
        <f>IFERROR(MATCH(J167,#REF!,0),"no match")</f>
        <v>no match</v>
      </c>
      <c r="L167" s="11" t="s">
        <v>540</v>
      </c>
      <c r="M167" s="11"/>
      <c r="N167" s="9" t="s">
        <v>541</v>
      </c>
      <c r="O167" s="9"/>
      <c r="P167" s="9"/>
      <c r="Q167" s="9"/>
      <c r="R167" s="9" t="s">
        <v>608</v>
      </c>
      <c r="S167" s="21" t="s">
        <v>602</v>
      </c>
      <c r="T167" s="11"/>
      <c r="U167" s="14"/>
      <c r="V167" s="14"/>
      <c r="W167" s="14"/>
      <c r="X167" s="14"/>
      <c r="Y167" s="14"/>
    </row>
    <row r="168" spans="1:25" s="30" customFormat="1">
      <c r="A168" s="28"/>
      <c r="B168" s="11" t="s">
        <v>333</v>
      </c>
      <c r="C168" s="28"/>
      <c r="D168" s="28"/>
      <c r="E168" s="28"/>
      <c r="F168" s="28"/>
      <c r="G168" s="28"/>
      <c r="H168" s="11"/>
      <c r="I168" s="29" t="str">
        <f>IFERROR(MATCH(H168,#REF!,0),"no match")</f>
        <v>no match</v>
      </c>
      <c r="J168" s="28"/>
      <c r="K168" s="29" t="str">
        <f>IFERROR(MATCH(J168,#REF!,0),"no match")</f>
        <v>no match</v>
      </c>
      <c r="L168" s="11" t="s">
        <v>542</v>
      </c>
      <c r="M168" s="11"/>
      <c r="N168" s="9" t="s">
        <v>543</v>
      </c>
      <c r="O168" s="29" t="s">
        <v>654</v>
      </c>
      <c r="P168" s="9"/>
      <c r="Q168" s="9"/>
      <c r="R168" s="9" t="s">
        <v>608</v>
      </c>
      <c r="S168" s="21" t="s">
        <v>602</v>
      </c>
      <c r="T168" s="28"/>
    </row>
    <row r="169" spans="1:25" s="30" customFormat="1">
      <c r="A169" s="28"/>
      <c r="B169" s="11" t="s">
        <v>333</v>
      </c>
      <c r="C169" s="28"/>
      <c r="D169" s="28"/>
      <c r="E169" s="28"/>
      <c r="F169" s="28"/>
      <c r="G169" s="28"/>
      <c r="H169" s="11"/>
      <c r="I169" s="29" t="str">
        <f>IFERROR(MATCH(H169,#REF!,0),"no match")</f>
        <v>no match</v>
      </c>
      <c r="J169" s="28"/>
      <c r="K169" s="29" t="str">
        <f>IFERROR(MATCH(J169,#REF!,0),"no match")</f>
        <v>no match</v>
      </c>
      <c r="L169" s="11" t="s">
        <v>544</v>
      </c>
      <c r="M169" s="11"/>
      <c r="N169" s="9" t="s">
        <v>545</v>
      </c>
      <c r="O169" s="48"/>
      <c r="P169" s="48" t="s">
        <v>545</v>
      </c>
      <c r="Q169" s="48"/>
      <c r="R169" s="9" t="s">
        <v>608</v>
      </c>
      <c r="S169" s="21" t="s">
        <v>602</v>
      </c>
      <c r="T169" s="28"/>
      <c r="U169" s="32"/>
      <c r="V169" s="33"/>
      <c r="X169" s="32"/>
    </row>
    <row r="170" spans="1:25" s="30" customFormat="1">
      <c r="A170" s="28"/>
      <c r="B170" s="11" t="s">
        <v>333</v>
      </c>
      <c r="C170" s="28"/>
      <c r="D170" s="28"/>
      <c r="E170" s="28"/>
      <c r="F170" s="28"/>
      <c r="G170" s="28"/>
      <c r="H170" s="11"/>
      <c r="I170" s="29" t="str">
        <f>IFERROR(MATCH(H170,#REF!,0),"no match")</f>
        <v>no match</v>
      </c>
      <c r="J170" s="28"/>
      <c r="K170" s="29" t="str">
        <f>IFERROR(MATCH(J170,#REF!,0),"no match")</f>
        <v>no match</v>
      </c>
      <c r="L170" s="11" t="s">
        <v>546</v>
      </c>
      <c r="M170" s="11"/>
      <c r="N170" s="9" t="s">
        <v>547</v>
      </c>
      <c r="O170" s="48"/>
      <c r="P170" s="48" t="s">
        <v>547</v>
      </c>
      <c r="Q170" s="48"/>
      <c r="R170" s="9" t="s">
        <v>608</v>
      </c>
      <c r="S170" s="21" t="s">
        <v>602</v>
      </c>
      <c r="T170" s="28"/>
      <c r="U170" s="32"/>
      <c r="V170" s="33"/>
      <c r="X170" s="32"/>
    </row>
    <row r="171" spans="1:25" s="30" customFormat="1">
      <c r="A171" s="28"/>
      <c r="B171" s="11" t="s">
        <v>333</v>
      </c>
      <c r="C171" s="28"/>
      <c r="D171" s="28"/>
      <c r="E171" s="28"/>
      <c r="F171" s="28"/>
      <c r="G171" s="28"/>
      <c r="H171" s="11"/>
      <c r="I171" s="29" t="str">
        <f>IFERROR(MATCH(H171,#REF!,0),"no match")</f>
        <v>no match</v>
      </c>
      <c r="J171" s="28"/>
      <c r="K171" s="29" t="str">
        <f>IFERROR(MATCH(J171,#REF!,0),"no match")</f>
        <v>no match</v>
      </c>
      <c r="L171" s="11" t="s">
        <v>548</v>
      </c>
      <c r="M171" s="11"/>
      <c r="N171" s="9" t="s">
        <v>549</v>
      </c>
      <c r="O171" s="9"/>
      <c r="P171" s="9"/>
      <c r="Q171" s="9"/>
      <c r="R171" s="9" t="s">
        <v>608</v>
      </c>
      <c r="S171" s="21" t="s">
        <v>602</v>
      </c>
      <c r="T171" s="28"/>
      <c r="U171" s="32"/>
      <c r="V171" s="33"/>
      <c r="X171" s="32"/>
    </row>
    <row r="172" spans="1:25" s="27" customFormat="1">
      <c r="A172" s="28"/>
      <c r="B172" s="27" t="s">
        <v>333</v>
      </c>
      <c r="C172" s="2"/>
      <c r="D172" s="2"/>
      <c r="E172" s="2"/>
      <c r="F172" s="2"/>
      <c r="G172" s="2"/>
      <c r="I172" s="29" t="str">
        <f>IFERROR(MATCH(H172,#REF!,0),"no match")</f>
        <v>no match</v>
      </c>
      <c r="J172" s="2"/>
      <c r="K172" s="29" t="str">
        <f>IFERROR(MATCH(J172,#REF!,0),"no match")</f>
        <v>no match</v>
      </c>
      <c r="L172" s="27" t="s">
        <v>550</v>
      </c>
      <c r="N172" s="41" t="s">
        <v>551</v>
      </c>
      <c r="O172" s="41"/>
      <c r="P172" s="41"/>
      <c r="Q172" s="41"/>
      <c r="R172" s="41" t="s">
        <v>608</v>
      </c>
      <c r="S172" s="35" t="s">
        <v>602</v>
      </c>
      <c r="T172" s="43"/>
      <c r="U172" s="44"/>
      <c r="V172" s="45"/>
      <c r="W172" s="43"/>
      <c r="X172" s="44"/>
      <c r="Y172" s="43"/>
    </row>
    <row r="173" spans="1:25" s="30" customFormat="1">
      <c r="A173" s="39"/>
      <c r="B173" s="40" t="s">
        <v>333</v>
      </c>
      <c r="C173" s="39"/>
      <c r="D173" s="39"/>
      <c r="E173" s="39"/>
      <c r="F173" s="39"/>
      <c r="G173" s="39"/>
      <c r="H173" s="40"/>
      <c r="I173" s="29" t="str">
        <f>IFERROR(MATCH(H173,#REF!,0),"no match")</f>
        <v>no match</v>
      </c>
      <c r="J173" s="28"/>
      <c r="K173" s="29" t="str">
        <f>IFERROR(MATCH(J173,#REF!,0),"no match")</f>
        <v>no match</v>
      </c>
      <c r="L173" s="40" t="s">
        <v>561</v>
      </c>
      <c r="M173" s="40"/>
      <c r="N173" s="9" t="s">
        <v>562</v>
      </c>
      <c r="O173" s="9"/>
      <c r="P173" s="9"/>
      <c r="Q173" s="9"/>
      <c r="R173" s="9" t="s">
        <v>608</v>
      </c>
      <c r="S173" s="21" t="s">
        <v>602</v>
      </c>
      <c r="U173" s="32"/>
      <c r="V173" s="33"/>
      <c r="X173" s="32"/>
    </row>
    <row r="174" spans="1:25" s="30" customFormat="1">
      <c r="A174" s="28"/>
      <c r="B174" s="11" t="s">
        <v>333</v>
      </c>
      <c r="C174" s="28"/>
      <c r="D174" s="28"/>
      <c r="E174" s="28"/>
      <c r="F174" s="28"/>
      <c r="G174" s="28"/>
      <c r="H174" s="11"/>
      <c r="I174" s="29" t="str">
        <f>IFERROR(MATCH(H174,#REF!,0),"no match")</f>
        <v>no match</v>
      </c>
      <c r="J174" s="28"/>
      <c r="K174" s="29" t="str">
        <f>IFERROR(MATCH(J174,#REF!,0),"no match")</f>
        <v>no match</v>
      </c>
      <c r="L174" s="11" t="s">
        <v>565</v>
      </c>
      <c r="M174" s="11"/>
      <c r="N174" s="9" t="s">
        <v>566</v>
      </c>
      <c r="O174" s="48"/>
      <c r="P174" s="48" t="s">
        <v>566</v>
      </c>
      <c r="Q174" s="48"/>
      <c r="R174" s="9" t="s">
        <v>608</v>
      </c>
      <c r="S174" s="21" t="s">
        <v>602</v>
      </c>
      <c r="U174" s="32"/>
      <c r="V174" s="33"/>
      <c r="X174" s="32"/>
    </row>
    <row r="175" spans="1:25" s="30" customFormat="1">
      <c r="A175" s="28"/>
      <c r="B175" s="11" t="s">
        <v>333</v>
      </c>
      <c r="C175" s="28"/>
      <c r="D175" s="28"/>
      <c r="E175" s="28"/>
      <c r="F175" s="28"/>
      <c r="G175" s="28"/>
      <c r="H175" s="11"/>
      <c r="I175" s="29" t="str">
        <f>IFERROR(MATCH(H175,#REF!,0),"no match")</f>
        <v>no match</v>
      </c>
      <c r="J175" s="28"/>
      <c r="K175" s="29" t="str">
        <f>IFERROR(MATCH(J175,#REF!,0),"no match")</f>
        <v>no match</v>
      </c>
      <c r="L175" s="11" t="s">
        <v>569</v>
      </c>
      <c r="M175" s="28"/>
      <c r="N175" s="9" t="s">
        <v>570</v>
      </c>
      <c r="O175" s="9"/>
      <c r="P175" s="9"/>
      <c r="Q175" s="9"/>
      <c r="R175" s="9" t="s">
        <v>608</v>
      </c>
      <c r="S175" s="21" t="s">
        <v>602</v>
      </c>
      <c r="U175" s="32"/>
      <c r="V175" s="33"/>
      <c r="X175" s="32"/>
    </row>
    <row r="176" spans="1:25" s="30" customFormat="1">
      <c r="A176" s="28"/>
      <c r="B176" s="11" t="s">
        <v>333</v>
      </c>
      <c r="C176" s="28"/>
      <c r="D176" s="28"/>
      <c r="E176" s="28"/>
      <c r="F176" s="28"/>
      <c r="G176" s="28"/>
      <c r="H176" s="11"/>
      <c r="I176" s="29" t="str">
        <f>IFERROR(MATCH(H176,#REF!,0),"no match")</f>
        <v>no match</v>
      </c>
      <c r="J176" s="28"/>
      <c r="K176" s="29" t="str">
        <f>IFERROR(MATCH(J176,#REF!,0),"no match")</f>
        <v>no match</v>
      </c>
      <c r="L176" s="11" t="s">
        <v>582</v>
      </c>
      <c r="M176" s="28"/>
      <c r="N176" s="9" t="s">
        <v>583</v>
      </c>
      <c r="O176" s="9"/>
      <c r="P176" s="9"/>
      <c r="Q176" s="9"/>
      <c r="R176" s="9" t="s">
        <v>608</v>
      </c>
      <c r="S176" s="21" t="s">
        <v>602</v>
      </c>
      <c r="U176" s="32"/>
      <c r="V176" s="33"/>
      <c r="X176" s="32"/>
    </row>
    <row r="177" spans="1:25" s="30" customFormat="1">
      <c r="A177" s="28"/>
      <c r="B177" s="11" t="s">
        <v>333</v>
      </c>
      <c r="C177" s="28"/>
      <c r="D177" s="28"/>
      <c r="E177" s="28"/>
      <c r="F177" s="28"/>
      <c r="G177" s="28"/>
      <c r="H177" s="11"/>
      <c r="I177" s="29" t="str">
        <f>IFERROR(MATCH(H177,#REF!,0),"no match")</f>
        <v>no match</v>
      </c>
      <c r="J177" s="28"/>
      <c r="K177" s="29" t="str">
        <f>IFERROR(MATCH(J177,#REF!,0),"no match")</f>
        <v>no match</v>
      </c>
      <c r="L177" s="11" t="s">
        <v>590</v>
      </c>
      <c r="M177" s="28"/>
      <c r="N177" s="9" t="s">
        <v>591</v>
      </c>
      <c r="O177" s="29" t="s">
        <v>654</v>
      </c>
      <c r="P177" s="9"/>
      <c r="Q177" s="9"/>
      <c r="R177" s="9" t="s">
        <v>608</v>
      </c>
      <c r="S177" s="21" t="s">
        <v>602</v>
      </c>
      <c r="U177" s="32"/>
      <c r="V177" s="33"/>
      <c r="X177" s="32"/>
    </row>
    <row r="178" spans="1:25" s="30" customFormat="1">
      <c r="A178" s="11" t="s">
        <v>167</v>
      </c>
      <c r="B178" s="11" t="s">
        <v>169</v>
      </c>
      <c r="C178" s="28" t="s">
        <v>169</v>
      </c>
      <c r="D178" s="28" t="s">
        <v>169</v>
      </c>
      <c r="E178" s="28"/>
      <c r="F178" s="28"/>
      <c r="G178" s="28"/>
      <c r="H178" s="28" t="s">
        <v>206</v>
      </c>
      <c r="I178" s="29" t="str">
        <f>IFERROR(MATCH(H178,#REF!,0),"no match")</f>
        <v>no match</v>
      </c>
      <c r="J178" s="29" t="s">
        <v>150</v>
      </c>
      <c r="K178" s="29" t="str">
        <f>IFERROR(MATCH(J178,#REF!,0),"no match")</f>
        <v>no match</v>
      </c>
      <c r="L178" s="28"/>
      <c r="M178" s="28"/>
      <c r="N178" s="29" t="s">
        <v>12</v>
      </c>
      <c r="O178" s="29"/>
      <c r="P178" s="29"/>
      <c r="Q178" s="29"/>
      <c r="R178" s="29" t="s">
        <v>611</v>
      </c>
      <c r="S178" s="21" t="s">
        <v>602</v>
      </c>
      <c r="U178" s="32"/>
      <c r="V178" s="33"/>
      <c r="X178" s="32"/>
    </row>
    <row r="179" spans="1:25" s="30" customFormat="1">
      <c r="A179" s="28" t="s">
        <v>167</v>
      </c>
      <c r="B179" s="11" t="s">
        <v>83</v>
      </c>
      <c r="C179" s="28" t="s">
        <v>374</v>
      </c>
      <c r="D179" s="28"/>
      <c r="E179" s="28"/>
      <c r="F179" s="28"/>
      <c r="G179" s="28"/>
      <c r="H179" s="28" t="s">
        <v>277</v>
      </c>
      <c r="I179" s="29" t="str">
        <f>IFERROR(MATCH(H179,#REF!,0),"no match")</f>
        <v>no match</v>
      </c>
      <c r="J179" s="29"/>
      <c r="K179" s="29" t="str">
        <f>IFERROR(MATCH(J179,#REF!,0),"no match")</f>
        <v>no match</v>
      </c>
      <c r="L179" s="28"/>
      <c r="M179" s="28"/>
      <c r="N179" s="29" t="s">
        <v>66</v>
      </c>
      <c r="O179" s="29"/>
      <c r="P179" s="29"/>
      <c r="Q179" s="29"/>
      <c r="R179" s="29" t="s">
        <v>611</v>
      </c>
      <c r="S179" s="21" t="s">
        <v>602</v>
      </c>
      <c r="T179" s="11"/>
      <c r="U179" s="14"/>
      <c r="V179" s="14"/>
      <c r="W179" s="14"/>
      <c r="X179" s="14"/>
      <c r="Y179" s="14"/>
    </row>
    <row r="180" spans="1:25" s="30" customFormat="1">
      <c r="A180" s="11" t="s">
        <v>166</v>
      </c>
      <c r="B180" s="11" t="s">
        <v>83</v>
      </c>
      <c r="C180" s="28" t="s">
        <v>374</v>
      </c>
      <c r="D180" s="28" t="s">
        <v>373</v>
      </c>
      <c r="E180" s="28"/>
      <c r="F180" s="28"/>
      <c r="G180" s="28"/>
      <c r="H180" s="11" t="s">
        <v>278</v>
      </c>
      <c r="I180" s="29" t="str">
        <f>IFERROR(MATCH(H180,#REF!,0),"no match")</f>
        <v>no match</v>
      </c>
      <c r="J180" s="11" t="s">
        <v>318</v>
      </c>
      <c r="K180" s="29" t="str">
        <f>IFERROR(MATCH(J180,#REF!,0),"no match")</f>
        <v>no match</v>
      </c>
      <c r="L180" s="28" t="s">
        <v>469</v>
      </c>
      <c r="M180" s="28"/>
      <c r="N180" s="29" t="s">
        <v>67</v>
      </c>
      <c r="O180" s="29"/>
      <c r="P180" s="29"/>
      <c r="Q180" s="29"/>
      <c r="R180" s="29" t="s">
        <v>611</v>
      </c>
      <c r="S180" s="21" t="s">
        <v>602</v>
      </c>
      <c r="T180" s="26"/>
      <c r="U180" s="33"/>
      <c r="W180" s="32"/>
    </row>
    <row r="181" spans="1:25" s="30" customFormat="1">
      <c r="A181" s="28"/>
      <c r="B181" s="11" t="s">
        <v>333</v>
      </c>
      <c r="C181" s="28"/>
      <c r="D181" s="28"/>
      <c r="E181" s="28"/>
      <c r="F181" s="28"/>
      <c r="G181" s="28"/>
      <c r="H181" s="11"/>
      <c r="I181" s="29" t="str">
        <f>IFERROR(MATCH(H181,#REF!,0),"no match")</f>
        <v>no match</v>
      </c>
      <c r="J181" s="28"/>
      <c r="K181" s="29" t="str">
        <f>IFERROR(MATCH(J181,#REF!,0),"no match")</f>
        <v>no match</v>
      </c>
      <c r="L181" s="11" t="s">
        <v>488</v>
      </c>
      <c r="M181" s="11"/>
      <c r="N181" s="9" t="s">
        <v>489</v>
      </c>
      <c r="O181" s="9"/>
      <c r="P181" s="9"/>
      <c r="Q181" s="9"/>
      <c r="R181" s="9" t="s">
        <v>611</v>
      </c>
      <c r="S181" s="21" t="s">
        <v>602</v>
      </c>
      <c r="T181" s="28"/>
      <c r="U181" s="32"/>
      <c r="V181" s="33"/>
      <c r="X181" s="32"/>
    </row>
    <row r="182" spans="1:25" s="30" customFormat="1">
      <c r="A182" s="28"/>
      <c r="B182" s="11" t="s">
        <v>333</v>
      </c>
      <c r="C182" s="28"/>
      <c r="D182" s="28"/>
      <c r="E182" s="28"/>
      <c r="F182" s="28"/>
      <c r="G182" s="28"/>
      <c r="H182" s="11"/>
      <c r="I182" s="29" t="str">
        <f>IFERROR(MATCH(H182,#REF!,0),"no match")</f>
        <v>no match</v>
      </c>
      <c r="J182" s="28"/>
      <c r="K182" s="29" t="str">
        <f>IFERROR(MATCH(J182,#REF!,0),"no match")</f>
        <v>no match</v>
      </c>
      <c r="L182" s="11" t="s">
        <v>510</v>
      </c>
      <c r="M182" s="11"/>
      <c r="N182" s="9" t="s">
        <v>511</v>
      </c>
      <c r="O182" s="9"/>
      <c r="P182" s="9"/>
      <c r="Q182" s="9"/>
      <c r="R182" s="9" t="s">
        <v>611</v>
      </c>
      <c r="S182" s="21" t="s">
        <v>602</v>
      </c>
      <c r="T182" s="28"/>
      <c r="U182" s="32"/>
      <c r="V182" s="33"/>
      <c r="X182" s="32"/>
    </row>
    <row r="183" spans="1:25" s="30" customFormat="1">
      <c r="A183" s="28"/>
      <c r="B183" s="11" t="s">
        <v>333</v>
      </c>
      <c r="C183" s="28"/>
      <c r="D183" s="28"/>
      <c r="E183" s="28"/>
      <c r="F183" s="28"/>
      <c r="G183" s="28"/>
      <c r="H183" s="11"/>
      <c r="I183" s="29" t="str">
        <f>IFERROR(MATCH(H183,#REF!,0),"no match")</f>
        <v>no match</v>
      </c>
      <c r="J183" s="28"/>
      <c r="K183" s="29" t="str">
        <f>IFERROR(MATCH(J183,#REF!,0),"no match")</f>
        <v>no match</v>
      </c>
      <c r="L183" s="11" t="s">
        <v>522</v>
      </c>
      <c r="M183" s="11"/>
      <c r="N183" s="9" t="s">
        <v>523</v>
      </c>
      <c r="O183" s="9"/>
      <c r="P183" s="9"/>
      <c r="Q183" s="9"/>
      <c r="R183" s="9" t="s">
        <v>611</v>
      </c>
      <c r="S183" s="21" t="s">
        <v>602</v>
      </c>
      <c r="T183" s="28"/>
      <c r="U183" s="32"/>
      <c r="V183" s="33"/>
      <c r="X183" s="32"/>
    </row>
    <row r="184" spans="1:25" s="30" customFormat="1">
      <c r="A184" s="28"/>
      <c r="B184" s="11" t="s">
        <v>333</v>
      </c>
      <c r="C184" s="28"/>
      <c r="D184" s="28"/>
      <c r="E184" s="28"/>
      <c r="F184" s="28"/>
      <c r="G184" s="28"/>
      <c r="H184" s="11"/>
      <c r="I184" s="29" t="str">
        <f>IFERROR(MATCH(H184,#REF!,0),"no match")</f>
        <v>no match</v>
      </c>
      <c r="J184" s="28"/>
      <c r="K184" s="29" t="str">
        <f>IFERROR(MATCH(J184,#REF!,0),"no match")</f>
        <v>no match</v>
      </c>
      <c r="L184" s="11" t="s">
        <v>532</v>
      </c>
      <c r="M184" s="11"/>
      <c r="N184" s="9" t="s">
        <v>533</v>
      </c>
      <c r="O184" s="48"/>
      <c r="P184" s="48" t="s">
        <v>533</v>
      </c>
      <c r="Q184" s="48"/>
      <c r="R184" s="9" t="s">
        <v>611</v>
      </c>
      <c r="S184" s="21" t="s">
        <v>602</v>
      </c>
      <c r="T184" s="28"/>
      <c r="U184" s="32"/>
      <c r="V184" s="33"/>
      <c r="X184" s="32"/>
    </row>
    <row r="185" spans="1:25" s="30" customFormat="1">
      <c r="A185" s="28"/>
      <c r="B185" s="11" t="s">
        <v>333</v>
      </c>
      <c r="C185" s="28"/>
      <c r="D185" s="28"/>
      <c r="E185" s="28"/>
      <c r="F185" s="28"/>
      <c r="G185" s="28"/>
      <c r="H185" s="11"/>
      <c r="I185" s="29" t="str">
        <f>IFERROR(MATCH(H185,#REF!,0),"no match")</f>
        <v>no match</v>
      </c>
      <c r="J185" s="28"/>
      <c r="K185" s="29" t="str">
        <f>IFERROR(MATCH(J185,#REF!,0),"no match")</f>
        <v>no match</v>
      </c>
      <c r="L185" s="11" t="s">
        <v>546</v>
      </c>
      <c r="M185" s="11"/>
      <c r="N185" s="9" t="s">
        <v>552</v>
      </c>
      <c r="O185" s="9"/>
      <c r="P185" s="9"/>
      <c r="Q185" s="9"/>
      <c r="R185" s="9" t="s">
        <v>611</v>
      </c>
      <c r="S185" s="21" t="s">
        <v>602</v>
      </c>
      <c r="U185" s="32"/>
      <c r="V185" s="33"/>
      <c r="X185" s="32"/>
    </row>
    <row r="186" spans="1:25" s="30" customFormat="1">
      <c r="A186" s="28"/>
      <c r="B186" s="11" t="s">
        <v>333</v>
      </c>
      <c r="C186" s="28"/>
      <c r="D186" s="28"/>
      <c r="E186" s="28"/>
      <c r="F186" s="28"/>
      <c r="G186" s="28"/>
      <c r="H186" s="11"/>
      <c r="I186" s="29" t="str">
        <f>IFERROR(MATCH(H186,#REF!,0),"no match")</f>
        <v>no match</v>
      </c>
      <c r="J186" s="28"/>
      <c r="K186" s="29" t="str">
        <f>IFERROR(MATCH(J186,#REF!,0),"no match")</f>
        <v>no match</v>
      </c>
      <c r="L186" s="11" t="s">
        <v>600</v>
      </c>
      <c r="M186" s="28"/>
      <c r="N186" s="9" t="s">
        <v>601</v>
      </c>
      <c r="O186" s="48"/>
      <c r="P186" s="48" t="s">
        <v>601</v>
      </c>
      <c r="Q186" s="48"/>
      <c r="R186" s="9" t="s">
        <v>611</v>
      </c>
      <c r="S186" s="21" t="s">
        <v>602</v>
      </c>
      <c r="T186" s="11"/>
      <c r="U186" s="14"/>
      <c r="V186" s="14"/>
      <c r="W186" s="14"/>
      <c r="X186" s="14"/>
      <c r="Y186" s="14"/>
    </row>
    <row r="187" spans="1:25" s="30" customFormat="1">
      <c r="A187" s="11"/>
      <c r="B187" s="11" t="s">
        <v>170</v>
      </c>
      <c r="C187" s="11"/>
      <c r="D187" s="11"/>
      <c r="E187" s="11"/>
      <c r="F187" s="11"/>
      <c r="G187" s="11"/>
      <c r="H187" s="11"/>
      <c r="I187" s="29" t="str">
        <f>IFERROR(MATCH(H187,#REF!,0),"no match")</f>
        <v>no match</v>
      </c>
      <c r="J187" s="28" t="s">
        <v>444</v>
      </c>
      <c r="K187" s="29" t="str">
        <f>IFERROR(MATCH(J187,#REF!,0),"no match")</f>
        <v>no match</v>
      </c>
      <c r="L187" s="11"/>
      <c r="M187" s="11"/>
      <c r="N187" s="11" t="s">
        <v>445</v>
      </c>
      <c r="O187" s="11"/>
      <c r="P187" s="11"/>
      <c r="Q187" s="11"/>
      <c r="R187" s="11" t="s">
        <v>616</v>
      </c>
      <c r="S187" s="34" t="s">
        <v>603</v>
      </c>
      <c r="T187" s="11"/>
      <c r="U187" s="14"/>
      <c r="V187" s="14"/>
      <c r="W187" s="14"/>
      <c r="X187" s="14"/>
      <c r="Y187" s="14"/>
    </row>
    <row r="188" spans="1:25" s="30" customFormat="1">
      <c r="A188" s="11" t="s">
        <v>167</v>
      </c>
      <c r="B188" s="11" t="s">
        <v>169</v>
      </c>
      <c r="C188" s="28" t="s">
        <v>169</v>
      </c>
      <c r="D188" s="28" t="s">
        <v>169</v>
      </c>
      <c r="E188" s="28"/>
      <c r="F188" s="28"/>
      <c r="G188" s="28"/>
      <c r="H188" s="28" t="s">
        <v>297</v>
      </c>
      <c r="I188" s="29" t="str">
        <f>IFERROR(MATCH(H188,#REF!,0),"no match")</f>
        <v>no match</v>
      </c>
      <c r="J188" s="11" t="s">
        <v>137</v>
      </c>
      <c r="K188" s="29" t="str">
        <f>IFERROR(MATCH(J188,#REF!,0),"no match")</f>
        <v>no match</v>
      </c>
      <c r="L188" s="28" t="s">
        <v>480</v>
      </c>
      <c r="M188" s="28"/>
      <c r="N188" s="29" t="s">
        <v>312</v>
      </c>
      <c r="O188" s="54"/>
      <c r="P188" s="54" t="s">
        <v>312</v>
      </c>
      <c r="Q188" s="54"/>
      <c r="R188" s="11" t="s">
        <v>615</v>
      </c>
      <c r="S188" s="21" t="s">
        <v>602</v>
      </c>
      <c r="T188" s="11"/>
      <c r="U188" s="14"/>
      <c r="V188" s="14"/>
      <c r="W188" s="14"/>
      <c r="X188" s="14"/>
      <c r="Y188" s="14"/>
    </row>
    <row r="189" spans="1:25" s="30" customFormat="1">
      <c r="A189" s="28" t="s">
        <v>167</v>
      </c>
      <c r="B189" s="28" t="s">
        <v>170</v>
      </c>
      <c r="C189" s="28"/>
      <c r="D189" s="28" t="s">
        <v>374</v>
      </c>
      <c r="E189" s="28"/>
      <c r="F189" s="28"/>
      <c r="G189" s="28"/>
      <c r="H189" s="28"/>
      <c r="I189" s="29" t="str">
        <f>IFERROR(MATCH(H189,#REF!,0),"no match")</f>
        <v>no match</v>
      </c>
      <c r="J189" s="29"/>
      <c r="K189" s="29" t="str">
        <f>IFERROR(MATCH(J189,#REF!,0),"no match")</f>
        <v>no match</v>
      </c>
      <c r="L189" s="28"/>
      <c r="M189" s="28"/>
      <c r="N189" s="12" t="s">
        <v>409</v>
      </c>
      <c r="O189" s="52"/>
      <c r="P189" s="52" t="s">
        <v>409</v>
      </c>
      <c r="Q189" s="52"/>
      <c r="R189" s="11" t="s">
        <v>615</v>
      </c>
      <c r="S189" s="22" t="s">
        <v>603</v>
      </c>
      <c r="T189" s="11"/>
      <c r="U189" s="14"/>
      <c r="V189" s="14"/>
      <c r="W189" s="14"/>
      <c r="X189" s="14"/>
      <c r="Y189" s="14"/>
    </row>
    <row r="190" spans="1:25" s="30" customFormat="1">
      <c r="A190" s="28" t="s">
        <v>167</v>
      </c>
      <c r="B190" s="28" t="s">
        <v>83</v>
      </c>
      <c r="C190" s="28" t="s">
        <v>374</v>
      </c>
      <c r="D190" s="28"/>
      <c r="E190" s="28"/>
      <c r="F190" s="28"/>
      <c r="G190" s="28"/>
      <c r="H190" s="29" t="s">
        <v>404</v>
      </c>
      <c r="I190" s="29" t="str">
        <f>IFERROR(MATCH(H190,#REF!,0),"no match")</f>
        <v>no match</v>
      </c>
      <c r="J190" s="28"/>
      <c r="K190" s="29" t="str">
        <f>IFERROR(MATCH(J190,#REF!,0),"no match")</f>
        <v>no match</v>
      </c>
      <c r="L190" s="28"/>
      <c r="M190" s="28"/>
      <c r="N190" s="29" t="s">
        <v>405</v>
      </c>
      <c r="O190" s="54"/>
      <c r="P190" s="54" t="s">
        <v>405</v>
      </c>
      <c r="Q190" s="54"/>
      <c r="R190" s="11" t="s">
        <v>615</v>
      </c>
      <c r="S190" s="21" t="s">
        <v>603</v>
      </c>
      <c r="T190" s="11"/>
      <c r="U190" s="14"/>
      <c r="V190" s="14"/>
      <c r="W190" s="14"/>
      <c r="X190" s="14"/>
      <c r="Y190" s="14"/>
    </row>
    <row r="191" spans="1:25" s="30" customFormat="1">
      <c r="A191" s="28" t="s">
        <v>166</v>
      </c>
      <c r="B191" s="28" t="s">
        <v>333</v>
      </c>
      <c r="C191" s="28" t="s">
        <v>373</v>
      </c>
      <c r="D191" s="28" t="s">
        <v>373</v>
      </c>
      <c r="E191" s="28" t="s">
        <v>374</v>
      </c>
      <c r="F191" s="28"/>
      <c r="G191" s="28"/>
      <c r="H191" s="29" t="s">
        <v>439</v>
      </c>
      <c r="I191" s="29" t="str">
        <f>IFERROR(MATCH(H191,#REF!,0),"no match")</f>
        <v>no match</v>
      </c>
      <c r="J191" s="28"/>
      <c r="K191" s="29" t="str">
        <f>IFERROR(MATCH(J191,#REF!,0),"no match")</f>
        <v>no match</v>
      </c>
      <c r="L191" s="29" t="s">
        <v>439</v>
      </c>
      <c r="M191" s="29"/>
      <c r="N191" s="11" t="s">
        <v>438</v>
      </c>
      <c r="O191" s="53"/>
      <c r="P191" s="53" t="s">
        <v>438</v>
      </c>
      <c r="Q191" s="53"/>
      <c r="R191" s="11" t="s">
        <v>615</v>
      </c>
      <c r="S191" s="21" t="s">
        <v>483</v>
      </c>
      <c r="T191" s="11"/>
      <c r="U191" s="14"/>
      <c r="V191" s="14"/>
      <c r="W191" s="14"/>
      <c r="X191" s="14"/>
      <c r="Y191" s="14"/>
    </row>
    <row r="192" spans="1:25" s="30" customFormat="1">
      <c r="A192" s="28"/>
      <c r="B192" s="11" t="s">
        <v>333</v>
      </c>
      <c r="C192" s="28"/>
      <c r="D192" s="28"/>
      <c r="E192" s="28"/>
      <c r="F192" s="28"/>
      <c r="G192" s="28"/>
      <c r="H192" s="11"/>
      <c r="I192" s="29" t="str">
        <f>IFERROR(MATCH(H192,#REF!,0),"no match")</f>
        <v>no match</v>
      </c>
      <c r="J192" s="28"/>
      <c r="K192" s="29" t="str">
        <f>IFERROR(MATCH(J192,#REF!,0),"no match")</f>
        <v>no match</v>
      </c>
      <c r="L192" s="11" t="s">
        <v>586</v>
      </c>
      <c r="M192" s="28"/>
      <c r="N192" s="9" t="s">
        <v>587</v>
      </c>
      <c r="O192" s="48"/>
      <c r="P192" s="48" t="s">
        <v>587</v>
      </c>
      <c r="Q192" s="48"/>
      <c r="R192" s="9" t="s">
        <v>615</v>
      </c>
      <c r="S192" s="21" t="s">
        <v>603</v>
      </c>
      <c r="T192" s="28"/>
    </row>
    <row r="193" spans="1:25" s="30" customFormat="1">
      <c r="A193" s="11" t="s">
        <v>167</v>
      </c>
      <c r="B193" s="28" t="s">
        <v>83</v>
      </c>
      <c r="C193" s="28" t="s">
        <v>374</v>
      </c>
      <c r="D193" s="28"/>
      <c r="E193" s="28"/>
      <c r="F193" s="28"/>
      <c r="G193" s="28"/>
      <c r="H193" s="28" t="s">
        <v>386</v>
      </c>
      <c r="I193" s="29" t="str">
        <f>IFERROR(MATCH(H193,#REF!,0),"no match")</f>
        <v>no match</v>
      </c>
      <c r="J193" s="28"/>
      <c r="K193" s="29" t="str">
        <f>IFERROR(MATCH(J193,#REF!,0),"no match")</f>
        <v>no match</v>
      </c>
      <c r="L193" s="28"/>
      <c r="M193" s="28"/>
      <c r="N193" s="29" t="s">
        <v>190</v>
      </c>
      <c r="O193" s="54"/>
      <c r="P193" s="54" t="s">
        <v>190</v>
      </c>
      <c r="Q193" s="54"/>
      <c r="R193" s="29" t="s">
        <v>610</v>
      </c>
      <c r="S193" s="21" t="s">
        <v>603</v>
      </c>
      <c r="T193" s="26"/>
      <c r="U193" s="33"/>
      <c r="W193" s="32"/>
    </row>
    <row r="194" spans="1:25" s="30" customFormat="1">
      <c r="A194" s="11" t="s">
        <v>166</v>
      </c>
      <c r="B194" s="11" t="s">
        <v>83</v>
      </c>
      <c r="C194" s="28" t="s">
        <v>374</v>
      </c>
      <c r="D194" s="28" t="s">
        <v>373</v>
      </c>
      <c r="E194" s="28" t="s">
        <v>373</v>
      </c>
      <c r="F194" s="28"/>
      <c r="G194" s="28"/>
      <c r="H194" s="28" t="s">
        <v>282</v>
      </c>
      <c r="I194" s="29" t="str">
        <f>IFERROR(MATCH(H194,#REF!,0),"no match")</f>
        <v>no match</v>
      </c>
      <c r="J194" s="29" t="s">
        <v>414</v>
      </c>
      <c r="K194" s="29" t="str">
        <f>IFERROR(MATCH(J194,#REF!,0),"no match")</f>
        <v>no match</v>
      </c>
      <c r="L194" s="28" t="s">
        <v>472</v>
      </c>
      <c r="M194" s="28"/>
      <c r="N194" s="29" t="s">
        <v>69</v>
      </c>
      <c r="O194" s="54"/>
      <c r="P194" s="54" t="s">
        <v>69</v>
      </c>
      <c r="Q194" s="54"/>
      <c r="R194" s="29" t="s">
        <v>610</v>
      </c>
      <c r="S194" s="21" t="s">
        <v>603</v>
      </c>
      <c r="T194" s="28"/>
      <c r="U194" s="32"/>
      <c r="V194" s="33"/>
      <c r="X194" s="32"/>
    </row>
    <row r="195" spans="1:25" s="30" customFormat="1">
      <c r="A195" s="11" t="s">
        <v>166</v>
      </c>
      <c r="B195" s="11" t="s">
        <v>83</v>
      </c>
      <c r="C195" s="28" t="s">
        <v>374</v>
      </c>
      <c r="D195" s="28" t="s">
        <v>373</v>
      </c>
      <c r="E195" s="28"/>
      <c r="F195" s="28"/>
      <c r="G195" s="28"/>
      <c r="H195" s="28" t="s">
        <v>283</v>
      </c>
      <c r="I195" s="29" t="str">
        <f>IFERROR(MATCH(H195,#REF!,0),"no match")</f>
        <v>no match</v>
      </c>
      <c r="J195" s="29" t="s">
        <v>415</v>
      </c>
      <c r="K195" s="29" t="str">
        <f>IFERROR(MATCH(J195,#REF!,0),"no match")</f>
        <v>no match</v>
      </c>
      <c r="L195" s="28"/>
      <c r="M195" s="28"/>
      <c r="N195" s="29" t="s">
        <v>302</v>
      </c>
      <c r="O195" s="29"/>
      <c r="P195" s="29"/>
      <c r="Q195" s="29"/>
      <c r="R195" s="29" t="s">
        <v>610</v>
      </c>
      <c r="S195" s="21" t="s">
        <v>603</v>
      </c>
      <c r="U195" s="32"/>
      <c r="V195" s="33"/>
      <c r="X195" s="32"/>
    </row>
    <row r="196" spans="1:25" s="30" customFormat="1">
      <c r="A196" s="28" t="s">
        <v>167</v>
      </c>
      <c r="B196" s="11" t="s">
        <v>83</v>
      </c>
      <c r="C196" s="28" t="s">
        <v>374</v>
      </c>
      <c r="D196" s="28"/>
      <c r="E196" s="28"/>
      <c r="F196" s="28"/>
      <c r="G196" s="28"/>
      <c r="H196" s="11" t="s">
        <v>284</v>
      </c>
      <c r="I196" s="29" t="str">
        <f>IFERROR(MATCH(H196,#REF!,0),"no match")</f>
        <v>no match</v>
      </c>
      <c r="J196" s="29"/>
      <c r="K196" s="29" t="str">
        <f>IFERROR(MATCH(J196,#REF!,0),"no match")</f>
        <v>no match</v>
      </c>
      <c r="L196" s="28"/>
      <c r="M196" s="28"/>
      <c r="N196" s="29" t="s">
        <v>332</v>
      </c>
      <c r="O196" s="54"/>
      <c r="P196" s="54" t="s">
        <v>332</v>
      </c>
      <c r="Q196" s="54"/>
      <c r="R196" s="29" t="s">
        <v>610</v>
      </c>
      <c r="S196" s="21" t="s">
        <v>602</v>
      </c>
      <c r="U196" s="32"/>
      <c r="V196" s="33"/>
      <c r="X196" s="32"/>
    </row>
    <row r="197" spans="1:25" s="30" customFormat="1">
      <c r="A197" s="11" t="s">
        <v>166</v>
      </c>
      <c r="B197" s="11" t="s">
        <v>83</v>
      </c>
      <c r="C197" s="28" t="s">
        <v>374</v>
      </c>
      <c r="D197" s="28" t="s">
        <v>373</v>
      </c>
      <c r="E197" s="28"/>
      <c r="F197" s="28"/>
      <c r="G197" s="28"/>
      <c r="H197" s="28" t="s">
        <v>285</v>
      </c>
      <c r="I197" s="29" t="str">
        <f>IFERROR(MATCH(H197,#REF!,0),"no match")</f>
        <v>no match</v>
      </c>
      <c r="J197" s="29" t="s">
        <v>416</v>
      </c>
      <c r="K197" s="29" t="str">
        <f>IFERROR(MATCH(J197,#REF!,0),"no match")</f>
        <v>no match</v>
      </c>
      <c r="L197" s="28"/>
      <c r="M197" s="28"/>
      <c r="N197" s="29" t="s">
        <v>305</v>
      </c>
      <c r="O197" s="54"/>
      <c r="P197" s="54" t="s">
        <v>305</v>
      </c>
      <c r="Q197" s="54"/>
      <c r="R197" s="29" t="s">
        <v>610</v>
      </c>
      <c r="S197" s="21" t="s">
        <v>603</v>
      </c>
      <c r="U197" s="32"/>
      <c r="V197" s="33"/>
      <c r="X197" s="32"/>
    </row>
    <row r="198" spans="1:25" s="30" customFormat="1">
      <c r="A198" s="28" t="s">
        <v>167</v>
      </c>
      <c r="B198" s="11" t="s">
        <v>83</v>
      </c>
      <c r="C198" s="28" t="s">
        <v>374</v>
      </c>
      <c r="D198" s="28"/>
      <c r="E198" s="28"/>
      <c r="F198" s="28"/>
      <c r="G198" s="28"/>
      <c r="H198" s="28" t="s">
        <v>286</v>
      </c>
      <c r="I198" s="29" t="str">
        <f>IFERROR(MATCH(H198,#REF!,0),"no match")</f>
        <v>no match</v>
      </c>
      <c r="J198" s="29"/>
      <c r="K198" s="29" t="str">
        <f>IFERROR(MATCH(J198,#REF!,0),"no match")</f>
        <v>no match</v>
      </c>
      <c r="L198" s="28"/>
      <c r="M198" s="28"/>
      <c r="N198" s="29" t="s">
        <v>71</v>
      </c>
      <c r="O198" s="54"/>
      <c r="P198" s="54" t="s">
        <v>71</v>
      </c>
      <c r="Q198" s="54"/>
      <c r="R198" s="29" t="s">
        <v>610</v>
      </c>
      <c r="S198" s="21" t="s">
        <v>602</v>
      </c>
      <c r="U198" s="32"/>
      <c r="V198" s="33"/>
      <c r="X198" s="32"/>
    </row>
    <row r="199" spans="1:25" s="30" customFormat="1">
      <c r="A199" s="28" t="s">
        <v>166</v>
      </c>
      <c r="B199" s="28" t="s">
        <v>83</v>
      </c>
      <c r="C199" s="28" t="s">
        <v>374</v>
      </c>
      <c r="D199" s="28"/>
      <c r="E199" s="28" t="s">
        <v>373</v>
      </c>
      <c r="F199" s="28"/>
      <c r="G199" s="28"/>
      <c r="H199" s="37" t="s">
        <v>282</v>
      </c>
      <c r="I199" s="29" t="str">
        <f>IFERROR(MATCH(H199,#REF!,0),"no match")</f>
        <v>no match</v>
      </c>
      <c r="J199" s="29"/>
      <c r="K199" s="29" t="str">
        <f>IFERROR(MATCH(J199,#REF!,0),"no match")</f>
        <v>no match</v>
      </c>
      <c r="L199" s="28"/>
      <c r="M199" s="28"/>
      <c r="N199" s="12" t="s">
        <v>350</v>
      </c>
      <c r="O199" s="52"/>
      <c r="P199" s="52" t="s">
        <v>350</v>
      </c>
      <c r="Q199" s="52"/>
      <c r="R199" s="12" t="s">
        <v>610</v>
      </c>
      <c r="S199" s="21" t="s">
        <v>602</v>
      </c>
      <c r="U199" s="32"/>
      <c r="V199" s="33"/>
      <c r="X199" s="32"/>
    </row>
    <row r="200" spans="1:25" s="30" customFormat="1">
      <c r="A200" s="28" t="s">
        <v>166</v>
      </c>
      <c r="B200" s="28" t="s">
        <v>83</v>
      </c>
      <c r="C200" s="28" t="s">
        <v>374</v>
      </c>
      <c r="D200" s="28" t="s">
        <v>373</v>
      </c>
      <c r="E200" s="28"/>
      <c r="F200" s="28"/>
      <c r="G200" s="28"/>
      <c r="H200" s="37" t="s">
        <v>283</v>
      </c>
      <c r="I200" s="29" t="str">
        <f>IFERROR(MATCH(H200,#REF!,0),"no match")</f>
        <v>no match</v>
      </c>
      <c r="J200" s="29"/>
      <c r="K200" s="29" t="str">
        <f>IFERROR(MATCH(J200,#REF!,0),"no match")</f>
        <v>no match</v>
      </c>
      <c r="L200" s="28"/>
      <c r="M200" s="28"/>
      <c r="N200" s="12" t="s">
        <v>70</v>
      </c>
      <c r="O200" s="52"/>
      <c r="P200" s="52" t="s">
        <v>70</v>
      </c>
      <c r="Q200" s="48" t="s">
        <v>688</v>
      </c>
      <c r="R200" s="12" t="s">
        <v>610</v>
      </c>
      <c r="S200" s="22" t="s">
        <v>603</v>
      </c>
      <c r="U200" s="32"/>
      <c r="V200" s="33"/>
      <c r="X200" s="32"/>
    </row>
    <row r="201" spans="1:25" s="30" customFormat="1">
      <c r="A201" s="28"/>
      <c r="B201" s="11" t="s">
        <v>333</v>
      </c>
      <c r="C201" s="28"/>
      <c r="D201" s="28"/>
      <c r="E201" s="28"/>
      <c r="F201" s="28"/>
      <c r="G201" s="28"/>
      <c r="H201" s="11"/>
      <c r="I201" s="29" t="str">
        <f>IFERROR(MATCH(H201,#REF!,0),"no match")</f>
        <v>no match</v>
      </c>
      <c r="J201" s="28"/>
      <c r="K201" s="29" t="str">
        <f>IFERROR(MATCH(J201,#REF!,0),"no match")</f>
        <v>no match</v>
      </c>
      <c r="L201" s="11" t="s">
        <v>492</v>
      </c>
      <c r="M201" s="11"/>
      <c r="N201" s="9" t="s">
        <v>493</v>
      </c>
      <c r="O201" s="48"/>
      <c r="P201" s="48" t="s">
        <v>493</v>
      </c>
      <c r="Q201" s="48" t="s">
        <v>687</v>
      </c>
      <c r="R201" s="9" t="s">
        <v>610</v>
      </c>
      <c r="S201" s="21" t="s">
        <v>602</v>
      </c>
      <c r="U201" s="32"/>
      <c r="V201" s="33"/>
      <c r="X201" s="32"/>
    </row>
    <row r="202" spans="1:25" s="30" customFormat="1">
      <c r="A202" s="28"/>
      <c r="B202" s="11" t="s">
        <v>333</v>
      </c>
      <c r="C202" s="28"/>
      <c r="D202" s="28"/>
      <c r="E202" s="28"/>
      <c r="F202" s="28"/>
      <c r="G202" s="28"/>
      <c r="H202" s="11"/>
      <c r="I202" s="29" t="str">
        <f>IFERROR(MATCH(H202,#REF!,0),"no match")</f>
        <v>no match</v>
      </c>
      <c r="J202" s="28"/>
      <c r="K202" s="29" t="str">
        <f>IFERROR(MATCH(J202,#REF!,0),"no match")</f>
        <v>no match</v>
      </c>
      <c r="L202" s="11" t="s">
        <v>506</v>
      </c>
      <c r="M202" s="11" t="s">
        <v>635</v>
      </c>
      <c r="N202" s="9" t="s">
        <v>507</v>
      </c>
      <c r="O202" s="54" t="s">
        <v>654</v>
      </c>
      <c r="P202" s="48" t="s">
        <v>725</v>
      </c>
      <c r="Q202" s="48" t="s">
        <v>725</v>
      </c>
      <c r="R202" s="9" t="s">
        <v>610</v>
      </c>
      <c r="S202" s="21" t="s">
        <v>602</v>
      </c>
      <c r="T202" s="11"/>
      <c r="U202" s="14"/>
      <c r="V202" s="14"/>
      <c r="W202" s="14"/>
      <c r="X202" s="14"/>
      <c r="Y202" s="14"/>
    </row>
    <row r="203" spans="1:25" s="30" customFormat="1">
      <c r="A203" s="28"/>
      <c r="B203" s="11" t="s">
        <v>333</v>
      </c>
      <c r="C203" s="28"/>
      <c r="D203" s="28"/>
      <c r="E203" s="28"/>
      <c r="F203" s="28"/>
      <c r="G203" s="28"/>
      <c r="H203" s="11"/>
      <c r="I203" s="29" t="str">
        <f>IFERROR(MATCH(H203,#REF!,0),"no match")</f>
        <v>no match</v>
      </c>
      <c r="J203" s="28"/>
      <c r="K203" s="29" t="str">
        <f>IFERROR(MATCH(J203,#REF!,0),"no match")</f>
        <v>no match</v>
      </c>
      <c r="L203" s="11" t="s">
        <v>508</v>
      </c>
      <c r="M203" s="11" t="s">
        <v>629</v>
      </c>
      <c r="N203" s="9" t="s">
        <v>509</v>
      </c>
      <c r="O203" s="9"/>
      <c r="P203" s="9"/>
      <c r="Q203" s="9"/>
      <c r="R203" s="9" t="s">
        <v>610</v>
      </c>
      <c r="S203" s="21" t="s">
        <v>602</v>
      </c>
      <c r="T203" s="11"/>
      <c r="U203" s="14"/>
      <c r="V203" s="14"/>
      <c r="W203" s="14"/>
      <c r="X203" s="14"/>
      <c r="Y203" s="14"/>
    </row>
    <row r="204" spans="1:25" s="30" customFormat="1">
      <c r="A204" s="28"/>
      <c r="B204" s="11" t="s">
        <v>333</v>
      </c>
      <c r="C204" s="28"/>
      <c r="D204" s="28"/>
      <c r="E204" s="28"/>
      <c r="F204" s="28"/>
      <c r="G204" s="28"/>
      <c r="H204" s="11"/>
      <c r="I204" s="29" t="str">
        <f>IFERROR(MATCH(H204,#REF!,0),"no match")</f>
        <v>no match</v>
      </c>
      <c r="J204" s="28"/>
      <c r="K204" s="29" t="str">
        <f>IFERROR(MATCH(J204,#REF!,0),"no match")</f>
        <v>no match</v>
      </c>
      <c r="L204" s="11" t="s">
        <v>520</v>
      </c>
      <c r="M204" s="11"/>
      <c r="N204" s="9" t="s">
        <v>521</v>
      </c>
      <c r="O204" s="48"/>
      <c r="P204" s="48" t="s">
        <v>521</v>
      </c>
      <c r="Q204" s="48"/>
      <c r="R204" s="9" t="s">
        <v>610</v>
      </c>
      <c r="S204" s="21" t="s">
        <v>602</v>
      </c>
      <c r="T204" s="11"/>
      <c r="U204" s="14"/>
      <c r="V204" s="14"/>
      <c r="W204" s="14"/>
      <c r="X204" s="14"/>
      <c r="Y204" s="14"/>
    </row>
    <row r="205" spans="1:25" s="30" customFormat="1">
      <c r="A205" s="28"/>
      <c r="B205" s="11" t="s">
        <v>333</v>
      </c>
      <c r="C205" s="28"/>
      <c r="D205" s="28"/>
      <c r="E205" s="28"/>
      <c r="F205" s="28"/>
      <c r="G205" s="28"/>
      <c r="H205" s="11"/>
      <c r="I205" s="29" t="str">
        <f>IFERROR(MATCH(H205,#REF!,0),"no match")</f>
        <v>no match</v>
      </c>
      <c r="J205" s="28"/>
      <c r="K205" s="29" t="str">
        <f>IFERROR(MATCH(J205,#REF!,0),"no match")</f>
        <v>no match</v>
      </c>
      <c r="L205" s="11" t="s">
        <v>571</v>
      </c>
      <c r="M205" s="11" t="s">
        <v>631</v>
      </c>
      <c r="N205" s="9" t="s">
        <v>572</v>
      </c>
      <c r="O205" s="48"/>
      <c r="P205" s="48" t="s">
        <v>572</v>
      </c>
      <c r="Q205" s="48"/>
      <c r="R205" s="9" t="s">
        <v>610</v>
      </c>
      <c r="S205" s="21" t="s">
        <v>602</v>
      </c>
      <c r="T205" s="26"/>
      <c r="U205" s="33"/>
      <c r="W205" s="32"/>
    </row>
    <row r="206" spans="1:25" s="30" customFormat="1">
      <c r="A206" s="28"/>
      <c r="B206" s="11" t="s">
        <v>333</v>
      </c>
      <c r="C206" s="28"/>
      <c r="D206" s="28"/>
      <c r="E206" s="28"/>
      <c r="F206" s="28"/>
      <c r="G206" s="28"/>
      <c r="H206" s="11"/>
      <c r="I206" s="29" t="str">
        <f>IFERROR(MATCH(H206,#REF!,0),"no match")</f>
        <v>no match</v>
      </c>
      <c r="J206" s="28"/>
      <c r="K206" s="29" t="str">
        <f>IFERROR(MATCH(J206,#REF!,0),"no match")</f>
        <v>no match</v>
      </c>
      <c r="L206" s="11" t="s">
        <v>573</v>
      </c>
      <c r="M206" s="11" t="s">
        <v>634</v>
      </c>
      <c r="N206" s="9" t="s">
        <v>574</v>
      </c>
      <c r="O206" s="9" t="s">
        <v>654</v>
      </c>
      <c r="P206" s="9"/>
      <c r="Q206" s="9"/>
      <c r="R206" s="9" t="s">
        <v>610</v>
      </c>
      <c r="S206" s="21" t="s">
        <v>602</v>
      </c>
      <c r="T206" s="28"/>
    </row>
    <row r="207" spans="1:25" s="30" customFormat="1">
      <c r="A207" s="28"/>
      <c r="B207" s="11" t="s">
        <v>333</v>
      </c>
      <c r="C207" s="28"/>
      <c r="D207" s="28"/>
      <c r="E207" s="28"/>
      <c r="F207" s="28"/>
      <c r="G207" s="28"/>
      <c r="H207" s="11"/>
      <c r="I207" s="29" t="str">
        <f>IFERROR(MATCH(H207,#REF!,0),"no match")</f>
        <v>no match</v>
      </c>
      <c r="J207" s="28"/>
      <c r="K207" s="29" t="str">
        <f>IFERROR(MATCH(J207,#REF!,0),"no match")</f>
        <v>no match</v>
      </c>
      <c r="L207" s="11" t="s">
        <v>592</v>
      </c>
      <c r="M207" s="11" t="s">
        <v>633</v>
      </c>
      <c r="N207" s="9" t="s">
        <v>593</v>
      </c>
      <c r="O207" s="48"/>
      <c r="P207" s="48" t="s">
        <v>593</v>
      </c>
      <c r="Q207" s="48"/>
      <c r="R207" s="9" t="s">
        <v>610</v>
      </c>
      <c r="S207" s="21" t="s">
        <v>602</v>
      </c>
      <c r="T207" s="11"/>
      <c r="U207" s="14"/>
      <c r="V207" s="14"/>
      <c r="W207" s="14"/>
      <c r="X207" s="14"/>
      <c r="Y207" s="14"/>
    </row>
    <row r="208" spans="1:25" s="30" customFormat="1">
      <c r="A208" s="28" t="s">
        <v>166</v>
      </c>
      <c r="B208" s="28" t="s">
        <v>170</v>
      </c>
      <c r="C208" s="28" t="s">
        <v>373</v>
      </c>
      <c r="D208" s="28" t="s">
        <v>374</v>
      </c>
      <c r="E208" s="28"/>
      <c r="F208" s="28"/>
      <c r="G208" s="28"/>
      <c r="H208" s="28" t="s">
        <v>289</v>
      </c>
      <c r="I208" s="29" t="str">
        <f>IFERROR(MATCH(H208,#REF!,0),"no match")</f>
        <v>no match</v>
      </c>
      <c r="J208" s="28" t="s">
        <v>140</v>
      </c>
      <c r="K208" s="29" t="str">
        <f>IFERROR(MATCH(J208,#REF!,0),"no match")</f>
        <v>no match</v>
      </c>
      <c r="L208" s="28" t="s">
        <v>475</v>
      </c>
      <c r="M208" s="28"/>
      <c r="N208" s="29" t="s">
        <v>73</v>
      </c>
      <c r="O208" s="54" t="s">
        <v>654</v>
      </c>
      <c r="P208" s="54" t="s">
        <v>676</v>
      </c>
      <c r="Q208" s="54" t="s">
        <v>676</v>
      </c>
      <c r="R208" s="29" t="s">
        <v>613</v>
      </c>
      <c r="S208" s="21" t="s">
        <v>602</v>
      </c>
      <c r="T208" s="11"/>
      <c r="U208" s="14"/>
      <c r="V208" s="14"/>
      <c r="W208" s="14"/>
      <c r="X208" s="14"/>
      <c r="Y208" s="14"/>
    </row>
    <row r="209" spans="1:25" s="30" customFormat="1">
      <c r="A209" s="28" t="s">
        <v>167</v>
      </c>
      <c r="B209" s="28" t="s">
        <v>170</v>
      </c>
      <c r="C209" s="28"/>
      <c r="D209" s="28" t="s">
        <v>374</v>
      </c>
      <c r="E209" s="28"/>
      <c r="F209" s="28"/>
      <c r="G209" s="28"/>
      <c r="H209" s="28"/>
      <c r="I209" s="29" t="str">
        <f>IFERROR(MATCH(H209,#REF!,0),"no match")</f>
        <v>no match</v>
      </c>
      <c r="J209" s="28" t="s">
        <v>304</v>
      </c>
      <c r="K209" s="29" t="str">
        <f>IFERROR(MATCH(J209,#REF!,0),"no match")</f>
        <v>no match</v>
      </c>
      <c r="L209" s="28" t="s">
        <v>478</v>
      </c>
      <c r="M209" s="28"/>
      <c r="N209" s="29" t="s">
        <v>306</v>
      </c>
      <c r="O209" s="54" t="s">
        <v>655</v>
      </c>
      <c r="P209" s="54" t="s">
        <v>680</v>
      </c>
      <c r="Q209" s="54"/>
      <c r="R209" s="29" t="s">
        <v>613</v>
      </c>
      <c r="S209" s="21" t="s">
        <v>602</v>
      </c>
      <c r="T209" s="11"/>
      <c r="U209" s="14"/>
      <c r="V209" s="14"/>
      <c r="W209" s="14"/>
      <c r="X209" s="14"/>
      <c r="Y209" s="14"/>
    </row>
    <row r="210" spans="1:25" s="30" customFormat="1">
      <c r="A210" s="28" t="s">
        <v>166</v>
      </c>
      <c r="B210" s="28" t="s">
        <v>170</v>
      </c>
      <c r="C210" s="28" t="s">
        <v>373</v>
      </c>
      <c r="D210" s="28" t="s">
        <v>374</v>
      </c>
      <c r="E210" s="28"/>
      <c r="F210" s="28"/>
      <c r="G210" s="28"/>
      <c r="H210" s="28" t="s">
        <v>403</v>
      </c>
      <c r="I210" s="29" t="str">
        <f>IFERROR(MATCH(H210,#REF!,0),"no match")</f>
        <v>no match</v>
      </c>
      <c r="J210" s="28" t="s">
        <v>139</v>
      </c>
      <c r="K210" s="29" t="str">
        <f>IFERROR(MATCH(J210,#REF!,0),"no match")</f>
        <v>no match</v>
      </c>
      <c r="L210" s="28"/>
      <c r="M210" s="28"/>
      <c r="N210" s="12" t="s">
        <v>316</v>
      </c>
      <c r="O210" s="29" t="s">
        <v>654</v>
      </c>
      <c r="P210" s="12"/>
      <c r="Q210" s="12"/>
      <c r="R210" s="29" t="s">
        <v>613</v>
      </c>
      <c r="S210" s="21" t="s">
        <v>602</v>
      </c>
      <c r="T210" s="11"/>
      <c r="U210" s="14"/>
      <c r="V210" s="14"/>
      <c r="W210" s="14"/>
      <c r="X210" s="14"/>
      <c r="Y210" s="14"/>
    </row>
    <row r="211" spans="1:25" s="30" customFormat="1">
      <c r="A211" s="28" t="s">
        <v>167</v>
      </c>
      <c r="B211" s="28" t="s">
        <v>170</v>
      </c>
      <c r="C211" s="28"/>
      <c r="D211" s="28" t="s">
        <v>374</v>
      </c>
      <c r="E211" s="28"/>
      <c r="F211" s="28"/>
      <c r="G211" s="28"/>
      <c r="H211" s="28"/>
      <c r="I211" s="29" t="str">
        <f>IFERROR(MATCH(H211,#REF!,0),"no match")</f>
        <v>no match</v>
      </c>
      <c r="J211" s="29" t="s">
        <v>343</v>
      </c>
      <c r="K211" s="29" t="str">
        <f>IFERROR(MATCH(J211,#REF!,0),"no match")</f>
        <v>no match</v>
      </c>
      <c r="L211" s="28"/>
      <c r="M211" s="28"/>
      <c r="N211" s="12" t="s">
        <v>344</v>
      </c>
      <c r="O211" s="52" t="s">
        <v>655</v>
      </c>
      <c r="P211" s="52" t="s">
        <v>678</v>
      </c>
      <c r="Q211" s="52"/>
      <c r="R211" s="12" t="s">
        <v>613</v>
      </c>
      <c r="S211" s="22" t="s">
        <v>603</v>
      </c>
      <c r="T211" s="11"/>
      <c r="U211" s="14"/>
      <c r="V211" s="14"/>
      <c r="W211" s="14"/>
      <c r="X211" s="14"/>
      <c r="Y211" s="14"/>
    </row>
    <row r="212" spans="1:25" s="30" customFormat="1">
      <c r="A212" s="28" t="s">
        <v>167</v>
      </c>
      <c r="B212" s="11" t="s">
        <v>83</v>
      </c>
      <c r="C212" s="28" t="s">
        <v>374</v>
      </c>
      <c r="D212" s="28"/>
      <c r="E212" s="28"/>
      <c r="F212" s="28"/>
      <c r="G212" s="28"/>
      <c r="H212" s="28" t="s">
        <v>287</v>
      </c>
      <c r="I212" s="29" t="str">
        <f>IFERROR(MATCH(H212,#REF!,0),"no match")</f>
        <v>no match</v>
      </c>
      <c r="J212" s="29"/>
      <c r="K212" s="29" t="str">
        <f>IFERROR(MATCH(J212,#REF!,0),"no match")</f>
        <v>no match</v>
      </c>
      <c r="L212" s="28" t="s">
        <v>473</v>
      </c>
      <c r="M212" s="28"/>
      <c r="N212" s="29" t="s">
        <v>72</v>
      </c>
      <c r="O212" s="52" t="s">
        <v>655</v>
      </c>
      <c r="P212" s="54" t="s">
        <v>679</v>
      </c>
      <c r="Q212" s="54"/>
      <c r="R212" s="29" t="s">
        <v>613</v>
      </c>
      <c r="S212" s="21" t="s">
        <v>602</v>
      </c>
      <c r="T212" s="28"/>
    </row>
    <row r="213" spans="1:25" s="30" customFormat="1">
      <c r="A213" s="11" t="s">
        <v>166</v>
      </c>
      <c r="B213" s="11" t="s">
        <v>83</v>
      </c>
      <c r="C213" s="28" t="s">
        <v>374</v>
      </c>
      <c r="D213" s="28" t="s">
        <v>373</v>
      </c>
      <c r="E213" s="28"/>
      <c r="F213" s="28"/>
      <c r="G213" s="28"/>
      <c r="H213" s="28" t="s">
        <v>288</v>
      </c>
      <c r="I213" s="29" t="str">
        <f>IFERROR(MATCH(H213,#REF!,0),"no match")</f>
        <v>no match</v>
      </c>
      <c r="J213" s="11" t="s">
        <v>138</v>
      </c>
      <c r="K213" s="29" t="str">
        <f>IFERROR(MATCH(J213,#REF!,0),"no match")</f>
        <v>no match</v>
      </c>
      <c r="L213" s="28" t="s">
        <v>474</v>
      </c>
      <c r="M213" s="28"/>
      <c r="N213" s="29" t="s">
        <v>187</v>
      </c>
      <c r="O213" s="54" t="s">
        <v>654</v>
      </c>
      <c r="P213" s="54" t="s">
        <v>675</v>
      </c>
      <c r="Q213" s="54" t="s">
        <v>675</v>
      </c>
      <c r="R213" s="29" t="s">
        <v>613</v>
      </c>
      <c r="S213" s="21" t="s">
        <v>602</v>
      </c>
      <c r="T213" s="28"/>
    </row>
    <row r="214" spans="1:25" s="30" customFormat="1">
      <c r="A214" s="11" t="s">
        <v>166</v>
      </c>
      <c r="B214" s="11" t="s">
        <v>83</v>
      </c>
      <c r="C214" s="28" t="s">
        <v>374</v>
      </c>
      <c r="D214" s="28" t="s">
        <v>373</v>
      </c>
      <c r="E214" s="28"/>
      <c r="F214" s="28"/>
      <c r="G214" s="28"/>
      <c r="H214" s="28" t="s">
        <v>290</v>
      </c>
      <c r="I214" s="29" t="str">
        <f>IFERROR(MATCH(H214,#REF!,0),"no match")</f>
        <v>no match</v>
      </c>
      <c r="J214" s="11" t="s">
        <v>142</v>
      </c>
      <c r="K214" s="29" t="str">
        <f>IFERROR(MATCH(J214,#REF!,0),"no match")</f>
        <v>no match</v>
      </c>
      <c r="L214" s="28" t="s">
        <v>476</v>
      </c>
      <c r="M214" s="28"/>
      <c r="N214" s="29" t="s">
        <v>74</v>
      </c>
      <c r="O214" s="54" t="s">
        <v>655</v>
      </c>
      <c r="P214" s="54" t="s">
        <v>74</v>
      </c>
      <c r="Q214" s="54"/>
      <c r="R214" s="29" t="s">
        <v>613</v>
      </c>
      <c r="S214" s="21" t="s">
        <v>602</v>
      </c>
      <c r="T214" s="28"/>
    </row>
    <row r="215" spans="1:25" s="30" customFormat="1">
      <c r="A215" s="11" t="s">
        <v>166</v>
      </c>
      <c r="B215" s="11" t="s">
        <v>83</v>
      </c>
      <c r="C215" s="28" t="s">
        <v>374</v>
      </c>
      <c r="D215" s="28" t="s">
        <v>373</v>
      </c>
      <c r="E215" s="28"/>
      <c r="F215" s="28"/>
      <c r="G215" s="28"/>
      <c r="H215" s="28" t="s">
        <v>291</v>
      </c>
      <c r="I215" s="29" t="str">
        <f>IFERROR(MATCH(H215,#REF!,0),"no match")</f>
        <v>no match</v>
      </c>
      <c r="J215" s="28" t="s">
        <v>146</v>
      </c>
      <c r="K215" s="29" t="str">
        <f>IFERROR(MATCH(J215,#REF!,0),"no match")</f>
        <v>no match</v>
      </c>
      <c r="L215" s="28"/>
      <c r="M215" s="28"/>
      <c r="N215" s="29" t="s">
        <v>75</v>
      </c>
      <c r="O215" s="54"/>
      <c r="P215" s="54" t="s">
        <v>677</v>
      </c>
      <c r="Q215" s="54"/>
      <c r="R215" s="29" t="s">
        <v>613</v>
      </c>
      <c r="S215" s="21" t="s">
        <v>602</v>
      </c>
      <c r="T215" s="28"/>
    </row>
    <row r="216" spans="1:25" s="30" customFormat="1">
      <c r="A216" s="11" t="s">
        <v>166</v>
      </c>
      <c r="B216" s="11" t="s">
        <v>83</v>
      </c>
      <c r="C216" s="28" t="s">
        <v>374</v>
      </c>
      <c r="D216" s="28" t="s">
        <v>373</v>
      </c>
      <c r="E216" s="28"/>
      <c r="F216" s="28"/>
      <c r="G216" s="28"/>
      <c r="H216" s="28" t="s">
        <v>292</v>
      </c>
      <c r="I216" s="29" t="str">
        <f>IFERROR(MATCH(H216,#REF!,0),"no match")</f>
        <v>no match</v>
      </c>
      <c r="J216" s="28" t="s">
        <v>141</v>
      </c>
      <c r="K216" s="29" t="str">
        <f>IFERROR(MATCH(J216,#REF!,0),"no match")</f>
        <v>no match</v>
      </c>
      <c r="L216" s="28"/>
      <c r="M216" s="28"/>
      <c r="N216" s="29" t="s">
        <v>84</v>
      </c>
      <c r="O216" s="54"/>
      <c r="P216" s="54" t="s">
        <v>726</v>
      </c>
      <c r="Q216" s="54" t="s">
        <v>707</v>
      </c>
      <c r="R216" s="29" t="s">
        <v>613</v>
      </c>
      <c r="S216" s="21" t="s">
        <v>602</v>
      </c>
      <c r="T216" s="26"/>
      <c r="U216" s="33"/>
      <c r="W216" s="32"/>
    </row>
    <row r="217" spans="1:25" s="30" customFormat="1">
      <c r="A217" s="11" t="s">
        <v>166</v>
      </c>
      <c r="B217" s="11" t="s">
        <v>83</v>
      </c>
      <c r="C217" s="28" t="s">
        <v>374</v>
      </c>
      <c r="D217" s="28" t="s">
        <v>373</v>
      </c>
      <c r="E217" s="28"/>
      <c r="F217" s="28"/>
      <c r="G217" s="28"/>
      <c r="H217" s="28" t="s">
        <v>293</v>
      </c>
      <c r="I217" s="29" t="str">
        <f>IFERROR(MATCH(H217,#REF!,0),"no match")</f>
        <v>no match</v>
      </c>
      <c r="J217" s="11" t="s">
        <v>143</v>
      </c>
      <c r="K217" s="29" t="str">
        <f>IFERROR(MATCH(J217,#REF!,0),"no match")</f>
        <v>no match</v>
      </c>
      <c r="L217" s="28"/>
      <c r="M217" s="28"/>
      <c r="N217" s="29" t="s">
        <v>76</v>
      </c>
      <c r="O217" s="54" t="s">
        <v>654</v>
      </c>
      <c r="P217" s="54" t="s">
        <v>674</v>
      </c>
      <c r="Q217" s="54" t="s">
        <v>674</v>
      </c>
      <c r="R217" s="29" t="s">
        <v>613</v>
      </c>
      <c r="S217" s="21" t="s">
        <v>602</v>
      </c>
      <c r="T217" s="26"/>
      <c r="U217" s="33"/>
      <c r="W217" s="32"/>
    </row>
    <row r="218" spans="1:25" s="30" customFormat="1">
      <c r="A218" s="11" t="s">
        <v>166</v>
      </c>
      <c r="B218" s="11" t="s">
        <v>83</v>
      </c>
      <c r="C218" s="28" t="s">
        <v>374</v>
      </c>
      <c r="D218" s="28" t="s">
        <v>373</v>
      </c>
      <c r="E218" s="28"/>
      <c r="F218" s="28"/>
      <c r="G218" s="28"/>
      <c r="H218" s="28" t="s">
        <v>294</v>
      </c>
      <c r="I218" s="29" t="str">
        <f>IFERROR(MATCH(H218,#REF!,0),"no match")</f>
        <v>no match</v>
      </c>
      <c r="J218" s="11" t="s">
        <v>144</v>
      </c>
      <c r="K218" s="29" t="str">
        <f>IFERROR(MATCH(J218,#REF!,0),"no match")</f>
        <v>no match</v>
      </c>
      <c r="L218" s="28" t="s">
        <v>477</v>
      </c>
      <c r="M218" s="28"/>
      <c r="N218" s="29" t="s">
        <v>77</v>
      </c>
      <c r="O218" s="54"/>
      <c r="P218" s="54" t="s">
        <v>77</v>
      </c>
      <c r="Q218" s="54"/>
      <c r="R218" s="29" t="s">
        <v>613</v>
      </c>
      <c r="S218" s="21" t="s">
        <v>602</v>
      </c>
      <c r="T218" s="11"/>
      <c r="U218" s="14"/>
      <c r="V218" s="14"/>
      <c r="W218" s="14"/>
      <c r="X218" s="14"/>
      <c r="Y218" s="14"/>
    </row>
    <row r="219" spans="1:25" s="30" customFormat="1">
      <c r="A219" s="28" t="s">
        <v>166</v>
      </c>
      <c r="B219" s="28" t="s">
        <v>83</v>
      </c>
      <c r="C219" s="28" t="s">
        <v>374</v>
      </c>
      <c r="D219" s="28" t="s">
        <v>373</v>
      </c>
      <c r="E219" s="28"/>
      <c r="F219" s="28"/>
      <c r="G219" s="28"/>
      <c r="H219" s="28" t="s">
        <v>295</v>
      </c>
      <c r="I219" s="29" t="str">
        <f>IFERROR(MATCH(H219,#REF!,0),"no match")</f>
        <v>no match</v>
      </c>
      <c r="J219" s="28" t="s">
        <v>145</v>
      </c>
      <c r="K219" s="29" t="str">
        <f>IFERROR(MATCH(J219,#REF!,0),"no match")</f>
        <v>no match</v>
      </c>
      <c r="L219" s="28"/>
      <c r="M219" s="28"/>
      <c r="N219" s="29" t="s">
        <v>310</v>
      </c>
      <c r="O219" s="54"/>
      <c r="P219" s="54" t="s">
        <v>310</v>
      </c>
      <c r="Q219" s="54"/>
      <c r="R219" s="29" t="s">
        <v>613</v>
      </c>
      <c r="S219" s="21" t="s">
        <v>602</v>
      </c>
      <c r="T219" s="28"/>
      <c r="U219" s="32"/>
      <c r="V219" s="33"/>
      <c r="X219" s="32"/>
    </row>
    <row r="220" spans="1:25" s="30" customFormat="1">
      <c r="A220" s="11" t="s">
        <v>167</v>
      </c>
      <c r="B220" s="11" t="s">
        <v>169</v>
      </c>
      <c r="C220" s="28" t="s">
        <v>169</v>
      </c>
      <c r="D220" s="28" t="s">
        <v>169</v>
      </c>
      <c r="E220" s="28"/>
      <c r="F220" s="28"/>
      <c r="G220" s="28"/>
      <c r="H220" s="28" t="s">
        <v>300</v>
      </c>
      <c r="I220" s="29" t="str">
        <f>IFERROR(MATCH(H220,#REF!,0),"no match")</f>
        <v>no match</v>
      </c>
      <c r="J220" s="11" t="s">
        <v>419</v>
      </c>
      <c r="K220" s="29" t="str">
        <f>IFERROR(MATCH(J220,#REF!,0),"no match")</f>
        <v>no match</v>
      </c>
      <c r="L220" s="28"/>
      <c r="M220" s="28"/>
      <c r="N220" s="29" t="s">
        <v>80</v>
      </c>
      <c r="O220" s="54"/>
      <c r="P220" s="54" t="s">
        <v>732</v>
      </c>
      <c r="Q220" s="54"/>
      <c r="R220" s="29" t="s">
        <v>614</v>
      </c>
      <c r="S220" s="21" t="s">
        <v>602</v>
      </c>
      <c r="T220" s="28"/>
      <c r="U220" s="32"/>
      <c r="V220" s="33"/>
      <c r="X220" s="32"/>
    </row>
    <row r="221" spans="1:25" s="30" customFormat="1">
      <c r="A221" s="28" t="s">
        <v>167</v>
      </c>
      <c r="B221" s="28" t="s">
        <v>170</v>
      </c>
      <c r="C221" s="28"/>
      <c r="D221" s="28" t="s">
        <v>374</v>
      </c>
      <c r="E221" s="28"/>
      <c r="F221" s="28"/>
      <c r="G221" s="28"/>
      <c r="H221" s="28" t="s">
        <v>298</v>
      </c>
      <c r="I221" s="29" t="str">
        <f>IFERROR(MATCH(H221,#REF!,0),"no match")</f>
        <v>no match</v>
      </c>
      <c r="J221" s="29"/>
      <c r="K221" s="29" t="str">
        <f>IFERROR(MATCH(J221,#REF!,0),"no match")</f>
        <v>no match</v>
      </c>
      <c r="L221" s="28"/>
      <c r="M221" s="28"/>
      <c r="N221" s="11" t="s">
        <v>349</v>
      </c>
      <c r="O221" s="11"/>
      <c r="P221" s="11"/>
      <c r="Q221" s="11"/>
      <c r="R221" s="11" t="s">
        <v>614</v>
      </c>
      <c r="S221" s="21" t="s">
        <v>603</v>
      </c>
      <c r="T221" s="28"/>
      <c r="U221" s="32"/>
      <c r="V221" s="33"/>
      <c r="X221" s="32"/>
    </row>
    <row r="222" spans="1:25" s="30" customFormat="1">
      <c r="A222" s="28" t="s">
        <v>167</v>
      </c>
      <c r="B222" s="28" t="s">
        <v>170</v>
      </c>
      <c r="C222" s="28"/>
      <c r="D222" s="28" t="s">
        <v>374</v>
      </c>
      <c r="E222" s="28"/>
      <c r="F222" s="28"/>
      <c r="G222" s="28"/>
      <c r="H222" s="28"/>
      <c r="I222" s="29" t="str">
        <f>IFERROR(MATCH(H222,#REF!,0),"no match")</f>
        <v>no match</v>
      </c>
      <c r="J222" s="29" t="s">
        <v>345</v>
      </c>
      <c r="K222" s="29" t="str">
        <f>IFERROR(MATCH(J222,#REF!,0),"no match")</f>
        <v>no match</v>
      </c>
      <c r="L222" s="28"/>
      <c r="M222" s="28"/>
      <c r="N222" s="12" t="s">
        <v>346</v>
      </c>
      <c r="O222" s="48" t="s">
        <v>654</v>
      </c>
      <c r="P222" s="52" t="s">
        <v>684</v>
      </c>
      <c r="Q222" s="52" t="s">
        <v>684</v>
      </c>
      <c r="R222" s="12" t="s">
        <v>614</v>
      </c>
      <c r="S222" s="22" t="s">
        <v>602</v>
      </c>
      <c r="T222" s="28"/>
      <c r="U222" s="32"/>
      <c r="V222" s="33"/>
      <c r="X222" s="32"/>
    </row>
    <row r="223" spans="1:25" s="30" customFormat="1">
      <c r="A223" s="28" t="s">
        <v>166</v>
      </c>
      <c r="B223" s="28" t="s">
        <v>83</v>
      </c>
      <c r="C223" s="28" t="s">
        <v>374</v>
      </c>
      <c r="D223" s="28" t="s">
        <v>373</v>
      </c>
      <c r="E223" s="28"/>
      <c r="F223" s="28"/>
      <c r="G223" s="28"/>
      <c r="H223" s="28" t="s">
        <v>296</v>
      </c>
      <c r="I223" s="29" t="str">
        <f>IFERROR(MATCH(H223,#REF!,0),"no match")</f>
        <v>no match</v>
      </c>
      <c r="J223" s="28" t="s">
        <v>86</v>
      </c>
      <c r="K223" s="29" t="str">
        <f>IFERROR(MATCH(J223,#REF!,0),"no match")</f>
        <v>no match</v>
      </c>
      <c r="L223" s="28" t="s">
        <v>479</v>
      </c>
      <c r="M223" s="28"/>
      <c r="N223" s="29" t="s">
        <v>78</v>
      </c>
      <c r="O223" s="48" t="s">
        <v>654</v>
      </c>
      <c r="P223" s="54" t="s">
        <v>78</v>
      </c>
      <c r="Q223" s="54" t="s">
        <v>78</v>
      </c>
      <c r="R223" s="29" t="s">
        <v>614</v>
      </c>
      <c r="S223" s="21" t="s">
        <v>602</v>
      </c>
      <c r="U223" s="32"/>
      <c r="V223" s="33"/>
      <c r="X223" s="32"/>
    </row>
    <row r="224" spans="1:25" s="30" customFormat="1">
      <c r="A224" s="28"/>
      <c r="B224" s="11" t="s">
        <v>333</v>
      </c>
      <c r="C224" s="28"/>
      <c r="D224" s="28"/>
      <c r="E224" s="28"/>
      <c r="F224" s="28"/>
      <c r="G224" s="28"/>
      <c r="H224" s="11"/>
      <c r="I224" s="29" t="str">
        <f>IFERROR(MATCH(H224,#REF!,0),"no match")</f>
        <v>no match</v>
      </c>
      <c r="J224" s="28"/>
      <c r="K224" s="29" t="str">
        <f>IFERROR(MATCH(J224,#REF!,0),"no match")</f>
        <v>no match</v>
      </c>
      <c r="L224" s="11" t="s">
        <v>514</v>
      </c>
      <c r="M224" s="11"/>
      <c r="N224" s="9" t="s">
        <v>515</v>
      </c>
      <c r="O224" s="48"/>
      <c r="P224" s="48" t="s">
        <v>515</v>
      </c>
      <c r="Q224" s="48"/>
      <c r="R224" s="9" t="s">
        <v>614</v>
      </c>
      <c r="S224" s="21" t="s">
        <v>602</v>
      </c>
      <c r="U224" s="32"/>
      <c r="V224" s="33"/>
      <c r="X224" s="32"/>
    </row>
    <row r="225" spans="1:24" s="30" customFormat="1">
      <c r="A225" s="28"/>
      <c r="B225" s="11" t="s">
        <v>333</v>
      </c>
      <c r="C225" s="28"/>
      <c r="D225" s="28"/>
      <c r="E225" s="28"/>
      <c r="F225" s="28"/>
      <c r="G225" s="28"/>
      <c r="H225" s="11"/>
      <c r="I225" s="29" t="str">
        <f>IFERROR(MATCH(H225,#REF!,0),"no match")</f>
        <v>no match</v>
      </c>
      <c r="J225" s="28"/>
      <c r="K225" s="29" t="str">
        <f>IFERROR(MATCH(J225,#REF!,0),"no match")</f>
        <v>no match</v>
      </c>
      <c r="L225" s="11" t="s">
        <v>526</v>
      </c>
      <c r="M225" s="12" t="s">
        <v>638</v>
      </c>
      <c r="N225" s="9" t="s">
        <v>527</v>
      </c>
      <c r="O225" s="9"/>
      <c r="P225" s="9"/>
      <c r="Q225" s="9"/>
      <c r="R225" s="9" t="s">
        <v>614</v>
      </c>
      <c r="S225" s="21" t="s">
        <v>602</v>
      </c>
      <c r="U225" s="32"/>
      <c r="V225" s="33"/>
      <c r="X225" s="32"/>
    </row>
    <row r="226" spans="1:24" s="30" customFormat="1">
      <c r="A226" s="28"/>
      <c r="B226" s="11" t="s">
        <v>333</v>
      </c>
      <c r="C226" s="28"/>
      <c r="D226" s="28"/>
      <c r="E226" s="28"/>
      <c r="F226" s="28"/>
      <c r="G226" s="28"/>
      <c r="H226" s="11"/>
      <c r="I226" s="29" t="str">
        <f>IFERROR(MATCH(H226,#REF!,0),"no match")</f>
        <v>no match</v>
      </c>
      <c r="J226" s="28"/>
      <c r="K226" s="29" t="str">
        <f>IFERROR(MATCH(J226,#REF!,0),"no match")</f>
        <v>no match</v>
      </c>
      <c r="L226" s="11" t="s">
        <v>536</v>
      </c>
      <c r="M226" s="11"/>
      <c r="N226" s="9" t="s">
        <v>537</v>
      </c>
      <c r="O226" s="9"/>
      <c r="P226" s="9"/>
      <c r="Q226" s="9" t="s">
        <v>700</v>
      </c>
      <c r="R226" s="9" t="s">
        <v>614</v>
      </c>
      <c r="S226" s="21" t="s">
        <v>602</v>
      </c>
      <c r="U226" s="32"/>
      <c r="V226" s="33"/>
      <c r="X226" s="32"/>
    </row>
    <row r="227" spans="1:24" s="30" customFormat="1">
      <c r="A227" s="28"/>
      <c r="B227" s="11" t="s">
        <v>333</v>
      </c>
      <c r="C227" s="28"/>
      <c r="D227" s="28"/>
      <c r="E227" s="28"/>
      <c r="F227" s="28"/>
      <c r="G227" s="28"/>
      <c r="H227" s="11"/>
      <c r="I227" s="29" t="str">
        <f>IFERROR(MATCH(H227,#REF!,0),"no match")</f>
        <v>no match</v>
      </c>
      <c r="J227" s="28"/>
      <c r="K227" s="29" t="str">
        <f>IFERROR(MATCH(J227,#REF!,0),"no match")</f>
        <v>no match</v>
      </c>
      <c r="L227" s="11" t="s">
        <v>555</v>
      </c>
      <c r="M227" s="12" t="s">
        <v>626</v>
      </c>
      <c r="N227" s="9" t="s">
        <v>556</v>
      </c>
      <c r="O227" s="48"/>
      <c r="P227" s="48" t="s">
        <v>733</v>
      </c>
      <c r="Q227" s="48"/>
      <c r="R227" s="9" t="s">
        <v>614</v>
      </c>
      <c r="S227" s="21" t="s">
        <v>602</v>
      </c>
      <c r="U227" s="32"/>
      <c r="V227" s="33"/>
      <c r="X227" s="32"/>
    </row>
    <row r="228" spans="1:24" s="30" customFormat="1">
      <c r="A228" s="28"/>
      <c r="B228" s="11" t="s">
        <v>333</v>
      </c>
      <c r="C228" s="28"/>
      <c r="D228" s="28"/>
      <c r="E228" s="28"/>
      <c r="F228" s="28"/>
      <c r="G228" s="28"/>
      <c r="H228" s="11"/>
      <c r="I228" s="29" t="str">
        <f>IFERROR(MATCH(H228,#REF!,0),"no match")</f>
        <v>no match</v>
      </c>
      <c r="J228" s="28"/>
      <c r="K228" s="29" t="str">
        <f>IFERROR(MATCH(J228,#REF!,0),"no match")</f>
        <v>no match</v>
      </c>
      <c r="L228" s="11" t="s">
        <v>557</v>
      </c>
      <c r="M228" s="11"/>
      <c r="N228" s="9" t="s">
        <v>558</v>
      </c>
      <c r="O228" s="48"/>
      <c r="P228" s="48" t="s">
        <v>734</v>
      </c>
      <c r="Q228" s="48"/>
      <c r="R228" s="9" t="s">
        <v>614</v>
      </c>
      <c r="S228" s="21" t="s">
        <v>602</v>
      </c>
      <c r="U228" s="32"/>
      <c r="V228" s="33"/>
      <c r="X228" s="32"/>
    </row>
    <row r="229" spans="1:24" s="30" customFormat="1">
      <c r="A229" s="28"/>
      <c r="B229" s="11" t="s">
        <v>333</v>
      </c>
      <c r="C229" s="28"/>
      <c r="D229" s="28"/>
      <c r="E229" s="28"/>
      <c r="F229" s="28"/>
      <c r="G229" s="28"/>
      <c r="H229" s="11"/>
      <c r="I229" s="29" t="str">
        <f>IFERROR(MATCH(H229,#REF!,0),"no match")</f>
        <v>no match</v>
      </c>
      <c r="J229" s="28"/>
      <c r="K229" s="29" t="str">
        <f>IFERROR(MATCH(J229,#REF!,0),"no match")</f>
        <v>no match</v>
      </c>
      <c r="L229" s="11" t="s">
        <v>559</v>
      </c>
      <c r="M229" s="11" t="s">
        <v>630</v>
      </c>
      <c r="N229" s="9" t="s">
        <v>560</v>
      </c>
      <c r="O229" s="48"/>
      <c r="P229" s="48" t="s">
        <v>736</v>
      </c>
      <c r="Q229" s="48"/>
      <c r="R229" s="9" t="s">
        <v>614</v>
      </c>
      <c r="S229" s="21" t="s">
        <v>602</v>
      </c>
      <c r="U229" s="32"/>
      <c r="V229" s="33"/>
      <c r="X229" s="32"/>
    </row>
    <row r="230" spans="1:24" s="30" customFormat="1">
      <c r="A230" s="28"/>
      <c r="B230" s="11" t="s">
        <v>333</v>
      </c>
      <c r="C230" s="28"/>
      <c r="D230" s="28"/>
      <c r="E230" s="28"/>
      <c r="F230" s="28"/>
      <c r="G230" s="28"/>
      <c r="H230" s="11"/>
      <c r="I230" s="29" t="str">
        <f>IFERROR(MATCH(H230,#REF!,0),"no match")</f>
        <v>no match</v>
      </c>
      <c r="J230" s="28"/>
      <c r="K230" s="29" t="str">
        <f>IFERROR(MATCH(J230,#REF!,0),"no match")</f>
        <v>no match</v>
      </c>
      <c r="L230" s="11" t="s">
        <v>563</v>
      </c>
      <c r="M230" s="11" t="s">
        <v>636</v>
      </c>
      <c r="N230" s="9" t="s">
        <v>564</v>
      </c>
      <c r="O230" s="9"/>
      <c r="P230" s="9"/>
      <c r="Q230" s="9"/>
      <c r="R230" s="9" t="s">
        <v>614</v>
      </c>
      <c r="S230" s="21" t="s">
        <v>602</v>
      </c>
      <c r="U230" s="32"/>
      <c r="V230" s="33"/>
      <c r="X230" s="32"/>
    </row>
    <row r="231" spans="1:24" s="30" customFormat="1">
      <c r="A231" s="28"/>
      <c r="B231" s="11" t="s">
        <v>333</v>
      </c>
      <c r="C231" s="28"/>
      <c r="D231" s="28"/>
      <c r="E231" s="28"/>
      <c r="F231" s="28"/>
      <c r="G231" s="28"/>
      <c r="H231" s="11"/>
      <c r="I231" s="29" t="str">
        <f>IFERROR(MATCH(H231,#REF!,0),"no match")</f>
        <v>no match</v>
      </c>
      <c r="J231" s="28"/>
      <c r="K231" s="29" t="str">
        <f>IFERROR(MATCH(J231,#REF!,0),"no match")</f>
        <v>no match</v>
      </c>
      <c r="L231" s="11" t="s">
        <v>594</v>
      </c>
      <c r="M231" s="11" t="s">
        <v>627</v>
      </c>
      <c r="N231" s="9" t="s">
        <v>595</v>
      </c>
      <c r="O231" s="9"/>
      <c r="P231" s="9"/>
      <c r="Q231" s="9"/>
      <c r="R231" s="9" t="s">
        <v>614</v>
      </c>
      <c r="S231" s="21" t="s">
        <v>602</v>
      </c>
      <c r="T231" s="13"/>
      <c r="U231" s="32"/>
      <c r="V231" s="33"/>
      <c r="X231" s="32"/>
    </row>
    <row r="232" spans="1:24" s="30" customFormat="1">
      <c r="A232" s="28"/>
      <c r="B232" s="11" t="s">
        <v>333</v>
      </c>
      <c r="C232" s="28"/>
      <c r="D232" s="28"/>
      <c r="E232" s="28"/>
      <c r="F232" s="28"/>
      <c r="G232" s="28"/>
      <c r="H232" s="11"/>
      <c r="I232" s="29" t="str">
        <f>IFERROR(MATCH(H232,#REF!,0),"no match")</f>
        <v>no match</v>
      </c>
      <c r="J232" s="28"/>
      <c r="K232" s="29" t="str">
        <f>IFERROR(MATCH(J232,#REF!,0),"no match")</f>
        <v>no match</v>
      </c>
      <c r="L232" s="11" t="s">
        <v>596</v>
      </c>
      <c r="M232" s="11" t="s">
        <v>628</v>
      </c>
      <c r="N232" s="9" t="s">
        <v>597</v>
      </c>
      <c r="O232" s="9"/>
      <c r="P232" s="9"/>
      <c r="Q232" s="9"/>
      <c r="R232" s="9" t="s">
        <v>614</v>
      </c>
      <c r="S232" s="21" t="s">
        <v>602</v>
      </c>
      <c r="T232" s="28"/>
      <c r="U232" s="32"/>
      <c r="V232" s="33"/>
      <c r="X232" s="32"/>
    </row>
    <row r="233" spans="1:24" s="30" customFormat="1">
      <c r="A233" s="28" t="s">
        <v>167</v>
      </c>
      <c r="B233" s="28" t="s">
        <v>351</v>
      </c>
      <c r="C233" s="28"/>
      <c r="D233" s="28"/>
      <c r="E233" s="28"/>
      <c r="F233" s="28" t="s">
        <v>374</v>
      </c>
      <c r="G233" s="28"/>
      <c r="H233" s="11"/>
      <c r="I233" s="29" t="str">
        <f>IFERROR(MATCH(H233,#REF!,0),"no match")</f>
        <v>no match</v>
      </c>
      <c r="J233" s="28"/>
      <c r="K233" s="29" t="str">
        <f>IFERROR(MATCH(J233,#REF!,0),"no match")</f>
        <v>no match</v>
      </c>
      <c r="L233" s="11"/>
      <c r="M233" s="11" t="s">
        <v>642</v>
      </c>
      <c r="N233" s="11" t="s">
        <v>624</v>
      </c>
      <c r="O233" s="53"/>
      <c r="P233" s="53" t="s">
        <v>737</v>
      </c>
      <c r="Q233" s="53"/>
      <c r="R233" s="11" t="s">
        <v>614</v>
      </c>
      <c r="S233" s="21" t="s">
        <v>602</v>
      </c>
      <c r="U233" s="32"/>
      <c r="V233" s="33"/>
      <c r="X233" s="32"/>
    </row>
    <row r="234" spans="1:24" s="30" customFormat="1">
      <c r="A234" s="28" t="s">
        <v>167</v>
      </c>
      <c r="B234" s="28" t="s">
        <v>351</v>
      </c>
      <c r="C234" s="28"/>
      <c r="D234" s="28"/>
      <c r="E234" s="28"/>
      <c r="F234" s="28" t="s">
        <v>374</v>
      </c>
      <c r="G234" s="28"/>
      <c r="H234" s="11"/>
      <c r="I234" s="29" t="str">
        <f>IFERROR(MATCH(H234,#REF!,0),"no match")</f>
        <v>no match</v>
      </c>
      <c r="J234" s="28"/>
      <c r="K234" s="29" t="str">
        <f>IFERROR(MATCH(J234,#REF!,0),"no match")</f>
        <v>no match</v>
      </c>
      <c r="L234" s="11"/>
      <c r="M234" s="11" t="s">
        <v>643</v>
      </c>
      <c r="N234" s="11" t="s">
        <v>625</v>
      </c>
      <c r="O234" s="53" t="s">
        <v>654</v>
      </c>
      <c r="P234" s="53" t="s">
        <v>729</v>
      </c>
      <c r="Q234" s="53" t="s">
        <v>729</v>
      </c>
      <c r="R234" s="11" t="s">
        <v>614</v>
      </c>
      <c r="S234" s="21" t="s">
        <v>602</v>
      </c>
      <c r="U234" s="32"/>
      <c r="V234" s="33"/>
      <c r="X234" s="32"/>
    </row>
    <row r="235" spans="1:24" s="30" customFormat="1">
      <c r="A235" s="28" t="s">
        <v>167</v>
      </c>
      <c r="B235" s="28" t="s">
        <v>351</v>
      </c>
      <c r="C235" s="28"/>
      <c r="D235" s="28"/>
      <c r="E235" s="28"/>
      <c r="F235" s="28" t="s">
        <v>374</v>
      </c>
      <c r="G235" s="28"/>
      <c r="H235" s="9"/>
      <c r="I235" s="29" t="str">
        <f>IFERROR(MATCH(H235,#REF!,0),"no match")</f>
        <v>no match</v>
      </c>
      <c r="J235" s="28"/>
      <c r="K235" s="29" t="str">
        <f>IFERROR(MATCH(J235,#REF!,0),"no match")</f>
        <v>no match</v>
      </c>
      <c r="L235" s="9"/>
      <c r="M235" s="9"/>
      <c r="N235" s="9" t="s">
        <v>651</v>
      </c>
      <c r="O235" s="9"/>
      <c r="P235" s="9"/>
      <c r="Q235" s="9"/>
      <c r="R235" s="9" t="s">
        <v>609</v>
      </c>
      <c r="S235" s="21" t="s">
        <v>603</v>
      </c>
      <c r="U235" s="36"/>
      <c r="V235" s="33"/>
      <c r="X235" s="36"/>
    </row>
    <row r="236" spans="1:24" s="30" customFormat="1">
      <c r="A236" s="28" t="s">
        <v>167</v>
      </c>
      <c r="B236" s="28" t="s">
        <v>351</v>
      </c>
      <c r="C236" s="28"/>
      <c r="D236" s="28"/>
      <c r="E236" s="28"/>
      <c r="F236" s="28" t="s">
        <v>374</v>
      </c>
      <c r="G236" s="28"/>
      <c r="H236" s="11"/>
      <c r="I236" s="29" t="str">
        <f>IFERROR(MATCH(H236,#REF!,0),"no match")</f>
        <v>no match</v>
      </c>
      <c r="J236" s="28"/>
      <c r="K236" s="29" t="str">
        <f>IFERROR(MATCH(J236,#REF!,0),"no match")</f>
        <v>no match</v>
      </c>
      <c r="L236" s="11"/>
      <c r="M236" s="11"/>
      <c r="N236" s="11" t="s">
        <v>650</v>
      </c>
      <c r="O236" s="11" t="s">
        <v>655</v>
      </c>
      <c r="P236" s="11"/>
      <c r="Q236" s="11"/>
      <c r="R236" s="11" t="s">
        <v>607</v>
      </c>
      <c r="S236" s="21" t="s">
        <v>603</v>
      </c>
      <c r="U236" s="32"/>
      <c r="V236" s="33"/>
      <c r="X236" s="32"/>
    </row>
    <row r="237" spans="1:24" s="30" customFormat="1">
      <c r="A237" s="28" t="s">
        <v>167</v>
      </c>
      <c r="B237" s="28" t="s">
        <v>351</v>
      </c>
      <c r="C237" s="28"/>
      <c r="D237" s="28"/>
      <c r="E237" s="28"/>
      <c r="F237" s="28" t="s">
        <v>374</v>
      </c>
      <c r="G237" s="28"/>
      <c r="H237" s="9"/>
      <c r="I237" s="29" t="str">
        <f>IFERROR(MATCH(H237,#REF!,0),"no match")</f>
        <v>no match</v>
      </c>
      <c r="J237" s="28"/>
      <c r="K237" s="29" t="str">
        <f>IFERROR(MATCH(J237,#REF!,0),"no match")</f>
        <v>no match</v>
      </c>
      <c r="L237" s="9"/>
      <c r="M237" s="9"/>
      <c r="N237" s="9" t="s">
        <v>645</v>
      </c>
      <c r="O237" s="9"/>
      <c r="P237" s="9"/>
      <c r="Q237" s="9"/>
      <c r="R237" s="9" t="s">
        <v>614</v>
      </c>
      <c r="S237" s="21" t="s">
        <v>603</v>
      </c>
      <c r="U237" s="36"/>
      <c r="V237" s="33"/>
      <c r="X237" s="36"/>
    </row>
    <row r="238" spans="1:24" s="30" customFormat="1">
      <c r="A238" s="28" t="s">
        <v>167</v>
      </c>
      <c r="B238" s="28" t="s">
        <v>351</v>
      </c>
      <c r="C238" s="28"/>
      <c r="D238" s="28"/>
      <c r="E238" s="28"/>
      <c r="F238" s="28" t="s">
        <v>374</v>
      </c>
      <c r="G238" s="28"/>
      <c r="H238" s="11"/>
      <c r="I238" s="29" t="str">
        <f>IFERROR(MATCH(H238,#REF!,0),"no match")</f>
        <v>no match</v>
      </c>
      <c r="J238" s="28"/>
      <c r="K238" s="29" t="str">
        <f>IFERROR(MATCH(J238,#REF!,0),"no match")</f>
        <v>no match</v>
      </c>
      <c r="L238" s="11"/>
      <c r="M238" s="11"/>
      <c r="N238" s="11" t="s">
        <v>646</v>
      </c>
      <c r="O238" s="11" t="s">
        <v>655</v>
      </c>
      <c r="P238" s="11"/>
      <c r="Q238" s="11"/>
      <c r="R238" s="11" t="s">
        <v>607</v>
      </c>
      <c r="S238" s="21" t="s">
        <v>603</v>
      </c>
      <c r="U238" s="32"/>
      <c r="V238" s="33"/>
      <c r="X238" s="32"/>
    </row>
    <row r="239" spans="1:24" s="30" customFormat="1">
      <c r="A239" s="28" t="s">
        <v>167</v>
      </c>
      <c r="B239" s="28" t="s">
        <v>351</v>
      </c>
      <c r="C239" s="28"/>
      <c r="D239" s="28"/>
      <c r="E239" s="28"/>
      <c r="F239" s="28" t="s">
        <v>374</v>
      </c>
      <c r="G239" s="28"/>
      <c r="H239" s="9"/>
      <c r="I239" s="29" t="str">
        <f>IFERROR(MATCH(H239,#REF!,0),"no match")</f>
        <v>no match</v>
      </c>
      <c r="J239" s="28"/>
      <c r="K239" s="29" t="str">
        <f>IFERROR(MATCH(J239,#REF!,0),"no match")</f>
        <v>no match</v>
      </c>
      <c r="L239" s="9"/>
      <c r="M239" s="9"/>
      <c r="N239" s="9" t="s">
        <v>647</v>
      </c>
      <c r="O239" s="48"/>
      <c r="P239" s="48" t="s">
        <v>647</v>
      </c>
      <c r="Q239" s="48"/>
      <c r="R239" s="9" t="s">
        <v>606</v>
      </c>
      <c r="S239" s="21" t="s">
        <v>603</v>
      </c>
      <c r="U239" s="36"/>
      <c r="V239" s="33"/>
      <c r="X239" s="36"/>
    </row>
    <row r="240" spans="1:24" s="30" customFormat="1">
      <c r="A240" s="28" t="s">
        <v>167</v>
      </c>
      <c r="B240" s="28" t="s">
        <v>351</v>
      </c>
      <c r="C240" s="28"/>
      <c r="D240" s="28"/>
      <c r="E240" s="28"/>
      <c r="F240" s="28" t="s">
        <v>374</v>
      </c>
      <c r="G240" s="28"/>
      <c r="H240" s="9"/>
      <c r="I240" s="29" t="str">
        <f>IFERROR(MATCH(H240,#REF!,0),"no match")</f>
        <v>no match</v>
      </c>
      <c r="J240" s="28"/>
      <c r="K240" s="29" t="str">
        <f>IFERROR(MATCH(J240,#REF!,0),"no match")</f>
        <v>no match</v>
      </c>
      <c r="L240" s="9"/>
      <c r="M240" s="9"/>
      <c r="N240" s="9" t="s">
        <v>648</v>
      </c>
      <c r="O240" s="9"/>
      <c r="P240" s="9"/>
      <c r="Q240" s="9"/>
      <c r="R240" s="9" t="s">
        <v>614</v>
      </c>
      <c r="S240" s="21" t="s">
        <v>603</v>
      </c>
      <c r="U240" s="36"/>
      <c r="V240" s="33"/>
      <c r="X240" s="36"/>
    </row>
    <row r="241" spans="1:24" s="30" customFormat="1">
      <c r="A241" s="28" t="s">
        <v>167</v>
      </c>
      <c r="B241" s="28" t="s">
        <v>351</v>
      </c>
      <c r="C241" s="28"/>
      <c r="D241" s="28"/>
      <c r="E241" s="28"/>
      <c r="F241" s="28" t="s">
        <v>374</v>
      </c>
      <c r="G241" s="28"/>
      <c r="H241" s="9"/>
      <c r="I241" s="29" t="str">
        <f>IFERROR(MATCH(H241,#REF!,0),"no match")</f>
        <v>no match</v>
      </c>
      <c r="J241" s="28"/>
      <c r="K241" s="29" t="str">
        <f>IFERROR(MATCH(J241,#REF!,0),"no match")</f>
        <v>no match</v>
      </c>
      <c r="L241" s="9"/>
      <c r="M241" s="9"/>
      <c r="N241" s="9" t="s">
        <v>649</v>
      </c>
      <c r="O241" s="9" t="s">
        <v>655</v>
      </c>
      <c r="P241" s="9"/>
      <c r="Q241" s="9"/>
      <c r="R241" s="9" t="s">
        <v>607</v>
      </c>
      <c r="S241" s="21" t="s">
        <v>603</v>
      </c>
      <c r="U241" s="36"/>
      <c r="V241" s="33"/>
      <c r="X241" s="36"/>
    </row>
    <row r="242" spans="1:24" s="30" customFormat="1">
      <c r="H242" s="32"/>
      <c r="I242" s="32"/>
      <c r="K242" s="29"/>
      <c r="L242" s="32"/>
      <c r="M242" s="28"/>
      <c r="N242" s="11"/>
      <c r="O242" s="11"/>
      <c r="P242" s="11"/>
      <c r="Q242" s="11" t="s">
        <v>672</v>
      </c>
      <c r="R242" s="32"/>
      <c r="S242" s="47"/>
      <c r="U242" s="32"/>
      <c r="V242" s="33"/>
      <c r="X242" s="32"/>
    </row>
    <row r="243" spans="1:24">
      <c r="N243" s="29"/>
      <c r="O243" s="29"/>
      <c r="P243" s="29"/>
      <c r="Q243" s="29" t="s">
        <v>673</v>
      </c>
    </row>
    <row r="244" spans="1:24">
      <c r="N244" s="29"/>
      <c r="O244" s="29"/>
      <c r="P244" s="29"/>
      <c r="Q244" s="29"/>
    </row>
    <row r="245" spans="1:24" ht="15">
      <c r="H245" s="71" t="s">
        <v>121</v>
      </c>
      <c r="N245" s="67" t="s">
        <v>821</v>
      </c>
      <c r="O245" s="29"/>
      <c r="P245" s="29"/>
      <c r="Q245" s="29"/>
      <c r="R245" s="9" t="s">
        <v>609</v>
      </c>
      <c r="S245" s="73">
        <v>2017</v>
      </c>
    </row>
    <row r="246" spans="1:24" ht="15">
      <c r="H246" s="71" t="s">
        <v>835</v>
      </c>
      <c r="N246" s="67" t="s">
        <v>822</v>
      </c>
      <c r="O246" s="29"/>
      <c r="P246" s="29"/>
      <c r="Q246" s="29"/>
      <c r="R246" s="9" t="s">
        <v>609</v>
      </c>
      <c r="S246" s="73">
        <v>2017</v>
      </c>
    </row>
    <row r="247" spans="1:24" ht="15">
      <c r="H247" s="71" t="s">
        <v>837</v>
      </c>
      <c r="N247" s="67" t="s">
        <v>823</v>
      </c>
      <c r="O247" s="29"/>
      <c r="P247" s="29"/>
      <c r="Q247" s="29"/>
      <c r="R247" s="9" t="s">
        <v>609</v>
      </c>
      <c r="S247" s="73">
        <v>2017</v>
      </c>
    </row>
    <row r="248" spans="1:24" ht="15">
      <c r="H248" s="71" t="s">
        <v>839</v>
      </c>
      <c r="N248" s="67" t="s">
        <v>824</v>
      </c>
      <c r="O248" s="24"/>
      <c r="P248" s="24"/>
      <c r="Q248" s="24"/>
      <c r="R248" s="9" t="s">
        <v>609</v>
      </c>
      <c r="S248" s="73">
        <v>2017</v>
      </c>
    </row>
    <row r="249" spans="1:24" ht="15">
      <c r="H249" s="71" t="s">
        <v>841</v>
      </c>
      <c r="N249" s="67" t="s">
        <v>825</v>
      </c>
      <c r="O249" s="29"/>
      <c r="P249" s="29"/>
      <c r="Q249" s="29"/>
      <c r="R249" s="9" t="s">
        <v>609</v>
      </c>
      <c r="S249" s="73">
        <v>2017</v>
      </c>
    </row>
    <row r="250" spans="1:24" ht="15">
      <c r="H250" s="71" t="s">
        <v>845</v>
      </c>
      <c r="N250" s="67" t="s">
        <v>826</v>
      </c>
      <c r="O250" s="9"/>
      <c r="P250" s="9"/>
      <c r="Q250" s="9"/>
      <c r="R250" s="9" t="s">
        <v>609</v>
      </c>
      <c r="S250" s="73">
        <v>2017</v>
      </c>
    </row>
    <row r="251" spans="1:24">
      <c r="H251" t="s">
        <v>783</v>
      </c>
      <c r="N251" t="s">
        <v>808</v>
      </c>
      <c r="O251" s="9"/>
      <c r="P251" s="9"/>
      <c r="Q251" s="9"/>
      <c r="R251" s="9" t="s">
        <v>612</v>
      </c>
      <c r="S251" s="73">
        <v>2017</v>
      </c>
    </row>
    <row r="252" spans="1:24" ht="15">
      <c r="H252" s="71" t="s">
        <v>783</v>
      </c>
      <c r="N252" s="67" t="s">
        <v>827</v>
      </c>
      <c r="O252" s="26"/>
      <c r="P252" s="26"/>
      <c r="Q252" s="26"/>
      <c r="R252" s="9" t="s">
        <v>612</v>
      </c>
      <c r="S252" s="73">
        <v>2017</v>
      </c>
    </row>
    <row r="253" spans="1:24" ht="15">
      <c r="H253" s="68" t="s">
        <v>924</v>
      </c>
      <c r="N253" s="67" t="s">
        <v>828</v>
      </c>
      <c r="O253" s="12"/>
      <c r="P253" s="12"/>
      <c r="Q253" s="12"/>
      <c r="R253" s="9" t="s">
        <v>608</v>
      </c>
      <c r="S253" s="73">
        <v>2017</v>
      </c>
    </row>
    <row r="254" spans="1:24">
      <c r="H254" s="72" t="s">
        <v>925</v>
      </c>
      <c r="N254" t="s">
        <v>811</v>
      </c>
      <c r="O254" s="12"/>
      <c r="P254" s="12"/>
      <c r="Q254" s="12"/>
      <c r="R254" s="9" t="s">
        <v>609</v>
      </c>
      <c r="S254" s="73">
        <v>2017</v>
      </c>
    </row>
    <row r="255" spans="1:24" ht="15">
      <c r="H255" s="68" t="s">
        <v>926</v>
      </c>
      <c r="N255" s="67" t="s">
        <v>829</v>
      </c>
      <c r="O255" s="29"/>
      <c r="P255" s="29"/>
      <c r="Q255" s="29"/>
      <c r="R255" s="9" t="s">
        <v>609</v>
      </c>
      <c r="S255" s="73">
        <v>2017</v>
      </c>
    </row>
    <row r="256" spans="1:24" ht="15">
      <c r="H256" s="69" t="s">
        <v>927</v>
      </c>
      <c r="N256" s="67" t="s">
        <v>830</v>
      </c>
      <c r="O256" s="29"/>
      <c r="P256" s="29"/>
      <c r="Q256" s="29"/>
      <c r="R256" s="9" t="s">
        <v>615</v>
      </c>
      <c r="S256" s="73">
        <v>2017</v>
      </c>
    </row>
    <row r="257" spans="8:19">
      <c r="H257" s="72" t="s">
        <v>784</v>
      </c>
      <c r="N257" t="s">
        <v>812</v>
      </c>
      <c r="O257" s="29"/>
      <c r="P257" s="29"/>
      <c r="Q257" s="29"/>
      <c r="R257" s="9" t="s">
        <v>607</v>
      </c>
      <c r="S257" s="73">
        <v>2017</v>
      </c>
    </row>
    <row r="258" spans="8:19">
      <c r="H258" s="72" t="s">
        <v>928</v>
      </c>
      <c r="N258" t="s">
        <v>800</v>
      </c>
      <c r="O258" s="29"/>
      <c r="P258" s="29"/>
      <c r="Q258" s="29"/>
      <c r="R258" s="9" t="s">
        <v>607</v>
      </c>
      <c r="S258" s="73">
        <v>2017</v>
      </c>
    </row>
    <row r="259" spans="8:19" ht="15">
      <c r="H259" s="68" t="s">
        <v>928</v>
      </c>
      <c r="N259" s="67" t="s">
        <v>831</v>
      </c>
      <c r="O259" s="29"/>
      <c r="P259" s="29"/>
      <c r="Q259" s="29"/>
      <c r="R259" s="9" t="s">
        <v>607</v>
      </c>
      <c r="S259" s="73">
        <v>2017</v>
      </c>
    </row>
    <row r="260" spans="8:19">
      <c r="H260" s="72" t="s">
        <v>786</v>
      </c>
      <c r="N260" t="s">
        <v>814</v>
      </c>
      <c r="O260" s="29"/>
      <c r="P260" s="29"/>
      <c r="Q260" s="29"/>
      <c r="R260" s="9" t="s">
        <v>607</v>
      </c>
      <c r="S260" s="73">
        <v>2017</v>
      </c>
    </row>
    <row r="261" spans="8:19">
      <c r="H261" s="72" t="s">
        <v>787</v>
      </c>
      <c r="N261" t="s">
        <v>815</v>
      </c>
      <c r="O261" s="29"/>
      <c r="P261" s="29"/>
      <c r="Q261" s="29"/>
      <c r="R261" s="9" t="s">
        <v>607</v>
      </c>
      <c r="S261" s="73">
        <v>2017</v>
      </c>
    </row>
    <row r="262" spans="8:19">
      <c r="H262" s="72" t="s">
        <v>785</v>
      </c>
      <c r="N262" t="s">
        <v>813</v>
      </c>
      <c r="O262" s="29"/>
      <c r="P262" s="29"/>
      <c r="Q262" s="29"/>
      <c r="R262" s="9" t="s">
        <v>607</v>
      </c>
      <c r="S262" s="73">
        <v>2017</v>
      </c>
    </row>
    <row r="263" spans="8:19">
      <c r="H263" s="72" t="s">
        <v>789</v>
      </c>
      <c r="N263" t="s">
        <v>817</v>
      </c>
      <c r="O263" s="29"/>
      <c r="P263" s="29"/>
      <c r="Q263" s="29"/>
      <c r="R263" s="9" t="s">
        <v>607</v>
      </c>
      <c r="S263" s="73">
        <v>2017</v>
      </c>
    </row>
    <row r="264" spans="8:19">
      <c r="H264" s="72" t="s">
        <v>791</v>
      </c>
      <c r="N264" t="s">
        <v>819</v>
      </c>
      <c r="O264" s="12"/>
      <c r="P264" s="12"/>
      <c r="Q264" s="12"/>
      <c r="R264" s="9" t="s">
        <v>607</v>
      </c>
      <c r="S264" s="73">
        <v>2017</v>
      </c>
    </row>
    <row r="265" spans="8:19" ht="15">
      <c r="H265" s="68" t="s">
        <v>791</v>
      </c>
      <c r="N265" s="67" t="s">
        <v>819</v>
      </c>
      <c r="O265" s="12"/>
      <c r="P265" s="12"/>
      <c r="Q265" s="12"/>
      <c r="R265" s="9" t="s">
        <v>607</v>
      </c>
      <c r="S265" s="73">
        <v>2017</v>
      </c>
    </row>
    <row r="266" spans="8:19">
      <c r="H266" s="72" t="s">
        <v>790</v>
      </c>
      <c r="N266" t="s">
        <v>818</v>
      </c>
      <c r="O266" s="29"/>
      <c r="P266" s="29"/>
      <c r="Q266" s="29"/>
      <c r="R266" s="9" t="s">
        <v>607</v>
      </c>
      <c r="S266" s="73">
        <v>2017</v>
      </c>
    </row>
    <row r="267" spans="8:19">
      <c r="H267" s="72" t="s">
        <v>788</v>
      </c>
      <c r="N267" t="s">
        <v>816</v>
      </c>
      <c r="O267" s="29"/>
      <c r="P267" s="29"/>
      <c r="Q267" s="29"/>
      <c r="R267" s="9" t="s">
        <v>607</v>
      </c>
      <c r="S267" s="73">
        <v>2017</v>
      </c>
    </row>
    <row r="268" spans="8:19">
      <c r="H268" s="72" t="s">
        <v>929</v>
      </c>
      <c r="N268" t="s">
        <v>798</v>
      </c>
      <c r="O268" s="12"/>
      <c r="P268" s="12"/>
      <c r="Q268" s="12"/>
      <c r="R268" s="9" t="s">
        <v>609</v>
      </c>
      <c r="S268" s="73">
        <v>2017</v>
      </c>
    </row>
    <row r="269" spans="8:19">
      <c r="H269" s="72" t="s">
        <v>930</v>
      </c>
      <c r="N269" t="s">
        <v>797</v>
      </c>
      <c r="O269" s="12"/>
      <c r="P269" s="12"/>
      <c r="Q269" s="12"/>
      <c r="R269" s="9" t="s">
        <v>609</v>
      </c>
      <c r="S269" s="73">
        <v>2017</v>
      </c>
    </row>
    <row r="270" spans="8:19">
      <c r="H270" s="72" t="s">
        <v>931</v>
      </c>
      <c r="N270" t="s">
        <v>810</v>
      </c>
      <c r="O270" s="12"/>
      <c r="P270" s="12"/>
      <c r="Q270" s="12"/>
      <c r="R270" s="9" t="s">
        <v>609</v>
      </c>
      <c r="S270" s="73">
        <v>2017</v>
      </c>
    </row>
    <row r="271" spans="8:19" ht="15">
      <c r="H271" s="68" t="s">
        <v>932</v>
      </c>
      <c r="N271" s="67" t="s">
        <v>832</v>
      </c>
      <c r="O271" s="9"/>
      <c r="P271" s="9"/>
      <c r="Q271" s="9"/>
      <c r="R271" s="9" t="s">
        <v>609</v>
      </c>
      <c r="S271" s="73">
        <v>2017</v>
      </c>
    </row>
    <row r="272" spans="8:19">
      <c r="H272" s="72" t="s">
        <v>933</v>
      </c>
      <c r="N272" t="s">
        <v>793</v>
      </c>
      <c r="O272" s="9"/>
      <c r="P272" s="9"/>
      <c r="Q272" s="9"/>
      <c r="R272" s="9" t="s">
        <v>608</v>
      </c>
      <c r="S272" s="73">
        <v>2017</v>
      </c>
    </row>
    <row r="273" spans="8:19">
      <c r="H273" s="72" t="s">
        <v>934</v>
      </c>
      <c r="N273" t="s">
        <v>795</v>
      </c>
      <c r="O273" s="9"/>
      <c r="P273" s="9"/>
      <c r="Q273" s="9"/>
      <c r="R273" s="9" t="s">
        <v>608</v>
      </c>
      <c r="S273" s="73">
        <v>2017</v>
      </c>
    </row>
    <row r="274" spans="8:19">
      <c r="H274" s="72" t="s">
        <v>935</v>
      </c>
      <c r="N274" t="s">
        <v>806</v>
      </c>
      <c r="O274" s="29"/>
      <c r="P274" s="29"/>
      <c r="Q274" s="29"/>
      <c r="R274" s="9" t="s">
        <v>608</v>
      </c>
      <c r="S274" s="73">
        <v>2017</v>
      </c>
    </row>
    <row r="275" spans="8:19">
      <c r="H275" s="72" t="s">
        <v>936</v>
      </c>
      <c r="N275" t="s">
        <v>809</v>
      </c>
      <c r="O275" s="29"/>
      <c r="P275" s="29"/>
      <c r="Q275" s="29"/>
      <c r="R275" s="9" t="s">
        <v>608</v>
      </c>
      <c r="S275" s="73">
        <v>2017</v>
      </c>
    </row>
    <row r="276" spans="8:19">
      <c r="H276" s="72" t="s">
        <v>937</v>
      </c>
      <c r="N276" t="s">
        <v>807</v>
      </c>
      <c r="O276" s="29"/>
      <c r="P276" s="29"/>
      <c r="Q276" s="29"/>
      <c r="R276" s="9" t="s">
        <v>608</v>
      </c>
      <c r="S276" s="73">
        <v>2017</v>
      </c>
    </row>
    <row r="277" spans="8:19">
      <c r="H277" s="72" t="s">
        <v>938</v>
      </c>
      <c r="N277" t="s">
        <v>801</v>
      </c>
      <c r="O277" s="29"/>
      <c r="P277" s="29"/>
      <c r="Q277" s="29"/>
      <c r="R277" s="9" t="s">
        <v>608</v>
      </c>
      <c r="S277" s="73">
        <v>2017</v>
      </c>
    </row>
    <row r="278" spans="8:19">
      <c r="H278" s="72" t="s">
        <v>939</v>
      </c>
      <c r="N278" t="s">
        <v>802</v>
      </c>
      <c r="O278" s="29"/>
      <c r="P278" s="29"/>
      <c r="Q278" s="29"/>
      <c r="R278" s="9" t="s">
        <v>608</v>
      </c>
      <c r="S278" s="73">
        <v>2017</v>
      </c>
    </row>
    <row r="279" spans="8:19">
      <c r="H279" s="72" t="s">
        <v>940</v>
      </c>
      <c r="N279" t="s">
        <v>803</v>
      </c>
      <c r="O279" s="29"/>
      <c r="P279" s="29"/>
      <c r="Q279" s="29"/>
      <c r="R279" s="9" t="s">
        <v>608</v>
      </c>
      <c r="S279" s="73">
        <v>2017</v>
      </c>
    </row>
    <row r="280" spans="8:19">
      <c r="H280" s="72" t="s">
        <v>941</v>
      </c>
      <c r="N280" t="s">
        <v>804</v>
      </c>
      <c r="O280" s="29"/>
      <c r="P280" s="29"/>
      <c r="Q280" s="29"/>
      <c r="R280" s="9" t="s">
        <v>608</v>
      </c>
      <c r="S280" s="73">
        <v>2017</v>
      </c>
    </row>
    <row r="281" spans="8:19">
      <c r="H281" s="72" t="s">
        <v>942</v>
      </c>
      <c r="N281" t="s">
        <v>805</v>
      </c>
      <c r="O281" s="29"/>
      <c r="P281" s="29"/>
      <c r="Q281" s="29"/>
      <c r="R281" s="9" t="s">
        <v>608</v>
      </c>
      <c r="S281" s="73">
        <v>2017</v>
      </c>
    </row>
    <row r="282" spans="8:19">
      <c r="H282" s="72" t="s">
        <v>792</v>
      </c>
      <c r="N282" t="s">
        <v>820</v>
      </c>
      <c r="O282" s="29"/>
      <c r="P282" s="29"/>
      <c r="Q282" s="29"/>
      <c r="R282" s="9" t="s">
        <v>608</v>
      </c>
      <c r="S282" s="73">
        <v>2017</v>
      </c>
    </row>
    <row r="283" spans="8:19">
      <c r="H283" s="72" t="s">
        <v>943</v>
      </c>
      <c r="N283" t="s">
        <v>799</v>
      </c>
      <c r="O283" s="29"/>
      <c r="P283" s="29"/>
      <c r="Q283" s="29"/>
      <c r="R283" s="9" t="s">
        <v>608</v>
      </c>
      <c r="S283" s="73">
        <v>2017</v>
      </c>
    </row>
    <row r="284" spans="8:19">
      <c r="H284" s="72" t="s">
        <v>944</v>
      </c>
      <c r="N284" t="s">
        <v>796</v>
      </c>
      <c r="O284" s="29"/>
      <c r="P284" s="29"/>
      <c r="Q284" s="29"/>
      <c r="R284" s="9" t="s">
        <v>610</v>
      </c>
      <c r="S284" s="73">
        <v>2017</v>
      </c>
    </row>
    <row r="285" spans="8:19">
      <c r="H285" s="72" t="s">
        <v>945</v>
      </c>
      <c r="N285" t="s">
        <v>794</v>
      </c>
      <c r="O285" s="15"/>
      <c r="P285" s="15"/>
      <c r="Q285" s="15"/>
      <c r="R285" s="9" t="s">
        <v>609</v>
      </c>
      <c r="S285" s="73">
        <v>2017</v>
      </c>
    </row>
    <row r="286" spans="8:19" ht="15">
      <c r="H286" s="68" t="s">
        <v>946</v>
      </c>
      <c r="N286" s="67" t="s">
        <v>833</v>
      </c>
      <c r="O286" s="12"/>
      <c r="P286" s="12"/>
      <c r="Q286" s="12"/>
      <c r="R286" s="9" t="s">
        <v>615</v>
      </c>
      <c r="S286" s="73">
        <v>2017</v>
      </c>
    </row>
    <row r="287" spans="8:19" ht="15">
      <c r="H287" s="68" t="s">
        <v>947</v>
      </c>
      <c r="N287" s="67" t="s">
        <v>834</v>
      </c>
      <c r="O287" s="12"/>
      <c r="P287" s="12"/>
      <c r="Q287" s="12"/>
      <c r="R287" s="9" t="s">
        <v>607</v>
      </c>
      <c r="S287" s="73">
        <v>2017</v>
      </c>
    </row>
    <row r="288" spans="8:19" ht="15">
      <c r="J288" s="70" t="s">
        <v>835</v>
      </c>
      <c r="N288" s="28" t="s">
        <v>836</v>
      </c>
      <c r="O288" s="28"/>
      <c r="P288" s="28"/>
      <c r="Q288" s="28"/>
      <c r="R288" s="9" t="s">
        <v>609</v>
      </c>
      <c r="S288" s="73">
        <v>2017</v>
      </c>
    </row>
    <row r="289" spans="10:19" ht="15">
      <c r="J289" s="70" t="s">
        <v>837</v>
      </c>
      <c r="N289" s="74" t="s">
        <v>838</v>
      </c>
      <c r="O289" s="12"/>
      <c r="P289" s="12"/>
      <c r="Q289" s="12"/>
      <c r="R289" s="9" t="s">
        <v>609</v>
      </c>
      <c r="S289" s="73">
        <v>2017</v>
      </c>
    </row>
    <row r="290" spans="10:19" ht="15">
      <c r="J290" s="70" t="s">
        <v>839</v>
      </c>
      <c r="N290" s="74" t="s">
        <v>840</v>
      </c>
      <c r="O290" s="12"/>
      <c r="P290" s="12"/>
      <c r="Q290" s="12"/>
      <c r="R290" s="9" t="s">
        <v>609</v>
      </c>
      <c r="S290" s="73">
        <v>2017</v>
      </c>
    </row>
    <row r="291" spans="10:19" ht="15">
      <c r="J291" s="70" t="s">
        <v>841</v>
      </c>
      <c r="N291" s="29" t="s">
        <v>842</v>
      </c>
      <c r="O291" s="29"/>
      <c r="P291" s="29"/>
      <c r="Q291" s="29"/>
      <c r="R291" s="9" t="s">
        <v>609</v>
      </c>
      <c r="S291" s="73">
        <v>2017</v>
      </c>
    </row>
    <row r="292" spans="10:19" ht="15">
      <c r="J292" s="70" t="s">
        <v>843</v>
      </c>
      <c r="N292" s="29" t="s">
        <v>844</v>
      </c>
      <c r="O292" s="29"/>
      <c r="P292" s="29"/>
      <c r="Q292" s="29"/>
      <c r="R292" s="9" t="s">
        <v>609</v>
      </c>
      <c r="S292" s="73">
        <v>2017</v>
      </c>
    </row>
    <row r="293" spans="10:19" ht="15">
      <c r="J293" s="70" t="s">
        <v>845</v>
      </c>
      <c r="N293" s="29" t="s">
        <v>846</v>
      </c>
      <c r="O293" s="29"/>
      <c r="P293" s="29"/>
      <c r="Q293" s="29"/>
      <c r="R293" s="9" t="s">
        <v>609</v>
      </c>
      <c r="S293" s="73">
        <v>2017</v>
      </c>
    </row>
    <row r="294" spans="10:19" ht="15">
      <c r="J294" s="70" t="s">
        <v>847</v>
      </c>
      <c r="N294" s="29" t="s">
        <v>848</v>
      </c>
      <c r="O294" s="29"/>
      <c r="P294" s="29"/>
      <c r="Q294" s="29"/>
      <c r="R294" s="75" t="s">
        <v>609</v>
      </c>
      <c r="S294" s="73">
        <v>2017</v>
      </c>
    </row>
    <row r="295" spans="10:19" ht="15">
      <c r="J295" s="70" t="s">
        <v>849</v>
      </c>
      <c r="N295" s="29" t="s">
        <v>850</v>
      </c>
      <c r="O295" s="29"/>
      <c r="P295" s="29"/>
      <c r="Q295" s="29"/>
      <c r="R295" s="9" t="s">
        <v>610</v>
      </c>
      <c r="S295" s="73">
        <v>2017</v>
      </c>
    </row>
    <row r="296" spans="10:19" ht="15">
      <c r="J296" s="70" t="s">
        <v>851</v>
      </c>
      <c r="N296" s="29" t="s">
        <v>852</v>
      </c>
      <c r="O296" s="29"/>
      <c r="P296" s="29"/>
      <c r="Q296" s="29"/>
      <c r="R296" s="9" t="s">
        <v>615</v>
      </c>
      <c r="S296" s="73">
        <v>2017</v>
      </c>
    </row>
    <row r="297" spans="10:19" ht="15">
      <c r="J297" s="70" t="s">
        <v>853</v>
      </c>
      <c r="N297" s="29" t="s">
        <v>854</v>
      </c>
      <c r="O297" s="29"/>
      <c r="P297" s="29"/>
      <c r="Q297" s="29"/>
      <c r="R297" s="9" t="s">
        <v>613</v>
      </c>
      <c r="S297" s="73">
        <v>2017</v>
      </c>
    </row>
    <row r="298" spans="10:19" ht="15">
      <c r="J298" s="70" t="s">
        <v>855</v>
      </c>
      <c r="N298" s="29" t="s">
        <v>856</v>
      </c>
      <c r="O298" s="29"/>
      <c r="P298" s="29"/>
      <c r="Q298" s="29"/>
      <c r="R298" s="9" t="s">
        <v>613</v>
      </c>
      <c r="S298" s="73">
        <v>2017</v>
      </c>
    </row>
    <row r="299" spans="10:19" ht="15">
      <c r="J299" s="70" t="s">
        <v>857</v>
      </c>
      <c r="N299" s="29" t="s">
        <v>858</v>
      </c>
      <c r="O299" s="29"/>
      <c r="P299" s="29"/>
      <c r="Q299" s="29"/>
      <c r="R299" s="9" t="s">
        <v>613</v>
      </c>
      <c r="S299" s="73">
        <v>2017</v>
      </c>
    </row>
    <row r="300" spans="10:19" ht="15">
      <c r="J300" s="70" t="s">
        <v>859</v>
      </c>
      <c r="N300" s="29" t="s">
        <v>860</v>
      </c>
      <c r="O300" s="29"/>
      <c r="P300" s="29"/>
      <c r="Q300" s="29"/>
      <c r="R300" s="9" t="s">
        <v>613</v>
      </c>
      <c r="S300" s="73">
        <v>2017</v>
      </c>
    </row>
    <row r="301" spans="10:19" ht="15">
      <c r="J301" s="70" t="s">
        <v>861</v>
      </c>
      <c r="N301" s="29" t="s">
        <v>862</v>
      </c>
      <c r="O301" s="29"/>
      <c r="P301" s="29"/>
      <c r="Q301" s="29"/>
      <c r="R301" s="9" t="s">
        <v>613</v>
      </c>
      <c r="S301" s="73">
        <v>2017</v>
      </c>
    </row>
    <row r="302" spans="10:19" ht="15">
      <c r="J302" s="70" t="s">
        <v>863</v>
      </c>
      <c r="N302" s="29" t="s">
        <v>864</v>
      </c>
      <c r="O302" s="29"/>
      <c r="P302" s="29"/>
      <c r="Q302" s="29"/>
      <c r="R302" s="9" t="s">
        <v>613</v>
      </c>
      <c r="S302" s="73">
        <v>2017</v>
      </c>
    </row>
    <row r="303" spans="10:19" ht="15">
      <c r="J303" s="70" t="s">
        <v>865</v>
      </c>
      <c r="N303" s="29" t="s">
        <v>866</v>
      </c>
      <c r="O303" s="29"/>
      <c r="P303" s="29"/>
      <c r="Q303" s="29"/>
      <c r="R303" s="9" t="s">
        <v>613</v>
      </c>
      <c r="S303" s="73">
        <v>2017</v>
      </c>
    </row>
    <row r="304" spans="10:19" ht="15">
      <c r="J304" s="70" t="s">
        <v>867</v>
      </c>
      <c r="N304" s="29" t="s">
        <v>868</v>
      </c>
      <c r="O304" s="29"/>
      <c r="P304" s="29"/>
      <c r="Q304" s="29"/>
      <c r="R304" s="9" t="s">
        <v>613</v>
      </c>
      <c r="S304" s="73">
        <v>2017</v>
      </c>
    </row>
    <row r="305" spans="10:19" ht="15">
      <c r="J305" s="70" t="s">
        <v>869</v>
      </c>
      <c r="N305" s="29" t="s">
        <v>870</v>
      </c>
      <c r="O305" s="29"/>
      <c r="P305" s="29"/>
      <c r="Q305" s="29"/>
      <c r="R305" s="9" t="s">
        <v>613</v>
      </c>
      <c r="S305" s="73">
        <v>2017</v>
      </c>
    </row>
    <row r="306" spans="10:19" ht="15">
      <c r="J306" s="70" t="s">
        <v>783</v>
      </c>
      <c r="N306" s="29" t="s">
        <v>871</v>
      </c>
      <c r="O306" s="29"/>
      <c r="P306" s="29"/>
      <c r="Q306" s="29"/>
      <c r="R306" s="9" t="s">
        <v>612</v>
      </c>
      <c r="S306" s="73">
        <v>2017</v>
      </c>
    </row>
    <row r="307" spans="10:19" ht="15">
      <c r="J307" s="70" t="s">
        <v>872</v>
      </c>
      <c r="N307" s="29" t="s">
        <v>873</v>
      </c>
      <c r="O307" s="29"/>
      <c r="P307" s="29"/>
      <c r="Q307" s="29"/>
      <c r="R307" s="9" t="s">
        <v>607</v>
      </c>
      <c r="S307" s="73">
        <v>2017</v>
      </c>
    </row>
    <row r="308" spans="10:19" ht="15">
      <c r="J308" s="70" t="s">
        <v>874</v>
      </c>
      <c r="N308" s="29" t="s">
        <v>875</v>
      </c>
      <c r="O308" s="29"/>
      <c r="P308" s="29"/>
      <c r="Q308" s="29"/>
      <c r="R308" s="9" t="s">
        <v>607</v>
      </c>
      <c r="S308" s="73">
        <v>2017</v>
      </c>
    </row>
    <row r="309" spans="10:19" ht="15">
      <c r="J309" s="70" t="s">
        <v>876</v>
      </c>
      <c r="N309" s="29" t="s">
        <v>877</v>
      </c>
      <c r="O309" s="29"/>
      <c r="P309" s="29"/>
      <c r="Q309" s="29"/>
      <c r="R309" s="9" t="s">
        <v>607</v>
      </c>
      <c r="S309" s="73">
        <v>2017</v>
      </c>
    </row>
    <row r="310" spans="10:19" ht="15">
      <c r="J310" s="70" t="s">
        <v>878</v>
      </c>
      <c r="N310" s="29" t="s">
        <v>568</v>
      </c>
      <c r="O310" s="29"/>
      <c r="P310" s="29"/>
      <c r="Q310" s="29"/>
      <c r="R310" s="9" t="s">
        <v>610</v>
      </c>
      <c r="S310" s="73">
        <v>2017</v>
      </c>
    </row>
    <row r="311" spans="10:19" ht="15">
      <c r="J311" s="70" t="s">
        <v>879</v>
      </c>
      <c r="N311" s="29" t="s">
        <v>880</v>
      </c>
      <c r="O311" s="29"/>
      <c r="P311" s="29"/>
      <c r="Q311" s="29"/>
      <c r="R311" s="9" t="s">
        <v>614</v>
      </c>
      <c r="S311" s="73">
        <v>2017</v>
      </c>
    </row>
    <row r="312" spans="10:19" ht="15">
      <c r="J312" s="70" t="s">
        <v>881</v>
      </c>
      <c r="N312" s="29" t="s">
        <v>882</v>
      </c>
      <c r="O312" s="29"/>
      <c r="P312" s="29"/>
      <c r="Q312" s="29"/>
      <c r="R312" s="9" t="s">
        <v>614</v>
      </c>
      <c r="S312" s="73">
        <v>2017</v>
      </c>
    </row>
    <row r="313" spans="10:19" ht="15">
      <c r="J313" s="70" t="s">
        <v>883</v>
      </c>
      <c r="N313" s="29" t="s">
        <v>884</v>
      </c>
      <c r="O313" s="29"/>
      <c r="P313" s="29"/>
      <c r="Q313" s="29"/>
      <c r="R313" s="9" t="s">
        <v>614</v>
      </c>
      <c r="S313" s="73">
        <v>2017</v>
      </c>
    </row>
    <row r="314" spans="10:19" ht="15">
      <c r="J314" s="70" t="s">
        <v>885</v>
      </c>
      <c r="N314" s="11" t="s">
        <v>886</v>
      </c>
      <c r="O314" s="11"/>
      <c r="P314" s="11"/>
      <c r="Q314" s="11"/>
      <c r="R314" s="9" t="s">
        <v>614</v>
      </c>
      <c r="S314" s="73">
        <v>2017</v>
      </c>
    </row>
    <row r="315" spans="10:19" ht="15">
      <c r="J315" s="70" t="s">
        <v>887</v>
      </c>
      <c r="N315" s="9" t="s">
        <v>888</v>
      </c>
      <c r="O315" s="9"/>
      <c r="P315" s="9"/>
      <c r="Q315" s="9"/>
      <c r="R315" s="9" t="s">
        <v>614</v>
      </c>
      <c r="S315" s="73">
        <v>2017</v>
      </c>
    </row>
    <row r="316" spans="10:19" ht="15">
      <c r="J316" s="70" t="s">
        <v>889</v>
      </c>
      <c r="N316" s="9" t="s">
        <v>890</v>
      </c>
      <c r="O316" s="9"/>
      <c r="P316" s="9"/>
      <c r="Q316" s="9"/>
      <c r="R316" s="9" t="s">
        <v>606</v>
      </c>
      <c r="S316" s="73">
        <v>2017</v>
      </c>
    </row>
    <row r="317" spans="10:19" ht="15">
      <c r="J317" s="70" t="s">
        <v>891</v>
      </c>
      <c r="N317" s="9" t="s">
        <v>892</v>
      </c>
      <c r="O317" s="9"/>
      <c r="P317" s="9"/>
      <c r="Q317" s="9"/>
      <c r="R317" s="9" t="s">
        <v>606</v>
      </c>
      <c r="S317" s="73">
        <v>2017</v>
      </c>
    </row>
    <row r="318" spans="10:19" ht="15">
      <c r="J318" s="70" t="s">
        <v>893</v>
      </c>
      <c r="N318" s="9" t="s">
        <v>589</v>
      </c>
      <c r="O318" s="9"/>
      <c r="P318" s="9"/>
      <c r="Q318" s="9"/>
      <c r="R318" s="9" t="s">
        <v>609</v>
      </c>
      <c r="S318" s="73">
        <v>2017</v>
      </c>
    </row>
    <row r="319" spans="10:19" ht="15">
      <c r="J319" s="70" t="s">
        <v>894</v>
      </c>
      <c r="N319" s="9" t="s">
        <v>895</v>
      </c>
      <c r="O319" s="9"/>
      <c r="P319" s="9"/>
      <c r="Q319" s="9"/>
      <c r="R319" s="9" t="s">
        <v>609</v>
      </c>
      <c r="S319" s="73">
        <v>2017</v>
      </c>
    </row>
    <row r="320" spans="10:19" ht="15">
      <c r="J320" s="70" t="s">
        <v>896</v>
      </c>
      <c r="N320" s="9" t="s">
        <v>897</v>
      </c>
      <c r="O320" s="9"/>
      <c r="P320" s="9"/>
      <c r="Q320" s="9"/>
      <c r="R320" s="9" t="s">
        <v>609</v>
      </c>
      <c r="S320" s="73">
        <v>2017</v>
      </c>
    </row>
    <row r="321" spans="10:19" ht="15">
      <c r="J321" s="70" t="s">
        <v>898</v>
      </c>
      <c r="N321" s="9" t="s">
        <v>899</v>
      </c>
      <c r="O321" s="9"/>
      <c r="P321" s="9"/>
      <c r="Q321" s="9"/>
      <c r="R321" s="9" t="s">
        <v>609</v>
      </c>
      <c r="S321" s="73">
        <v>2017</v>
      </c>
    </row>
    <row r="322" spans="10:19" ht="15">
      <c r="J322" s="70" t="s">
        <v>900</v>
      </c>
      <c r="N322" s="9" t="s">
        <v>901</v>
      </c>
      <c r="O322" s="9"/>
      <c r="P322" s="9"/>
      <c r="Q322" s="9"/>
      <c r="R322" s="9" t="s">
        <v>609</v>
      </c>
      <c r="S322" s="73">
        <v>2017</v>
      </c>
    </row>
    <row r="323" spans="10:19" ht="15">
      <c r="J323" s="70" t="s">
        <v>902</v>
      </c>
      <c r="N323" s="9" t="s">
        <v>903</v>
      </c>
      <c r="O323" s="9"/>
      <c r="P323" s="9"/>
      <c r="Q323" s="9"/>
      <c r="R323" s="9" t="s">
        <v>608</v>
      </c>
      <c r="S323" s="73">
        <v>2017</v>
      </c>
    </row>
    <row r="324" spans="10:19" ht="15">
      <c r="J324" s="70" t="s">
        <v>904</v>
      </c>
      <c r="N324" s="9" t="s">
        <v>905</v>
      </c>
      <c r="O324" s="9"/>
      <c r="P324" s="9"/>
      <c r="Q324" s="9"/>
      <c r="R324" s="9" t="s">
        <v>608</v>
      </c>
      <c r="S324" s="73">
        <v>2017</v>
      </c>
    </row>
    <row r="325" spans="10:19" ht="15">
      <c r="J325" s="70" t="s">
        <v>906</v>
      </c>
      <c r="N325" s="9" t="s">
        <v>907</v>
      </c>
      <c r="O325" s="9"/>
      <c r="P325" s="9"/>
      <c r="Q325" s="9"/>
      <c r="R325" s="9" t="s">
        <v>608</v>
      </c>
      <c r="S325" s="73">
        <v>2017</v>
      </c>
    </row>
    <row r="326" spans="10:19" ht="15">
      <c r="J326" s="70" t="s">
        <v>908</v>
      </c>
      <c r="N326" s="9" t="s">
        <v>909</v>
      </c>
      <c r="O326" s="9"/>
      <c r="P326" s="9"/>
      <c r="Q326" s="9"/>
      <c r="R326" s="9" t="s">
        <v>608</v>
      </c>
      <c r="S326" s="73">
        <v>2017</v>
      </c>
    </row>
    <row r="327" spans="10:19" ht="15">
      <c r="J327" s="70" t="s">
        <v>910</v>
      </c>
      <c r="N327" s="9" t="s">
        <v>551</v>
      </c>
      <c r="O327" s="9"/>
      <c r="P327" s="9"/>
      <c r="Q327" s="9"/>
      <c r="R327" s="9" t="s">
        <v>608</v>
      </c>
      <c r="S327" s="73">
        <v>2017</v>
      </c>
    </row>
    <row r="328" spans="10:19" ht="15">
      <c r="J328" s="70" t="s">
        <v>911</v>
      </c>
      <c r="N328" s="9" t="s">
        <v>912</v>
      </c>
      <c r="O328" s="9"/>
      <c r="P328" s="9"/>
      <c r="Q328" s="9"/>
      <c r="R328" s="9" t="s">
        <v>608</v>
      </c>
      <c r="S328" s="73">
        <v>2017</v>
      </c>
    </row>
    <row r="329" spans="10:19" ht="15">
      <c r="J329" s="70" t="s">
        <v>913</v>
      </c>
      <c r="N329" s="29" t="s">
        <v>914</v>
      </c>
      <c r="O329" s="29"/>
      <c r="P329" s="29"/>
      <c r="Q329" s="29"/>
      <c r="R329" s="9" t="s">
        <v>608</v>
      </c>
      <c r="S329" s="73">
        <v>2017</v>
      </c>
    </row>
    <row r="330" spans="10:19" ht="15">
      <c r="J330" s="70" t="s">
        <v>915</v>
      </c>
      <c r="N330" s="29" t="s">
        <v>916</v>
      </c>
      <c r="O330" s="29"/>
      <c r="P330" s="29"/>
      <c r="Q330" s="29"/>
      <c r="R330" s="9" t="s">
        <v>610</v>
      </c>
      <c r="S330" s="73">
        <v>2017</v>
      </c>
    </row>
    <row r="331" spans="10:19" ht="15">
      <c r="J331" s="70" t="s">
        <v>917</v>
      </c>
      <c r="N331" s="29" t="s">
        <v>593</v>
      </c>
      <c r="O331" s="29"/>
      <c r="P331" s="29"/>
      <c r="Q331" s="29"/>
      <c r="R331" s="9" t="s">
        <v>610</v>
      </c>
      <c r="S331" s="73">
        <v>2017</v>
      </c>
    </row>
    <row r="332" spans="10:19" ht="15">
      <c r="J332" s="70" t="s">
        <v>918</v>
      </c>
      <c r="N332" s="29" t="s">
        <v>919</v>
      </c>
      <c r="O332" s="29"/>
      <c r="P332" s="29"/>
      <c r="Q332" s="29"/>
      <c r="R332" s="9" t="s">
        <v>615</v>
      </c>
      <c r="S332" s="73">
        <v>2017</v>
      </c>
    </row>
    <row r="333" spans="10:19" ht="15">
      <c r="J333" s="70" t="s">
        <v>920</v>
      </c>
      <c r="N333" s="29" t="s">
        <v>515</v>
      </c>
      <c r="O333" s="29"/>
      <c r="P333" s="29"/>
      <c r="Q333" s="29"/>
      <c r="R333" s="9" t="s">
        <v>614</v>
      </c>
      <c r="S333" s="73">
        <v>2017</v>
      </c>
    </row>
    <row r="334" spans="10:19" ht="15">
      <c r="J334" s="70" t="s">
        <v>921</v>
      </c>
      <c r="N334" s="29" t="s">
        <v>922</v>
      </c>
      <c r="O334" s="29"/>
      <c r="P334" s="29"/>
      <c r="Q334" s="29"/>
      <c r="R334" s="9" t="s">
        <v>610</v>
      </c>
      <c r="S334" s="73">
        <v>2017</v>
      </c>
    </row>
    <row r="335" spans="10:19" ht="15">
      <c r="J335" s="70" t="s">
        <v>923</v>
      </c>
      <c r="N335" s="29" t="s">
        <v>601</v>
      </c>
      <c r="O335" s="29"/>
      <c r="P335" s="29"/>
      <c r="Q335" s="29"/>
      <c r="R335" s="9" t="s">
        <v>607</v>
      </c>
      <c r="S335" s="73">
        <v>2017</v>
      </c>
    </row>
    <row r="336" spans="10:19">
      <c r="N336" s="29"/>
      <c r="O336" s="29"/>
      <c r="P336" s="29"/>
      <c r="Q336" s="29"/>
    </row>
    <row r="337" spans="14:17">
      <c r="N337" s="29"/>
      <c r="O337" s="29"/>
      <c r="P337" s="29"/>
      <c r="Q337" s="29"/>
    </row>
    <row r="338" spans="14:17">
      <c r="N338" s="29"/>
      <c r="O338" s="29"/>
      <c r="P338" s="29"/>
      <c r="Q338" s="29"/>
    </row>
    <row r="339" spans="14:17">
      <c r="N339" s="29"/>
      <c r="O339" s="29"/>
      <c r="P339" s="29"/>
      <c r="Q339" s="29"/>
    </row>
    <row r="340" spans="14:17">
      <c r="N340" s="29"/>
      <c r="O340" s="29"/>
      <c r="P340" s="29"/>
      <c r="Q340" s="29"/>
    </row>
    <row r="341" spans="14:17">
      <c r="N341" s="29"/>
      <c r="O341" s="29"/>
      <c r="P341" s="29"/>
      <c r="Q341" s="29"/>
    </row>
    <row r="342" spans="14:17">
      <c r="N342" s="29"/>
      <c r="O342" s="29"/>
      <c r="P342" s="29"/>
      <c r="Q342" s="29"/>
    </row>
    <row r="343" spans="14:17">
      <c r="N343" s="29"/>
      <c r="O343" s="29"/>
      <c r="P343" s="29"/>
      <c r="Q343" s="29"/>
    </row>
    <row r="344" spans="14:17">
      <c r="N344" s="29"/>
      <c r="O344" s="29"/>
      <c r="P344" s="29"/>
      <c r="Q344" s="29"/>
    </row>
    <row r="345" spans="14:17">
      <c r="N345" s="29"/>
      <c r="O345" s="29"/>
      <c r="P345" s="29"/>
      <c r="Q345" s="29"/>
    </row>
    <row r="346" spans="14:17">
      <c r="N346" s="29"/>
      <c r="O346" s="29"/>
      <c r="P346" s="29"/>
      <c r="Q346" s="29"/>
    </row>
    <row r="347" spans="14:17">
      <c r="N347" s="29"/>
      <c r="O347" s="29"/>
      <c r="P347" s="29"/>
      <c r="Q347" s="29"/>
    </row>
    <row r="348" spans="14:17">
      <c r="N348" s="29"/>
      <c r="O348" s="29"/>
      <c r="P348" s="29"/>
      <c r="Q348" s="29"/>
    </row>
    <row r="349" spans="14:17">
      <c r="N349" s="29"/>
      <c r="O349" s="29"/>
      <c r="P349" s="29"/>
      <c r="Q349" s="29"/>
    </row>
    <row r="350" spans="14:17">
      <c r="N350" s="12"/>
      <c r="O350" s="12"/>
      <c r="P350" s="12"/>
      <c r="Q350" s="12"/>
    </row>
    <row r="351" spans="14:17">
      <c r="N351" s="12"/>
      <c r="O351" s="12"/>
      <c r="P351" s="12"/>
      <c r="Q351" s="12"/>
    </row>
    <row r="352" spans="14:17">
      <c r="N352" s="12"/>
      <c r="O352" s="12"/>
      <c r="P352" s="12"/>
      <c r="Q352" s="12"/>
    </row>
    <row r="353" spans="14:17">
      <c r="N353" s="29"/>
      <c r="O353" s="29"/>
      <c r="P353" s="29"/>
      <c r="Q353" s="29"/>
    </row>
    <row r="354" spans="14:17">
      <c r="N354" s="29"/>
      <c r="O354" s="29"/>
      <c r="P354" s="29"/>
      <c r="Q354" s="29"/>
    </row>
    <row r="355" spans="14:17">
      <c r="N355" s="29"/>
      <c r="O355" s="29"/>
      <c r="P355" s="29"/>
      <c r="Q355" s="29"/>
    </row>
    <row r="356" spans="14:17">
      <c r="N356" s="29"/>
      <c r="O356" s="29"/>
      <c r="P356" s="29"/>
      <c r="Q356" s="29"/>
    </row>
    <row r="357" spans="14:17">
      <c r="N357" s="29"/>
      <c r="O357" s="29"/>
      <c r="P357" s="29"/>
      <c r="Q357" s="29"/>
    </row>
    <row r="358" spans="14:17">
      <c r="N358" s="29"/>
      <c r="O358" s="29"/>
      <c r="P358" s="29"/>
      <c r="Q358" s="29"/>
    </row>
    <row r="359" spans="14:17">
      <c r="N359" s="29"/>
      <c r="O359" s="29"/>
      <c r="P359" s="29"/>
      <c r="Q359" s="29"/>
    </row>
    <row r="360" spans="14:17">
      <c r="N360" s="29"/>
      <c r="O360" s="29"/>
      <c r="P360" s="29"/>
      <c r="Q360" s="29"/>
    </row>
    <row r="361" spans="14:17">
      <c r="N361" s="29"/>
      <c r="O361" s="29"/>
      <c r="P361" s="29"/>
      <c r="Q361" s="29"/>
    </row>
    <row r="362" spans="14:17">
      <c r="N362" s="29"/>
      <c r="O362" s="29"/>
      <c r="P362" s="29"/>
      <c r="Q362" s="29"/>
    </row>
    <row r="363" spans="14:17">
      <c r="N363" s="29"/>
      <c r="O363" s="29"/>
      <c r="P363" s="29"/>
      <c r="Q363" s="29"/>
    </row>
    <row r="364" spans="14:17">
      <c r="N364" s="29"/>
      <c r="O364" s="29"/>
      <c r="P364" s="29"/>
      <c r="Q364" s="29"/>
    </row>
    <row r="365" spans="14:17">
      <c r="N365" s="29"/>
      <c r="O365" s="29"/>
      <c r="P365" s="29"/>
      <c r="Q365" s="29"/>
    </row>
    <row r="366" spans="14:17">
      <c r="N366" s="12"/>
      <c r="O366" s="12"/>
      <c r="P366" s="12"/>
      <c r="Q366" s="12"/>
    </row>
    <row r="367" spans="14:17">
      <c r="N367" s="12"/>
      <c r="O367" s="12"/>
      <c r="P367" s="12"/>
      <c r="Q367" s="12"/>
    </row>
    <row r="368" spans="14:17">
      <c r="N368" s="12"/>
      <c r="O368" s="12"/>
      <c r="P368" s="12"/>
      <c r="Q368" s="12"/>
    </row>
    <row r="369" spans="7:17">
      <c r="N369" s="12"/>
      <c r="O369" s="12"/>
      <c r="P369" s="12"/>
      <c r="Q369" s="12"/>
    </row>
    <row r="370" spans="7:17">
      <c r="N370" s="12"/>
      <c r="O370" s="12"/>
      <c r="P370" s="12"/>
      <c r="Q370" s="12"/>
    </row>
    <row r="371" spans="7:17">
      <c r="N371" s="12"/>
      <c r="O371" s="12"/>
      <c r="P371" s="12"/>
      <c r="Q371" s="12"/>
    </row>
    <row r="372" spans="7:17">
      <c r="N372" s="9"/>
      <c r="O372" s="9"/>
      <c r="P372" s="9"/>
      <c r="Q372" s="9"/>
    </row>
    <row r="373" spans="7:17">
      <c r="N373" s="9"/>
      <c r="O373" s="9"/>
      <c r="P373" s="9"/>
      <c r="Q373" s="9"/>
    </row>
    <row r="374" spans="7:17">
      <c r="N374" s="9"/>
      <c r="O374" s="9"/>
      <c r="P374" s="9"/>
      <c r="Q374" s="9"/>
    </row>
    <row r="375" spans="7:17">
      <c r="N375" s="9"/>
      <c r="O375" s="9"/>
      <c r="P375" s="9"/>
      <c r="Q375" s="9"/>
    </row>
    <row r="376" spans="7:17">
      <c r="N376" s="9"/>
      <c r="O376" s="9"/>
      <c r="P376" s="9"/>
      <c r="Q376" s="9"/>
    </row>
    <row r="377" spans="7:17">
      <c r="N377" s="9"/>
      <c r="O377" s="9"/>
      <c r="P377" s="9"/>
      <c r="Q377" s="9"/>
    </row>
    <row r="378" spans="7:17">
      <c r="N378" s="9"/>
      <c r="O378" s="9"/>
      <c r="P378" s="9"/>
      <c r="Q378" s="9"/>
    </row>
    <row r="379" spans="7:17">
      <c r="N379" s="9"/>
      <c r="O379" s="9"/>
      <c r="P379" s="9"/>
      <c r="Q379" s="9"/>
    </row>
    <row r="380" spans="7:17">
      <c r="N380" s="9"/>
      <c r="O380" s="9"/>
      <c r="P380" s="9"/>
      <c r="Q380" s="9"/>
    </row>
    <row r="381" spans="7:17">
      <c r="N381" s="9"/>
      <c r="O381" s="9"/>
      <c r="P381" s="9"/>
      <c r="Q381" s="9"/>
    </row>
    <row r="382" spans="7:17">
      <c r="G382" s="16" t="s">
        <v>948</v>
      </c>
      <c r="H382" s="17">
        <f>COUNTIF(H3:H241,"&lt;&gt;"&amp;"")</f>
        <v>143</v>
      </c>
      <c r="I382" s="31">
        <f>COUNTIF(I3:I241,"&lt;&gt;"&amp;"no match")</f>
        <v>0</v>
      </c>
      <c r="J382" s="31">
        <f>COUNTIF(J3:J241,"&lt;&gt;"&amp;"")</f>
        <v>112</v>
      </c>
      <c r="K382" s="31">
        <f>COUNTIF(K3:K241,"&lt;&gt;"&amp;"no match")</f>
        <v>0</v>
      </c>
      <c r="N382" s="41"/>
      <c r="O382" s="42"/>
      <c r="P382" s="42"/>
      <c r="Q382" s="42"/>
    </row>
    <row r="383" spans="7:17">
      <c r="N383" s="9"/>
      <c r="O383" s="9"/>
      <c r="P383" s="9"/>
      <c r="Q383" s="9"/>
    </row>
    <row r="384" spans="7:17">
      <c r="N384" s="9"/>
      <c r="O384" s="9"/>
      <c r="P384" s="9"/>
      <c r="Q384" s="9"/>
    </row>
    <row r="385" spans="14:17">
      <c r="N385" s="9"/>
      <c r="O385" s="9"/>
      <c r="P385" s="9"/>
      <c r="Q385" s="9"/>
    </row>
    <row r="386" spans="14:17">
      <c r="N386" s="9"/>
      <c r="O386" s="9"/>
      <c r="P386" s="9"/>
      <c r="Q386" s="9"/>
    </row>
    <row r="387" spans="14:17">
      <c r="N387" s="9"/>
      <c r="O387" s="9"/>
      <c r="P387" s="9"/>
      <c r="Q387" s="9"/>
    </row>
    <row r="388" spans="14:17">
      <c r="N388" s="29"/>
      <c r="O388" s="29"/>
      <c r="P388" s="29"/>
      <c r="Q388" s="29"/>
    </row>
    <row r="389" spans="14:17">
      <c r="N389" s="29"/>
      <c r="O389" s="29"/>
      <c r="P389" s="29"/>
      <c r="Q389" s="29"/>
    </row>
    <row r="390" spans="14:17">
      <c r="N390" s="29"/>
      <c r="O390" s="29"/>
      <c r="P390" s="29"/>
      <c r="Q390" s="29"/>
    </row>
    <row r="391" spans="14:17">
      <c r="N391" s="9"/>
      <c r="O391" s="9"/>
      <c r="P391" s="9"/>
      <c r="Q391" s="9"/>
    </row>
    <row r="392" spans="14:17">
      <c r="N392" s="9"/>
      <c r="O392" s="9"/>
      <c r="P392" s="9"/>
      <c r="Q392" s="9"/>
    </row>
    <row r="393" spans="14:17">
      <c r="N393" s="9"/>
      <c r="O393" s="9"/>
      <c r="P393" s="9"/>
      <c r="Q393" s="9"/>
    </row>
    <row r="394" spans="14:17">
      <c r="N394" s="9"/>
      <c r="O394" s="9"/>
      <c r="P394" s="9"/>
      <c r="Q394" s="9"/>
    </row>
    <row r="395" spans="14:17">
      <c r="N395" s="9"/>
      <c r="O395" s="9"/>
      <c r="P395" s="9"/>
      <c r="Q395" s="9"/>
    </row>
    <row r="396" spans="14:17">
      <c r="N396" s="9"/>
      <c r="O396" s="9"/>
      <c r="P396" s="9"/>
      <c r="Q396" s="9"/>
    </row>
    <row r="397" spans="14:17">
      <c r="N397" s="11"/>
      <c r="O397" s="11"/>
      <c r="P397" s="11"/>
      <c r="Q397" s="11"/>
    </row>
    <row r="398" spans="14:17">
      <c r="N398" s="29"/>
      <c r="O398" s="29"/>
      <c r="P398" s="29"/>
      <c r="Q398" s="29"/>
    </row>
    <row r="399" spans="14:17">
      <c r="N399" s="12"/>
      <c r="O399" s="12"/>
      <c r="P399" s="12"/>
      <c r="Q399" s="12"/>
    </row>
    <row r="400" spans="14:17">
      <c r="N400" s="29"/>
      <c r="O400" s="29"/>
      <c r="P400" s="29"/>
      <c r="Q400" s="29"/>
    </row>
    <row r="401" spans="14:17">
      <c r="N401" s="11"/>
      <c r="O401" s="11"/>
      <c r="P401" s="11"/>
      <c r="Q401" s="11"/>
    </row>
    <row r="402" spans="14:17">
      <c r="N402" s="9"/>
      <c r="O402" s="9"/>
      <c r="P402" s="9"/>
      <c r="Q402" s="9"/>
    </row>
    <row r="403" spans="14:17">
      <c r="N403" s="29"/>
      <c r="O403" s="29"/>
      <c r="P403" s="29"/>
      <c r="Q403" s="29"/>
    </row>
    <row r="404" spans="14:17">
      <c r="N404" s="29"/>
      <c r="O404" s="29"/>
      <c r="P404" s="29"/>
      <c r="Q404" s="29"/>
    </row>
    <row r="405" spans="14:17">
      <c r="N405" s="29"/>
      <c r="O405" s="29"/>
      <c r="P405" s="29"/>
      <c r="Q405" s="29"/>
    </row>
    <row r="406" spans="14:17">
      <c r="N406" s="29"/>
      <c r="O406" s="29"/>
      <c r="P406" s="29"/>
      <c r="Q406" s="29"/>
    </row>
    <row r="407" spans="14:17">
      <c r="N407" s="29"/>
      <c r="O407" s="29"/>
      <c r="P407" s="29"/>
      <c r="Q407" s="29"/>
    </row>
    <row r="408" spans="14:17">
      <c r="N408" s="29"/>
      <c r="O408" s="29"/>
      <c r="P408" s="29"/>
      <c r="Q408" s="29"/>
    </row>
    <row r="409" spans="14:17">
      <c r="N409" s="12"/>
      <c r="O409" s="12"/>
      <c r="P409" s="12"/>
      <c r="Q409" s="12"/>
    </row>
    <row r="410" spans="14:17">
      <c r="N410" s="12"/>
      <c r="O410" s="12"/>
      <c r="P410" s="12"/>
      <c r="Q410" s="12"/>
    </row>
    <row r="411" spans="14:17">
      <c r="N411" s="9"/>
      <c r="O411" s="9"/>
      <c r="P411" s="9"/>
      <c r="Q411" s="9"/>
    </row>
    <row r="412" spans="14:17">
      <c r="N412" s="9"/>
      <c r="O412" s="9"/>
      <c r="P412" s="9"/>
      <c r="Q412" s="9"/>
    </row>
    <row r="413" spans="14:17">
      <c r="N413" s="9"/>
      <c r="O413" s="9"/>
      <c r="P413" s="9"/>
      <c r="Q413" s="9"/>
    </row>
    <row r="414" spans="14:17">
      <c r="N414" s="9"/>
      <c r="O414" s="9"/>
      <c r="P414" s="9"/>
      <c r="Q414" s="9"/>
    </row>
    <row r="415" spans="14:17">
      <c r="N415" s="9"/>
      <c r="O415" s="9"/>
      <c r="P415" s="9"/>
      <c r="Q415" s="9"/>
    </row>
    <row r="416" spans="14:17">
      <c r="N416" s="9"/>
      <c r="O416" s="9"/>
      <c r="P416" s="9"/>
      <c r="Q416" s="9"/>
    </row>
    <row r="417" spans="14:17">
      <c r="N417" s="9"/>
      <c r="O417" s="9"/>
      <c r="P417" s="9"/>
      <c r="Q417" s="9"/>
    </row>
    <row r="418" spans="14:17">
      <c r="N418" s="29"/>
      <c r="O418" s="29"/>
      <c r="P418" s="29"/>
      <c r="Q418" s="29"/>
    </row>
    <row r="419" spans="14:17">
      <c r="N419" s="29"/>
      <c r="O419" s="29"/>
      <c r="P419" s="29"/>
      <c r="Q419" s="29"/>
    </row>
    <row r="420" spans="14:17">
      <c r="N420" s="12"/>
      <c r="O420" s="12"/>
      <c r="P420" s="12"/>
      <c r="Q420" s="12"/>
    </row>
    <row r="421" spans="14:17">
      <c r="N421" s="12"/>
      <c r="O421" s="12"/>
      <c r="P421" s="12"/>
      <c r="Q421" s="12"/>
    </row>
    <row r="422" spans="14:17">
      <c r="N422" s="29"/>
      <c r="O422" s="29"/>
      <c r="P422" s="29"/>
      <c r="Q422" s="29"/>
    </row>
    <row r="423" spans="14:17">
      <c r="N423" s="29"/>
      <c r="O423" s="29"/>
      <c r="P423" s="29"/>
      <c r="Q423" s="29"/>
    </row>
    <row r="424" spans="14:17">
      <c r="N424" s="29"/>
      <c r="O424" s="29"/>
      <c r="P424" s="29"/>
      <c r="Q424" s="29"/>
    </row>
    <row r="425" spans="14:17">
      <c r="N425" s="29"/>
      <c r="O425" s="29"/>
      <c r="P425" s="29"/>
      <c r="Q425" s="29"/>
    </row>
    <row r="426" spans="14:17">
      <c r="N426" s="29"/>
      <c r="O426" s="29"/>
      <c r="P426" s="29"/>
      <c r="Q426" s="29"/>
    </row>
    <row r="427" spans="14:17">
      <c r="N427" s="29"/>
      <c r="O427" s="29"/>
      <c r="P427" s="29"/>
      <c r="Q427" s="29"/>
    </row>
    <row r="428" spans="14:17">
      <c r="N428" s="29"/>
      <c r="O428" s="29"/>
      <c r="P428" s="29"/>
      <c r="Q428" s="29"/>
    </row>
    <row r="429" spans="14:17">
      <c r="N429" s="29"/>
      <c r="O429" s="29"/>
      <c r="P429" s="29"/>
      <c r="Q429" s="29"/>
    </row>
    <row r="430" spans="14:17">
      <c r="N430" s="29"/>
      <c r="O430" s="29"/>
      <c r="P430" s="29"/>
      <c r="Q430" s="29"/>
    </row>
    <row r="431" spans="14:17">
      <c r="N431" s="11"/>
      <c r="O431" s="11"/>
      <c r="P431" s="11"/>
      <c r="Q431" s="11"/>
    </row>
    <row r="432" spans="14:17">
      <c r="N432" s="12"/>
      <c r="O432" s="12"/>
      <c r="P432" s="12"/>
      <c r="Q432" s="12"/>
    </row>
    <row r="433" spans="14:17">
      <c r="N433" s="29"/>
      <c r="O433" s="29"/>
      <c r="P433" s="29"/>
      <c r="Q433" s="29"/>
    </row>
    <row r="434" spans="14:17">
      <c r="N434" s="9"/>
      <c r="O434" s="9"/>
      <c r="P434" s="9"/>
      <c r="Q434" s="9"/>
    </row>
    <row r="435" spans="14:17">
      <c r="N435" s="9"/>
      <c r="O435" s="9"/>
      <c r="P435" s="9"/>
      <c r="Q435" s="9"/>
    </row>
    <row r="436" spans="14:17">
      <c r="N436" s="9"/>
      <c r="O436" s="9"/>
      <c r="P436" s="9"/>
      <c r="Q436" s="9"/>
    </row>
    <row r="437" spans="14:17">
      <c r="N437" s="9"/>
      <c r="O437" s="9"/>
      <c r="P437" s="9"/>
      <c r="Q437" s="9"/>
    </row>
    <row r="438" spans="14:17">
      <c r="N438" s="9"/>
      <c r="O438" s="9"/>
      <c r="P438" s="9"/>
      <c r="Q438" s="9"/>
    </row>
    <row r="439" spans="14:17">
      <c r="N439" s="9"/>
      <c r="O439" s="9"/>
      <c r="P439" s="9"/>
      <c r="Q439" s="9"/>
    </row>
    <row r="440" spans="14:17">
      <c r="N440" s="9"/>
      <c r="O440" s="9"/>
      <c r="P440" s="9"/>
      <c r="Q440" s="9"/>
    </row>
    <row r="441" spans="14:17">
      <c r="N441" s="9"/>
      <c r="O441" s="9"/>
      <c r="P441" s="9"/>
      <c r="Q441" s="9"/>
    </row>
    <row r="442" spans="14:17">
      <c r="N442" s="9"/>
      <c r="O442" s="9"/>
      <c r="P442" s="9"/>
      <c r="Q442" s="9"/>
    </row>
  </sheetData>
  <autoFilter ref="A2:S243" xr:uid="{00000000-0009-0000-0000-000002000000}"/>
  <sortState ref="A3:AK236">
    <sortCondition ref="R3:R236"/>
    <sortCondition ref="B3:B236"/>
  </sortState>
  <customSheetViews>
    <customSheetView guid="{342038D5-E313-4A7C-9BAB-AA0E44EBACF9}" fitToPage="1" showAutoFilter="1" hiddenColumns="1" state="hidden">
      <pane ySplit="2" topLeftCell="A15" activePane="bottomLeft" state="frozen"/>
      <selection pane="bottomLeft" activeCell="N2" sqref="N1:R1048576"/>
      <pageMargins left="0.7" right="0.7" top="0.75" bottom="0.75" header="0.3" footer="0.3"/>
      <pageSetup scale="75" fitToHeight="0" orientation="landscape" verticalDpi="1200" r:id="rId1"/>
      <autoFilter ref="A2:S243" xr:uid="{00000000-0000-0000-0000-000000000000}"/>
    </customSheetView>
  </customSheetViews>
  <mergeCells count="2">
    <mergeCell ref="A1:F1"/>
    <mergeCell ref="H1:R1"/>
  </mergeCells>
  <conditionalFormatting sqref="S145 S173 S147:S168 S242:S293 S336:S1048576">
    <cfRule type="cellIs" dxfId="69" priority="16" operator="equal">
      <formula>"Cancelled"</formula>
    </cfRule>
    <cfRule type="containsText" dxfId="68" priority="72" operator="containsText" text="Hold">
      <formula>NOT(ISERROR(SEARCH("Hold",S145)))</formula>
    </cfRule>
  </conditionalFormatting>
  <pageMargins left="0.7" right="0.7" top="0.75" bottom="0.75" header="0.3" footer="0.3"/>
  <pageSetup scale="75" fitToHeight="0" orientation="landscape" verticalDpi="1200" r:id="rId2"/>
  <legacyDrawing r:id="rId3"/>
  <extLst>
    <ext xmlns:x14="http://schemas.microsoft.com/office/spreadsheetml/2009/9/main" uri="{78C0D931-6437-407d-A8EE-F0AAD7539E65}">
      <x14:conditionalFormattings>
        <x14:conditionalFormatting xmlns:xm="http://schemas.microsoft.com/office/excel/2006/main">
          <x14:cfRule type="containsText" priority="71" operator="containsText" id="{6F8BCE10-6D89-4486-8106-90CF8FE7FE72}">
            <xm:f>NOT(ISERROR(SEARCH("Standard Priority",S145)))</xm:f>
            <xm:f>"Standard Priority"</xm:f>
            <x14:dxf>
              <font>
                <color theme="3" tint="-0.24994659260841701"/>
              </font>
              <fill>
                <patternFill>
                  <bgColor theme="8" tint="0.59996337778862885"/>
                </patternFill>
              </fill>
            </x14:dxf>
          </x14:cfRule>
          <x14:cfRule type="containsText" priority="73" operator="containsText" id="{06005294-719F-48DA-893B-E3C95A92636B}">
            <xm:f>NOT(ISERROR(SEARCH("Low Priority",S145)))</xm:f>
            <xm:f>"Low Priority"</xm:f>
            <x14:dxf>
              <font>
                <color rgb="FF9C6500"/>
              </font>
              <fill>
                <patternFill>
                  <bgColor rgb="FFFFEB9C"/>
                </patternFill>
              </fill>
            </x14:dxf>
          </x14:cfRule>
          <x14:cfRule type="containsText" priority="75" operator="containsText" id="{EF044929-EBD5-407C-AEDD-89B69FECF2C4}">
            <xm:f>NOT(ISERROR(SEARCH("High Priority",S145)))</xm:f>
            <xm:f>"High Priority"</xm:f>
            <x14:dxf>
              <font>
                <color rgb="FF006100"/>
              </font>
              <fill>
                <patternFill>
                  <bgColor rgb="FFC6EFCE"/>
                </patternFill>
              </fill>
            </x14:dxf>
          </x14:cfRule>
          <xm:sqref>S145 S173 S147:S168 S242:S293 S336:S1048576</xm:sqref>
        </x14:conditionalFormatting>
        <x14:conditionalFormatting xmlns:xm="http://schemas.microsoft.com/office/excel/2006/main">
          <x14:cfRule type="containsText" priority="2" operator="containsText" id="{6113FC17-02EE-410F-9D8B-62E48498EBC4}">
            <xm:f>NOT(ISERROR(SEARCH("Standard Priority",S294)))</xm:f>
            <xm:f>"Standard Priority"</xm:f>
            <x14:dxf>
              <font>
                <color theme="3" tint="-0.24994659260841701"/>
              </font>
              <fill>
                <patternFill>
                  <bgColor theme="8" tint="0.59996337778862885"/>
                </patternFill>
              </fill>
            </x14:dxf>
          </x14:cfRule>
          <x14:cfRule type="containsText" priority="4" operator="containsText" id="{0D8C6CF4-58C7-4224-A608-4FDB37B7D574}">
            <xm:f>NOT(ISERROR(SEARCH("Low Priority",S294)))</xm:f>
            <xm:f>"Low Priority"</xm:f>
            <x14:dxf>
              <font>
                <color rgb="FF9C6500"/>
              </font>
              <fill>
                <patternFill>
                  <bgColor rgb="FFFFEB9C"/>
                </patternFill>
              </fill>
            </x14:dxf>
          </x14:cfRule>
          <x14:cfRule type="containsText" priority="5" operator="containsText" id="{731D7A91-6C58-49E8-8BCD-159848F46304}">
            <xm:f>NOT(ISERROR(SEARCH("High Priority",S294)))</xm:f>
            <xm:f>"High Priority"</xm:f>
            <x14:dxf>
              <font>
                <color rgb="FF006100"/>
              </font>
              <fill>
                <patternFill>
                  <bgColor rgb="FFC6EFCE"/>
                </patternFill>
              </fill>
            </x14:dxf>
          </x14:cfRule>
          <xm:sqref>S294:S335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G192"/>
  <sheetViews>
    <sheetView zoomScaleNormal="100" workbookViewId="0">
      <selection activeCell="C6" sqref="C6"/>
    </sheetView>
  </sheetViews>
  <sheetFormatPr defaultRowHeight="12.75"/>
  <cols>
    <col min="1" max="1" width="50.140625" customWidth="1"/>
    <col min="2" max="2" width="22.5703125" customWidth="1"/>
    <col min="3" max="3" width="15.5703125" style="50" customWidth="1"/>
    <col min="4" max="5" width="9.140625" style="50"/>
    <col min="6" max="6" width="13.42578125" bestFit="1" customWidth="1"/>
  </cols>
  <sheetData>
    <row r="1" spans="1:6" s="64" customFormat="1" ht="15.75">
      <c r="A1" s="64" t="s">
        <v>778</v>
      </c>
      <c r="C1" s="65"/>
      <c r="D1" s="65"/>
      <c r="E1" s="65"/>
    </row>
    <row r="2" spans="1:6" s="64" customFormat="1" ht="15.75">
      <c r="A2" s="66" t="s">
        <v>779</v>
      </c>
      <c r="C2" s="65"/>
      <c r="D2" s="65"/>
      <c r="E2" s="65"/>
    </row>
    <row r="3" spans="1:6">
      <c r="C3" s="62"/>
      <c r="D3" s="62"/>
      <c r="E3" s="62"/>
    </row>
    <row r="4" spans="1:6">
      <c r="A4" s="59" t="s">
        <v>777</v>
      </c>
      <c r="B4" s="63">
        <f>COUNTA(A6:A192)</f>
        <v>187</v>
      </c>
      <c r="C4" s="60"/>
      <c r="D4" s="60"/>
      <c r="E4" s="60"/>
    </row>
    <row r="5" spans="1:6" s="58" customFormat="1" ht="21.75" customHeight="1">
      <c r="A5" s="61" t="s">
        <v>771</v>
      </c>
      <c r="B5" s="61" t="s">
        <v>772</v>
      </c>
      <c r="C5" s="61" t="s">
        <v>775</v>
      </c>
      <c r="D5" s="61" t="s">
        <v>753</v>
      </c>
      <c r="E5" s="61" t="s">
        <v>770</v>
      </c>
    </row>
    <row r="6" spans="1:6">
      <c r="A6" s="1" t="s">
        <v>660</v>
      </c>
      <c r="B6" s="1" t="s">
        <v>607</v>
      </c>
      <c r="C6" s="50" t="s">
        <v>776</v>
      </c>
      <c r="D6" s="50" t="s">
        <v>776</v>
      </c>
      <c r="E6" s="50" t="s">
        <v>776</v>
      </c>
      <c r="F6" s="62" t="s">
        <v>780</v>
      </c>
    </row>
    <row r="7" spans="1:6">
      <c r="A7" s="1" t="s">
        <v>658</v>
      </c>
      <c r="B7" s="1" t="s">
        <v>607</v>
      </c>
      <c r="C7" s="50" t="s">
        <v>776</v>
      </c>
      <c r="D7" s="50" t="s">
        <v>776</v>
      </c>
      <c r="E7" s="50" t="s">
        <v>776</v>
      </c>
      <c r="F7" s="62" t="s">
        <v>780</v>
      </c>
    </row>
    <row r="8" spans="1:6">
      <c r="A8" s="1" t="s">
        <v>681</v>
      </c>
      <c r="B8" s="1" t="s">
        <v>609</v>
      </c>
      <c r="C8" s="50" t="s">
        <v>776</v>
      </c>
      <c r="D8" s="50" t="s">
        <v>776</v>
      </c>
      <c r="E8" s="50" t="s">
        <v>776</v>
      </c>
      <c r="F8" s="62" t="s">
        <v>780</v>
      </c>
    </row>
    <row r="9" spans="1:6">
      <c r="A9" s="1" t="s">
        <v>691</v>
      </c>
      <c r="B9" s="1" t="s">
        <v>609</v>
      </c>
      <c r="C9" s="50" t="s">
        <v>776</v>
      </c>
      <c r="D9" s="50" t="s">
        <v>776</v>
      </c>
      <c r="E9" s="50" t="s">
        <v>776</v>
      </c>
      <c r="F9" s="62" t="s">
        <v>780</v>
      </c>
    </row>
    <row r="10" spans="1:6">
      <c r="A10" s="1" t="s">
        <v>693</v>
      </c>
      <c r="B10" s="1" t="s">
        <v>609</v>
      </c>
      <c r="C10" s="50" t="s">
        <v>776</v>
      </c>
      <c r="D10" s="50" t="s">
        <v>776</v>
      </c>
      <c r="E10" s="50" t="s">
        <v>776</v>
      </c>
      <c r="F10" s="62" t="s">
        <v>780</v>
      </c>
    </row>
    <row r="11" spans="1:6">
      <c r="A11" s="1" t="s">
        <v>704</v>
      </c>
      <c r="B11" s="1" t="s">
        <v>609</v>
      </c>
      <c r="C11" s="50" t="s">
        <v>776</v>
      </c>
      <c r="D11" s="50" t="s">
        <v>776</v>
      </c>
      <c r="E11" s="50" t="s">
        <v>776</v>
      </c>
      <c r="F11" s="62" t="s">
        <v>780</v>
      </c>
    </row>
    <row r="12" spans="1:6">
      <c r="A12" s="1" t="s">
        <v>725</v>
      </c>
      <c r="B12" s="1" t="s">
        <v>610</v>
      </c>
      <c r="C12" s="50" t="s">
        <v>776</v>
      </c>
      <c r="D12" s="50" t="s">
        <v>776</v>
      </c>
      <c r="E12" s="50" t="s">
        <v>776</v>
      </c>
      <c r="F12" s="62" t="s">
        <v>780</v>
      </c>
    </row>
    <row r="13" spans="1:6">
      <c r="A13" s="1" t="s">
        <v>676</v>
      </c>
      <c r="B13" s="1" t="s">
        <v>613</v>
      </c>
      <c r="C13" s="50" t="s">
        <v>776</v>
      </c>
      <c r="D13" s="50" t="s">
        <v>776</v>
      </c>
      <c r="E13" s="50" t="s">
        <v>776</v>
      </c>
      <c r="F13" s="62" t="s">
        <v>780</v>
      </c>
    </row>
    <row r="14" spans="1:6">
      <c r="A14" s="1" t="s">
        <v>688</v>
      </c>
      <c r="B14" s="1" t="s">
        <v>609</v>
      </c>
      <c r="D14" s="50" t="s">
        <v>776</v>
      </c>
      <c r="E14" s="50" t="s">
        <v>776</v>
      </c>
      <c r="F14" s="62" t="s">
        <v>780</v>
      </c>
    </row>
    <row r="15" spans="1:6">
      <c r="A15" s="1" t="s">
        <v>656</v>
      </c>
      <c r="B15" s="1" t="s">
        <v>607</v>
      </c>
      <c r="C15" s="50" t="s">
        <v>776</v>
      </c>
      <c r="E15" s="50" t="s">
        <v>776</v>
      </c>
      <c r="F15" s="62" t="s">
        <v>782</v>
      </c>
    </row>
    <row r="16" spans="1:6">
      <c r="A16" s="1" t="s">
        <v>10</v>
      </c>
      <c r="B16" s="1" t="s">
        <v>606</v>
      </c>
      <c r="C16" s="50" t="s">
        <v>776</v>
      </c>
      <c r="E16" s="50" t="s">
        <v>776</v>
      </c>
      <c r="F16" s="62" t="s">
        <v>782</v>
      </c>
    </row>
    <row r="17" spans="1:6">
      <c r="A17" s="1" t="s">
        <v>381</v>
      </c>
      <c r="B17" s="1" t="s">
        <v>606</v>
      </c>
      <c r="C17" s="50" t="s">
        <v>776</v>
      </c>
      <c r="E17" s="50" t="s">
        <v>776</v>
      </c>
      <c r="F17" s="62" t="s">
        <v>782</v>
      </c>
    </row>
    <row r="18" spans="1:6">
      <c r="A18" s="1" t="s">
        <v>7</v>
      </c>
      <c r="B18" s="1" t="s">
        <v>606</v>
      </c>
      <c r="C18" s="50" t="s">
        <v>776</v>
      </c>
      <c r="E18" s="50" t="s">
        <v>776</v>
      </c>
      <c r="F18" s="62" t="s">
        <v>782</v>
      </c>
    </row>
    <row r="19" spans="1:6">
      <c r="A19" s="1" t="s">
        <v>6</v>
      </c>
      <c r="B19" s="1" t="s">
        <v>606</v>
      </c>
      <c r="C19" s="50" t="s">
        <v>776</v>
      </c>
      <c r="E19" s="50" t="s">
        <v>776</v>
      </c>
      <c r="F19" s="62" t="s">
        <v>782</v>
      </c>
    </row>
    <row r="20" spans="1:6">
      <c r="A20" s="1" t="s">
        <v>317</v>
      </c>
      <c r="B20" s="1" t="s">
        <v>606</v>
      </c>
      <c r="C20" s="50" t="s">
        <v>776</v>
      </c>
      <c r="E20" s="50" t="s">
        <v>776</v>
      </c>
      <c r="F20" s="62" t="s">
        <v>782</v>
      </c>
    </row>
    <row r="21" spans="1:6">
      <c r="A21" s="1" t="s">
        <v>8</v>
      </c>
      <c r="B21" s="1" t="s">
        <v>606</v>
      </c>
      <c r="C21" s="50" t="s">
        <v>776</v>
      </c>
      <c r="E21" s="50" t="s">
        <v>776</v>
      </c>
      <c r="F21" s="62" t="s">
        <v>782</v>
      </c>
    </row>
    <row r="22" spans="1:6">
      <c r="A22" s="1" t="s">
        <v>334</v>
      </c>
      <c r="B22" s="1" t="s">
        <v>606</v>
      </c>
      <c r="C22" s="50" t="s">
        <v>776</v>
      </c>
      <c r="E22" s="50" t="s">
        <v>776</v>
      </c>
      <c r="F22" s="62" t="s">
        <v>782</v>
      </c>
    </row>
    <row r="23" spans="1:6">
      <c r="A23" s="1" t="s">
        <v>4</v>
      </c>
      <c r="B23" s="1" t="s">
        <v>606</v>
      </c>
      <c r="C23" s="50" t="s">
        <v>776</v>
      </c>
      <c r="E23" s="50" t="s">
        <v>776</v>
      </c>
      <c r="F23" s="62" t="s">
        <v>782</v>
      </c>
    </row>
    <row r="24" spans="1:6">
      <c r="A24" s="1" t="s">
        <v>719</v>
      </c>
      <c r="B24" s="1" t="s">
        <v>609</v>
      </c>
      <c r="C24" s="50" t="s">
        <v>776</v>
      </c>
      <c r="E24" s="50" t="s">
        <v>776</v>
      </c>
      <c r="F24" s="62" t="s">
        <v>782</v>
      </c>
    </row>
    <row r="25" spans="1:6">
      <c r="A25" s="1" t="s">
        <v>716</v>
      </c>
      <c r="B25" s="1" t="s">
        <v>609</v>
      </c>
      <c r="C25" s="50" t="s">
        <v>776</v>
      </c>
      <c r="E25" s="50" t="s">
        <v>776</v>
      </c>
      <c r="F25" s="62" t="s">
        <v>782</v>
      </c>
    </row>
    <row r="26" spans="1:6">
      <c r="A26" s="1" t="s">
        <v>744</v>
      </c>
      <c r="B26" s="1" t="s">
        <v>608</v>
      </c>
      <c r="C26" s="50" t="s">
        <v>776</v>
      </c>
      <c r="E26" s="50" t="s">
        <v>776</v>
      </c>
      <c r="F26" s="62" t="s">
        <v>782</v>
      </c>
    </row>
    <row r="27" spans="1:6">
      <c r="A27" s="1" t="s">
        <v>188</v>
      </c>
      <c r="B27" s="1" t="s">
        <v>608</v>
      </c>
      <c r="C27" s="50" t="s">
        <v>776</v>
      </c>
      <c r="E27" s="50" t="s">
        <v>776</v>
      </c>
      <c r="F27" s="62" t="s">
        <v>782</v>
      </c>
    </row>
    <row r="28" spans="1:6">
      <c r="A28" s="1" t="s">
        <v>601</v>
      </c>
      <c r="B28" s="1" t="s">
        <v>611</v>
      </c>
      <c r="C28" s="50" t="s">
        <v>776</v>
      </c>
      <c r="E28" s="50" t="s">
        <v>776</v>
      </c>
      <c r="F28" s="62" t="s">
        <v>782</v>
      </c>
    </row>
    <row r="29" spans="1:6">
      <c r="A29" s="1" t="s">
        <v>312</v>
      </c>
      <c r="B29" s="1" t="s">
        <v>615</v>
      </c>
      <c r="C29" s="50" t="s">
        <v>776</v>
      </c>
      <c r="E29" s="50" t="s">
        <v>776</v>
      </c>
      <c r="F29" s="62" t="s">
        <v>782</v>
      </c>
    </row>
    <row r="30" spans="1:6">
      <c r="A30" s="1" t="s">
        <v>74</v>
      </c>
      <c r="B30" s="1" t="s">
        <v>613</v>
      </c>
      <c r="C30" s="50" t="s">
        <v>776</v>
      </c>
      <c r="E30" s="50" t="s">
        <v>776</v>
      </c>
      <c r="F30" s="62" t="s">
        <v>782</v>
      </c>
    </row>
    <row r="31" spans="1:6">
      <c r="A31" s="1" t="s">
        <v>726</v>
      </c>
      <c r="B31" s="1" t="s">
        <v>613</v>
      </c>
      <c r="C31" s="50" t="s">
        <v>776</v>
      </c>
      <c r="E31" s="50" t="s">
        <v>776</v>
      </c>
      <c r="F31" s="62" t="s">
        <v>782</v>
      </c>
    </row>
    <row r="32" spans="1:6">
      <c r="A32" s="1" t="s">
        <v>75</v>
      </c>
      <c r="B32" s="1" t="s">
        <v>613</v>
      </c>
      <c r="C32" s="50" t="s">
        <v>776</v>
      </c>
      <c r="E32" s="50" t="s">
        <v>776</v>
      </c>
      <c r="F32" s="62" t="s">
        <v>782</v>
      </c>
    </row>
    <row r="33" spans="1:6">
      <c r="A33" s="1" t="s">
        <v>77</v>
      </c>
      <c r="B33" s="1" t="s">
        <v>613</v>
      </c>
      <c r="C33" s="50" t="s">
        <v>776</v>
      </c>
      <c r="E33" s="50" t="s">
        <v>776</v>
      </c>
      <c r="F33" s="62" t="s">
        <v>782</v>
      </c>
    </row>
    <row r="34" spans="1:6">
      <c r="A34" s="1" t="s">
        <v>310</v>
      </c>
      <c r="B34" s="1" t="s">
        <v>613</v>
      </c>
      <c r="C34" s="50" t="s">
        <v>776</v>
      </c>
      <c r="E34" s="50" t="s">
        <v>776</v>
      </c>
      <c r="F34" s="62" t="s">
        <v>782</v>
      </c>
    </row>
    <row r="35" spans="1:6">
      <c r="A35" s="1" t="s">
        <v>761</v>
      </c>
      <c r="B35" s="1" t="s">
        <v>609</v>
      </c>
      <c r="E35" s="50" t="s">
        <v>776</v>
      </c>
      <c r="F35" s="62" t="s">
        <v>781</v>
      </c>
    </row>
    <row r="36" spans="1:6">
      <c r="A36" s="1" t="s">
        <v>767</v>
      </c>
      <c r="B36" s="1" t="s">
        <v>608</v>
      </c>
      <c r="E36" s="50" t="s">
        <v>776</v>
      </c>
      <c r="F36" s="62" t="s">
        <v>781</v>
      </c>
    </row>
    <row r="37" spans="1:6">
      <c r="A37" s="1" t="s">
        <v>765</v>
      </c>
      <c r="B37" s="1" t="s">
        <v>608</v>
      </c>
      <c r="E37" s="50" t="s">
        <v>776</v>
      </c>
      <c r="F37" s="62" t="s">
        <v>781</v>
      </c>
    </row>
    <row r="38" spans="1:6">
      <c r="A38" s="1" t="s">
        <v>766</v>
      </c>
      <c r="B38" s="1" t="s">
        <v>608</v>
      </c>
      <c r="E38" s="50" t="s">
        <v>776</v>
      </c>
      <c r="F38" s="62" t="s">
        <v>781</v>
      </c>
    </row>
    <row r="39" spans="1:6">
      <c r="A39" s="1" t="s">
        <v>764</v>
      </c>
      <c r="B39" s="1" t="s">
        <v>608</v>
      </c>
      <c r="E39" s="50" t="s">
        <v>776</v>
      </c>
      <c r="F39" s="62" t="s">
        <v>781</v>
      </c>
    </row>
    <row r="40" spans="1:6">
      <c r="A40" s="1" t="s">
        <v>762</v>
      </c>
      <c r="B40" s="1" t="s">
        <v>608</v>
      </c>
      <c r="E40" s="50" t="s">
        <v>776</v>
      </c>
      <c r="F40" s="62" t="s">
        <v>781</v>
      </c>
    </row>
    <row r="41" spans="1:6">
      <c r="A41" s="1" t="s">
        <v>763</v>
      </c>
      <c r="B41" s="1" t="s">
        <v>608</v>
      </c>
      <c r="E41" s="50" t="s">
        <v>776</v>
      </c>
      <c r="F41" s="62" t="s">
        <v>781</v>
      </c>
    </row>
    <row r="42" spans="1:6">
      <c r="A42" s="1" t="s">
        <v>760</v>
      </c>
      <c r="B42" s="1" t="s">
        <v>610</v>
      </c>
      <c r="E42" s="50" t="s">
        <v>776</v>
      </c>
      <c r="F42" s="62" t="s">
        <v>781</v>
      </c>
    </row>
    <row r="43" spans="1:6">
      <c r="A43" s="1" t="s">
        <v>768</v>
      </c>
      <c r="B43" s="1" t="s">
        <v>613</v>
      </c>
      <c r="E43" s="50" t="s">
        <v>776</v>
      </c>
      <c r="F43" s="62" t="s">
        <v>781</v>
      </c>
    </row>
    <row r="44" spans="1:6">
      <c r="A44" s="1" t="s">
        <v>670</v>
      </c>
      <c r="B44" s="1" t="s">
        <v>605</v>
      </c>
      <c r="C44" s="50" t="s">
        <v>776</v>
      </c>
      <c r="D44" s="50" t="s">
        <v>776</v>
      </c>
      <c r="F44" s="62" t="s">
        <v>780</v>
      </c>
    </row>
    <row r="45" spans="1:6">
      <c r="A45" s="1" t="s">
        <v>686</v>
      </c>
      <c r="B45" s="1" t="s">
        <v>609</v>
      </c>
      <c r="C45" s="50" t="s">
        <v>776</v>
      </c>
      <c r="D45" s="50" t="s">
        <v>776</v>
      </c>
      <c r="F45" s="62" t="s">
        <v>780</v>
      </c>
    </row>
    <row r="46" spans="1:6">
      <c r="A46" s="1" t="s">
        <v>705</v>
      </c>
      <c r="B46" s="1" t="s">
        <v>609</v>
      </c>
      <c r="C46" s="50" t="s">
        <v>776</v>
      </c>
      <c r="D46" s="50" t="s">
        <v>776</v>
      </c>
      <c r="F46" s="62" t="s">
        <v>780</v>
      </c>
    </row>
    <row r="47" spans="1:6">
      <c r="A47" s="1" t="s">
        <v>682</v>
      </c>
      <c r="B47" s="1" t="s">
        <v>609</v>
      </c>
      <c r="C47" s="50" t="s">
        <v>776</v>
      </c>
      <c r="D47" s="50" t="s">
        <v>776</v>
      </c>
      <c r="F47" s="62" t="s">
        <v>780</v>
      </c>
    </row>
    <row r="48" spans="1:6">
      <c r="A48" s="1" t="s">
        <v>692</v>
      </c>
      <c r="B48" s="1" t="s">
        <v>609</v>
      </c>
      <c r="C48" s="50" t="s">
        <v>776</v>
      </c>
      <c r="D48" s="50" t="s">
        <v>776</v>
      </c>
      <c r="F48" s="62" t="s">
        <v>780</v>
      </c>
    </row>
    <row r="49" spans="1:6">
      <c r="A49" s="1" t="s">
        <v>699</v>
      </c>
      <c r="B49" s="1" t="s">
        <v>609</v>
      </c>
      <c r="C49" s="50" t="s">
        <v>776</v>
      </c>
      <c r="D49" s="50" t="s">
        <v>776</v>
      </c>
      <c r="F49" s="62" t="s">
        <v>780</v>
      </c>
    </row>
    <row r="50" spans="1:6">
      <c r="A50" s="1" t="s">
        <v>698</v>
      </c>
      <c r="B50" s="1" t="s">
        <v>609</v>
      </c>
      <c r="C50" s="50" t="s">
        <v>776</v>
      </c>
      <c r="D50" s="50" t="s">
        <v>776</v>
      </c>
      <c r="F50" s="62" t="s">
        <v>780</v>
      </c>
    </row>
    <row r="51" spans="1:6">
      <c r="A51" s="1" t="s">
        <v>695</v>
      </c>
      <c r="B51" s="1" t="s">
        <v>609</v>
      </c>
      <c r="C51" s="50" t="s">
        <v>776</v>
      </c>
      <c r="D51" s="50" t="s">
        <v>776</v>
      </c>
      <c r="F51" s="62" t="s">
        <v>780</v>
      </c>
    </row>
    <row r="52" spans="1:6">
      <c r="A52" s="1" t="s">
        <v>702</v>
      </c>
      <c r="B52" s="1" t="s">
        <v>609</v>
      </c>
      <c r="C52" s="50" t="s">
        <v>776</v>
      </c>
      <c r="D52" s="50" t="s">
        <v>776</v>
      </c>
      <c r="F52" s="62" t="s">
        <v>780</v>
      </c>
    </row>
    <row r="53" spans="1:6">
      <c r="A53" s="1" t="s">
        <v>683</v>
      </c>
      <c r="B53" s="1" t="s">
        <v>609</v>
      </c>
      <c r="C53" s="50" t="s">
        <v>776</v>
      </c>
      <c r="D53" s="50" t="s">
        <v>776</v>
      </c>
      <c r="F53" s="62" t="s">
        <v>780</v>
      </c>
    </row>
    <row r="54" spans="1:6">
      <c r="A54" s="1" t="s">
        <v>685</v>
      </c>
      <c r="B54" s="1" t="s">
        <v>609</v>
      </c>
      <c r="C54" s="50" t="s">
        <v>776</v>
      </c>
      <c r="D54" s="50" t="s">
        <v>776</v>
      </c>
      <c r="F54" s="62" t="s">
        <v>780</v>
      </c>
    </row>
    <row r="55" spans="1:6">
      <c r="A55" s="1" t="s">
        <v>722</v>
      </c>
      <c r="B55" s="1" t="s">
        <v>609</v>
      </c>
      <c r="C55" s="50" t="s">
        <v>776</v>
      </c>
      <c r="D55" s="50" t="s">
        <v>776</v>
      </c>
      <c r="F55" s="62" t="s">
        <v>780</v>
      </c>
    </row>
    <row r="56" spans="1:6">
      <c r="A56" s="1" t="s">
        <v>745</v>
      </c>
      <c r="B56" s="1" t="s">
        <v>608</v>
      </c>
      <c r="C56" s="50" t="s">
        <v>776</v>
      </c>
      <c r="D56" s="50" t="s">
        <v>776</v>
      </c>
      <c r="F56" s="62" t="s">
        <v>780</v>
      </c>
    </row>
    <row r="57" spans="1:6">
      <c r="A57" s="1" t="s">
        <v>739</v>
      </c>
      <c r="B57" s="1" t="s">
        <v>608</v>
      </c>
      <c r="C57" s="50" t="s">
        <v>776</v>
      </c>
      <c r="D57" s="50" t="s">
        <v>776</v>
      </c>
      <c r="F57" s="62" t="s">
        <v>780</v>
      </c>
    </row>
    <row r="58" spans="1:6">
      <c r="A58" s="1" t="s">
        <v>62</v>
      </c>
      <c r="B58" s="1" t="s">
        <v>608</v>
      </c>
      <c r="C58" s="50" t="s">
        <v>776</v>
      </c>
      <c r="D58" s="50" t="s">
        <v>776</v>
      </c>
      <c r="F58" s="62" t="s">
        <v>780</v>
      </c>
    </row>
    <row r="59" spans="1:6">
      <c r="A59" s="1" t="s">
        <v>747</v>
      </c>
      <c r="B59" s="1" t="s">
        <v>608</v>
      </c>
      <c r="C59" s="50" t="s">
        <v>776</v>
      </c>
      <c r="D59" s="50" t="s">
        <v>776</v>
      </c>
      <c r="F59" s="62" t="s">
        <v>780</v>
      </c>
    </row>
    <row r="60" spans="1:6">
      <c r="A60" s="1" t="s">
        <v>740</v>
      </c>
      <c r="B60" s="1" t="s">
        <v>608</v>
      </c>
      <c r="C60" s="50" t="s">
        <v>776</v>
      </c>
      <c r="D60" s="50" t="s">
        <v>776</v>
      </c>
      <c r="F60" s="62" t="s">
        <v>780</v>
      </c>
    </row>
    <row r="61" spans="1:6">
      <c r="A61" s="1" t="s">
        <v>57</v>
      </c>
      <c r="B61" s="1" t="s">
        <v>608</v>
      </c>
      <c r="C61" s="50" t="s">
        <v>776</v>
      </c>
      <c r="D61" s="50" t="s">
        <v>776</v>
      </c>
      <c r="F61" s="62" t="s">
        <v>780</v>
      </c>
    </row>
    <row r="62" spans="1:6">
      <c r="A62" s="1" t="s">
        <v>746</v>
      </c>
      <c r="B62" s="1" t="s">
        <v>608</v>
      </c>
      <c r="C62" s="50" t="s">
        <v>776</v>
      </c>
      <c r="D62" s="50" t="s">
        <v>776</v>
      </c>
      <c r="F62" s="62" t="s">
        <v>780</v>
      </c>
    </row>
    <row r="63" spans="1:6">
      <c r="A63" s="1" t="s">
        <v>674</v>
      </c>
      <c r="B63" s="1" t="s">
        <v>613</v>
      </c>
      <c r="C63" s="50" t="s">
        <v>776</v>
      </c>
      <c r="D63" s="50" t="s">
        <v>776</v>
      </c>
      <c r="F63" s="62" t="s">
        <v>780</v>
      </c>
    </row>
    <row r="64" spans="1:6">
      <c r="A64" s="1" t="s">
        <v>675</v>
      </c>
      <c r="B64" s="1" t="s">
        <v>613</v>
      </c>
      <c r="C64" s="50" t="s">
        <v>776</v>
      </c>
      <c r="D64" s="50" t="s">
        <v>776</v>
      </c>
      <c r="F64" s="62" t="s">
        <v>780</v>
      </c>
    </row>
    <row r="65" spans="1:6">
      <c r="A65" s="1" t="s">
        <v>727</v>
      </c>
      <c r="B65" s="1" t="s">
        <v>614</v>
      </c>
      <c r="C65" s="50" t="s">
        <v>776</v>
      </c>
      <c r="D65" s="50" t="s">
        <v>776</v>
      </c>
      <c r="F65" s="62" t="s">
        <v>780</v>
      </c>
    </row>
    <row r="66" spans="1:6">
      <c r="A66" s="1" t="s">
        <v>728</v>
      </c>
      <c r="B66" s="1" t="s">
        <v>614</v>
      </c>
      <c r="C66" s="50" t="s">
        <v>776</v>
      </c>
      <c r="D66" s="50" t="s">
        <v>776</v>
      </c>
      <c r="F66" s="62" t="s">
        <v>780</v>
      </c>
    </row>
    <row r="67" spans="1:6">
      <c r="A67" s="1" t="s">
        <v>78</v>
      </c>
      <c r="B67" s="1" t="s">
        <v>614</v>
      </c>
      <c r="C67" s="50" t="s">
        <v>776</v>
      </c>
      <c r="D67" s="50" t="s">
        <v>776</v>
      </c>
      <c r="F67" s="62" t="s">
        <v>780</v>
      </c>
    </row>
    <row r="68" spans="1:6">
      <c r="A68" s="1" t="s">
        <v>706</v>
      </c>
      <c r="B68" s="1" t="s">
        <v>614</v>
      </c>
      <c r="C68" s="50" t="s">
        <v>776</v>
      </c>
      <c r="D68" s="50" t="s">
        <v>776</v>
      </c>
      <c r="F68" s="62" t="s">
        <v>780</v>
      </c>
    </row>
    <row r="69" spans="1:6">
      <c r="A69" s="1" t="s">
        <v>729</v>
      </c>
      <c r="B69" s="1" t="s">
        <v>614</v>
      </c>
      <c r="C69" s="50" t="s">
        <v>776</v>
      </c>
      <c r="D69" s="50" t="s">
        <v>776</v>
      </c>
      <c r="F69" s="62" t="s">
        <v>780</v>
      </c>
    </row>
    <row r="70" spans="1:6">
      <c r="A70" s="1" t="s">
        <v>730</v>
      </c>
      <c r="B70" s="1" t="s">
        <v>614</v>
      </c>
      <c r="C70" s="50" t="s">
        <v>776</v>
      </c>
      <c r="D70" s="50" t="s">
        <v>776</v>
      </c>
      <c r="F70" s="62" t="s">
        <v>780</v>
      </c>
    </row>
    <row r="71" spans="1:6">
      <c r="A71" s="1" t="s">
        <v>667</v>
      </c>
      <c r="B71" s="1" t="s">
        <v>607</v>
      </c>
      <c r="D71" s="50" t="s">
        <v>776</v>
      </c>
      <c r="F71" s="62" t="s">
        <v>753</v>
      </c>
    </row>
    <row r="72" spans="1:6">
      <c r="A72" s="1" t="s">
        <v>666</v>
      </c>
      <c r="B72" s="1" t="s">
        <v>607</v>
      </c>
      <c r="D72" s="50" t="s">
        <v>776</v>
      </c>
      <c r="F72" s="62" t="s">
        <v>753</v>
      </c>
    </row>
    <row r="73" spans="1:6">
      <c r="A73" s="1" t="s">
        <v>665</v>
      </c>
      <c r="B73" s="1" t="s">
        <v>605</v>
      </c>
      <c r="D73" s="50" t="s">
        <v>776</v>
      </c>
      <c r="F73" s="62" t="s">
        <v>753</v>
      </c>
    </row>
    <row r="74" spans="1:6">
      <c r="A74" s="1" t="s">
        <v>668</v>
      </c>
      <c r="B74" s="1" t="s">
        <v>605</v>
      </c>
      <c r="D74" s="50" t="s">
        <v>776</v>
      </c>
      <c r="F74" s="62" t="s">
        <v>753</v>
      </c>
    </row>
    <row r="75" spans="1:6">
      <c r="A75" s="1" t="s">
        <v>669</v>
      </c>
      <c r="B75" s="1" t="s">
        <v>605</v>
      </c>
      <c r="D75" s="50" t="s">
        <v>776</v>
      </c>
      <c r="F75" s="62" t="s">
        <v>753</v>
      </c>
    </row>
    <row r="76" spans="1:6">
      <c r="A76" s="1" t="s">
        <v>672</v>
      </c>
      <c r="B76" s="1" t="s">
        <v>605</v>
      </c>
      <c r="D76" s="50" t="s">
        <v>776</v>
      </c>
      <c r="F76" s="62" t="s">
        <v>753</v>
      </c>
    </row>
    <row r="77" spans="1:6">
      <c r="A77" s="1" t="s">
        <v>673</v>
      </c>
      <c r="B77" s="1" t="s">
        <v>605</v>
      </c>
      <c r="D77" s="50" t="s">
        <v>776</v>
      </c>
      <c r="F77" s="62" t="s">
        <v>753</v>
      </c>
    </row>
    <row r="78" spans="1:6">
      <c r="A78" s="1" t="s">
        <v>690</v>
      </c>
      <c r="B78" s="1" t="s">
        <v>609</v>
      </c>
      <c r="D78" s="50" t="s">
        <v>776</v>
      </c>
      <c r="F78" s="62" t="s">
        <v>753</v>
      </c>
    </row>
    <row r="79" spans="1:6">
      <c r="A79" s="1" t="s">
        <v>696</v>
      </c>
      <c r="B79" s="1" t="s">
        <v>609</v>
      </c>
      <c r="D79" s="50" t="s">
        <v>776</v>
      </c>
      <c r="F79" s="62" t="s">
        <v>753</v>
      </c>
    </row>
    <row r="80" spans="1:6">
      <c r="A80" s="1" t="s">
        <v>700</v>
      </c>
      <c r="B80" s="1" t="s">
        <v>609</v>
      </c>
      <c r="D80" s="50" t="s">
        <v>776</v>
      </c>
      <c r="F80" s="62" t="s">
        <v>753</v>
      </c>
    </row>
    <row r="81" spans="1:7">
      <c r="A81" s="1" t="s">
        <v>703</v>
      </c>
      <c r="B81" s="1" t="s">
        <v>609</v>
      </c>
      <c r="D81" s="50" t="s">
        <v>776</v>
      </c>
      <c r="F81" s="62" t="s">
        <v>753</v>
      </c>
    </row>
    <row r="82" spans="1:7">
      <c r="A82" s="1" t="s">
        <v>689</v>
      </c>
      <c r="B82" s="1" t="s">
        <v>609</v>
      </c>
      <c r="D82" s="50" t="s">
        <v>776</v>
      </c>
      <c r="F82" s="62" t="s">
        <v>753</v>
      </c>
    </row>
    <row r="83" spans="1:7">
      <c r="A83" s="1" t="s">
        <v>687</v>
      </c>
      <c r="B83" s="1" t="s">
        <v>609</v>
      </c>
      <c r="D83" s="50" t="s">
        <v>776</v>
      </c>
      <c r="F83" s="62" t="s">
        <v>753</v>
      </c>
    </row>
    <row r="84" spans="1:7">
      <c r="A84" s="1" t="s">
        <v>701</v>
      </c>
      <c r="B84" s="1" t="s">
        <v>609</v>
      </c>
      <c r="D84" s="50" t="s">
        <v>776</v>
      </c>
      <c r="F84" s="62" t="s">
        <v>753</v>
      </c>
    </row>
    <row r="85" spans="1:7">
      <c r="A85" s="1" t="s">
        <v>741</v>
      </c>
      <c r="B85" s="1" t="s">
        <v>608</v>
      </c>
      <c r="D85" s="50" t="s">
        <v>776</v>
      </c>
      <c r="F85" s="62" t="s">
        <v>753</v>
      </c>
    </row>
    <row r="86" spans="1:7">
      <c r="A86" s="1" t="s">
        <v>749</v>
      </c>
      <c r="B86" s="1" t="s">
        <v>608</v>
      </c>
      <c r="D86" s="50" t="s">
        <v>776</v>
      </c>
      <c r="F86" s="62" t="s">
        <v>753</v>
      </c>
    </row>
    <row r="87" spans="1:7">
      <c r="A87" s="1" t="s">
        <v>707</v>
      </c>
      <c r="B87" s="1" t="s">
        <v>613</v>
      </c>
      <c r="D87" s="50" t="s">
        <v>776</v>
      </c>
      <c r="F87" s="62" t="s">
        <v>753</v>
      </c>
    </row>
    <row r="88" spans="1:7">
      <c r="A88" s="1" t="s">
        <v>309</v>
      </c>
      <c r="B88" s="1" t="s">
        <v>612</v>
      </c>
      <c r="C88" s="50" t="s">
        <v>776</v>
      </c>
      <c r="F88" s="62" t="s">
        <v>782</v>
      </c>
      <c r="G88" t="s">
        <v>776</v>
      </c>
    </row>
    <row r="89" spans="1:7">
      <c r="A89" s="1" t="s">
        <v>308</v>
      </c>
      <c r="B89" s="1" t="s">
        <v>612</v>
      </c>
      <c r="C89" s="50" t="s">
        <v>776</v>
      </c>
      <c r="F89" s="62" t="s">
        <v>782</v>
      </c>
    </row>
    <row r="90" spans="1:7">
      <c r="A90" s="1" t="s">
        <v>325</v>
      </c>
      <c r="B90" s="1" t="s">
        <v>612</v>
      </c>
      <c r="C90" s="50" t="s">
        <v>776</v>
      </c>
      <c r="F90" s="62" t="s">
        <v>782</v>
      </c>
    </row>
    <row r="91" spans="1:7">
      <c r="A91" s="1" t="s">
        <v>324</v>
      </c>
      <c r="B91" s="1" t="s">
        <v>612</v>
      </c>
      <c r="C91" s="50" t="s">
        <v>776</v>
      </c>
      <c r="F91" s="62" t="s">
        <v>782</v>
      </c>
    </row>
    <row r="92" spans="1:7">
      <c r="A92" s="1" t="s">
        <v>79</v>
      </c>
      <c r="B92" s="1" t="s">
        <v>612</v>
      </c>
      <c r="C92" s="50" t="s">
        <v>776</v>
      </c>
      <c r="F92" s="62" t="s">
        <v>782</v>
      </c>
    </row>
    <row r="93" spans="1:7">
      <c r="A93" s="1" t="s">
        <v>81</v>
      </c>
      <c r="B93" s="1" t="s">
        <v>612</v>
      </c>
      <c r="C93" s="50" t="s">
        <v>776</v>
      </c>
      <c r="F93" s="62" t="s">
        <v>782</v>
      </c>
    </row>
    <row r="94" spans="1:7">
      <c r="A94" s="1" t="s">
        <v>322</v>
      </c>
      <c r="B94" s="1" t="s">
        <v>612</v>
      </c>
      <c r="C94" s="50" t="s">
        <v>776</v>
      </c>
      <c r="F94" s="62" t="s">
        <v>782</v>
      </c>
    </row>
    <row r="95" spans="1:7">
      <c r="A95" s="1" t="s">
        <v>323</v>
      </c>
      <c r="B95" s="1" t="s">
        <v>612</v>
      </c>
      <c r="C95" s="50" t="s">
        <v>776</v>
      </c>
      <c r="F95" s="62" t="s">
        <v>782</v>
      </c>
    </row>
    <row r="96" spans="1:7">
      <c r="A96" s="1" t="s">
        <v>17</v>
      </c>
      <c r="B96" s="1" t="s">
        <v>607</v>
      </c>
      <c r="C96" s="50" t="s">
        <v>776</v>
      </c>
      <c r="F96" s="62" t="s">
        <v>782</v>
      </c>
    </row>
    <row r="97" spans="1:6">
      <c r="A97" s="1" t="s">
        <v>15</v>
      </c>
      <c r="B97" s="1" t="s">
        <v>607</v>
      </c>
      <c r="C97" s="50" t="s">
        <v>776</v>
      </c>
      <c r="F97" s="62" t="s">
        <v>782</v>
      </c>
    </row>
    <row r="98" spans="1:6">
      <c r="A98" s="1" t="s">
        <v>183</v>
      </c>
      <c r="B98" s="1" t="s">
        <v>607</v>
      </c>
      <c r="C98" s="50" t="s">
        <v>776</v>
      </c>
      <c r="F98" s="62" t="s">
        <v>782</v>
      </c>
    </row>
    <row r="99" spans="1:6">
      <c r="A99" s="1" t="s">
        <v>657</v>
      </c>
      <c r="B99" s="1" t="s">
        <v>607</v>
      </c>
      <c r="C99" s="50" t="s">
        <v>776</v>
      </c>
      <c r="F99" s="62" t="s">
        <v>782</v>
      </c>
    </row>
    <row r="100" spans="1:6">
      <c r="A100" s="1" t="s">
        <v>661</v>
      </c>
      <c r="B100" s="1" t="s">
        <v>607</v>
      </c>
      <c r="C100" s="50" t="s">
        <v>776</v>
      </c>
      <c r="F100" s="62" t="s">
        <v>782</v>
      </c>
    </row>
    <row r="101" spans="1:6">
      <c r="A101" s="1" t="s">
        <v>650</v>
      </c>
      <c r="B101" s="1" t="s">
        <v>607</v>
      </c>
      <c r="C101" s="50" t="s">
        <v>776</v>
      </c>
      <c r="F101" s="62" t="s">
        <v>782</v>
      </c>
    </row>
    <row r="102" spans="1:6">
      <c r="A102" s="1" t="s">
        <v>662</v>
      </c>
      <c r="B102" s="1" t="s">
        <v>607</v>
      </c>
      <c r="C102" s="50" t="s">
        <v>776</v>
      </c>
      <c r="F102" s="62" t="s">
        <v>782</v>
      </c>
    </row>
    <row r="103" spans="1:6">
      <c r="A103" s="1" t="s">
        <v>659</v>
      </c>
      <c r="B103" s="1" t="s">
        <v>607</v>
      </c>
      <c r="C103" s="50" t="s">
        <v>776</v>
      </c>
      <c r="F103" s="62" t="s">
        <v>782</v>
      </c>
    </row>
    <row r="104" spans="1:6">
      <c r="A104" s="1" t="s">
        <v>68</v>
      </c>
      <c r="B104" s="1" t="s">
        <v>607</v>
      </c>
      <c r="C104" s="50" t="s">
        <v>776</v>
      </c>
      <c r="F104" s="62" t="s">
        <v>782</v>
      </c>
    </row>
    <row r="105" spans="1:6">
      <c r="A105" s="1" t="s">
        <v>178</v>
      </c>
      <c r="B105" s="1" t="s">
        <v>607</v>
      </c>
      <c r="C105" s="50" t="s">
        <v>776</v>
      </c>
      <c r="F105" s="62" t="s">
        <v>782</v>
      </c>
    </row>
    <row r="106" spans="1:6">
      <c r="A106" s="1" t="s">
        <v>13</v>
      </c>
      <c r="B106" s="1" t="s">
        <v>607</v>
      </c>
      <c r="C106" s="50" t="s">
        <v>776</v>
      </c>
      <c r="F106" s="62" t="s">
        <v>782</v>
      </c>
    </row>
    <row r="107" spans="1:6">
      <c r="A107" s="1" t="s">
        <v>338</v>
      </c>
      <c r="B107" s="1" t="s">
        <v>605</v>
      </c>
      <c r="C107" s="50" t="s">
        <v>776</v>
      </c>
      <c r="F107" s="62" t="s">
        <v>782</v>
      </c>
    </row>
    <row r="108" spans="1:6">
      <c r="A108" s="1" t="s">
        <v>499</v>
      </c>
      <c r="B108" s="1" t="s">
        <v>606</v>
      </c>
      <c r="C108" s="50" t="s">
        <v>776</v>
      </c>
      <c r="F108" s="62" t="s">
        <v>782</v>
      </c>
    </row>
    <row r="109" spans="1:6">
      <c r="A109" s="1" t="s">
        <v>11</v>
      </c>
      <c r="B109" s="1" t="s">
        <v>606</v>
      </c>
      <c r="C109" s="50" t="s">
        <v>776</v>
      </c>
      <c r="F109" s="62" t="s">
        <v>782</v>
      </c>
    </row>
    <row r="110" spans="1:6">
      <c r="A110" s="1" t="s">
        <v>435</v>
      </c>
      <c r="B110" s="1" t="s">
        <v>606</v>
      </c>
      <c r="C110" s="50" t="s">
        <v>776</v>
      </c>
      <c r="F110" s="62" t="s">
        <v>782</v>
      </c>
    </row>
    <row r="111" spans="1:6">
      <c r="A111" s="1" t="s">
        <v>652</v>
      </c>
      <c r="B111" s="1" t="s">
        <v>606</v>
      </c>
      <c r="C111" s="50" t="s">
        <v>776</v>
      </c>
      <c r="F111" s="62" t="s">
        <v>782</v>
      </c>
    </row>
    <row r="112" spans="1:6">
      <c r="A112" s="1" t="s">
        <v>348</v>
      </c>
      <c r="B112" s="1" t="s">
        <v>606</v>
      </c>
      <c r="C112" s="50" t="s">
        <v>776</v>
      </c>
      <c r="F112" s="62" t="s">
        <v>782</v>
      </c>
    </row>
    <row r="113" spans="1:6">
      <c r="A113" s="1" t="s">
        <v>647</v>
      </c>
      <c r="B113" s="1" t="s">
        <v>606</v>
      </c>
      <c r="C113" s="50" t="s">
        <v>776</v>
      </c>
      <c r="F113" s="62" t="s">
        <v>782</v>
      </c>
    </row>
    <row r="114" spans="1:6">
      <c r="A114" s="1" t="s">
        <v>5</v>
      </c>
      <c r="B114" s="1" t="s">
        <v>606</v>
      </c>
      <c r="C114" s="50" t="s">
        <v>776</v>
      </c>
      <c r="F114" s="62" t="s">
        <v>782</v>
      </c>
    </row>
    <row r="115" spans="1:6">
      <c r="A115" s="1" t="s">
        <v>9</v>
      </c>
      <c r="B115" s="1" t="s">
        <v>606</v>
      </c>
      <c r="C115" s="50" t="s">
        <v>776</v>
      </c>
      <c r="F115" s="62" t="s">
        <v>782</v>
      </c>
    </row>
    <row r="116" spans="1:6">
      <c r="A116" s="1" t="s">
        <v>529</v>
      </c>
      <c r="B116" s="1" t="s">
        <v>606</v>
      </c>
      <c r="C116" s="50" t="s">
        <v>776</v>
      </c>
      <c r="F116" s="62" t="s">
        <v>782</v>
      </c>
    </row>
    <row r="117" spans="1:6">
      <c r="A117" s="1" t="s">
        <v>407</v>
      </c>
      <c r="B117" s="1" t="s">
        <v>606</v>
      </c>
      <c r="C117" s="50" t="s">
        <v>776</v>
      </c>
      <c r="F117" s="62" t="s">
        <v>782</v>
      </c>
    </row>
    <row r="118" spans="1:6">
      <c r="A118" s="1" t="s">
        <v>554</v>
      </c>
      <c r="B118" s="1" t="s">
        <v>606</v>
      </c>
      <c r="C118" s="50" t="s">
        <v>776</v>
      </c>
      <c r="F118" s="62" t="s">
        <v>782</v>
      </c>
    </row>
    <row r="119" spans="1:6">
      <c r="A119" s="1" t="s">
        <v>21</v>
      </c>
      <c r="B119" s="1" t="s">
        <v>609</v>
      </c>
      <c r="C119" s="50" t="s">
        <v>776</v>
      </c>
      <c r="F119" s="62" t="s">
        <v>782</v>
      </c>
    </row>
    <row r="120" spans="1:6">
      <c r="A120" s="1" t="s">
        <v>491</v>
      </c>
      <c r="B120" s="1" t="s">
        <v>609</v>
      </c>
      <c r="C120" s="50" t="s">
        <v>776</v>
      </c>
      <c r="F120" s="62" t="s">
        <v>782</v>
      </c>
    </row>
    <row r="121" spans="1:6">
      <c r="A121" s="1" t="s">
        <v>697</v>
      </c>
      <c r="B121" s="1" t="s">
        <v>609</v>
      </c>
      <c r="C121" s="50" t="s">
        <v>776</v>
      </c>
      <c r="F121" s="62" t="s">
        <v>782</v>
      </c>
    </row>
    <row r="122" spans="1:6">
      <c r="A122" s="1" t="s">
        <v>16</v>
      </c>
      <c r="B122" s="1" t="s">
        <v>609</v>
      </c>
      <c r="C122" s="50" t="s">
        <v>776</v>
      </c>
      <c r="F122" s="62" t="s">
        <v>782</v>
      </c>
    </row>
    <row r="123" spans="1:6">
      <c r="A123" s="1" t="s">
        <v>723</v>
      </c>
      <c r="B123" s="1" t="s">
        <v>609</v>
      </c>
      <c r="C123" s="50" t="s">
        <v>776</v>
      </c>
      <c r="F123" s="62" t="s">
        <v>782</v>
      </c>
    </row>
    <row r="124" spans="1:6">
      <c r="A124" s="1" t="s">
        <v>721</v>
      </c>
      <c r="B124" s="1" t="s">
        <v>609</v>
      </c>
      <c r="C124" s="50" t="s">
        <v>776</v>
      </c>
      <c r="F124" s="62" t="s">
        <v>782</v>
      </c>
    </row>
    <row r="125" spans="1:6">
      <c r="A125" s="1" t="s">
        <v>709</v>
      </c>
      <c r="B125" s="1" t="s">
        <v>609</v>
      </c>
      <c r="C125" s="50" t="s">
        <v>776</v>
      </c>
      <c r="F125" s="62" t="s">
        <v>782</v>
      </c>
    </row>
    <row r="126" spans="1:6">
      <c r="A126" s="1" t="s">
        <v>712</v>
      </c>
      <c r="B126" s="1" t="s">
        <v>609</v>
      </c>
      <c r="C126" s="50" t="s">
        <v>776</v>
      </c>
      <c r="F126" s="62" t="s">
        <v>782</v>
      </c>
    </row>
    <row r="127" spans="1:6">
      <c r="A127" s="1" t="s">
        <v>713</v>
      </c>
      <c r="B127" s="1" t="s">
        <v>609</v>
      </c>
      <c r="C127" s="50" t="s">
        <v>776</v>
      </c>
      <c r="F127" s="62" t="s">
        <v>782</v>
      </c>
    </row>
    <row r="128" spans="1:6">
      <c r="A128" s="1" t="s">
        <v>331</v>
      </c>
      <c r="B128" s="1" t="s">
        <v>609</v>
      </c>
      <c r="C128" s="50" t="s">
        <v>776</v>
      </c>
      <c r="F128" s="62" t="s">
        <v>782</v>
      </c>
    </row>
    <row r="129" spans="1:6">
      <c r="A129" s="1" t="s">
        <v>718</v>
      </c>
      <c r="B129" s="1" t="s">
        <v>609</v>
      </c>
      <c r="C129" s="50" t="s">
        <v>776</v>
      </c>
      <c r="F129" s="62" t="s">
        <v>782</v>
      </c>
    </row>
    <row r="130" spans="1:6">
      <c r="A130" s="1" t="s">
        <v>372</v>
      </c>
      <c r="B130" s="1" t="s">
        <v>609</v>
      </c>
      <c r="C130" s="50" t="s">
        <v>776</v>
      </c>
      <c r="F130" s="62" t="s">
        <v>782</v>
      </c>
    </row>
    <row r="131" spans="1:6">
      <c r="A131" s="1" t="s">
        <v>531</v>
      </c>
      <c r="B131" s="1" t="s">
        <v>609</v>
      </c>
      <c r="C131" s="50" t="s">
        <v>776</v>
      </c>
      <c r="F131" s="62" t="s">
        <v>782</v>
      </c>
    </row>
    <row r="132" spans="1:6">
      <c r="A132" s="1" t="s">
        <v>315</v>
      </c>
      <c r="B132" s="1" t="s">
        <v>609</v>
      </c>
      <c r="C132" s="50" t="s">
        <v>776</v>
      </c>
      <c r="F132" s="62" t="s">
        <v>782</v>
      </c>
    </row>
    <row r="133" spans="1:6">
      <c r="A133" s="1" t="s">
        <v>694</v>
      </c>
      <c r="B133" s="1" t="s">
        <v>609</v>
      </c>
      <c r="C133" s="50" t="s">
        <v>776</v>
      </c>
      <c r="F133" s="62" t="s">
        <v>782</v>
      </c>
    </row>
    <row r="134" spans="1:6">
      <c r="A134" s="1" t="s">
        <v>720</v>
      </c>
      <c r="B134" s="1" t="s">
        <v>609</v>
      </c>
      <c r="C134" s="50" t="s">
        <v>776</v>
      </c>
      <c r="F134" s="62" t="s">
        <v>782</v>
      </c>
    </row>
    <row r="135" spans="1:6">
      <c r="A135" s="1" t="s">
        <v>715</v>
      </c>
      <c r="B135" s="1" t="s">
        <v>609</v>
      </c>
      <c r="C135" s="50" t="s">
        <v>776</v>
      </c>
      <c r="F135" s="62" t="s">
        <v>782</v>
      </c>
    </row>
    <row r="136" spans="1:6">
      <c r="A136" s="1" t="s">
        <v>717</v>
      </c>
      <c r="B136" s="1" t="s">
        <v>609</v>
      </c>
      <c r="C136" s="50" t="s">
        <v>776</v>
      </c>
      <c r="F136" s="62" t="s">
        <v>782</v>
      </c>
    </row>
    <row r="137" spans="1:6">
      <c r="A137" s="1" t="s">
        <v>710</v>
      </c>
      <c r="B137" s="1" t="s">
        <v>609</v>
      </c>
      <c r="C137" s="50" t="s">
        <v>776</v>
      </c>
      <c r="F137" s="62" t="s">
        <v>782</v>
      </c>
    </row>
    <row r="138" spans="1:6">
      <c r="A138" s="1" t="s">
        <v>714</v>
      </c>
      <c r="B138" s="1" t="s">
        <v>609</v>
      </c>
      <c r="C138" s="50" t="s">
        <v>776</v>
      </c>
      <c r="F138" s="62" t="s">
        <v>782</v>
      </c>
    </row>
    <row r="139" spans="1:6">
      <c r="A139" s="1" t="s">
        <v>724</v>
      </c>
      <c r="B139" s="1" t="s">
        <v>609</v>
      </c>
      <c r="C139" s="50" t="s">
        <v>776</v>
      </c>
      <c r="F139" s="62" t="s">
        <v>782</v>
      </c>
    </row>
    <row r="140" spans="1:6">
      <c r="A140" s="1" t="s">
        <v>711</v>
      </c>
      <c r="B140" s="1" t="s">
        <v>609</v>
      </c>
      <c r="C140" s="50" t="s">
        <v>776</v>
      </c>
      <c r="F140" s="62" t="s">
        <v>782</v>
      </c>
    </row>
    <row r="141" spans="1:6">
      <c r="A141" s="1" t="s">
        <v>171</v>
      </c>
      <c r="B141" s="1" t="s">
        <v>609</v>
      </c>
      <c r="C141" s="50" t="s">
        <v>776</v>
      </c>
      <c r="F141" s="62" t="s">
        <v>782</v>
      </c>
    </row>
    <row r="142" spans="1:6">
      <c r="A142" s="1" t="s">
        <v>497</v>
      </c>
      <c r="B142" s="1" t="s">
        <v>608</v>
      </c>
      <c r="C142" s="50" t="s">
        <v>776</v>
      </c>
      <c r="F142" s="62" t="s">
        <v>782</v>
      </c>
    </row>
    <row r="143" spans="1:6">
      <c r="A143" s="1" t="s">
        <v>513</v>
      </c>
      <c r="B143" s="1" t="s">
        <v>608</v>
      </c>
      <c r="C143" s="50" t="s">
        <v>776</v>
      </c>
      <c r="F143" s="62" t="s">
        <v>782</v>
      </c>
    </row>
    <row r="144" spans="1:6">
      <c r="A144" s="1" t="s">
        <v>742</v>
      </c>
      <c r="B144" s="1" t="s">
        <v>608</v>
      </c>
      <c r="C144" s="50" t="s">
        <v>776</v>
      </c>
      <c r="F144" s="62" t="s">
        <v>782</v>
      </c>
    </row>
    <row r="145" spans="1:6">
      <c r="A145" s="1" t="s">
        <v>748</v>
      </c>
      <c r="B145" s="1" t="s">
        <v>608</v>
      </c>
      <c r="C145" s="50" t="s">
        <v>776</v>
      </c>
      <c r="F145" s="62" t="s">
        <v>782</v>
      </c>
    </row>
    <row r="146" spans="1:6">
      <c r="A146" s="1" t="s">
        <v>59</v>
      </c>
      <c r="B146" s="1" t="s">
        <v>608</v>
      </c>
      <c r="C146" s="50" t="s">
        <v>776</v>
      </c>
      <c r="F146" s="62" t="s">
        <v>782</v>
      </c>
    </row>
    <row r="147" spans="1:6">
      <c r="A147" s="1" t="s">
        <v>56</v>
      </c>
      <c r="B147" s="1" t="s">
        <v>608</v>
      </c>
      <c r="C147" s="50" t="s">
        <v>776</v>
      </c>
      <c r="F147" s="62" t="s">
        <v>782</v>
      </c>
    </row>
    <row r="148" spans="1:6">
      <c r="A148" s="1" t="s">
        <v>545</v>
      </c>
      <c r="B148" s="1" t="s">
        <v>608</v>
      </c>
      <c r="C148" s="50" t="s">
        <v>776</v>
      </c>
      <c r="F148" s="62" t="s">
        <v>782</v>
      </c>
    </row>
    <row r="149" spans="1:6">
      <c r="A149" s="1" t="s">
        <v>64</v>
      </c>
      <c r="B149" s="1" t="s">
        <v>608</v>
      </c>
      <c r="C149" s="50" t="s">
        <v>776</v>
      </c>
      <c r="F149" s="62" t="s">
        <v>782</v>
      </c>
    </row>
    <row r="150" spans="1:6">
      <c r="A150" s="1" t="s">
        <v>400</v>
      </c>
      <c r="B150" s="1" t="s">
        <v>608</v>
      </c>
      <c r="C150" s="50" t="s">
        <v>776</v>
      </c>
      <c r="F150" s="62" t="s">
        <v>782</v>
      </c>
    </row>
    <row r="151" spans="1:6">
      <c r="A151" s="1" t="s">
        <v>181</v>
      </c>
      <c r="B151" s="1" t="s">
        <v>608</v>
      </c>
      <c r="C151" s="50" t="s">
        <v>776</v>
      </c>
      <c r="F151" s="62" t="s">
        <v>782</v>
      </c>
    </row>
    <row r="152" spans="1:6">
      <c r="A152" s="1" t="s">
        <v>402</v>
      </c>
      <c r="B152" s="1" t="s">
        <v>608</v>
      </c>
      <c r="C152" s="50" t="s">
        <v>776</v>
      </c>
      <c r="F152" s="62" t="s">
        <v>782</v>
      </c>
    </row>
    <row r="153" spans="1:6">
      <c r="A153" s="1" t="s">
        <v>189</v>
      </c>
      <c r="B153" s="1" t="s">
        <v>608</v>
      </c>
      <c r="C153" s="50" t="s">
        <v>776</v>
      </c>
      <c r="F153" s="62" t="s">
        <v>782</v>
      </c>
    </row>
    <row r="154" spans="1:6">
      <c r="A154" s="1" t="s">
        <v>547</v>
      </c>
      <c r="B154" s="1" t="s">
        <v>608</v>
      </c>
      <c r="C154" s="50" t="s">
        <v>776</v>
      </c>
      <c r="F154" s="62" t="s">
        <v>782</v>
      </c>
    </row>
    <row r="155" spans="1:6">
      <c r="A155" s="1" t="s">
        <v>743</v>
      </c>
      <c r="B155" s="1" t="s">
        <v>608</v>
      </c>
      <c r="C155" s="50" t="s">
        <v>776</v>
      </c>
      <c r="F155" s="62" t="s">
        <v>782</v>
      </c>
    </row>
    <row r="156" spans="1:6">
      <c r="A156" s="1" t="s">
        <v>48</v>
      </c>
      <c r="B156" s="1" t="s">
        <v>608</v>
      </c>
      <c r="C156" s="50" t="s">
        <v>776</v>
      </c>
      <c r="F156" s="62" t="s">
        <v>782</v>
      </c>
    </row>
    <row r="157" spans="1:6">
      <c r="A157" s="1" t="s">
        <v>175</v>
      </c>
      <c r="B157" s="1" t="s">
        <v>608</v>
      </c>
      <c r="C157" s="50" t="s">
        <v>776</v>
      </c>
      <c r="F157" s="62" t="s">
        <v>782</v>
      </c>
    </row>
    <row r="158" spans="1:6">
      <c r="A158" s="1" t="s">
        <v>177</v>
      </c>
      <c r="B158" s="1" t="s">
        <v>608</v>
      </c>
      <c r="C158" s="50" t="s">
        <v>776</v>
      </c>
      <c r="F158" s="62" t="s">
        <v>782</v>
      </c>
    </row>
    <row r="159" spans="1:6">
      <c r="A159" s="1" t="s">
        <v>408</v>
      </c>
      <c r="B159" s="1" t="s">
        <v>608</v>
      </c>
      <c r="C159" s="50" t="s">
        <v>776</v>
      </c>
      <c r="F159" s="62" t="s">
        <v>782</v>
      </c>
    </row>
    <row r="160" spans="1:6">
      <c r="A160" s="1" t="s">
        <v>769</v>
      </c>
      <c r="B160" s="1" t="s">
        <v>608</v>
      </c>
      <c r="C160" s="50" t="s">
        <v>776</v>
      </c>
      <c r="F160" s="62" t="s">
        <v>782</v>
      </c>
    </row>
    <row r="161" spans="1:6">
      <c r="A161" s="1" t="s">
        <v>566</v>
      </c>
      <c r="B161" s="1" t="s">
        <v>608</v>
      </c>
      <c r="C161" s="50" t="s">
        <v>776</v>
      </c>
      <c r="F161" s="62" t="s">
        <v>782</v>
      </c>
    </row>
    <row r="162" spans="1:6">
      <c r="A162" s="1" t="s">
        <v>14</v>
      </c>
      <c r="B162" s="1" t="s">
        <v>608</v>
      </c>
      <c r="C162" s="50" t="s">
        <v>776</v>
      </c>
      <c r="F162" s="62" t="s">
        <v>782</v>
      </c>
    </row>
    <row r="163" spans="1:6">
      <c r="A163" s="1" t="s">
        <v>533</v>
      </c>
      <c r="B163" s="1" t="s">
        <v>611</v>
      </c>
      <c r="C163" s="50" t="s">
        <v>776</v>
      </c>
      <c r="F163" s="62" t="s">
        <v>782</v>
      </c>
    </row>
    <row r="164" spans="1:6">
      <c r="A164" s="1" t="s">
        <v>364</v>
      </c>
      <c r="B164" s="1" t="s">
        <v>615</v>
      </c>
      <c r="C164" s="50" t="s">
        <v>776</v>
      </c>
      <c r="F164" s="62" t="s">
        <v>782</v>
      </c>
    </row>
    <row r="165" spans="1:6">
      <c r="A165" s="1" t="s">
        <v>438</v>
      </c>
      <c r="B165" s="1" t="s">
        <v>615</v>
      </c>
      <c r="C165" s="50" t="s">
        <v>776</v>
      </c>
      <c r="F165" s="62" t="s">
        <v>782</v>
      </c>
    </row>
    <row r="166" spans="1:6">
      <c r="A166" s="1" t="s">
        <v>405</v>
      </c>
      <c r="B166" s="1" t="s">
        <v>615</v>
      </c>
      <c r="C166" s="50" t="s">
        <v>776</v>
      </c>
      <c r="F166" s="62" t="s">
        <v>782</v>
      </c>
    </row>
    <row r="167" spans="1:6">
      <c r="A167" s="1" t="s">
        <v>587</v>
      </c>
      <c r="B167" s="1" t="s">
        <v>615</v>
      </c>
      <c r="C167" s="50" t="s">
        <v>776</v>
      </c>
      <c r="F167" s="62" t="s">
        <v>782</v>
      </c>
    </row>
    <row r="168" spans="1:6">
      <c r="A168" s="1" t="s">
        <v>738</v>
      </c>
      <c r="B168" s="1" t="s">
        <v>615</v>
      </c>
      <c r="C168" s="50" t="s">
        <v>776</v>
      </c>
      <c r="F168" s="62" t="s">
        <v>782</v>
      </c>
    </row>
    <row r="169" spans="1:6">
      <c r="A169" s="1" t="s">
        <v>409</v>
      </c>
      <c r="B169" s="1" t="s">
        <v>615</v>
      </c>
      <c r="C169" s="50" t="s">
        <v>776</v>
      </c>
      <c r="F169" s="62" t="s">
        <v>782</v>
      </c>
    </row>
    <row r="170" spans="1:6">
      <c r="A170" s="1" t="s">
        <v>350</v>
      </c>
      <c r="B170" s="1" t="s">
        <v>610</v>
      </c>
      <c r="C170" s="50" t="s">
        <v>776</v>
      </c>
      <c r="F170" s="62" t="s">
        <v>782</v>
      </c>
    </row>
    <row r="171" spans="1:6">
      <c r="A171" s="1" t="s">
        <v>69</v>
      </c>
      <c r="B171" s="1" t="s">
        <v>610</v>
      </c>
      <c r="C171" s="50" t="s">
        <v>776</v>
      </c>
      <c r="F171" s="62" t="s">
        <v>782</v>
      </c>
    </row>
    <row r="172" spans="1:6">
      <c r="A172" s="1" t="s">
        <v>493</v>
      </c>
      <c r="B172" s="1" t="s">
        <v>610</v>
      </c>
      <c r="C172" s="50" t="s">
        <v>776</v>
      </c>
      <c r="F172" s="62" t="s">
        <v>782</v>
      </c>
    </row>
    <row r="173" spans="1:6">
      <c r="A173" s="1" t="s">
        <v>190</v>
      </c>
      <c r="B173" s="1" t="s">
        <v>610</v>
      </c>
      <c r="C173" s="50" t="s">
        <v>776</v>
      </c>
      <c r="F173" s="62" t="s">
        <v>782</v>
      </c>
    </row>
    <row r="174" spans="1:6">
      <c r="A174" s="1" t="s">
        <v>332</v>
      </c>
      <c r="B174" s="1" t="s">
        <v>610</v>
      </c>
      <c r="C174" s="50" t="s">
        <v>776</v>
      </c>
      <c r="F174" s="62" t="s">
        <v>782</v>
      </c>
    </row>
    <row r="175" spans="1:6">
      <c r="A175" s="1" t="s">
        <v>521</v>
      </c>
      <c r="B175" s="1" t="s">
        <v>610</v>
      </c>
      <c r="C175" s="50" t="s">
        <v>776</v>
      </c>
      <c r="F175" s="62" t="s">
        <v>782</v>
      </c>
    </row>
    <row r="176" spans="1:6">
      <c r="A176" s="1" t="s">
        <v>70</v>
      </c>
      <c r="B176" s="1" t="s">
        <v>610</v>
      </c>
      <c r="C176" s="50" t="s">
        <v>776</v>
      </c>
      <c r="F176" s="62" t="s">
        <v>782</v>
      </c>
    </row>
    <row r="177" spans="1:6">
      <c r="A177" s="1" t="s">
        <v>572</v>
      </c>
      <c r="B177" s="1" t="s">
        <v>610</v>
      </c>
      <c r="C177" s="50" t="s">
        <v>776</v>
      </c>
      <c r="F177" s="62" t="s">
        <v>782</v>
      </c>
    </row>
    <row r="178" spans="1:6">
      <c r="A178" s="1" t="s">
        <v>305</v>
      </c>
      <c r="B178" s="1" t="s">
        <v>610</v>
      </c>
      <c r="C178" s="50" t="s">
        <v>776</v>
      </c>
      <c r="F178" s="62" t="s">
        <v>782</v>
      </c>
    </row>
    <row r="179" spans="1:6">
      <c r="A179" s="1" t="s">
        <v>708</v>
      </c>
      <c r="B179" s="1" t="s">
        <v>610</v>
      </c>
      <c r="C179" s="50" t="s">
        <v>776</v>
      </c>
      <c r="F179" s="62" t="s">
        <v>782</v>
      </c>
    </row>
    <row r="180" spans="1:6">
      <c r="A180" s="1" t="s">
        <v>593</v>
      </c>
      <c r="B180" s="1" t="s">
        <v>610</v>
      </c>
      <c r="C180" s="50" t="s">
        <v>776</v>
      </c>
      <c r="F180" s="62" t="s">
        <v>782</v>
      </c>
    </row>
    <row r="181" spans="1:6">
      <c r="A181" s="1" t="s">
        <v>71</v>
      </c>
      <c r="B181" s="1" t="s">
        <v>610</v>
      </c>
      <c r="C181" s="50" t="s">
        <v>776</v>
      </c>
      <c r="F181" s="62" t="s">
        <v>782</v>
      </c>
    </row>
    <row r="182" spans="1:6">
      <c r="A182" s="1" t="s">
        <v>679</v>
      </c>
      <c r="B182" s="1" t="s">
        <v>613</v>
      </c>
      <c r="C182" s="50" t="s">
        <v>776</v>
      </c>
      <c r="F182" s="62" t="s">
        <v>782</v>
      </c>
    </row>
    <row r="183" spans="1:6">
      <c r="A183" s="1" t="s">
        <v>680</v>
      </c>
      <c r="B183" s="1" t="s">
        <v>613</v>
      </c>
      <c r="C183" s="50" t="s">
        <v>776</v>
      </c>
      <c r="F183" s="62" t="s">
        <v>782</v>
      </c>
    </row>
    <row r="184" spans="1:6">
      <c r="A184" s="1" t="s">
        <v>678</v>
      </c>
      <c r="B184" s="1" t="s">
        <v>613</v>
      </c>
      <c r="C184" s="50" t="s">
        <v>776</v>
      </c>
      <c r="F184" s="62" t="s">
        <v>782</v>
      </c>
    </row>
    <row r="185" spans="1:6">
      <c r="A185" s="1" t="s">
        <v>736</v>
      </c>
      <c r="B185" s="1" t="s">
        <v>614</v>
      </c>
      <c r="C185" s="50" t="s">
        <v>776</v>
      </c>
      <c r="F185" s="62" t="s">
        <v>782</v>
      </c>
    </row>
    <row r="186" spans="1:6">
      <c r="A186" s="1" t="s">
        <v>737</v>
      </c>
      <c r="B186" s="1" t="s">
        <v>614</v>
      </c>
      <c r="C186" s="50" t="s">
        <v>776</v>
      </c>
      <c r="F186" s="62" t="s">
        <v>782</v>
      </c>
    </row>
    <row r="187" spans="1:6">
      <c r="A187" s="1" t="s">
        <v>735</v>
      </c>
      <c r="B187" s="1" t="s">
        <v>614</v>
      </c>
      <c r="C187" s="50" t="s">
        <v>776</v>
      </c>
      <c r="F187" s="62" t="s">
        <v>782</v>
      </c>
    </row>
    <row r="188" spans="1:6">
      <c r="A188" s="1" t="s">
        <v>515</v>
      </c>
      <c r="B188" s="1" t="s">
        <v>614</v>
      </c>
      <c r="C188" s="50" t="s">
        <v>776</v>
      </c>
      <c r="F188" s="62" t="s">
        <v>782</v>
      </c>
    </row>
    <row r="189" spans="1:6">
      <c r="A189" s="1" t="s">
        <v>732</v>
      </c>
      <c r="B189" s="1" t="s">
        <v>614</v>
      </c>
      <c r="C189" s="50" t="s">
        <v>776</v>
      </c>
      <c r="F189" s="62" t="s">
        <v>782</v>
      </c>
    </row>
    <row r="190" spans="1:6">
      <c r="A190" s="1" t="s">
        <v>734</v>
      </c>
      <c r="B190" s="1" t="s">
        <v>614</v>
      </c>
      <c r="C190" s="50" t="s">
        <v>776</v>
      </c>
      <c r="F190" s="62" t="s">
        <v>782</v>
      </c>
    </row>
    <row r="191" spans="1:6">
      <c r="A191" s="1" t="s">
        <v>731</v>
      </c>
      <c r="B191" s="1" t="s">
        <v>614</v>
      </c>
      <c r="C191" s="50" t="s">
        <v>776</v>
      </c>
      <c r="F191" s="62" t="s">
        <v>782</v>
      </c>
    </row>
    <row r="192" spans="1:6">
      <c r="A192" s="1" t="s">
        <v>733</v>
      </c>
      <c r="B192" s="1" t="s">
        <v>614</v>
      </c>
      <c r="C192" s="50" t="s">
        <v>776</v>
      </c>
      <c r="F192" s="62" t="s">
        <v>782</v>
      </c>
    </row>
  </sheetData>
  <autoFilter ref="A5:F192" xr:uid="{00000000-0009-0000-0000-000003000000}"/>
  <sortState ref="A12:G198">
    <sortCondition ref="E12:E198"/>
    <sortCondition ref="D12:D198"/>
    <sortCondition ref="C12:C198"/>
  </sortState>
  <customSheetViews>
    <customSheetView guid="{342038D5-E313-4A7C-9BAB-AA0E44EBACF9}" showAutoFilter="1" state="hidden" topLeftCell="A70">
      <selection activeCell="D87" sqref="D72:D87"/>
      <pageMargins left="0.7" right="0.7" top="0.75" bottom="0.75" header="0.3" footer="0.3"/>
      <pageSetup orientation="portrait" horizontalDpi="0" verticalDpi="0" r:id="rId1"/>
      <autoFilter ref="A5:F192" xr:uid="{00000000-0000-0000-0000-000000000000}"/>
    </customSheetView>
  </customSheetView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191"/>
  <sheetViews>
    <sheetView workbookViewId="0">
      <selection activeCell="F23" sqref="F23"/>
    </sheetView>
  </sheetViews>
  <sheetFormatPr defaultRowHeight="12.75"/>
  <cols>
    <col min="1" max="1" width="63.42578125" customWidth="1"/>
    <col min="2" max="2" width="6.5703125" customWidth="1"/>
    <col min="3" max="3" width="5" customWidth="1"/>
    <col min="4" max="4" width="4.140625" customWidth="1"/>
    <col min="5" max="5" width="11.5703125" customWidth="1"/>
    <col min="6" max="6" width="6.140625" customWidth="1"/>
    <col min="7" max="7" width="8.42578125" customWidth="1"/>
    <col min="8" max="8" width="14" bestFit="1" customWidth="1"/>
    <col min="9" max="9" width="6" customWidth="1"/>
    <col min="10" max="10" width="8" customWidth="1"/>
    <col min="11" max="11" width="12.85546875" bestFit="1" customWidth="1"/>
    <col min="12" max="12" width="14.140625" bestFit="1" customWidth="1"/>
    <col min="13" max="13" width="11.5703125" bestFit="1" customWidth="1"/>
  </cols>
  <sheetData>
    <row r="1" spans="1:2">
      <c r="A1" s="49" t="s">
        <v>773</v>
      </c>
      <c r="B1" t="s">
        <v>774</v>
      </c>
    </row>
    <row r="3" spans="1:2">
      <c r="A3" s="49" t="s">
        <v>750</v>
      </c>
    </row>
    <row r="4" spans="1:2">
      <c r="A4" s="1" t="s">
        <v>309</v>
      </c>
    </row>
    <row r="5" spans="1:2">
      <c r="A5" s="1" t="s">
        <v>308</v>
      </c>
    </row>
    <row r="6" spans="1:2">
      <c r="A6" s="1" t="s">
        <v>325</v>
      </c>
    </row>
    <row r="7" spans="1:2">
      <c r="A7" s="1" t="s">
        <v>350</v>
      </c>
    </row>
    <row r="8" spans="1:2">
      <c r="A8" s="1" t="s">
        <v>69</v>
      </c>
    </row>
    <row r="9" spans="1:2">
      <c r="A9" s="1" t="s">
        <v>686</v>
      </c>
    </row>
    <row r="10" spans="1:2">
      <c r="A10" s="1" t="s">
        <v>21</v>
      </c>
    </row>
    <row r="11" spans="1:2">
      <c r="A11" s="1" t="s">
        <v>491</v>
      </c>
    </row>
    <row r="12" spans="1:2">
      <c r="A12" s="1" t="s">
        <v>74</v>
      </c>
    </row>
    <row r="13" spans="1:2">
      <c r="A13" s="1" t="s">
        <v>726</v>
      </c>
    </row>
    <row r="14" spans="1:2">
      <c r="A14" s="1" t="s">
        <v>660</v>
      </c>
    </row>
    <row r="15" spans="1:2">
      <c r="A15" s="1" t="s">
        <v>17</v>
      </c>
    </row>
    <row r="16" spans="1:2">
      <c r="A16" s="1" t="s">
        <v>679</v>
      </c>
    </row>
    <row r="17" spans="1:1">
      <c r="A17" s="1" t="s">
        <v>15</v>
      </c>
    </row>
    <row r="18" spans="1:1">
      <c r="A18" s="1" t="s">
        <v>183</v>
      </c>
    </row>
    <row r="19" spans="1:1">
      <c r="A19" s="1" t="s">
        <v>493</v>
      </c>
    </row>
    <row r="20" spans="1:1">
      <c r="A20" s="1" t="s">
        <v>736</v>
      </c>
    </row>
    <row r="21" spans="1:1">
      <c r="A21" s="1" t="s">
        <v>761</v>
      </c>
    </row>
    <row r="22" spans="1:1">
      <c r="A22" s="1" t="s">
        <v>665</v>
      </c>
    </row>
    <row r="23" spans="1:1">
      <c r="A23" s="1" t="s">
        <v>737</v>
      </c>
    </row>
    <row r="24" spans="1:1">
      <c r="A24" s="1" t="s">
        <v>690</v>
      </c>
    </row>
    <row r="25" spans="1:1">
      <c r="A25" s="1" t="s">
        <v>696</v>
      </c>
    </row>
    <row r="26" spans="1:1">
      <c r="A26" s="1" t="s">
        <v>697</v>
      </c>
    </row>
    <row r="27" spans="1:1">
      <c r="A27" s="1" t="s">
        <v>745</v>
      </c>
    </row>
    <row r="28" spans="1:1">
      <c r="A28" s="1" t="s">
        <v>700</v>
      </c>
    </row>
    <row r="29" spans="1:1">
      <c r="A29" s="1" t="s">
        <v>324</v>
      </c>
    </row>
    <row r="30" spans="1:1">
      <c r="A30" s="1" t="s">
        <v>190</v>
      </c>
    </row>
    <row r="31" spans="1:1">
      <c r="A31" s="1" t="s">
        <v>16</v>
      </c>
    </row>
    <row r="32" spans="1:1">
      <c r="A32" s="1" t="s">
        <v>657</v>
      </c>
    </row>
    <row r="33" spans="1:1">
      <c r="A33" s="1" t="s">
        <v>656</v>
      </c>
    </row>
    <row r="34" spans="1:1">
      <c r="A34" s="1" t="s">
        <v>497</v>
      </c>
    </row>
    <row r="35" spans="1:1">
      <c r="A35" s="1" t="s">
        <v>499</v>
      </c>
    </row>
    <row r="36" spans="1:1">
      <c r="A36" s="1" t="s">
        <v>723</v>
      </c>
    </row>
    <row r="37" spans="1:1">
      <c r="A37" s="1" t="s">
        <v>10</v>
      </c>
    </row>
    <row r="38" spans="1:1">
      <c r="A38" s="1" t="s">
        <v>381</v>
      </c>
    </row>
    <row r="39" spans="1:1">
      <c r="A39" s="1" t="s">
        <v>7</v>
      </c>
    </row>
    <row r="40" spans="1:1">
      <c r="A40" s="1" t="s">
        <v>11</v>
      </c>
    </row>
    <row r="41" spans="1:1">
      <c r="A41" s="1" t="s">
        <v>6</v>
      </c>
    </row>
    <row r="42" spans="1:1">
      <c r="A42" s="1" t="s">
        <v>317</v>
      </c>
    </row>
    <row r="43" spans="1:1">
      <c r="A43" s="1" t="s">
        <v>435</v>
      </c>
    </row>
    <row r="44" spans="1:1">
      <c r="A44" s="1" t="s">
        <v>652</v>
      </c>
    </row>
    <row r="45" spans="1:1">
      <c r="A45" s="1" t="s">
        <v>721</v>
      </c>
    </row>
    <row r="46" spans="1:1">
      <c r="A46" s="1" t="s">
        <v>709</v>
      </c>
    </row>
    <row r="47" spans="1:1">
      <c r="A47" s="1" t="s">
        <v>712</v>
      </c>
    </row>
    <row r="48" spans="1:1">
      <c r="A48" s="1" t="s">
        <v>8</v>
      </c>
    </row>
    <row r="49" spans="1:1">
      <c r="A49" s="1" t="s">
        <v>364</v>
      </c>
    </row>
    <row r="50" spans="1:1">
      <c r="A50" s="1" t="s">
        <v>334</v>
      </c>
    </row>
    <row r="51" spans="1:1">
      <c r="A51" s="1" t="s">
        <v>727</v>
      </c>
    </row>
    <row r="52" spans="1:1">
      <c r="A52" s="1" t="s">
        <v>728</v>
      </c>
    </row>
    <row r="53" spans="1:1">
      <c r="A53" s="1" t="s">
        <v>668</v>
      </c>
    </row>
    <row r="54" spans="1:1">
      <c r="A54" s="1" t="s">
        <v>703</v>
      </c>
    </row>
    <row r="55" spans="1:1">
      <c r="A55" s="1" t="s">
        <v>332</v>
      </c>
    </row>
    <row r="56" spans="1:1">
      <c r="A56" s="1" t="s">
        <v>689</v>
      </c>
    </row>
    <row r="57" spans="1:1">
      <c r="A57" s="1" t="s">
        <v>438</v>
      </c>
    </row>
    <row r="58" spans="1:1">
      <c r="A58" s="1" t="s">
        <v>348</v>
      </c>
    </row>
    <row r="59" spans="1:1">
      <c r="A59" s="1" t="s">
        <v>713</v>
      </c>
    </row>
    <row r="60" spans="1:1">
      <c r="A60" s="1" t="s">
        <v>331</v>
      </c>
    </row>
    <row r="61" spans="1:1">
      <c r="A61" s="1" t="s">
        <v>735</v>
      </c>
    </row>
    <row r="62" spans="1:1">
      <c r="A62" s="1" t="s">
        <v>513</v>
      </c>
    </row>
    <row r="63" spans="1:1">
      <c r="A63" s="1" t="s">
        <v>515</v>
      </c>
    </row>
    <row r="64" spans="1:1">
      <c r="A64" s="1" t="s">
        <v>742</v>
      </c>
    </row>
    <row r="65" spans="1:1">
      <c r="A65" s="1" t="s">
        <v>647</v>
      </c>
    </row>
    <row r="66" spans="1:1">
      <c r="A66" s="1" t="s">
        <v>687</v>
      </c>
    </row>
    <row r="67" spans="1:1">
      <c r="A67" s="1" t="s">
        <v>688</v>
      </c>
    </row>
    <row r="68" spans="1:1">
      <c r="A68" s="1" t="s">
        <v>719</v>
      </c>
    </row>
    <row r="69" spans="1:1">
      <c r="A69" s="1" t="s">
        <v>705</v>
      </c>
    </row>
    <row r="70" spans="1:1">
      <c r="A70" s="1" t="s">
        <v>682</v>
      </c>
    </row>
    <row r="71" spans="1:1">
      <c r="A71" s="1" t="s">
        <v>667</v>
      </c>
    </row>
    <row r="72" spans="1:1">
      <c r="A72" s="1" t="s">
        <v>666</v>
      </c>
    </row>
    <row r="73" spans="1:1">
      <c r="A73" s="1" t="s">
        <v>658</v>
      </c>
    </row>
    <row r="74" spans="1:1">
      <c r="A74" s="1" t="s">
        <v>661</v>
      </c>
    </row>
    <row r="75" spans="1:1">
      <c r="A75" s="1" t="s">
        <v>5</v>
      </c>
    </row>
    <row r="76" spans="1:1">
      <c r="A76" s="1" t="s">
        <v>521</v>
      </c>
    </row>
    <row r="77" spans="1:1">
      <c r="A77" s="1" t="s">
        <v>760</v>
      </c>
    </row>
    <row r="78" spans="1:1">
      <c r="A78" s="1" t="s">
        <v>718</v>
      </c>
    </row>
    <row r="79" spans="1:1">
      <c r="A79" s="1" t="s">
        <v>681</v>
      </c>
    </row>
    <row r="80" spans="1:1">
      <c r="A80" s="1" t="s">
        <v>75</v>
      </c>
    </row>
    <row r="81" spans="1:1">
      <c r="A81" s="1" t="s">
        <v>9</v>
      </c>
    </row>
    <row r="82" spans="1:1">
      <c r="A82" s="1" t="s">
        <v>739</v>
      </c>
    </row>
    <row r="83" spans="1:1">
      <c r="A83" s="1" t="s">
        <v>62</v>
      </c>
    </row>
    <row r="84" spans="1:1">
      <c r="A84" s="1" t="s">
        <v>748</v>
      </c>
    </row>
    <row r="85" spans="1:1">
      <c r="A85" s="1" t="s">
        <v>767</v>
      </c>
    </row>
    <row r="86" spans="1:1">
      <c r="A86" s="1" t="s">
        <v>79</v>
      </c>
    </row>
    <row r="87" spans="1:1">
      <c r="A87" s="1" t="s">
        <v>732</v>
      </c>
    </row>
    <row r="88" spans="1:1">
      <c r="A88" s="1" t="s">
        <v>670</v>
      </c>
    </row>
    <row r="89" spans="1:1">
      <c r="A89" s="1" t="s">
        <v>529</v>
      </c>
    </row>
    <row r="90" spans="1:1">
      <c r="A90" s="1" t="s">
        <v>669</v>
      </c>
    </row>
    <row r="91" spans="1:1">
      <c r="A91" s="1" t="s">
        <v>59</v>
      </c>
    </row>
    <row r="92" spans="1:1">
      <c r="A92" s="1" t="s">
        <v>747</v>
      </c>
    </row>
    <row r="93" spans="1:1">
      <c r="A93" s="1" t="s">
        <v>691</v>
      </c>
    </row>
    <row r="94" spans="1:1">
      <c r="A94" s="1" t="s">
        <v>407</v>
      </c>
    </row>
    <row r="95" spans="1:1">
      <c r="A95" s="1" t="s">
        <v>372</v>
      </c>
    </row>
    <row r="96" spans="1:1">
      <c r="A96" s="1" t="s">
        <v>672</v>
      </c>
    </row>
    <row r="97" spans="1:1">
      <c r="A97" s="1" t="s">
        <v>531</v>
      </c>
    </row>
    <row r="98" spans="1:1">
      <c r="A98" s="1" t="s">
        <v>78</v>
      </c>
    </row>
    <row r="99" spans="1:1">
      <c r="A99" s="1" t="s">
        <v>692</v>
      </c>
    </row>
    <row r="100" spans="1:1">
      <c r="A100" s="1" t="s">
        <v>533</v>
      </c>
    </row>
    <row r="101" spans="1:1">
      <c r="A101" s="1" t="s">
        <v>315</v>
      </c>
    </row>
    <row r="102" spans="1:1">
      <c r="A102" s="1" t="s">
        <v>725</v>
      </c>
    </row>
    <row r="103" spans="1:1">
      <c r="A103" s="1" t="s">
        <v>734</v>
      </c>
    </row>
    <row r="104" spans="1:1">
      <c r="A104" s="1" t="s">
        <v>699</v>
      </c>
    </row>
    <row r="105" spans="1:1">
      <c r="A105" s="1" t="s">
        <v>698</v>
      </c>
    </row>
    <row r="106" spans="1:1">
      <c r="A106" s="1" t="s">
        <v>70</v>
      </c>
    </row>
    <row r="107" spans="1:1">
      <c r="A107" s="1" t="s">
        <v>650</v>
      </c>
    </row>
    <row r="108" spans="1:1">
      <c r="A108" s="1" t="s">
        <v>4</v>
      </c>
    </row>
    <row r="109" spans="1:1">
      <c r="A109" s="1" t="s">
        <v>56</v>
      </c>
    </row>
    <row r="110" spans="1:1">
      <c r="A110" s="1" t="s">
        <v>740</v>
      </c>
    </row>
    <row r="111" spans="1:1">
      <c r="A111" s="1" t="s">
        <v>57</v>
      </c>
    </row>
    <row r="112" spans="1:1">
      <c r="A112" s="1" t="s">
        <v>744</v>
      </c>
    </row>
    <row r="113" spans="1:1">
      <c r="A113" s="1" t="s">
        <v>731</v>
      </c>
    </row>
    <row r="114" spans="1:1">
      <c r="A114" s="1" t="s">
        <v>545</v>
      </c>
    </row>
    <row r="115" spans="1:1">
      <c r="A115" s="1" t="s">
        <v>741</v>
      </c>
    </row>
    <row r="116" spans="1:1">
      <c r="A116" s="1" t="s">
        <v>64</v>
      </c>
    </row>
    <row r="117" spans="1:1">
      <c r="A117" s="1" t="s">
        <v>765</v>
      </c>
    </row>
    <row r="118" spans="1:1">
      <c r="A118" s="1" t="s">
        <v>400</v>
      </c>
    </row>
    <row r="119" spans="1:1">
      <c r="A119" s="1" t="s">
        <v>181</v>
      </c>
    </row>
    <row r="120" spans="1:1">
      <c r="A120" s="1" t="s">
        <v>402</v>
      </c>
    </row>
    <row r="121" spans="1:1">
      <c r="A121" s="1" t="s">
        <v>189</v>
      </c>
    </row>
    <row r="122" spans="1:1">
      <c r="A122" s="1" t="s">
        <v>547</v>
      </c>
    </row>
    <row r="123" spans="1:1">
      <c r="A123" s="1" t="s">
        <v>743</v>
      </c>
    </row>
    <row r="124" spans="1:1">
      <c r="A124" s="1" t="s">
        <v>766</v>
      </c>
    </row>
    <row r="125" spans="1:1">
      <c r="A125" s="1" t="s">
        <v>764</v>
      </c>
    </row>
    <row r="126" spans="1:1">
      <c r="A126" s="1" t="s">
        <v>762</v>
      </c>
    </row>
    <row r="127" spans="1:1">
      <c r="A127" s="1" t="s">
        <v>48</v>
      </c>
    </row>
    <row r="128" spans="1:1">
      <c r="A128" s="1" t="s">
        <v>175</v>
      </c>
    </row>
    <row r="129" spans="1:1">
      <c r="A129" s="1" t="s">
        <v>177</v>
      </c>
    </row>
    <row r="130" spans="1:1">
      <c r="A130" s="1" t="s">
        <v>408</v>
      </c>
    </row>
    <row r="131" spans="1:1">
      <c r="A131" s="1" t="s">
        <v>769</v>
      </c>
    </row>
    <row r="132" spans="1:1">
      <c r="A132" s="1" t="s">
        <v>763</v>
      </c>
    </row>
    <row r="133" spans="1:1">
      <c r="A133" s="1" t="s">
        <v>749</v>
      </c>
    </row>
    <row r="134" spans="1:1">
      <c r="A134" s="1" t="s">
        <v>733</v>
      </c>
    </row>
    <row r="135" spans="1:1">
      <c r="A135" s="1" t="s">
        <v>81</v>
      </c>
    </row>
    <row r="136" spans="1:1">
      <c r="A136" s="1" t="s">
        <v>554</v>
      </c>
    </row>
    <row r="137" spans="1:1">
      <c r="A137" s="1" t="s">
        <v>322</v>
      </c>
    </row>
    <row r="138" spans="1:1">
      <c r="A138" s="1" t="s">
        <v>323</v>
      </c>
    </row>
    <row r="139" spans="1:1">
      <c r="A139" s="1" t="s">
        <v>746</v>
      </c>
    </row>
    <row r="140" spans="1:1">
      <c r="A140" s="1" t="s">
        <v>566</v>
      </c>
    </row>
    <row r="141" spans="1:1">
      <c r="A141" s="1" t="s">
        <v>662</v>
      </c>
    </row>
    <row r="142" spans="1:1">
      <c r="A142" s="1" t="s">
        <v>694</v>
      </c>
    </row>
    <row r="143" spans="1:1">
      <c r="A143" s="1" t="s">
        <v>695</v>
      </c>
    </row>
    <row r="144" spans="1:1">
      <c r="A144" s="1" t="s">
        <v>720</v>
      </c>
    </row>
    <row r="145" spans="1:1">
      <c r="A145" s="1" t="s">
        <v>572</v>
      </c>
    </row>
    <row r="146" spans="1:1">
      <c r="A146" s="1" t="s">
        <v>659</v>
      </c>
    </row>
    <row r="147" spans="1:1">
      <c r="A147" s="1" t="s">
        <v>68</v>
      </c>
    </row>
    <row r="148" spans="1:1">
      <c r="A148" s="1" t="s">
        <v>305</v>
      </c>
    </row>
    <row r="149" spans="1:1">
      <c r="A149" s="1" t="s">
        <v>702</v>
      </c>
    </row>
    <row r="150" spans="1:1">
      <c r="A150" s="1" t="s">
        <v>715</v>
      </c>
    </row>
    <row r="151" spans="1:1">
      <c r="A151" s="1" t="s">
        <v>706</v>
      </c>
    </row>
    <row r="152" spans="1:1">
      <c r="A152" s="1" t="s">
        <v>14</v>
      </c>
    </row>
    <row r="153" spans="1:1">
      <c r="A153" s="1" t="s">
        <v>77</v>
      </c>
    </row>
    <row r="154" spans="1:1">
      <c r="A154" s="1" t="s">
        <v>707</v>
      </c>
    </row>
    <row r="155" spans="1:1">
      <c r="A155" s="1" t="s">
        <v>680</v>
      </c>
    </row>
    <row r="156" spans="1:1">
      <c r="A156" s="1" t="s">
        <v>676</v>
      </c>
    </row>
    <row r="157" spans="1:1">
      <c r="A157" s="1" t="s">
        <v>674</v>
      </c>
    </row>
    <row r="158" spans="1:1">
      <c r="A158" s="1" t="s">
        <v>675</v>
      </c>
    </row>
    <row r="159" spans="1:1">
      <c r="A159" s="1" t="s">
        <v>768</v>
      </c>
    </row>
    <row r="160" spans="1:1">
      <c r="A160" s="1" t="s">
        <v>717</v>
      </c>
    </row>
    <row r="161" spans="1:1">
      <c r="A161" s="1" t="s">
        <v>710</v>
      </c>
    </row>
    <row r="162" spans="1:1">
      <c r="A162" s="1" t="s">
        <v>714</v>
      </c>
    </row>
    <row r="163" spans="1:1">
      <c r="A163" s="1" t="s">
        <v>724</v>
      </c>
    </row>
    <row r="164" spans="1:1">
      <c r="A164" s="1" t="s">
        <v>711</v>
      </c>
    </row>
    <row r="165" spans="1:1">
      <c r="A165" s="1" t="s">
        <v>729</v>
      </c>
    </row>
    <row r="166" spans="1:1">
      <c r="A166" s="1" t="s">
        <v>730</v>
      </c>
    </row>
    <row r="167" spans="1:1">
      <c r="A167" s="1" t="s">
        <v>405</v>
      </c>
    </row>
    <row r="168" spans="1:1">
      <c r="A168" s="1" t="s">
        <v>312</v>
      </c>
    </row>
    <row r="169" spans="1:1">
      <c r="A169" s="1" t="s">
        <v>188</v>
      </c>
    </row>
    <row r="170" spans="1:1">
      <c r="A170" s="1" t="s">
        <v>587</v>
      </c>
    </row>
    <row r="171" spans="1:1">
      <c r="A171" s="1" t="s">
        <v>716</v>
      </c>
    </row>
    <row r="172" spans="1:1">
      <c r="A172" s="1" t="s">
        <v>178</v>
      </c>
    </row>
    <row r="173" spans="1:1">
      <c r="A173" s="1" t="s">
        <v>13</v>
      </c>
    </row>
    <row r="174" spans="1:1">
      <c r="A174" s="1" t="s">
        <v>171</v>
      </c>
    </row>
    <row r="175" spans="1:1">
      <c r="A175" s="1" t="s">
        <v>738</v>
      </c>
    </row>
    <row r="176" spans="1:1">
      <c r="A176" s="1" t="s">
        <v>693</v>
      </c>
    </row>
    <row r="177" spans="1:1">
      <c r="A177" s="1" t="s">
        <v>683</v>
      </c>
    </row>
    <row r="178" spans="1:1">
      <c r="A178" s="1" t="s">
        <v>708</v>
      </c>
    </row>
    <row r="179" spans="1:1">
      <c r="A179" s="1" t="s">
        <v>701</v>
      </c>
    </row>
    <row r="180" spans="1:1">
      <c r="A180" s="1" t="s">
        <v>593</v>
      </c>
    </row>
    <row r="181" spans="1:1">
      <c r="A181" s="1" t="s">
        <v>678</v>
      </c>
    </row>
    <row r="182" spans="1:1">
      <c r="A182" s="1" t="s">
        <v>409</v>
      </c>
    </row>
    <row r="183" spans="1:1">
      <c r="A183" s="1" t="s">
        <v>601</v>
      </c>
    </row>
    <row r="184" spans="1:1">
      <c r="A184" s="1" t="s">
        <v>310</v>
      </c>
    </row>
    <row r="185" spans="1:1">
      <c r="A185" s="1" t="s">
        <v>673</v>
      </c>
    </row>
    <row r="186" spans="1:1">
      <c r="A186" s="1" t="s">
        <v>685</v>
      </c>
    </row>
    <row r="187" spans="1:1">
      <c r="A187" s="1" t="s">
        <v>722</v>
      </c>
    </row>
    <row r="188" spans="1:1">
      <c r="A188" s="1" t="s">
        <v>338</v>
      </c>
    </row>
    <row r="189" spans="1:1">
      <c r="A189" s="1" t="s">
        <v>704</v>
      </c>
    </row>
    <row r="190" spans="1:1">
      <c r="A190" s="1" t="s">
        <v>71</v>
      </c>
    </row>
    <row r="191" spans="1:1">
      <c r="A191" s="1" t="s">
        <v>751</v>
      </c>
    </row>
  </sheetData>
  <customSheetViews>
    <customSheetView guid="{342038D5-E313-4A7C-9BAB-AA0E44EBACF9}" state="hidden">
      <selection activeCell="F23" sqref="F23"/>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3:A11"/>
  <sheetViews>
    <sheetView workbookViewId="0">
      <selection activeCell="F14" sqref="F14"/>
    </sheetView>
  </sheetViews>
  <sheetFormatPr defaultRowHeight="12.75"/>
  <cols>
    <col min="1" max="1" width="13.85546875" customWidth="1"/>
  </cols>
  <sheetData>
    <row r="3" spans="1:1">
      <c r="A3" s="49" t="s">
        <v>750</v>
      </c>
    </row>
    <row r="4" spans="1:1">
      <c r="A4" s="1" t="s">
        <v>754</v>
      </c>
    </row>
    <row r="5" spans="1:1">
      <c r="A5" s="1" t="s">
        <v>755</v>
      </c>
    </row>
    <row r="6" spans="1:1">
      <c r="A6" s="1" t="s">
        <v>758</v>
      </c>
    </row>
    <row r="7" spans="1:1">
      <c r="A7" s="1" t="s">
        <v>609</v>
      </c>
    </row>
    <row r="8" spans="1:1">
      <c r="A8" s="1" t="s">
        <v>608</v>
      </c>
    </row>
    <row r="9" spans="1:1">
      <c r="A9" s="1" t="s">
        <v>759</v>
      </c>
    </row>
    <row r="10" spans="1:1">
      <c r="A10" s="1" t="s">
        <v>757</v>
      </c>
    </row>
    <row r="11" spans="1:1">
      <c r="A11" s="1" t="s">
        <v>751</v>
      </c>
    </row>
  </sheetData>
  <customSheetViews>
    <customSheetView guid="{342038D5-E313-4A7C-9BAB-AA0E44EBACF9}" state="hidden">
      <selection activeCell="F14" sqref="F1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autoPageBreaks="0"/>
  </sheetPr>
  <dimension ref="A1:BA496"/>
  <sheetViews>
    <sheetView tabSelected="1" zoomScale="82" zoomScaleNormal="82" workbookViewId="0">
      <pane xSplit="2" ySplit="9" topLeftCell="C16" activePane="bottomRight" state="frozen"/>
      <selection pane="topRight" activeCell="C1" sqref="C1"/>
      <selection pane="bottomLeft" activeCell="A10" sqref="A10"/>
      <selection pane="bottomRight" activeCell="J15" sqref="J15"/>
    </sheetView>
  </sheetViews>
  <sheetFormatPr defaultColWidth="76.42578125" defaultRowHeight="12.75" outlineLevelCol="1"/>
  <cols>
    <col min="1" max="1" width="38" style="455" customWidth="1"/>
    <col min="2" max="2" width="10.85546875" style="456" customWidth="1"/>
    <col min="3" max="3" width="8.140625" style="457" customWidth="1"/>
    <col min="4" max="4" width="13.42578125" style="457" customWidth="1"/>
    <col min="5" max="5" width="7.5703125" style="477" customWidth="1"/>
    <col min="6" max="6" width="36.5703125" style="477" hidden="1" customWidth="1"/>
    <col min="7" max="7" width="36.5703125" style="457" hidden="1" customWidth="1"/>
    <col min="8" max="8" width="37.5703125" style="457" hidden="1" customWidth="1"/>
    <col min="9" max="9" width="31" style="457" hidden="1" customWidth="1"/>
    <col min="10" max="10" width="36.28515625" style="457" customWidth="1"/>
    <col min="11" max="11" width="69.85546875" style="457" customWidth="1"/>
    <col min="12" max="12" width="12" style="458" customWidth="1"/>
    <col min="13" max="13" width="3.5703125" style="458" customWidth="1"/>
    <col min="14" max="14" width="6.140625" style="458" hidden="1" customWidth="1"/>
    <col min="15" max="15" width="17.140625" style="459" customWidth="1"/>
    <col min="16" max="16" width="3.85546875" style="458" customWidth="1"/>
    <col min="17" max="17" width="7.140625" style="459" hidden="1" customWidth="1"/>
    <col min="18" max="18" width="18" style="409" customWidth="1"/>
    <col min="19" max="19" width="3.85546875" style="458" customWidth="1"/>
    <col min="20" max="20" width="6.140625" style="409" hidden="1" customWidth="1"/>
    <col min="21" max="21" width="18.140625" style="409" customWidth="1"/>
    <col min="22" max="22" width="6.140625" style="458" customWidth="1"/>
    <col min="23" max="23" width="5.5703125" style="409" hidden="1" customWidth="1"/>
    <col min="24" max="24" width="6.140625" style="409" hidden="1" customWidth="1"/>
    <col min="25" max="25" width="7.42578125" style="414" customWidth="1"/>
    <col min="26" max="26" width="10.140625" style="409" hidden="1" customWidth="1" outlineLevel="1"/>
    <col min="27" max="27" width="8.42578125" style="409" hidden="1" customWidth="1" outlineLevel="1"/>
    <col min="28" max="28" width="5.5703125" style="409" hidden="1" customWidth="1" outlineLevel="1"/>
    <col min="29" max="29" width="5.140625" style="409" hidden="1" customWidth="1" outlineLevel="1"/>
    <col min="30" max="31" width="6.140625" style="409" hidden="1" customWidth="1" outlineLevel="1"/>
    <col min="32" max="32" width="6.42578125" style="460" hidden="1" customWidth="1" outlineLevel="1"/>
    <col min="33" max="33" width="1" style="460" hidden="1" customWidth="1" outlineLevel="1"/>
    <col min="34" max="34" width="2.5703125" style="308" customWidth="1" collapsed="1"/>
    <col min="35" max="35" width="7" style="460" hidden="1" customWidth="1" outlineLevel="1"/>
    <col min="36" max="36" width="7.5703125" style="460" hidden="1" customWidth="1" outlineLevel="1"/>
    <col min="37" max="37" width="7.42578125" style="460" hidden="1" customWidth="1" outlineLevel="1"/>
    <col min="38" max="38" width="6.5703125" style="460" hidden="1" customWidth="1" outlineLevel="1"/>
    <col min="39" max="39" width="7.140625" style="460" hidden="1" customWidth="1" outlineLevel="1"/>
    <col min="40" max="40" width="9" style="460" hidden="1" customWidth="1" outlineLevel="1"/>
    <col min="41" max="41" width="7.42578125" style="460" hidden="1" customWidth="1" outlineLevel="1"/>
    <col min="42" max="42" width="8.140625" style="460" hidden="1" customWidth="1" outlineLevel="1"/>
    <col min="43" max="43" width="5.140625" style="460" hidden="1" customWidth="1" outlineLevel="1"/>
    <col min="44" max="44" width="19" style="409" bestFit="1" customWidth="1" collapsed="1"/>
    <col min="45" max="45" width="11.42578125" style="208" hidden="1" customWidth="1" outlineLevel="1"/>
    <col min="46" max="46" width="10.42578125" style="208" hidden="1" customWidth="1" outlineLevel="1"/>
    <col min="47" max="47" width="9.5703125" style="208" hidden="1" customWidth="1" outlineLevel="1"/>
    <col min="48" max="48" width="10.42578125" style="461" customWidth="1" collapsed="1"/>
    <col min="49" max="50" width="7" style="209" hidden="1" customWidth="1"/>
    <col min="51" max="52" width="7" style="210" hidden="1" customWidth="1"/>
    <col min="53" max="53" width="76.42578125" style="195"/>
    <col min="54" max="16384" width="76.42578125" style="209"/>
  </cols>
  <sheetData>
    <row r="1" spans="1:53" s="200" customFormat="1">
      <c r="A1" s="545" t="s">
        <v>12</v>
      </c>
      <c r="B1" s="578" t="s">
        <v>1346</v>
      </c>
      <c r="C1" s="578"/>
      <c r="D1" s="462"/>
      <c r="E1" s="191"/>
      <c r="F1" s="479"/>
      <c r="G1" s="191"/>
      <c r="H1" s="479"/>
      <c r="I1" s="500"/>
      <c r="J1" s="537"/>
      <c r="K1" s="546"/>
      <c r="L1" s="192"/>
      <c r="M1" s="192"/>
      <c r="N1" s="193"/>
      <c r="O1" s="193"/>
      <c r="P1" s="192"/>
      <c r="Q1" s="194"/>
      <c r="R1" s="194"/>
      <c r="S1" s="192"/>
      <c r="T1" s="195"/>
      <c r="U1" s="195"/>
      <c r="V1" s="192"/>
      <c r="W1" s="195"/>
      <c r="X1" s="195"/>
      <c r="Y1" s="195"/>
      <c r="Z1" s="196"/>
      <c r="AA1" s="195"/>
      <c r="AB1" s="195"/>
      <c r="AC1" s="195"/>
      <c r="AD1" s="195"/>
      <c r="AE1" s="195"/>
      <c r="AF1" s="195"/>
      <c r="AG1" s="197"/>
      <c r="AH1" s="197"/>
      <c r="AI1" s="197"/>
      <c r="AJ1" s="197"/>
      <c r="AK1" s="197"/>
      <c r="AL1" s="197"/>
      <c r="AM1" s="197"/>
      <c r="AN1" s="197"/>
      <c r="AO1" s="197"/>
      <c r="AP1" s="197"/>
      <c r="AQ1" s="197"/>
      <c r="AR1" s="197"/>
      <c r="AS1" s="195"/>
      <c r="AT1" s="198"/>
      <c r="AU1" s="198"/>
      <c r="AV1" s="199" t="s">
        <v>1049</v>
      </c>
      <c r="AY1" s="201"/>
      <c r="AZ1" s="201"/>
      <c r="BA1" s="195"/>
    </row>
    <row r="2" spans="1:53" s="200" customFormat="1">
      <c r="A2" s="202" t="s">
        <v>170</v>
      </c>
      <c r="B2" s="579">
        <v>43021</v>
      </c>
      <c r="C2" s="579"/>
      <c r="D2" s="463"/>
      <c r="E2" s="203"/>
      <c r="F2" s="203"/>
      <c r="G2" s="203"/>
      <c r="H2" s="203"/>
      <c r="I2" s="203"/>
      <c r="J2" s="203"/>
      <c r="K2" s="203"/>
      <c r="L2" s="192"/>
      <c r="M2" s="192"/>
      <c r="N2" s="193"/>
      <c r="O2" s="193"/>
      <c r="P2" s="192"/>
      <c r="Q2" s="194"/>
      <c r="R2" s="194"/>
      <c r="S2" s="192"/>
      <c r="T2" s="195"/>
      <c r="U2" s="195"/>
      <c r="V2" s="192"/>
      <c r="W2" s="195"/>
      <c r="X2" s="195"/>
      <c r="Y2" s="195"/>
      <c r="Z2" s="196"/>
      <c r="AA2" s="195"/>
      <c r="AB2" s="195"/>
      <c r="AC2" s="195"/>
      <c r="AD2" s="195"/>
      <c r="AE2" s="195"/>
      <c r="AF2" s="195"/>
      <c r="AG2" s="197"/>
      <c r="AH2" s="197"/>
      <c r="AI2" s="197"/>
      <c r="AJ2" s="197"/>
      <c r="AK2" s="197"/>
      <c r="AL2" s="197"/>
      <c r="AM2" s="197"/>
      <c r="AN2" s="197"/>
      <c r="AO2" s="197"/>
      <c r="AP2" s="197"/>
      <c r="AQ2" s="197"/>
      <c r="AR2" s="197"/>
      <c r="AS2" s="195"/>
      <c r="AT2" s="198"/>
      <c r="AU2" s="198"/>
      <c r="AV2" s="204" t="s">
        <v>1057</v>
      </c>
      <c r="AY2" s="201"/>
      <c r="AZ2" s="201"/>
      <c r="BA2" s="195"/>
    </row>
    <row r="3" spans="1:53" s="200" customFormat="1">
      <c r="A3" s="202" t="s">
        <v>83</v>
      </c>
      <c r="B3" s="579">
        <v>43014</v>
      </c>
      <c r="C3" s="579"/>
      <c r="D3" s="463"/>
      <c r="E3" s="203"/>
      <c r="F3" s="203"/>
      <c r="G3" s="203"/>
      <c r="H3" s="203"/>
      <c r="I3" s="203"/>
      <c r="J3" s="203"/>
      <c r="K3" s="203"/>
      <c r="L3" s="192"/>
      <c r="M3" s="192"/>
      <c r="N3" s="193"/>
      <c r="O3" s="193"/>
      <c r="P3" s="192"/>
      <c r="Q3" s="194"/>
      <c r="R3" s="194"/>
      <c r="S3" s="192"/>
      <c r="T3" s="195"/>
      <c r="U3" s="195"/>
      <c r="V3" s="192"/>
      <c r="W3" s="195"/>
      <c r="X3" s="195"/>
      <c r="Y3" s="195"/>
      <c r="Z3" s="196"/>
      <c r="AA3" s="195"/>
      <c r="AB3" s="195"/>
      <c r="AC3" s="195"/>
      <c r="AD3" s="195"/>
      <c r="AE3" s="195"/>
      <c r="AF3" s="195"/>
      <c r="AG3" s="197"/>
      <c r="AH3" s="197"/>
      <c r="AI3" s="197"/>
      <c r="AJ3" s="197"/>
      <c r="AK3" s="197"/>
      <c r="AL3" s="197"/>
      <c r="AM3" s="197"/>
      <c r="AN3" s="197"/>
      <c r="AO3" s="197"/>
      <c r="AP3" s="197"/>
      <c r="AQ3" s="197"/>
      <c r="AR3" s="197"/>
      <c r="AS3" s="195"/>
      <c r="AT3" s="198"/>
      <c r="AU3" s="198"/>
      <c r="AV3" s="205" t="s">
        <v>1456</v>
      </c>
      <c r="AY3" s="201"/>
      <c r="AZ3" s="201"/>
      <c r="BA3" s="195"/>
    </row>
    <row r="4" spans="1:53" s="200" customFormat="1">
      <c r="A4" s="202" t="s">
        <v>333</v>
      </c>
      <c r="B4" s="579">
        <v>43020</v>
      </c>
      <c r="C4" s="579"/>
      <c r="D4" s="463"/>
      <c r="E4" s="203"/>
      <c r="F4" s="203"/>
      <c r="G4" s="203"/>
      <c r="H4" s="203"/>
      <c r="I4" s="203"/>
      <c r="J4" s="203"/>
      <c r="K4" s="203"/>
      <c r="L4" s="192"/>
      <c r="M4" s="192"/>
      <c r="N4" s="193"/>
      <c r="O4" s="193"/>
      <c r="P4" s="192"/>
      <c r="Q4" s="194"/>
      <c r="R4" s="194"/>
      <c r="S4" s="192"/>
      <c r="T4" s="195"/>
      <c r="U4" s="195"/>
      <c r="V4" s="192"/>
      <c r="W4" s="195"/>
      <c r="X4" s="195"/>
      <c r="Y4" s="195"/>
      <c r="Z4" s="196"/>
      <c r="AA4" s="195"/>
      <c r="AB4" s="195"/>
      <c r="AC4" s="195"/>
      <c r="AD4" s="195"/>
      <c r="AE4" s="195"/>
      <c r="AF4" s="195"/>
      <c r="AG4" s="197"/>
      <c r="AH4" s="197"/>
      <c r="AI4" s="197"/>
      <c r="AJ4" s="197"/>
      <c r="AK4" s="197"/>
      <c r="AL4" s="197"/>
      <c r="AM4" s="197"/>
      <c r="AN4" s="197"/>
      <c r="AO4" s="197"/>
      <c r="AP4" s="197"/>
      <c r="AQ4" s="197"/>
      <c r="AR4" s="197"/>
      <c r="AS4" s="195"/>
      <c r="AT4" s="198"/>
      <c r="AU4" s="198"/>
      <c r="AV4" s="206"/>
      <c r="AY4" s="201"/>
      <c r="AZ4" s="201"/>
      <c r="BA4" s="195"/>
    </row>
    <row r="5" spans="1:53" s="200" customFormat="1">
      <c r="A5" s="202" t="s">
        <v>351</v>
      </c>
      <c r="B5" s="580">
        <v>43021</v>
      </c>
      <c r="C5" s="580"/>
      <c r="D5" s="463"/>
      <c r="E5" s="203"/>
      <c r="F5" s="203"/>
      <c r="G5" s="203"/>
      <c r="H5" s="203"/>
      <c r="I5" s="203"/>
      <c r="J5" s="203"/>
      <c r="K5" s="203"/>
      <c r="L5" s="207"/>
      <c r="M5" s="207"/>
      <c r="N5" s="193"/>
      <c r="O5" s="193"/>
      <c r="P5" s="207"/>
      <c r="Q5" s="194"/>
      <c r="R5" s="194"/>
      <c r="S5" s="207"/>
      <c r="T5" s="195"/>
      <c r="U5" s="195"/>
      <c r="V5" s="207"/>
      <c r="W5" s="195"/>
      <c r="X5" s="195"/>
      <c r="Y5" s="195"/>
      <c r="Z5" s="196"/>
      <c r="AA5" s="195"/>
      <c r="AB5" s="195"/>
      <c r="AC5" s="195"/>
      <c r="AD5" s="195"/>
      <c r="AE5" s="195"/>
      <c r="AF5" s="195"/>
      <c r="AG5" s="197"/>
      <c r="AH5" s="197"/>
      <c r="AI5" s="197"/>
      <c r="AJ5" s="197"/>
      <c r="AK5" s="197"/>
      <c r="AL5" s="197"/>
      <c r="AM5" s="197"/>
      <c r="AN5" s="197"/>
      <c r="AO5" s="197"/>
      <c r="AP5" s="197"/>
      <c r="AQ5" s="197"/>
      <c r="AR5" s="197"/>
      <c r="AS5" s="195"/>
      <c r="AT5" s="198"/>
      <c r="AU5" s="198"/>
      <c r="AV5" s="206"/>
      <c r="AY5" s="201"/>
      <c r="AZ5" s="201"/>
      <c r="BA5" s="195"/>
    </row>
    <row r="6" spans="1:53" ht="16.5" customHeight="1" thickBot="1">
      <c r="A6" s="491" t="s">
        <v>411</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3"/>
      <c r="AK6" s="493"/>
      <c r="AL6" s="493"/>
      <c r="AM6" s="493"/>
      <c r="AN6" s="492"/>
      <c r="AO6" s="492"/>
      <c r="AP6" s="492"/>
      <c r="AQ6" s="492"/>
      <c r="AR6" s="494"/>
      <c r="AV6" s="206"/>
    </row>
    <row r="7" spans="1:53" ht="60" customHeight="1">
      <c r="A7" s="481" t="s">
        <v>771</v>
      </c>
      <c r="B7" s="482" t="s">
        <v>1354</v>
      </c>
      <c r="C7" s="482" t="s">
        <v>1348</v>
      </c>
      <c r="D7" s="483" t="s">
        <v>436</v>
      </c>
      <c r="E7" s="482" t="s">
        <v>1503</v>
      </c>
      <c r="F7" s="482" t="s">
        <v>1350</v>
      </c>
      <c r="G7" s="484" t="s">
        <v>1350</v>
      </c>
      <c r="H7" s="484" t="s">
        <v>1350</v>
      </c>
      <c r="I7" s="484" t="s">
        <v>1350</v>
      </c>
      <c r="J7" s="484" t="s">
        <v>1350</v>
      </c>
      <c r="K7" s="484" t="s">
        <v>1350</v>
      </c>
      <c r="L7" s="482" t="s">
        <v>422</v>
      </c>
      <c r="M7" s="482" t="s">
        <v>1358</v>
      </c>
      <c r="N7" s="485"/>
      <c r="O7" s="486" t="s">
        <v>421</v>
      </c>
      <c r="P7" s="482" t="s">
        <v>1358</v>
      </c>
      <c r="Q7" s="485"/>
      <c r="R7" s="482" t="s">
        <v>441</v>
      </c>
      <c r="S7" s="482" t="s">
        <v>1358</v>
      </c>
      <c r="T7" s="485"/>
      <c r="U7" s="482" t="s">
        <v>440</v>
      </c>
      <c r="V7" s="482" t="s">
        <v>1358</v>
      </c>
      <c r="W7" s="482"/>
      <c r="X7" s="485"/>
      <c r="Y7" s="487" t="s">
        <v>781</v>
      </c>
      <c r="Z7" s="488" t="s">
        <v>1000</v>
      </c>
      <c r="AA7" s="488" t="s">
        <v>999</v>
      </c>
      <c r="AB7" s="575" t="s">
        <v>1001</v>
      </c>
      <c r="AC7" s="575"/>
      <c r="AD7" s="575"/>
      <c r="AE7" s="575"/>
      <c r="AF7" s="575"/>
      <c r="AG7" s="489" t="s">
        <v>1070</v>
      </c>
      <c r="AH7" s="490"/>
      <c r="AI7" s="576" t="s">
        <v>1017</v>
      </c>
      <c r="AJ7" s="575"/>
      <c r="AK7" s="575"/>
      <c r="AL7" s="577"/>
      <c r="AM7" s="576" t="s">
        <v>1018</v>
      </c>
      <c r="AN7" s="575"/>
      <c r="AO7" s="575"/>
      <c r="AP7" s="577"/>
      <c r="AQ7" s="490" t="s">
        <v>1073</v>
      </c>
      <c r="AR7" s="486" t="s">
        <v>604</v>
      </c>
      <c r="AS7" s="211" t="s">
        <v>1045</v>
      </c>
      <c r="AT7" s="211" t="s">
        <v>1046</v>
      </c>
      <c r="AU7" s="211" t="s">
        <v>1066</v>
      </c>
      <c r="AV7" s="212" t="s">
        <v>1453</v>
      </c>
      <c r="AW7" s="213" t="s">
        <v>1039</v>
      </c>
      <c r="AX7" s="214" t="s">
        <v>1040</v>
      </c>
      <c r="AY7" s="215" t="s">
        <v>1041</v>
      </c>
      <c r="AZ7" s="216">
        <v>2018</v>
      </c>
    </row>
    <row r="8" spans="1:53" ht="14.25" customHeight="1" thickBot="1">
      <c r="A8" s="217"/>
      <c r="B8" s="218"/>
      <c r="C8" s="219"/>
      <c r="D8" s="464"/>
      <c r="E8" s="219"/>
      <c r="F8" s="478">
        <v>42856</v>
      </c>
      <c r="G8" s="478">
        <v>42887</v>
      </c>
      <c r="H8" s="478">
        <v>42917</v>
      </c>
      <c r="I8" s="478">
        <v>42948</v>
      </c>
      <c r="J8" s="547">
        <v>42979</v>
      </c>
      <c r="K8" s="553">
        <v>43009</v>
      </c>
      <c r="L8" s="552"/>
      <c r="M8" s="219"/>
      <c r="N8" s="220"/>
      <c r="O8" s="221"/>
      <c r="P8" s="219"/>
      <c r="Q8" s="220"/>
      <c r="R8" s="219"/>
      <c r="S8" s="219"/>
      <c r="T8" s="220"/>
      <c r="U8" s="219"/>
      <c r="V8" s="219"/>
      <c r="W8" s="219"/>
      <c r="X8" s="220"/>
      <c r="Y8" s="222"/>
      <c r="Z8" s="223"/>
      <c r="AA8" s="223"/>
      <c r="AB8" s="224" t="s">
        <v>83</v>
      </c>
      <c r="AC8" s="224" t="s">
        <v>170</v>
      </c>
      <c r="AD8" s="225" t="s">
        <v>333</v>
      </c>
      <c r="AE8" s="225" t="s">
        <v>351</v>
      </c>
      <c r="AF8" s="225" t="s">
        <v>1042</v>
      </c>
      <c r="AG8" s="225" t="s">
        <v>1071</v>
      </c>
      <c r="AH8" s="226"/>
      <c r="AI8" s="227" t="s">
        <v>83</v>
      </c>
      <c r="AJ8" s="227" t="s">
        <v>170</v>
      </c>
      <c r="AK8" s="227" t="s">
        <v>333</v>
      </c>
      <c r="AL8" s="227" t="s">
        <v>351</v>
      </c>
      <c r="AM8" s="227" t="s">
        <v>83</v>
      </c>
      <c r="AN8" s="227" t="s">
        <v>170</v>
      </c>
      <c r="AO8" s="227" t="s">
        <v>333</v>
      </c>
      <c r="AP8" s="227" t="s">
        <v>351</v>
      </c>
      <c r="AQ8" s="228" t="s">
        <v>1072</v>
      </c>
      <c r="AR8" s="221"/>
      <c r="AS8" s="229"/>
      <c r="AT8" s="229"/>
      <c r="AU8" s="229"/>
      <c r="AV8" s="230"/>
      <c r="AW8" s="213"/>
      <c r="AX8" s="213"/>
      <c r="AY8" s="216"/>
      <c r="AZ8" s="216"/>
    </row>
    <row r="9" spans="1:53">
      <c r="A9" s="231" t="s">
        <v>1343</v>
      </c>
      <c r="B9" s="232">
        <f t="shared" ref="B9:B72" si="0">IF(N9="",IF(Q9="",IF(T9="",IF(X9="","none",X9),T9),Q9),N9)</f>
        <v>3.09</v>
      </c>
      <c r="C9" s="232"/>
      <c r="D9" s="465" t="s">
        <v>1051</v>
      </c>
      <c r="E9" s="469" t="s">
        <v>1497</v>
      </c>
      <c r="F9" s="495"/>
      <c r="G9" s="495"/>
      <c r="H9" s="495"/>
      <c r="I9" s="495"/>
      <c r="J9" s="548"/>
      <c r="K9" s="495"/>
      <c r="L9" s="233"/>
      <c r="M9" s="233" t="s">
        <v>406</v>
      </c>
      <c r="N9" s="234" t="str">
        <f>IFERROR(VLOOKUP(L9,CategoryLog!$A$2:$D$550,3,FALSE),"")</f>
        <v/>
      </c>
      <c r="O9" s="235" t="s">
        <v>154</v>
      </c>
      <c r="P9" s="233" t="s">
        <v>1101</v>
      </c>
      <c r="Q9" s="234">
        <f>IFERROR(VLOOKUP(O9,CategoryLog!$A$2:$D$550,3,FALSE),"")</f>
        <v>3.09</v>
      </c>
      <c r="R9" s="236"/>
      <c r="S9" s="233" t="s">
        <v>406</v>
      </c>
      <c r="T9" s="234" t="str">
        <f>IFERROR(VLOOKUP(R9,CategoryLog!$A$2:$D$550,3,FALSE),"")</f>
        <v/>
      </c>
      <c r="U9" s="237"/>
      <c r="V9" s="233" t="s">
        <v>406</v>
      </c>
      <c r="W9" s="233"/>
      <c r="X9" s="234" t="str">
        <f>IFERROR(VLOOKUP(U9,CategoryLog!$A$2:$D$550,3,FALSE),"")</f>
        <v/>
      </c>
      <c r="Y9" s="238"/>
      <c r="Z9" s="239"/>
      <c r="AA9" s="240">
        <v>1</v>
      </c>
      <c r="AB9" s="241"/>
      <c r="AC9" s="241" t="s">
        <v>1019</v>
      </c>
      <c r="AD9" s="242"/>
      <c r="AE9" s="242"/>
      <c r="AF9" s="241"/>
      <c r="AG9" s="243">
        <v>0</v>
      </c>
      <c r="AH9" s="244"/>
      <c r="AI9" s="245"/>
      <c r="AJ9" s="245" t="s">
        <v>1019</v>
      </c>
      <c r="AK9" s="235"/>
      <c r="AL9" s="246"/>
      <c r="AM9" s="245"/>
      <c r="AN9" s="245" t="s">
        <v>1019</v>
      </c>
      <c r="AO9" s="235"/>
      <c r="AP9" s="245"/>
      <c r="AQ9" s="245"/>
      <c r="AR9" s="235" t="s">
        <v>612</v>
      </c>
      <c r="AS9" s="247"/>
      <c r="AT9" s="247"/>
      <c r="AU9" s="247"/>
      <c r="AV9" s="248" t="str">
        <f>IF(Z9="",IF(AG9&gt;0,"2018","n/a"),"2017")</f>
        <v>n/a</v>
      </c>
      <c r="AW9" s="209">
        <v>1</v>
      </c>
      <c r="AX9" s="209">
        <v>4</v>
      </c>
      <c r="AY9" s="210" t="e">
        <f>MATCH(A9,'Original Order'!$A$2:$A$317,0)</f>
        <v>#N/A</v>
      </c>
      <c r="AZ9" s="210" t="s">
        <v>1336</v>
      </c>
      <c r="BA9" s="249"/>
    </row>
    <row r="10" spans="1:53" ht="24">
      <c r="A10" s="250" t="s">
        <v>308</v>
      </c>
      <c r="B10" s="251">
        <f t="shared" si="0"/>
        <v>3.01</v>
      </c>
      <c r="C10" s="251"/>
      <c r="D10" s="466" t="s">
        <v>1506</v>
      </c>
      <c r="E10" s="470" t="s">
        <v>1496</v>
      </c>
      <c r="F10" s="495"/>
      <c r="G10" s="495"/>
      <c r="H10" s="495"/>
      <c r="I10" s="495"/>
      <c r="J10" s="548"/>
      <c r="K10" s="495"/>
      <c r="L10" s="252" t="s">
        <v>280</v>
      </c>
      <c r="M10" s="252">
        <v>2</v>
      </c>
      <c r="N10" s="253">
        <f>IFERROR(VLOOKUP(L10,CategoryLog!$A$2:$D$550,3,FALSE),"")</f>
        <v>3.01</v>
      </c>
      <c r="O10" s="254" t="s">
        <v>413</v>
      </c>
      <c r="P10" s="252" t="s">
        <v>1099</v>
      </c>
      <c r="Q10" s="253">
        <f>IFERROR(VLOOKUP(O10,CategoryLog!$A$2:$D$550,3,FALSE),"")</f>
        <v>3.01</v>
      </c>
      <c r="R10" s="255" t="s">
        <v>471</v>
      </c>
      <c r="S10" s="252">
        <v>0</v>
      </c>
      <c r="T10" s="253">
        <f>IFERROR(VLOOKUP(R10,CategoryLog!$A$2:$D$550,3,FALSE),"")</f>
        <v>3.01</v>
      </c>
      <c r="U10" s="256"/>
      <c r="V10" s="252" t="s">
        <v>406</v>
      </c>
      <c r="W10" s="252"/>
      <c r="X10" s="253" t="str">
        <f>IFERROR(VLOOKUP(U10,CategoryLog!$A$2:$D$550,3,FALSE),"")</f>
        <v/>
      </c>
      <c r="Y10" s="257"/>
      <c r="Z10" s="258">
        <v>1</v>
      </c>
      <c r="AA10" s="259"/>
      <c r="AB10" s="260"/>
      <c r="AC10" s="260" t="s">
        <v>996</v>
      </c>
      <c r="AD10" s="260" t="s">
        <v>1019</v>
      </c>
      <c r="AE10" s="261"/>
      <c r="AF10" s="260"/>
      <c r="AG10" s="262">
        <v>1</v>
      </c>
      <c r="AH10" s="263"/>
      <c r="AI10" s="264" t="s">
        <v>996</v>
      </c>
      <c r="AJ10" s="264" t="s">
        <v>1019</v>
      </c>
      <c r="AK10" s="264"/>
      <c r="AL10" s="265"/>
      <c r="AM10" s="264"/>
      <c r="AN10" s="264" t="s">
        <v>1019</v>
      </c>
      <c r="AO10" s="264"/>
      <c r="AP10" s="264"/>
      <c r="AQ10" s="264" t="s">
        <v>1074</v>
      </c>
      <c r="AR10" s="254" t="s">
        <v>612</v>
      </c>
      <c r="AS10" s="266"/>
      <c r="AT10" s="266"/>
      <c r="AU10" s="266"/>
      <c r="AV10" s="267" t="str">
        <f t="shared" ref="AV10:AV73" si="1">IF(Z10="",IF(AG10&gt;0,"2018","n/a"),"2017")</f>
        <v>2017</v>
      </c>
      <c r="AW10" s="209">
        <v>2</v>
      </c>
      <c r="AX10" s="209">
        <v>69</v>
      </c>
      <c r="AY10" s="210">
        <f>MATCH(A10,'Original Order'!$A$2:$A$317,0)</f>
        <v>2</v>
      </c>
      <c r="AZ10" s="210" t="s">
        <v>1336</v>
      </c>
      <c r="BA10" s="249"/>
    </row>
    <row r="11" spans="1:53">
      <c r="A11" s="268" t="s">
        <v>325</v>
      </c>
      <c r="B11" s="251">
        <f t="shared" si="0"/>
        <v>3.02</v>
      </c>
      <c r="C11" s="251"/>
      <c r="D11" s="466" t="s">
        <v>1506</v>
      </c>
      <c r="E11" s="470" t="s">
        <v>1496</v>
      </c>
      <c r="F11" s="495"/>
      <c r="G11" s="495"/>
      <c r="H11" s="495"/>
      <c r="I11" s="497" t="s">
        <v>1554</v>
      </c>
      <c r="J11" s="549"/>
      <c r="K11" s="497"/>
      <c r="L11" s="252" t="s">
        <v>406</v>
      </c>
      <c r="M11" s="252" t="s">
        <v>406</v>
      </c>
      <c r="N11" s="253" t="str">
        <f>IFERROR(VLOOKUP(L11,CategoryLog!$A$2:$D$550,3,FALSE),"")</f>
        <v/>
      </c>
      <c r="O11" s="256" t="s">
        <v>147</v>
      </c>
      <c r="P11" s="252" t="s">
        <v>1089</v>
      </c>
      <c r="Q11" s="253">
        <f>IFERROR(VLOOKUP(O11,CategoryLog!$A$2:$D$550,3,FALSE),"")</f>
        <v>3.02</v>
      </c>
      <c r="R11" s="255"/>
      <c r="S11" s="252" t="s">
        <v>406</v>
      </c>
      <c r="T11" s="253" t="str">
        <f>IFERROR(VLOOKUP(R11,CategoryLog!$A$2:$D$550,3,FALSE),"")</f>
        <v/>
      </c>
      <c r="U11" s="256"/>
      <c r="V11" s="252" t="s">
        <v>406</v>
      </c>
      <c r="W11" s="252"/>
      <c r="X11" s="253" t="str">
        <f>IFERROR(VLOOKUP(U11,CategoryLog!$A$2:$D$550,3,FALSE),"")</f>
        <v/>
      </c>
      <c r="Y11" s="257"/>
      <c r="Z11" s="258">
        <v>1</v>
      </c>
      <c r="AA11" s="259"/>
      <c r="AB11" s="269"/>
      <c r="AC11" s="269" t="s">
        <v>996</v>
      </c>
      <c r="AD11" s="270"/>
      <c r="AE11" s="270"/>
      <c r="AF11" s="269"/>
      <c r="AG11" s="271">
        <v>1</v>
      </c>
      <c r="AH11" s="272"/>
      <c r="AI11" s="273"/>
      <c r="AJ11" s="264" t="s">
        <v>1019</v>
      </c>
      <c r="AK11" s="274"/>
      <c r="AL11" s="275"/>
      <c r="AM11" s="273"/>
      <c r="AN11" s="273" t="s">
        <v>1019</v>
      </c>
      <c r="AO11" s="274"/>
      <c r="AP11" s="273"/>
      <c r="AQ11" s="273"/>
      <c r="AR11" s="276" t="s">
        <v>612</v>
      </c>
      <c r="AS11" s="266"/>
      <c r="AT11" s="266"/>
      <c r="AU11" s="266"/>
      <c r="AV11" s="267" t="str">
        <f t="shared" si="1"/>
        <v>2017</v>
      </c>
      <c r="AW11" s="209">
        <v>3</v>
      </c>
      <c r="AX11" s="209">
        <v>5</v>
      </c>
      <c r="AY11" s="210">
        <f>MATCH(A11,'Original Order'!$A$2:$A$317,0)</f>
        <v>3</v>
      </c>
      <c r="AZ11" s="210" t="s">
        <v>1336</v>
      </c>
      <c r="BA11" s="193"/>
    </row>
    <row r="12" spans="1:53">
      <c r="A12" s="268" t="s">
        <v>324</v>
      </c>
      <c r="B12" s="251">
        <f t="shared" si="0"/>
        <v>3.08</v>
      </c>
      <c r="C12" s="251"/>
      <c r="D12" s="466" t="s">
        <v>1051</v>
      </c>
      <c r="E12" s="470" t="s">
        <v>1497</v>
      </c>
      <c r="F12" s="495"/>
      <c r="G12" s="495"/>
      <c r="H12" s="495"/>
      <c r="I12" s="495"/>
      <c r="J12" s="548"/>
      <c r="K12" s="495"/>
      <c r="L12" s="252" t="s">
        <v>406</v>
      </c>
      <c r="M12" s="252" t="s">
        <v>406</v>
      </c>
      <c r="N12" s="253" t="str">
        <f>IFERROR(VLOOKUP(L12,CategoryLog!$A$2:$D$550,3,FALSE),"")</f>
        <v/>
      </c>
      <c r="O12" s="254" t="s">
        <v>157</v>
      </c>
      <c r="P12" s="252" t="s">
        <v>1101</v>
      </c>
      <c r="Q12" s="253">
        <f>IFERROR(VLOOKUP(O12,CategoryLog!$A$2:$D$550,3,FALSE),"")</f>
        <v>3.08</v>
      </c>
      <c r="R12" s="255"/>
      <c r="S12" s="252" t="s">
        <v>406</v>
      </c>
      <c r="T12" s="253" t="str">
        <f>IFERROR(VLOOKUP(R12,CategoryLog!$A$2:$D$550,3,FALSE),"")</f>
        <v/>
      </c>
      <c r="U12" s="256"/>
      <c r="V12" s="252" t="s">
        <v>406</v>
      </c>
      <c r="W12" s="252"/>
      <c r="X12" s="253" t="str">
        <f>IFERROR(VLOOKUP(U12,CategoryLog!$A$2:$D$550,3,FALSE),"")</f>
        <v/>
      </c>
      <c r="Y12" s="257"/>
      <c r="Z12" s="259"/>
      <c r="AA12" s="277">
        <v>1</v>
      </c>
      <c r="AB12" s="269"/>
      <c r="AC12" s="269" t="s">
        <v>1019</v>
      </c>
      <c r="AD12" s="270"/>
      <c r="AE12" s="270"/>
      <c r="AF12" s="269"/>
      <c r="AG12" s="271">
        <v>0</v>
      </c>
      <c r="AH12" s="272"/>
      <c r="AI12" s="273"/>
      <c r="AJ12" s="264" t="s">
        <v>1019</v>
      </c>
      <c r="AK12" s="274"/>
      <c r="AL12" s="275"/>
      <c r="AM12" s="273"/>
      <c r="AN12" s="273" t="s">
        <v>1019</v>
      </c>
      <c r="AO12" s="274"/>
      <c r="AP12" s="273"/>
      <c r="AQ12" s="273"/>
      <c r="AR12" s="276" t="s">
        <v>612</v>
      </c>
      <c r="AS12" s="266"/>
      <c r="AT12" s="266"/>
      <c r="AU12" s="266"/>
      <c r="AV12" s="267" t="str">
        <f t="shared" si="1"/>
        <v>n/a</v>
      </c>
      <c r="AW12" s="209">
        <v>4</v>
      </c>
      <c r="AX12" s="209">
        <v>3</v>
      </c>
      <c r="AY12" s="210">
        <f>MATCH(A12,'Original Order'!$A$2:$A$317,0)</f>
        <v>4</v>
      </c>
      <c r="AZ12" s="210" t="s">
        <v>1336</v>
      </c>
      <c r="BA12" s="193"/>
    </row>
    <row r="13" spans="1:53">
      <c r="A13" s="250" t="s">
        <v>79</v>
      </c>
      <c r="B13" s="251">
        <f t="shared" si="0"/>
        <v>3.03</v>
      </c>
      <c r="C13" s="251"/>
      <c r="D13" s="466" t="s">
        <v>1506</v>
      </c>
      <c r="E13" s="470" t="s">
        <v>1496</v>
      </c>
      <c r="F13" s="495"/>
      <c r="G13" s="495"/>
      <c r="H13" s="495"/>
      <c r="I13" s="495"/>
      <c r="J13" s="548"/>
      <c r="K13" s="495"/>
      <c r="L13" s="252" t="s">
        <v>299</v>
      </c>
      <c r="M13" s="252">
        <v>1</v>
      </c>
      <c r="N13" s="253">
        <f>IFERROR(VLOOKUP(L13,CategoryLog!$A$2:$D$550,3,FALSE),"")</f>
        <v>3.03</v>
      </c>
      <c r="O13" s="276" t="s">
        <v>148</v>
      </c>
      <c r="P13" s="252" t="s">
        <v>1085</v>
      </c>
      <c r="Q13" s="253">
        <f>IFERROR(VLOOKUP(O13,CategoryLog!$A$2:$D$550,3,FALSE),"")</f>
        <v>3.03</v>
      </c>
      <c r="R13" s="255" t="s">
        <v>481</v>
      </c>
      <c r="S13" s="252">
        <v>1</v>
      </c>
      <c r="T13" s="253">
        <f>IFERROR(VLOOKUP(R13,CategoryLog!$A$2:$D$550,3,FALSE),"")</f>
        <v>3.03</v>
      </c>
      <c r="U13" s="256"/>
      <c r="V13" s="252" t="s">
        <v>406</v>
      </c>
      <c r="W13" s="252"/>
      <c r="X13" s="253" t="str">
        <f>IFERROR(VLOOKUP(U13,CategoryLog!$A$2:$D$550,3,FALSE),"")</f>
        <v/>
      </c>
      <c r="Y13" s="257"/>
      <c r="Z13" s="258">
        <v>1</v>
      </c>
      <c r="AA13" s="259"/>
      <c r="AB13" s="278"/>
      <c r="AC13" s="278" t="s">
        <v>996</v>
      </c>
      <c r="AD13" s="278" t="s">
        <v>996</v>
      </c>
      <c r="AE13" s="279"/>
      <c r="AF13" s="278"/>
      <c r="AG13" s="280">
        <v>1</v>
      </c>
      <c r="AH13" s="281"/>
      <c r="AI13" s="282"/>
      <c r="AJ13" s="264" t="s">
        <v>1019</v>
      </c>
      <c r="AK13" s="282"/>
      <c r="AL13" s="283"/>
      <c r="AM13" s="282" t="s">
        <v>1044</v>
      </c>
      <c r="AN13" s="273" t="s">
        <v>1019</v>
      </c>
      <c r="AO13" s="282"/>
      <c r="AP13" s="282"/>
      <c r="AQ13" s="282" t="s">
        <v>1075</v>
      </c>
      <c r="AR13" s="254" t="s">
        <v>612</v>
      </c>
      <c r="AS13" s="266"/>
      <c r="AT13" s="266" t="s">
        <v>1047</v>
      </c>
      <c r="AU13" s="266"/>
      <c r="AV13" s="284" t="str">
        <f t="shared" si="1"/>
        <v>2017</v>
      </c>
      <c r="AW13" s="209">
        <v>5</v>
      </c>
      <c r="AX13" s="209">
        <v>64</v>
      </c>
      <c r="AY13" s="210">
        <f>MATCH(A13,'Original Order'!$A$2:$A$317,0)</f>
        <v>5</v>
      </c>
      <c r="AZ13" s="210" t="s">
        <v>1336</v>
      </c>
      <c r="BA13" s="285"/>
    </row>
    <row r="14" spans="1:53">
      <c r="A14" s="250" t="s">
        <v>81</v>
      </c>
      <c r="B14" s="251">
        <f t="shared" si="0"/>
        <v>3.04</v>
      </c>
      <c r="C14" s="251"/>
      <c r="D14" s="466" t="s">
        <v>1506</v>
      </c>
      <c r="E14" s="470" t="s">
        <v>1496</v>
      </c>
      <c r="F14" s="495"/>
      <c r="G14" s="495"/>
      <c r="H14" s="495"/>
      <c r="I14" s="495"/>
      <c r="J14" s="548"/>
      <c r="K14" s="495"/>
      <c r="L14" s="252" t="s">
        <v>301</v>
      </c>
      <c r="M14" s="252">
        <v>0</v>
      </c>
      <c r="N14" s="253">
        <f>IFERROR(VLOOKUP(L14,CategoryLog!$A$2:$D$550,3,FALSE),"")</f>
        <v>3.04</v>
      </c>
      <c r="O14" s="276" t="s">
        <v>149</v>
      </c>
      <c r="P14" s="252" t="s">
        <v>1085</v>
      </c>
      <c r="Q14" s="253">
        <f>IFERROR(VLOOKUP(O14,CategoryLog!$A$2:$D$550,3,FALSE),"")</f>
        <v>3.04</v>
      </c>
      <c r="R14" s="255" t="s">
        <v>482</v>
      </c>
      <c r="S14" s="252" t="s">
        <v>406</v>
      </c>
      <c r="T14" s="253" t="str">
        <f>IFERROR(VLOOKUP(R14,CategoryLog!$A$2:$D$550,3,FALSE),"")</f>
        <v/>
      </c>
      <c r="U14" s="256"/>
      <c r="V14" s="252" t="s">
        <v>406</v>
      </c>
      <c r="W14" s="252"/>
      <c r="X14" s="253" t="str">
        <f>IFERROR(VLOOKUP(U14,CategoryLog!$A$2:$D$550,3,FALSE),"")</f>
        <v/>
      </c>
      <c r="Y14" s="257"/>
      <c r="Z14" s="286">
        <v>2</v>
      </c>
      <c r="AA14" s="277">
        <v>1</v>
      </c>
      <c r="AB14" s="278"/>
      <c r="AC14" s="278" t="s">
        <v>1019</v>
      </c>
      <c r="AD14" s="278" t="s">
        <v>996</v>
      </c>
      <c r="AE14" s="279"/>
      <c r="AF14" s="278"/>
      <c r="AG14" s="280">
        <v>0</v>
      </c>
      <c r="AH14" s="281"/>
      <c r="AI14" s="282"/>
      <c r="AJ14" s="264" t="s">
        <v>1019</v>
      </c>
      <c r="AK14" s="282"/>
      <c r="AL14" s="283"/>
      <c r="AM14" s="282" t="s">
        <v>1044</v>
      </c>
      <c r="AN14" s="273" t="s">
        <v>1019</v>
      </c>
      <c r="AO14" s="282"/>
      <c r="AP14" s="282"/>
      <c r="AQ14" s="282" t="s">
        <v>1075</v>
      </c>
      <c r="AR14" s="254" t="s">
        <v>612</v>
      </c>
      <c r="AS14" s="266"/>
      <c r="AT14" s="266" t="s">
        <v>1047</v>
      </c>
      <c r="AU14" s="266"/>
      <c r="AV14" s="284" t="str">
        <f t="shared" si="1"/>
        <v>2017</v>
      </c>
      <c r="AW14" s="209">
        <v>6</v>
      </c>
      <c r="AX14" s="209">
        <v>65</v>
      </c>
      <c r="AY14" s="210">
        <f>MATCH(A14,'Original Order'!$A$2:$A$317,0)</f>
        <v>6</v>
      </c>
      <c r="AZ14" s="210" t="s">
        <v>1336</v>
      </c>
      <c r="BA14" s="285"/>
    </row>
    <row r="15" spans="1:53">
      <c r="A15" s="268" t="s">
        <v>322</v>
      </c>
      <c r="B15" s="251">
        <f t="shared" si="0"/>
        <v>3.06</v>
      </c>
      <c r="C15" s="251"/>
      <c r="D15" s="466" t="s">
        <v>1051</v>
      </c>
      <c r="E15" s="470" t="s">
        <v>1497</v>
      </c>
      <c r="F15" s="495"/>
      <c r="G15" s="495"/>
      <c r="H15" s="495"/>
      <c r="I15" s="495"/>
      <c r="J15" s="548"/>
      <c r="K15" s="495"/>
      <c r="L15" s="252" t="s">
        <v>406</v>
      </c>
      <c r="M15" s="252" t="s">
        <v>406</v>
      </c>
      <c r="N15" s="253" t="str">
        <f>IFERROR(VLOOKUP(L15,CategoryLog!$A$2:$D$550,3,FALSE),"")</f>
        <v/>
      </c>
      <c r="O15" s="254" t="s">
        <v>155</v>
      </c>
      <c r="P15" s="252">
        <v>3</v>
      </c>
      <c r="Q15" s="253">
        <f>IFERROR(VLOOKUP(O15,CategoryLog!$A$2:$D$550,3,FALSE),"")</f>
        <v>3.06</v>
      </c>
      <c r="R15" s="255"/>
      <c r="S15" s="252" t="s">
        <v>406</v>
      </c>
      <c r="T15" s="253" t="str">
        <f>IFERROR(VLOOKUP(R15,CategoryLog!$A$2:$D$550,3,FALSE),"")</f>
        <v/>
      </c>
      <c r="U15" s="256"/>
      <c r="V15" s="252" t="s">
        <v>406</v>
      </c>
      <c r="W15" s="252"/>
      <c r="X15" s="253" t="str">
        <f>IFERROR(VLOOKUP(U15,CategoryLog!$A$2:$D$550,3,FALSE),"")</f>
        <v/>
      </c>
      <c r="Y15" s="257"/>
      <c r="Z15" s="259"/>
      <c r="AA15" s="277">
        <v>1</v>
      </c>
      <c r="AB15" s="269"/>
      <c r="AC15" s="269" t="s">
        <v>996</v>
      </c>
      <c r="AD15" s="270"/>
      <c r="AE15" s="270"/>
      <c r="AF15" s="269"/>
      <c r="AG15" s="271">
        <v>1</v>
      </c>
      <c r="AH15" s="272"/>
      <c r="AI15" s="273"/>
      <c r="AJ15" s="264" t="s">
        <v>1019</v>
      </c>
      <c r="AK15" s="274"/>
      <c r="AL15" s="275"/>
      <c r="AM15" s="273"/>
      <c r="AN15" s="273" t="s">
        <v>1019</v>
      </c>
      <c r="AO15" s="274"/>
      <c r="AP15" s="273"/>
      <c r="AQ15" s="273"/>
      <c r="AR15" s="276" t="s">
        <v>612</v>
      </c>
      <c r="AS15" s="266"/>
      <c r="AT15" s="266"/>
      <c r="AU15" s="266"/>
      <c r="AV15" s="287" t="str">
        <f t="shared" si="1"/>
        <v>2018</v>
      </c>
      <c r="AW15" s="209">
        <v>7</v>
      </c>
      <c r="AX15" s="209">
        <v>1</v>
      </c>
      <c r="AY15" s="210">
        <f>MATCH(A15,'Original Order'!$A$2:$A$317,0)</f>
        <v>7</v>
      </c>
      <c r="AZ15" s="210">
        <v>1</v>
      </c>
      <c r="BA15" s="193"/>
    </row>
    <row r="16" spans="1:53">
      <c r="A16" s="268" t="s">
        <v>323</v>
      </c>
      <c r="B16" s="251">
        <f t="shared" si="0"/>
        <v>3.13</v>
      </c>
      <c r="C16" s="251"/>
      <c r="D16" s="466" t="s">
        <v>1051</v>
      </c>
      <c r="E16" s="470" t="s">
        <v>1497</v>
      </c>
      <c r="F16" s="495"/>
      <c r="G16" s="495"/>
      <c r="H16" s="495"/>
      <c r="I16" s="495"/>
      <c r="J16" s="548"/>
      <c r="K16" s="495"/>
      <c r="L16" s="252" t="s">
        <v>406</v>
      </c>
      <c r="M16" s="252" t="s">
        <v>406</v>
      </c>
      <c r="N16" s="253" t="str">
        <f>IFERROR(VLOOKUP(L16,CategoryLog!$A$2:$D$550,3,FALSE),"")</f>
        <v/>
      </c>
      <c r="O16" s="254" t="s">
        <v>156</v>
      </c>
      <c r="P16" s="252" t="s">
        <v>1101</v>
      </c>
      <c r="Q16" s="253">
        <f>IFERROR(VLOOKUP(O16,CategoryLog!$A$2:$D$550,3,FALSE),"")</f>
        <v>3.13</v>
      </c>
      <c r="R16" s="255"/>
      <c r="S16" s="252" t="s">
        <v>406</v>
      </c>
      <c r="T16" s="253" t="str">
        <f>IFERROR(VLOOKUP(R16,CategoryLog!$A$2:$D$550,3,FALSE),"")</f>
        <v/>
      </c>
      <c r="U16" s="256"/>
      <c r="V16" s="252" t="s">
        <v>406</v>
      </c>
      <c r="W16" s="252"/>
      <c r="X16" s="253" t="str">
        <f>IFERROR(VLOOKUP(U16,CategoryLog!$A$2:$D$550,3,FALSE),"")</f>
        <v/>
      </c>
      <c r="Y16" s="257"/>
      <c r="Z16" s="259"/>
      <c r="AA16" s="277">
        <v>1</v>
      </c>
      <c r="AB16" s="269"/>
      <c r="AC16" s="269" t="s">
        <v>1019</v>
      </c>
      <c r="AD16" s="270"/>
      <c r="AE16" s="270"/>
      <c r="AF16" s="269"/>
      <c r="AG16" s="271">
        <v>0</v>
      </c>
      <c r="AH16" s="272"/>
      <c r="AI16" s="273"/>
      <c r="AJ16" s="264" t="s">
        <v>1019</v>
      </c>
      <c r="AK16" s="274"/>
      <c r="AL16" s="275"/>
      <c r="AM16" s="273"/>
      <c r="AN16" s="273" t="s">
        <v>1019</v>
      </c>
      <c r="AO16" s="274"/>
      <c r="AP16" s="273"/>
      <c r="AQ16" s="273"/>
      <c r="AR16" s="276" t="s">
        <v>612</v>
      </c>
      <c r="AS16" s="266"/>
      <c r="AT16" s="266"/>
      <c r="AU16" s="266"/>
      <c r="AV16" s="267" t="str">
        <f t="shared" si="1"/>
        <v>n/a</v>
      </c>
      <c r="AW16" s="209">
        <v>8</v>
      </c>
      <c r="AX16" s="209">
        <v>2</v>
      </c>
      <c r="AY16" s="210">
        <f>MATCH(A16,'Original Order'!$A$2:$A$317,0)</f>
        <v>8</v>
      </c>
      <c r="AZ16" s="210" t="s">
        <v>1336</v>
      </c>
      <c r="BA16" s="193"/>
    </row>
    <row r="17" spans="1:53">
      <c r="A17" s="268" t="s">
        <v>326</v>
      </c>
      <c r="B17" s="251" t="str">
        <f t="shared" si="0"/>
        <v>3.10</v>
      </c>
      <c r="C17" s="251"/>
      <c r="D17" s="466" t="s">
        <v>1051</v>
      </c>
      <c r="E17" s="470" t="s">
        <v>1497</v>
      </c>
      <c r="F17" s="495"/>
      <c r="G17" s="495"/>
      <c r="H17" s="495"/>
      <c r="I17" s="495"/>
      <c r="J17" s="548"/>
      <c r="K17" s="495"/>
      <c r="L17" s="252" t="s">
        <v>281</v>
      </c>
      <c r="M17" s="252">
        <v>2</v>
      </c>
      <c r="N17" s="253" t="str">
        <f>IFERROR(VLOOKUP(L17,CategoryLog!$A$2:$D$550,3,FALSE),"")</f>
        <v>3.10</v>
      </c>
      <c r="O17" s="254" t="s">
        <v>158</v>
      </c>
      <c r="P17" s="252" t="s">
        <v>1099</v>
      </c>
      <c r="Q17" s="253" t="str">
        <f>IFERROR(VLOOKUP(O17,CategoryLog!$A$2:$D$550,3,FALSE),"")</f>
        <v>3.10</v>
      </c>
      <c r="R17" s="255"/>
      <c r="S17" s="252" t="s">
        <v>406</v>
      </c>
      <c r="T17" s="253" t="str">
        <f>IFERROR(VLOOKUP(R17,CategoryLog!$A$2:$D$550,3,FALSE),"")</f>
        <v/>
      </c>
      <c r="U17" s="256"/>
      <c r="V17" s="252" t="s">
        <v>406</v>
      </c>
      <c r="W17" s="252"/>
      <c r="X17" s="253" t="str">
        <f>IFERROR(VLOOKUP(U17,CategoryLog!$A$2:$D$550,3,FALSE),"")</f>
        <v/>
      </c>
      <c r="Y17" s="257"/>
      <c r="Z17" s="259"/>
      <c r="AA17" s="277">
        <v>1</v>
      </c>
      <c r="AB17" s="269"/>
      <c r="AC17" s="269" t="s">
        <v>1019</v>
      </c>
      <c r="AD17" s="270"/>
      <c r="AE17" s="270"/>
      <c r="AF17" s="269"/>
      <c r="AG17" s="271">
        <v>0</v>
      </c>
      <c r="AH17" s="272"/>
      <c r="AI17" s="273"/>
      <c r="AJ17" s="264" t="s">
        <v>1019</v>
      </c>
      <c r="AK17" s="274"/>
      <c r="AL17" s="275"/>
      <c r="AM17" s="273"/>
      <c r="AN17" s="273" t="s">
        <v>1019</v>
      </c>
      <c r="AO17" s="274"/>
      <c r="AP17" s="273"/>
      <c r="AQ17" s="273"/>
      <c r="AR17" s="276" t="s">
        <v>612</v>
      </c>
      <c r="AS17" s="266"/>
      <c r="AT17" s="266"/>
      <c r="AU17" s="266"/>
      <c r="AV17" s="267" t="str">
        <f t="shared" si="1"/>
        <v>n/a</v>
      </c>
      <c r="AW17" s="209">
        <v>9</v>
      </c>
      <c r="AX17" s="209">
        <v>6</v>
      </c>
      <c r="AY17" s="210">
        <f>MATCH(A17,'Original Order'!$A$2:$A$317,0)</f>
        <v>9</v>
      </c>
      <c r="AZ17" s="210" t="s">
        <v>1336</v>
      </c>
      <c r="BA17" s="193"/>
    </row>
    <row r="18" spans="1:53" ht="24">
      <c r="A18" s="268" t="s">
        <v>808</v>
      </c>
      <c r="B18" s="251">
        <f t="shared" si="0"/>
        <v>3.05</v>
      </c>
      <c r="C18" s="251"/>
      <c r="D18" s="466" t="s">
        <v>1506</v>
      </c>
      <c r="E18" s="470" t="s">
        <v>1496</v>
      </c>
      <c r="F18" s="495" t="s">
        <v>1515</v>
      </c>
      <c r="G18" s="495" t="s">
        <v>1510</v>
      </c>
      <c r="H18" s="495"/>
      <c r="I18" s="495"/>
      <c r="J18" s="548"/>
      <c r="K18" s="495"/>
      <c r="L18" s="288" t="s">
        <v>783</v>
      </c>
      <c r="M18" s="252" t="s">
        <v>1097</v>
      </c>
      <c r="N18" s="253">
        <f>IFERROR(VLOOKUP(L18,CategoryLog!$A$2:$D$550,3,FALSE),"")</f>
        <v>3.05</v>
      </c>
      <c r="O18" s="289" t="s">
        <v>783</v>
      </c>
      <c r="P18" s="252" t="s">
        <v>1097</v>
      </c>
      <c r="Q18" s="253">
        <f>IFERROR(VLOOKUP(O18,CategoryLog!$A$2:$D$550,3,FALSE),"")</f>
        <v>3.05</v>
      </c>
      <c r="R18" s="289" t="s">
        <v>1078</v>
      </c>
      <c r="S18" s="252" t="s">
        <v>406</v>
      </c>
      <c r="T18" s="253" t="str">
        <f>IFERROR(VLOOKUP(R18,CategoryLog!$A$2:$D$550,3,FALSE),"")</f>
        <v/>
      </c>
      <c r="U18" s="290"/>
      <c r="V18" s="252" t="s">
        <v>406</v>
      </c>
      <c r="W18" s="291"/>
      <c r="X18" s="253" t="str">
        <f>IFERROR(VLOOKUP(U18,CategoryLog!$A$2:$D$550,3,FALSE),"")</f>
        <v/>
      </c>
      <c r="Y18" s="257"/>
      <c r="Z18" s="258">
        <v>1</v>
      </c>
      <c r="AA18" s="292"/>
      <c r="AB18" s="269"/>
      <c r="AC18" s="269" t="s">
        <v>996</v>
      </c>
      <c r="AD18" s="293" t="s">
        <v>996</v>
      </c>
      <c r="AE18" s="293"/>
      <c r="AF18" s="269"/>
      <c r="AG18" s="271">
        <v>1</v>
      </c>
      <c r="AH18" s="272"/>
      <c r="AI18" s="273"/>
      <c r="AJ18" s="264" t="s">
        <v>1019</v>
      </c>
      <c r="AK18" s="294"/>
      <c r="AL18" s="275"/>
      <c r="AM18" s="273"/>
      <c r="AN18" s="273" t="s">
        <v>1019</v>
      </c>
      <c r="AO18" s="294"/>
      <c r="AP18" s="273"/>
      <c r="AQ18" s="273"/>
      <c r="AR18" s="295" t="s">
        <v>612</v>
      </c>
      <c r="AS18" s="266"/>
      <c r="AT18" s="266"/>
      <c r="AU18" s="266"/>
      <c r="AV18" s="267" t="str">
        <f t="shared" si="1"/>
        <v>2017</v>
      </c>
      <c r="AW18" s="209">
        <v>10</v>
      </c>
      <c r="AX18" s="209">
        <v>66</v>
      </c>
      <c r="AY18" s="210">
        <f>MATCH(A18,'Original Order'!$A$2:$A$317,0)</f>
        <v>10</v>
      </c>
      <c r="AZ18" s="210" t="s">
        <v>1336</v>
      </c>
      <c r="BA18" s="296"/>
    </row>
    <row r="19" spans="1:53">
      <c r="A19" s="555" t="s">
        <v>1495</v>
      </c>
      <c r="B19" s="251" t="str">
        <f t="shared" si="0"/>
        <v>none</v>
      </c>
      <c r="C19" s="251"/>
      <c r="D19" s="466"/>
      <c r="E19" s="470"/>
      <c r="F19" s="495"/>
      <c r="G19" s="495"/>
      <c r="H19" s="495"/>
      <c r="I19" s="495"/>
      <c r="J19" s="548"/>
      <c r="K19" s="495"/>
      <c r="L19" s="297"/>
      <c r="M19" s="252" t="s">
        <v>406</v>
      </c>
      <c r="N19" s="253" t="str">
        <f>IFERROR(VLOOKUP(L19,CategoryLog!$A$2:$D$550,3,FALSE),"")</f>
        <v/>
      </c>
      <c r="O19" s="256"/>
      <c r="P19" s="252" t="s">
        <v>406</v>
      </c>
      <c r="Q19" s="253" t="str">
        <f>IFERROR(VLOOKUP(O19,CategoryLog!$A$2:$D$550,3,FALSE),"")</f>
        <v/>
      </c>
      <c r="R19" s="298"/>
      <c r="S19" s="252" t="s">
        <v>406</v>
      </c>
      <c r="T19" s="253" t="str">
        <f>IFERROR(VLOOKUP(R19,CategoryLog!$A$2:$D$550,3,FALSE),"")</f>
        <v/>
      </c>
      <c r="U19" s="295"/>
      <c r="V19" s="252" t="s">
        <v>406</v>
      </c>
      <c r="W19" s="297"/>
      <c r="X19" s="253" t="str">
        <f>IFERROR(VLOOKUP(U19,CategoryLog!$A$2:$D$550,3,FALSE),"")</f>
        <v/>
      </c>
      <c r="Y19" s="257"/>
      <c r="Z19" s="294"/>
      <c r="AA19" s="277">
        <v>1</v>
      </c>
      <c r="AB19" s="269"/>
      <c r="AC19" s="269"/>
      <c r="AD19" s="293"/>
      <c r="AE19" s="299" t="s">
        <v>1019</v>
      </c>
      <c r="AF19" s="269"/>
      <c r="AG19" s="271">
        <v>0</v>
      </c>
      <c r="AH19" s="272"/>
      <c r="AI19" s="273"/>
      <c r="AJ19" s="294"/>
      <c r="AK19" s="294"/>
      <c r="AL19" s="275" t="s">
        <v>1019</v>
      </c>
      <c r="AM19" s="273"/>
      <c r="AN19" s="273"/>
      <c r="AO19" s="294"/>
      <c r="AP19" s="273" t="s">
        <v>1019</v>
      </c>
      <c r="AQ19" s="273"/>
      <c r="AR19" s="295" t="s">
        <v>607</v>
      </c>
      <c r="AS19" s="266"/>
      <c r="AT19" s="266"/>
      <c r="AU19" s="266"/>
      <c r="AV19" s="267" t="str">
        <f t="shared" si="1"/>
        <v>n/a</v>
      </c>
      <c r="AW19" s="209">
        <v>11</v>
      </c>
      <c r="AX19" s="209">
        <v>11</v>
      </c>
      <c r="AY19" s="210" t="e">
        <f>MATCH(A19,'Original Order'!$A$2:$A$317,0)</f>
        <v>#N/A</v>
      </c>
      <c r="AZ19" s="210" t="s">
        <v>1336</v>
      </c>
      <c r="BA19" s="300"/>
    </row>
    <row r="20" spans="1:53">
      <c r="A20" s="250" t="s">
        <v>17</v>
      </c>
      <c r="B20" s="251">
        <f t="shared" si="0"/>
        <v>7.19</v>
      </c>
      <c r="C20" s="533" t="s">
        <v>83</v>
      </c>
      <c r="D20" s="466"/>
      <c r="E20" s="470"/>
      <c r="F20" s="495"/>
      <c r="G20" s="495"/>
      <c r="H20" s="495"/>
      <c r="I20" s="495"/>
      <c r="J20" s="548"/>
      <c r="K20" s="495"/>
      <c r="L20" s="252" t="s">
        <v>211</v>
      </c>
      <c r="M20" s="252">
        <v>2</v>
      </c>
      <c r="N20" s="253">
        <f>IFERROR(VLOOKUP(L20,CategoryLog!$A$2:$D$550,3,FALSE),"")</f>
        <v>7.19</v>
      </c>
      <c r="O20" s="254"/>
      <c r="P20" s="252" t="s">
        <v>406</v>
      </c>
      <c r="Q20" s="253" t="str">
        <f>IFERROR(VLOOKUP(O20,CategoryLog!$A$2:$D$550,3,FALSE),"")</f>
        <v/>
      </c>
      <c r="R20" s="255"/>
      <c r="S20" s="252" t="s">
        <v>406</v>
      </c>
      <c r="T20" s="253" t="str">
        <f>IFERROR(VLOOKUP(R20,CategoryLog!$A$2:$D$550,3,FALSE),"")</f>
        <v/>
      </c>
      <c r="U20" s="256"/>
      <c r="V20" s="252" t="s">
        <v>406</v>
      </c>
      <c r="W20" s="252"/>
      <c r="X20" s="253" t="str">
        <f>IFERROR(VLOOKUP(U20,CategoryLog!$A$2:$D$550,3,FALSE),"")</f>
        <v/>
      </c>
      <c r="Y20" s="257"/>
      <c r="Z20" s="259"/>
      <c r="AA20" s="277">
        <v>1</v>
      </c>
      <c r="AB20" s="278"/>
      <c r="AC20" s="278"/>
      <c r="AD20" s="279"/>
      <c r="AE20" s="279"/>
      <c r="AF20" s="278"/>
      <c r="AG20" s="280">
        <v>0</v>
      </c>
      <c r="AH20" s="281"/>
      <c r="AI20" s="282"/>
      <c r="AJ20" s="301"/>
      <c r="AK20" s="301"/>
      <c r="AL20" s="283"/>
      <c r="AM20" s="282"/>
      <c r="AN20" s="282"/>
      <c r="AO20" s="301"/>
      <c r="AP20" s="282"/>
      <c r="AQ20" s="282"/>
      <c r="AR20" s="254" t="s">
        <v>607</v>
      </c>
      <c r="AS20" s="266"/>
      <c r="AT20" s="266"/>
      <c r="AU20" s="266"/>
      <c r="AV20" s="267" t="str">
        <f t="shared" si="1"/>
        <v>n/a</v>
      </c>
      <c r="AW20" s="209">
        <v>12</v>
      </c>
      <c r="AX20" s="209">
        <v>12</v>
      </c>
      <c r="AY20" s="210">
        <f>MATCH(A20,'Original Order'!$A$2:$A$317,0)</f>
        <v>12</v>
      </c>
      <c r="AZ20" s="210" t="s">
        <v>1336</v>
      </c>
      <c r="BA20" s="285"/>
    </row>
    <row r="21" spans="1:53">
      <c r="A21" s="250" t="s">
        <v>15</v>
      </c>
      <c r="B21" s="251">
        <f t="shared" si="0"/>
        <v>7.18</v>
      </c>
      <c r="C21" s="533" t="s">
        <v>83</v>
      </c>
      <c r="D21" s="466"/>
      <c r="E21" s="470"/>
      <c r="F21" s="495"/>
      <c r="G21" s="495"/>
      <c r="H21" s="495"/>
      <c r="I21" s="495"/>
      <c r="J21" s="549" t="s">
        <v>1575</v>
      </c>
      <c r="K21" s="497"/>
      <c r="L21" s="252" t="s">
        <v>209</v>
      </c>
      <c r="M21" s="252" t="s">
        <v>406</v>
      </c>
      <c r="N21" s="253">
        <f>IFERROR(VLOOKUP(L21,CategoryLog!$A$2:$D$550,3,FALSE),"")</f>
        <v>7.18</v>
      </c>
      <c r="O21" s="276" t="s">
        <v>99</v>
      </c>
      <c r="P21" s="252">
        <v>1</v>
      </c>
      <c r="Q21" s="253" t="str">
        <f>IFERROR(VLOOKUP(O21,CategoryLog!$A$2:$D$550,3,FALSE),"")</f>
        <v/>
      </c>
      <c r="R21" s="255"/>
      <c r="S21" s="252" t="s">
        <v>406</v>
      </c>
      <c r="T21" s="253" t="str">
        <f>IFERROR(VLOOKUP(R21,CategoryLog!$A$2:$D$550,3,FALSE),"")</f>
        <v/>
      </c>
      <c r="U21" s="256"/>
      <c r="V21" s="252" t="s">
        <v>406</v>
      </c>
      <c r="W21" s="252"/>
      <c r="X21" s="253" t="str">
        <f>IFERROR(VLOOKUP(U21,CategoryLog!$A$2:$D$550,3,FALSE),"")</f>
        <v/>
      </c>
      <c r="Y21" s="257"/>
      <c r="Z21" s="258">
        <v>1</v>
      </c>
      <c r="AA21" s="259"/>
      <c r="AB21" s="278"/>
      <c r="AC21" s="278" t="s">
        <v>1019</v>
      </c>
      <c r="AD21" s="279"/>
      <c r="AE21" s="279"/>
      <c r="AF21" s="278"/>
      <c r="AG21" s="280">
        <v>0</v>
      </c>
      <c r="AH21" s="281"/>
      <c r="AI21" s="282"/>
      <c r="AJ21" s="264" t="s">
        <v>1019</v>
      </c>
      <c r="AK21" s="301"/>
      <c r="AL21" s="283"/>
      <c r="AM21" s="282"/>
      <c r="AN21" s="282" t="s">
        <v>1019</v>
      </c>
      <c r="AO21" s="301"/>
      <c r="AP21" s="282"/>
      <c r="AQ21" s="282"/>
      <c r="AR21" s="254" t="s">
        <v>607</v>
      </c>
      <c r="AS21" s="302" t="s">
        <v>1020</v>
      </c>
      <c r="AT21" s="266"/>
      <c r="AU21" s="266"/>
      <c r="AV21" s="267" t="str">
        <f t="shared" si="1"/>
        <v>2017</v>
      </c>
      <c r="AW21" s="209">
        <v>13</v>
      </c>
      <c r="AX21" s="209">
        <v>25</v>
      </c>
      <c r="AY21" s="210">
        <f>MATCH(A21,'Original Order'!$A$2:$A$317,0)</f>
        <v>13</v>
      </c>
      <c r="AZ21" s="210" t="s">
        <v>1336</v>
      </c>
      <c r="BA21" s="285"/>
    </row>
    <row r="22" spans="1:53">
      <c r="A22" s="268" t="s">
        <v>601</v>
      </c>
      <c r="B22" s="251">
        <f t="shared" si="0"/>
        <v>7.18</v>
      </c>
      <c r="C22" s="533"/>
      <c r="D22" s="466"/>
      <c r="E22" s="470"/>
      <c r="F22" s="495"/>
      <c r="G22" s="495"/>
      <c r="H22" s="495"/>
      <c r="I22" s="495"/>
      <c r="J22" s="548"/>
      <c r="K22" s="495"/>
      <c r="L22" s="288"/>
      <c r="M22" s="252" t="s">
        <v>406</v>
      </c>
      <c r="N22" s="253" t="str">
        <f>IFERROR(VLOOKUP(L22,CategoryLog!$A$2:$D$550,3,FALSE),"")</f>
        <v/>
      </c>
      <c r="O22" s="289" t="s">
        <v>923</v>
      </c>
      <c r="P22" s="252">
        <v>5</v>
      </c>
      <c r="Q22" s="253">
        <f>IFERROR(VLOOKUP(O22,CategoryLog!$A$2:$D$550,3,FALSE),"")</f>
        <v>7.18</v>
      </c>
      <c r="R22" s="298" t="s">
        <v>600</v>
      </c>
      <c r="S22" s="252" t="s">
        <v>406</v>
      </c>
      <c r="T22" s="253" t="str">
        <f>IFERROR(VLOOKUP(R22,CategoryLog!$A$2:$D$550,3,FALSE),"")</f>
        <v/>
      </c>
      <c r="U22" s="256"/>
      <c r="V22" s="252" t="s">
        <v>406</v>
      </c>
      <c r="W22" s="252"/>
      <c r="X22" s="253" t="str">
        <f>IFERROR(VLOOKUP(U22,CategoryLog!$A$2:$D$550,3,FALSE),"")</f>
        <v/>
      </c>
      <c r="Y22" s="257" t="s">
        <v>996</v>
      </c>
      <c r="Z22" s="258">
        <v>1</v>
      </c>
      <c r="AA22" s="259"/>
      <c r="AB22" s="269"/>
      <c r="AC22" s="269" t="s">
        <v>996</v>
      </c>
      <c r="AD22" s="269" t="s">
        <v>996</v>
      </c>
      <c r="AE22" s="293"/>
      <c r="AF22" s="269"/>
      <c r="AG22" s="271">
        <v>1</v>
      </c>
      <c r="AH22" s="272"/>
      <c r="AI22" s="273"/>
      <c r="AJ22" s="264" t="s">
        <v>1019</v>
      </c>
      <c r="AK22" s="273"/>
      <c r="AL22" s="275"/>
      <c r="AM22" s="273"/>
      <c r="AN22" s="273" t="s">
        <v>1019</v>
      </c>
      <c r="AO22" s="273"/>
      <c r="AP22" s="273"/>
      <c r="AQ22" s="273"/>
      <c r="AR22" s="295" t="s">
        <v>607</v>
      </c>
      <c r="AS22" s="266"/>
      <c r="AT22" s="266"/>
      <c r="AU22" s="266"/>
      <c r="AV22" s="267" t="str">
        <f t="shared" si="1"/>
        <v>2017</v>
      </c>
      <c r="AW22" s="209">
        <v>14</v>
      </c>
      <c r="AX22" s="209">
        <v>297</v>
      </c>
      <c r="AY22" s="210">
        <f>MATCH(A22,'Original Order'!$A$2:$A$317,0)</f>
        <v>14</v>
      </c>
      <c r="AZ22" s="210" t="s">
        <v>1336</v>
      </c>
      <c r="BA22" s="300"/>
    </row>
    <row r="23" spans="1:53">
      <c r="A23" s="250" t="s">
        <v>183</v>
      </c>
      <c r="B23" s="251" t="str">
        <f t="shared" si="0"/>
        <v>7.20</v>
      </c>
      <c r="C23" s="533" t="s">
        <v>83</v>
      </c>
      <c r="D23" s="466"/>
      <c r="E23" s="470"/>
      <c r="F23" s="495"/>
      <c r="G23" s="495"/>
      <c r="H23" s="495"/>
      <c r="I23" s="495"/>
      <c r="J23" s="548"/>
      <c r="K23" s="495"/>
      <c r="L23" s="252" t="s">
        <v>212</v>
      </c>
      <c r="M23" s="252">
        <v>2</v>
      </c>
      <c r="N23" s="253" t="str">
        <f>IFERROR(VLOOKUP(L23,CategoryLog!$A$2:$D$550,3,FALSE),"")</f>
        <v>7.20</v>
      </c>
      <c r="O23" s="254"/>
      <c r="P23" s="252" t="s">
        <v>406</v>
      </c>
      <c r="Q23" s="253" t="str">
        <f>IFERROR(VLOOKUP(O23,CategoryLog!$A$2:$D$550,3,FALSE),"")</f>
        <v/>
      </c>
      <c r="R23" s="255"/>
      <c r="S23" s="252" t="s">
        <v>406</v>
      </c>
      <c r="T23" s="253" t="str">
        <f>IFERROR(VLOOKUP(R23,CategoryLog!$A$2:$D$550,3,FALSE),"")</f>
        <v/>
      </c>
      <c r="U23" s="256"/>
      <c r="V23" s="252" t="s">
        <v>406</v>
      </c>
      <c r="W23" s="252"/>
      <c r="X23" s="253" t="str">
        <f>IFERROR(VLOOKUP(U23,CategoryLog!$A$2:$D$550,3,FALSE),"")</f>
        <v/>
      </c>
      <c r="Y23" s="257"/>
      <c r="Z23" s="259"/>
      <c r="AA23" s="277">
        <v>1</v>
      </c>
      <c r="AB23" s="278"/>
      <c r="AC23" s="278"/>
      <c r="AD23" s="279"/>
      <c r="AE23" s="279"/>
      <c r="AF23" s="278"/>
      <c r="AG23" s="280">
        <v>0</v>
      </c>
      <c r="AH23" s="281"/>
      <c r="AI23" s="282"/>
      <c r="AJ23" s="301"/>
      <c r="AK23" s="301"/>
      <c r="AL23" s="283"/>
      <c r="AM23" s="282"/>
      <c r="AN23" s="282"/>
      <c r="AO23" s="301"/>
      <c r="AP23" s="282"/>
      <c r="AQ23" s="282"/>
      <c r="AR23" s="254" t="s">
        <v>607</v>
      </c>
      <c r="AS23" s="266"/>
      <c r="AT23" s="266"/>
      <c r="AU23" s="266"/>
      <c r="AV23" s="267" t="str">
        <f t="shared" si="1"/>
        <v>n/a</v>
      </c>
      <c r="AW23" s="209">
        <v>15</v>
      </c>
      <c r="AX23" s="209">
        <v>15</v>
      </c>
      <c r="AY23" s="210">
        <f>MATCH(A23,'Original Order'!$A$2:$A$317,0)</f>
        <v>15</v>
      </c>
      <c r="AZ23" s="210" t="s">
        <v>1336</v>
      </c>
      <c r="BA23" s="285"/>
    </row>
    <row r="24" spans="1:53">
      <c r="A24" s="268" t="s">
        <v>623</v>
      </c>
      <c r="B24" s="251">
        <f t="shared" si="0"/>
        <v>7.08</v>
      </c>
      <c r="C24" s="533" t="s">
        <v>351</v>
      </c>
      <c r="D24" s="466"/>
      <c r="E24" s="502" t="s">
        <v>1497</v>
      </c>
      <c r="F24" s="495"/>
      <c r="G24" s="495"/>
      <c r="H24" s="495"/>
      <c r="I24" s="495"/>
      <c r="J24" s="548"/>
      <c r="K24" s="495"/>
      <c r="L24" s="288"/>
      <c r="M24" s="252" t="s">
        <v>406</v>
      </c>
      <c r="N24" s="253" t="str">
        <f>IFERROR(VLOOKUP(L24,CategoryLog!$A$2:$D$550,3,FALSE),"")</f>
        <v/>
      </c>
      <c r="O24" s="256"/>
      <c r="P24" s="252" t="s">
        <v>406</v>
      </c>
      <c r="Q24" s="253" t="str">
        <f>IFERROR(VLOOKUP(O24,CategoryLog!$A$2:$D$550,3,FALSE),"")</f>
        <v/>
      </c>
      <c r="R24" s="298"/>
      <c r="S24" s="252" t="s">
        <v>406</v>
      </c>
      <c r="T24" s="253" t="str">
        <f>IFERROR(VLOOKUP(R24,CategoryLog!$A$2:$D$550,3,FALSE),"")</f>
        <v/>
      </c>
      <c r="U24" s="298" t="s">
        <v>1410</v>
      </c>
      <c r="V24" s="252">
        <v>2</v>
      </c>
      <c r="W24" s="303" t="s">
        <v>1292</v>
      </c>
      <c r="X24" s="253">
        <f>IFERROR(VLOOKUP(U24,CategoryLog!$A$2:$D$550,3,FALSE),"")</f>
        <v>7.08</v>
      </c>
      <c r="Y24" s="257"/>
      <c r="Z24" s="304"/>
      <c r="AA24" s="277">
        <v>1</v>
      </c>
      <c r="AB24" s="269"/>
      <c r="AC24" s="269"/>
      <c r="AD24" s="270"/>
      <c r="AE24" s="299" t="s">
        <v>1019</v>
      </c>
      <c r="AF24" s="269"/>
      <c r="AG24" s="271">
        <v>0</v>
      </c>
      <c r="AH24" s="272"/>
      <c r="AI24" s="273"/>
      <c r="AJ24" s="274"/>
      <c r="AK24" s="274"/>
      <c r="AL24" s="275" t="s">
        <v>1019</v>
      </c>
      <c r="AM24" s="273"/>
      <c r="AN24" s="273"/>
      <c r="AO24" s="274"/>
      <c r="AP24" s="273" t="s">
        <v>1019</v>
      </c>
      <c r="AQ24" s="273"/>
      <c r="AR24" s="276" t="s">
        <v>607</v>
      </c>
      <c r="AS24" s="266"/>
      <c r="AT24" s="266"/>
      <c r="AU24" s="266" t="s">
        <v>1067</v>
      </c>
      <c r="AV24" s="267" t="str">
        <f t="shared" si="1"/>
        <v>n/a</v>
      </c>
      <c r="AW24" s="209">
        <v>16</v>
      </c>
      <c r="AX24" s="209">
        <v>16</v>
      </c>
      <c r="AY24" s="210">
        <f>MATCH(A24,'Original Order'!$A$2:$A$317,0)</f>
        <v>16</v>
      </c>
      <c r="AZ24" s="210" t="s">
        <v>1336</v>
      </c>
      <c r="BA24" s="193"/>
    </row>
    <row r="25" spans="1:53">
      <c r="A25" s="268" t="s">
        <v>429</v>
      </c>
      <c r="B25" s="251" t="str">
        <f t="shared" si="0"/>
        <v>none</v>
      </c>
      <c r="C25" s="533" t="s">
        <v>351</v>
      </c>
      <c r="D25" s="466"/>
      <c r="E25" s="502" t="s">
        <v>1497</v>
      </c>
      <c r="F25" s="495"/>
      <c r="G25" s="495"/>
      <c r="H25" s="495"/>
      <c r="I25" s="497" t="s">
        <v>1557</v>
      </c>
      <c r="J25" s="549"/>
      <c r="K25" s="497"/>
      <c r="L25" s="288"/>
      <c r="M25" s="252" t="s">
        <v>406</v>
      </c>
      <c r="N25" s="253" t="str">
        <f>IFERROR(VLOOKUP(L25,CategoryLog!$A$2:$D$550,3,FALSE),"")</f>
        <v/>
      </c>
      <c r="O25" s="276"/>
      <c r="P25" s="252" t="s">
        <v>406</v>
      </c>
      <c r="Q25" s="253" t="str">
        <f>IFERROR(VLOOKUP(O25,CategoryLog!$A$2:$D$550,3,FALSE),"")</f>
        <v/>
      </c>
      <c r="R25" s="298"/>
      <c r="S25" s="252" t="s">
        <v>406</v>
      </c>
      <c r="T25" s="253" t="str">
        <f>IFERROR(VLOOKUP(R25,CategoryLog!$A$2:$D$550,3,FALSE),"")</f>
        <v/>
      </c>
      <c r="U25" s="298" t="s">
        <v>1452</v>
      </c>
      <c r="V25" s="252" t="s">
        <v>406</v>
      </c>
      <c r="W25" s="303" t="s">
        <v>1284</v>
      </c>
      <c r="X25" s="253" t="str">
        <f>IFERROR(VLOOKUP(U25,CategoryLog!$A$2:$D$550,3,FALSE),"")</f>
        <v/>
      </c>
      <c r="Y25" s="257"/>
      <c r="Z25" s="274"/>
      <c r="AA25" s="274"/>
      <c r="AB25" s="275"/>
      <c r="AC25" s="275"/>
      <c r="AD25" s="305"/>
      <c r="AE25" s="306" t="s">
        <v>1019</v>
      </c>
      <c r="AF25" s="275"/>
      <c r="AG25" s="307">
        <v>0</v>
      </c>
      <c r="AH25" s="272"/>
      <c r="AI25" s="308"/>
      <c r="AJ25" s="309"/>
      <c r="AK25" s="309"/>
      <c r="AL25" s="275" t="s">
        <v>1019</v>
      </c>
      <c r="AM25" s="308"/>
      <c r="AN25" s="308"/>
      <c r="AO25" s="309"/>
      <c r="AP25" s="273" t="s">
        <v>1019</v>
      </c>
      <c r="AQ25" s="273"/>
      <c r="AR25" s="276" t="s">
        <v>607</v>
      </c>
      <c r="AS25" s="266"/>
      <c r="AT25" s="266"/>
      <c r="AU25" s="266" t="s">
        <v>1067</v>
      </c>
      <c r="AV25" s="267" t="str">
        <f t="shared" si="1"/>
        <v>n/a</v>
      </c>
      <c r="AW25" s="209">
        <v>17</v>
      </c>
      <c r="AX25" s="209">
        <v>17</v>
      </c>
      <c r="AY25" s="210">
        <f>MATCH(A25,'Original Order'!$A$2:$A$317,0)</f>
        <v>17</v>
      </c>
      <c r="AZ25" s="210">
        <f>AG25</f>
        <v>0</v>
      </c>
      <c r="BA25" s="193"/>
    </row>
    <row r="26" spans="1:53" ht="24">
      <c r="A26" s="250" t="s">
        <v>3</v>
      </c>
      <c r="B26" s="251">
        <f t="shared" si="0"/>
        <v>1.22</v>
      </c>
      <c r="C26" s="533" t="s">
        <v>83</v>
      </c>
      <c r="D26" s="466"/>
      <c r="E26" s="470"/>
      <c r="F26" s="495"/>
      <c r="G26" s="495"/>
      <c r="H26" s="495"/>
      <c r="I26" s="495"/>
      <c r="J26" s="548"/>
      <c r="K26" s="495"/>
      <c r="L26" s="288" t="s">
        <v>196</v>
      </c>
      <c r="M26" s="252">
        <v>3</v>
      </c>
      <c r="N26" s="253">
        <f>IFERROR(VLOOKUP(L26,CategoryLog!$A$2:$D$550,3,FALSE),"")</f>
        <v>1.22</v>
      </c>
      <c r="O26" s="276" t="s">
        <v>88</v>
      </c>
      <c r="P26" s="252">
        <v>3</v>
      </c>
      <c r="Q26" s="253">
        <f>IFERROR(VLOOKUP(O26,CategoryLog!$A$2:$D$550,3,FALSE),"")</f>
        <v>1.22</v>
      </c>
      <c r="R26" s="255"/>
      <c r="S26" s="252" t="s">
        <v>406</v>
      </c>
      <c r="T26" s="253" t="str">
        <f>IFERROR(VLOOKUP(R26,CategoryLog!$A$2:$D$550,3,FALSE),"")</f>
        <v/>
      </c>
      <c r="U26" s="256"/>
      <c r="V26" s="252" t="s">
        <v>406</v>
      </c>
      <c r="W26" s="252"/>
      <c r="X26" s="253" t="str">
        <f>IFERROR(VLOOKUP(U26,CategoryLog!$A$2:$D$550,3,FALSE),"")</f>
        <v/>
      </c>
      <c r="Y26" s="257"/>
      <c r="Z26" s="258">
        <v>1</v>
      </c>
      <c r="AA26" s="259"/>
      <c r="AB26" s="269"/>
      <c r="AC26" s="269" t="s">
        <v>996</v>
      </c>
      <c r="AD26" s="270"/>
      <c r="AE26" s="270"/>
      <c r="AF26" s="269"/>
      <c r="AG26" s="271">
        <v>1</v>
      </c>
      <c r="AH26" s="272"/>
      <c r="AI26" s="308"/>
      <c r="AJ26" s="264" t="s">
        <v>1019</v>
      </c>
      <c r="AK26" s="309"/>
      <c r="AL26" s="275"/>
      <c r="AM26" s="275" t="s">
        <v>996</v>
      </c>
      <c r="AN26" s="275" t="s">
        <v>1019</v>
      </c>
      <c r="AO26" s="309"/>
      <c r="AP26" s="308"/>
      <c r="AQ26" s="282" t="s">
        <v>1075</v>
      </c>
      <c r="AR26" s="254" t="s">
        <v>613</v>
      </c>
      <c r="AS26" s="266"/>
      <c r="AT26" s="266" t="s">
        <v>1048</v>
      </c>
      <c r="AU26" s="266"/>
      <c r="AV26" s="284" t="str">
        <f t="shared" si="1"/>
        <v>2017</v>
      </c>
      <c r="AW26" s="209">
        <v>18</v>
      </c>
      <c r="AX26" s="209">
        <v>136</v>
      </c>
      <c r="AY26" s="210">
        <f>MATCH(A26,'Original Order'!$A$2:$A$317,0)</f>
        <v>18</v>
      </c>
      <c r="AZ26" s="210" t="s">
        <v>1336</v>
      </c>
      <c r="BA26" s="285"/>
    </row>
    <row r="27" spans="1:53">
      <c r="A27" s="268" t="s">
        <v>817</v>
      </c>
      <c r="B27" s="251">
        <f t="shared" si="0"/>
        <v>7.25</v>
      </c>
      <c r="C27" s="533" t="s">
        <v>83</v>
      </c>
      <c r="D27" s="466"/>
      <c r="E27" s="470"/>
      <c r="F27" s="495"/>
      <c r="G27" s="495"/>
      <c r="H27" s="495"/>
      <c r="I27" s="495"/>
      <c r="J27" s="548"/>
      <c r="K27" s="495"/>
      <c r="L27" s="288" t="s">
        <v>789</v>
      </c>
      <c r="M27" s="252" t="s">
        <v>406</v>
      </c>
      <c r="N27" s="253">
        <f>IFERROR(VLOOKUP(L27,CategoryLog!$A$2:$D$550,3,FALSE),"")</f>
        <v>7.25</v>
      </c>
      <c r="O27" s="256"/>
      <c r="P27" s="252" t="s">
        <v>406</v>
      </c>
      <c r="Q27" s="253" t="str">
        <f>IFERROR(VLOOKUP(O27,CategoryLog!$A$2:$D$550,3,FALSE),"")</f>
        <v/>
      </c>
      <c r="R27" s="310"/>
      <c r="S27" s="252" t="s">
        <v>406</v>
      </c>
      <c r="T27" s="253" t="str">
        <f>IFERROR(VLOOKUP(R27,CategoryLog!$A$2:$D$550,3,FALSE),"")</f>
        <v/>
      </c>
      <c r="U27" s="290"/>
      <c r="V27" s="252" t="s">
        <v>406</v>
      </c>
      <c r="W27" s="291"/>
      <c r="X27" s="253" t="str">
        <f>IFERROR(VLOOKUP(U27,CategoryLog!$A$2:$D$550,3,FALSE),"")</f>
        <v/>
      </c>
      <c r="Y27" s="257"/>
      <c r="Z27" s="311"/>
      <c r="AA27" s="292"/>
      <c r="AB27" s="275"/>
      <c r="AC27" s="283"/>
      <c r="AD27" s="312"/>
      <c r="AE27" s="312"/>
      <c r="AF27" s="283" t="s">
        <v>996</v>
      </c>
      <c r="AG27" s="281">
        <v>1</v>
      </c>
      <c r="AH27" s="281"/>
      <c r="AI27" s="282"/>
      <c r="AJ27" s="301"/>
      <c r="AK27" s="301"/>
      <c r="AL27" s="283"/>
      <c r="AM27" s="282"/>
      <c r="AN27" s="282"/>
      <c r="AO27" s="301"/>
      <c r="AP27" s="282"/>
      <c r="AQ27" s="282"/>
      <c r="AR27" s="295" t="s">
        <v>607</v>
      </c>
      <c r="AS27" s="266"/>
      <c r="AT27" s="266" t="s">
        <v>1049</v>
      </c>
      <c r="AU27" s="266"/>
      <c r="AV27" s="313" t="str">
        <f t="shared" si="1"/>
        <v>2018</v>
      </c>
      <c r="AW27" s="209">
        <v>19</v>
      </c>
      <c r="AX27" s="209">
        <v>19</v>
      </c>
      <c r="AY27" s="210">
        <f>MATCH(A27,'Original Order'!$A$2:$A$317,0)</f>
        <v>19</v>
      </c>
      <c r="AZ27" s="210">
        <f>AG27</f>
        <v>1</v>
      </c>
      <c r="BA27" s="296"/>
    </row>
    <row r="28" spans="1:53">
      <c r="A28" s="268" t="s">
        <v>599</v>
      </c>
      <c r="B28" s="251" t="str">
        <f t="shared" si="0"/>
        <v>none</v>
      </c>
      <c r="C28" s="533" t="s">
        <v>333</v>
      </c>
      <c r="D28" s="466"/>
      <c r="E28" s="470"/>
      <c r="F28" s="495"/>
      <c r="G28" s="495"/>
      <c r="H28" s="495"/>
      <c r="I28" s="495"/>
      <c r="J28" s="548"/>
      <c r="K28" s="495"/>
      <c r="L28" s="288"/>
      <c r="M28" s="252" t="s">
        <v>406</v>
      </c>
      <c r="N28" s="253" t="str">
        <f>IFERROR(VLOOKUP(L28,CategoryLog!$A$2:$D$550,3,FALSE),"")</f>
        <v/>
      </c>
      <c r="O28" s="256"/>
      <c r="P28" s="252" t="s">
        <v>406</v>
      </c>
      <c r="Q28" s="253" t="str">
        <f>IFERROR(VLOOKUP(O28,CategoryLog!$A$2:$D$550,3,FALSE),"")</f>
        <v/>
      </c>
      <c r="R28" s="298" t="s">
        <v>598</v>
      </c>
      <c r="S28" s="252" t="s">
        <v>406</v>
      </c>
      <c r="T28" s="253" t="str">
        <f>IFERROR(VLOOKUP(R28,CategoryLog!$A$2:$D$550,3,FALSE),"")</f>
        <v/>
      </c>
      <c r="U28" s="256"/>
      <c r="V28" s="252" t="s">
        <v>406</v>
      </c>
      <c r="W28" s="252"/>
      <c r="X28" s="253" t="str">
        <f>IFERROR(VLOOKUP(U28,CategoryLog!$A$2:$D$550,3,FALSE),"")</f>
        <v/>
      </c>
      <c r="Y28" s="257"/>
      <c r="Z28" s="259"/>
      <c r="AA28" s="277">
        <v>1</v>
      </c>
      <c r="AB28" s="260"/>
      <c r="AC28" s="260"/>
      <c r="AD28" s="260" t="s">
        <v>1019</v>
      </c>
      <c r="AE28" s="261"/>
      <c r="AF28" s="260"/>
      <c r="AG28" s="262">
        <v>0</v>
      </c>
      <c r="AH28" s="263"/>
      <c r="AI28" s="264"/>
      <c r="AJ28" s="254"/>
      <c r="AK28" s="264"/>
      <c r="AL28" s="265"/>
      <c r="AM28" s="264"/>
      <c r="AN28" s="264"/>
      <c r="AO28" s="264"/>
      <c r="AP28" s="264"/>
      <c r="AQ28" s="264"/>
      <c r="AR28" s="295" t="s">
        <v>607</v>
      </c>
      <c r="AS28" s="266"/>
      <c r="AT28" s="266"/>
      <c r="AU28" s="266"/>
      <c r="AV28" s="267" t="str">
        <f t="shared" si="1"/>
        <v>n/a</v>
      </c>
      <c r="AW28" s="209">
        <v>20</v>
      </c>
      <c r="AX28" s="209">
        <v>20</v>
      </c>
      <c r="AY28" s="210">
        <f>MATCH(A28,'Original Order'!$A$2:$A$317,0)</f>
        <v>20</v>
      </c>
      <c r="AZ28" s="210" t="s">
        <v>1336</v>
      </c>
      <c r="BA28" s="300"/>
    </row>
    <row r="29" spans="1:53">
      <c r="A29" s="268" t="s">
        <v>376</v>
      </c>
      <c r="B29" s="251">
        <f t="shared" si="0"/>
        <v>7.04</v>
      </c>
      <c r="C29" s="533" t="s">
        <v>83</v>
      </c>
      <c r="D29" s="466"/>
      <c r="E29" s="470"/>
      <c r="F29" s="495"/>
      <c r="G29" s="495"/>
      <c r="H29" s="495"/>
      <c r="I29" s="495"/>
      <c r="J29" s="548"/>
      <c r="K29" s="495"/>
      <c r="L29" s="314" t="s">
        <v>375</v>
      </c>
      <c r="M29" s="252" t="s">
        <v>406</v>
      </c>
      <c r="N29" s="253">
        <f>IFERROR(VLOOKUP(L29,CategoryLog!$A$2:$D$550,3,FALSE),"")</f>
        <v>7.04</v>
      </c>
      <c r="O29" s="276" t="s">
        <v>321</v>
      </c>
      <c r="P29" s="252">
        <v>1</v>
      </c>
      <c r="Q29" s="253">
        <f>IFERROR(VLOOKUP(O29,CategoryLog!$A$2:$D$550,3,FALSE),"")</f>
        <v>7.04</v>
      </c>
      <c r="R29" s="298" t="s">
        <v>168</v>
      </c>
      <c r="S29" s="252" t="s">
        <v>406</v>
      </c>
      <c r="T29" s="253" t="str">
        <f>IFERROR(VLOOKUP(R29,CategoryLog!$A$2:$D$550,3,FALSE),"")</f>
        <v/>
      </c>
      <c r="U29" s="276"/>
      <c r="V29" s="252" t="s">
        <v>406</v>
      </c>
      <c r="W29" s="288"/>
      <c r="X29" s="253" t="str">
        <f>IFERROR(VLOOKUP(U29,CategoryLog!$A$2:$D$550,3,FALSE),"")</f>
        <v/>
      </c>
      <c r="Y29" s="257"/>
      <c r="Z29" s="258">
        <v>1</v>
      </c>
      <c r="AA29" s="274"/>
      <c r="AB29" s="269"/>
      <c r="AC29" s="269" t="s">
        <v>1019</v>
      </c>
      <c r="AD29" s="270"/>
      <c r="AE29" s="299" t="s">
        <v>996</v>
      </c>
      <c r="AF29" s="269"/>
      <c r="AG29" s="271">
        <v>1</v>
      </c>
      <c r="AH29" s="272"/>
      <c r="AI29" s="273"/>
      <c r="AJ29" s="264" t="s">
        <v>1019</v>
      </c>
      <c r="AK29" s="274"/>
      <c r="AL29" s="275" t="s">
        <v>1019</v>
      </c>
      <c r="AM29" s="273"/>
      <c r="AN29" s="273" t="s">
        <v>1019</v>
      </c>
      <c r="AO29" s="274"/>
      <c r="AP29" s="273" t="s">
        <v>1019</v>
      </c>
      <c r="AQ29" s="273"/>
      <c r="AR29" s="254" t="s">
        <v>607</v>
      </c>
      <c r="AS29" s="266"/>
      <c r="AT29" s="266"/>
      <c r="AU29" s="266"/>
      <c r="AV29" s="267" t="str">
        <f t="shared" si="1"/>
        <v>2017</v>
      </c>
      <c r="AW29" s="209">
        <v>21</v>
      </c>
      <c r="AX29" s="209">
        <v>94</v>
      </c>
      <c r="AY29" s="210">
        <f>MATCH(A29,'Original Order'!$A$2:$A$317,0)</f>
        <v>21</v>
      </c>
      <c r="AZ29" s="210" t="s">
        <v>1336</v>
      </c>
      <c r="BA29" s="193"/>
    </row>
    <row r="30" spans="1:53">
      <c r="A30" s="250" t="s">
        <v>1</v>
      </c>
      <c r="B30" s="251">
        <f t="shared" si="0"/>
        <v>7.05</v>
      </c>
      <c r="C30" s="533" t="s">
        <v>170</v>
      </c>
      <c r="D30" s="466"/>
      <c r="E30" s="470"/>
      <c r="F30" s="495"/>
      <c r="G30" s="495"/>
      <c r="H30" s="495"/>
      <c r="I30" s="495"/>
      <c r="J30" s="548"/>
      <c r="K30" s="495"/>
      <c r="L30" s="252" t="s">
        <v>194</v>
      </c>
      <c r="M30" s="252">
        <v>1</v>
      </c>
      <c r="N30" s="253">
        <f>IFERROR(VLOOKUP(L30,CategoryLog!$A$2:$D$550,3,FALSE),"")</f>
        <v>7.05</v>
      </c>
      <c r="O30" s="256" t="s">
        <v>311</v>
      </c>
      <c r="P30" s="252">
        <v>3</v>
      </c>
      <c r="Q30" s="253">
        <f>IFERROR(VLOOKUP(O30,CategoryLog!$A$2:$D$550,3,FALSE),"")</f>
        <v>7.05</v>
      </c>
      <c r="R30" s="255"/>
      <c r="S30" s="252" t="s">
        <v>406</v>
      </c>
      <c r="T30" s="253" t="str">
        <f>IFERROR(VLOOKUP(R30,CategoryLog!$A$2:$D$550,3,FALSE),"")</f>
        <v/>
      </c>
      <c r="U30" s="298" t="s">
        <v>1406</v>
      </c>
      <c r="V30" s="252">
        <v>0</v>
      </c>
      <c r="W30" s="303" t="s">
        <v>1308</v>
      </c>
      <c r="X30" s="253">
        <f>IFERROR(VLOOKUP(U30,CategoryLog!$A$2:$D$550,3,FALSE),"")</f>
        <v>7.05</v>
      </c>
      <c r="Y30" s="257" t="s">
        <v>996</v>
      </c>
      <c r="Z30" s="258">
        <v>1</v>
      </c>
      <c r="AA30" s="274"/>
      <c r="AB30" s="269"/>
      <c r="AC30" s="269" t="s">
        <v>996</v>
      </c>
      <c r="AD30" s="270"/>
      <c r="AE30" s="299" t="s">
        <v>996</v>
      </c>
      <c r="AF30" s="269"/>
      <c r="AG30" s="271">
        <v>2</v>
      </c>
      <c r="AH30" s="272"/>
      <c r="AI30" s="308"/>
      <c r="AJ30" s="264" t="s">
        <v>1019</v>
      </c>
      <c r="AK30" s="309"/>
      <c r="AL30" s="275" t="s">
        <v>1019</v>
      </c>
      <c r="AM30" s="308"/>
      <c r="AN30" s="273" t="s">
        <v>1019</v>
      </c>
      <c r="AO30" s="309"/>
      <c r="AP30" s="273" t="s">
        <v>1019</v>
      </c>
      <c r="AQ30" s="273"/>
      <c r="AR30" s="254" t="s">
        <v>607</v>
      </c>
      <c r="AS30" s="266"/>
      <c r="AT30" s="266"/>
      <c r="AU30" s="266"/>
      <c r="AV30" s="267" t="str">
        <f t="shared" si="1"/>
        <v>2017</v>
      </c>
      <c r="AW30" s="209">
        <v>22</v>
      </c>
      <c r="AX30" s="209">
        <v>92</v>
      </c>
      <c r="AY30" s="210">
        <f>MATCH(A30,'Original Order'!$A$2:$A$317,0)</f>
        <v>22</v>
      </c>
      <c r="AZ30" s="210" t="s">
        <v>1336</v>
      </c>
      <c r="BA30" s="285"/>
    </row>
    <row r="31" spans="1:53">
      <c r="A31" s="250" t="s">
        <v>0</v>
      </c>
      <c r="B31" s="251">
        <f t="shared" si="0"/>
        <v>7.01</v>
      </c>
      <c r="C31" s="533" t="s">
        <v>170</v>
      </c>
      <c r="D31" s="466"/>
      <c r="E31" s="470"/>
      <c r="F31" s="495"/>
      <c r="G31" s="495"/>
      <c r="H31" s="495"/>
      <c r="I31" s="495"/>
      <c r="J31" s="548"/>
      <c r="K31" s="495"/>
      <c r="L31" s="252" t="s">
        <v>193</v>
      </c>
      <c r="M31" s="252">
        <v>3</v>
      </c>
      <c r="N31" s="253">
        <f>IFERROR(VLOOKUP(L31,CategoryLog!$A$2:$D$550,3,FALSE),"")</f>
        <v>7.01</v>
      </c>
      <c r="O31" s="256" t="s">
        <v>85</v>
      </c>
      <c r="P31" s="252">
        <v>2</v>
      </c>
      <c r="Q31" s="253">
        <f>IFERROR(VLOOKUP(O31,CategoryLog!$A$2:$D$550,3,FALSE),"")</f>
        <v>7.01</v>
      </c>
      <c r="R31" s="255"/>
      <c r="S31" s="252" t="s">
        <v>406</v>
      </c>
      <c r="T31" s="253" t="str">
        <f>IFERROR(VLOOKUP(R31,CategoryLog!$A$2:$D$550,3,FALSE),"")</f>
        <v/>
      </c>
      <c r="U31" s="256"/>
      <c r="V31" s="252" t="s">
        <v>406</v>
      </c>
      <c r="W31" s="252"/>
      <c r="X31" s="253" t="str">
        <f>IFERROR(VLOOKUP(U31,CategoryLog!$A$2:$D$550,3,FALSE),"")</f>
        <v/>
      </c>
      <c r="Y31" s="257" t="s">
        <v>996</v>
      </c>
      <c r="Z31" s="258">
        <v>1</v>
      </c>
      <c r="AA31" s="259"/>
      <c r="AB31" s="278"/>
      <c r="AC31" s="278" t="s">
        <v>1019</v>
      </c>
      <c r="AD31" s="279"/>
      <c r="AE31" s="279"/>
      <c r="AF31" s="278"/>
      <c r="AG31" s="280">
        <v>0</v>
      </c>
      <c r="AH31" s="281"/>
      <c r="AI31" s="282"/>
      <c r="AJ31" s="264" t="s">
        <v>1019</v>
      </c>
      <c r="AK31" s="301"/>
      <c r="AL31" s="282"/>
      <c r="AM31" s="282"/>
      <c r="AN31" s="273" t="s">
        <v>1019</v>
      </c>
      <c r="AO31" s="301"/>
      <c r="AP31" s="282"/>
      <c r="AQ31" s="282"/>
      <c r="AR31" s="254" t="s">
        <v>607</v>
      </c>
      <c r="AS31" s="266"/>
      <c r="AT31" s="266"/>
      <c r="AU31" s="266"/>
      <c r="AV31" s="267" t="str">
        <f t="shared" si="1"/>
        <v>2017</v>
      </c>
      <c r="AW31" s="209">
        <v>23</v>
      </c>
      <c r="AX31" s="209">
        <v>90</v>
      </c>
      <c r="AY31" s="210">
        <f>MATCH(A31,'Original Order'!$A$2:$A$317,0)</f>
        <v>23</v>
      </c>
      <c r="AZ31" s="210" t="s">
        <v>1336</v>
      </c>
      <c r="BA31" s="285"/>
    </row>
    <row r="32" spans="1:53">
      <c r="A32" s="250" t="s">
        <v>873</v>
      </c>
      <c r="B32" s="251">
        <f t="shared" si="0"/>
        <v>7.33</v>
      </c>
      <c r="C32" s="533" t="s">
        <v>170</v>
      </c>
      <c r="D32" s="466"/>
      <c r="E32" s="470"/>
      <c r="F32" s="495"/>
      <c r="G32" s="495"/>
      <c r="H32" s="495"/>
      <c r="I32" s="495"/>
      <c r="J32" s="548"/>
      <c r="K32" s="495"/>
      <c r="L32" s="288"/>
      <c r="M32" s="252" t="s">
        <v>406</v>
      </c>
      <c r="N32" s="253" t="str">
        <f>IFERROR(VLOOKUP(L32,CategoryLog!$A$2:$D$550,3,FALSE),"")</f>
        <v/>
      </c>
      <c r="O32" s="289" t="s">
        <v>872</v>
      </c>
      <c r="P32" s="252">
        <v>0</v>
      </c>
      <c r="Q32" s="253">
        <f>IFERROR(VLOOKUP(O32,CategoryLog!$A$2:$D$550,3,FALSE),"")</f>
        <v>7.33</v>
      </c>
      <c r="R32" s="310"/>
      <c r="S32" s="252" t="s">
        <v>406</v>
      </c>
      <c r="T32" s="253" t="str">
        <f>IFERROR(VLOOKUP(R32,CategoryLog!$A$2:$D$550,3,FALSE),"")</f>
        <v/>
      </c>
      <c r="U32" s="290"/>
      <c r="V32" s="252" t="s">
        <v>406</v>
      </c>
      <c r="W32" s="291"/>
      <c r="X32" s="253" t="str">
        <f>IFERROR(VLOOKUP(U32,CategoryLog!$A$2:$D$550,3,FALSE),"")</f>
        <v/>
      </c>
      <c r="Y32" s="257"/>
      <c r="Z32" s="311"/>
      <c r="AA32" s="292"/>
      <c r="AB32" s="275"/>
      <c r="AC32" s="283" t="s">
        <v>996</v>
      </c>
      <c r="AD32" s="312"/>
      <c r="AE32" s="312"/>
      <c r="AF32" s="283"/>
      <c r="AG32" s="281">
        <v>1</v>
      </c>
      <c r="AH32" s="281"/>
      <c r="AI32" s="282"/>
      <c r="AJ32" s="264" t="s">
        <v>1019</v>
      </c>
      <c r="AK32" s="301"/>
      <c r="AL32" s="282"/>
      <c r="AM32" s="282"/>
      <c r="AN32" s="273" t="s">
        <v>1019</v>
      </c>
      <c r="AO32" s="301"/>
      <c r="AP32" s="282"/>
      <c r="AQ32" s="282"/>
      <c r="AR32" s="295" t="s">
        <v>607</v>
      </c>
      <c r="AS32" s="266"/>
      <c r="AT32" s="266"/>
      <c r="AU32" s="266"/>
      <c r="AV32" s="287" t="str">
        <f t="shared" si="1"/>
        <v>2018</v>
      </c>
      <c r="AW32" s="209">
        <v>24</v>
      </c>
      <c r="AX32" s="209">
        <v>78</v>
      </c>
      <c r="AY32" s="210">
        <f>MATCH(A32,'Original Order'!$A$2:$A$317,0)</f>
        <v>24</v>
      </c>
      <c r="AZ32" s="210">
        <f>AG32</f>
        <v>1</v>
      </c>
      <c r="BA32" s="315"/>
    </row>
    <row r="33" spans="1:53">
      <c r="A33" s="250" t="s">
        <v>875</v>
      </c>
      <c r="B33" s="251">
        <f t="shared" si="0"/>
        <v>7.34</v>
      </c>
      <c r="C33" s="533" t="s">
        <v>170</v>
      </c>
      <c r="D33" s="466"/>
      <c r="E33" s="470"/>
      <c r="F33" s="495"/>
      <c r="G33" s="495"/>
      <c r="H33" s="495"/>
      <c r="I33" s="495"/>
      <c r="J33" s="548"/>
      <c r="K33" s="495"/>
      <c r="L33" s="288"/>
      <c r="M33" s="252" t="s">
        <v>406</v>
      </c>
      <c r="N33" s="253" t="str">
        <f>IFERROR(VLOOKUP(L33,CategoryLog!$A$2:$D$550,3,FALSE),"")</f>
        <v/>
      </c>
      <c r="O33" s="289" t="s">
        <v>874</v>
      </c>
      <c r="P33" s="252">
        <v>0</v>
      </c>
      <c r="Q33" s="253">
        <f>IFERROR(VLOOKUP(O33,CategoryLog!$A$2:$D$550,3,FALSE),"")</f>
        <v>7.34</v>
      </c>
      <c r="R33" s="310"/>
      <c r="S33" s="252" t="s">
        <v>406</v>
      </c>
      <c r="T33" s="253" t="str">
        <f>IFERROR(VLOOKUP(R33,CategoryLog!$A$2:$D$550,3,FALSE),"")</f>
        <v/>
      </c>
      <c r="U33" s="290"/>
      <c r="V33" s="252" t="s">
        <v>406</v>
      </c>
      <c r="W33" s="291"/>
      <c r="X33" s="253" t="str">
        <f>IFERROR(VLOOKUP(U33,CategoryLog!$A$2:$D$550,3,FALSE),"")</f>
        <v/>
      </c>
      <c r="Y33" s="257"/>
      <c r="Z33" s="311"/>
      <c r="AA33" s="292"/>
      <c r="AB33" s="275"/>
      <c r="AC33" s="283" t="s">
        <v>996</v>
      </c>
      <c r="AD33" s="312"/>
      <c r="AE33" s="312"/>
      <c r="AF33" s="283"/>
      <c r="AG33" s="281">
        <v>1</v>
      </c>
      <c r="AH33" s="281"/>
      <c r="AI33" s="282"/>
      <c r="AJ33" s="264" t="s">
        <v>1019</v>
      </c>
      <c r="AK33" s="301"/>
      <c r="AL33" s="282"/>
      <c r="AM33" s="282"/>
      <c r="AN33" s="273" t="s">
        <v>1019</v>
      </c>
      <c r="AO33" s="301"/>
      <c r="AP33" s="282"/>
      <c r="AQ33" s="282"/>
      <c r="AR33" s="295" t="s">
        <v>607</v>
      </c>
      <c r="AS33" s="266"/>
      <c r="AT33" s="266" t="s">
        <v>1050</v>
      </c>
      <c r="AU33" s="266"/>
      <c r="AV33" s="287" t="str">
        <f t="shared" si="1"/>
        <v>2018</v>
      </c>
      <c r="AW33" s="209">
        <v>25</v>
      </c>
      <c r="AX33" s="209">
        <v>79</v>
      </c>
      <c r="AY33" s="210">
        <f>MATCH(A33,'Original Order'!$A$2:$A$317,0)</f>
        <v>25</v>
      </c>
      <c r="AZ33" s="210">
        <f>AG33</f>
        <v>1</v>
      </c>
      <c r="BA33" s="315"/>
    </row>
    <row r="34" spans="1:53">
      <c r="A34" s="268" t="s">
        <v>650</v>
      </c>
      <c r="B34" s="251" t="str">
        <f t="shared" si="0"/>
        <v>none</v>
      </c>
      <c r="C34" s="533"/>
      <c r="D34" s="466" t="s">
        <v>1504</v>
      </c>
      <c r="E34" s="470" t="s">
        <v>1497</v>
      </c>
      <c r="F34" s="495"/>
      <c r="G34" s="495"/>
      <c r="H34" s="495"/>
      <c r="I34" s="495"/>
      <c r="J34" s="548"/>
      <c r="K34" s="495"/>
      <c r="L34" s="288"/>
      <c r="M34" s="252" t="s">
        <v>406</v>
      </c>
      <c r="N34" s="253" t="str">
        <f>IFERROR(VLOOKUP(L34,CategoryLog!$A$2:$D$550,3,FALSE),"")</f>
        <v/>
      </c>
      <c r="O34" s="256"/>
      <c r="P34" s="252" t="s">
        <v>406</v>
      </c>
      <c r="Q34" s="253" t="str">
        <f>IFERROR(VLOOKUP(O34,CategoryLog!$A$2:$D$550,3,FALSE),"")</f>
        <v/>
      </c>
      <c r="R34" s="298"/>
      <c r="S34" s="252" t="s">
        <v>406</v>
      </c>
      <c r="T34" s="253" t="str">
        <f>IFERROR(VLOOKUP(R34,CategoryLog!$A$2:$D$550,3,FALSE),"")</f>
        <v/>
      </c>
      <c r="U34" s="276"/>
      <c r="V34" s="252" t="s">
        <v>406</v>
      </c>
      <c r="W34" s="288"/>
      <c r="X34" s="253" t="str">
        <f>IFERROR(VLOOKUP(U34,CategoryLog!$A$2:$D$550,3,FALSE),"")</f>
        <v/>
      </c>
      <c r="Y34" s="257"/>
      <c r="Z34" s="274"/>
      <c r="AA34" s="277">
        <v>1</v>
      </c>
      <c r="AB34" s="269"/>
      <c r="AC34" s="269"/>
      <c r="AD34" s="270"/>
      <c r="AE34" s="270"/>
      <c r="AF34" s="269"/>
      <c r="AG34" s="271">
        <v>0</v>
      </c>
      <c r="AH34" s="272"/>
      <c r="AI34" s="273"/>
      <c r="AJ34" s="274"/>
      <c r="AK34" s="274"/>
      <c r="AL34" s="273"/>
      <c r="AM34" s="273"/>
      <c r="AN34" s="273"/>
      <c r="AO34" s="274"/>
      <c r="AP34" s="273"/>
      <c r="AQ34" s="273"/>
      <c r="AR34" s="276" t="s">
        <v>607</v>
      </c>
      <c r="AS34" s="266"/>
      <c r="AT34" s="266"/>
      <c r="AU34" s="266"/>
      <c r="AV34" s="267" t="str">
        <f t="shared" si="1"/>
        <v>n/a</v>
      </c>
      <c r="AW34" s="209">
        <v>26</v>
      </c>
      <c r="AX34" s="209">
        <v>26</v>
      </c>
      <c r="AY34" s="210">
        <f>MATCH(A34,'Original Order'!$A$2:$A$317,0)</f>
        <v>26</v>
      </c>
      <c r="AZ34" s="210" t="s">
        <v>1336</v>
      </c>
      <c r="BA34" s="193"/>
    </row>
    <row r="35" spans="1:53">
      <c r="A35" s="268" t="s">
        <v>816</v>
      </c>
      <c r="B35" s="251">
        <f t="shared" si="0"/>
        <v>7.28</v>
      </c>
      <c r="C35" s="533" t="s">
        <v>83</v>
      </c>
      <c r="D35" s="466"/>
      <c r="E35" s="470"/>
      <c r="F35" s="495"/>
      <c r="G35" s="495"/>
      <c r="H35" s="495"/>
      <c r="I35" s="495"/>
      <c r="J35" s="548"/>
      <c r="K35" s="495"/>
      <c r="L35" s="288" t="s">
        <v>788</v>
      </c>
      <c r="M35" s="252" t="s">
        <v>406</v>
      </c>
      <c r="N35" s="253">
        <f>IFERROR(VLOOKUP(L35,CategoryLog!$A$2:$D$550,3,FALSE),"")</f>
        <v>7.28</v>
      </c>
      <c r="O35" s="256"/>
      <c r="P35" s="252" t="s">
        <v>406</v>
      </c>
      <c r="Q35" s="253" t="str">
        <f>IFERROR(VLOOKUP(O35,CategoryLog!$A$2:$D$550,3,FALSE),"")</f>
        <v/>
      </c>
      <c r="R35" s="310"/>
      <c r="S35" s="252" t="s">
        <v>406</v>
      </c>
      <c r="T35" s="253" t="str">
        <f>IFERROR(VLOOKUP(R35,CategoryLog!$A$2:$D$550,3,FALSE),"")</f>
        <v/>
      </c>
      <c r="U35" s="290"/>
      <c r="V35" s="252" t="s">
        <v>406</v>
      </c>
      <c r="W35" s="291"/>
      <c r="X35" s="253" t="str">
        <f>IFERROR(VLOOKUP(U35,CategoryLog!$A$2:$D$550,3,FALSE),"")</f>
        <v/>
      </c>
      <c r="Y35" s="257"/>
      <c r="Z35" s="311"/>
      <c r="AA35" s="292"/>
      <c r="AB35" s="275"/>
      <c r="AC35" s="283"/>
      <c r="AD35" s="312"/>
      <c r="AE35" s="312"/>
      <c r="AF35" s="283" t="s">
        <v>996</v>
      </c>
      <c r="AG35" s="281">
        <v>1</v>
      </c>
      <c r="AH35" s="281"/>
      <c r="AI35" s="282"/>
      <c r="AJ35" s="301"/>
      <c r="AK35" s="301"/>
      <c r="AL35" s="282"/>
      <c r="AM35" s="282"/>
      <c r="AN35" s="282"/>
      <c r="AO35" s="301"/>
      <c r="AP35" s="282"/>
      <c r="AQ35" s="282"/>
      <c r="AR35" s="295" t="s">
        <v>607</v>
      </c>
      <c r="AS35" s="266"/>
      <c r="AT35" s="266" t="s">
        <v>1049</v>
      </c>
      <c r="AU35" s="266"/>
      <c r="AV35" s="313" t="str">
        <f t="shared" si="1"/>
        <v>2018</v>
      </c>
      <c r="AW35" s="209">
        <v>27</v>
      </c>
      <c r="AX35" s="209">
        <v>27</v>
      </c>
      <c r="AY35" s="210">
        <f>MATCH(A35,'Original Order'!$A$2:$A$317,0)</f>
        <v>27</v>
      </c>
      <c r="AZ35" s="210">
        <f>AG35</f>
        <v>1</v>
      </c>
      <c r="BA35" s="296"/>
    </row>
    <row r="36" spans="1:53">
      <c r="A36" s="268" t="s">
        <v>818</v>
      </c>
      <c r="B36" s="251">
        <f t="shared" si="0"/>
        <v>7.29</v>
      </c>
      <c r="C36" s="533" t="s">
        <v>83</v>
      </c>
      <c r="D36" s="466"/>
      <c r="E36" s="470"/>
      <c r="F36" s="495"/>
      <c r="G36" s="495"/>
      <c r="H36" s="495"/>
      <c r="I36" s="495"/>
      <c r="J36" s="548"/>
      <c r="K36" s="495"/>
      <c r="L36" s="288" t="s">
        <v>790</v>
      </c>
      <c r="M36" s="252" t="s">
        <v>406</v>
      </c>
      <c r="N36" s="253">
        <f>IFERROR(VLOOKUP(L36,CategoryLog!$A$2:$D$550,3,FALSE),"")</f>
        <v>7.29</v>
      </c>
      <c r="O36" s="256"/>
      <c r="P36" s="252" t="s">
        <v>406</v>
      </c>
      <c r="Q36" s="253" t="str">
        <f>IFERROR(VLOOKUP(O36,CategoryLog!$A$2:$D$550,3,FALSE),"")</f>
        <v/>
      </c>
      <c r="R36" s="310"/>
      <c r="S36" s="252" t="s">
        <v>406</v>
      </c>
      <c r="T36" s="253" t="str">
        <f>IFERROR(VLOOKUP(R36,CategoryLog!$A$2:$D$550,3,FALSE),"")</f>
        <v/>
      </c>
      <c r="U36" s="290"/>
      <c r="V36" s="252" t="s">
        <v>406</v>
      </c>
      <c r="W36" s="291"/>
      <c r="X36" s="253" t="str">
        <f>IFERROR(VLOOKUP(U36,CategoryLog!$A$2:$D$550,3,FALSE),"")</f>
        <v/>
      </c>
      <c r="Y36" s="257"/>
      <c r="Z36" s="311"/>
      <c r="AA36" s="292"/>
      <c r="AB36" s="275"/>
      <c r="AC36" s="283"/>
      <c r="AD36" s="312"/>
      <c r="AE36" s="312"/>
      <c r="AF36" s="283" t="s">
        <v>996</v>
      </c>
      <c r="AG36" s="281">
        <v>1</v>
      </c>
      <c r="AH36" s="281"/>
      <c r="AI36" s="282"/>
      <c r="AJ36" s="301"/>
      <c r="AK36" s="301"/>
      <c r="AL36" s="282"/>
      <c r="AM36" s="282"/>
      <c r="AN36" s="282"/>
      <c r="AO36" s="301"/>
      <c r="AP36" s="282"/>
      <c r="AQ36" s="282"/>
      <c r="AR36" s="295" t="s">
        <v>607</v>
      </c>
      <c r="AS36" s="266"/>
      <c r="AT36" s="266" t="s">
        <v>1049</v>
      </c>
      <c r="AU36" s="266"/>
      <c r="AV36" s="313" t="str">
        <f t="shared" si="1"/>
        <v>2018</v>
      </c>
      <c r="AW36" s="209">
        <v>28</v>
      </c>
      <c r="AX36" s="209">
        <v>28</v>
      </c>
      <c r="AY36" s="210">
        <f>MATCH(A36,'Original Order'!$A$2:$A$317,0)</f>
        <v>28</v>
      </c>
      <c r="AZ36" s="210">
        <f>AG36</f>
        <v>1</v>
      </c>
      <c r="BA36" s="296"/>
    </row>
    <row r="37" spans="1:53">
      <c r="A37" s="268" t="s">
        <v>568</v>
      </c>
      <c r="B37" s="251">
        <f t="shared" si="0"/>
        <v>7.09</v>
      </c>
      <c r="C37" s="533"/>
      <c r="D37" s="466"/>
      <c r="E37" s="470"/>
      <c r="F37" s="495"/>
      <c r="G37" s="496" t="s">
        <v>1524</v>
      </c>
      <c r="H37" s="496" t="s">
        <v>1527</v>
      </c>
      <c r="I37" s="497" t="s">
        <v>1550</v>
      </c>
      <c r="J37" s="549"/>
      <c r="K37" s="497"/>
      <c r="L37" s="288"/>
      <c r="M37" s="252" t="s">
        <v>406</v>
      </c>
      <c r="N37" s="253" t="str">
        <f>IFERROR(VLOOKUP(L37,CategoryLog!$A$2:$D$550,3,FALSE),"")</f>
        <v/>
      </c>
      <c r="O37" s="289" t="s">
        <v>878</v>
      </c>
      <c r="P37" s="252">
        <v>5</v>
      </c>
      <c r="Q37" s="253">
        <f>IFERROR(VLOOKUP(O37,CategoryLog!$A$2:$D$550,3,FALSE),"")</f>
        <v>7.09</v>
      </c>
      <c r="R37" s="298" t="s">
        <v>567</v>
      </c>
      <c r="S37" s="252" t="s">
        <v>406</v>
      </c>
      <c r="T37" s="253" t="str">
        <f>IFERROR(VLOOKUP(R37,CategoryLog!$A$2:$D$550,3,FALSE),"")</f>
        <v/>
      </c>
      <c r="U37" s="276"/>
      <c r="V37" s="252" t="s">
        <v>406</v>
      </c>
      <c r="W37" s="288"/>
      <c r="X37" s="253" t="str">
        <f>IFERROR(VLOOKUP(U37,CategoryLog!$A$2:$D$550,3,FALSE),"")</f>
        <v/>
      </c>
      <c r="Y37" s="257" t="s">
        <v>996</v>
      </c>
      <c r="Z37" s="258">
        <v>1</v>
      </c>
      <c r="AA37" s="273"/>
      <c r="AB37" s="269"/>
      <c r="AC37" s="269" t="s">
        <v>996</v>
      </c>
      <c r="AD37" s="269" t="s">
        <v>996</v>
      </c>
      <c r="AE37" s="299" t="s">
        <v>996</v>
      </c>
      <c r="AF37" s="269"/>
      <c r="AG37" s="271">
        <v>2</v>
      </c>
      <c r="AH37" s="272"/>
      <c r="AI37" s="273"/>
      <c r="AJ37" s="264" t="s">
        <v>1019</v>
      </c>
      <c r="AK37" s="273"/>
      <c r="AL37" s="273" t="s">
        <v>1019</v>
      </c>
      <c r="AM37" s="273"/>
      <c r="AN37" s="273" t="s">
        <v>1019</v>
      </c>
      <c r="AO37" s="273"/>
      <c r="AP37" s="273" t="s">
        <v>1019</v>
      </c>
      <c r="AQ37" s="273"/>
      <c r="AR37" s="295" t="s">
        <v>607</v>
      </c>
      <c r="AS37" s="266"/>
      <c r="AT37" s="266"/>
      <c r="AU37" s="266"/>
      <c r="AV37" s="267" t="str">
        <f t="shared" si="1"/>
        <v>2017</v>
      </c>
      <c r="AW37" s="209">
        <v>29</v>
      </c>
      <c r="AX37" s="209">
        <v>88</v>
      </c>
      <c r="AY37" s="210">
        <f>MATCH(A37,'Original Order'!$A$2:$A$317,0)</f>
        <v>29</v>
      </c>
      <c r="AZ37" s="210" t="s">
        <v>1336</v>
      </c>
      <c r="BA37" s="300"/>
    </row>
    <row r="38" spans="1:53" ht="24">
      <c r="A38" s="250" t="s">
        <v>68</v>
      </c>
      <c r="B38" s="251">
        <f t="shared" si="0"/>
        <v>7.15</v>
      </c>
      <c r="C38" s="533" t="s">
        <v>83</v>
      </c>
      <c r="D38" s="466"/>
      <c r="E38" s="470"/>
      <c r="F38" s="495"/>
      <c r="G38" s="495"/>
      <c r="H38" s="495"/>
      <c r="I38" s="495"/>
      <c r="J38" s="536" t="s">
        <v>1577</v>
      </c>
      <c r="K38" s="554"/>
      <c r="L38" s="252" t="s">
        <v>279</v>
      </c>
      <c r="M38" s="252">
        <v>0</v>
      </c>
      <c r="N38" s="253">
        <f>IFERROR(VLOOKUP(L38,CategoryLog!$A$2:$D$550,3,FALSE),"")</f>
        <v>7.15</v>
      </c>
      <c r="O38" s="276" t="s">
        <v>100</v>
      </c>
      <c r="P38" s="252">
        <v>5</v>
      </c>
      <c r="Q38" s="253">
        <f>IFERROR(VLOOKUP(O38,CategoryLog!$A$2:$D$550,3,FALSE),"")</f>
        <v>7.15</v>
      </c>
      <c r="R38" s="255" t="s">
        <v>470</v>
      </c>
      <c r="S38" s="252">
        <v>1</v>
      </c>
      <c r="T38" s="253">
        <f>IFERROR(VLOOKUP(R38,CategoryLog!$A$2:$D$550,3,FALSE),"")</f>
        <v>7.15</v>
      </c>
      <c r="U38" s="256"/>
      <c r="V38" s="252" t="s">
        <v>406</v>
      </c>
      <c r="W38" s="252"/>
      <c r="X38" s="253" t="str">
        <f>IFERROR(VLOOKUP(U38,CategoryLog!$A$2:$D$550,3,FALSE),"")</f>
        <v/>
      </c>
      <c r="Y38" s="257"/>
      <c r="Z38" s="258">
        <v>1</v>
      </c>
      <c r="AA38" s="259"/>
      <c r="AB38" s="260"/>
      <c r="AC38" s="260" t="s">
        <v>1019</v>
      </c>
      <c r="AD38" s="260"/>
      <c r="AE38" s="261"/>
      <c r="AF38" s="260"/>
      <c r="AG38" s="262">
        <v>0</v>
      </c>
      <c r="AH38" s="263"/>
      <c r="AI38" s="264"/>
      <c r="AJ38" s="264" t="s">
        <v>1019</v>
      </c>
      <c r="AK38" s="264"/>
      <c r="AL38" s="264"/>
      <c r="AM38" s="264"/>
      <c r="AN38" s="273" t="s">
        <v>1019</v>
      </c>
      <c r="AO38" s="264"/>
      <c r="AP38" s="264"/>
      <c r="AQ38" s="264"/>
      <c r="AR38" s="254" t="s">
        <v>607</v>
      </c>
      <c r="AS38" s="266"/>
      <c r="AT38" s="266"/>
      <c r="AU38" s="266"/>
      <c r="AV38" s="267" t="str">
        <f t="shared" si="1"/>
        <v>2017</v>
      </c>
      <c r="AW38" s="209">
        <v>30</v>
      </c>
      <c r="AX38" s="209">
        <v>97</v>
      </c>
      <c r="AY38" s="210">
        <f>MATCH(A38,'Original Order'!$A$2:$A$317,0)</f>
        <v>30</v>
      </c>
      <c r="AZ38" s="210" t="s">
        <v>1336</v>
      </c>
      <c r="BA38" s="249"/>
    </row>
    <row r="39" spans="1:53" ht="24">
      <c r="A39" s="250" t="s">
        <v>2</v>
      </c>
      <c r="B39" s="251">
        <f t="shared" si="0"/>
        <v>7.03</v>
      </c>
      <c r="C39" s="533" t="s">
        <v>170</v>
      </c>
      <c r="D39" s="466"/>
      <c r="E39" s="470"/>
      <c r="F39" s="495"/>
      <c r="G39" s="495"/>
      <c r="H39" s="495"/>
      <c r="I39" s="495"/>
      <c r="J39" s="548"/>
      <c r="K39" s="495"/>
      <c r="L39" s="252" t="s">
        <v>195</v>
      </c>
      <c r="M39" s="252">
        <v>1</v>
      </c>
      <c r="N39" s="253">
        <f>IFERROR(VLOOKUP(L39,CategoryLog!$A$2:$D$550,3,FALSE),"")</f>
        <v>7.03</v>
      </c>
      <c r="O39" s="276" t="s">
        <v>87</v>
      </c>
      <c r="P39" s="252">
        <v>6</v>
      </c>
      <c r="Q39" s="253">
        <f>IFERROR(VLOOKUP(O39,CategoryLog!$A$2:$D$550,3,FALSE),"")</f>
        <v>7.03</v>
      </c>
      <c r="R39" s="255"/>
      <c r="S39" s="252" t="s">
        <v>406</v>
      </c>
      <c r="T39" s="253" t="str">
        <f>IFERROR(VLOOKUP(R39,CategoryLog!$A$2:$D$550,3,FALSE),"")</f>
        <v/>
      </c>
      <c r="U39" s="256"/>
      <c r="V39" s="252" t="s">
        <v>406</v>
      </c>
      <c r="W39" s="252"/>
      <c r="X39" s="253" t="str">
        <f>IFERROR(VLOOKUP(U39,CategoryLog!$A$2:$D$550,3,FALSE),"")</f>
        <v/>
      </c>
      <c r="Y39" s="257"/>
      <c r="Z39" s="259"/>
      <c r="AA39" s="277">
        <v>1</v>
      </c>
      <c r="AB39" s="316"/>
      <c r="AC39" s="316" t="s">
        <v>1019</v>
      </c>
      <c r="AD39" s="317"/>
      <c r="AE39" s="317"/>
      <c r="AF39" s="316"/>
      <c r="AG39" s="318">
        <v>0</v>
      </c>
      <c r="AH39" s="319"/>
      <c r="AI39" s="320"/>
      <c r="AJ39" s="264" t="s">
        <v>1019</v>
      </c>
      <c r="AK39" s="321"/>
      <c r="AL39" s="320"/>
      <c r="AM39" s="320"/>
      <c r="AN39" s="273" t="s">
        <v>1019</v>
      </c>
      <c r="AO39" s="321"/>
      <c r="AP39" s="320"/>
      <c r="AQ39" s="320"/>
      <c r="AR39" s="254" t="s">
        <v>607</v>
      </c>
      <c r="AS39" s="266"/>
      <c r="AT39" s="266" t="s">
        <v>1051</v>
      </c>
      <c r="AU39" s="266"/>
      <c r="AV39" s="267" t="str">
        <f t="shared" si="1"/>
        <v>n/a</v>
      </c>
      <c r="AW39" s="209">
        <v>31</v>
      </c>
      <c r="AX39" s="209">
        <v>85</v>
      </c>
      <c r="AY39" s="210">
        <f>MATCH(A39,'Original Order'!$A$2:$A$317,0)</f>
        <v>31</v>
      </c>
      <c r="AZ39" s="210" t="s">
        <v>1336</v>
      </c>
      <c r="BA39" s="285"/>
    </row>
    <row r="40" spans="1:53">
      <c r="A40" s="268" t="s">
        <v>646</v>
      </c>
      <c r="B40" s="251" t="str">
        <f t="shared" si="0"/>
        <v>none</v>
      </c>
      <c r="C40" s="533"/>
      <c r="D40" s="466"/>
      <c r="E40" s="470"/>
      <c r="F40" s="495"/>
      <c r="G40" s="495"/>
      <c r="H40" s="495"/>
      <c r="I40" s="495"/>
      <c r="J40" s="548"/>
      <c r="K40" s="495"/>
      <c r="L40" s="288"/>
      <c r="M40" s="252" t="s">
        <v>406</v>
      </c>
      <c r="N40" s="253" t="str">
        <f>IFERROR(VLOOKUP(L40,CategoryLog!$A$2:$D$550,3,FALSE),"")</f>
        <v/>
      </c>
      <c r="O40" s="256"/>
      <c r="P40" s="252" t="s">
        <v>406</v>
      </c>
      <c r="Q40" s="253" t="str">
        <f>IFERROR(VLOOKUP(O40,CategoryLog!$A$2:$D$550,3,FALSE),"")</f>
        <v/>
      </c>
      <c r="R40" s="298"/>
      <c r="S40" s="252" t="s">
        <v>406</v>
      </c>
      <c r="T40" s="253" t="str">
        <f>IFERROR(VLOOKUP(R40,CategoryLog!$A$2:$D$550,3,FALSE),"")</f>
        <v/>
      </c>
      <c r="U40" s="276"/>
      <c r="V40" s="252" t="s">
        <v>406</v>
      </c>
      <c r="W40" s="288"/>
      <c r="X40" s="253" t="str">
        <f>IFERROR(VLOOKUP(U40,CategoryLog!$A$2:$D$550,3,FALSE),"")</f>
        <v/>
      </c>
      <c r="Y40" s="257"/>
      <c r="Z40" s="258">
        <v>1</v>
      </c>
      <c r="AA40" s="273"/>
      <c r="AB40" s="269"/>
      <c r="AC40" s="269"/>
      <c r="AD40" s="270"/>
      <c r="AE40" s="270"/>
      <c r="AF40" s="269"/>
      <c r="AG40" s="271">
        <v>0</v>
      </c>
      <c r="AH40" s="272"/>
      <c r="AI40" s="273"/>
      <c r="AJ40" s="274"/>
      <c r="AK40" s="274"/>
      <c r="AL40" s="273"/>
      <c r="AM40" s="273"/>
      <c r="AN40" s="273"/>
      <c r="AO40" s="274"/>
      <c r="AP40" s="273"/>
      <c r="AQ40" s="273"/>
      <c r="AR40" s="276" t="s">
        <v>607</v>
      </c>
      <c r="AS40" s="266"/>
      <c r="AT40" s="266"/>
      <c r="AU40" s="266"/>
      <c r="AV40" s="287" t="str">
        <f t="shared" si="1"/>
        <v>2017</v>
      </c>
      <c r="AW40" s="209">
        <v>32</v>
      </c>
      <c r="AX40" s="209">
        <v>32</v>
      </c>
      <c r="AY40" s="210">
        <f>MATCH(A40,'Original Order'!$A$2:$A$317,0)</f>
        <v>32</v>
      </c>
      <c r="AZ40" s="210" t="s">
        <v>1336</v>
      </c>
      <c r="BA40" s="193" t="s">
        <v>1455</v>
      </c>
    </row>
    <row r="41" spans="1:53">
      <c r="A41" s="322" t="s">
        <v>340</v>
      </c>
      <c r="B41" s="251">
        <f t="shared" si="0"/>
        <v>7.14</v>
      </c>
      <c r="C41" s="533" t="s">
        <v>170</v>
      </c>
      <c r="D41" s="466"/>
      <c r="E41" s="470"/>
      <c r="F41" s="495"/>
      <c r="G41" s="495"/>
      <c r="H41" s="495"/>
      <c r="I41" s="495"/>
      <c r="J41" s="548"/>
      <c r="K41" s="563" t="s">
        <v>1619</v>
      </c>
      <c r="L41" s="252"/>
      <c r="M41" s="252" t="s">
        <v>406</v>
      </c>
      <c r="N41" s="253" t="str">
        <f>IFERROR(VLOOKUP(L41,CategoryLog!$A$2:$D$550,3,FALSE),"")</f>
        <v/>
      </c>
      <c r="O41" s="254" t="s">
        <v>339</v>
      </c>
      <c r="P41" s="252">
        <v>0</v>
      </c>
      <c r="Q41" s="253">
        <f>IFERROR(VLOOKUP(O41,CategoryLog!$A$2:$D$550,3,FALSE),"")</f>
        <v>7.14</v>
      </c>
      <c r="R41" s="255"/>
      <c r="S41" s="252" t="s">
        <v>406</v>
      </c>
      <c r="T41" s="253" t="str">
        <f>IFERROR(VLOOKUP(R41,CategoryLog!$A$2:$D$550,3,FALSE),"")</f>
        <v/>
      </c>
      <c r="U41" s="256"/>
      <c r="V41" s="252" t="s">
        <v>406</v>
      </c>
      <c r="W41" s="252"/>
      <c r="X41" s="253" t="str">
        <f>IFERROR(VLOOKUP(U41,CategoryLog!$A$2:$D$550,3,FALSE),"")</f>
        <v/>
      </c>
      <c r="Y41" s="257"/>
      <c r="Z41" s="258">
        <v>1</v>
      </c>
      <c r="AA41" s="259"/>
      <c r="AB41" s="278"/>
      <c r="AC41" s="278" t="s">
        <v>996</v>
      </c>
      <c r="AD41" s="279"/>
      <c r="AE41" s="279"/>
      <c r="AF41" s="278"/>
      <c r="AG41" s="280">
        <v>1</v>
      </c>
      <c r="AH41" s="281"/>
      <c r="AI41" s="282"/>
      <c r="AJ41" s="264" t="s">
        <v>1019</v>
      </c>
      <c r="AK41" s="301"/>
      <c r="AL41" s="282"/>
      <c r="AM41" s="282"/>
      <c r="AN41" s="282" t="s">
        <v>1019</v>
      </c>
      <c r="AO41" s="301"/>
      <c r="AP41" s="282"/>
      <c r="AQ41" s="282"/>
      <c r="AR41" s="323" t="s">
        <v>607</v>
      </c>
      <c r="AS41" s="266"/>
      <c r="AT41" s="266"/>
      <c r="AU41" s="266"/>
      <c r="AV41" s="267" t="str">
        <f t="shared" si="1"/>
        <v>2017</v>
      </c>
      <c r="AW41" s="209">
        <v>33</v>
      </c>
      <c r="AX41" s="209">
        <v>93</v>
      </c>
      <c r="AY41" s="210">
        <f>MATCH(A41,'Original Order'!$A$2:$A$317,0)</f>
        <v>33</v>
      </c>
      <c r="AZ41" s="210" t="s">
        <v>1336</v>
      </c>
      <c r="BA41" s="324"/>
    </row>
    <row r="42" spans="1:53">
      <c r="A42" s="250" t="s">
        <v>178</v>
      </c>
      <c r="B42" s="251">
        <f t="shared" si="0"/>
        <v>7.22</v>
      </c>
      <c r="C42" s="533" t="s">
        <v>83</v>
      </c>
      <c r="D42" s="466"/>
      <c r="E42" s="470"/>
      <c r="F42" s="495"/>
      <c r="G42" s="495"/>
      <c r="H42" s="495"/>
      <c r="I42" s="495"/>
      <c r="J42" s="548"/>
      <c r="K42" s="495"/>
      <c r="L42" s="288" t="s">
        <v>210</v>
      </c>
      <c r="M42" s="252" t="s">
        <v>406</v>
      </c>
      <c r="N42" s="253">
        <f>IFERROR(VLOOKUP(L42,CategoryLog!$A$2:$D$550,3,FALSE),"")</f>
        <v>7.22</v>
      </c>
      <c r="O42" s="254"/>
      <c r="P42" s="252" t="s">
        <v>406</v>
      </c>
      <c r="Q42" s="253" t="str">
        <f>IFERROR(VLOOKUP(O42,CategoryLog!$A$2:$D$550,3,FALSE),"")</f>
        <v/>
      </c>
      <c r="R42" s="255"/>
      <c r="S42" s="252" t="s">
        <v>406</v>
      </c>
      <c r="T42" s="253" t="str">
        <f>IFERROR(VLOOKUP(R42,CategoryLog!$A$2:$D$550,3,FALSE),"")</f>
        <v/>
      </c>
      <c r="U42" s="256"/>
      <c r="V42" s="252" t="s">
        <v>406</v>
      </c>
      <c r="W42" s="252"/>
      <c r="X42" s="253" t="str">
        <f>IFERROR(VLOOKUP(U42,CategoryLog!$A$2:$D$550,3,FALSE),"")</f>
        <v/>
      </c>
      <c r="Y42" s="257"/>
      <c r="Z42" s="259"/>
      <c r="AA42" s="277">
        <v>1</v>
      </c>
      <c r="AB42" s="278"/>
      <c r="AC42" s="278"/>
      <c r="AD42" s="279"/>
      <c r="AE42" s="279"/>
      <c r="AF42" s="278"/>
      <c r="AG42" s="280">
        <v>0</v>
      </c>
      <c r="AH42" s="281"/>
      <c r="AI42" s="282"/>
      <c r="AJ42" s="301"/>
      <c r="AK42" s="301"/>
      <c r="AL42" s="282"/>
      <c r="AM42" s="282"/>
      <c r="AN42" s="282"/>
      <c r="AO42" s="301"/>
      <c r="AP42" s="282"/>
      <c r="AQ42" s="282"/>
      <c r="AR42" s="254" t="s">
        <v>607</v>
      </c>
      <c r="AS42" s="266"/>
      <c r="AT42" s="266"/>
      <c r="AU42" s="266"/>
      <c r="AV42" s="267" t="str">
        <f t="shared" si="1"/>
        <v>n/a</v>
      </c>
      <c r="AW42" s="209">
        <v>34</v>
      </c>
      <c r="AX42" s="209">
        <v>34</v>
      </c>
      <c r="AY42" s="210">
        <f>MATCH(A42,'Original Order'!$A$2:$A$317,0)</f>
        <v>34</v>
      </c>
      <c r="AZ42" s="210" t="s">
        <v>1336</v>
      </c>
      <c r="BA42" s="285"/>
    </row>
    <row r="43" spans="1:53">
      <c r="A43" s="250" t="s">
        <v>13</v>
      </c>
      <c r="B43" s="251">
        <f t="shared" si="0"/>
        <v>7.16</v>
      </c>
      <c r="C43" s="533" t="s">
        <v>83</v>
      </c>
      <c r="D43" s="466"/>
      <c r="E43" s="470"/>
      <c r="F43" s="495"/>
      <c r="G43" s="495"/>
      <c r="H43" s="495"/>
      <c r="I43" s="495"/>
      <c r="J43" s="548"/>
      <c r="K43" s="495"/>
      <c r="L43" s="288" t="s">
        <v>207</v>
      </c>
      <c r="M43" s="252">
        <v>3</v>
      </c>
      <c r="N43" s="253">
        <f>IFERROR(VLOOKUP(L43,CategoryLog!$A$2:$D$550,3,FALSE),"")</f>
        <v>7.16</v>
      </c>
      <c r="O43" s="276" t="s">
        <v>98</v>
      </c>
      <c r="P43" s="252">
        <v>6</v>
      </c>
      <c r="Q43" s="253">
        <f>IFERROR(VLOOKUP(O43,CategoryLog!$A$2:$D$550,3,FALSE),"")</f>
        <v>7.16</v>
      </c>
      <c r="R43" s="255" t="s">
        <v>449</v>
      </c>
      <c r="S43" s="252">
        <v>0</v>
      </c>
      <c r="T43" s="253">
        <f>IFERROR(VLOOKUP(R43,CategoryLog!$A$2:$D$550,3,FALSE),"")</f>
        <v>7.16</v>
      </c>
      <c r="U43" s="256"/>
      <c r="V43" s="252" t="s">
        <v>406</v>
      </c>
      <c r="W43" s="252"/>
      <c r="X43" s="253" t="str">
        <f>IFERROR(VLOOKUP(U43,CategoryLog!$A$2:$D$550,3,FALSE),"")</f>
        <v/>
      </c>
      <c r="Y43" s="257" t="s">
        <v>996</v>
      </c>
      <c r="Z43" s="258">
        <v>1</v>
      </c>
      <c r="AA43" s="259"/>
      <c r="AB43" s="278"/>
      <c r="AC43" s="278" t="s">
        <v>996</v>
      </c>
      <c r="AD43" s="278" t="s">
        <v>1019</v>
      </c>
      <c r="AE43" s="279"/>
      <c r="AF43" s="278"/>
      <c r="AG43" s="280">
        <v>1</v>
      </c>
      <c r="AH43" s="281"/>
      <c r="AI43" s="282"/>
      <c r="AJ43" s="264" t="s">
        <v>1019</v>
      </c>
      <c r="AK43" s="282"/>
      <c r="AL43" s="282"/>
      <c r="AM43" s="282"/>
      <c r="AN43" s="282" t="s">
        <v>1019</v>
      </c>
      <c r="AO43" s="282"/>
      <c r="AP43" s="282"/>
      <c r="AQ43" s="282"/>
      <c r="AR43" s="254" t="s">
        <v>607</v>
      </c>
      <c r="AS43" s="266"/>
      <c r="AT43" s="266"/>
      <c r="AU43" s="266"/>
      <c r="AV43" s="267" t="str">
        <f t="shared" si="1"/>
        <v>2017</v>
      </c>
      <c r="AW43" s="209">
        <v>35</v>
      </c>
      <c r="AX43" s="209">
        <v>74</v>
      </c>
      <c r="AY43" s="210">
        <f>MATCH(A43,'Original Order'!$A$2:$A$317,0)</f>
        <v>35</v>
      </c>
      <c r="AZ43" s="210" t="s">
        <v>1336</v>
      </c>
      <c r="BA43" s="285"/>
    </row>
    <row r="44" spans="1:53">
      <c r="A44" s="268" t="s">
        <v>813</v>
      </c>
      <c r="B44" s="251" t="str">
        <f t="shared" si="0"/>
        <v>7.30</v>
      </c>
      <c r="C44" s="533" t="s">
        <v>83</v>
      </c>
      <c r="D44" s="466"/>
      <c r="E44" s="470"/>
      <c r="F44" s="495"/>
      <c r="G44" s="495"/>
      <c r="H44" s="495"/>
      <c r="I44" s="495"/>
      <c r="J44" s="548"/>
      <c r="K44" s="495"/>
      <c r="L44" s="288" t="s">
        <v>785</v>
      </c>
      <c r="M44" s="252" t="s">
        <v>406</v>
      </c>
      <c r="N44" s="253" t="str">
        <f>IFERROR(VLOOKUP(L44,CategoryLog!$A$2:$D$550,3,FALSE),"")</f>
        <v>7.30</v>
      </c>
      <c r="O44" s="256"/>
      <c r="P44" s="252" t="s">
        <v>406</v>
      </c>
      <c r="Q44" s="253" t="str">
        <f>IFERROR(VLOOKUP(O44,CategoryLog!$A$2:$D$550,3,FALSE),"")</f>
        <v/>
      </c>
      <c r="R44" s="310"/>
      <c r="S44" s="252" t="s">
        <v>406</v>
      </c>
      <c r="T44" s="253" t="str">
        <f>IFERROR(VLOOKUP(R44,CategoryLog!$A$2:$D$550,3,FALSE),"")</f>
        <v/>
      </c>
      <c r="U44" s="290"/>
      <c r="V44" s="252" t="s">
        <v>406</v>
      </c>
      <c r="W44" s="291"/>
      <c r="X44" s="253" t="str">
        <f>IFERROR(VLOOKUP(U44,CategoryLog!$A$2:$D$550,3,FALSE),"")</f>
        <v/>
      </c>
      <c r="Y44" s="257"/>
      <c r="Z44" s="311"/>
      <c r="AA44" s="292"/>
      <c r="AB44" s="275"/>
      <c r="AC44" s="275"/>
      <c r="AD44" s="305"/>
      <c r="AE44" s="305"/>
      <c r="AF44" s="275" t="s">
        <v>996</v>
      </c>
      <c r="AG44" s="272">
        <v>1</v>
      </c>
      <c r="AH44" s="272"/>
      <c r="AI44" s="325"/>
      <c r="AJ44" s="326"/>
      <c r="AK44" s="326"/>
      <c r="AL44" s="325"/>
      <c r="AM44" s="325"/>
      <c r="AN44" s="325"/>
      <c r="AO44" s="326"/>
      <c r="AP44" s="325"/>
      <c r="AQ44" s="325"/>
      <c r="AR44" s="295" t="s">
        <v>607</v>
      </c>
      <c r="AS44" s="266"/>
      <c r="AT44" s="266" t="s">
        <v>1049</v>
      </c>
      <c r="AU44" s="266"/>
      <c r="AV44" s="313" t="str">
        <f t="shared" si="1"/>
        <v>2018</v>
      </c>
      <c r="AW44" s="209">
        <v>36</v>
      </c>
      <c r="AX44" s="209">
        <v>36</v>
      </c>
      <c r="AY44" s="210">
        <f>MATCH(A44,'Original Order'!$A$2:$A$317,0)</f>
        <v>36</v>
      </c>
      <c r="AZ44" s="210">
        <f>AG44</f>
        <v>1</v>
      </c>
      <c r="BA44" s="296"/>
    </row>
    <row r="45" spans="1:53">
      <c r="A45" s="268" t="s">
        <v>831</v>
      </c>
      <c r="B45" s="251">
        <f t="shared" si="0"/>
        <v>7.02</v>
      </c>
      <c r="C45" s="533" t="s">
        <v>83</v>
      </c>
      <c r="D45" s="466"/>
      <c r="E45" s="470"/>
      <c r="F45" s="495"/>
      <c r="G45" s="495"/>
      <c r="H45" s="495"/>
      <c r="I45" s="495"/>
      <c r="J45" s="548"/>
      <c r="K45" s="495"/>
      <c r="L45" s="288" t="s">
        <v>928</v>
      </c>
      <c r="M45" s="252">
        <v>0</v>
      </c>
      <c r="N45" s="253">
        <f>IFERROR(VLOOKUP(L45,CategoryLog!$A$2:$D$550,3,FALSE),"")</f>
        <v>7.02</v>
      </c>
      <c r="O45" s="256"/>
      <c r="P45" s="252" t="s">
        <v>406</v>
      </c>
      <c r="Q45" s="253" t="str">
        <f>IFERROR(VLOOKUP(O45,CategoryLog!$A$2:$D$550,3,FALSE),"")</f>
        <v/>
      </c>
      <c r="R45" s="310"/>
      <c r="S45" s="252" t="s">
        <v>406</v>
      </c>
      <c r="T45" s="253" t="str">
        <f>IFERROR(VLOOKUP(R45,CategoryLog!$A$2:$D$550,3,FALSE),"")</f>
        <v/>
      </c>
      <c r="U45" s="290"/>
      <c r="V45" s="252" t="s">
        <v>406</v>
      </c>
      <c r="W45" s="291"/>
      <c r="X45" s="253" t="str">
        <f>IFERROR(VLOOKUP(U45,CategoryLog!$A$2:$D$550,3,FALSE),"")</f>
        <v/>
      </c>
      <c r="Y45" s="257"/>
      <c r="Z45" s="311"/>
      <c r="AA45" s="292"/>
      <c r="AB45" s="275"/>
      <c r="AC45" s="283"/>
      <c r="AD45" s="312"/>
      <c r="AE45" s="312"/>
      <c r="AF45" s="283" t="s">
        <v>996</v>
      </c>
      <c r="AG45" s="281">
        <v>1</v>
      </c>
      <c r="AH45" s="281"/>
      <c r="AI45" s="282"/>
      <c r="AJ45" s="301"/>
      <c r="AK45" s="301"/>
      <c r="AL45" s="282"/>
      <c r="AM45" s="282"/>
      <c r="AN45" s="282"/>
      <c r="AO45" s="301"/>
      <c r="AP45" s="282"/>
      <c r="AQ45" s="282"/>
      <c r="AR45" s="295" t="s">
        <v>607</v>
      </c>
      <c r="AS45" s="266"/>
      <c r="AT45" s="266" t="s">
        <v>1049</v>
      </c>
      <c r="AU45" s="266"/>
      <c r="AV45" s="313" t="str">
        <f t="shared" si="1"/>
        <v>2018</v>
      </c>
      <c r="AW45" s="209">
        <v>37</v>
      </c>
      <c r="AX45" s="209">
        <v>37</v>
      </c>
      <c r="AY45" s="210">
        <f>MATCH(A45,'Original Order'!$A$2:$A$317,0)</f>
        <v>37</v>
      </c>
      <c r="AZ45" s="210">
        <f>AG45</f>
        <v>1</v>
      </c>
      <c r="BA45" s="296"/>
    </row>
    <row r="46" spans="1:53">
      <c r="A46" s="250" t="s">
        <v>383</v>
      </c>
      <c r="B46" s="251">
        <f t="shared" si="0"/>
        <v>7.17</v>
      </c>
      <c r="C46" s="533" t="s">
        <v>333</v>
      </c>
      <c r="D46" s="466"/>
      <c r="E46" s="470"/>
      <c r="F46" s="495"/>
      <c r="G46" s="495"/>
      <c r="H46" s="497" t="s">
        <v>1528</v>
      </c>
      <c r="I46" s="497"/>
      <c r="J46" s="549"/>
      <c r="K46" s="497"/>
      <c r="L46" s="288" t="s">
        <v>947</v>
      </c>
      <c r="M46" s="252" t="s">
        <v>406</v>
      </c>
      <c r="N46" s="253" t="str">
        <f>IFERROR(VLOOKUP(L46,CategoryLog!$A$2:$D$550,3,FALSE),"")</f>
        <v/>
      </c>
      <c r="O46" s="289" t="s">
        <v>876</v>
      </c>
      <c r="P46" s="252" t="s">
        <v>406</v>
      </c>
      <c r="Q46" s="253">
        <f>IFERROR(VLOOKUP(O46,CategoryLog!$A$2:$D$550,3,FALSE),"")</f>
        <v>7.17</v>
      </c>
      <c r="R46" s="298" t="s">
        <v>382</v>
      </c>
      <c r="S46" s="252">
        <v>1</v>
      </c>
      <c r="T46" s="253">
        <f>IFERROR(VLOOKUP(R46,CategoryLog!$A$2:$D$550,3,FALSE),"")</f>
        <v>7.17</v>
      </c>
      <c r="U46" s="276"/>
      <c r="V46" s="252" t="s">
        <v>406</v>
      </c>
      <c r="W46" s="288"/>
      <c r="X46" s="253" t="str">
        <f>IFERROR(VLOOKUP(U46,CategoryLog!$A$2:$D$550,3,FALSE),"")</f>
        <v/>
      </c>
      <c r="Y46" s="257"/>
      <c r="Z46" s="258">
        <v>1</v>
      </c>
      <c r="AA46" s="274"/>
      <c r="AB46" s="269"/>
      <c r="AC46" s="269" t="s">
        <v>996</v>
      </c>
      <c r="AD46" s="269" t="s">
        <v>996</v>
      </c>
      <c r="AE46" s="270"/>
      <c r="AF46" s="269"/>
      <c r="AG46" s="271">
        <v>1</v>
      </c>
      <c r="AH46" s="272"/>
      <c r="AI46" s="325"/>
      <c r="AJ46" s="264" t="s">
        <v>1019</v>
      </c>
      <c r="AK46" s="325"/>
      <c r="AL46" s="325"/>
      <c r="AM46" s="325"/>
      <c r="AN46" s="325" t="s">
        <v>1019</v>
      </c>
      <c r="AO46" s="325"/>
      <c r="AP46" s="325"/>
      <c r="AQ46" s="325"/>
      <c r="AR46" s="254" t="s">
        <v>607</v>
      </c>
      <c r="AS46" s="266"/>
      <c r="AT46" s="266"/>
      <c r="AU46" s="266"/>
      <c r="AV46" s="267" t="str">
        <f t="shared" si="1"/>
        <v>2017</v>
      </c>
      <c r="AW46" s="209">
        <v>38</v>
      </c>
      <c r="AX46" s="209">
        <v>81</v>
      </c>
      <c r="AY46" s="210">
        <f>MATCH(A46,'Original Order'!$A$2:$A$317,0)</f>
        <v>38</v>
      </c>
      <c r="AZ46" s="210" t="s">
        <v>1336</v>
      </c>
      <c r="BA46" s="285"/>
    </row>
    <row r="47" spans="1:53">
      <c r="A47" s="555" t="s">
        <v>819</v>
      </c>
      <c r="B47" s="251">
        <f t="shared" si="0"/>
        <v>7.31</v>
      </c>
      <c r="C47" s="533" t="s">
        <v>83</v>
      </c>
      <c r="D47" s="466"/>
      <c r="E47" s="470"/>
      <c r="F47" s="495"/>
      <c r="G47" s="501" t="s">
        <v>1547</v>
      </c>
      <c r="H47" s="497" t="s">
        <v>1539</v>
      </c>
      <c r="I47" s="497"/>
      <c r="J47" s="549"/>
      <c r="K47" s="497" t="s">
        <v>1599</v>
      </c>
      <c r="L47" s="480" t="s">
        <v>791</v>
      </c>
      <c r="M47" s="252" t="s">
        <v>406</v>
      </c>
      <c r="N47" s="253">
        <f>IFERROR(VLOOKUP(L47,CategoryLog!$A$2:$D$550,3,FALSE),"")</f>
        <v>7.31</v>
      </c>
      <c r="O47" s="289"/>
      <c r="P47" s="252" t="s">
        <v>406</v>
      </c>
      <c r="Q47" s="253" t="str">
        <f>IFERROR(VLOOKUP(O47,CategoryLog!$A$2:$D$550,3,FALSE),"")</f>
        <v/>
      </c>
      <c r="R47" s="298"/>
      <c r="S47" s="252" t="s">
        <v>406</v>
      </c>
      <c r="T47" s="253" t="str">
        <f>IFERROR(VLOOKUP(R47,CategoryLog!$A$2:$D$550,3,FALSE),"")</f>
        <v/>
      </c>
      <c r="U47" s="276"/>
      <c r="V47" s="252" t="s">
        <v>406</v>
      </c>
      <c r="W47" s="288"/>
      <c r="X47" s="253" t="str">
        <f>IFERROR(VLOOKUP(U47,CategoryLog!$A$2:$D$550,3,FALSE),"")</f>
        <v/>
      </c>
      <c r="Y47" s="257"/>
      <c r="Z47" s="274"/>
      <c r="AA47" s="274"/>
      <c r="AB47" s="275"/>
      <c r="AC47" s="275"/>
      <c r="AD47" s="327"/>
      <c r="AE47" s="327"/>
      <c r="AF47" s="275" t="s">
        <v>996</v>
      </c>
      <c r="AG47" s="272">
        <v>1</v>
      </c>
      <c r="AH47" s="272"/>
      <c r="AI47" s="325"/>
      <c r="AJ47" s="328"/>
      <c r="AK47" s="328"/>
      <c r="AL47" s="325"/>
      <c r="AM47" s="325"/>
      <c r="AN47" s="325"/>
      <c r="AO47" s="328"/>
      <c r="AP47" s="325"/>
      <c r="AQ47" s="325"/>
      <c r="AR47" s="295" t="s">
        <v>607</v>
      </c>
      <c r="AS47" s="266"/>
      <c r="AT47" s="266" t="s">
        <v>1049</v>
      </c>
      <c r="AU47" s="266"/>
      <c r="AV47" s="313" t="str">
        <f t="shared" si="1"/>
        <v>2018</v>
      </c>
      <c r="AW47" s="209">
        <v>39</v>
      </c>
      <c r="AX47" s="209">
        <v>39</v>
      </c>
      <c r="AY47" s="210">
        <f>MATCH(A47,'Original Order'!$A$2:$A$317,0)</f>
        <v>39</v>
      </c>
      <c r="AZ47" s="210">
        <f t="shared" ref="AZ47:AZ54" si="2">AG47</f>
        <v>1</v>
      </c>
      <c r="BA47" s="296"/>
    </row>
    <row r="48" spans="1:53">
      <c r="A48" s="555" t="s">
        <v>812</v>
      </c>
      <c r="B48" s="251">
        <f t="shared" si="0"/>
        <v>7.26</v>
      </c>
      <c r="C48" s="533" t="s">
        <v>83</v>
      </c>
      <c r="D48" s="466"/>
      <c r="E48" s="470"/>
      <c r="F48" s="495"/>
      <c r="G48" s="495"/>
      <c r="H48" s="495"/>
      <c r="I48" s="495"/>
      <c r="J48" s="548"/>
      <c r="K48" s="495"/>
      <c r="L48" s="288" t="s">
        <v>784</v>
      </c>
      <c r="M48" s="252" t="s">
        <v>406</v>
      </c>
      <c r="N48" s="253">
        <f>IFERROR(VLOOKUP(L48,CategoryLog!$A$2:$D$550,3,FALSE),"")</f>
        <v>7.26</v>
      </c>
      <c r="O48" s="256"/>
      <c r="P48" s="252" t="s">
        <v>406</v>
      </c>
      <c r="Q48" s="253" t="str">
        <f>IFERROR(VLOOKUP(O48,CategoryLog!$A$2:$D$550,3,FALSE),"")</f>
        <v/>
      </c>
      <c r="R48" s="310"/>
      <c r="S48" s="252" t="s">
        <v>406</v>
      </c>
      <c r="T48" s="253" t="str">
        <f>IFERROR(VLOOKUP(R48,CategoryLog!$A$2:$D$550,3,FALSE),"")</f>
        <v/>
      </c>
      <c r="U48" s="290"/>
      <c r="V48" s="252" t="s">
        <v>406</v>
      </c>
      <c r="W48" s="291"/>
      <c r="X48" s="253" t="str">
        <f>IFERROR(VLOOKUP(U48,CategoryLog!$A$2:$D$550,3,FALSE),"")</f>
        <v/>
      </c>
      <c r="Y48" s="257"/>
      <c r="Z48" s="311"/>
      <c r="AA48" s="292"/>
      <c r="AB48" s="275"/>
      <c r="AC48" s="283"/>
      <c r="AD48" s="312"/>
      <c r="AE48" s="312"/>
      <c r="AF48" s="283" t="s">
        <v>996</v>
      </c>
      <c r="AG48" s="281">
        <v>1</v>
      </c>
      <c r="AH48" s="281"/>
      <c r="AI48" s="282"/>
      <c r="AJ48" s="301"/>
      <c r="AK48" s="301"/>
      <c r="AL48" s="282"/>
      <c r="AM48" s="282"/>
      <c r="AN48" s="282"/>
      <c r="AO48" s="301"/>
      <c r="AP48" s="282"/>
      <c r="AQ48" s="282"/>
      <c r="AR48" s="295" t="s">
        <v>607</v>
      </c>
      <c r="AS48" s="266"/>
      <c r="AT48" s="266" t="s">
        <v>1049</v>
      </c>
      <c r="AU48" s="266"/>
      <c r="AV48" s="313" t="str">
        <f t="shared" si="1"/>
        <v>2018</v>
      </c>
      <c r="AW48" s="209">
        <v>40</v>
      </c>
      <c r="AX48" s="209">
        <v>40</v>
      </c>
      <c r="AY48" s="210">
        <f>MATCH(A48,'Original Order'!$A$2:$A$317,0)</f>
        <v>40</v>
      </c>
      <c r="AZ48" s="210">
        <f t="shared" si="2"/>
        <v>1</v>
      </c>
      <c r="BA48" s="296"/>
    </row>
    <row r="49" spans="1:53">
      <c r="A49" s="268" t="s">
        <v>814</v>
      </c>
      <c r="B49" s="251">
        <f t="shared" si="0"/>
        <v>7.27</v>
      </c>
      <c r="C49" s="533" t="s">
        <v>83</v>
      </c>
      <c r="D49" s="466"/>
      <c r="E49" s="470"/>
      <c r="F49" s="495"/>
      <c r="G49" s="495"/>
      <c r="H49" s="495"/>
      <c r="I49" s="495"/>
      <c r="J49" s="548"/>
      <c r="K49" s="495"/>
      <c r="L49" s="288" t="s">
        <v>786</v>
      </c>
      <c r="M49" s="252" t="s">
        <v>406</v>
      </c>
      <c r="N49" s="253">
        <f>IFERROR(VLOOKUP(L49,CategoryLog!$A$2:$D$550,3,FALSE),"")</f>
        <v>7.27</v>
      </c>
      <c r="O49" s="256"/>
      <c r="P49" s="252" t="s">
        <v>406</v>
      </c>
      <c r="Q49" s="253" t="str">
        <f>IFERROR(VLOOKUP(O49,CategoryLog!$A$2:$D$550,3,FALSE),"")</f>
        <v/>
      </c>
      <c r="R49" s="310"/>
      <c r="S49" s="252" t="s">
        <v>406</v>
      </c>
      <c r="T49" s="253" t="str">
        <f>IFERROR(VLOOKUP(R49,CategoryLog!$A$2:$D$550,3,FALSE),"")</f>
        <v/>
      </c>
      <c r="U49" s="290"/>
      <c r="V49" s="252" t="s">
        <v>406</v>
      </c>
      <c r="W49" s="291"/>
      <c r="X49" s="253" t="str">
        <f>IFERROR(VLOOKUP(U49,CategoryLog!$A$2:$D$550,3,FALSE),"")</f>
        <v/>
      </c>
      <c r="Y49" s="257"/>
      <c r="Z49" s="311"/>
      <c r="AA49" s="292"/>
      <c r="AB49" s="275"/>
      <c r="AC49" s="283"/>
      <c r="AD49" s="312"/>
      <c r="AE49" s="312"/>
      <c r="AF49" s="283" t="s">
        <v>996</v>
      </c>
      <c r="AG49" s="281">
        <v>1</v>
      </c>
      <c r="AH49" s="281"/>
      <c r="AI49" s="282"/>
      <c r="AJ49" s="301"/>
      <c r="AK49" s="301"/>
      <c r="AL49" s="282"/>
      <c r="AM49" s="282"/>
      <c r="AN49" s="282"/>
      <c r="AO49" s="301"/>
      <c r="AP49" s="282"/>
      <c r="AQ49" s="282"/>
      <c r="AR49" s="295" t="s">
        <v>607</v>
      </c>
      <c r="AS49" s="266"/>
      <c r="AT49" s="266" t="s">
        <v>1049</v>
      </c>
      <c r="AU49" s="266"/>
      <c r="AV49" s="313" t="str">
        <f t="shared" si="1"/>
        <v>2018</v>
      </c>
      <c r="AW49" s="209">
        <v>41</v>
      </c>
      <c r="AX49" s="209">
        <v>41</v>
      </c>
      <c r="AY49" s="210">
        <f>MATCH(A49,'Original Order'!$A$2:$A$317,0)</f>
        <v>41</v>
      </c>
      <c r="AZ49" s="210">
        <f t="shared" si="2"/>
        <v>1</v>
      </c>
      <c r="BA49" s="296"/>
    </row>
    <row r="50" spans="1:53">
      <c r="A50" s="268" t="s">
        <v>815</v>
      </c>
      <c r="B50" s="251">
        <f t="shared" si="0"/>
        <v>7.32</v>
      </c>
      <c r="C50" s="533" t="s">
        <v>83</v>
      </c>
      <c r="D50" s="466"/>
      <c r="E50" s="470"/>
      <c r="F50" s="495"/>
      <c r="G50" s="495"/>
      <c r="H50" s="495"/>
      <c r="I50" s="495"/>
      <c r="J50" s="548"/>
      <c r="K50" s="495"/>
      <c r="L50" s="288" t="s">
        <v>787</v>
      </c>
      <c r="M50" s="252" t="s">
        <v>406</v>
      </c>
      <c r="N50" s="253">
        <f>IFERROR(VLOOKUP(L50,CategoryLog!$A$2:$D$550,3,FALSE),"")</f>
        <v>7.32</v>
      </c>
      <c r="O50" s="256"/>
      <c r="P50" s="252" t="s">
        <v>406</v>
      </c>
      <c r="Q50" s="253" t="str">
        <f>IFERROR(VLOOKUP(O50,CategoryLog!$A$2:$D$550,3,FALSE),"")</f>
        <v/>
      </c>
      <c r="R50" s="310"/>
      <c r="S50" s="252" t="s">
        <v>406</v>
      </c>
      <c r="T50" s="253" t="str">
        <f>IFERROR(VLOOKUP(R50,CategoryLog!$A$2:$D$550,3,FALSE),"")</f>
        <v/>
      </c>
      <c r="U50" s="290"/>
      <c r="V50" s="252" t="s">
        <v>406</v>
      </c>
      <c r="W50" s="291"/>
      <c r="X50" s="253" t="str">
        <f>IFERROR(VLOOKUP(U50,CategoryLog!$A$2:$D$550,3,FALSE),"")</f>
        <v/>
      </c>
      <c r="Y50" s="257"/>
      <c r="Z50" s="311"/>
      <c r="AA50" s="292"/>
      <c r="AB50" s="275"/>
      <c r="AC50" s="283"/>
      <c r="AD50" s="312"/>
      <c r="AE50" s="312"/>
      <c r="AF50" s="283" t="s">
        <v>996</v>
      </c>
      <c r="AG50" s="281">
        <v>1</v>
      </c>
      <c r="AH50" s="281"/>
      <c r="AI50" s="282"/>
      <c r="AJ50" s="301"/>
      <c r="AK50" s="301"/>
      <c r="AL50" s="282"/>
      <c r="AM50" s="282"/>
      <c r="AN50" s="282"/>
      <c r="AO50" s="301"/>
      <c r="AP50" s="282"/>
      <c r="AQ50" s="282"/>
      <c r="AR50" s="295" t="s">
        <v>607</v>
      </c>
      <c r="AS50" s="266"/>
      <c r="AT50" s="266" t="s">
        <v>1049</v>
      </c>
      <c r="AU50" s="266"/>
      <c r="AV50" s="313" t="str">
        <f t="shared" si="1"/>
        <v>2018</v>
      </c>
      <c r="AW50" s="209">
        <v>42</v>
      </c>
      <c r="AX50" s="209">
        <v>42</v>
      </c>
      <c r="AY50" s="210">
        <f>MATCH(A50,'Original Order'!$A$2:$A$317,0)</f>
        <v>42</v>
      </c>
      <c r="AZ50" s="210">
        <f t="shared" si="2"/>
        <v>1</v>
      </c>
      <c r="BA50" s="296"/>
    </row>
    <row r="51" spans="1:53">
      <c r="A51" s="322" t="s">
        <v>337</v>
      </c>
      <c r="B51" s="251">
        <f t="shared" si="0"/>
        <v>8.0299999999999994</v>
      </c>
      <c r="C51" s="533"/>
      <c r="D51" s="466"/>
      <c r="E51" s="470"/>
      <c r="F51" s="495"/>
      <c r="G51" s="495"/>
      <c r="H51" s="495"/>
      <c r="I51" s="495"/>
      <c r="J51" s="548"/>
      <c r="K51" s="495"/>
      <c r="L51" s="252" t="s">
        <v>377</v>
      </c>
      <c r="M51" s="252" t="s">
        <v>406</v>
      </c>
      <c r="N51" s="253">
        <f>IFERROR(VLOOKUP(L51,CategoryLog!$A$2:$D$550,3,FALSE),"")</f>
        <v>8.0299999999999994</v>
      </c>
      <c r="O51" s="254"/>
      <c r="P51" s="252" t="s">
        <v>406</v>
      </c>
      <c r="Q51" s="253" t="str">
        <f>IFERROR(VLOOKUP(O51,CategoryLog!$A$2:$D$550,3,FALSE),"")</f>
        <v/>
      </c>
      <c r="R51" s="255"/>
      <c r="S51" s="252" t="s">
        <v>406</v>
      </c>
      <c r="T51" s="253" t="str">
        <f>IFERROR(VLOOKUP(R51,CategoryLog!$A$2:$D$550,3,FALSE),"")</f>
        <v/>
      </c>
      <c r="U51" s="256"/>
      <c r="V51" s="252" t="s">
        <v>406</v>
      </c>
      <c r="W51" s="252"/>
      <c r="X51" s="253" t="str">
        <f>IFERROR(VLOOKUP(U51,CategoryLog!$A$2:$D$550,3,FALSE),"")</f>
        <v/>
      </c>
      <c r="Y51" s="257"/>
      <c r="Z51" s="259"/>
      <c r="AA51" s="259"/>
      <c r="AB51" s="275"/>
      <c r="AC51" s="329"/>
      <c r="AD51" s="330"/>
      <c r="AE51" s="330"/>
      <c r="AF51" s="329"/>
      <c r="AG51" s="331">
        <v>0</v>
      </c>
      <c r="AH51" s="319"/>
      <c r="AI51" s="320"/>
      <c r="AJ51" s="321"/>
      <c r="AK51" s="321"/>
      <c r="AL51" s="320"/>
      <c r="AM51" s="320"/>
      <c r="AN51" s="320"/>
      <c r="AO51" s="321"/>
      <c r="AP51" s="320"/>
      <c r="AQ51" s="320"/>
      <c r="AR51" s="323" t="s">
        <v>605</v>
      </c>
      <c r="AS51" s="266"/>
      <c r="AT51" s="266"/>
      <c r="AU51" s="266"/>
      <c r="AV51" s="267" t="str">
        <f t="shared" si="1"/>
        <v>n/a</v>
      </c>
      <c r="AW51" s="209">
        <v>43</v>
      </c>
      <c r="AX51" s="209">
        <v>43</v>
      </c>
      <c r="AY51" s="210">
        <f>MATCH(A51,'Original Order'!$A$2:$A$317,0)</f>
        <v>43</v>
      </c>
      <c r="AZ51" s="210">
        <f t="shared" si="2"/>
        <v>0</v>
      </c>
      <c r="BA51" s="324"/>
    </row>
    <row r="52" spans="1:53">
      <c r="A52" s="250" t="s">
        <v>19</v>
      </c>
      <c r="B52" s="251">
        <f t="shared" si="0"/>
        <v>8.01</v>
      </c>
      <c r="C52" s="533"/>
      <c r="D52" s="466"/>
      <c r="E52" s="470"/>
      <c r="F52" s="495"/>
      <c r="G52" s="495"/>
      <c r="H52" s="495"/>
      <c r="I52" s="495"/>
      <c r="J52" s="548"/>
      <c r="K52" s="495"/>
      <c r="L52" s="252" t="s">
        <v>214</v>
      </c>
      <c r="M52" s="252">
        <v>2</v>
      </c>
      <c r="N52" s="253">
        <f>IFERROR(VLOOKUP(L52,CategoryLog!$A$2:$D$550,3,FALSE),"")</f>
        <v>8.01</v>
      </c>
      <c r="O52" s="256" t="s">
        <v>101</v>
      </c>
      <c r="P52" s="252" t="s">
        <v>406</v>
      </c>
      <c r="Q52" s="253">
        <f>IFERROR(VLOOKUP(O52,CategoryLog!$A$2:$D$550,3,FALSE),"")</f>
        <v>8.01</v>
      </c>
      <c r="R52" s="255" t="s">
        <v>451</v>
      </c>
      <c r="S52" s="252">
        <v>1</v>
      </c>
      <c r="T52" s="253">
        <f>IFERROR(VLOOKUP(R52,CategoryLog!$A$2:$D$550,3,FALSE),"")</f>
        <v>8.01</v>
      </c>
      <c r="U52" s="256"/>
      <c r="V52" s="252" t="s">
        <v>406</v>
      </c>
      <c r="W52" s="252"/>
      <c r="X52" s="253" t="str">
        <f>IFERROR(VLOOKUP(U52,CategoryLog!$A$2:$D$550,3,FALSE),"")</f>
        <v/>
      </c>
      <c r="Y52" s="257" t="s">
        <v>996</v>
      </c>
      <c r="Z52" s="259"/>
      <c r="AA52" s="259"/>
      <c r="AB52" s="275" t="s">
        <v>996</v>
      </c>
      <c r="AC52" s="283" t="s">
        <v>1019</v>
      </c>
      <c r="AD52" s="283" t="s">
        <v>996</v>
      </c>
      <c r="AE52" s="312"/>
      <c r="AF52" s="332" t="s">
        <v>996</v>
      </c>
      <c r="AG52" s="333">
        <v>3</v>
      </c>
      <c r="AH52" s="272"/>
      <c r="AI52" s="282"/>
      <c r="AJ52" s="264" t="s">
        <v>1019</v>
      </c>
      <c r="AK52" s="282"/>
      <c r="AL52" s="282"/>
      <c r="AM52" s="282"/>
      <c r="AN52" s="282" t="s">
        <v>1019</v>
      </c>
      <c r="AO52" s="282"/>
      <c r="AP52" s="282"/>
      <c r="AQ52" s="282"/>
      <c r="AR52" s="323" t="s">
        <v>605</v>
      </c>
      <c r="AS52" s="266"/>
      <c r="AT52" s="266" t="s">
        <v>1051</v>
      </c>
      <c r="AU52" s="266"/>
      <c r="AV52" s="267" t="str">
        <f t="shared" si="1"/>
        <v>2018</v>
      </c>
      <c r="AW52" s="209">
        <v>44</v>
      </c>
      <c r="AX52" s="209">
        <v>96</v>
      </c>
      <c r="AY52" s="210">
        <f>MATCH(A52,'Original Order'!$A$2:$A$317,0)</f>
        <v>44</v>
      </c>
      <c r="AZ52" s="210">
        <f t="shared" si="2"/>
        <v>3</v>
      </c>
      <c r="BA52" s="285"/>
    </row>
    <row r="53" spans="1:53">
      <c r="A53" s="250" t="s">
        <v>39</v>
      </c>
      <c r="B53" s="251">
        <f t="shared" si="0"/>
        <v>8.02</v>
      </c>
      <c r="C53" s="533" t="s">
        <v>83</v>
      </c>
      <c r="D53" s="466"/>
      <c r="E53" s="470"/>
      <c r="F53" s="495"/>
      <c r="G53" s="495"/>
      <c r="H53" s="495"/>
      <c r="I53" s="495"/>
      <c r="J53" s="548"/>
      <c r="K53" s="495"/>
      <c r="L53" s="252" t="s">
        <v>245</v>
      </c>
      <c r="M53" s="252">
        <v>2</v>
      </c>
      <c r="N53" s="253">
        <f>IFERROR(VLOOKUP(L53,CategoryLog!$A$2:$D$550,3,FALSE),"")</f>
        <v>8.02</v>
      </c>
      <c r="O53" s="254"/>
      <c r="P53" s="252" t="s">
        <v>406</v>
      </c>
      <c r="Q53" s="253" t="str">
        <f>IFERROR(VLOOKUP(O53,CategoryLog!$A$2:$D$550,3,FALSE),"")</f>
        <v/>
      </c>
      <c r="R53" s="255"/>
      <c r="S53" s="252" t="s">
        <v>406</v>
      </c>
      <c r="T53" s="253" t="str">
        <f>IFERROR(VLOOKUP(R53,CategoryLog!$A$2:$D$550,3,FALSE),"")</f>
        <v/>
      </c>
      <c r="U53" s="256"/>
      <c r="V53" s="252" t="s">
        <v>406</v>
      </c>
      <c r="W53" s="252"/>
      <c r="X53" s="253" t="str">
        <f>IFERROR(VLOOKUP(U53,CategoryLog!$A$2:$D$550,3,FALSE),"")</f>
        <v/>
      </c>
      <c r="Y53" s="257"/>
      <c r="Z53" s="259"/>
      <c r="AA53" s="259"/>
      <c r="AB53" s="275" t="s">
        <v>1019</v>
      </c>
      <c r="AC53" s="283"/>
      <c r="AD53" s="312"/>
      <c r="AE53" s="312"/>
      <c r="AF53" s="283" t="s">
        <v>996</v>
      </c>
      <c r="AG53" s="281">
        <v>1</v>
      </c>
      <c r="AH53" s="281"/>
      <c r="AI53" s="282"/>
      <c r="AJ53" s="301"/>
      <c r="AK53" s="301"/>
      <c r="AL53" s="282"/>
      <c r="AM53" s="282"/>
      <c r="AN53" s="282"/>
      <c r="AO53" s="301"/>
      <c r="AP53" s="282"/>
      <c r="AQ53" s="282"/>
      <c r="AR53" s="323" t="s">
        <v>605</v>
      </c>
      <c r="AS53" s="266"/>
      <c r="AT53" s="266"/>
      <c r="AU53" s="266"/>
      <c r="AV53" s="267" t="str">
        <f t="shared" si="1"/>
        <v>2018</v>
      </c>
      <c r="AW53" s="209">
        <v>45</v>
      </c>
      <c r="AX53" s="209">
        <v>45</v>
      </c>
      <c r="AY53" s="210">
        <f>MATCH(A53,'Original Order'!$A$2:$A$317,0)</f>
        <v>45</v>
      </c>
      <c r="AZ53" s="210">
        <f t="shared" si="2"/>
        <v>1</v>
      </c>
      <c r="BA53" s="285"/>
    </row>
    <row r="54" spans="1:53">
      <c r="A54" s="322" t="s">
        <v>338</v>
      </c>
      <c r="B54" s="251">
        <f t="shared" si="0"/>
        <v>8.0399999999999991</v>
      </c>
      <c r="C54" s="533"/>
      <c r="D54" s="466"/>
      <c r="E54" s="470"/>
      <c r="F54" s="495"/>
      <c r="G54" s="495"/>
      <c r="H54" s="495"/>
      <c r="I54" s="495"/>
      <c r="J54" s="548"/>
      <c r="K54" s="495"/>
      <c r="L54" s="252" t="s">
        <v>378</v>
      </c>
      <c r="M54" s="252" t="s">
        <v>406</v>
      </c>
      <c r="N54" s="253">
        <f>IFERROR(VLOOKUP(L54,CategoryLog!$A$2:$D$550,3,FALSE),"")</f>
        <v>8.0399999999999991</v>
      </c>
      <c r="O54" s="254"/>
      <c r="P54" s="252" t="s">
        <v>406</v>
      </c>
      <c r="Q54" s="253" t="str">
        <f>IFERROR(VLOOKUP(O54,CategoryLog!$A$2:$D$550,3,FALSE),"")</f>
        <v/>
      </c>
      <c r="R54" s="255"/>
      <c r="S54" s="252" t="s">
        <v>406</v>
      </c>
      <c r="T54" s="253" t="str">
        <f>IFERROR(VLOOKUP(R54,CategoryLog!$A$2:$D$550,3,FALSE),"")</f>
        <v/>
      </c>
      <c r="U54" s="256"/>
      <c r="V54" s="252" t="s">
        <v>406</v>
      </c>
      <c r="W54" s="252"/>
      <c r="X54" s="253" t="str">
        <f>IFERROR(VLOOKUP(U54,CategoryLog!$A$2:$D$550,3,FALSE),"")</f>
        <v/>
      </c>
      <c r="Y54" s="257" t="s">
        <v>996</v>
      </c>
      <c r="Z54" s="259"/>
      <c r="AA54" s="259"/>
      <c r="AB54" s="275"/>
      <c r="AC54" s="329"/>
      <c r="AD54" s="330"/>
      <c r="AE54" s="330"/>
      <c r="AF54" s="329" t="s">
        <v>996</v>
      </c>
      <c r="AG54" s="319">
        <v>1</v>
      </c>
      <c r="AH54" s="319"/>
      <c r="AI54" s="320"/>
      <c r="AJ54" s="321"/>
      <c r="AK54" s="321"/>
      <c r="AL54" s="320"/>
      <c r="AM54" s="320"/>
      <c r="AN54" s="320"/>
      <c r="AO54" s="321"/>
      <c r="AP54" s="320"/>
      <c r="AQ54" s="320"/>
      <c r="AR54" s="323" t="s">
        <v>605</v>
      </c>
      <c r="AS54" s="266"/>
      <c r="AT54" s="266" t="s">
        <v>1051</v>
      </c>
      <c r="AU54" s="266"/>
      <c r="AV54" s="267" t="str">
        <f t="shared" si="1"/>
        <v>2018</v>
      </c>
      <c r="AW54" s="209">
        <v>46</v>
      </c>
      <c r="AX54" s="209">
        <v>46</v>
      </c>
      <c r="AY54" s="210">
        <f>MATCH(A54,'Original Order'!$A$2:$A$317,0)</f>
        <v>46</v>
      </c>
      <c r="AZ54" s="210">
        <f t="shared" si="2"/>
        <v>1</v>
      </c>
      <c r="BA54" s="324"/>
    </row>
    <row r="55" spans="1:53">
      <c r="A55" s="250" t="s">
        <v>499</v>
      </c>
      <c r="B55" s="251">
        <f t="shared" si="0"/>
        <v>2.08</v>
      </c>
      <c r="C55" s="533"/>
      <c r="D55" s="466"/>
      <c r="E55" s="470"/>
      <c r="F55" s="495"/>
      <c r="G55" s="495"/>
      <c r="H55" s="495"/>
      <c r="I55" s="495"/>
      <c r="J55" s="548"/>
      <c r="K55" s="495"/>
      <c r="L55" s="288"/>
      <c r="M55" s="252" t="s">
        <v>406</v>
      </c>
      <c r="N55" s="253" t="str">
        <f>IFERROR(VLOOKUP(L55,CategoryLog!$A$2:$D$550,3,FALSE),"")</f>
        <v/>
      </c>
      <c r="O55" s="289" t="s">
        <v>889</v>
      </c>
      <c r="P55" s="252" t="s">
        <v>1085</v>
      </c>
      <c r="Q55" s="253">
        <f>IFERROR(VLOOKUP(O55,CategoryLog!$A$2:$D$550,3,FALSE),"")</f>
        <v>2.08</v>
      </c>
      <c r="R55" s="298" t="s">
        <v>1114</v>
      </c>
      <c r="S55" s="252">
        <v>0</v>
      </c>
      <c r="T55" s="253">
        <f>IFERROR(VLOOKUP(R55,CategoryLog!$A$2:$D$550,3,FALSE),"")</f>
        <v>2.08</v>
      </c>
      <c r="U55" s="276"/>
      <c r="V55" s="252" t="s">
        <v>406</v>
      </c>
      <c r="W55" s="288"/>
      <c r="X55" s="253" t="str">
        <f>IFERROR(VLOOKUP(U55,CategoryLog!$A$2:$D$550,3,FALSE),"")</f>
        <v/>
      </c>
      <c r="Y55" s="257"/>
      <c r="Z55" s="258">
        <v>1</v>
      </c>
      <c r="AA55" s="274"/>
      <c r="AB55" s="278"/>
      <c r="AC55" s="278" t="s">
        <v>996</v>
      </c>
      <c r="AD55" s="278"/>
      <c r="AE55" s="334" t="s">
        <v>1021</v>
      </c>
      <c r="AF55" s="278"/>
      <c r="AG55" s="280">
        <v>2</v>
      </c>
      <c r="AH55" s="281"/>
      <c r="AI55" s="282"/>
      <c r="AJ55" s="264" t="s">
        <v>1019</v>
      </c>
      <c r="AK55" s="282"/>
      <c r="AL55" s="282" t="s">
        <v>1019</v>
      </c>
      <c r="AM55" s="282"/>
      <c r="AN55" s="282" t="s">
        <v>1019</v>
      </c>
      <c r="AO55" s="282"/>
      <c r="AP55" s="273" t="s">
        <v>1019</v>
      </c>
      <c r="AQ55" s="273"/>
      <c r="AR55" s="295" t="s">
        <v>606</v>
      </c>
      <c r="AS55" s="266"/>
      <c r="AT55" s="266"/>
      <c r="AU55" s="266"/>
      <c r="AV55" s="267" t="str">
        <f t="shared" si="1"/>
        <v>2017</v>
      </c>
      <c r="AW55" s="209">
        <v>47</v>
      </c>
      <c r="AX55" s="209">
        <v>135</v>
      </c>
      <c r="AY55" s="210">
        <f>MATCH(A55,'Original Order'!$A$2:$A$317,0)</f>
        <v>47</v>
      </c>
      <c r="AZ55" s="210" t="s">
        <v>1336</v>
      </c>
      <c r="BA55" s="285"/>
    </row>
    <row r="56" spans="1:53">
      <c r="A56" s="250" t="s">
        <v>10</v>
      </c>
      <c r="B56" s="251">
        <f t="shared" si="0"/>
        <v>2.0099999999999998</v>
      </c>
      <c r="C56" s="533" t="s">
        <v>170</v>
      </c>
      <c r="D56" s="466"/>
      <c r="E56" s="470"/>
      <c r="F56" s="495"/>
      <c r="G56" s="495"/>
      <c r="H56" s="495"/>
      <c r="I56" s="495"/>
      <c r="J56" s="548"/>
      <c r="K56" s="495"/>
      <c r="L56" s="252" t="s">
        <v>204</v>
      </c>
      <c r="M56" s="252" t="s">
        <v>1103</v>
      </c>
      <c r="N56" s="253">
        <f>IFERROR(VLOOKUP(L56,CategoryLog!$A$2:$D$550,3,FALSE),"")</f>
        <v>2.0099999999999998</v>
      </c>
      <c r="O56" s="256" t="s">
        <v>94</v>
      </c>
      <c r="P56" s="252" t="s">
        <v>1085</v>
      </c>
      <c r="Q56" s="253">
        <f>IFERROR(VLOOKUP(O56,CategoryLog!$A$2:$D$550,3,FALSE),"")</f>
        <v>2.0099999999999998</v>
      </c>
      <c r="R56" s="255"/>
      <c r="S56" s="252" t="s">
        <v>406</v>
      </c>
      <c r="T56" s="253" t="str">
        <f>IFERROR(VLOOKUP(R56,CategoryLog!$A$2:$D$550,3,FALSE),"")</f>
        <v/>
      </c>
      <c r="U56" s="256"/>
      <c r="V56" s="252" t="s">
        <v>406</v>
      </c>
      <c r="W56" s="252"/>
      <c r="X56" s="253" t="str">
        <f>IFERROR(VLOOKUP(U56,CategoryLog!$A$2:$D$550,3,FALSE),"")</f>
        <v/>
      </c>
      <c r="Y56" s="257" t="s">
        <v>996</v>
      </c>
      <c r="Z56" s="258">
        <v>1</v>
      </c>
      <c r="AA56" s="259"/>
      <c r="AB56" s="278"/>
      <c r="AC56" s="278" t="s">
        <v>996</v>
      </c>
      <c r="AD56" s="279"/>
      <c r="AE56" s="334" t="s">
        <v>1021</v>
      </c>
      <c r="AF56" s="278"/>
      <c r="AG56" s="280">
        <v>2</v>
      </c>
      <c r="AH56" s="281"/>
      <c r="AI56" s="282"/>
      <c r="AJ56" s="264" t="s">
        <v>1019</v>
      </c>
      <c r="AK56" s="301"/>
      <c r="AL56" s="282" t="s">
        <v>1019</v>
      </c>
      <c r="AM56" s="282"/>
      <c r="AN56" s="282" t="s">
        <v>1019</v>
      </c>
      <c r="AO56" s="301"/>
      <c r="AP56" s="273" t="s">
        <v>1019</v>
      </c>
      <c r="AQ56" s="273"/>
      <c r="AR56" s="254" t="s">
        <v>606</v>
      </c>
      <c r="AS56" s="266"/>
      <c r="AT56" s="266"/>
      <c r="AU56" s="266"/>
      <c r="AV56" s="267" t="str">
        <f t="shared" si="1"/>
        <v>2017</v>
      </c>
      <c r="AW56" s="209">
        <v>48</v>
      </c>
      <c r="AX56" s="209">
        <v>119</v>
      </c>
      <c r="AY56" s="210">
        <f>MATCH(A56,'Original Order'!$A$2:$A$317,0)</f>
        <v>48</v>
      </c>
      <c r="AZ56" s="210" t="s">
        <v>1336</v>
      </c>
      <c r="BA56" s="285"/>
    </row>
    <row r="57" spans="1:53">
      <c r="A57" s="322" t="s">
        <v>381</v>
      </c>
      <c r="B57" s="251">
        <f t="shared" si="0"/>
        <v>2.02</v>
      </c>
      <c r="C57" s="533" t="s">
        <v>170</v>
      </c>
      <c r="D57" s="466"/>
      <c r="E57" s="470"/>
      <c r="F57" s="495"/>
      <c r="H57" s="497" t="s">
        <v>1540</v>
      </c>
      <c r="I57" s="497"/>
      <c r="J57" s="549"/>
      <c r="K57" s="497"/>
      <c r="L57" s="335"/>
      <c r="M57" s="252" t="s">
        <v>406</v>
      </c>
      <c r="N57" s="253" t="str">
        <f>IFERROR(VLOOKUP(L57,CategoryLog!$A$2:$D$550,3,FALSE),"")</f>
        <v/>
      </c>
      <c r="O57" s="254" t="s">
        <v>446</v>
      </c>
      <c r="P57" s="252" t="s">
        <v>1101</v>
      </c>
      <c r="Q57" s="253">
        <f>IFERROR(VLOOKUP(O57,CategoryLog!$A$2:$D$550,3,FALSE),"")</f>
        <v>2.02</v>
      </c>
      <c r="R57" s="336"/>
      <c r="S57" s="252" t="s">
        <v>406</v>
      </c>
      <c r="T57" s="253" t="str">
        <f>IFERROR(VLOOKUP(R57,CategoryLog!$A$2:$D$550,3,FALSE),"")</f>
        <v/>
      </c>
      <c r="U57" s="254" t="s">
        <v>168</v>
      </c>
      <c r="V57" s="252" t="s">
        <v>406</v>
      </c>
      <c r="W57" s="335"/>
      <c r="X57" s="253" t="str">
        <f>IFERROR(VLOOKUP(U57,CategoryLog!$A$2:$D$550,3,FALSE),"")</f>
        <v/>
      </c>
      <c r="Y57" s="337" t="s">
        <v>996</v>
      </c>
      <c r="Z57" s="258">
        <v>1</v>
      </c>
      <c r="AA57" s="301"/>
      <c r="AB57" s="316"/>
      <c r="AC57" s="316" t="s">
        <v>996</v>
      </c>
      <c r="AD57" s="317"/>
      <c r="AE57" s="338" t="s">
        <v>996</v>
      </c>
      <c r="AF57" s="316"/>
      <c r="AG57" s="318">
        <v>2</v>
      </c>
      <c r="AH57" s="319"/>
      <c r="AI57" s="320"/>
      <c r="AJ57" s="264" t="s">
        <v>1019</v>
      </c>
      <c r="AK57" s="321"/>
      <c r="AL57" s="282" t="s">
        <v>1019</v>
      </c>
      <c r="AM57" s="320"/>
      <c r="AN57" s="282" t="s">
        <v>1019</v>
      </c>
      <c r="AO57" s="321"/>
      <c r="AP57" s="273" t="s">
        <v>1019</v>
      </c>
      <c r="AQ57" s="273"/>
      <c r="AR57" s="323" t="s">
        <v>606</v>
      </c>
      <c r="AS57" s="266"/>
      <c r="AT57" s="266" t="s">
        <v>1052</v>
      </c>
      <c r="AU57" s="266"/>
      <c r="AV57" s="267" t="str">
        <f t="shared" si="1"/>
        <v>2017</v>
      </c>
      <c r="AW57" s="209">
        <v>49</v>
      </c>
      <c r="AX57" s="209">
        <v>144</v>
      </c>
      <c r="AY57" s="210">
        <f>MATCH(A57,'Original Order'!$A$2:$A$317,0)</f>
        <v>49</v>
      </c>
      <c r="AZ57" s="210" t="s">
        <v>1336</v>
      </c>
      <c r="BA57" s="324"/>
    </row>
    <row r="58" spans="1:53">
      <c r="A58" s="250" t="s">
        <v>7</v>
      </c>
      <c r="B58" s="251">
        <f t="shared" si="0"/>
        <v>2.0299999999999998</v>
      </c>
      <c r="C58" s="533" t="s">
        <v>170</v>
      </c>
      <c r="D58" s="466"/>
      <c r="E58" s="470"/>
      <c r="F58" s="495"/>
      <c r="G58" s="495"/>
      <c r="H58" s="495"/>
      <c r="I58" s="495"/>
      <c r="J58" s="548"/>
      <c r="K58" s="495"/>
      <c r="L58" s="252" t="s">
        <v>201</v>
      </c>
      <c r="M58" s="252">
        <v>2</v>
      </c>
      <c r="N58" s="253">
        <f>IFERROR(VLOOKUP(L58,CategoryLog!$A$2:$D$550,3,FALSE),"")</f>
        <v>2.0299999999999998</v>
      </c>
      <c r="O58" s="256" t="s">
        <v>93</v>
      </c>
      <c r="P58" s="252" t="s">
        <v>1085</v>
      </c>
      <c r="Q58" s="253">
        <f>IFERROR(VLOOKUP(O58,CategoryLog!$A$2:$D$550,3,FALSE),"")</f>
        <v>2.0299999999999998</v>
      </c>
      <c r="R58" s="255"/>
      <c r="S58" s="252" t="s">
        <v>406</v>
      </c>
      <c r="T58" s="253" t="str">
        <f>IFERROR(VLOOKUP(R58,CategoryLog!$A$2:$D$550,3,FALSE),"")</f>
        <v/>
      </c>
      <c r="U58" s="256"/>
      <c r="V58" s="252" t="s">
        <v>406</v>
      </c>
      <c r="W58" s="252"/>
      <c r="X58" s="253" t="str">
        <f>IFERROR(VLOOKUP(U58,CategoryLog!$A$2:$D$550,3,FALSE),"")</f>
        <v/>
      </c>
      <c r="Y58" s="257" t="s">
        <v>996</v>
      </c>
      <c r="Z58" s="258">
        <v>1</v>
      </c>
      <c r="AA58" s="259"/>
      <c r="AB58" s="278"/>
      <c r="AC58" s="278" t="s">
        <v>996</v>
      </c>
      <c r="AD58" s="279"/>
      <c r="AE58" s="279"/>
      <c r="AF58" s="278"/>
      <c r="AG58" s="280">
        <v>1</v>
      </c>
      <c r="AH58" s="281"/>
      <c r="AI58" s="282"/>
      <c r="AJ58" s="264" t="s">
        <v>1019</v>
      </c>
      <c r="AK58" s="301"/>
      <c r="AL58" s="282"/>
      <c r="AM58" s="282"/>
      <c r="AN58" s="282" t="s">
        <v>1019</v>
      </c>
      <c r="AO58" s="301"/>
      <c r="AP58" s="282"/>
      <c r="AQ58" s="282"/>
      <c r="AR58" s="254" t="s">
        <v>606</v>
      </c>
      <c r="AS58" s="266"/>
      <c r="AT58" s="266"/>
      <c r="AU58" s="266"/>
      <c r="AV58" s="267" t="str">
        <f t="shared" si="1"/>
        <v>2017</v>
      </c>
      <c r="AW58" s="209">
        <v>50</v>
      </c>
      <c r="AX58" s="209">
        <v>118</v>
      </c>
      <c r="AY58" s="210">
        <f>MATCH(A58,'Original Order'!$A$2:$A$317,0)</f>
        <v>50</v>
      </c>
      <c r="AZ58" s="210" t="s">
        <v>1336</v>
      </c>
      <c r="BA58" s="285"/>
    </row>
    <row r="59" spans="1:53">
      <c r="A59" s="250" t="s">
        <v>11</v>
      </c>
      <c r="B59" s="251">
        <f t="shared" si="0"/>
        <v>2.14</v>
      </c>
      <c r="C59" s="533" t="s">
        <v>83</v>
      </c>
      <c r="D59" s="466"/>
      <c r="E59" s="470"/>
      <c r="F59" s="495"/>
      <c r="G59" s="495"/>
      <c r="H59" s="495"/>
      <c r="I59" s="495"/>
      <c r="J59" s="548"/>
      <c r="K59" s="495"/>
      <c r="L59" s="252" t="s">
        <v>205</v>
      </c>
      <c r="M59" s="252" t="s">
        <v>406</v>
      </c>
      <c r="N59" s="253" t="str">
        <f>IFERROR(VLOOKUP(L59,CategoryLog!$A$2:$D$550,3,FALSE),"")</f>
        <v/>
      </c>
      <c r="O59" s="256" t="s">
        <v>95</v>
      </c>
      <c r="P59" s="252" t="s">
        <v>1085</v>
      </c>
      <c r="Q59" s="253">
        <f>IFERROR(VLOOKUP(O59,CategoryLog!$A$2:$D$550,3,FALSE),"")</f>
        <v>2.14</v>
      </c>
      <c r="R59" s="255" t="s">
        <v>448</v>
      </c>
      <c r="S59" s="252">
        <v>2.1</v>
      </c>
      <c r="T59" s="253">
        <f>IFERROR(VLOOKUP(R59,CategoryLog!$A$2:$D$550,3,FALSE),"")</f>
        <v>2.14</v>
      </c>
      <c r="U59" s="256"/>
      <c r="V59" s="252" t="s">
        <v>406</v>
      </c>
      <c r="W59" s="252"/>
      <c r="X59" s="253" t="str">
        <f>IFERROR(VLOOKUP(U59,CategoryLog!$A$2:$D$550,3,FALSE),"")</f>
        <v/>
      </c>
      <c r="Y59" s="257"/>
      <c r="Z59" s="258">
        <v>1</v>
      </c>
      <c r="AA59" s="259"/>
      <c r="AB59" s="278"/>
      <c r="AC59" s="278" t="s">
        <v>996</v>
      </c>
      <c r="AD59" s="278" t="s">
        <v>996</v>
      </c>
      <c r="AE59" s="279"/>
      <c r="AF59" s="278"/>
      <c r="AG59" s="280">
        <v>1</v>
      </c>
      <c r="AH59" s="281"/>
      <c r="AI59" s="282"/>
      <c r="AJ59" s="264" t="s">
        <v>1019</v>
      </c>
      <c r="AK59" s="282"/>
      <c r="AL59" s="282"/>
      <c r="AM59" s="282"/>
      <c r="AN59" s="282" t="s">
        <v>1019</v>
      </c>
      <c r="AO59" s="282"/>
      <c r="AP59" s="282"/>
      <c r="AQ59" s="282"/>
      <c r="AR59" s="254" t="s">
        <v>606</v>
      </c>
      <c r="AS59" s="266"/>
      <c r="AT59" s="266"/>
      <c r="AU59" s="266"/>
      <c r="AV59" s="267" t="str">
        <f t="shared" si="1"/>
        <v>2017</v>
      </c>
      <c r="AW59" s="209">
        <v>51</v>
      </c>
      <c r="AX59" s="209">
        <v>129</v>
      </c>
      <c r="AY59" s="210">
        <f>MATCH(A59,'Original Order'!$A$2:$A$317,0)</f>
        <v>51</v>
      </c>
      <c r="AZ59" s="210" t="s">
        <v>1336</v>
      </c>
      <c r="BA59" s="285"/>
    </row>
    <row r="60" spans="1:53">
      <c r="A60" s="250" t="s">
        <v>6</v>
      </c>
      <c r="B60" s="251">
        <f t="shared" si="0"/>
        <v>2.04</v>
      </c>
      <c r="C60" s="533" t="s">
        <v>170</v>
      </c>
      <c r="D60" s="466"/>
      <c r="E60" s="470"/>
      <c r="F60" s="495"/>
      <c r="G60" s="495"/>
      <c r="H60" s="495"/>
      <c r="I60" s="495"/>
      <c r="J60" s="548"/>
      <c r="K60" s="495"/>
      <c r="L60" s="252" t="s">
        <v>200</v>
      </c>
      <c r="M60" s="252">
        <v>3</v>
      </c>
      <c r="N60" s="253">
        <f>IFERROR(VLOOKUP(L60,CategoryLog!$A$2:$D$550,3,FALSE),"")</f>
        <v>2.04</v>
      </c>
      <c r="O60" s="256" t="s">
        <v>92</v>
      </c>
      <c r="P60" s="252" t="s">
        <v>1089</v>
      </c>
      <c r="Q60" s="253">
        <f>IFERROR(VLOOKUP(O60,CategoryLog!$A$2:$D$550,3,FALSE),"")</f>
        <v>2.04</v>
      </c>
      <c r="R60" s="255"/>
      <c r="S60" s="252" t="s">
        <v>406</v>
      </c>
      <c r="T60" s="253" t="str">
        <f>IFERROR(VLOOKUP(R60,CategoryLog!$A$2:$D$550,3,FALSE),"")</f>
        <v/>
      </c>
      <c r="U60" s="256"/>
      <c r="V60" s="252" t="s">
        <v>406</v>
      </c>
      <c r="W60" s="252"/>
      <c r="X60" s="253" t="str">
        <f>IFERROR(VLOOKUP(U60,CategoryLog!$A$2:$D$550,3,FALSE),"")</f>
        <v/>
      </c>
      <c r="Y60" s="257" t="s">
        <v>996</v>
      </c>
      <c r="Z60" s="258">
        <v>1</v>
      </c>
      <c r="AA60" s="259"/>
      <c r="AB60" s="278"/>
      <c r="AC60" s="278" t="s">
        <v>996</v>
      </c>
      <c r="AD60" s="279"/>
      <c r="AE60" s="279"/>
      <c r="AF60" s="278"/>
      <c r="AG60" s="280">
        <v>1</v>
      </c>
      <c r="AH60" s="281"/>
      <c r="AI60" s="282"/>
      <c r="AJ60" s="264" t="s">
        <v>1019</v>
      </c>
      <c r="AK60" s="301"/>
      <c r="AL60" s="282"/>
      <c r="AM60" s="282"/>
      <c r="AN60" s="282" t="s">
        <v>1019</v>
      </c>
      <c r="AO60" s="301"/>
      <c r="AP60" s="282"/>
      <c r="AQ60" s="282"/>
      <c r="AR60" s="254" t="s">
        <v>606</v>
      </c>
      <c r="AS60" s="266"/>
      <c r="AT60" s="266"/>
      <c r="AU60" s="266"/>
      <c r="AV60" s="267" t="str">
        <f t="shared" si="1"/>
        <v>2017</v>
      </c>
      <c r="AW60" s="209">
        <v>52</v>
      </c>
      <c r="AX60" s="209">
        <v>122</v>
      </c>
      <c r="AY60" s="210">
        <f>MATCH(A60,'Original Order'!$A$2:$A$317,0)</f>
        <v>52</v>
      </c>
      <c r="AZ60" s="210" t="s">
        <v>1336</v>
      </c>
      <c r="BA60" s="285"/>
    </row>
    <row r="61" spans="1:53">
      <c r="A61" s="250" t="s">
        <v>317</v>
      </c>
      <c r="B61" s="251">
        <f t="shared" si="0"/>
        <v>2.0499999999999998</v>
      </c>
      <c r="C61" s="533" t="s">
        <v>170</v>
      </c>
      <c r="D61" s="466"/>
      <c r="E61" s="470"/>
      <c r="F61" s="495"/>
      <c r="G61" s="495"/>
      <c r="H61" s="495"/>
      <c r="I61" s="495"/>
      <c r="J61" s="548"/>
      <c r="K61" s="495"/>
      <c r="L61" s="252" t="s">
        <v>197</v>
      </c>
      <c r="M61" s="252">
        <v>2</v>
      </c>
      <c r="N61" s="253">
        <f>IFERROR(VLOOKUP(L61,CategoryLog!$A$2:$D$550,3,FALSE),"")</f>
        <v>2.0499999999999998</v>
      </c>
      <c r="O61" s="256" t="s">
        <v>89</v>
      </c>
      <c r="P61" s="252" t="s">
        <v>1085</v>
      </c>
      <c r="Q61" s="253">
        <f>IFERROR(VLOOKUP(O61,CategoryLog!$A$2:$D$550,3,FALSE),"")</f>
        <v>2.0499999999999998</v>
      </c>
      <c r="R61" s="255"/>
      <c r="S61" s="252" t="s">
        <v>406</v>
      </c>
      <c r="T61" s="253" t="str">
        <f>IFERROR(VLOOKUP(R61,CategoryLog!$A$2:$D$550,3,FALSE),"")</f>
        <v/>
      </c>
      <c r="U61" s="256"/>
      <c r="V61" s="252" t="s">
        <v>406</v>
      </c>
      <c r="W61" s="252"/>
      <c r="X61" s="253" t="str">
        <f>IFERROR(VLOOKUP(U61,CategoryLog!$A$2:$D$550,3,FALSE),"")</f>
        <v/>
      </c>
      <c r="Y61" s="257" t="s">
        <v>996</v>
      </c>
      <c r="Z61" s="258">
        <v>1</v>
      </c>
      <c r="AA61" s="259"/>
      <c r="AB61" s="278"/>
      <c r="AC61" s="278" t="s">
        <v>996</v>
      </c>
      <c r="AD61" s="279"/>
      <c r="AE61" s="279"/>
      <c r="AF61" s="278"/>
      <c r="AG61" s="280">
        <v>1</v>
      </c>
      <c r="AH61" s="281"/>
      <c r="AI61" s="282"/>
      <c r="AJ61" s="264" t="s">
        <v>1019</v>
      </c>
      <c r="AK61" s="301"/>
      <c r="AL61" s="282"/>
      <c r="AM61" s="282"/>
      <c r="AN61" s="282" t="s">
        <v>1019</v>
      </c>
      <c r="AO61" s="301"/>
      <c r="AP61" s="282"/>
      <c r="AQ61" s="282"/>
      <c r="AR61" s="254" t="s">
        <v>606</v>
      </c>
      <c r="AS61" s="266"/>
      <c r="AT61" s="266" t="s">
        <v>1052</v>
      </c>
      <c r="AU61" s="266"/>
      <c r="AV61" s="267" t="str">
        <f t="shared" si="1"/>
        <v>2017</v>
      </c>
      <c r="AW61" s="209">
        <v>53</v>
      </c>
      <c r="AX61" s="209">
        <v>123</v>
      </c>
      <c r="AY61" s="210">
        <f>MATCH(A61,'Original Order'!$A$2:$A$317,0)</f>
        <v>53</v>
      </c>
      <c r="AZ61" s="210" t="s">
        <v>1336</v>
      </c>
      <c r="BA61" s="285"/>
    </row>
    <row r="62" spans="1:53">
      <c r="A62" s="250" t="s">
        <v>435</v>
      </c>
      <c r="B62" s="251" t="str">
        <f t="shared" si="0"/>
        <v>2.10</v>
      </c>
      <c r="C62" s="533" t="s">
        <v>83</v>
      </c>
      <c r="D62" s="466"/>
      <c r="E62" s="470"/>
      <c r="F62" s="495"/>
      <c r="G62" s="495"/>
      <c r="H62" s="495"/>
      <c r="I62" s="495"/>
      <c r="J62" s="548"/>
      <c r="K62" s="495"/>
      <c r="L62" s="252" t="s">
        <v>1106</v>
      </c>
      <c r="M62" s="252">
        <v>0</v>
      </c>
      <c r="N62" s="253" t="str">
        <f>IFERROR(VLOOKUP(L62,CategoryLog!$A$2:$D$550,3,FALSE),"")</f>
        <v>2.10</v>
      </c>
      <c r="O62" s="254"/>
      <c r="P62" s="252" t="s">
        <v>406</v>
      </c>
      <c r="Q62" s="253" t="str">
        <f>IFERROR(VLOOKUP(O62,CategoryLog!$A$2:$D$550,3,FALSE),"")</f>
        <v/>
      </c>
      <c r="R62" s="255"/>
      <c r="S62" s="252" t="s">
        <v>406</v>
      </c>
      <c r="T62" s="253" t="str">
        <f>IFERROR(VLOOKUP(R62,CategoryLog!$A$2:$D$550,3,FALSE),"")</f>
        <v/>
      </c>
      <c r="U62" s="256"/>
      <c r="V62" s="252" t="s">
        <v>406</v>
      </c>
      <c r="W62" s="252"/>
      <c r="X62" s="253" t="str">
        <f>IFERROR(VLOOKUP(U62,CategoryLog!$A$2:$D$550,3,FALSE),"")</f>
        <v/>
      </c>
      <c r="Y62" s="257"/>
      <c r="Z62" s="258">
        <v>1</v>
      </c>
      <c r="AA62" s="259"/>
      <c r="AB62" s="278"/>
      <c r="AC62" s="278"/>
      <c r="AD62" s="279"/>
      <c r="AE62" s="279"/>
      <c r="AF62" s="278"/>
      <c r="AG62" s="280">
        <v>0</v>
      </c>
      <c r="AH62" s="281"/>
      <c r="AI62" s="282"/>
      <c r="AJ62" s="301"/>
      <c r="AK62" s="301"/>
      <c r="AL62" s="282"/>
      <c r="AM62" s="282"/>
      <c r="AN62" s="282"/>
      <c r="AO62" s="301"/>
      <c r="AP62" s="282"/>
      <c r="AQ62" s="282"/>
      <c r="AR62" s="254" t="s">
        <v>606</v>
      </c>
      <c r="AS62" s="266"/>
      <c r="AT62" s="266"/>
      <c r="AU62" s="266"/>
      <c r="AV62" s="267" t="str">
        <f t="shared" si="1"/>
        <v>2017</v>
      </c>
      <c r="AW62" s="209">
        <v>54</v>
      </c>
      <c r="AX62" s="209">
        <v>54</v>
      </c>
      <c r="AY62" s="210">
        <f>MATCH(A62,'Original Order'!$A$2:$A$317,0)</f>
        <v>54</v>
      </c>
      <c r="AZ62" s="210" t="s">
        <v>1336</v>
      </c>
      <c r="BA62" s="285"/>
    </row>
    <row r="63" spans="1:53" ht="24">
      <c r="A63" s="250" t="s">
        <v>652</v>
      </c>
      <c r="B63" s="251">
        <f t="shared" si="0"/>
        <v>2.17</v>
      </c>
      <c r="C63" s="533" t="s">
        <v>83</v>
      </c>
      <c r="D63" s="466"/>
      <c r="E63" s="470"/>
      <c r="F63" s="495"/>
      <c r="G63" s="495"/>
      <c r="H63" s="495"/>
      <c r="I63" s="495"/>
      <c r="J63" s="548"/>
      <c r="K63" s="495"/>
      <c r="L63" s="252" t="s">
        <v>617</v>
      </c>
      <c r="M63" s="252" t="s">
        <v>406</v>
      </c>
      <c r="N63" s="253">
        <f>IFERROR(VLOOKUP(L63,CategoryLog!$A$2:$D$550,3,FALSE),"")</f>
        <v>2.17</v>
      </c>
      <c r="O63" s="254"/>
      <c r="P63" s="252" t="s">
        <v>406</v>
      </c>
      <c r="Q63" s="253" t="str">
        <f>IFERROR(VLOOKUP(O63,CategoryLog!$A$2:$D$550,3,FALSE),"")</f>
        <v/>
      </c>
      <c r="R63" s="255"/>
      <c r="S63" s="252" t="s">
        <v>406</v>
      </c>
      <c r="T63" s="253" t="str">
        <f>IFERROR(VLOOKUP(R63,CategoryLog!$A$2:$D$550,3,FALSE),"")</f>
        <v/>
      </c>
      <c r="U63" s="256"/>
      <c r="V63" s="252" t="s">
        <v>406</v>
      </c>
      <c r="W63" s="252"/>
      <c r="X63" s="253" t="str">
        <f>IFERROR(VLOOKUP(U63,CategoryLog!$A$2:$D$550,3,FALSE),"")</f>
        <v/>
      </c>
      <c r="Y63" s="257"/>
      <c r="Z63" s="258">
        <v>1</v>
      </c>
      <c r="AA63" s="259"/>
      <c r="AB63" s="278"/>
      <c r="AC63" s="278"/>
      <c r="AD63" s="279"/>
      <c r="AE63" s="279"/>
      <c r="AF63" s="278"/>
      <c r="AG63" s="280">
        <v>0</v>
      </c>
      <c r="AH63" s="281"/>
      <c r="AI63" s="282"/>
      <c r="AJ63" s="301"/>
      <c r="AK63" s="301"/>
      <c r="AL63" s="282"/>
      <c r="AM63" s="282"/>
      <c r="AN63" s="282"/>
      <c r="AO63" s="301"/>
      <c r="AP63" s="282"/>
      <c r="AQ63" s="282"/>
      <c r="AR63" s="254" t="s">
        <v>606</v>
      </c>
      <c r="AS63" s="266"/>
      <c r="AT63" s="266"/>
      <c r="AU63" s="266"/>
      <c r="AV63" s="267" t="str">
        <f t="shared" si="1"/>
        <v>2017</v>
      </c>
      <c r="AW63" s="209">
        <v>55</v>
      </c>
      <c r="AX63" s="209">
        <v>55</v>
      </c>
      <c r="AY63" s="210">
        <f>MATCH(A63,'Original Order'!$A$2:$A$317,0)</f>
        <v>55</v>
      </c>
      <c r="AZ63" s="210" t="s">
        <v>1336</v>
      </c>
      <c r="BA63" s="285"/>
    </row>
    <row r="64" spans="1:53">
      <c r="A64" s="250" t="s">
        <v>8</v>
      </c>
      <c r="B64" s="251">
        <f t="shared" si="0"/>
        <v>2.06</v>
      </c>
      <c r="C64" s="533" t="s">
        <v>170</v>
      </c>
      <c r="D64" s="466"/>
      <c r="E64" s="470"/>
      <c r="F64" s="495"/>
      <c r="G64" s="495"/>
      <c r="H64" s="495"/>
      <c r="I64" s="495"/>
      <c r="J64" s="544" t="s">
        <v>1593</v>
      </c>
      <c r="K64" s="544" t="s">
        <v>1593</v>
      </c>
      <c r="L64" s="252" t="s">
        <v>202</v>
      </c>
      <c r="M64" s="252">
        <v>3</v>
      </c>
      <c r="N64" s="253">
        <f>IFERROR(VLOOKUP(L64,CategoryLog!$A$2:$D$550,3,FALSE),"")</f>
        <v>2.06</v>
      </c>
      <c r="O64" s="256" t="s">
        <v>96</v>
      </c>
      <c r="P64" s="252" t="s">
        <v>1092</v>
      </c>
      <c r="Q64" s="253">
        <f>IFERROR(VLOOKUP(O64,CategoryLog!$A$2:$D$550,3,FALSE),"")</f>
        <v>2.06</v>
      </c>
      <c r="R64" s="255"/>
      <c r="S64" s="252" t="s">
        <v>406</v>
      </c>
      <c r="T64" s="253" t="str">
        <f>IFERROR(VLOOKUP(R64,CategoryLog!$A$2:$D$550,3,FALSE),"")</f>
        <v/>
      </c>
      <c r="U64" s="256"/>
      <c r="V64" s="252" t="s">
        <v>406</v>
      </c>
      <c r="W64" s="252"/>
      <c r="X64" s="253" t="str">
        <f>IFERROR(VLOOKUP(U64,CategoryLog!$A$2:$D$550,3,FALSE),"")</f>
        <v/>
      </c>
      <c r="Y64" s="257" t="s">
        <v>996</v>
      </c>
      <c r="Z64" s="258">
        <v>1</v>
      </c>
      <c r="AA64" s="259"/>
      <c r="AB64" s="278"/>
      <c r="AC64" s="278" t="s">
        <v>996</v>
      </c>
      <c r="AD64" s="279"/>
      <c r="AE64" s="279"/>
      <c r="AF64" s="278"/>
      <c r="AG64" s="280">
        <v>1</v>
      </c>
      <c r="AH64" s="281"/>
      <c r="AI64" s="282"/>
      <c r="AJ64" s="264" t="s">
        <v>1019</v>
      </c>
      <c r="AK64" s="301"/>
      <c r="AL64" s="282"/>
      <c r="AM64" s="282"/>
      <c r="AN64" s="282" t="s">
        <v>1019</v>
      </c>
      <c r="AO64" s="301"/>
      <c r="AP64" s="282"/>
      <c r="AQ64" s="282"/>
      <c r="AR64" s="254" t="s">
        <v>606</v>
      </c>
      <c r="AS64" s="266"/>
      <c r="AT64" s="266" t="s">
        <v>1052</v>
      </c>
      <c r="AU64" s="266"/>
      <c r="AV64" s="267" t="str">
        <f t="shared" si="1"/>
        <v>2017</v>
      </c>
      <c r="AW64" s="209">
        <v>56</v>
      </c>
      <c r="AX64" s="209">
        <v>127</v>
      </c>
      <c r="AY64" s="210">
        <f>MATCH(A64,'Original Order'!$A$2:$A$317,0)</f>
        <v>56</v>
      </c>
      <c r="AZ64" s="210" t="s">
        <v>1336</v>
      </c>
      <c r="BA64" s="285"/>
    </row>
    <row r="65" spans="1:53">
      <c r="A65" s="250" t="s">
        <v>334</v>
      </c>
      <c r="B65" s="251">
        <f t="shared" si="0"/>
        <v>2.16</v>
      </c>
      <c r="C65" s="533" t="s">
        <v>83</v>
      </c>
      <c r="D65" s="466"/>
      <c r="E65" s="470"/>
      <c r="F65" s="495"/>
      <c r="G65" s="495"/>
      <c r="H65" s="495"/>
      <c r="I65" s="495"/>
      <c r="J65" s="548"/>
      <c r="K65" s="495"/>
      <c r="L65" s="252" t="s">
        <v>379</v>
      </c>
      <c r="M65" s="252" t="s">
        <v>406</v>
      </c>
      <c r="N65" s="253">
        <f>IFERROR(VLOOKUP(L65,CategoryLog!$A$2:$D$550,3,FALSE),"")</f>
        <v>2.16</v>
      </c>
      <c r="O65" s="254"/>
      <c r="P65" s="252" t="s">
        <v>406</v>
      </c>
      <c r="Q65" s="253" t="str">
        <f>IFERROR(VLOOKUP(O65,CategoryLog!$A$2:$D$550,3,FALSE),"")</f>
        <v/>
      </c>
      <c r="R65" s="255"/>
      <c r="S65" s="252" t="s">
        <v>406</v>
      </c>
      <c r="T65" s="253" t="str">
        <f>IFERROR(VLOOKUP(R65,CategoryLog!$A$2:$D$550,3,FALSE),"")</f>
        <v/>
      </c>
      <c r="U65" s="256"/>
      <c r="V65" s="252" t="s">
        <v>406</v>
      </c>
      <c r="W65" s="252"/>
      <c r="X65" s="253" t="str">
        <f>IFERROR(VLOOKUP(U65,CategoryLog!$A$2:$D$550,3,FALSE),"")</f>
        <v/>
      </c>
      <c r="Y65" s="257"/>
      <c r="Z65" s="259"/>
      <c r="AA65" s="277">
        <v>1</v>
      </c>
      <c r="AB65" s="278"/>
      <c r="AC65" s="278"/>
      <c r="AD65" s="279"/>
      <c r="AE65" s="279"/>
      <c r="AF65" s="278"/>
      <c r="AG65" s="280">
        <v>0</v>
      </c>
      <c r="AH65" s="281"/>
      <c r="AI65" s="282"/>
      <c r="AJ65" s="301"/>
      <c r="AK65" s="301"/>
      <c r="AL65" s="282"/>
      <c r="AM65" s="282"/>
      <c r="AN65" s="282"/>
      <c r="AO65" s="301"/>
      <c r="AP65" s="282"/>
      <c r="AQ65" s="282"/>
      <c r="AR65" s="254" t="s">
        <v>606</v>
      </c>
      <c r="AS65" s="266"/>
      <c r="AT65" s="266"/>
      <c r="AU65" s="266"/>
      <c r="AV65" s="267" t="str">
        <f t="shared" si="1"/>
        <v>n/a</v>
      </c>
      <c r="AW65" s="209">
        <v>57</v>
      </c>
      <c r="AX65" s="209">
        <v>57</v>
      </c>
      <c r="AY65" s="210">
        <f>MATCH(A65,'Original Order'!$A$2:$A$317,0)</f>
        <v>57</v>
      </c>
      <c r="AZ65" s="210" t="s">
        <v>1336</v>
      </c>
      <c r="BA65" s="285"/>
    </row>
    <row r="66" spans="1:53">
      <c r="A66" s="322" t="s">
        <v>348</v>
      </c>
      <c r="B66" s="251" t="str">
        <f t="shared" si="0"/>
        <v>none</v>
      </c>
      <c r="C66" s="533" t="s">
        <v>170</v>
      </c>
      <c r="D66" s="466"/>
      <c r="E66" s="470"/>
      <c r="F66" s="495"/>
      <c r="G66" s="495"/>
      <c r="H66" s="495"/>
      <c r="I66" s="495"/>
      <c r="J66" s="548"/>
      <c r="K66" s="495"/>
      <c r="L66" s="252"/>
      <c r="M66" s="252" t="s">
        <v>406</v>
      </c>
      <c r="N66" s="253" t="str">
        <f>IFERROR(VLOOKUP(L66,CategoryLog!$A$2:$D$550,3,FALSE),"")</f>
        <v/>
      </c>
      <c r="O66" s="254" t="s">
        <v>347</v>
      </c>
      <c r="P66" s="252" t="s">
        <v>406</v>
      </c>
      <c r="Q66" s="253" t="str">
        <f>IFERROR(VLOOKUP(O66,CategoryLog!$A$2:$D$550,3,FALSE),"")</f>
        <v/>
      </c>
      <c r="R66" s="255"/>
      <c r="S66" s="252" t="s">
        <v>406</v>
      </c>
      <c r="T66" s="253" t="str">
        <f>IFERROR(VLOOKUP(R66,CategoryLog!$A$2:$D$550,3,FALSE),"")</f>
        <v/>
      </c>
      <c r="U66" s="256"/>
      <c r="V66" s="252" t="s">
        <v>406</v>
      </c>
      <c r="W66" s="252"/>
      <c r="X66" s="253" t="str">
        <f>IFERROR(VLOOKUP(U66,CategoryLog!$A$2:$D$550,3,FALSE),"")</f>
        <v/>
      </c>
      <c r="Y66" s="257"/>
      <c r="Z66" s="259"/>
      <c r="AA66" s="277">
        <v>1</v>
      </c>
      <c r="AB66" s="316"/>
      <c r="AC66" s="316" t="s">
        <v>1019</v>
      </c>
      <c r="AD66" s="317"/>
      <c r="AE66" s="317"/>
      <c r="AF66" s="316"/>
      <c r="AG66" s="318">
        <v>0</v>
      </c>
      <c r="AH66" s="319"/>
      <c r="AI66" s="320"/>
      <c r="AJ66" s="264" t="s">
        <v>1019</v>
      </c>
      <c r="AK66" s="321"/>
      <c r="AL66" s="320"/>
      <c r="AM66" s="320"/>
      <c r="AN66" s="320" t="s">
        <v>1019</v>
      </c>
      <c r="AO66" s="321"/>
      <c r="AP66" s="320"/>
      <c r="AQ66" s="320"/>
      <c r="AR66" s="323" t="s">
        <v>606</v>
      </c>
      <c r="AS66" s="266"/>
      <c r="AT66" s="266"/>
      <c r="AU66" s="266"/>
      <c r="AV66" s="267" t="str">
        <f t="shared" si="1"/>
        <v>n/a</v>
      </c>
      <c r="AW66" s="209">
        <v>58</v>
      </c>
      <c r="AX66" s="209">
        <v>137</v>
      </c>
      <c r="AY66" s="210">
        <f>MATCH(A66,'Original Order'!$A$2:$A$317,0)</f>
        <v>58</v>
      </c>
      <c r="AZ66" s="210" t="s">
        <v>1336</v>
      </c>
      <c r="BA66" s="324"/>
    </row>
    <row r="67" spans="1:53">
      <c r="A67" s="268" t="s">
        <v>647</v>
      </c>
      <c r="B67" s="251" t="str">
        <f t="shared" si="0"/>
        <v>none</v>
      </c>
      <c r="C67" s="533"/>
      <c r="D67" s="466"/>
      <c r="E67" s="470"/>
      <c r="F67" s="495"/>
      <c r="G67" s="495"/>
      <c r="H67" s="495"/>
      <c r="I67" s="495"/>
      <c r="J67" s="548"/>
      <c r="K67" s="495"/>
      <c r="L67" s="297"/>
      <c r="M67" s="252" t="s">
        <v>406</v>
      </c>
      <c r="N67" s="253" t="str">
        <f>IFERROR(VLOOKUP(L67,CategoryLog!$A$2:$D$550,3,FALSE),"")</f>
        <v/>
      </c>
      <c r="O67" s="256"/>
      <c r="P67" s="252" t="s">
        <v>406</v>
      </c>
      <c r="Q67" s="253" t="str">
        <f>IFERROR(VLOOKUP(O67,CategoryLog!$A$2:$D$550,3,FALSE),"")</f>
        <v/>
      </c>
      <c r="R67" s="298"/>
      <c r="S67" s="252" t="s">
        <v>406</v>
      </c>
      <c r="T67" s="253" t="str">
        <f>IFERROR(VLOOKUP(R67,CategoryLog!$A$2:$D$550,3,FALSE),"")</f>
        <v/>
      </c>
      <c r="U67" s="295"/>
      <c r="V67" s="252" t="s">
        <v>406</v>
      </c>
      <c r="W67" s="297"/>
      <c r="X67" s="253" t="str">
        <f>IFERROR(VLOOKUP(U67,CategoryLog!$A$2:$D$550,3,FALSE),"")</f>
        <v/>
      </c>
      <c r="Y67" s="257"/>
      <c r="Z67" s="294"/>
      <c r="AA67" s="277">
        <v>1</v>
      </c>
      <c r="AB67" s="269"/>
      <c r="AC67" s="269"/>
      <c r="AD67" s="293"/>
      <c r="AE67" s="293"/>
      <c r="AF67" s="269"/>
      <c r="AG67" s="271">
        <v>0</v>
      </c>
      <c r="AH67" s="272"/>
      <c r="AI67" s="273"/>
      <c r="AJ67" s="294"/>
      <c r="AK67" s="294"/>
      <c r="AL67" s="273"/>
      <c r="AM67" s="273"/>
      <c r="AN67" s="273"/>
      <c r="AO67" s="294"/>
      <c r="AP67" s="273"/>
      <c r="AQ67" s="273"/>
      <c r="AR67" s="295" t="s">
        <v>606</v>
      </c>
      <c r="AS67" s="266"/>
      <c r="AT67" s="266"/>
      <c r="AU67" s="266"/>
      <c r="AV67" s="267" t="str">
        <f t="shared" si="1"/>
        <v>n/a</v>
      </c>
      <c r="AW67" s="209">
        <v>59</v>
      </c>
      <c r="AX67" s="209">
        <v>59</v>
      </c>
      <c r="AY67" s="210">
        <f>MATCH(A67,'Original Order'!$A$2:$A$317,0)</f>
        <v>59</v>
      </c>
      <c r="AZ67" s="210" t="s">
        <v>1336</v>
      </c>
      <c r="BA67" s="300"/>
    </row>
    <row r="68" spans="1:53">
      <c r="A68" s="250" t="s">
        <v>5</v>
      </c>
      <c r="B68" s="251">
        <f t="shared" si="0"/>
        <v>2.11</v>
      </c>
      <c r="C68" s="533" t="s">
        <v>170</v>
      </c>
      <c r="D68" s="466"/>
      <c r="E68" s="470"/>
      <c r="F68" s="495"/>
      <c r="G68" s="495"/>
      <c r="H68" s="495"/>
      <c r="I68" s="495"/>
      <c r="J68" s="548"/>
      <c r="K68" s="495"/>
      <c r="L68" s="252" t="s">
        <v>199</v>
      </c>
      <c r="M68" s="252">
        <v>2</v>
      </c>
      <c r="N68" s="253">
        <f>IFERROR(VLOOKUP(L68,CategoryLog!$A$2:$D$550,3,FALSE),"")</f>
        <v>2.11</v>
      </c>
      <c r="O68" s="256" t="s">
        <v>91</v>
      </c>
      <c r="P68" s="252" t="s">
        <v>1085</v>
      </c>
      <c r="Q68" s="253">
        <f>IFERROR(VLOOKUP(O68,CategoryLog!$A$2:$D$550,3,FALSE),"")</f>
        <v>2.11</v>
      </c>
      <c r="R68" s="255"/>
      <c r="S68" s="252" t="s">
        <v>406</v>
      </c>
      <c r="T68" s="253" t="str">
        <f>IFERROR(VLOOKUP(R68,CategoryLog!$A$2:$D$550,3,FALSE),"")</f>
        <v/>
      </c>
      <c r="U68" s="256"/>
      <c r="V68" s="252" t="s">
        <v>406</v>
      </c>
      <c r="W68" s="252"/>
      <c r="X68" s="253" t="str">
        <f>IFERROR(VLOOKUP(U68,CategoryLog!$A$2:$D$550,3,FALSE),"")</f>
        <v/>
      </c>
      <c r="Y68" s="257" t="s">
        <v>996</v>
      </c>
      <c r="Z68" s="258">
        <v>1</v>
      </c>
      <c r="AA68" s="259"/>
      <c r="AB68" s="278"/>
      <c r="AC68" s="278" t="s">
        <v>996</v>
      </c>
      <c r="AD68" s="279"/>
      <c r="AE68" s="279"/>
      <c r="AF68" s="278"/>
      <c r="AG68" s="280">
        <v>1</v>
      </c>
      <c r="AH68" s="281"/>
      <c r="AI68" s="282"/>
      <c r="AJ68" s="264" t="s">
        <v>1019</v>
      </c>
      <c r="AK68" s="301"/>
      <c r="AL68" s="282"/>
      <c r="AM68" s="282"/>
      <c r="AN68" s="282" t="s">
        <v>1019</v>
      </c>
      <c r="AO68" s="301"/>
      <c r="AP68" s="282"/>
      <c r="AQ68" s="282"/>
      <c r="AR68" s="254" t="s">
        <v>606</v>
      </c>
      <c r="AS68" s="266"/>
      <c r="AT68" s="266"/>
      <c r="AU68" s="266"/>
      <c r="AV68" s="267" t="str">
        <f t="shared" si="1"/>
        <v>2017</v>
      </c>
      <c r="AW68" s="209">
        <v>60</v>
      </c>
      <c r="AX68" s="209">
        <v>121</v>
      </c>
      <c r="AY68" s="210">
        <f>MATCH(A68,'Original Order'!$A$2:$A$317,0)</f>
        <v>60</v>
      </c>
      <c r="AZ68" s="210" t="s">
        <v>1336</v>
      </c>
      <c r="BA68" s="285"/>
    </row>
    <row r="69" spans="1:53">
      <c r="A69" s="250" t="s">
        <v>9</v>
      </c>
      <c r="B69" s="251">
        <f t="shared" si="0"/>
        <v>2.12</v>
      </c>
      <c r="C69" s="533" t="s">
        <v>83</v>
      </c>
      <c r="D69" s="466"/>
      <c r="E69" s="470"/>
      <c r="F69" s="495"/>
      <c r="G69" s="495"/>
      <c r="H69" s="495"/>
      <c r="I69" s="495"/>
      <c r="J69" s="549" t="s">
        <v>1579</v>
      </c>
      <c r="K69" s="497"/>
      <c r="L69" s="252" t="s">
        <v>203</v>
      </c>
      <c r="M69" s="252">
        <v>2</v>
      </c>
      <c r="N69" s="253">
        <f>IFERROR(VLOOKUP(L69,CategoryLog!$A$2:$D$550,3,FALSE),"")</f>
        <v>2.12</v>
      </c>
      <c r="O69" s="276" t="s">
        <v>97</v>
      </c>
      <c r="P69" s="252" t="s">
        <v>1092</v>
      </c>
      <c r="Q69" s="253">
        <f>IFERROR(VLOOKUP(O69,CategoryLog!$A$2:$D$550,3,FALSE),"")</f>
        <v>2.12</v>
      </c>
      <c r="R69" s="255"/>
      <c r="S69" s="252" t="s">
        <v>406</v>
      </c>
      <c r="T69" s="253" t="str">
        <f>IFERROR(VLOOKUP(R69,CategoryLog!$A$2:$D$550,3,FALSE),"")</f>
        <v/>
      </c>
      <c r="U69" s="256"/>
      <c r="V69" s="252" t="s">
        <v>406</v>
      </c>
      <c r="W69" s="252"/>
      <c r="X69" s="253" t="str">
        <f>IFERROR(VLOOKUP(U69,CategoryLog!$A$2:$D$550,3,FALSE),"")</f>
        <v/>
      </c>
      <c r="Y69" s="257" t="s">
        <v>996</v>
      </c>
      <c r="Z69" s="258">
        <v>1</v>
      </c>
      <c r="AA69" s="259"/>
      <c r="AB69" s="278"/>
      <c r="AC69" s="278" t="s">
        <v>996</v>
      </c>
      <c r="AD69" s="279"/>
      <c r="AE69" s="279"/>
      <c r="AF69" s="278"/>
      <c r="AG69" s="280">
        <v>1</v>
      </c>
      <c r="AH69" s="281"/>
      <c r="AI69" s="282"/>
      <c r="AJ69" s="264" t="s">
        <v>1019</v>
      </c>
      <c r="AK69" s="301"/>
      <c r="AL69" s="282"/>
      <c r="AM69" s="282"/>
      <c r="AN69" s="282" t="s">
        <v>1019</v>
      </c>
      <c r="AO69" s="301"/>
      <c r="AP69" s="282"/>
      <c r="AQ69" s="282"/>
      <c r="AR69" s="254" t="s">
        <v>606</v>
      </c>
      <c r="AS69" s="266"/>
      <c r="AT69" s="266"/>
      <c r="AU69" s="266"/>
      <c r="AV69" s="267" t="str">
        <f t="shared" si="1"/>
        <v>2017</v>
      </c>
      <c r="AW69" s="209">
        <v>61</v>
      </c>
      <c r="AX69" s="209">
        <v>134</v>
      </c>
      <c r="AY69" s="210">
        <f>MATCH(A69,'Original Order'!$A$2:$A$317,0)</f>
        <v>61</v>
      </c>
      <c r="AZ69" s="210" t="s">
        <v>1336</v>
      </c>
      <c r="BA69" s="285"/>
    </row>
    <row r="70" spans="1:53">
      <c r="A70" s="268" t="s">
        <v>529</v>
      </c>
      <c r="B70" s="251">
        <f t="shared" si="0"/>
        <v>2.15</v>
      </c>
      <c r="C70" s="533" t="s">
        <v>333</v>
      </c>
      <c r="D70" s="466"/>
      <c r="E70" s="470"/>
      <c r="F70" s="495"/>
      <c r="G70" s="495"/>
      <c r="H70" s="495"/>
      <c r="I70" s="495"/>
      <c r="J70" s="548"/>
      <c r="K70" s="495"/>
      <c r="L70" s="288"/>
      <c r="M70" s="252" t="s">
        <v>406</v>
      </c>
      <c r="N70" s="253" t="str">
        <f>IFERROR(VLOOKUP(L70,CategoryLog!$A$2:$D$550,3,FALSE),"")</f>
        <v/>
      </c>
      <c r="O70" s="256"/>
      <c r="P70" s="252" t="s">
        <v>406</v>
      </c>
      <c r="Q70" s="253" t="str">
        <f>IFERROR(VLOOKUP(O70,CategoryLog!$A$2:$D$550,3,FALSE),"")</f>
        <v/>
      </c>
      <c r="R70" s="298" t="s">
        <v>1119</v>
      </c>
      <c r="S70" s="252">
        <v>0.1</v>
      </c>
      <c r="T70" s="253">
        <f>IFERROR(VLOOKUP(R70,CategoryLog!$A$2:$D$550,3,FALSE),"")</f>
        <v>2.15</v>
      </c>
      <c r="U70" s="276"/>
      <c r="V70" s="252" t="s">
        <v>406</v>
      </c>
      <c r="W70" s="288"/>
      <c r="X70" s="253" t="str">
        <f>IFERROR(VLOOKUP(U70,CategoryLog!$A$2:$D$550,3,FALSE),"")</f>
        <v/>
      </c>
      <c r="Y70" s="257"/>
      <c r="Z70" s="274"/>
      <c r="AA70" s="277">
        <v>1</v>
      </c>
      <c r="AB70" s="269"/>
      <c r="AC70" s="269"/>
      <c r="AD70" s="269"/>
      <c r="AE70" s="293"/>
      <c r="AF70" s="269"/>
      <c r="AG70" s="271">
        <v>0</v>
      </c>
      <c r="AH70" s="272"/>
      <c r="AI70" s="273"/>
      <c r="AJ70" s="294"/>
      <c r="AK70" s="273"/>
      <c r="AL70" s="273"/>
      <c r="AM70" s="273"/>
      <c r="AN70" s="273"/>
      <c r="AO70" s="273"/>
      <c r="AP70" s="273"/>
      <c r="AQ70" s="273"/>
      <c r="AR70" s="295" t="s">
        <v>606</v>
      </c>
      <c r="AS70" s="266"/>
      <c r="AT70" s="266"/>
      <c r="AU70" s="266"/>
      <c r="AV70" s="267" t="str">
        <f t="shared" si="1"/>
        <v>n/a</v>
      </c>
      <c r="AW70" s="209">
        <v>62</v>
      </c>
      <c r="AX70" s="209">
        <v>62</v>
      </c>
      <c r="AY70" s="210">
        <f>MATCH(A70,'Original Order'!$A$2:$A$317,0)</f>
        <v>62</v>
      </c>
      <c r="AZ70" s="210" t="s">
        <v>1336</v>
      </c>
      <c r="BA70" s="300"/>
    </row>
    <row r="71" spans="1:53">
      <c r="A71" s="322" t="s">
        <v>407</v>
      </c>
      <c r="B71" s="251" t="str">
        <f t="shared" si="0"/>
        <v>none</v>
      </c>
      <c r="C71" s="533"/>
      <c r="D71" s="466"/>
      <c r="E71" s="470"/>
      <c r="F71" s="495"/>
      <c r="G71" s="495"/>
      <c r="H71" s="495"/>
      <c r="I71" s="495"/>
      <c r="J71" s="548"/>
      <c r="K71" s="495"/>
      <c r="L71" s="252"/>
      <c r="M71" s="252" t="s">
        <v>406</v>
      </c>
      <c r="N71" s="253" t="str">
        <f>IFERROR(VLOOKUP(L71,CategoryLog!$A$2:$D$550,3,FALSE),"")</f>
        <v/>
      </c>
      <c r="O71" s="254"/>
      <c r="P71" s="252" t="s">
        <v>406</v>
      </c>
      <c r="Q71" s="253" t="str">
        <f>IFERROR(VLOOKUP(O71,CategoryLog!$A$2:$D$550,3,FALSE),"")</f>
        <v/>
      </c>
      <c r="R71" s="255"/>
      <c r="S71" s="252" t="s">
        <v>406</v>
      </c>
      <c r="T71" s="253" t="str">
        <f>IFERROR(VLOOKUP(R71,CategoryLog!$A$2:$D$550,3,FALSE),"")</f>
        <v/>
      </c>
      <c r="U71" s="256"/>
      <c r="V71" s="252" t="s">
        <v>406</v>
      </c>
      <c r="W71" s="252"/>
      <c r="X71" s="253" t="str">
        <f>IFERROR(VLOOKUP(U71,CategoryLog!$A$2:$D$550,3,FALSE),"")</f>
        <v/>
      </c>
      <c r="Y71" s="257"/>
      <c r="Z71" s="259"/>
      <c r="AA71" s="259"/>
      <c r="AB71" s="316"/>
      <c r="AC71" s="316"/>
      <c r="AD71" s="317"/>
      <c r="AE71" s="317"/>
      <c r="AF71" s="316"/>
      <c r="AG71" s="318">
        <v>0</v>
      </c>
      <c r="AH71" s="319"/>
      <c r="AI71" s="320"/>
      <c r="AJ71" s="321"/>
      <c r="AK71" s="321"/>
      <c r="AL71" s="320"/>
      <c r="AM71" s="320"/>
      <c r="AN71" s="320"/>
      <c r="AO71" s="321"/>
      <c r="AP71" s="320"/>
      <c r="AQ71" s="320"/>
      <c r="AR71" s="323" t="s">
        <v>606</v>
      </c>
      <c r="AS71" s="266"/>
      <c r="AT71" s="266"/>
      <c r="AU71" s="266"/>
      <c r="AV71" s="267" t="str">
        <f t="shared" si="1"/>
        <v>n/a</v>
      </c>
      <c r="AW71" s="209">
        <v>63</v>
      </c>
      <c r="AX71" s="209">
        <v>63</v>
      </c>
      <c r="AY71" s="210">
        <f>MATCH(A71,'Original Order'!$A$2:$A$317,0)</f>
        <v>63</v>
      </c>
      <c r="AZ71" s="210" t="s">
        <v>1336</v>
      </c>
      <c r="BA71" s="324"/>
    </row>
    <row r="72" spans="1:53">
      <c r="A72" s="250" t="s">
        <v>4</v>
      </c>
      <c r="B72" s="251">
        <f t="shared" si="0"/>
        <v>2.0699999999999998</v>
      </c>
      <c r="C72" s="533" t="s">
        <v>170</v>
      </c>
      <c r="D72" s="466"/>
      <c r="E72" s="470"/>
      <c r="F72" s="495"/>
      <c r="G72" s="495"/>
      <c r="H72" s="495"/>
      <c r="I72" s="495"/>
      <c r="J72" s="548"/>
      <c r="K72" s="495"/>
      <c r="L72" s="252" t="s">
        <v>198</v>
      </c>
      <c r="M72" s="252">
        <v>2</v>
      </c>
      <c r="N72" s="253">
        <f>IFERROR(VLOOKUP(L72,CategoryLog!$A$2:$D$550,3,FALSE),"")</f>
        <v>2.0699999999999998</v>
      </c>
      <c r="O72" s="256" t="s">
        <v>90</v>
      </c>
      <c r="P72" s="252" t="s">
        <v>1092</v>
      </c>
      <c r="Q72" s="253">
        <f>IFERROR(VLOOKUP(O72,CategoryLog!$A$2:$D$550,3,FALSE),"")</f>
        <v>2.0699999999999998</v>
      </c>
      <c r="R72" s="255"/>
      <c r="S72" s="252" t="s">
        <v>406</v>
      </c>
      <c r="T72" s="253" t="str">
        <f>IFERROR(VLOOKUP(R72,CategoryLog!$A$2:$D$550,3,FALSE),"")</f>
        <v/>
      </c>
      <c r="U72" s="256"/>
      <c r="V72" s="252" t="s">
        <v>406</v>
      </c>
      <c r="W72" s="252"/>
      <c r="X72" s="253" t="str">
        <f>IFERROR(VLOOKUP(U72,CategoryLog!$A$2:$D$550,3,FALSE),"")</f>
        <v/>
      </c>
      <c r="Y72" s="257" t="s">
        <v>996</v>
      </c>
      <c r="Z72" s="258">
        <v>1</v>
      </c>
      <c r="AA72" s="259"/>
      <c r="AB72" s="278"/>
      <c r="AC72" s="278" t="s">
        <v>996</v>
      </c>
      <c r="AD72" s="279"/>
      <c r="AE72" s="279"/>
      <c r="AF72" s="278"/>
      <c r="AG72" s="280">
        <v>1</v>
      </c>
      <c r="AH72" s="281"/>
      <c r="AI72" s="282"/>
      <c r="AJ72" s="264" t="s">
        <v>1019</v>
      </c>
      <c r="AK72" s="301"/>
      <c r="AL72" s="282"/>
      <c r="AM72" s="282"/>
      <c r="AN72" s="282" t="s">
        <v>1019</v>
      </c>
      <c r="AO72" s="301"/>
      <c r="AP72" s="282"/>
      <c r="AQ72" s="282"/>
      <c r="AR72" s="254" t="s">
        <v>606</v>
      </c>
      <c r="AS72" s="266"/>
      <c r="AT72" s="266"/>
      <c r="AU72" s="266"/>
      <c r="AV72" s="267" t="str">
        <f t="shared" si="1"/>
        <v>2017</v>
      </c>
      <c r="AW72" s="209">
        <v>64</v>
      </c>
      <c r="AX72" s="209">
        <v>126</v>
      </c>
      <c r="AY72" s="210">
        <f>MATCH(A72,'Original Order'!$A$2:$A$317,0)</f>
        <v>64</v>
      </c>
      <c r="AZ72" s="210" t="s">
        <v>1336</v>
      </c>
      <c r="BA72" s="285"/>
    </row>
    <row r="73" spans="1:53">
      <c r="A73" s="268" t="s">
        <v>554</v>
      </c>
      <c r="B73" s="251">
        <f t="shared" ref="B73:B136" si="3">IF(N73="",IF(Q73="",IF(T73="",IF(X73="","none",X73),T73),Q73),N73)</f>
        <v>2.13</v>
      </c>
      <c r="C73" s="533"/>
      <c r="D73" s="466"/>
      <c r="E73" s="470"/>
      <c r="F73" s="495"/>
      <c r="G73" s="495"/>
      <c r="H73" s="495"/>
      <c r="I73" s="495"/>
      <c r="J73" s="548"/>
      <c r="K73" s="495"/>
      <c r="L73" s="288"/>
      <c r="M73" s="252" t="s">
        <v>406</v>
      </c>
      <c r="N73" s="253" t="str">
        <f>IFERROR(VLOOKUP(L73,CategoryLog!$A$2:$D$550,3,FALSE),"")</f>
        <v/>
      </c>
      <c r="O73" s="289" t="s">
        <v>891</v>
      </c>
      <c r="P73" s="252" t="s">
        <v>1099</v>
      </c>
      <c r="Q73" s="253">
        <f>IFERROR(VLOOKUP(O73,CategoryLog!$A$2:$D$550,3,FALSE),"")</f>
        <v>2.13</v>
      </c>
      <c r="R73" s="298" t="s">
        <v>1108</v>
      </c>
      <c r="S73" s="252" t="s">
        <v>1099</v>
      </c>
      <c r="T73" s="253">
        <f>IFERROR(VLOOKUP(R73,CategoryLog!$A$2:$D$550,3,FALSE),"")</f>
        <v>2.13</v>
      </c>
      <c r="U73" s="336" t="s">
        <v>1446</v>
      </c>
      <c r="V73" s="252" t="s">
        <v>406</v>
      </c>
      <c r="W73" s="339" t="s">
        <v>1284</v>
      </c>
      <c r="X73" s="253" t="str">
        <f>IFERROR(VLOOKUP(U73,CategoryLog!$A$2:$D$550,3,FALSE),"")</f>
        <v/>
      </c>
      <c r="Y73" s="337"/>
      <c r="Z73" s="258">
        <v>1</v>
      </c>
      <c r="AA73" s="301"/>
      <c r="AB73" s="269"/>
      <c r="AC73" s="269" t="s">
        <v>996</v>
      </c>
      <c r="AD73" s="269" t="s">
        <v>996</v>
      </c>
      <c r="AE73" s="299" t="s">
        <v>996</v>
      </c>
      <c r="AF73" s="269"/>
      <c r="AG73" s="271">
        <v>2</v>
      </c>
      <c r="AH73" s="272"/>
      <c r="AI73" s="273"/>
      <c r="AJ73" s="264" t="s">
        <v>1019</v>
      </c>
      <c r="AK73" s="273"/>
      <c r="AL73" s="282" t="s">
        <v>1019</v>
      </c>
      <c r="AM73" s="273"/>
      <c r="AN73" s="273" t="s">
        <v>1019</v>
      </c>
      <c r="AO73" s="273"/>
      <c r="AP73" s="273" t="s">
        <v>1019</v>
      </c>
      <c r="AQ73" s="273"/>
      <c r="AR73" s="295" t="s">
        <v>606</v>
      </c>
      <c r="AS73" s="266"/>
      <c r="AT73" s="266" t="s">
        <v>1052</v>
      </c>
      <c r="AU73" s="266" t="s">
        <v>1067</v>
      </c>
      <c r="AV73" s="267" t="str">
        <f t="shared" si="1"/>
        <v>2017</v>
      </c>
      <c r="AW73" s="209">
        <v>65</v>
      </c>
      <c r="AX73" s="209">
        <v>138</v>
      </c>
      <c r="AY73" s="210">
        <f>MATCH(A73,'Original Order'!$A$2:$A$317,0)</f>
        <v>65</v>
      </c>
      <c r="AZ73" s="210" t="s">
        <v>1336</v>
      </c>
      <c r="BA73" s="300"/>
    </row>
    <row r="74" spans="1:53">
      <c r="A74" s="250" t="s">
        <v>185</v>
      </c>
      <c r="B74" s="251">
        <f t="shared" si="3"/>
        <v>5.39</v>
      </c>
      <c r="C74" s="533" t="s">
        <v>83</v>
      </c>
      <c r="D74" s="466"/>
      <c r="E74" s="470"/>
      <c r="F74" s="495"/>
      <c r="G74" s="495"/>
      <c r="H74" s="495"/>
      <c r="I74" s="495"/>
      <c r="J74" s="548"/>
      <c r="K74" s="495"/>
      <c r="L74" s="252" t="s">
        <v>228</v>
      </c>
      <c r="M74" s="252" t="s">
        <v>406</v>
      </c>
      <c r="N74" s="253">
        <f>IFERROR(VLOOKUP(L74,CategoryLog!$A$2:$D$550,3,FALSE),"")</f>
        <v>5.39</v>
      </c>
      <c r="O74" s="276" t="s">
        <v>109</v>
      </c>
      <c r="P74" s="252" t="s">
        <v>406</v>
      </c>
      <c r="Q74" s="253">
        <f>IFERROR(VLOOKUP(O74,CategoryLog!$A$2:$D$550,3,FALSE),"")</f>
        <v>5.39</v>
      </c>
      <c r="R74" s="255"/>
      <c r="S74" s="252" t="s">
        <v>406</v>
      </c>
      <c r="T74" s="253" t="str">
        <f>IFERROR(VLOOKUP(R74,CategoryLog!$A$2:$D$550,3,FALSE),"")</f>
        <v/>
      </c>
      <c r="U74" s="256"/>
      <c r="V74" s="252" t="s">
        <v>406</v>
      </c>
      <c r="W74" s="252"/>
      <c r="X74" s="253" t="str">
        <f>IFERROR(VLOOKUP(U74,CategoryLog!$A$2:$D$550,3,FALSE),"")</f>
        <v/>
      </c>
      <c r="Y74" s="257"/>
      <c r="Z74" s="259"/>
      <c r="AA74" s="259"/>
      <c r="AB74" s="275" t="s">
        <v>996</v>
      </c>
      <c r="AC74" s="283" t="s">
        <v>996</v>
      </c>
      <c r="AD74" s="312"/>
      <c r="AE74" s="312"/>
      <c r="AF74" s="283" t="s">
        <v>996</v>
      </c>
      <c r="AG74" s="281">
        <v>3</v>
      </c>
      <c r="AH74" s="281"/>
      <c r="AI74" s="282"/>
      <c r="AJ74" s="264" t="s">
        <v>1019</v>
      </c>
      <c r="AK74" s="301"/>
      <c r="AL74" s="282"/>
      <c r="AM74" s="282"/>
      <c r="AN74" s="282" t="s">
        <v>1019</v>
      </c>
      <c r="AO74" s="301"/>
      <c r="AP74" s="282"/>
      <c r="AQ74" s="282"/>
      <c r="AR74" s="254" t="s">
        <v>609</v>
      </c>
      <c r="AS74" s="266"/>
      <c r="AT74" s="266"/>
      <c r="AU74" s="266"/>
      <c r="AV74" s="267" t="str">
        <f t="shared" ref="AV74:AV137" si="4">IF(Z74="",IF(AG74&gt;0,"2018","n/a"),"2017")</f>
        <v>2018</v>
      </c>
      <c r="AW74" s="209">
        <v>66</v>
      </c>
      <c r="AX74" s="209">
        <v>159</v>
      </c>
      <c r="AY74" s="210">
        <f>MATCH(A74,'Original Order'!$A$2:$A$317,0)</f>
        <v>66</v>
      </c>
      <c r="AZ74" s="210">
        <f t="shared" ref="AZ74:AZ90" si="5">AG74</f>
        <v>3</v>
      </c>
      <c r="BA74" s="285"/>
    </row>
    <row r="75" spans="1:53">
      <c r="A75" s="250" t="s">
        <v>21</v>
      </c>
      <c r="B75" s="251">
        <f t="shared" si="3"/>
        <v>5.29</v>
      </c>
      <c r="C75" s="533" t="s">
        <v>83</v>
      </c>
      <c r="D75" s="466"/>
      <c r="E75" s="470"/>
      <c r="F75" s="495"/>
      <c r="G75" s="495"/>
      <c r="H75" s="495"/>
      <c r="I75" s="495"/>
      <c r="J75" s="548"/>
      <c r="K75" s="495"/>
      <c r="L75" s="252" t="s">
        <v>217</v>
      </c>
      <c r="M75" s="252" t="s">
        <v>406</v>
      </c>
      <c r="N75" s="253">
        <f>IFERROR(VLOOKUP(L75,CategoryLog!$A$2:$D$550,3,FALSE),"")</f>
        <v>5.29</v>
      </c>
      <c r="O75" s="254"/>
      <c r="P75" s="252" t="s">
        <v>406</v>
      </c>
      <c r="Q75" s="253" t="str">
        <f>IFERROR(VLOOKUP(O75,CategoryLog!$A$2:$D$550,3,FALSE),"")</f>
        <v/>
      </c>
      <c r="R75" s="255"/>
      <c r="S75" s="252" t="s">
        <v>406</v>
      </c>
      <c r="T75" s="253" t="str">
        <f>IFERROR(VLOOKUP(R75,CategoryLog!$A$2:$D$550,3,FALSE),"")</f>
        <v/>
      </c>
      <c r="U75" s="256"/>
      <c r="V75" s="252" t="s">
        <v>406</v>
      </c>
      <c r="W75" s="252"/>
      <c r="X75" s="253" t="str">
        <f>IFERROR(VLOOKUP(U75,CategoryLog!$A$2:$D$550,3,FALSE),"")</f>
        <v/>
      </c>
      <c r="Y75" s="257"/>
      <c r="Z75" s="259"/>
      <c r="AA75" s="259"/>
      <c r="AB75" s="275" t="s">
        <v>996</v>
      </c>
      <c r="AC75" s="283"/>
      <c r="AD75" s="312"/>
      <c r="AE75" s="312"/>
      <c r="AF75" s="283"/>
      <c r="AG75" s="281">
        <v>1</v>
      </c>
      <c r="AH75" s="281"/>
      <c r="AI75" s="282"/>
      <c r="AJ75" s="301"/>
      <c r="AK75" s="301"/>
      <c r="AL75" s="282"/>
      <c r="AM75" s="282"/>
      <c r="AN75" s="282"/>
      <c r="AO75" s="301"/>
      <c r="AP75" s="282"/>
      <c r="AQ75" s="282"/>
      <c r="AR75" s="254" t="s">
        <v>609</v>
      </c>
      <c r="AS75" s="266"/>
      <c r="AT75" s="266"/>
      <c r="AU75" s="266"/>
      <c r="AV75" s="267" t="str">
        <f t="shared" si="4"/>
        <v>2018</v>
      </c>
      <c r="AW75" s="209">
        <v>67</v>
      </c>
      <c r="AX75" s="209">
        <v>67</v>
      </c>
      <c r="AY75" s="210">
        <f>MATCH(A75,'Original Order'!$A$2:$A$317,0)</f>
        <v>67</v>
      </c>
      <c r="AZ75" s="210">
        <f t="shared" si="5"/>
        <v>1</v>
      </c>
      <c r="BA75" s="285"/>
    </row>
    <row r="76" spans="1:53">
      <c r="A76" s="268" t="s">
        <v>491</v>
      </c>
      <c r="B76" s="251">
        <f t="shared" si="3"/>
        <v>5.29</v>
      </c>
      <c r="C76" s="533" t="s">
        <v>333</v>
      </c>
      <c r="D76" s="466"/>
      <c r="E76" s="470"/>
      <c r="F76" s="495"/>
      <c r="G76" s="495"/>
      <c r="H76" s="495"/>
      <c r="I76" s="495"/>
      <c r="J76" s="548"/>
      <c r="K76" s="495"/>
      <c r="L76" s="288"/>
      <c r="M76" s="252" t="s">
        <v>406</v>
      </c>
      <c r="N76" s="253" t="str">
        <f>IFERROR(VLOOKUP(L76,CategoryLog!$A$2:$D$550,3,FALSE),"")</f>
        <v/>
      </c>
      <c r="O76" s="256"/>
      <c r="P76" s="252" t="s">
        <v>406</v>
      </c>
      <c r="Q76" s="253" t="str">
        <f>IFERROR(VLOOKUP(O76,CategoryLog!$A$2:$D$550,3,FALSE),"")</f>
        <v/>
      </c>
      <c r="R76" s="298" t="s">
        <v>1266</v>
      </c>
      <c r="S76" s="252" t="s">
        <v>406</v>
      </c>
      <c r="T76" s="253">
        <f>IFERROR(VLOOKUP(R76,CategoryLog!$A$2:$D$550,3,FALSE),"")</f>
        <v>5.29</v>
      </c>
      <c r="U76" s="276"/>
      <c r="V76" s="252" t="s">
        <v>406</v>
      </c>
      <c r="W76" s="288"/>
      <c r="X76" s="253" t="str">
        <f>IFERROR(VLOOKUP(U76,CategoryLog!$A$2:$D$550,3,FALSE),"")</f>
        <v/>
      </c>
      <c r="Y76" s="257"/>
      <c r="Z76" s="274"/>
      <c r="AA76" s="274"/>
      <c r="AB76" s="275"/>
      <c r="AC76" s="275"/>
      <c r="AD76" s="275" t="s">
        <v>996</v>
      </c>
      <c r="AE76" s="340"/>
      <c r="AF76" s="275"/>
      <c r="AG76" s="272">
        <v>1</v>
      </c>
      <c r="AH76" s="272"/>
      <c r="AI76" s="273"/>
      <c r="AJ76" s="294"/>
      <c r="AK76" s="273"/>
      <c r="AL76" s="273"/>
      <c r="AM76" s="273"/>
      <c r="AN76" s="273"/>
      <c r="AO76" s="273"/>
      <c r="AP76" s="273"/>
      <c r="AQ76" s="273"/>
      <c r="AR76" s="295" t="s">
        <v>609</v>
      </c>
      <c r="AS76" s="266"/>
      <c r="AT76" s="266"/>
      <c r="AU76" s="266"/>
      <c r="AV76" s="267" t="str">
        <f t="shared" si="4"/>
        <v>2018</v>
      </c>
      <c r="AW76" s="209">
        <v>68</v>
      </c>
      <c r="AX76" s="209">
        <v>68</v>
      </c>
      <c r="AY76" s="210">
        <f>MATCH(A76,'Original Order'!$A$2:$A$317,0)</f>
        <v>68</v>
      </c>
      <c r="AZ76" s="210">
        <f t="shared" si="5"/>
        <v>1</v>
      </c>
      <c r="BA76" s="300"/>
    </row>
    <row r="77" spans="1:53">
      <c r="A77" s="250" t="s">
        <v>27</v>
      </c>
      <c r="B77" s="251">
        <f t="shared" si="3"/>
        <v>5.16</v>
      </c>
      <c r="C77" s="533" t="s">
        <v>170</v>
      </c>
      <c r="D77" s="466"/>
      <c r="E77" s="470"/>
      <c r="F77" s="495"/>
      <c r="G77" s="495"/>
      <c r="H77" s="495"/>
      <c r="I77" s="495"/>
      <c r="J77" s="548"/>
      <c r="K77" s="495"/>
      <c r="L77" s="252" t="s">
        <v>229</v>
      </c>
      <c r="M77" s="252" t="s">
        <v>406</v>
      </c>
      <c r="N77" s="253">
        <f>IFERROR(VLOOKUP(L77,CategoryLog!$A$2:$D$550,3,FALSE),"")</f>
        <v>5.16</v>
      </c>
      <c r="O77" s="256" t="s">
        <v>110</v>
      </c>
      <c r="P77" s="252" t="s">
        <v>406</v>
      </c>
      <c r="Q77" s="253">
        <f>IFERROR(VLOOKUP(O77,CategoryLog!$A$2:$D$550,3,FALSE),"")</f>
        <v>5.16</v>
      </c>
      <c r="R77" s="255"/>
      <c r="S77" s="252" t="s">
        <v>406</v>
      </c>
      <c r="T77" s="253" t="str">
        <f>IFERROR(VLOOKUP(R77,CategoryLog!$A$2:$D$550,3,FALSE),"")</f>
        <v/>
      </c>
      <c r="U77" s="256"/>
      <c r="V77" s="252" t="s">
        <v>406</v>
      </c>
      <c r="W77" s="252"/>
      <c r="X77" s="253" t="str">
        <f>IFERROR(VLOOKUP(U77,CategoryLog!$A$2:$D$550,3,FALSE),"")</f>
        <v/>
      </c>
      <c r="Y77" s="257"/>
      <c r="Z77" s="259"/>
      <c r="AA77" s="259"/>
      <c r="AB77" s="275"/>
      <c r="AC77" s="283" t="s">
        <v>996</v>
      </c>
      <c r="AD77" s="312"/>
      <c r="AE77" s="312"/>
      <c r="AF77" s="283" t="s">
        <v>996</v>
      </c>
      <c r="AG77" s="281">
        <v>2</v>
      </c>
      <c r="AH77" s="281"/>
      <c r="AI77" s="282"/>
      <c r="AJ77" s="264" t="s">
        <v>1019</v>
      </c>
      <c r="AK77" s="301"/>
      <c r="AL77" s="282"/>
      <c r="AM77" s="282"/>
      <c r="AN77" s="282" t="s">
        <v>1019</v>
      </c>
      <c r="AO77" s="301"/>
      <c r="AP77" s="282"/>
      <c r="AQ77" s="282"/>
      <c r="AR77" s="254" t="s">
        <v>609</v>
      </c>
      <c r="AS77" s="266"/>
      <c r="AT77" s="266"/>
      <c r="AU77" s="266"/>
      <c r="AV77" s="267" t="str">
        <f t="shared" si="4"/>
        <v>2018</v>
      </c>
      <c r="AW77" s="209">
        <v>69</v>
      </c>
      <c r="AX77" s="209">
        <v>163</v>
      </c>
      <c r="AY77" s="210">
        <f>MATCH(A77,'Original Order'!$A$2:$A$317,0)</f>
        <v>69</v>
      </c>
      <c r="AZ77" s="210">
        <f t="shared" si="5"/>
        <v>2</v>
      </c>
      <c r="BA77" s="285"/>
    </row>
    <row r="78" spans="1:53">
      <c r="A78" s="250" t="s">
        <v>25</v>
      </c>
      <c r="B78" s="251">
        <f t="shared" si="3"/>
        <v>5.42</v>
      </c>
      <c r="C78" s="533" t="s">
        <v>83</v>
      </c>
      <c r="D78" s="466"/>
      <c r="E78" s="470"/>
      <c r="F78" s="495"/>
      <c r="G78" s="495"/>
      <c r="H78" s="495"/>
      <c r="I78" s="495"/>
      <c r="J78" s="548"/>
      <c r="K78" s="495"/>
      <c r="L78" s="288" t="s">
        <v>226</v>
      </c>
      <c r="M78" s="252" t="s">
        <v>406</v>
      </c>
      <c r="N78" s="253">
        <f>IFERROR(VLOOKUP(L78,CategoryLog!$A$2:$D$550,3,FALSE),"")</f>
        <v>5.42</v>
      </c>
      <c r="O78" s="276"/>
      <c r="P78" s="252" t="s">
        <v>406</v>
      </c>
      <c r="Q78" s="253" t="str">
        <f>IFERROR(VLOOKUP(O78,CategoryLog!$A$2:$D$550,3,FALSE),"")</f>
        <v/>
      </c>
      <c r="R78" s="255"/>
      <c r="S78" s="252" t="s">
        <v>406</v>
      </c>
      <c r="T78" s="253" t="str">
        <f>IFERROR(VLOOKUP(R78,CategoryLog!$A$2:$D$550,3,FALSE),"")</f>
        <v/>
      </c>
      <c r="U78" s="256"/>
      <c r="V78" s="252" t="s">
        <v>406</v>
      </c>
      <c r="W78" s="252"/>
      <c r="X78" s="253" t="str">
        <f>IFERROR(VLOOKUP(U78,CategoryLog!$A$2:$D$550,3,FALSE),"")</f>
        <v/>
      </c>
      <c r="Y78" s="257"/>
      <c r="Z78" s="259"/>
      <c r="AA78" s="259"/>
      <c r="AB78" s="275" t="s">
        <v>996</v>
      </c>
      <c r="AC78" s="283"/>
      <c r="AD78" s="312"/>
      <c r="AE78" s="312"/>
      <c r="AF78" s="283"/>
      <c r="AG78" s="281">
        <v>1</v>
      </c>
      <c r="AH78" s="281"/>
      <c r="AI78" s="282"/>
      <c r="AJ78" s="301"/>
      <c r="AK78" s="301"/>
      <c r="AL78" s="282"/>
      <c r="AM78" s="282"/>
      <c r="AN78" s="282"/>
      <c r="AO78" s="301"/>
      <c r="AP78" s="282"/>
      <c r="AQ78" s="282"/>
      <c r="AR78" s="254" t="s">
        <v>609</v>
      </c>
      <c r="AS78" s="266"/>
      <c r="AT78" s="266"/>
      <c r="AU78" s="266"/>
      <c r="AV78" s="267" t="str">
        <f t="shared" si="4"/>
        <v>2018</v>
      </c>
      <c r="AW78" s="209">
        <v>70</v>
      </c>
      <c r="AX78" s="209">
        <v>70</v>
      </c>
      <c r="AY78" s="210">
        <f>MATCH(A78,'Original Order'!$A$2:$A$317,0)</f>
        <v>70</v>
      </c>
      <c r="AZ78" s="210">
        <f t="shared" si="5"/>
        <v>1</v>
      </c>
      <c r="BA78" s="285"/>
    </row>
    <row r="79" spans="1:53">
      <c r="A79" s="268" t="s">
        <v>495</v>
      </c>
      <c r="B79" s="251">
        <f t="shared" si="3"/>
        <v>5.13</v>
      </c>
      <c r="C79" s="533" t="s">
        <v>333</v>
      </c>
      <c r="D79" s="466"/>
      <c r="E79" s="470"/>
      <c r="F79" s="495"/>
      <c r="G79" s="495"/>
      <c r="H79" s="495"/>
      <c r="I79" s="495"/>
      <c r="J79" s="548"/>
      <c r="K79" s="495"/>
      <c r="L79" s="288"/>
      <c r="M79" s="252" t="s">
        <v>406</v>
      </c>
      <c r="N79" s="253" t="str">
        <f>IFERROR(VLOOKUP(L79,CategoryLog!$A$2:$D$550,3,FALSE),"")</f>
        <v/>
      </c>
      <c r="O79" s="256"/>
      <c r="P79" s="252" t="s">
        <v>406</v>
      </c>
      <c r="Q79" s="253" t="str">
        <f>IFERROR(VLOOKUP(O79,CategoryLog!$A$2:$D$550,3,FALSE),"")</f>
        <v/>
      </c>
      <c r="R79" s="298" t="s">
        <v>1272</v>
      </c>
      <c r="S79" s="252" t="s">
        <v>406</v>
      </c>
      <c r="T79" s="253">
        <f>IFERROR(VLOOKUP(R79,CategoryLog!$A$2:$D$550,3,FALSE),"")</f>
        <v>5.13</v>
      </c>
      <c r="U79" s="276"/>
      <c r="V79" s="252" t="s">
        <v>406</v>
      </c>
      <c r="W79" s="288"/>
      <c r="X79" s="253" t="str">
        <f>IFERROR(VLOOKUP(U79,CategoryLog!$A$2:$D$550,3,FALSE),"")</f>
        <v/>
      </c>
      <c r="Y79" s="257"/>
      <c r="Z79" s="274"/>
      <c r="AA79" s="274"/>
      <c r="AB79" s="275"/>
      <c r="AC79" s="275"/>
      <c r="AD79" s="275"/>
      <c r="AE79" s="340"/>
      <c r="AF79" s="275"/>
      <c r="AG79" s="307">
        <v>0</v>
      </c>
      <c r="AH79" s="272"/>
      <c r="AI79" s="273"/>
      <c r="AJ79" s="294"/>
      <c r="AK79" s="273"/>
      <c r="AL79" s="273"/>
      <c r="AM79" s="273"/>
      <c r="AN79" s="273"/>
      <c r="AO79" s="273"/>
      <c r="AP79" s="273"/>
      <c r="AQ79" s="273"/>
      <c r="AR79" s="295" t="s">
        <v>609</v>
      </c>
      <c r="AS79" s="266"/>
      <c r="AT79" s="266"/>
      <c r="AU79" s="266"/>
      <c r="AV79" s="267" t="str">
        <f t="shared" si="4"/>
        <v>n/a</v>
      </c>
      <c r="AW79" s="209">
        <v>71</v>
      </c>
      <c r="AX79" s="209">
        <v>71</v>
      </c>
      <c r="AY79" s="210">
        <f>MATCH(A79,'Original Order'!$A$2:$A$317,0)</f>
        <v>71</v>
      </c>
      <c r="AZ79" s="210">
        <f t="shared" si="5"/>
        <v>0</v>
      </c>
      <c r="BA79" s="300"/>
    </row>
    <row r="80" spans="1:53">
      <c r="A80" s="250" t="s">
        <v>16</v>
      </c>
      <c r="B80" s="251">
        <f t="shared" si="3"/>
        <v>5.21</v>
      </c>
      <c r="C80" s="533" t="s">
        <v>83</v>
      </c>
      <c r="D80" s="466"/>
      <c r="E80" s="470"/>
      <c r="F80" s="495"/>
      <c r="G80" s="495"/>
      <c r="H80" s="495"/>
      <c r="I80" s="495"/>
      <c r="J80" s="548"/>
      <c r="K80" s="495"/>
      <c r="L80" s="252" t="s">
        <v>391</v>
      </c>
      <c r="M80" s="252" t="s">
        <v>406</v>
      </c>
      <c r="N80" s="253">
        <f>IFERROR(VLOOKUP(L80,CategoryLog!$A$2:$D$550,3,FALSE),"")</f>
        <v>5.21</v>
      </c>
      <c r="O80" s="276"/>
      <c r="P80" s="252" t="s">
        <v>406</v>
      </c>
      <c r="Q80" s="253" t="str">
        <f>IFERROR(VLOOKUP(O80,CategoryLog!$A$2:$D$550,3,FALSE),"")</f>
        <v/>
      </c>
      <c r="R80" s="255"/>
      <c r="S80" s="252" t="s">
        <v>406</v>
      </c>
      <c r="T80" s="253" t="str">
        <f>IFERROR(VLOOKUP(R80,CategoryLog!$A$2:$D$550,3,FALSE),"")</f>
        <v/>
      </c>
      <c r="U80" s="256"/>
      <c r="V80" s="252" t="s">
        <v>406</v>
      </c>
      <c r="W80" s="252"/>
      <c r="X80" s="253" t="str">
        <f>IFERROR(VLOOKUP(U80,CategoryLog!$A$2:$D$550,3,FALSE),"")</f>
        <v/>
      </c>
      <c r="Y80" s="257"/>
      <c r="Z80" s="259"/>
      <c r="AA80" s="259"/>
      <c r="AB80" s="275" t="s">
        <v>1019</v>
      </c>
      <c r="AC80" s="283"/>
      <c r="AD80" s="312"/>
      <c r="AE80" s="312"/>
      <c r="AF80" s="283"/>
      <c r="AG80" s="341">
        <v>0</v>
      </c>
      <c r="AH80" s="281"/>
      <c r="AI80" s="282"/>
      <c r="AJ80" s="301"/>
      <c r="AK80" s="301"/>
      <c r="AL80" s="282"/>
      <c r="AM80" s="282"/>
      <c r="AN80" s="282"/>
      <c r="AO80" s="301"/>
      <c r="AP80" s="282"/>
      <c r="AQ80" s="282"/>
      <c r="AR80" s="254" t="s">
        <v>609</v>
      </c>
      <c r="AS80" s="266"/>
      <c r="AT80" s="266"/>
      <c r="AU80" s="266"/>
      <c r="AV80" s="267" t="str">
        <f t="shared" si="4"/>
        <v>n/a</v>
      </c>
      <c r="AW80" s="209">
        <v>72</v>
      </c>
      <c r="AX80" s="209">
        <v>72</v>
      </c>
      <c r="AY80" s="210">
        <f>MATCH(A80,'Original Order'!$A$2:$A$317,0)</f>
        <v>72</v>
      </c>
      <c r="AZ80" s="210">
        <f t="shared" si="5"/>
        <v>0</v>
      </c>
      <c r="BA80" s="285"/>
    </row>
    <row r="81" spans="1:53">
      <c r="A81" s="250" t="s">
        <v>34</v>
      </c>
      <c r="B81" s="251" t="str">
        <f t="shared" si="3"/>
        <v>5.50</v>
      </c>
      <c r="C81" s="533" t="s">
        <v>170</v>
      </c>
      <c r="D81" s="466"/>
      <c r="E81" s="470"/>
      <c r="F81" s="495"/>
      <c r="G81" s="495"/>
      <c r="H81" s="495"/>
      <c r="I81" s="495"/>
      <c r="J81" s="548"/>
      <c r="K81" s="495"/>
      <c r="L81" s="252" t="s">
        <v>237</v>
      </c>
      <c r="M81" s="252" t="s">
        <v>406</v>
      </c>
      <c r="N81" s="253" t="str">
        <f>IFERROR(VLOOKUP(L81,CategoryLog!$A$2:$D$550,3,FALSE),"")</f>
        <v>5.50</v>
      </c>
      <c r="O81" s="276" t="s">
        <v>114</v>
      </c>
      <c r="P81" s="252" t="s">
        <v>406</v>
      </c>
      <c r="Q81" s="253" t="str">
        <f>IFERROR(VLOOKUP(O81,CategoryLog!$A$2:$D$550,3,FALSE),"")</f>
        <v>5.50</v>
      </c>
      <c r="R81" s="255"/>
      <c r="S81" s="252" t="s">
        <v>406</v>
      </c>
      <c r="T81" s="253" t="str">
        <f>IFERROR(VLOOKUP(R81,CategoryLog!$A$2:$D$550,3,FALSE),"")</f>
        <v/>
      </c>
      <c r="U81" s="256"/>
      <c r="V81" s="252" t="s">
        <v>406</v>
      </c>
      <c r="W81" s="252"/>
      <c r="X81" s="253" t="str">
        <f>IFERROR(VLOOKUP(U81,CategoryLog!$A$2:$D$550,3,FALSE),"")</f>
        <v/>
      </c>
      <c r="Y81" s="257"/>
      <c r="Z81" s="259"/>
      <c r="AA81" s="259"/>
      <c r="AB81" s="275" t="s">
        <v>996</v>
      </c>
      <c r="AC81" s="283" t="s">
        <v>996</v>
      </c>
      <c r="AD81" s="312"/>
      <c r="AE81" s="312"/>
      <c r="AF81" s="283"/>
      <c r="AG81" s="281">
        <v>2</v>
      </c>
      <c r="AH81" s="281"/>
      <c r="AI81" s="282"/>
      <c r="AJ81" s="264" t="s">
        <v>1019</v>
      </c>
      <c r="AK81" s="301"/>
      <c r="AL81" s="282"/>
      <c r="AM81" s="282"/>
      <c r="AN81" s="282" t="s">
        <v>1019</v>
      </c>
      <c r="AO81" s="301"/>
      <c r="AP81" s="282"/>
      <c r="AQ81" s="282"/>
      <c r="AR81" s="254" t="s">
        <v>609</v>
      </c>
      <c r="AS81" s="266"/>
      <c r="AT81" s="266"/>
      <c r="AU81" s="266"/>
      <c r="AV81" s="267" t="str">
        <f t="shared" si="4"/>
        <v>2018</v>
      </c>
      <c r="AW81" s="209">
        <v>73</v>
      </c>
      <c r="AX81" s="209">
        <v>178</v>
      </c>
      <c r="AY81" s="210">
        <f>MATCH(A81,'Original Order'!$A$2:$A$317,0)</f>
        <v>73</v>
      </c>
      <c r="AZ81" s="210">
        <f t="shared" si="5"/>
        <v>2</v>
      </c>
      <c r="BA81" s="285"/>
    </row>
    <row r="82" spans="1:53">
      <c r="A82" s="268" t="s">
        <v>501</v>
      </c>
      <c r="B82" s="251">
        <f t="shared" si="3"/>
        <v>5.32</v>
      </c>
      <c r="C82" s="533" t="s">
        <v>170</v>
      </c>
      <c r="D82" s="466"/>
      <c r="E82" s="470"/>
      <c r="F82" s="495" t="s">
        <v>1515</v>
      </c>
      <c r="G82" s="495" t="s">
        <v>1510</v>
      </c>
      <c r="H82" s="495"/>
      <c r="I82" s="495"/>
      <c r="J82" s="548"/>
      <c r="K82" s="495"/>
      <c r="L82" s="288" t="s">
        <v>837</v>
      </c>
      <c r="M82" s="252" t="s">
        <v>406</v>
      </c>
      <c r="N82" s="253">
        <f>IFERROR(VLOOKUP(L82,CategoryLog!$A$2:$D$550,3,FALSE),"")</f>
        <v>5.32</v>
      </c>
      <c r="O82" s="289" t="s">
        <v>837</v>
      </c>
      <c r="P82" s="252" t="s">
        <v>406</v>
      </c>
      <c r="Q82" s="253">
        <f>IFERROR(VLOOKUP(O82,CategoryLog!$A$2:$D$550,3,FALSE),"")</f>
        <v>5.32</v>
      </c>
      <c r="R82" s="298" t="s">
        <v>1265</v>
      </c>
      <c r="S82" s="252" t="s">
        <v>406</v>
      </c>
      <c r="T82" s="253">
        <f>IFERROR(VLOOKUP(R82,CategoryLog!$A$2:$D$550,3,FALSE),"")</f>
        <v>5.32</v>
      </c>
      <c r="U82" s="276"/>
      <c r="V82" s="252" t="s">
        <v>406</v>
      </c>
      <c r="W82" s="288"/>
      <c r="X82" s="253" t="str">
        <f>IFERROR(VLOOKUP(U82,CategoryLog!$A$2:$D$550,3,FALSE),"")</f>
        <v/>
      </c>
      <c r="Y82" s="257"/>
      <c r="Z82" s="274"/>
      <c r="AA82" s="274"/>
      <c r="AB82" s="275" t="s">
        <v>996</v>
      </c>
      <c r="AC82" s="275" t="s">
        <v>996</v>
      </c>
      <c r="AD82" s="275" t="s">
        <v>996</v>
      </c>
      <c r="AE82" s="340"/>
      <c r="AF82" s="275"/>
      <c r="AG82" s="272">
        <v>3</v>
      </c>
      <c r="AH82" s="272"/>
      <c r="AI82" s="273"/>
      <c r="AJ82" s="264" t="s">
        <v>1019</v>
      </c>
      <c r="AK82" s="273"/>
      <c r="AL82" s="273"/>
      <c r="AM82" s="273"/>
      <c r="AN82" s="273" t="s">
        <v>1019</v>
      </c>
      <c r="AO82" s="273"/>
      <c r="AP82" s="273"/>
      <c r="AQ82" s="273"/>
      <c r="AR82" s="295" t="s">
        <v>609</v>
      </c>
      <c r="AS82" s="266"/>
      <c r="AT82" s="266"/>
      <c r="AU82" s="266"/>
      <c r="AV82" s="267" t="str">
        <f t="shared" si="4"/>
        <v>2018</v>
      </c>
      <c r="AW82" s="209">
        <v>74</v>
      </c>
      <c r="AX82" s="209">
        <v>14</v>
      </c>
      <c r="AY82" s="210">
        <f>MATCH(A82,'Original Order'!$A$2:$A$317,0)</f>
        <v>74</v>
      </c>
      <c r="AZ82" s="210">
        <f t="shared" si="5"/>
        <v>3</v>
      </c>
      <c r="BA82" s="300"/>
    </row>
    <row r="83" spans="1:53">
      <c r="A83" s="268" t="s">
        <v>503</v>
      </c>
      <c r="B83" s="251">
        <f t="shared" si="3"/>
        <v>5.32</v>
      </c>
      <c r="C83" s="533" t="s">
        <v>333</v>
      </c>
      <c r="D83" s="466"/>
      <c r="E83" s="470"/>
      <c r="F83" s="495"/>
      <c r="G83" s="495"/>
      <c r="H83" s="495"/>
      <c r="I83" s="495"/>
      <c r="J83" s="548"/>
      <c r="K83" s="495"/>
      <c r="L83" s="288"/>
      <c r="M83" s="252" t="s">
        <v>406</v>
      </c>
      <c r="N83" s="253" t="str">
        <f>IFERROR(VLOOKUP(L83,CategoryLog!$A$2:$D$550,3,FALSE),"")</f>
        <v/>
      </c>
      <c r="O83" s="256"/>
      <c r="P83" s="252" t="s">
        <v>406</v>
      </c>
      <c r="Q83" s="253" t="str">
        <f>IFERROR(VLOOKUP(O83,CategoryLog!$A$2:$D$550,3,FALSE),"")</f>
        <v/>
      </c>
      <c r="R83" s="298" t="s">
        <v>1267</v>
      </c>
      <c r="S83" s="252" t="s">
        <v>406</v>
      </c>
      <c r="T83" s="253">
        <f>IFERROR(VLOOKUP(R83,CategoryLog!$A$2:$D$550,3,FALSE),"")</f>
        <v>5.32</v>
      </c>
      <c r="U83" s="276"/>
      <c r="V83" s="252" t="s">
        <v>406</v>
      </c>
      <c r="W83" s="288"/>
      <c r="X83" s="253" t="str">
        <f>IFERROR(VLOOKUP(U83,CategoryLog!$A$2:$D$550,3,FALSE),"")</f>
        <v/>
      </c>
      <c r="Y83" s="257"/>
      <c r="Z83" s="274"/>
      <c r="AA83" s="274"/>
      <c r="AB83" s="275"/>
      <c r="AC83" s="275"/>
      <c r="AD83" s="275" t="s">
        <v>996</v>
      </c>
      <c r="AE83" s="340"/>
      <c r="AF83" s="275"/>
      <c r="AG83" s="272">
        <v>1</v>
      </c>
      <c r="AH83" s="272"/>
      <c r="AI83" s="273"/>
      <c r="AJ83" s="294"/>
      <c r="AK83" s="273"/>
      <c r="AL83" s="273"/>
      <c r="AM83" s="273"/>
      <c r="AN83" s="273"/>
      <c r="AO83" s="273"/>
      <c r="AP83" s="273"/>
      <c r="AQ83" s="273"/>
      <c r="AR83" s="295" t="s">
        <v>609</v>
      </c>
      <c r="AS83" s="266"/>
      <c r="AT83" s="266"/>
      <c r="AU83" s="266"/>
      <c r="AV83" s="267" t="str">
        <f t="shared" si="4"/>
        <v>2018</v>
      </c>
      <c r="AW83" s="209">
        <v>75</v>
      </c>
      <c r="AX83" s="209">
        <v>75</v>
      </c>
      <c r="AY83" s="210">
        <f>MATCH(A83,'Original Order'!$A$2:$A$317,0)</f>
        <v>75</v>
      </c>
      <c r="AZ83" s="210">
        <f t="shared" si="5"/>
        <v>1</v>
      </c>
      <c r="BA83" s="300"/>
    </row>
    <row r="84" spans="1:53">
      <c r="A84" s="250" t="s">
        <v>36</v>
      </c>
      <c r="B84" s="251">
        <f t="shared" si="3"/>
        <v>5.01</v>
      </c>
      <c r="C84" s="533" t="s">
        <v>83</v>
      </c>
      <c r="D84" s="466"/>
      <c r="E84" s="470"/>
      <c r="F84" s="495"/>
      <c r="G84" s="495"/>
      <c r="H84" s="495"/>
      <c r="I84" s="495"/>
      <c r="J84" s="548"/>
      <c r="K84" s="495"/>
      <c r="L84" s="288" t="s">
        <v>241</v>
      </c>
      <c r="M84" s="252" t="s">
        <v>406</v>
      </c>
      <c r="N84" s="253">
        <f>IFERROR(VLOOKUP(L84,CategoryLog!$A$2:$D$550,3,FALSE),"")</f>
        <v>5.01</v>
      </c>
      <c r="O84" s="254"/>
      <c r="P84" s="252" t="s">
        <v>406</v>
      </c>
      <c r="Q84" s="253" t="str">
        <f>IFERROR(VLOOKUP(O84,CategoryLog!$A$2:$D$550,3,FALSE),"")</f>
        <v/>
      </c>
      <c r="R84" s="255"/>
      <c r="S84" s="252" t="s">
        <v>406</v>
      </c>
      <c r="T84" s="253" t="str">
        <f>IFERROR(VLOOKUP(R84,CategoryLog!$A$2:$D$550,3,FALSE),"")</f>
        <v/>
      </c>
      <c r="U84" s="256"/>
      <c r="V84" s="252" t="s">
        <v>406</v>
      </c>
      <c r="W84" s="252"/>
      <c r="X84" s="253" t="str">
        <f>IFERROR(VLOOKUP(U84,CategoryLog!$A$2:$D$550,3,FALSE),"")</f>
        <v/>
      </c>
      <c r="Y84" s="257"/>
      <c r="Z84" s="259"/>
      <c r="AA84" s="259"/>
      <c r="AB84" s="275"/>
      <c r="AC84" s="283"/>
      <c r="AD84" s="312"/>
      <c r="AE84" s="312"/>
      <c r="AF84" s="283" t="s">
        <v>1021</v>
      </c>
      <c r="AG84" s="281">
        <v>1</v>
      </c>
      <c r="AH84" s="281"/>
      <c r="AI84" s="282"/>
      <c r="AJ84" s="301"/>
      <c r="AK84" s="301"/>
      <c r="AL84" s="282"/>
      <c r="AM84" s="282"/>
      <c r="AN84" s="282"/>
      <c r="AO84" s="301"/>
      <c r="AP84" s="282"/>
      <c r="AQ84" s="282"/>
      <c r="AR84" s="254" t="s">
        <v>609</v>
      </c>
      <c r="AS84" s="266"/>
      <c r="AT84" s="266"/>
      <c r="AU84" s="266"/>
      <c r="AV84" s="267" t="str">
        <f t="shared" si="4"/>
        <v>2018</v>
      </c>
      <c r="AW84" s="209">
        <v>76</v>
      </c>
      <c r="AX84" s="209">
        <v>76</v>
      </c>
      <c r="AY84" s="210">
        <f>MATCH(A84,'Original Order'!$A$2:$A$317,0)</f>
        <v>76</v>
      </c>
      <c r="AZ84" s="210">
        <f t="shared" si="5"/>
        <v>1</v>
      </c>
      <c r="BA84" s="285"/>
    </row>
    <row r="85" spans="1:53">
      <c r="A85" s="268" t="s">
        <v>505</v>
      </c>
      <c r="B85" s="251">
        <f t="shared" si="3"/>
        <v>5.31</v>
      </c>
      <c r="C85" s="533" t="s">
        <v>333</v>
      </c>
      <c r="D85" s="466"/>
      <c r="E85" s="470"/>
      <c r="F85" s="495"/>
      <c r="G85" s="495"/>
      <c r="H85" s="495"/>
      <c r="I85" s="495"/>
      <c r="J85" s="548"/>
      <c r="K85" s="495"/>
      <c r="L85" s="288"/>
      <c r="M85" s="252" t="s">
        <v>406</v>
      </c>
      <c r="N85" s="253" t="str">
        <f>IFERROR(VLOOKUP(L85,CategoryLog!$A$2:$D$550,3,FALSE),"")</f>
        <v/>
      </c>
      <c r="O85" s="256"/>
      <c r="P85" s="252" t="s">
        <v>406</v>
      </c>
      <c r="Q85" s="253" t="str">
        <f>IFERROR(VLOOKUP(O85,CategoryLog!$A$2:$D$550,3,FALSE),"")</f>
        <v/>
      </c>
      <c r="R85" s="298" t="s">
        <v>1264</v>
      </c>
      <c r="S85" s="252" t="s">
        <v>406</v>
      </c>
      <c r="T85" s="253">
        <f>IFERROR(VLOOKUP(R85,CategoryLog!$A$2:$D$550,3,FALSE),"")</f>
        <v>5.31</v>
      </c>
      <c r="U85" s="276"/>
      <c r="V85" s="252" t="s">
        <v>406</v>
      </c>
      <c r="W85" s="288"/>
      <c r="X85" s="253" t="str">
        <f>IFERROR(VLOOKUP(U85,CategoryLog!$A$2:$D$550,3,FALSE),"")</f>
        <v/>
      </c>
      <c r="Y85" s="257"/>
      <c r="Z85" s="274"/>
      <c r="AA85" s="274"/>
      <c r="AB85" s="275"/>
      <c r="AC85" s="275"/>
      <c r="AD85" s="275"/>
      <c r="AE85" s="340"/>
      <c r="AF85" s="275"/>
      <c r="AG85" s="307">
        <v>0</v>
      </c>
      <c r="AH85" s="272"/>
      <c r="AI85" s="273"/>
      <c r="AJ85" s="294"/>
      <c r="AK85" s="273"/>
      <c r="AL85" s="273"/>
      <c r="AM85" s="273"/>
      <c r="AN85" s="273"/>
      <c r="AO85" s="273"/>
      <c r="AP85" s="273"/>
      <c r="AQ85" s="273"/>
      <c r="AR85" s="295" t="s">
        <v>609</v>
      </c>
      <c r="AS85" s="266"/>
      <c r="AT85" s="266"/>
      <c r="AU85" s="266"/>
      <c r="AV85" s="267" t="str">
        <f t="shared" si="4"/>
        <v>n/a</v>
      </c>
      <c r="AW85" s="209">
        <v>77</v>
      </c>
      <c r="AX85" s="209">
        <v>77</v>
      </c>
      <c r="AY85" s="210">
        <f>MATCH(A85,'Original Order'!$A$2:$A$317,0)</f>
        <v>77</v>
      </c>
      <c r="AZ85" s="210">
        <f t="shared" si="5"/>
        <v>0</v>
      </c>
      <c r="BA85" s="300"/>
    </row>
    <row r="86" spans="1:53" ht="24">
      <c r="A86" s="250" t="s">
        <v>31</v>
      </c>
      <c r="B86" s="251">
        <f t="shared" si="3"/>
        <v>5.12</v>
      </c>
      <c r="C86" s="533" t="s">
        <v>170</v>
      </c>
      <c r="D86" s="466"/>
      <c r="E86" s="470"/>
      <c r="F86" s="495"/>
      <c r="G86" s="495"/>
      <c r="H86" s="495"/>
      <c r="I86" s="495"/>
      <c r="J86" s="548"/>
      <c r="K86" s="495"/>
      <c r="L86" s="335" t="s">
        <v>234</v>
      </c>
      <c r="M86" s="252" t="s">
        <v>406</v>
      </c>
      <c r="N86" s="253">
        <f>IFERROR(VLOOKUP(L86,CategoryLog!$A$2:$D$550,3,FALSE),"")</f>
        <v>5.12</v>
      </c>
      <c r="O86" s="276" t="s">
        <v>108</v>
      </c>
      <c r="P86" s="252" t="s">
        <v>406</v>
      </c>
      <c r="Q86" s="253">
        <f>IFERROR(VLOOKUP(O86,CategoryLog!$A$2:$D$550,3,FALSE),"")</f>
        <v>5.12</v>
      </c>
      <c r="R86" s="298"/>
      <c r="S86" s="252" t="s">
        <v>406</v>
      </c>
      <c r="T86" s="253" t="str">
        <f>IFERROR(VLOOKUP(R86,CategoryLog!$A$2:$D$550,3,FALSE),"")</f>
        <v/>
      </c>
      <c r="U86" s="276"/>
      <c r="V86" s="252" t="s">
        <v>406</v>
      </c>
      <c r="W86" s="288"/>
      <c r="X86" s="253" t="str">
        <f>IFERROR(VLOOKUP(U86,CategoryLog!$A$2:$D$550,3,FALSE),"")</f>
        <v/>
      </c>
      <c r="Y86" s="257"/>
      <c r="Z86" s="274"/>
      <c r="AA86" s="274"/>
      <c r="AB86" s="275"/>
      <c r="AC86" s="283" t="s">
        <v>1019</v>
      </c>
      <c r="AD86" s="312"/>
      <c r="AE86" s="312"/>
      <c r="AF86" s="283"/>
      <c r="AG86" s="341">
        <v>0</v>
      </c>
      <c r="AH86" s="281"/>
      <c r="AI86" s="282"/>
      <c r="AJ86" s="264" t="s">
        <v>1019</v>
      </c>
      <c r="AK86" s="301"/>
      <c r="AL86" s="282"/>
      <c r="AM86" s="282"/>
      <c r="AN86" s="282" t="s">
        <v>1019</v>
      </c>
      <c r="AO86" s="301"/>
      <c r="AP86" s="282"/>
      <c r="AQ86" s="282"/>
      <c r="AR86" s="254" t="s">
        <v>609</v>
      </c>
      <c r="AS86" s="266"/>
      <c r="AT86" s="266"/>
      <c r="AU86" s="266"/>
      <c r="AV86" s="267" t="str">
        <f t="shared" si="4"/>
        <v>n/a</v>
      </c>
      <c r="AW86" s="209">
        <v>78</v>
      </c>
      <c r="AX86" s="209">
        <v>170</v>
      </c>
      <c r="AY86" s="210">
        <f>MATCH(A86,'Original Order'!$A$2:$A$317,0)</f>
        <v>78</v>
      </c>
      <c r="AZ86" s="210">
        <f t="shared" si="5"/>
        <v>0</v>
      </c>
      <c r="BA86" s="285"/>
    </row>
    <row r="87" spans="1:53">
      <c r="A87" s="322" t="s">
        <v>331</v>
      </c>
      <c r="B87" s="251">
        <f t="shared" si="3"/>
        <v>5.0599999999999996</v>
      </c>
      <c r="C87" s="533" t="s">
        <v>170</v>
      </c>
      <c r="D87" s="466"/>
      <c r="E87" s="470"/>
      <c r="F87" s="495"/>
      <c r="G87" s="495"/>
      <c r="H87" s="495"/>
      <c r="I87" s="495"/>
      <c r="J87" s="549" t="s">
        <v>1579</v>
      </c>
      <c r="K87" s="497"/>
      <c r="L87" s="252" t="s">
        <v>392</v>
      </c>
      <c r="M87" s="252" t="s">
        <v>406</v>
      </c>
      <c r="N87" s="253">
        <f>IFERROR(VLOOKUP(L87,CategoryLog!$A$2:$D$550,3,FALSE),"")</f>
        <v>5.0599999999999996</v>
      </c>
      <c r="O87" s="254" t="s">
        <v>330</v>
      </c>
      <c r="P87" s="252" t="s">
        <v>406</v>
      </c>
      <c r="Q87" s="253">
        <f>IFERROR(VLOOKUP(O87,CategoryLog!$A$2:$D$550,3,FALSE),"")</f>
        <v>5.0599999999999996</v>
      </c>
      <c r="R87" s="255"/>
      <c r="S87" s="252" t="s">
        <v>406</v>
      </c>
      <c r="T87" s="253" t="str">
        <f>IFERROR(VLOOKUP(R87,CategoryLog!$A$2:$D$550,3,FALSE),"")</f>
        <v/>
      </c>
      <c r="U87" s="256"/>
      <c r="V87" s="252" t="s">
        <v>406</v>
      </c>
      <c r="W87" s="252"/>
      <c r="X87" s="253" t="str">
        <f>IFERROR(VLOOKUP(U87,CategoryLog!$A$2:$D$550,3,FALSE),"")</f>
        <v/>
      </c>
      <c r="Y87" s="257"/>
      <c r="Z87" s="259"/>
      <c r="AA87" s="259"/>
      <c r="AB87" s="275" t="s">
        <v>996</v>
      </c>
      <c r="AC87" s="329" t="s">
        <v>996</v>
      </c>
      <c r="AD87" s="330"/>
      <c r="AE87" s="330"/>
      <c r="AF87" s="329" t="s">
        <v>1021</v>
      </c>
      <c r="AG87" s="319">
        <v>3</v>
      </c>
      <c r="AH87" s="319"/>
      <c r="AI87" s="320"/>
      <c r="AJ87" s="264" t="s">
        <v>1019</v>
      </c>
      <c r="AK87" s="321"/>
      <c r="AL87" s="320"/>
      <c r="AM87" s="320"/>
      <c r="AN87" s="282" t="s">
        <v>1019</v>
      </c>
      <c r="AO87" s="321"/>
      <c r="AP87" s="320"/>
      <c r="AQ87" s="320"/>
      <c r="AR87" s="254" t="s">
        <v>609</v>
      </c>
      <c r="AS87" s="266"/>
      <c r="AT87" s="266"/>
      <c r="AU87" s="266"/>
      <c r="AV87" s="267" t="str">
        <f t="shared" si="4"/>
        <v>2018</v>
      </c>
      <c r="AW87" s="209">
        <v>79</v>
      </c>
      <c r="AX87" s="209">
        <v>206</v>
      </c>
      <c r="AY87" s="210">
        <f>MATCH(A87,'Original Order'!$A$2:$A$317,0)</f>
        <v>79</v>
      </c>
      <c r="AZ87" s="210">
        <f t="shared" si="5"/>
        <v>3</v>
      </c>
      <c r="BA87" s="324"/>
    </row>
    <row r="88" spans="1:53" ht="15">
      <c r="A88" s="250" t="s">
        <v>82</v>
      </c>
      <c r="B88" s="251">
        <f t="shared" si="3"/>
        <v>5.35</v>
      </c>
      <c r="C88" s="533" t="s">
        <v>170</v>
      </c>
      <c r="D88" s="466"/>
      <c r="E88" s="470"/>
      <c r="F88" s="495"/>
      <c r="G88" s="495"/>
      <c r="H88" s="495"/>
      <c r="I88" s="495"/>
      <c r="J88" s="549" t="s">
        <v>1584</v>
      </c>
      <c r="K88" s="497" t="s">
        <v>1603</v>
      </c>
      <c r="L88" s="98" t="s">
        <v>219</v>
      </c>
      <c r="M88" s="252" t="s">
        <v>406</v>
      </c>
      <c r="N88" s="253">
        <f>IFERROR(VLOOKUP(L88,CategoryLog!$A$2:$D$550,3,FALSE),"")</f>
        <v>5.35</v>
      </c>
      <c r="O88" s="97" t="s">
        <v>105</v>
      </c>
      <c r="P88" s="252" t="s">
        <v>406</v>
      </c>
      <c r="Q88" s="253">
        <f>IFERROR(VLOOKUP(O88,CategoryLog!$A$2:$D$550,3,FALSE),"")</f>
        <v>5.35</v>
      </c>
      <c r="R88" s="556" t="s">
        <v>1602</v>
      </c>
      <c r="S88" s="252" t="s">
        <v>406</v>
      </c>
      <c r="T88" s="253" t="str">
        <f>IFERROR(VLOOKUP(R88,CategoryLog!$A$2:$D$550,3,FALSE),"")</f>
        <v/>
      </c>
      <c r="U88" s="256"/>
      <c r="V88" s="252" t="s">
        <v>406</v>
      </c>
      <c r="W88" s="252"/>
      <c r="X88" s="253" t="str">
        <f>IFERROR(VLOOKUP(U88,CategoryLog!$A$2:$D$550,3,FALSE),"")</f>
        <v/>
      </c>
      <c r="Y88" s="257"/>
      <c r="Z88" s="259"/>
      <c r="AA88" s="259"/>
      <c r="AB88" s="275" t="s">
        <v>996</v>
      </c>
      <c r="AC88" s="283" t="s">
        <v>996</v>
      </c>
      <c r="AD88" s="312"/>
      <c r="AE88" s="312"/>
      <c r="AF88" s="283" t="s">
        <v>996</v>
      </c>
      <c r="AG88" s="281">
        <v>3</v>
      </c>
      <c r="AH88" s="281"/>
      <c r="AI88" s="282"/>
      <c r="AJ88" s="264" t="s">
        <v>1019</v>
      </c>
      <c r="AK88" s="301"/>
      <c r="AL88" s="282"/>
      <c r="AM88" s="282"/>
      <c r="AN88" s="282" t="s">
        <v>1019</v>
      </c>
      <c r="AO88" s="301"/>
      <c r="AP88" s="282"/>
      <c r="AQ88" s="282"/>
      <c r="AR88" s="254" t="s">
        <v>609</v>
      </c>
      <c r="AS88" s="266"/>
      <c r="AT88" s="266" t="s">
        <v>1052</v>
      </c>
      <c r="AU88" s="266"/>
      <c r="AV88" s="267" t="str">
        <f t="shared" si="4"/>
        <v>2018</v>
      </c>
      <c r="AW88" s="209">
        <v>80</v>
      </c>
      <c r="AX88" s="209">
        <v>193</v>
      </c>
      <c r="AY88" s="210">
        <f>MATCH(A88,'Original Order'!$A$2:$A$317,0)</f>
        <v>80</v>
      </c>
      <c r="AZ88" s="210">
        <f t="shared" si="5"/>
        <v>3</v>
      </c>
      <c r="BA88" s="285"/>
    </row>
    <row r="89" spans="1:53">
      <c r="A89" s="250" t="s">
        <v>184</v>
      </c>
      <c r="B89" s="251">
        <f t="shared" si="3"/>
        <v>5.36</v>
      </c>
      <c r="C89" s="533" t="s">
        <v>170</v>
      </c>
      <c r="D89" s="466"/>
      <c r="E89" s="470"/>
      <c r="F89" s="495"/>
      <c r="G89" s="495"/>
      <c r="H89" s="495"/>
      <c r="I89" s="495"/>
      <c r="J89" s="548"/>
      <c r="K89" s="495"/>
      <c r="L89" s="252" t="s">
        <v>220</v>
      </c>
      <c r="M89" s="252" t="s">
        <v>406</v>
      </c>
      <c r="N89" s="253">
        <f>IFERROR(VLOOKUP(L89,CategoryLog!$A$2:$D$550,3,FALSE),"")</f>
        <v>5.36</v>
      </c>
      <c r="O89" s="276" t="s">
        <v>106</v>
      </c>
      <c r="P89" s="252" t="s">
        <v>406</v>
      </c>
      <c r="Q89" s="253">
        <f>IFERROR(VLOOKUP(O89,CategoryLog!$A$2:$D$550,3,FALSE),"")</f>
        <v>5.36</v>
      </c>
      <c r="R89" s="255"/>
      <c r="S89" s="252" t="s">
        <v>406</v>
      </c>
      <c r="T89" s="253" t="str">
        <f>IFERROR(VLOOKUP(R89,CategoryLog!$A$2:$D$550,3,FALSE),"")</f>
        <v/>
      </c>
      <c r="U89" s="256"/>
      <c r="V89" s="252" t="s">
        <v>406</v>
      </c>
      <c r="W89" s="252"/>
      <c r="X89" s="253" t="str">
        <f>IFERROR(VLOOKUP(U89,CategoryLog!$A$2:$D$550,3,FALSE),"")</f>
        <v/>
      </c>
      <c r="Y89" s="257"/>
      <c r="Z89" s="259"/>
      <c r="AA89" s="259"/>
      <c r="AB89" s="275"/>
      <c r="AC89" s="283" t="s">
        <v>996</v>
      </c>
      <c r="AD89" s="312"/>
      <c r="AE89" s="312"/>
      <c r="AF89" s="283" t="s">
        <v>996</v>
      </c>
      <c r="AG89" s="281">
        <v>2</v>
      </c>
      <c r="AH89" s="281"/>
      <c r="AI89" s="282"/>
      <c r="AJ89" s="264" t="s">
        <v>1019</v>
      </c>
      <c r="AK89" s="301"/>
      <c r="AL89" s="282"/>
      <c r="AM89" s="282"/>
      <c r="AN89" s="282" t="s">
        <v>1019</v>
      </c>
      <c r="AO89" s="301"/>
      <c r="AP89" s="282"/>
      <c r="AQ89" s="282"/>
      <c r="AR89" s="254" t="s">
        <v>609</v>
      </c>
      <c r="AS89" s="266"/>
      <c r="AT89" s="266" t="s">
        <v>1052</v>
      </c>
      <c r="AU89" s="266"/>
      <c r="AV89" s="267" t="str">
        <f t="shared" si="4"/>
        <v>2018</v>
      </c>
      <c r="AW89" s="209">
        <v>81</v>
      </c>
      <c r="AX89" s="209">
        <v>196</v>
      </c>
      <c r="AY89" s="210">
        <f>MATCH(A89,'Original Order'!$A$2:$A$317,0)</f>
        <v>81</v>
      </c>
      <c r="AZ89" s="210">
        <f t="shared" si="5"/>
        <v>2</v>
      </c>
      <c r="BA89" s="285"/>
    </row>
    <row r="90" spans="1:53">
      <c r="A90" s="250" t="s">
        <v>844</v>
      </c>
      <c r="B90" s="251">
        <f t="shared" si="3"/>
        <v>5.09</v>
      </c>
      <c r="C90" s="533" t="s">
        <v>170</v>
      </c>
      <c r="D90" s="466"/>
      <c r="E90" s="470"/>
      <c r="F90" s="495"/>
      <c r="G90" s="495"/>
      <c r="H90" s="495"/>
      <c r="I90" s="495"/>
      <c r="J90" s="548"/>
      <c r="K90" s="495"/>
      <c r="L90" s="288"/>
      <c r="M90" s="252" t="s">
        <v>406</v>
      </c>
      <c r="N90" s="253" t="str">
        <f>IFERROR(VLOOKUP(L90,CategoryLog!$A$2:$D$550,3,FALSE),"")</f>
        <v/>
      </c>
      <c r="O90" s="289" t="s">
        <v>843</v>
      </c>
      <c r="P90" s="252" t="s">
        <v>406</v>
      </c>
      <c r="Q90" s="253">
        <f>IFERROR(VLOOKUP(O90,CategoryLog!$A$2:$D$550,3,FALSE),"")</f>
        <v>5.09</v>
      </c>
      <c r="R90" s="310"/>
      <c r="S90" s="252" t="s">
        <v>406</v>
      </c>
      <c r="T90" s="253" t="str">
        <f>IFERROR(VLOOKUP(R90,CategoryLog!$A$2:$D$550,3,FALSE),"")</f>
        <v/>
      </c>
      <c r="U90" s="290"/>
      <c r="V90" s="252" t="s">
        <v>406</v>
      </c>
      <c r="W90" s="291"/>
      <c r="X90" s="253" t="str">
        <f>IFERROR(VLOOKUP(U90,CategoryLog!$A$2:$D$550,3,FALSE),"")</f>
        <v/>
      </c>
      <c r="Y90" s="257" t="s">
        <v>996</v>
      </c>
      <c r="Z90" s="311"/>
      <c r="AA90" s="292"/>
      <c r="AB90" s="275"/>
      <c r="AC90" s="283" t="s">
        <v>996</v>
      </c>
      <c r="AD90" s="312"/>
      <c r="AE90" s="312"/>
      <c r="AF90" s="283"/>
      <c r="AG90" s="281">
        <v>1</v>
      </c>
      <c r="AH90" s="281"/>
      <c r="AI90" s="282"/>
      <c r="AJ90" s="264" t="s">
        <v>1019</v>
      </c>
      <c r="AK90" s="301"/>
      <c r="AL90" s="282"/>
      <c r="AM90" s="282"/>
      <c r="AN90" s="282" t="s">
        <v>1019</v>
      </c>
      <c r="AO90" s="301"/>
      <c r="AP90" s="282"/>
      <c r="AQ90" s="282"/>
      <c r="AR90" s="295" t="s">
        <v>609</v>
      </c>
      <c r="AS90" s="266"/>
      <c r="AT90" s="266"/>
      <c r="AU90" s="266"/>
      <c r="AV90" s="267" t="str">
        <f t="shared" si="4"/>
        <v>2018</v>
      </c>
      <c r="AW90" s="209">
        <v>82</v>
      </c>
      <c r="AX90" s="209">
        <v>22</v>
      </c>
      <c r="AY90" s="210">
        <f>MATCH(A90,'Original Order'!$A$2:$A$317,0)</f>
        <v>82</v>
      </c>
      <c r="AZ90" s="210">
        <f t="shared" si="5"/>
        <v>1</v>
      </c>
      <c r="BA90" s="315"/>
    </row>
    <row r="91" spans="1:53">
      <c r="A91" s="250" t="s">
        <v>28</v>
      </c>
      <c r="B91" s="251">
        <f t="shared" si="3"/>
        <v>5.28</v>
      </c>
      <c r="C91" s="533" t="s">
        <v>83</v>
      </c>
      <c r="D91" s="466"/>
      <c r="E91" s="470"/>
      <c r="F91" s="495"/>
      <c r="G91" s="495"/>
      <c r="H91" s="495"/>
      <c r="I91" s="495"/>
      <c r="J91" s="548"/>
      <c r="K91" s="495"/>
      <c r="L91" s="252" t="s">
        <v>230</v>
      </c>
      <c r="M91" s="252" t="s">
        <v>406</v>
      </c>
      <c r="N91" s="253">
        <f>IFERROR(VLOOKUP(L91,CategoryLog!$A$2:$D$550,3,FALSE),"")</f>
        <v>5.28</v>
      </c>
      <c r="O91" s="254"/>
      <c r="P91" s="252" t="s">
        <v>406</v>
      </c>
      <c r="Q91" s="253" t="str">
        <f>IFERROR(VLOOKUP(O91,CategoryLog!$A$2:$D$550,3,FALSE),"")</f>
        <v/>
      </c>
      <c r="R91" s="255"/>
      <c r="S91" s="252" t="s">
        <v>406</v>
      </c>
      <c r="T91" s="253" t="str">
        <f>IFERROR(VLOOKUP(R91,CategoryLog!$A$2:$D$550,3,FALSE),"")</f>
        <v/>
      </c>
      <c r="U91" s="256"/>
      <c r="V91" s="252" t="s">
        <v>406</v>
      </c>
      <c r="W91" s="252"/>
      <c r="X91" s="253" t="str">
        <f>IFERROR(VLOOKUP(U91,CategoryLog!$A$2:$D$550,3,FALSE),"")</f>
        <v/>
      </c>
      <c r="Y91" s="257"/>
      <c r="Z91" s="258">
        <v>1</v>
      </c>
      <c r="AA91" s="259"/>
      <c r="AB91" s="278"/>
      <c r="AC91" s="278"/>
      <c r="AD91" s="279"/>
      <c r="AE91" s="279"/>
      <c r="AF91" s="278"/>
      <c r="AG91" s="280">
        <v>0</v>
      </c>
      <c r="AH91" s="281"/>
      <c r="AI91" s="282"/>
      <c r="AJ91" s="301"/>
      <c r="AK91" s="301"/>
      <c r="AL91" s="282"/>
      <c r="AM91" s="282"/>
      <c r="AN91" s="282"/>
      <c r="AO91" s="301"/>
      <c r="AP91" s="282"/>
      <c r="AQ91" s="282"/>
      <c r="AR91" s="254" t="s">
        <v>609</v>
      </c>
      <c r="AS91" s="266"/>
      <c r="AT91" s="266"/>
      <c r="AU91" s="266"/>
      <c r="AV91" s="267" t="str">
        <f t="shared" si="4"/>
        <v>2017</v>
      </c>
      <c r="AW91" s="209">
        <v>83</v>
      </c>
      <c r="AX91" s="209">
        <v>83</v>
      </c>
      <c r="AY91" s="210">
        <f>MATCH(A91,'Original Order'!$A$2:$A$317,0)</f>
        <v>83</v>
      </c>
      <c r="AZ91" s="210" t="s">
        <v>1336</v>
      </c>
      <c r="BA91" s="285"/>
    </row>
    <row r="92" spans="1:53" ht="24">
      <c r="A92" s="250" t="s">
        <v>29</v>
      </c>
      <c r="B92" s="251">
        <f t="shared" si="3"/>
        <v>5.28</v>
      </c>
      <c r="C92" s="533" t="s">
        <v>83</v>
      </c>
      <c r="D92" s="466"/>
      <c r="E92" s="470"/>
      <c r="F92" s="495"/>
      <c r="G92" s="495"/>
      <c r="H92" s="495"/>
      <c r="I92" s="495"/>
      <c r="J92" s="548"/>
      <c r="K92" s="495"/>
      <c r="L92" s="252" t="s">
        <v>231</v>
      </c>
      <c r="M92" s="252" t="s">
        <v>406</v>
      </c>
      <c r="N92" s="253">
        <f>IFERROR(VLOOKUP(L92,CategoryLog!$A$2:$D$550,3,FALSE),"")</f>
        <v>5.28</v>
      </c>
      <c r="O92" s="254"/>
      <c r="P92" s="252" t="s">
        <v>406</v>
      </c>
      <c r="Q92" s="253" t="str">
        <f>IFERROR(VLOOKUP(O92,CategoryLog!$A$2:$D$550,3,FALSE),"")</f>
        <v/>
      </c>
      <c r="R92" s="255"/>
      <c r="S92" s="252" t="s">
        <v>406</v>
      </c>
      <c r="T92" s="253" t="str">
        <f>IFERROR(VLOOKUP(R92,CategoryLog!$A$2:$D$550,3,FALSE),"")</f>
        <v/>
      </c>
      <c r="U92" s="256"/>
      <c r="V92" s="252" t="s">
        <v>406</v>
      </c>
      <c r="W92" s="252"/>
      <c r="X92" s="253" t="str">
        <f>IFERROR(VLOOKUP(U92,CategoryLog!$A$2:$D$550,3,FALSE),"")</f>
        <v/>
      </c>
      <c r="Y92" s="257"/>
      <c r="Z92" s="258">
        <v>1</v>
      </c>
      <c r="AA92" s="259"/>
      <c r="AB92" s="278"/>
      <c r="AC92" s="278"/>
      <c r="AD92" s="279"/>
      <c r="AE92" s="279"/>
      <c r="AF92" s="278"/>
      <c r="AG92" s="280">
        <v>0</v>
      </c>
      <c r="AH92" s="281"/>
      <c r="AI92" s="282"/>
      <c r="AJ92" s="301"/>
      <c r="AK92" s="301"/>
      <c r="AL92" s="282"/>
      <c r="AM92" s="282"/>
      <c r="AN92" s="282"/>
      <c r="AO92" s="301"/>
      <c r="AP92" s="282"/>
      <c r="AQ92" s="282"/>
      <c r="AR92" s="254" t="s">
        <v>609</v>
      </c>
      <c r="AS92" s="266"/>
      <c r="AT92" s="266"/>
      <c r="AU92" s="266"/>
      <c r="AV92" s="267" t="str">
        <f t="shared" si="4"/>
        <v>2017</v>
      </c>
      <c r="AW92" s="209">
        <v>84</v>
      </c>
      <c r="AX92" s="209">
        <v>84</v>
      </c>
      <c r="AY92" s="210">
        <f>MATCH(A92,'Original Order'!$A$2:$A$317,0)</f>
        <v>84</v>
      </c>
      <c r="AZ92" s="210" t="s">
        <v>1336</v>
      </c>
      <c r="BA92" s="285"/>
    </row>
    <row r="93" spans="1:53">
      <c r="A93" s="342" t="s">
        <v>836</v>
      </c>
      <c r="B93" s="251">
        <f t="shared" si="3"/>
        <v>5.01</v>
      </c>
      <c r="C93" s="533" t="s">
        <v>170</v>
      </c>
      <c r="D93" s="466"/>
      <c r="E93" s="470"/>
      <c r="F93" s="495"/>
      <c r="G93" s="495"/>
      <c r="H93" s="495"/>
      <c r="I93" s="495"/>
      <c r="J93" s="548"/>
      <c r="K93" s="495"/>
      <c r="L93" s="288" t="s">
        <v>835</v>
      </c>
      <c r="M93" s="252" t="s">
        <v>406</v>
      </c>
      <c r="N93" s="253">
        <f>IFERROR(VLOOKUP(L93,CategoryLog!$A$2:$D$550,3,FALSE),"")</f>
        <v>5.01</v>
      </c>
      <c r="O93" s="289" t="s">
        <v>835</v>
      </c>
      <c r="P93" s="252" t="s">
        <v>406</v>
      </c>
      <c r="Q93" s="253">
        <f>IFERROR(VLOOKUP(O93,CategoryLog!$A$2:$D$550,3,FALSE),"")</f>
        <v>5.01</v>
      </c>
      <c r="R93" s="310"/>
      <c r="S93" s="252" t="s">
        <v>406</v>
      </c>
      <c r="T93" s="253" t="str">
        <f>IFERROR(VLOOKUP(R93,CategoryLog!$A$2:$D$550,3,FALSE),"")</f>
        <v/>
      </c>
      <c r="U93" s="290"/>
      <c r="V93" s="252" t="s">
        <v>406</v>
      </c>
      <c r="W93" s="291"/>
      <c r="X93" s="253" t="str">
        <f>IFERROR(VLOOKUP(U93,CategoryLog!$A$2:$D$550,3,FALSE),"")</f>
        <v/>
      </c>
      <c r="Y93" s="257"/>
      <c r="Z93" s="311"/>
      <c r="AA93" s="292"/>
      <c r="AB93" s="275" t="s">
        <v>996</v>
      </c>
      <c r="AC93" s="275" t="s">
        <v>996</v>
      </c>
      <c r="AD93" s="327"/>
      <c r="AE93" s="327"/>
      <c r="AF93" s="275" t="s">
        <v>996</v>
      </c>
      <c r="AG93" s="272">
        <v>3</v>
      </c>
      <c r="AH93" s="272"/>
      <c r="AI93" s="273"/>
      <c r="AJ93" s="264" t="s">
        <v>1019</v>
      </c>
      <c r="AK93" s="259"/>
      <c r="AL93" s="273"/>
      <c r="AM93" s="273"/>
      <c r="AN93" s="273" t="s">
        <v>1019</v>
      </c>
      <c r="AO93" s="259"/>
      <c r="AP93" s="273"/>
      <c r="AQ93" s="273"/>
      <c r="AR93" s="295" t="s">
        <v>609</v>
      </c>
      <c r="AS93" s="266"/>
      <c r="AT93" s="266"/>
      <c r="AU93" s="266"/>
      <c r="AV93" s="267" t="str">
        <f t="shared" si="4"/>
        <v>2018</v>
      </c>
      <c r="AW93" s="209">
        <v>85</v>
      </c>
      <c r="AX93" s="209">
        <v>10</v>
      </c>
      <c r="AY93" s="210">
        <f>MATCH(A93,'Original Order'!$A$2:$A$317,0)</f>
        <v>85</v>
      </c>
      <c r="AZ93" s="210">
        <f t="shared" ref="AZ93:AZ124" si="6">AG93</f>
        <v>3</v>
      </c>
      <c r="BA93" s="343"/>
    </row>
    <row r="94" spans="1:53">
      <c r="A94" s="268" t="s">
        <v>517</v>
      </c>
      <c r="B94" s="251">
        <f t="shared" si="3"/>
        <v>5.01</v>
      </c>
      <c r="C94" s="533" t="s">
        <v>333</v>
      </c>
      <c r="D94" s="466"/>
      <c r="E94" s="470"/>
      <c r="F94" s="495"/>
      <c r="G94" s="495"/>
      <c r="H94" s="495"/>
      <c r="I94" s="495"/>
      <c r="J94" s="548"/>
      <c r="K94" s="495"/>
      <c r="L94" s="288"/>
      <c r="M94" s="252" t="s">
        <v>406</v>
      </c>
      <c r="N94" s="253" t="str">
        <f>IFERROR(VLOOKUP(L94,CategoryLog!$A$2:$D$550,3,FALSE),"")</f>
        <v/>
      </c>
      <c r="O94" s="256"/>
      <c r="P94" s="252" t="s">
        <v>406</v>
      </c>
      <c r="Q94" s="253" t="str">
        <f>IFERROR(VLOOKUP(O94,CategoryLog!$A$2:$D$550,3,FALSE),"")</f>
        <v/>
      </c>
      <c r="R94" s="298" t="s">
        <v>1263</v>
      </c>
      <c r="S94" s="252" t="s">
        <v>406</v>
      </c>
      <c r="T94" s="253">
        <f>IFERROR(VLOOKUP(R94,CategoryLog!$A$2:$D$550,3,FALSE),"")</f>
        <v>5.01</v>
      </c>
      <c r="U94" s="276"/>
      <c r="V94" s="252" t="s">
        <v>406</v>
      </c>
      <c r="W94" s="288"/>
      <c r="X94" s="253" t="str">
        <f>IFERROR(VLOOKUP(U94,CategoryLog!$A$2:$D$550,3,FALSE),"")</f>
        <v/>
      </c>
      <c r="Y94" s="257"/>
      <c r="Z94" s="274"/>
      <c r="AA94" s="274"/>
      <c r="AB94" s="275"/>
      <c r="AC94" s="275"/>
      <c r="AD94" s="275" t="s">
        <v>996</v>
      </c>
      <c r="AE94" s="340"/>
      <c r="AF94" s="275" t="s">
        <v>996</v>
      </c>
      <c r="AG94" s="272">
        <v>2</v>
      </c>
      <c r="AH94" s="272"/>
      <c r="AI94" s="273"/>
      <c r="AJ94" s="294"/>
      <c r="AK94" s="273"/>
      <c r="AL94" s="273"/>
      <c r="AM94" s="273"/>
      <c r="AN94" s="273"/>
      <c r="AO94" s="273"/>
      <c r="AP94" s="273"/>
      <c r="AQ94" s="273"/>
      <c r="AR94" s="295" t="s">
        <v>609</v>
      </c>
      <c r="AS94" s="266"/>
      <c r="AT94" s="266"/>
      <c r="AU94" s="266"/>
      <c r="AV94" s="267" t="str">
        <f t="shared" si="4"/>
        <v>2018</v>
      </c>
      <c r="AW94" s="209">
        <v>86</v>
      </c>
      <c r="AX94" s="209">
        <v>86</v>
      </c>
      <c r="AY94" s="210">
        <f>MATCH(A94,'Original Order'!$A$2:$A$317,0)</f>
        <v>86</v>
      </c>
      <c r="AZ94" s="210">
        <f t="shared" si="6"/>
        <v>2</v>
      </c>
      <c r="BA94" s="300"/>
    </row>
    <row r="95" spans="1:53">
      <c r="A95" s="268" t="s">
        <v>821</v>
      </c>
      <c r="B95" s="251">
        <f t="shared" si="3"/>
        <v>5.0199999999999996</v>
      </c>
      <c r="C95" s="533" t="s">
        <v>170</v>
      </c>
      <c r="D95" s="466"/>
      <c r="E95" s="470"/>
      <c r="F95" s="495"/>
      <c r="G95" s="495"/>
      <c r="H95" s="495"/>
      <c r="I95" s="495"/>
      <c r="J95" s="548"/>
      <c r="K95" s="495"/>
      <c r="L95" s="288" t="s">
        <v>121</v>
      </c>
      <c r="M95" s="252" t="s">
        <v>406</v>
      </c>
      <c r="N95" s="253">
        <f>IFERROR(VLOOKUP(L95,CategoryLog!$A$2:$D$550,3,FALSE),"")</f>
        <v>5.0199999999999996</v>
      </c>
      <c r="O95" s="256"/>
      <c r="P95" s="252" t="s">
        <v>406</v>
      </c>
      <c r="Q95" s="253" t="str">
        <f>IFERROR(VLOOKUP(O95,CategoryLog!$A$2:$D$550,3,FALSE),"")</f>
        <v/>
      </c>
      <c r="R95" s="310"/>
      <c r="S95" s="252" t="s">
        <v>406</v>
      </c>
      <c r="T95" s="253" t="str">
        <f>IFERROR(VLOOKUP(R95,CategoryLog!$A$2:$D$550,3,FALSE),"")</f>
        <v/>
      </c>
      <c r="U95" s="290"/>
      <c r="V95" s="252" t="s">
        <v>406</v>
      </c>
      <c r="W95" s="291"/>
      <c r="X95" s="253" t="str">
        <f>IFERROR(VLOOKUP(U95,CategoryLog!$A$2:$D$550,3,FALSE),"")</f>
        <v/>
      </c>
      <c r="Y95" s="257"/>
      <c r="Z95" s="311"/>
      <c r="AA95" s="292"/>
      <c r="AB95" s="275" t="s">
        <v>996</v>
      </c>
      <c r="AC95" s="283"/>
      <c r="AD95" s="312"/>
      <c r="AE95" s="312"/>
      <c r="AF95" s="283" t="s">
        <v>996</v>
      </c>
      <c r="AG95" s="281">
        <v>2</v>
      </c>
      <c r="AH95" s="281"/>
      <c r="AI95" s="282"/>
      <c r="AJ95" s="301"/>
      <c r="AK95" s="301"/>
      <c r="AL95" s="282"/>
      <c r="AM95" s="282"/>
      <c r="AN95" s="282"/>
      <c r="AO95" s="301"/>
      <c r="AP95" s="282"/>
      <c r="AQ95" s="282"/>
      <c r="AR95" s="295" t="s">
        <v>609</v>
      </c>
      <c r="AS95" s="266"/>
      <c r="AT95" s="266"/>
      <c r="AU95" s="266"/>
      <c r="AV95" s="267" t="str">
        <f t="shared" si="4"/>
        <v>2018</v>
      </c>
      <c r="AW95" s="209">
        <v>87</v>
      </c>
      <c r="AX95" s="209">
        <v>87</v>
      </c>
      <c r="AY95" s="210">
        <f>MATCH(A95,'Original Order'!$A$2:$A$317,0)</f>
        <v>87</v>
      </c>
      <c r="AZ95" s="210">
        <f t="shared" si="6"/>
        <v>2</v>
      </c>
    </row>
    <row r="96" spans="1:53">
      <c r="A96" s="250" t="s">
        <v>35</v>
      </c>
      <c r="B96" s="251">
        <f t="shared" si="3"/>
        <v>5.0199999999999996</v>
      </c>
      <c r="C96" s="533" t="s">
        <v>170</v>
      </c>
      <c r="D96" s="466"/>
      <c r="E96" s="470"/>
      <c r="F96" s="495"/>
      <c r="G96" s="495"/>
      <c r="H96" s="495"/>
      <c r="I96" s="495"/>
      <c r="J96" s="548"/>
      <c r="K96" s="495"/>
      <c r="L96" s="288" t="s">
        <v>239</v>
      </c>
      <c r="M96" s="252" t="s">
        <v>406</v>
      </c>
      <c r="N96" s="253">
        <f>IFERROR(VLOOKUP(L96,CategoryLog!$A$2:$D$550,3,FALSE),"")</f>
        <v>5.0199999999999996</v>
      </c>
      <c r="O96" s="276" t="s">
        <v>121</v>
      </c>
      <c r="P96" s="252" t="s">
        <v>406</v>
      </c>
      <c r="Q96" s="253">
        <f>IFERROR(VLOOKUP(O96,CategoryLog!$A$2:$D$550,3,FALSE),"")</f>
        <v>5.0199999999999996</v>
      </c>
      <c r="R96" s="255"/>
      <c r="S96" s="252" t="s">
        <v>406</v>
      </c>
      <c r="T96" s="253" t="str">
        <f>IFERROR(VLOOKUP(R96,CategoryLog!$A$2:$D$550,3,FALSE),"")</f>
        <v/>
      </c>
      <c r="U96" s="256"/>
      <c r="V96" s="252" t="s">
        <v>406</v>
      </c>
      <c r="W96" s="252"/>
      <c r="X96" s="253" t="str">
        <f>IFERROR(VLOOKUP(U96,CategoryLog!$A$2:$D$550,3,FALSE),"")</f>
        <v/>
      </c>
      <c r="Y96" s="257"/>
      <c r="Z96" s="259"/>
      <c r="AA96" s="259"/>
      <c r="AB96" s="275" t="s">
        <v>996</v>
      </c>
      <c r="AC96" s="283" t="s">
        <v>996</v>
      </c>
      <c r="AD96" s="312"/>
      <c r="AE96" s="312"/>
      <c r="AF96" s="283" t="s">
        <v>996</v>
      </c>
      <c r="AG96" s="281">
        <v>3</v>
      </c>
      <c r="AH96" s="281"/>
      <c r="AI96" s="282"/>
      <c r="AJ96" s="264" t="s">
        <v>1019</v>
      </c>
      <c r="AK96" s="301"/>
      <c r="AL96" s="282"/>
      <c r="AM96" s="282"/>
      <c r="AN96" s="282" t="s">
        <v>1019</v>
      </c>
      <c r="AO96" s="301"/>
      <c r="AP96" s="282"/>
      <c r="AQ96" s="282"/>
      <c r="AR96" s="254" t="s">
        <v>609</v>
      </c>
      <c r="AS96" s="266"/>
      <c r="AT96" s="266"/>
      <c r="AU96" s="266"/>
      <c r="AV96" s="267" t="str">
        <f t="shared" si="4"/>
        <v>2018</v>
      </c>
      <c r="AW96" s="209">
        <v>88</v>
      </c>
      <c r="AX96" s="209">
        <v>9</v>
      </c>
      <c r="AY96" s="210">
        <f>MATCH(A96,'Original Order'!$A$2:$A$317,0)</f>
        <v>88</v>
      </c>
      <c r="AZ96" s="210">
        <f t="shared" si="6"/>
        <v>3</v>
      </c>
    </row>
    <row r="97" spans="1:52">
      <c r="A97" s="268" t="s">
        <v>519</v>
      </c>
      <c r="B97" s="251">
        <f t="shared" si="3"/>
        <v>5.0199999999999996</v>
      </c>
      <c r="C97" s="533" t="s">
        <v>333</v>
      </c>
      <c r="D97" s="466"/>
      <c r="E97" s="470"/>
      <c r="F97" s="495"/>
      <c r="G97" s="495"/>
      <c r="H97" s="495"/>
      <c r="I97" s="495"/>
      <c r="J97" s="548"/>
      <c r="K97" s="495"/>
      <c r="L97" s="288"/>
      <c r="M97" s="252" t="s">
        <v>406</v>
      </c>
      <c r="N97" s="253" t="str">
        <f>IFERROR(VLOOKUP(L97,CategoryLog!$A$2:$D$550,3,FALSE),"")</f>
        <v/>
      </c>
      <c r="O97" s="256"/>
      <c r="P97" s="252" t="s">
        <v>406</v>
      </c>
      <c r="Q97" s="253" t="str">
        <f>IFERROR(VLOOKUP(O97,CategoryLog!$A$2:$D$550,3,FALSE),"")</f>
        <v/>
      </c>
      <c r="R97" s="298" t="s">
        <v>1262</v>
      </c>
      <c r="S97" s="252" t="s">
        <v>406</v>
      </c>
      <c r="T97" s="253">
        <f>IFERROR(VLOOKUP(R97,CategoryLog!$A$2:$D$550,3,FALSE),"")</f>
        <v>5.0199999999999996</v>
      </c>
      <c r="U97" s="276"/>
      <c r="V97" s="252" t="s">
        <v>406</v>
      </c>
      <c r="W97" s="288"/>
      <c r="X97" s="253" t="str">
        <f>IFERROR(VLOOKUP(U97,CategoryLog!$A$2:$D$550,3,FALSE),"")</f>
        <v/>
      </c>
      <c r="Y97" s="257"/>
      <c r="Z97" s="274"/>
      <c r="AA97" s="274"/>
      <c r="AB97" s="275"/>
      <c r="AC97" s="275"/>
      <c r="AD97" s="275" t="s">
        <v>996</v>
      </c>
      <c r="AE97" s="340"/>
      <c r="AF97" s="275" t="s">
        <v>996</v>
      </c>
      <c r="AG97" s="272">
        <v>2</v>
      </c>
      <c r="AH97" s="272"/>
      <c r="AI97" s="273"/>
      <c r="AJ97" s="294"/>
      <c r="AK97" s="273"/>
      <c r="AL97" s="273"/>
      <c r="AM97" s="273"/>
      <c r="AN97" s="273"/>
      <c r="AO97" s="273"/>
      <c r="AP97" s="273"/>
      <c r="AQ97" s="273"/>
      <c r="AR97" s="295" t="s">
        <v>609</v>
      </c>
      <c r="AS97" s="266"/>
      <c r="AT97" s="266"/>
      <c r="AU97" s="266"/>
      <c r="AV97" s="267" t="str">
        <f t="shared" si="4"/>
        <v>2018</v>
      </c>
      <c r="AW97" s="209">
        <v>89</v>
      </c>
      <c r="AX97" s="209">
        <v>89</v>
      </c>
      <c r="AY97" s="210">
        <f>MATCH(A97,'Original Order'!$A$2:$A$317,0)</f>
        <v>89</v>
      </c>
      <c r="AZ97" s="210">
        <f t="shared" si="6"/>
        <v>2</v>
      </c>
    </row>
    <row r="98" spans="1:52" ht="24">
      <c r="A98" s="250" t="s">
        <v>40</v>
      </c>
      <c r="B98" s="251">
        <f t="shared" si="3"/>
        <v>5.13</v>
      </c>
      <c r="C98" s="533" t="s">
        <v>83</v>
      </c>
      <c r="D98" s="466"/>
      <c r="E98" s="470"/>
      <c r="F98" s="495"/>
      <c r="G98" s="495"/>
      <c r="H98" s="495"/>
      <c r="I98" s="495"/>
      <c r="J98" s="548"/>
      <c r="K98" s="495"/>
      <c r="L98" s="252" t="s">
        <v>246</v>
      </c>
      <c r="M98" s="252" t="s">
        <v>406</v>
      </c>
      <c r="N98" s="253">
        <f>IFERROR(VLOOKUP(L98,CategoryLog!$A$2:$D$550,3,FALSE),"")</f>
        <v>5.13</v>
      </c>
      <c r="O98" s="276" t="s">
        <v>119</v>
      </c>
      <c r="P98" s="252" t="s">
        <v>406</v>
      </c>
      <c r="Q98" s="253">
        <f>IFERROR(VLOOKUP(O98,CategoryLog!$A$2:$D$550,3,FALSE),"")</f>
        <v>5.13</v>
      </c>
      <c r="R98" s="255" t="s">
        <v>455</v>
      </c>
      <c r="S98" s="252" t="s">
        <v>406</v>
      </c>
      <c r="T98" s="253">
        <f>IFERROR(VLOOKUP(R98,CategoryLog!$A$2:$D$550,3,FALSE),"")</f>
        <v>5.13</v>
      </c>
      <c r="U98" s="256"/>
      <c r="V98" s="252" t="s">
        <v>406</v>
      </c>
      <c r="W98" s="252"/>
      <c r="X98" s="253" t="str">
        <f>IFERROR(VLOOKUP(U98,CategoryLog!$A$2:$D$550,3,FALSE),"")</f>
        <v/>
      </c>
      <c r="Y98" s="257"/>
      <c r="Z98" s="259"/>
      <c r="AA98" s="259"/>
      <c r="AB98" s="275" t="s">
        <v>1019</v>
      </c>
      <c r="AC98" s="283" t="s">
        <v>996</v>
      </c>
      <c r="AD98" s="283" t="s">
        <v>996</v>
      </c>
      <c r="AE98" s="312"/>
      <c r="AF98" s="283" t="s">
        <v>996</v>
      </c>
      <c r="AG98" s="281">
        <v>3</v>
      </c>
      <c r="AH98" s="281"/>
      <c r="AI98" s="282"/>
      <c r="AJ98" s="264" t="s">
        <v>1019</v>
      </c>
      <c r="AK98" s="282"/>
      <c r="AL98" s="282"/>
      <c r="AM98" s="282"/>
      <c r="AN98" s="282" t="s">
        <v>1019</v>
      </c>
      <c r="AO98" s="282"/>
      <c r="AP98" s="282"/>
      <c r="AQ98" s="282"/>
      <c r="AR98" s="254" t="s">
        <v>609</v>
      </c>
      <c r="AS98" s="266"/>
      <c r="AT98" s="266"/>
      <c r="AU98" s="266"/>
      <c r="AV98" s="267" t="str">
        <f t="shared" si="4"/>
        <v>2018</v>
      </c>
      <c r="AW98" s="209">
        <v>90</v>
      </c>
      <c r="AX98" s="209">
        <v>8</v>
      </c>
      <c r="AY98" s="210">
        <f>MATCH(A98,'Original Order'!$A$2:$A$317,0)</f>
        <v>90</v>
      </c>
      <c r="AZ98" s="210">
        <f t="shared" si="6"/>
        <v>3</v>
      </c>
    </row>
    <row r="99" spans="1:52">
      <c r="A99" s="250" t="s">
        <v>18</v>
      </c>
      <c r="B99" s="251">
        <f t="shared" si="3"/>
        <v>5.37</v>
      </c>
      <c r="C99" s="533" t="s">
        <v>83</v>
      </c>
      <c r="D99" s="466"/>
      <c r="E99" s="470"/>
      <c r="F99" s="495"/>
      <c r="G99" s="495"/>
      <c r="H99" s="495"/>
      <c r="I99" s="495"/>
      <c r="J99" s="548"/>
      <c r="K99" s="495"/>
      <c r="L99" s="252" t="s">
        <v>213</v>
      </c>
      <c r="M99" s="252" t="s">
        <v>406</v>
      </c>
      <c r="N99" s="253">
        <f>IFERROR(VLOOKUP(L99,CategoryLog!$A$2:$D$550,3,FALSE),"")</f>
        <v>5.37</v>
      </c>
      <c r="O99" s="254"/>
      <c r="P99" s="252" t="s">
        <v>406</v>
      </c>
      <c r="Q99" s="253" t="str">
        <f>IFERROR(VLOOKUP(O99,CategoryLog!$A$2:$D$550,3,FALSE),"")</f>
        <v/>
      </c>
      <c r="R99" s="255" t="s">
        <v>450</v>
      </c>
      <c r="S99" s="252" t="s">
        <v>406</v>
      </c>
      <c r="T99" s="253">
        <f>IFERROR(VLOOKUP(R99,CategoryLog!$A$2:$D$550,3,FALSE),"")</f>
        <v>5.37</v>
      </c>
      <c r="U99" s="256"/>
      <c r="V99" s="252" t="s">
        <v>406</v>
      </c>
      <c r="W99" s="252"/>
      <c r="X99" s="253" t="str">
        <f>IFERROR(VLOOKUP(U99,CategoryLog!$A$2:$D$550,3,FALSE),"")</f>
        <v/>
      </c>
      <c r="Y99" s="257" t="s">
        <v>996</v>
      </c>
      <c r="Z99" s="259"/>
      <c r="AA99" s="259"/>
      <c r="AB99" s="275" t="s">
        <v>996</v>
      </c>
      <c r="AC99" s="283"/>
      <c r="AD99" s="283"/>
      <c r="AE99" s="312"/>
      <c r="AF99" s="283"/>
      <c r="AG99" s="281">
        <v>1</v>
      </c>
      <c r="AH99" s="281"/>
      <c r="AI99" s="282"/>
      <c r="AJ99" s="301"/>
      <c r="AK99" s="282"/>
      <c r="AL99" s="282"/>
      <c r="AM99" s="282"/>
      <c r="AN99" s="282"/>
      <c r="AO99" s="282"/>
      <c r="AP99" s="282"/>
      <c r="AQ99" s="282"/>
      <c r="AR99" s="254" t="s">
        <v>609</v>
      </c>
      <c r="AS99" s="266"/>
      <c r="AT99" s="266"/>
      <c r="AU99" s="266"/>
      <c r="AV99" s="267" t="str">
        <f t="shared" si="4"/>
        <v>2018</v>
      </c>
      <c r="AW99" s="209">
        <v>91</v>
      </c>
      <c r="AX99" s="209">
        <v>91</v>
      </c>
      <c r="AY99" s="210">
        <f>MATCH(A99,'Original Order'!$A$2:$A$317,0)</f>
        <v>91</v>
      </c>
      <c r="AZ99" s="210">
        <f t="shared" si="6"/>
        <v>1</v>
      </c>
    </row>
    <row r="100" spans="1:52">
      <c r="A100" s="250" t="s">
        <v>848</v>
      </c>
      <c r="B100" s="251">
        <f t="shared" si="3"/>
        <v>5.42</v>
      </c>
      <c r="C100" s="533" t="s">
        <v>170</v>
      </c>
      <c r="D100" s="466"/>
      <c r="E100" s="470"/>
      <c r="F100" s="495"/>
      <c r="G100" s="495"/>
      <c r="H100" s="495"/>
      <c r="I100" s="495"/>
      <c r="J100" s="548"/>
      <c r="K100" s="495"/>
      <c r="L100" s="288"/>
      <c r="M100" s="252" t="s">
        <v>406</v>
      </c>
      <c r="N100" s="253" t="str">
        <f>IFERROR(VLOOKUP(L100,CategoryLog!$A$2:$D$550,3,FALSE),"")</f>
        <v/>
      </c>
      <c r="O100" s="289" t="s">
        <v>847</v>
      </c>
      <c r="P100" s="252" t="s">
        <v>406</v>
      </c>
      <c r="Q100" s="253">
        <f>IFERROR(VLOOKUP(O100,CategoryLog!$A$2:$D$550,3,FALSE),"")</f>
        <v>5.42</v>
      </c>
      <c r="R100" s="310"/>
      <c r="S100" s="252" t="s">
        <v>406</v>
      </c>
      <c r="T100" s="253" t="str">
        <f>IFERROR(VLOOKUP(R100,CategoryLog!$A$2:$D$550,3,FALSE),"")</f>
        <v/>
      </c>
      <c r="U100" s="290"/>
      <c r="V100" s="252" t="s">
        <v>406</v>
      </c>
      <c r="W100" s="291"/>
      <c r="X100" s="253" t="str">
        <f>IFERROR(VLOOKUP(U100,CategoryLog!$A$2:$D$550,3,FALSE),"")</f>
        <v/>
      </c>
      <c r="Y100" s="257"/>
      <c r="Z100" s="311"/>
      <c r="AA100" s="292"/>
      <c r="AB100" s="275"/>
      <c r="AC100" s="283" t="s">
        <v>996</v>
      </c>
      <c r="AD100" s="312"/>
      <c r="AE100" s="312"/>
      <c r="AF100" s="283"/>
      <c r="AG100" s="281">
        <v>1</v>
      </c>
      <c r="AH100" s="281"/>
      <c r="AI100" s="282"/>
      <c r="AJ100" s="264" t="s">
        <v>1019</v>
      </c>
      <c r="AK100" s="301"/>
      <c r="AL100" s="282"/>
      <c r="AM100" s="282"/>
      <c r="AN100" s="282" t="s">
        <v>1019</v>
      </c>
      <c r="AO100" s="301"/>
      <c r="AP100" s="282"/>
      <c r="AQ100" s="282"/>
      <c r="AR100" s="295" t="s">
        <v>609</v>
      </c>
      <c r="AS100" s="266"/>
      <c r="AT100" s="266"/>
      <c r="AU100" s="266"/>
      <c r="AV100" s="267" t="str">
        <f t="shared" si="4"/>
        <v>2018</v>
      </c>
      <c r="AW100" s="209">
        <v>92</v>
      </c>
      <c r="AX100" s="209">
        <v>35</v>
      </c>
      <c r="AY100" s="210">
        <f>MATCH(A100,'Original Order'!$A$2:$A$317,0)</f>
        <v>92</v>
      </c>
      <c r="AZ100" s="210">
        <f t="shared" si="6"/>
        <v>1</v>
      </c>
    </row>
    <row r="101" spans="1:52" ht="24">
      <c r="A101" s="250" t="s">
        <v>179</v>
      </c>
      <c r="B101" s="251">
        <f t="shared" si="3"/>
        <v>5.49</v>
      </c>
      <c r="C101" s="533" t="s">
        <v>170</v>
      </c>
      <c r="D101" s="466"/>
      <c r="E101" s="470"/>
      <c r="F101" s="495" t="s">
        <v>1515</v>
      </c>
      <c r="G101" s="495" t="s">
        <v>1510</v>
      </c>
      <c r="H101" s="495"/>
      <c r="I101" s="495"/>
      <c r="J101" s="548"/>
      <c r="K101" s="495"/>
      <c r="L101" s="252" t="s">
        <v>240</v>
      </c>
      <c r="M101" s="252" t="s">
        <v>406</v>
      </c>
      <c r="N101" s="253">
        <f>IFERROR(VLOOKUP(L101,CategoryLog!$A$2:$D$550,3,FALSE),"")</f>
        <v>5.49</v>
      </c>
      <c r="O101" s="256" t="s">
        <v>115</v>
      </c>
      <c r="P101" s="252" t="s">
        <v>406</v>
      </c>
      <c r="Q101" s="253">
        <f>IFERROR(VLOOKUP(O101,CategoryLog!$A$2:$D$550,3,FALSE),"")</f>
        <v>5.49</v>
      </c>
      <c r="R101" s="298" t="s">
        <v>1325</v>
      </c>
      <c r="S101" s="252" t="s">
        <v>406</v>
      </c>
      <c r="T101" s="253">
        <f>IFERROR(VLOOKUP(R101,CategoryLog!$A$2:$D$550,3,FALSE),"")</f>
        <v>5.27</v>
      </c>
      <c r="U101" s="256"/>
      <c r="V101" s="252" t="s">
        <v>406</v>
      </c>
      <c r="W101" s="252"/>
      <c r="X101" s="253" t="str">
        <f>IFERROR(VLOOKUP(U101,CategoryLog!$A$2:$D$550,3,FALSE),"")</f>
        <v/>
      </c>
      <c r="Y101" s="257"/>
      <c r="Z101" s="259"/>
      <c r="AA101" s="259"/>
      <c r="AB101" s="275" t="s">
        <v>996</v>
      </c>
      <c r="AC101" s="283" t="s">
        <v>996</v>
      </c>
      <c r="AD101" s="312"/>
      <c r="AE101" s="312"/>
      <c r="AF101" s="283" t="s">
        <v>996</v>
      </c>
      <c r="AG101" s="281">
        <v>2</v>
      </c>
      <c r="AH101" s="281"/>
      <c r="AI101" s="282"/>
      <c r="AJ101" s="264" t="s">
        <v>1019</v>
      </c>
      <c r="AK101" s="301"/>
      <c r="AL101" s="282"/>
      <c r="AM101" s="282"/>
      <c r="AN101" s="282" t="s">
        <v>1019</v>
      </c>
      <c r="AO101" s="301"/>
      <c r="AP101" s="282"/>
      <c r="AQ101" s="282"/>
      <c r="AR101" s="254" t="s">
        <v>609</v>
      </c>
      <c r="AS101" s="266"/>
      <c r="AT101" s="266"/>
      <c r="AU101" s="266"/>
      <c r="AV101" s="267" t="str">
        <f t="shared" si="4"/>
        <v>2018</v>
      </c>
      <c r="AW101" s="209">
        <v>93</v>
      </c>
      <c r="AX101" s="209">
        <v>177</v>
      </c>
      <c r="AY101" s="210">
        <f>MATCH(A101,'Original Order'!$A$2:$A$317,0)</f>
        <v>93</v>
      </c>
      <c r="AZ101" s="210">
        <f t="shared" si="6"/>
        <v>2</v>
      </c>
    </row>
    <row r="102" spans="1:52">
      <c r="A102" s="250" t="s">
        <v>842</v>
      </c>
      <c r="B102" s="251">
        <f t="shared" si="3"/>
        <v>5.31</v>
      </c>
      <c r="C102" s="533" t="s">
        <v>170</v>
      </c>
      <c r="D102" s="466"/>
      <c r="E102" s="470"/>
      <c r="F102" s="495"/>
      <c r="G102" s="495"/>
      <c r="H102" s="495"/>
      <c r="I102" s="495"/>
      <c r="J102" s="548"/>
      <c r="K102" s="495"/>
      <c r="L102" s="288" t="s">
        <v>841</v>
      </c>
      <c r="M102" s="252" t="s">
        <v>406</v>
      </c>
      <c r="N102" s="253">
        <f>IFERROR(VLOOKUP(L102,CategoryLog!$A$2:$D$550,3,FALSE),"")</f>
        <v>5.31</v>
      </c>
      <c r="O102" s="289" t="s">
        <v>841</v>
      </c>
      <c r="P102" s="252" t="s">
        <v>406</v>
      </c>
      <c r="Q102" s="253">
        <f>IFERROR(VLOOKUP(O102,CategoryLog!$A$2:$D$550,3,FALSE),"")</f>
        <v>5.31</v>
      </c>
      <c r="R102" s="310"/>
      <c r="S102" s="252" t="s">
        <v>406</v>
      </c>
      <c r="T102" s="253" t="str">
        <f>IFERROR(VLOOKUP(R102,CategoryLog!$A$2:$D$550,3,FALSE),"")</f>
        <v/>
      </c>
      <c r="U102" s="290"/>
      <c r="V102" s="252" t="s">
        <v>406</v>
      </c>
      <c r="W102" s="291"/>
      <c r="X102" s="253" t="str">
        <f>IFERROR(VLOOKUP(U102,CategoryLog!$A$2:$D$550,3,FALSE),"")</f>
        <v/>
      </c>
      <c r="Y102" s="257"/>
      <c r="Z102" s="311"/>
      <c r="AA102" s="292"/>
      <c r="AB102" s="275" t="s">
        <v>996</v>
      </c>
      <c r="AC102" s="283" t="s">
        <v>996</v>
      </c>
      <c r="AD102" s="312"/>
      <c r="AE102" s="312"/>
      <c r="AF102" s="283"/>
      <c r="AG102" s="281">
        <v>2</v>
      </c>
      <c r="AH102" s="281"/>
      <c r="AI102" s="282"/>
      <c r="AJ102" s="264" t="s">
        <v>1019</v>
      </c>
      <c r="AK102" s="301"/>
      <c r="AL102" s="282"/>
      <c r="AM102" s="282"/>
      <c r="AN102" s="282" t="s">
        <v>1019</v>
      </c>
      <c r="AO102" s="301"/>
      <c r="AP102" s="282"/>
      <c r="AQ102" s="282"/>
      <c r="AR102" s="295" t="s">
        <v>609</v>
      </c>
      <c r="AS102" s="266"/>
      <c r="AT102" s="266"/>
      <c r="AU102" s="266"/>
      <c r="AV102" s="267" t="str">
        <f t="shared" si="4"/>
        <v>2018</v>
      </c>
      <c r="AW102" s="209">
        <v>94</v>
      </c>
      <c r="AX102" s="209">
        <v>21</v>
      </c>
      <c r="AY102" s="210">
        <f>MATCH(A102,'Original Order'!$A$2:$A$317,0)</f>
        <v>94</v>
      </c>
      <c r="AZ102" s="210">
        <f t="shared" si="6"/>
        <v>2</v>
      </c>
    </row>
    <row r="103" spans="1:52">
      <c r="A103" s="268" t="s">
        <v>365</v>
      </c>
      <c r="B103" s="251" t="str">
        <f t="shared" si="3"/>
        <v>none</v>
      </c>
      <c r="C103" s="533"/>
      <c r="D103" s="466"/>
      <c r="E103" s="470"/>
      <c r="F103" s="495"/>
      <c r="G103" s="495"/>
      <c r="H103" s="495"/>
      <c r="I103" s="497" t="s">
        <v>1556</v>
      </c>
      <c r="J103" s="549"/>
      <c r="K103" s="497"/>
      <c r="L103" s="252"/>
      <c r="M103" s="252" t="s">
        <v>406</v>
      </c>
      <c r="N103" s="253" t="str">
        <f>IFERROR(VLOOKUP(L103,CategoryLog!$A$2:$D$550,3,FALSE),"")</f>
        <v/>
      </c>
      <c r="O103" s="256"/>
      <c r="P103" s="252" t="s">
        <v>406</v>
      </c>
      <c r="Q103" s="253" t="str">
        <f>IFERROR(VLOOKUP(O103,CategoryLog!$A$2:$D$550,3,FALSE),"")</f>
        <v/>
      </c>
      <c r="R103" s="255"/>
      <c r="S103" s="252" t="s">
        <v>406</v>
      </c>
      <c r="T103" s="253" t="str">
        <f>IFERROR(VLOOKUP(R103,CategoryLog!$A$2:$D$550,3,FALSE),"")</f>
        <v/>
      </c>
      <c r="U103" s="256"/>
      <c r="V103" s="252" t="s">
        <v>406</v>
      </c>
      <c r="W103" s="252"/>
      <c r="X103" s="253" t="str">
        <f>IFERROR(VLOOKUP(U103,CategoryLog!$A$2:$D$550,3,FALSE),"")</f>
        <v/>
      </c>
      <c r="Y103" s="257"/>
      <c r="Z103" s="259"/>
      <c r="AA103" s="259"/>
      <c r="AB103" s="275"/>
      <c r="AC103" s="275"/>
      <c r="AD103" s="305"/>
      <c r="AE103" s="275" t="s">
        <v>996</v>
      </c>
      <c r="AF103" s="275"/>
      <c r="AG103" s="272">
        <v>1</v>
      </c>
      <c r="AH103" s="272"/>
      <c r="AI103" s="273"/>
      <c r="AJ103" s="274"/>
      <c r="AK103" s="274"/>
      <c r="AL103" s="282" t="s">
        <v>1019</v>
      </c>
      <c r="AM103" s="273"/>
      <c r="AN103" s="273"/>
      <c r="AO103" s="274"/>
      <c r="AP103" s="273" t="s">
        <v>1019</v>
      </c>
      <c r="AQ103" s="273"/>
      <c r="AR103" s="276" t="s">
        <v>609</v>
      </c>
      <c r="AS103" s="266"/>
      <c r="AT103" s="266"/>
      <c r="AU103" s="266"/>
      <c r="AV103" s="267" t="str">
        <f t="shared" si="4"/>
        <v>2018</v>
      </c>
      <c r="AW103" s="209">
        <v>95</v>
      </c>
      <c r="AX103" s="209">
        <v>95</v>
      </c>
      <c r="AY103" s="210">
        <f>MATCH(A103,'Original Order'!$A$2:$A$317,0)</f>
        <v>95</v>
      </c>
      <c r="AZ103" s="210">
        <f t="shared" si="6"/>
        <v>1</v>
      </c>
    </row>
    <row r="104" spans="1:52">
      <c r="A104" s="322" t="s">
        <v>354</v>
      </c>
      <c r="B104" s="251">
        <f t="shared" si="3"/>
        <v>5.19</v>
      </c>
      <c r="C104" s="533" t="s">
        <v>333</v>
      </c>
      <c r="D104" s="466"/>
      <c r="E104" s="470"/>
      <c r="F104" s="495"/>
      <c r="G104" s="495"/>
      <c r="H104" s="495"/>
      <c r="I104" s="495"/>
      <c r="J104" s="548"/>
      <c r="K104" s="495"/>
      <c r="L104" s="252"/>
      <c r="M104" s="252" t="s">
        <v>406</v>
      </c>
      <c r="N104" s="253" t="str">
        <f>IFERROR(VLOOKUP(L104,CategoryLog!$A$2:$D$550,3,FALSE),"")</f>
        <v/>
      </c>
      <c r="O104" s="254" t="s">
        <v>898</v>
      </c>
      <c r="P104" s="252" t="s">
        <v>406</v>
      </c>
      <c r="Q104" s="253">
        <f>IFERROR(VLOOKUP(O104,CategoryLog!$A$2:$D$550,3,FALSE),"")</f>
        <v>5.19</v>
      </c>
      <c r="R104" s="255"/>
      <c r="S104" s="252" t="s">
        <v>406</v>
      </c>
      <c r="T104" s="253" t="str">
        <f>IFERROR(VLOOKUP(R104,CategoryLog!$A$2:$D$550,3,FALSE),"")</f>
        <v/>
      </c>
      <c r="U104" s="336" t="s">
        <v>1259</v>
      </c>
      <c r="V104" s="252" t="s">
        <v>1284</v>
      </c>
      <c r="W104" s="339" t="s">
        <v>1284</v>
      </c>
      <c r="X104" s="253">
        <f>IFERROR(VLOOKUP(U104,CategoryLog!$A$2:$D$550,3,FALSE),"")</f>
        <v>5.18</v>
      </c>
      <c r="Y104" s="337" t="s">
        <v>996</v>
      </c>
      <c r="Z104" s="254"/>
      <c r="AA104" s="254"/>
      <c r="AB104" s="275"/>
      <c r="AC104" s="329" t="s">
        <v>996</v>
      </c>
      <c r="AD104" s="330"/>
      <c r="AE104" s="344" t="s">
        <v>996</v>
      </c>
      <c r="AF104" s="329"/>
      <c r="AG104" s="319">
        <v>2</v>
      </c>
      <c r="AH104" s="319"/>
      <c r="AI104" s="320"/>
      <c r="AJ104" s="264" t="s">
        <v>1019</v>
      </c>
      <c r="AK104" s="321"/>
      <c r="AL104" s="282" t="s">
        <v>1019</v>
      </c>
      <c r="AM104" s="320"/>
      <c r="AN104" s="320" t="s">
        <v>1019</v>
      </c>
      <c r="AO104" s="321"/>
      <c r="AP104" s="273" t="s">
        <v>1019</v>
      </c>
      <c r="AQ104" s="273"/>
      <c r="AR104" s="323" t="s">
        <v>609</v>
      </c>
      <c r="AS104" s="266"/>
      <c r="AT104" s="266"/>
      <c r="AU104" s="266"/>
      <c r="AV104" s="267" t="str">
        <f t="shared" si="4"/>
        <v>2018</v>
      </c>
      <c r="AW104" s="209">
        <v>96</v>
      </c>
      <c r="AX104" s="209">
        <v>182</v>
      </c>
      <c r="AY104" s="210">
        <f>MATCH(A104,'Original Order'!$A$2:$A$317,0)</f>
        <v>96</v>
      </c>
      <c r="AZ104" s="210">
        <f t="shared" si="6"/>
        <v>2</v>
      </c>
    </row>
    <row r="105" spans="1:52">
      <c r="A105" s="322" t="s">
        <v>356</v>
      </c>
      <c r="B105" s="251">
        <f t="shared" si="3"/>
        <v>5.19</v>
      </c>
      <c r="C105" s="533" t="s">
        <v>333</v>
      </c>
      <c r="D105" s="466"/>
      <c r="E105" s="470"/>
      <c r="F105" s="495"/>
      <c r="G105" s="495"/>
      <c r="H105" s="495"/>
      <c r="I105" s="495"/>
      <c r="J105" s="548"/>
      <c r="K105" s="495"/>
      <c r="L105" s="252"/>
      <c r="M105" s="252" t="s">
        <v>406</v>
      </c>
      <c r="N105" s="253" t="str">
        <f>IFERROR(VLOOKUP(L105,CategoryLog!$A$2:$D$550,3,FALSE),"")</f>
        <v/>
      </c>
      <c r="O105" s="254" t="s">
        <v>355</v>
      </c>
      <c r="P105" s="252" t="s">
        <v>406</v>
      </c>
      <c r="Q105" s="253">
        <f>IFERROR(VLOOKUP(O105,CategoryLog!$A$2:$D$550,3,FALSE),"")</f>
        <v>5.19</v>
      </c>
      <c r="R105" s="255"/>
      <c r="S105" s="252" t="s">
        <v>406</v>
      </c>
      <c r="T105" s="253" t="str">
        <f>IFERROR(VLOOKUP(R105,CategoryLog!$A$2:$D$550,3,FALSE),"")</f>
        <v/>
      </c>
      <c r="U105" s="336" t="s">
        <v>1259</v>
      </c>
      <c r="V105" s="252" t="s">
        <v>1284</v>
      </c>
      <c r="W105" s="339" t="s">
        <v>1284</v>
      </c>
      <c r="X105" s="253">
        <f>IFERROR(VLOOKUP(U105,CategoryLog!$A$2:$D$550,3,FALSE),"")</f>
        <v>5.18</v>
      </c>
      <c r="Y105" s="337" t="s">
        <v>996</v>
      </c>
      <c r="Z105" s="254"/>
      <c r="AA105" s="254"/>
      <c r="AB105" s="275"/>
      <c r="AC105" s="329" t="s">
        <v>996</v>
      </c>
      <c r="AD105" s="330"/>
      <c r="AE105" s="344" t="s">
        <v>996</v>
      </c>
      <c r="AF105" s="329"/>
      <c r="AG105" s="319">
        <v>2</v>
      </c>
      <c r="AH105" s="319"/>
      <c r="AI105" s="320"/>
      <c r="AJ105" s="264" t="s">
        <v>1019</v>
      </c>
      <c r="AK105" s="321"/>
      <c r="AL105" s="282" t="s">
        <v>1019</v>
      </c>
      <c r="AM105" s="320"/>
      <c r="AN105" s="320" t="s">
        <v>1019</v>
      </c>
      <c r="AO105" s="321"/>
      <c r="AP105" s="273" t="s">
        <v>1019</v>
      </c>
      <c r="AQ105" s="273"/>
      <c r="AR105" s="323" t="s">
        <v>609</v>
      </c>
      <c r="AS105" s="266"/>
      <c r="AT105" s="266"/>
      <c r="AU105" s="266"/>
      <c r="AV105" s="267" t="str">
        <f t="shared" si="4"/>
        <v>2018</v>
      </c>
      <c r="AW105" s="209">
        <v>97</v>
      </c>
      <c r="AX105" s="209">
        <v>185</v>
      </c>
      <c r="AY105" s="210">
        <f>MATCH(A105,'Original Order'!$A$2:$A$317,0)</f>
        <v>97</v>
      </c>
      <c r="AZ105" s="210">
        <f t="shared" si="6"/>
        <v>2</v>
      </c>
    </row>
    <row r="106" spans="1:52">
      <c r="A106" s="268" t="s">
        <v>897</v>
      </c>
      <c r="B106" s="251">
        <f t="shared" si="3"/>
        <v>5.18</v>
      </c>
      <c r="C106" s="533" t="s">
        <v>170</v>
      </c>
      <c r="D106" s="466"/>
      <c r="E106" s="470"/>
      <c r="F106" s="495"/>
      <c r="G106" s="495"/>
      <c r="H106" s="495"/>
      <c r="I106" s="495"/>
      <c r="J106" s="548"/>
      <c r="K106" s="495"/>
      <c r="L106" s="288"/>
      <c r="M106" s="252" t="s">
        <v>406</v>
      </c>
      <c r="N106" s="253" t="str">
        <f>IFERROR(VLOOKUP(L106,CategoryLog!$A$2:$D$550,3,FALSE),"")</f>
        <v/>
      </c>
      <c r="O106" s="289" t="s">
        <v>896</v>
      </c>
      <c r="P106" s="252" t="s">
        <v>406</v>
      </c>
      <c r="Q106" s="253">
        <f>IFERROR(VLOOKUP(O106,CategoryLog!$A$2:$D$550,3,FALSE),"")</f>
        <v>5.18</v>
      </c>
      <c r="R106" s="310"/>
      <c r="S106" s="252" t="s">
        <v>406</v>
      </c>
      <c r="T106" s="253" t="str">
        <f>IFERROR(VLOOKUP(R106,CategoryLog!$A$2:$D$550,3,FALSE),"")</f>
        <v/>
      </c>
      <c r="U106" s="290"/>
      <c r="V106" s="252" t="s">
        <v>406</v>
      </c>
      <c r="W106" s="291"/>
      <c r="X106" s="253" t="str">
        <f>IFERROR(VLOOKUP(U106,CategoryLog!$A$2:$D$550,3,FALSE),"")</f>
        <v/>
      </c>
      <c r="Y106" s="257" t="s">
        <v>996</v>
      </c>
      <c r="Z106" s="311"/>
      <c r="AA106" s="292"/>
      <c r="AB106" s="275"/>
      <c r="AC106" s="275" t="s">
        <v>996</v>
      </c>
      <c r="AD106" s="340"/>
      <c r="AE106" s="340"/>
      <c r="AF106" s="275"/>
      <c r="AG106" s="272">
        <v>1</v>
      </c>
      <c r="AH106" s="272"/>
      <c r="AI106" s="273"/>
      <c r="AJ106" s="264" t="s">
        <v>1019</v>
      </c>
      <c r="AK106" s="294"/>
      <c r="AL106" s="273"/>
      <c r="AM106" s="273"/>
      <c r="AN106" s="320" t="s">
        <v>1019</v>
      </c>
      <c r="AO106" s="294"/>
      <c r="AP106" s="273"/>
      <c r="AQ106" s="273"/>
      <c r="AR106" s="295" t="s">
        <v>609</v>
      </c>
      <c r="AS106" s="266"/>
      <c r="AT106" s="266"/>
      <c r="AU106" s="266"/>
      <c r="AV106" s="267" t="str">
        <f t="shared" si="4"/>
        <v>2018</v>
      </c>
      <c r="AW106" s="209">
        <v>98</v>
      </c>
      <c r="AX106" s="209">
        <v>181</v>
      </c>
      <c r="AY106" s="210">
        <f>MATCH(A106,'Original Order'!$A$2:$A$317,0)</f>
        <v>98</v>
      </c>
      <c r="AZ106" s="210">
        <f t="shared" si="6"/>
        <v>1</v>
      </c>
    </row>
    <row r="107" spans="1:52">
      <c r="A107" s="268" t="s">
        <v>901</v>
      </c>
      <c r="B107" s="251">
        <f t="shared" si="3"/>
        <v>5.18</v>
      </c>
      <c r="C107" s="533" t="s">
        <v>170</v>
      </c>
      <c r="D107" s="466"/>
      <c r="E107" s="470"/>
      <c r="F107" s="495"/>
      <c r="G107" s="495"/>
      <c r="H107" s="495"/>
      <c r="I107" s="495" t="s">
        <v>1570</v>
      </c>
      <c r="J107" s="548"/>
      <c r="K107" s="495"/>
      <c r="L107" s="288"/>
      <c r="M107" s="252" t="s">
        <v>406</v>
      </c>
      <c r="N107" s="253" t="str">
        <f>IFERROR(VLOOKUP(L107,CategoryLog!$A$2:$D$550,3,FALSE),"")</f>
        <v/>
      </c>
      <c r="O107" s="289" t="s">
        <v>900</v>
      </c>
      <c r="P107" s="252" t="s">
        <v>406</v>
      </c>
      <c r="Q107" s="253">
        <f>IFERROR(VLOOKUP(O107,CategoryLog!$A$2:$D$550,3,FALSE),"")</f>
        <v>5.18</v>
      </c>
      <c r="R107" s="310"/>
      <c r="S107" s="252" t="s">
        <v>406</v>
      </c>
      <c r="T107" s="253" t="str">
        <f>IFERROR(VLOOKUP(R107,CategoryLog!$A$2:$D$550,3,FALSE),"")</f>
        <v/>
      </c>
      <c r="U107" s="290"/>
      <c r="V107" s="252" t="s">
        <v>406</v>
      </c>
      <c r="W107" s="291"/>
      <c r="X107" s="253" t="str">
        <f>IFERROR(VLOOKUP(U107,CategoryLog!$A$2:$D$550,3,FALSE),"")</f>
        <v/>
      </c>
      <c r="Y107" s="257" t="s">
        <v>996</v>
      </c>
      <c r="Z107" s="311"/>
      <c r="AA107" s="292"/>
      <c r="AB107" s="275"/>
      <c r="AC107" s="275" t="s">
        <v>996</v>
      </c>
      <c r="AD107" s="340"/>
      <c r="AE107" s="340"/>
      <c r="AF107" s="275"/>
      <c r="AG107" s="272">
        <v>1</v>
      </c>
      <c r="AH107" s="272"/>
      <c r="AI107" s="273"/>
      <c r="AJ107" s="264" t="s">
        <v>1019</v>
      </c>
      <c r="AK107" s="294"/>
      <c r="AL107" s="273"/>
      <c r="AM107" s="273"/>
      <c r="AN107" s="320" t="s">
        <v>1019</v>
      </c>
      <c r="AO107" s="294"/>
      <c r="AP107" s="273"/>
      <c r="AQ107" s="273"/>
      <c r="AR107" s="295" t="s">
        <v>609</v>
      </c>
      <c r="AS107" s="266"/>
      <c r="AT107" s="266"/>
      <c r="AU107" s="266"/>
      <c r="AV107" s="267" t="str">
        <f t="shared" si="4"/>
        <v>2018</v>
      </c>
      <c r="AW107" s="209">
        <v>99</v>
      </c>
      <c r="AX107" s="209">
        <v>183</v>
      </c>
      <c r="AY107" s="210">
        <f>MATCH(A107,'Original Order'!$A$2:$A$317,0)</f>
        <v>99</v>
      </c>
      <c r="AZ107" s="210">
        <f t="shared" si="6"/>
        <v>1</v>
      </c>
    </row>
    <row r="108" spans="1:52">
      <c r="A108" s="268" t="s">
        <v>581</v>
      </c>
      <c r="B108" s="251">
        <f t="shared" si="3"/>
        <v>5.18</v>
      </c>
      <c r="C108" s="533" t="s">
        <v>333</v>
      </c>
      <c r="D108" s="466"/>
      <c r="E108" s="470"/>
      <c r="F108" s="495"/>
      <c r="G108" s="495"/>
      <c r="H108" s="495"/>
      <c r="I108" s="495"/>
      <c r="J108" s="548"/>
      <c r="K108" s="495"/>
      <c r="L108" s="288"/>
      <c r="M108" s="252" t="s">
        <v>406</v>
      </c>
      <c r="N108" s="253" t="str">
        <f>IFERROR(VLOOKUP(L108,CategoryLog!$A$2:$D$550,3,FALSE),"")</f>
        <v/>
      </c>
      <c r="O108" s="256"/>
      <c r="P108" s="252" t="s">
        <v>406</v>
      </c>
      <c r="Q108" s="253" t="str">
        <f>IFERROR(VLOOKUP(O108,CategoryLog!$A$2:$D$550,3,FALSE),"")</f>
        <v/>
      </c>
      <c r="R108" s="298" t="s">
        <v>546</v>
      </c>
      <c r="S108" s="252" t="s">
        <v>406</v>
      </c>
      <c r="T108" s="253" t="str">
        <f>IFERROR(VLOOKUP(R108,CategoryLog!$A$2:$D$550,3,FALSE),"")</f>
        <v/>
      </c>
      <c r="U108" s="336" t="s">
        <v>1259</v>
      </c>
      <c r="V108" s="252" t="s">
        <v>1284</v>
      </c>
      <c r="W108" s="339" t="s">
        <v>1284</v>
      </c>
      <c r="X108" s="253">
        <f>IFERROR(VLOOKUP(U108,CategoryLog!$A$2:$D$550,3,FALSE),"")</f>
        <v>5.18</v>
      </c>
      <c r="Y108" s="337"/>
      <c r="Z108" s="254"/>
      <c r="AA108" s="254"/>
      <c r="AB108" s="275"/>
      <c r="AC108" s="275"/>
      <c r="AD108" s="340"/>
      <c r="AE108" s="306" t="s">
        <v>996</v>
      </c>
      <c r="AF108" s="275"/>
      <c r="AG108" s="272">
        <v>1</v>
      </c>
      <c r="AH108" s="272"/>
      <c r="AI108" s="273"/>
      <c r="AJ108" s="294"/>
      <c r="AK108" s="294"/>
      <c r="AL108" s="282" t="s">
        <v>1019</v>
      </c>
      <c r="AM108" s="273"/>
      <c r="AN108" s="273"/>
      <c r="AO108" s="294"/>
      <c r="AP108" s="273" t="s">
        <v>1019</v>
      </c>
      <c r="AQ108" s="273"/>
      <c r="AR108" s="295" t="s">
        <v>609</v>
      </c>
      <c r="AS108" s="266"/>
      <c r="AT108" s="266"/>
      <c r="AU108" s="266"/>
      <c r="AV108" s="267" t="str">
        <f t="shared" si="4"/>
        <v>2018</v>
      </c>
      <c r="AW108" s="209">
        <v>100</v>
      </c>
      <c r="AX108" s="209">
        <v>100</v>
      </c>
      <c r="AY108" s="210">
        <f>MATCH(A108,'Original Order'!$A$2:$A$317,0)</f>
        <v>100</v>
      </c>
      <c r="AZ108" s="210">
        <f t="shared" si="6"/>
        <v>1</v>
      </c>
    </row>
    <row r="109" spans="1:52">
      <c r="A109" s="268" t="s">
        <v>372</v>
      </c>
      <c r="B109" s="251" t="str">
        <f t="shared" si="3"/>
        <v>5.20</v>
      </c>
      <c r="C109" s="533" t="s">
        <v>333</v>
      </c>
      <c r="D109" s="466"/>
      <c r="E109" s="470"/>
      <c r="F109" s="495"/>
      <c r="G109" s="495"/>
      <c r="H109" s="495"/>
      <c r="I109" s="495"/>
      <c r="J109" s="548"/>
      <c r="K109" s="495"/>
      <c r="L109" s="252"/>
      <c r="M109" s="252" t="s">
        <v>406</v>
      </c>
      <c r="N109" s="253" t="str">
        <f>IFERROR(VLOOKUP(L109,CategoryLog!$A$2:$D$550,3,FALSE),"")</f>
        <v/>
      </c>
      <c r="O109" s="256"/>
      <c r="P109" s="252" t="s">
        <v>406</v>
      </c>
      <c r="Q109" s="253" t="str">
        <f>IFERROR(VLOOKUP(O109,CategoryLog!$A$2:$D$550,3,FALSE),"")</f>
        <v/>
      </c>
      <c r="R109" s="255" t="s">
        <v>487</v>
      </c>
      <c r="S109" s="252" t="s">
        <v>406</v>
      </c>
      <c r="T109" s="253" t="str">
        <f>IFERROR(VLOOKUP(R109,CategoryLog!$A$2:$D$550,3,FALSE),"")</f>
        <v>5.20</v>
      </c>
      <c r="U109" s="298" t="s">
        <v>1257</v>
      </c>
      <c r="V109" s="252" t="s">
        <v>1292</v>
      </c>
      <c r="W109" s="303" t="s">
        <v>1292</v>
      </c>
      <c r="X109" s="253" t="str">
        <f>IFERROR(VLOOKUP(U109,CategoryLog!$A$2:$D$550,3,FALSE),"")</f>
        <v>5.20</v>
      </c>
      <c r="Y109" s="257"/>
      <c r="Z109" s="274"/>
      <c r="AA109" s="274"/>
      <c r="AB109" s="275"/>
      <c r="AC109" s="275"/>
      <c r="AD109" s="275"/>
      <c r="AE109" s="306" t="s">
        <v>996</v>
      </c>
      <c r="AF109" s="275"/>
      <c r="AG109" s="272">
        <v>1</v>
      </c>
      <c r="AH109" s="272"/>
      <c r="AI109" s="273"/>
      <c r="AJ109" s="274"/>
      <c r="AK109" s="273"/>
      <c r="AL109" s="282" t="s">
        <v>1019</v>
      </c>
      <c r="AM109" s="273"/>
      <c r="AN109" s="273"/>
      <c r="AO109" s="273"/>
      <c r="AP109" s="273" t="s">
        <v>1019</v>
      </c>
      <c r="AQ109" s="273"/>
      <c r="AR109" s="276" t="s">
        <v>609</v>
      </c>
      <c r="AS109" s="266"/>
      <c r="AT109" s="266"/>
      <c r="AU109" s="266"/>
      <c r="AV109" s="267" t="str">
        <f t="shared" si="4"/>
        <v>2018</v>
      </c>
      <c r="AW109" s="209">
        <v>101</v>
      </c>
      <c r="AX109" s="209">
        <v>101</v>
      </c>
      <c r="AY109" s="210">
        <f>MATCH(A109,'Original Order'!$A$2:$A$317,0)</f>
        <v>101</v>
      </c>
      <c r="AZ109" s="210">
        <f t="shared" si="6"/>
        <v>1</v>
      </c>
    </row>
    <row r="110" spans="1:52">
      <c r="A110" s="268" t="s">
        <v>651</v>
      </c>
      <c r="B110" s="251" t="str">
        <f t="shared" si="3"/>
        <v>none</v>
      </c>
      <c r="C110" s="533"/>
      <c r="D110" s="466"/>
      <c r="E110" s="470"/>
      <c r="F110" s="495"/>
      <c r="G110" s="495"/>
      <c r="H110" s="495"/>
      <c r="I110" s="495"/>
      <c r="J110" s="548"/>
      <c r="K110" s="495"/>
      <c r="L110" s="297"/>
      <c r="M110" s="252" t="s">
        <v>406</v>
      </c>
      <c r="N110" s="253" t="str">
        <f>IFERROR(VLOOKUP(L110,CategoryLog!$A$2:$D$550,3,FALSE),"")</f>
        <v/>
      </c>
      <c r="O110" s="256"/>
      <c r="P110" s="252" t="s">
        <v>406</v>
      </c>
      <c r="Q110" s="253" t="str">
        <f>IFERROR(VLOOKUP(O110,CategoryLog!$A$2:$D$550,3,FALSE),"")</f>
        <v/>
      </c>
      <c r="R110" s="298"/>
      <c r="S110" s="252" t="s">
        <v>406</v>
      </c>
      <c r="T110" s="253" t="str">
        <f>IFERROR(VLOOKUP(R110,CategoryLog!$A$2:$D$550,3,FALSE),"")</f>
        <v/>
      </c>
      <c r="U110" s="295"/>
      <c r="V110" s="252" t="s">
        <v>406</v>
      </c>
      <c r="W110" s="297"/>
      <c r="X110" s="253" t="str">
        <f>IFERROR(VLOOKUP(U110,CategoryLog!$A$2:$D$550,3,FALSE),"")</f>
        <v/>
      </c>
      <c r="Y110" s="257"/>
      <c r="Z110" s="294"/>
      <c r="AA110" s="294"/>
      <c r="AB110" s="275"/>
      <c r="AC110" s="275"/>
      <c r="AD110" s="340"/>
      <c r="AE110" s="306" t="s">
        <v>996</v>
      </c>
      <c r="AF110" s="275"/>
      <c r="AG110" s="272">
        <v>1</v>
      </c>
      <c r="AH110" s="272"/>
      <c r="AI110" s="273"/>
      <c r="AJ110" s="294"/>
      <c r="AK110" s="294"/>
      <c r="AL110" s="273" t="s">
        <v>1019</v>
      </c>
      <c r="AM110" s="273"/>
      <c r="AN110" s="273"/>
      <c r="AO110" s="294"/>
      <c r="AP110" s="273" t="s">
        <v>1019</v>
      </c>
      <c r="AQ110" s="273"/>
      <c r="AR110" s="295" t="s">
        <v>609</v>
      </c>
      <c r="AS110" s="266"/>
      <c r="AT110" s="266"/>
      <c r="AU110" s="266"/>
      <c r="AV110" s="267" t="str">
        <f t="shared" si="4"/>
        <v>2018</v>
      </c>
      <c r="AW110" s="209">
        <v>102</v>
      </c>
      <c r="AX110" s="209">
        <v>102</v>
      </c>
      <c r="AY110" s="210">
        <f>MATCH(A110,'Original Order'!$A$2:$A$317,0)</f>
        <v>102</v>
      </c>
      <c r="AZ110" s="210">
        <f t="shared" si="6"/>
        <v>1</v>
      </c>
    </row>
    <row r="111" spans="1:52">
      <c r="A111" s="268" t="s">
        <v>531</v>
      </c>
      <c r="B111" s="251" t="str">
        <f t="shared" si="3"/>
        <v>none</v>
      </c>
      <c r="C111" s="533"/>
      <c r="D111" s="466"/>
      <c r="E111" s="470"/>
      <c r="F111" s="495"/>
      <c r="G111" s="495"/>
      <c r="H111" s="495"/>
      <c r="I111" s="495"/>
      <c r="J111" s="548"/>
      <c r="K111" s="495"/>
      <c r="L111" s="288"/>
      <c r="M111" s="252" t="s">
        <v>406</v>
      </c>
      <c r="N111" s="253" t="str">
        <f>IFERROR(VLOOKUP(L111,CategoryLog!$A$2:$D$550,3,FALSE),"")</f>
        <v/>
      </c>
      <c r="O111" s="256"/>
      <c r="P111" s="252" t="s">
        <v>406</v>
      </c>
      <c r="Q111" s="253" t="str">
        <f>IFERROR(VLOOKUP(O111,CategoryLog!$A$2:$D$550,3,FALSE),"")</f>
        <v/>
      </c>
      <c r="R111" s="298"/>
      <c r="S111" s="252" t="s">
        <v>406</v>
      </c>
      <c r="T111" s="253" t="str">
        <f>IFERROR(VLOOKUP(R111,CategoryLog!$A$2:$D$550,3,FALSE),"")</f>
        <v/>
      </c>
      <c r="U111" s="276"/>
      <c r="V111" s="252" t="s">
        <v>406</v>
      </c>
      <c r="W111" s="288"/>
      <c r="X111" s="253" t="str">
        <f>IFERROR(VLOOKUP(U111,CategoryLog!$A$2:$D$550,3,FALSE),"")</f>
        <v/>
      </c>
      <c r="Y111" s="257"/>
      <c r="Z111" s="274"/>
      <c r="AA111" s="274"/>
      <c r="AB111" s="275"/>
      <c r="AC111" s="275"/>
      <c r="AD111" s="275"/>
      <c r="AE111" s="340"/>
      <c r="AF111" s="275"/>
      <c r="AG111" s="307">
        <v>0</v>
      </c>
      <c r="AH111" s="272"/>
      <c r="AI111" s="273"/>
      <c r="AJ111" s="294"/>
      <c r="AK111" s="273"/>
      <c r="AL111" s="273"/>
      <c r="AM111" s="273"/>
      <c r="AN111" s="273"/>
      <c r="AO111" s="273"/>
      <c r="AP111" s="273"/>
      <c r="AQ111" s="273"/>
      <c r="AR111" s="295" t="s">
        <v>609</v>
      </c>
      <c r="AS111" s="266"/>
      <c r="AT111" s="266"/>
      <c r="AU111" s="266"/>
      <c r="AV111" s="267" t="str">
        <f t="shared" si="4"/>
        <v>n/a</v>
      </c>
      <c r="AW111" s="209">
        <v>103</v>
      </c>
      <c r="AX111" s="209">
        <v>103</v>
      </c>
      <c r="AY111" s="210">
        <f>MATCH(A111,'Original Order'!$A$2:$A$317,0)</f>
        <v>103</v>
      </c>
      <c r="AZ111" s="210">
        <f t="shared" si="6"/>
        <v>0</v>
      </c>
    </row>
    <row r="112" spans="1:52" ht="24">
      <c r="A112" s="250" t="s">
        <v>182</v>
      </c>
      <c r="B112" s="251">
        <f t="shared" si="3"/>
        <v>5.27</v>
      </c>
      <c r="C112" s="533" t="s">
        <v>83</v>
      </c>
      <c r="D112" s="466"/>
      <c r="E112" s="470"/>
      <c r="F112" s="495"/>
      <c r="G112" s="495"/>
      <c r="H112" s="495"/>
      <c r="I112" s="495"/>
      <c r="J112" s="549" t="s">
        <v>1569</v>
      </c>
      <c r="K112" s="497" t="s">
        <v>1600</v>
      </c>
      <c r="L112" s="252" t="s">
        <v>216</v>
      </c>
      <c r="M112" s="252" t="s">
        <v>406</v>
      </c>
      <c r="N112" s="253">
        <f>IFERROR(VLOOKUP(L112,CategoryLog!$A$2:$D$550,3,FALSE),"")</f>
        <v>5.27</v>
      </c>
      <c r="O112" s="276" t="s">
        <v>103</v>
      </c>
      <c r="P112" s="252" t="s">
        <v>406</v>
      </c>
      <c r="Q112" s="253">
        <f>IFERROR(VLOOKUP(O112,CategoryLog!$A$2:$D$550,3,FALSE),"")</f>
        <v>5.27</v>
      </c>
      <c r="R112" s="255"/>
      <c r="S112" s="252" t="s">
        <v>406</v>
      </c>
      <c r="T112" s="253" t="str">
        <f>IFERROR(VLOOKUP(R112,CategoryLog!$A$2:$D$550,3,FALSE),"")</f>
        <v/>
      </c>
      <c r="U112" s="256"/>
      <c r="V112" s="252" t="s">
        <v>406</v>
      </c>
      <c r="W112" s="252"/>
      <c r="X112" s="253" t="str">
        <f>IFERROR(VLOOKUP(U112,CategoryLog!$A$2:$D$550,3,FALSE),"")</f>
        <v/>
      </c>
      <c r="Y112" s="257" t="s">
        <v>996</v>
      </c>
      <c r="Z112" s="259"/>
      <c r="AA112" s="259"/>
      <c r="AB112" s="275" t="s">
        <v>996</v>
      </c>
      <c r="AC112" s="283" t="s">
        <v>996</v>
      </c>
      <c r="AD112" s="312"/>
      <c r="AE112" s="312"/>
      <c r="AF112" s="283" t="s">
        <v>996</v>
      </c>
      <c r="AG112" s="281">
        <v>2</v>
      </c>
      <c r="AH112" s="281"/>
      <c r="AI112" s="282"/>
      <c r="AJ112" s="264" t="s">
        <v>1019</v>
      </c>
      <c r="AK112" s="301"/>
      <c r="AL112" s="282"/>
      <c r="AM112" s="282"/>
      <c r="AN112" s="282" t="s">
        <v>1019</v>
      </c>
      <c r="AO112" s="301"/>
      <c r="AP112" s="282"/>
      <c r="AQ112" s="282"/>
      <c r="AR112" s="254" t="s">
        <v>609</v>
      </c>
      <c r="AS112" s="266"/>
      <c r="AT112" s="266"/>
      <c r="AU112" s="266"/>
      <c r="AV112" s="267" t="str">
        <f t="shared" si="4"/>
        <v>2018</v>
      </c>
      <c r="AW112" s="209">
        <v>104</v>
      </c>
      <c r="AX112" s="209">
        <v>158</v>
      </c>
      <c r="AY112" s="210">
        <f>MATCH(A112,'Original Order'!$A$2:$A$317,0)</f>
        <v>104</v>
      </c>
      <c r="AZ112" s="210">
        <f t="shared" si="6"/>
        <v>2</v>
      </c>
    </row>
    <row r="113" spans="1:52" ht="24">
      <c r="A113" s="345" t="s">
        <v>315</v>
      </c>
      <c r="B113" s="251" t="str">
        <f t="shared" si="3"/>
        <v>none</v>
      </c>
      <c r="C113" s="533" t="s">
        <v>170</v>
      </c>
      <c r="D113" s="466"/>
      <c r="E113" s="470"/>
      <c r="F113" s="495"/>
      <c r="G113" s="495"/>
      <c r="H113" s="495"/>
      <c r="I113" s="495"/>
      <c r="J113" s="548"/>
      <c r="K113" s="495"/>
      <c r="L113" s="252" t="s">
        <v>390</v>
      </c>
      <c r="M113" s="252" t="s">
        <v>406</v>
      </c>
      <c r="N113" s="253" t="str">
        <f>IFERROR(VLOOKUP(L113,CategoryLog!$A$2:$D$550,3,FALSE),"")</f>
        <v/>
      </c>
      <c r="O113" s="256" t="s">
        <v>342</v>
      </c>
      <c r="P113" s="252" t="s">
        <v>406</v>
      </c>
      <c r="Q113" s="253" t="str">
        <f>IFERROR(VLOOKUP(O113,CategoryLog!$A$2:$D$550,3,FALSE),"")</f>
        <v/>
      </c>
      <c r="R113" s="255"/>
      <c r="S113" s="252" t="s">
        <v>406</v>
      </c>
      <c r="T113" s="253" t="str">
        <f>IFERROR(VLOOKUP(R113,CategoryLog!$A$2:$D$550,3,FALSE),"")</f>
        <v/>
      </c>
      <c r="U113" s="256"/>
      <c r="V113" s="252" t="s">
        <v>406</v>
      </c>
      <c r="W113" s="252"/>
      <c r="X113" s="253" t="str">
        <f>IFERROR(VLOOKUP(U113,CategoryLog!$A$2:$D$550,3,FALSE),"")</f>
        <v/>
      </c>
      <c r="Y113" s="257"/>
      <c r="Z113" s="259"/>
      <c r="AA113" s="259"/>
      <c r="AB113" s="275"/>
      <c r="AC113" s="346" t="s">
        <v>1019</v>
      </c>
      <c r="AD113" s="347"/>
      <c r="AE113" s="347"/>
      <c r="AF113" s="346" t="s">
        <v>996</v>
      </c>
      <c r="AG113" s="346">
        <v>1</v>
      </c>
      <c r="AH113" s="346"/>
      <c r="AI113" s="348"/>
      <c r="AJ113" s="264" t="s">
        <v>1019</v>
      </c>
      <c r="AK113" s="349"/>
      <c r="AL113" s="348"/>
      <c r="AM113" s="348"/>
      <c r="AN113" s="282" t="s">
        <v>1019</v>
      </c>
      <c r="AO113" s="349"/>
      <c r="AP113" s="348"/>
      <c r="AQ113" s="348"/>
      <c r="AR113" s="254" t="s">
        <v>609</v>
      </c>
      <c r="AS113" s="266"/>
      <c r="AT113" s="266" t="s">
        <v>1052</v>
      </c>
      <c r="AU113" s="266"/>
      <c r="AV113" s="267" t="str">
        <f t="shared" si="4"/>
        <v>2018</v>
      </c>
      <c r="AW113" s="209">
        <v>105</v>
      </c>
      <c r="AX113" s="209">
        <v>208</v>
      </c>
      <c r="AY113" s="210">
        <f>MATCH(A113,'Original Order'!$A$2:$A$317,0)</f>
        <v>105</v>
      </c>
      <c r="AZ113" s="210">
        <f t="shared" si="6"/>
        <v>1</v>
      </c>
    </row>
    <row r="114" spans="1:52" ht="24">
      <c r="A114" s="250" t="s">
        <v>388</v>
      </c>
      <c r="B114" s="251" t="str">
        <f t="shared" si="3"/>
        <v>none</v>
      </c>
      <c r="C114" s="533" t="s">
        <v>170</v>
      </c>
      <c r="D114" s="466"/>
      <c r="E114" s="470"/>
      <c r="F114" s="495"/>
      <c r="G114" s="495"/>
      <c r="H114" s="495"/>
      <c r="I114" s="495"/>
      <c r="J114" s="548"/>
      <c r="K114" s="495"/>
      <c r="L114" s="335" t="s">
        <v>387</v>
      </c>
      <c r="M114" s="252" t="s">
        <v>406</v>
      </c>
      <c r="N114" s="253" t="str">
        <f>IFERROR(VLOOKUP(L114,CategoryLog!$A$2:$D$550,3,FALSE),"")</f>
        <v/>
      </c>
      <c r="O114" s="256" t="s">
        <v>341</v>
      </c>
      <c r="P114" s="252" t="s">
        <v>406</v>
      </c>
      <c r="Q114" s="253" t="str">
        <f>IFERROR(VLOOKUP(O114,CategoryLog!$A$2:$D$550,3,FALSE),"")</f>
        <v/>
      </c>
      <c r="R114" s="255"/>
      <c r="S114" s="252" t="s">
        <v>406</v>
      </c>
      <c r="T114" s="253" t="str">
        <f>IFERROR(VLOOKUP(R114,CategoryLog!$A$2:$D$550,3,FALSE),"")</f>
        <v/>
      </c>
      <c r="U114" s="256"/>
      <c r="V114" s="252" t="s">
        <v>406</v>
      </c>
      <c r="W114" s="252"/>
      <c r="X114" s="253" t="str">
        <f>IFERROR(VLOOKUP(U114,CategoryLog!$A$2:$D$550,3,FALSE),"")</f>
        <v/>
      </c>
      <c r="Y114" s="257"/>
      <c r="Z114" s="259"/>
      <c r="AA114" s="259"/>
      <c r="AB114" s="275"/>
      <c r="AC114" s="283" t="s">
        <v>1019</v>
      </c>
      <c r="AD114" s="312"/>
      <c r="AE114" s="312"/>
      <c r="AF114" s="283" t="s">
        <v>996</v>
      </c>
      <c r="AG114" s="281">
        <v>1</v>
      </c>
      <c r="AH114" s="281"/>
      <c r="AI114" s="282"/>
      <c r="AJ114" s="264" t="s">
        <v>1019</v>
      </c>
      <c r="AK114" s="301"/>
      <c r="AL114" s="282"/>
      <c r="AM114" s="282"/>
      <c r="AN114" s="282" t="s">
        <v>1019</v>
      </c>
      <c r="AO114" s="301"/>
      <c r="AP114" s="282"/>
      <c r="AQ114" s="282"/>
      <c r="AR114" s="254" t="s">
        <v>609</v>
      </c>
      <c r="AS114" s="266"/>
      <c r="AT114" s="266" t="s">
        <v>1052</v>
      </c>
      <c r="AU114" s="266"/>
      <c r="AV114" s="267" t="str">
        <f t="shared" si="4"/>
        <v>2018</v>
      </c>
      <c r="AW114" s="209">
        <v>106</v>
      </c>
      <c r="AX114" s="209">
        <v>207</v>
      </c>
      <c r="AY114" s="210">
        <f>MATCH(A114,'Original Order'!$A$2:$A$317,0)</f>
        <v>106</v>
      </c>
      <c r="AZ114" s="210">
        <f t="shared" si="6"/>
        <v>1</v>
      </c>
    </row>
    <row r="115" spans="1:52">
      <c r="A115" s="268" t="s">
        <v>895</v>
      </c>
      <c r="B115" s="251">
        <f t="shared" si="3"/>
        <v>6.21</v>
      </c>
      <c r="C115" s="533"/>
      <c r="D115" s="466"/>
      <c r="E115" s="470"/>
      <c r="F115" s="495"/>
      <c r="G115" s="495"/>
      <c r="H115" s="495"/>
      <c r="I115" s="495"/>
      <c r="J115" s="548"/>
      <c r="K115" s="495"/>
      <c r="L115" s="288" t="s">
        <v>926</v>
      </c>
      <c r="M115" s="252" t="s">
        <v>406</v>
      </c>
      <c r="N115" s="253" t="str">
        <f>IFERROR(VLOOKUP(L115,CategoryLog!$A$2:$D$550,3,FALSE),"")</f>
        <v/>
      </c>
      <c r="O115" s="289" t="s">
        <v>894</v>
      </c>
      <c r="P115" s="252">
        <v>7</v>
      </c>
      <c r="Q115" s="253">
        <f>IFERROR(VLOOKUP(O115,CategoryLog!$A$2:$D$550,3,FALSE),"")</f>
        <v>6.21</v>
      </c>
      <c r="R115" s="310"/>
      <c r="S115" s="252" t="s">
        <v>406</v>
      </c>
      <c r="T115" s="253" t="str">
        <f>IFERROR(VLOOKUP(R115,CategoryLog!$A$2:$D$550,3,FALSE),"")</f>
        <v/>
      </c>
      <c r="U115" s="290"/>
      <c r="V115" s="252" t="s">
        <v>406</v>
      </c>
      <c r="W115" s="291"/>
      <c r="X115" s="253" t="str">
        <f>IFERROR(VLOOKUP(U115,CategoryLog!$A$2:$D$550,3,FALSE),"")</f>
        <v/>
      </c>
      <c r="Y115" s="257"/>
      <c r="Z115" s="311"/>
      <c r="AA115" s="292"/>
      <c r="AB115" s="275"/>
      <c r="AC115" s="275" t="s">
        <v>996</v>
      </c>
      <c r="AD115" s="340"/>
      <c r="AE115" s="340"/>
      <c r="AF115" s="275"/>
      <c r="AG115" s="272">
        <v>1</v>
      </c>
      <c r="AH115" s="272"/>
      <c r="AI115" s="273"/>
      <c r="AJ115" s="264" t="s">
        <v>1019</v>
      </c>
      <c r="AK115" s="294"/>
      <c r="AL115" s="273"/>
      <c r="AM115" s="273"/>
      <c r="AN115" s="282" t="s">
        <v>1019</v>
      </c>
      <c r="AO115" s="294"/>
      <c r="AP115" s="273"/>
      <c r="AQ115" s="273"/>
      <c r="AR115" s="295" t="s">
        <v>614</v>
      </c>
      <c r="AS115" s="266"/>
      <c r="AT115" s="266"/>
      <c r="AU115" s="266"/>
      <c r="AV115" s="267" t="str">
        <f t="shared" si="4"/>
        <v>2018</v>
      </c>
      <c r="AW115" s="209">
        <v>107</v>
      </c>
      <c r="AX115" s="209">
        <v>156</v>
      </c>
      <c r="AY115" s="210">
        <f>MATCH(A115,'Original Order'!$A$2:$A$317,0)</f>
        <v>107</v>
      </c>
      <c r="AZ115" s="210">
        <f t="shared" si="6"/>
        <v>1</v>
      </c>
    </row>
    <row r="116" spans="1:52">
      <c r="A116" s="250" t="s">
        <v>24</v>
      </c>
      <c r="B116" s="251">
        <f t="shared" si="3"/>
        <v>5.38</v>
      </c>
      <c r="C116" s="533" t="s">
        <v>83</v>
      </c>
      <c r="D116" s="466"/>
      <c r="E116" s="470"/>
      <c r="F116" s="495"/>
      <c r="G116" s="495"/>
      <c r="H116" s="495"/>
      <c r="I116" s="495"/>
      <c r="J116" s="548"/>
      <c r="K116" s="495"/>
      <c r="L116" s="252" t="s">
        <v>225</v>
      </c>
      <c r="M116" s="252" t="s">
        <v>406</v>
      </c>
      <c r="N116" s="253">
        <f>IFERROR(VLOOKUP(L116,CategoryLog!$A$2:$D$550,3,FALSE),"")</f>
        <v>5.38</v>
      </c>
      <c r="O116" s="254"/>
      <c r="P116" s="252" t="s">
        <v>406</v>
      </c>
      <c r="Q116" s="253" t="str">
        <f>IFERROR(VLOOKUP(O116,CategoryLog!$A$2:$D$550,3,FALSE),"")</f>
        <v/>
      </c>
      <c r="R116" s="255"/>
      <c r="S116" s="252" t="s">
        <v>406</v>
      </c>
      <c r="T116" s="253" t="str">
        <f>IFERROR(VLOOKUP(R116,CategoryLog!$A$2:$D$550,3,FALSE),"")</f>
        <v/>
      </c>
      <c r="U116" s="256"/>
      <c r="V116" s="252" t="s">
        <v>406</v>
      </c>
      <c r="W116" s="252"/>
      <c r="X116" s="253" t="str">
        <f>IFERROR(VLOOKUP(U116,CategoryLog!$A$2:$D$550,3,FALSE),"")</f>
        <v/>
      </c>
      <c r="Y116" s="257"/>
      <c r="Z116" s="259"/>
      <c r="AA116" s="259"/>
      <c r="AB116" s="275"/>
      <c r="AC116" s="283"/>
      <c r="AD116" s="312"/>
      <c r="AE116" s="312"/>
      <c r="AF116" s="275"/>
      <c r="AG116" s="307">
        <v>0</v>
      </c>
      <c r="AH116" s="272"/>
      <c r="AI116" s="282"/>
      <c r="AJ116" s="301"/>
      <c r="AK116" s="301"/>
      <c r="AL116" s="282"/>
      <c r="AM116" s="282"/>
      <c r="AN116" s="282"/>
      <c r="AO116" s="301"/>
      <c r="AP116" s="282"/>
      <c r="AQ116" s="282"/>
      <c r="AR116" s="254" t="s">
        <v>609</v>
      </c>
      <c r="AS116" s="266"/>
      <c r="AT116" s="266"/>
      <c r="AU116" s="266"/>
      <c r="AV116" s="267" t="str">
        <f t="shared" si="4"/>
        <v>n/a</v>
      </c>
      <c r="AW116" s="209">
        <v>108</v>
      </c>
      <c r="AX116" s="209">
        <v>108</v>
      </c>
      <c r="AY116" s="210">
        <f>MATCH(A116,'Original Order'!$A$2:$A$317,0)</f>
        <v>108</v>
      </c>
      <c r="AZ116" s="210">
        <f t="shared" si="6"/>
        <v>0</v>
      </c>
    </row>
    <row r="117" spans="1:52">
      <c r="A117" s="268" t="s">
        <v>576</v>
      </c>
      <c r="B117" s="251">
        <f t="shared" si="3"/>
        <v>5.46</v>
      </c>
      <c r="C117" s="533" t="s">
        <v>333</v>
      </c>
      <c r="D117" s="466"/>
      <c r="E117" s="470"/>
      <c r="F117" s="495"/>
      <c r="G117" s="495"/>
      <c r="H117" s="495"/>
      <c r="I117" s="495"/>
      <c r="J117" s="548"/>
      <c r="K117" s="495"/>
      <c r="L117" s="288"/>
      <c r="M117" s="252" t="s">
        <v>406</v>
      </c>
      <c r="N117" s="253" t="str">
        <f>IFERROR(VLOOKUP(L117,CategoryLog!$A$2:$D$550,3,FALSE),"")</f>
        <v/>
      </c>
      <c r="O117" s="256"/>
      <c r="P117" s="252" t="s">
        <v>406</v>
      </c>
      <c r="Q117" s="253" t="str">
        <f>IFERROR(VLOOKUP(O117,CategoryLog!$A$2:$D$550,3,FALSE),"")</f>
        <v/>
      </c>
      <c r="R117" s="298" t="s">
        <v>1261</v>
      </c>
      <c r="S117" s="252" t="s">
        <v>406</v>
      </c>
      <c r="T117" s="253">
        <f>IFERROR(VLOOKUP(R117,CategoryLog!$A$2:$D$550,3,FALSE),"")</f>
        <v>5.46</v>
      </c>
      <c r="U117" s="256"/>
      <c r="V117" s="252" t="s">
        <v>406</v>
      </c>
      <c r="W117" s="252"/>
      <c r="X117" s="253" t="str">
        <f>IFERROR(VLOOKUP(U117,CategoryLog!$A$2:$D$550,3,FALSE),"")</f>
        <v/>
      </c>
      <c r="Y117" s="257"/>
      <c r="Z117" s="259"/>
      <c r="AA117" s="259"/>
      <c r="AB117" s="275"/>
      <c r="AC117" s="275"/>
      <c r="AD117" s="275" t="s">
        <v>996</v>
      </c>
      <c r="AE117" s="340"/>
      <c r="AF117" s="332" t="s">
        <v>996</v>
      </c>
      <c r="AG117" s="333">
        <v>2</v>
      </c>
      <c r="AH117" s="272"/>
      <c r="AI117" s="273"/>
      <c r="AJ117" s="294"/>
      <c r="AK117" s="273"/>
      <c r="AL117" s="273"/>
      <c r="AM117" s="273"/>
      <c r="AN117" s="273"/>
      <c r="AO117" s="273"/>
      <c r="AP117" s="273"/>
      <c r="AQ117" s="273"/>
      <c r="AR117" s="295" t="s">
        <v>609</v>
      </c>
      <c r="AS117" s="266"/>
      <c r="AT117" s="266"/>
      <c r="AU117" s="266"/>
      <c r="AV117" s="267" t="str">
        <f t="shared" si="4"/>
        <v>2018</v>
      </c>
      <c r="AW117" s="209">
        <v>109</v>
      </c>
      <c r="AX117" s="209">
        <v>109</v>
      </c>
      <c r="AY117" s="210">
        <f>MATCH(A117,'Original Order'!$A$2:$A$317,0)</f>
        <v>109</v>
      </c>
      <c r="AZ117" s="210">
        <f t="shared" si="6"/>
        <v>2</v>
      </c>
    </row>
    <row r="118" spans="1:52">
      <c r="A118" s="268" t="s">
        <v>578</v>
      </c>
      <c r="B118" s="251">
        <f t="shared" si="3"/>
        <v>5.44</v>
      </c>
      <c r="C118" s="533" t="s">
        <v>333</v>
      </c>
      <c r="D118" s="466"/>
      <c r="E118" s="470"/>
      <c r="F118" s="495"/>
      <c r="G118" s="495"/>
      <c r="H118" s="495"/>
      <c r="I118" s="495"/>
      <c r="J118" s="548"/>
      <c r="K118" s="495"/>
      <c r="L118" s="288"/>
      <c r="M118" s="252" t="s">
        <v>406</v>
      </c>
      <c r="N118" s="253" t="str">
        <f>IFERROR(VLOOKUP(L118,CategoryLog!$A$2:$D$550,3,FALSE),"")</f>
        <v/>
      </c>
      <c r="O118" s="256"/>
      <c r="P118" s="252" t="s">
        <v>406</v>
      </c>
      <c r="Q118" s="253" t="str">
        <f>IFERROR(VLOOKUP(O118,CategoryLog!$A$2:$D$550,3,FALSE),"")</f>
        <v/>
      </c>
      <c r="R118" s="298" t="s">
        <v>1269</v>
      </c>
      <c r="S118" s="252" t="s">
        <v>406</v>
      </c>
      <c r="T118" s="253">
        <f>IFERROR(VLOOKUP(R118,CategoryLog!$A$2:$D$550,3,FALSE),"")</f>
        <v>5.44</v>
      </c>
      <c r="U118" s="256"/>
      <c r="V118" s="252" t="s">
        <v>406</v>
      </c>
      <c r="W118" s="252"/>
      <c r="X118" s="253" t="str">
        <f>IFERROR(VLOOKUP(U118,CategoryLog!$A$2:$D$550,3,FALSE),"")</f>
        <v/>
      </c>
      <c r="Y118" s="257"/>
      <c r="Z118" s="259"/>
      <c r="AA118" s="259"/>
      <c r="AB118" s="275"/>
      <c r="AC118" s="275"/>
      <c r="AD118" s="275" t="s">
        <v>996</v>
      </c>
      <c r="AE118" s="340"/>
      <c r="AF118" s="275" t="s">
        <v>996</v>
      </c>
      <c r="AG118" s="272">
        <v>2</v>
      </c>
      <c r="AH118" s="272"/>
      <c r="AI118" s="273"/>
      <c r="AJ118" s="294"/>
      <c r="AK118" s="273"/>
      <c r="AL118" s="273"/>
      <c r="AM118" s="273"/>
      <c r="AN118" s="273"/>
      <c r="AO118" s="273"/>
      <c r="AP118" s="273"/>
      <c r="AQ118" s="273"/>
      <c r="AR118" s="295" t="s">
        <v>609</v>
      </c>
      <c r="AS118" s="266"/>
      <c r="AT118" s="266"/>
      <c r="AU118" s="266"/>
      <c r="AV118" s="267" t="str">
        <f t="shared" si="4"/>
        <v>2018</v>
      </c>
      <c r="AW118" s="209">
        <v>110</v>
      </c>
      <c r="AX118" s="209">
        <v>110</v>
      </c>
      <c r="AY118" s="210">
        <f>MATCH(A118,'Original Order'!$A$2:$A$317,0)</f>
        <v>110</v>
      </c>
      <c r="AZ118" s="210">
        <f t="shared" si="6"/>
        <v>2</v>
      </c>
    </row>
    <row r="119" spans="1:52">
      <c r="A119" s="268" t="s">
        <v>580</v>
      </c>
      <c r="B119" s="251">
        <f t="shared" si="3"/>
        <v>5.45</v>
      </c>
      <c r="C119" s="533" t="s">
        <v>333</v>
      </c>
      <c r="D119" s="466"/>
      <c r="E119" s="470"/>
      <c r="F119" s="495"/>
      <c r="G119" s="495"/>
      <c r="H119" s="495"/>
      <c r="I119" s="495"/>
      <c r="J119" s="548"/>
      <c r="K119" s="495"/>
      <c r="L119" s="288"/>
      <c r="M119" s="252" t="s">
        <v>406</v>
      </c>
      <c r="N119" s="253" t="str">
        <f>IFERROR(VLOOKUP(L119,CategoryLog!$A$2:$D$550,3,FALSE),"")</f>
        <v/>
      </c>
      <c r="O119" s="256"/>
      <c r="P119" s="252" t="s">
        <v>406</v>
      </c>
      <c r="Q119" s="253" t="str">
        <f>IFERROR(VLOOKUP(O119,CategoryLog!$A$2:$D$550,3,FALSE),"")</f>
        <v/>
      </c>
      <c r="R119" s="298" t="s">
        <v>1268</v>
      </c>
      <c r="S119" s="252" t="s">
        <v>406</v>
      </c>
      <c r="T119" s="253">
        <f>IFERROR(VLOOKUP(R119,CategoryLog!$A$2:$D$550,3,FALSE),"")</f>
        <v>5.45</v>
      </c>
      <c r="U119" s="256"/>
      <c r="V119" s="252" t="s">
        <v>406</v>
      </c>
      <c r="W119" s="252"/>
      <c r="X119" s="253" t="str">
        <f>IFERROR(VLOOKUP(U119,CategoryLog!$A$2:$D$550,3,FALSE),"")</f>
        <v/>
      </c>
      <c r="Y119" s="257"/>
      <c r="Z119" s="259"/>
      <c r="AA119" s="259"/>
      <c r="AB119" s="275"/>
      <c r="AC119" s="275"/>
      <c r="AD119" s="275" t="s">
        <v>996</v>
      </c>
      <c r="AE119" s="340"/>
      <c r="AF119" s="275" t="s">
        <v>996</v>
      </c>
      <c r="AG119" s="272">
        <v>2</v>
      </c>
      <c r="AH119" s="272"/>
      <c r="AI119" s="273"/>
      <c r="AJ119" s="294"/>
      <c r="AK119" s="273"/>
      <c r="AL119" s="273"/>
      <c r="AM119" s="273"/>
      <c r="AN119" s="273"/>
      <c r="AO119" s="273"/>
      <c r="AP119" s="273"/>
      <c r="AQ119" s="273"/>
      <c r="AR119" s="295" t="s">
        <v>609</v>
      </c>
      <c r="AS119" s="266"/>
      <c r="AT119" s="266"/>
      <c r="AU119" s="266"/>
      <c r="AV119" s="267" t="str">
        <f t="shared" si="4"/>
        <v>2018</v>
      </c>
      <c r="AW119" s="209">
        <v>111</v>
      </c>
      <c r="AX119" s="209">
        <v>111</v>
      </c>
      <c r="AY119" s="210">
        <f>MATCH(A119,'Original Order'!$A$2:$A$317,0)</f>
        <v>111</v>
      </c>
      <c r="AZ119" s="210">
        <f t="shared" si="6"/>
        <v>2</v>
      </c>
    </row>
    <row r="120" spans="1:52">
      <c r="A120" s="342" t="s">
        <v>327</v>
      </c>
      <c r="B120" s="251">
        <f t="shared" si="3"/>
        <v>5.45</v>
      </c>
      <c r="C120" s="533" t="s">
        <v>170</v>
      </c>
      <c r="D120" s="466"/>
      <c r="E120" s="470"/>
      <c r="F120" s="495"/>
      <c r="G120" s="495"/>
      <c r="H120" s="495"/>
      <c r="I120" s="495"/>
      <c r="J120" s="548"/>
      <c r="K120" s="495"/>
      <c r="L120" s="252" t="s">
        <v>406</v>
      </c>
      <c r="M120" s="252" t="s">
        <v>406</v>
      </c>
      <c r="N120" s="253" t="str">
        <f>IFERROR(VLOOKUP(L120,CategoryLog!$A$2:$D$550,3,FALSE),"")</f>
        <v/>
      </c>
      <c r="O120" s="256" t="s">
        <v>120</v>
      </c>
      <c r="P120" s="252" t="s">
        <v>406</v>
      </c>
      <c r="Q120" s="253">
        <f>IFERROR(VLOOKUP(O120,CategoryLog!$A$2:$D$550,3,FALSE),"")</f>
        <v>5.45</v>
      </c>
      <c r="R120" s="255"/>
      <c r="S120" s="252" t="s">
        <v>406</v>
      </c>
      <c r="T120" s="253" t="str">
        <f>IFERROR(VLOOKUP(R120,CategoryLog!$A$2:$D$550,3,FALSE),"")</f>
        <v/>
      </c>
      <c r="U120" s="256"/>
      <c r="V120" s="252" t="s">
        <v>406</v>
      </c>
      <c r="W120" s="252"/>
      <c r="X120" s="253" t="str">
        <f>IFERROR(VLOOKUP(U120,CategoryLog!$A$2:$D$550,3,FALSE),"")</f>
        <v/>
      </c>
      <c r="Y120" s="257"/>
      <c r="Z120" s="259"/>
      <c r="AA120" s="259"/>
      <c r="AB120" s="275"/>
      <c r="AC120" s="275" t="s">
        <v>996</v>
      </c>
      <c r="AD120" s="327"/>
      <c r="AE120" s="327"/>
      <c r="AF120" s="275" t="s">
        <v>996</v>
      </c>
      <c r="AG120" s="272">
        <v>2</v>
      </c>
      <c r="AH120" s="272"/>
      <c r="AI120" s="273"/>
      <c r="AJ120" s="264" t="s">
        <v>1019</v>
      </c>
      <c r="AK120" s="259"/>
      <c r="AL120" s="273"/>
      <c r="AM120" s="273"/>
      <c r="AN120" s="273" t="s">
        <v>1019</v>
      </c>
      <c r="AO120" s="259"/>
      <c r="AP120" s="273"/>
      <c r="AQ120" s="273"/>
      <c r="AR120" s="256" t="s">
        <v>609</v>
      </c>
      <c r="AS120" s="266"/>
      <c r="AT120" s="266"/>
      <c r="AU120" s="266"/>
      <c r="AV120" s="267" t="str">
        <f t="shared" si="4"/>
        <v>2018</v>
      </c>
      <c r="AW120" s="209">
        <v>112</v>
      </c>
      <c r="AX120" s="209">
        <v>7</v>
      </c>
      <c r="AY120" s="210">
        <f>MATCH(A120,'Original Order'!$A$2:$A$317,0)</f>
        <v>112</v>
      </c>
      <c r="AZ120" s="210">
        <f t="shared" si="6"/>
        <v>2</v>
      </c>
    </row>
    <row r="121" spans="1:52" ht="24">
      <c r="A121" s="250" t="s">
        <v>22</v>
      </c>
      <c r="B121" s="251">
        <f t="shared" si="3"/>
        <v>5.1100000000000003</v>
      </c>
      <c r="C121" s="533" t="s">
        <v>83</v>
      </c>
      <c r="D121" s="466"/>
      <c r="E121" s="470"/>
      <c r="F121" s="495"/>
      <c r="G121" s="495"/>
      <c r="H121" s="495"/>
      <c r="I121" s="495"/>
      <c r="J121" s="548"/>
      <c r="K121" s="495"/>
      <c r="L121" s="288" t="s">
        <v>221</v>
      </c>
      <c r="M121" s="252" t="s">
        <v>406</v>
      </c>
      <c r="N121" s="253">
        <f>IFERROR(VLOOKUP(L121,CategoryLog!$A$2:$D$550,3,FALSE),"")</f>
        <v>5.1100000000000003</v>
      </c>
      <c r="O121" s="254"/>
      <c r="P121" s="252" t="s">
        <v>406</v>
      </c>
      <c r="Q121" s="253" t="str">
        <f>IFERROR(VLOOKUP(O121,CategoryLog!$A$2:$D$550,3,FALSE),"")</f>
        <v/>
      </c>
      <c r="R121" s="255" t="s">
        <v>453</v>
      </c>
      <c r="S121" s="252" t="s">
        <v>406</v>
      </c>
      <c r="T121" s="253">
        <f>IFERROR(VLOOKUP(R121,CategoryLog!$A$2:$D$550,3,FALSE),"")</f>
        <v>5.1100000000000003</v>
      </c>
      <c r="U121" s="256"/>
      <c r="V121" s="252" t="s">
        <v>406</v>
      </c>
      <c r="W121" s="252"/>
      <c r="X121" s="253" t="str">
        <f>IFERROR(VLOOKUP(U121,CategoryLog!$A$2:$D$550,3,FALSE),"")</f>
        <v/>
      </c>
      <c r="Y121" s="257"/>
      <c r="Z121" s="259"/>
      <c r="AA121" s="259"/>
      <c r="AB121" s="275" t="s">
        <v>1019</v>
      </c>
      <c r="AC121" s="283"/>
      <c r="AD121" s="283" t="s">
        <v>996</v>
      </c>
      <c r="AE121" s="312"/>
      <c r="AF121" s="283"/>
      <c r="AG121" s="281">
        <v>1</v>
      </c>
      <c r="AH121" s="281"/>
      <c r="AI121" s="282"/>
      <c r="AJ121" s="301"/>
      <c r="AK121" s="282"/>
      <c r="AL121" s="282"/>
      <c r="AM121" s="282"/>
      <c r="AN121" s="282"/>
      <c r="AO121" s="282"/>
      <c r="AP121" s="282"/>
      <c r="AQ121" s="282"/>
      <c r="AR121" s="254" t="s">
        <v>609</v>
      </c>
      <c r="AS121" s="266"/>
      <c r="AT121" s="266"/>
      <c r="AU121" s="266"/>
      <c r="AV121" s="267" t="str">
        <f t="shared" si="4"/>
        <v>2018</v>
      </c>
      <c r="AW121" s="209">
        <v>113</v>
      </c>
      <c r="AX121" s="209">
        <v>113</v>
      </c>
      <c r="AY121" s="210">
        <f>MATCH(A121,'Original Order'!$A$2:$A$317,0)</f>
        <v>113</v>
      </c>
      <c r="AZ121" s="210">
        <f t="shared" si="6"/>
        <v>1</v>
      </c>
    </row>
    <row r="122" spans="1:52">
      <c r="A122" s="250" t="s">
        <v>846</v>
      </c>
      <c r="B122" s="251" t="str">
        <f t="shared" si="3"/>
        <v>5.30</v>
      </c>
      <c r="C122" s="533" t="s">
        <v>170</v>
      </c>
      <c r="D122" s="466"/>
      <c r="E122" s="470"/>
      <c r="F122" s="495"/>
      <c r="G122" s="495"/>
      <c r="H122" s="495"/>
      <c r="I122" s="495"/>
      <c r="J122" s="548"/>
      <c r="K122" s="495"/>
      <c r="L122" s="288" t="s">
        <v>845</v>
      </c>
      <c r="M122" s="252" t="s">
        <v>406</v>
      </c>
      <c r="N122" s="253" t="str">
        <f>IFERROR(VLOOKUP(L122,CategoryLog!$A$2:$D$550,3,FALSE),"")</f>
        <v>5.30</v>
      </c>
      <c r="O122" s="289" t="s">
        <v>845</v>
      </c>
      <c r="P122" s="252" t="s">
        <v>406</v>
      </c>
      <c r="Q122" s="253" t="str">
        <f>IFERROR(VLOOKUP(O122,CategoryLog!$A$2:$D$550,3,FALSE),"")</f>
        <v>5.30</v>
      </c>
      <c r="R122" s="310"/>
      <c r="S122" s="252" t="s">
        <v>406</v>
      </c>
      <c r="T122" s="253" t="str">
        <f>IFERROR(VLOOKUP(R122,CategoryLog!$A$2:$D$550,3,FALSE),"")</f>
        <v/>
      </c>
      <c r="U122" s="290"/>
      <c r="V122" s="252" t="s">
        <v>406</v>
      </c>
      <c r="W122" s="291"/>
      <c r="X122" s="253" t="str">
        <f>IFERROR(VLOOKUP(U122,CategoryLog!$A$2:$D$550,3,FALSE),"")</f>
        <v/>
      </c>
      <c r="Y122" s="257"/>
      <c r="Z122" s="311"/>
      <c r="AA122" s="292"/>
      <c r="AB122" s="275" t="s">
        <v>996</v>
      </c>
      <c r="AC122" s="283" t="s">
        <v>996</v>
      </c>
      <c r="AD122" s="312"/>
      <c r="AE122" s="312"/>
      <c r="AF122" s="283"/>
      <c r="AG122" s="281">
        <v>2</v>
      </c>
      <c r="AH122" s="281"/>
      <c r="AI122" s="282"/>
      <c r="AJ122" s="264" t="s">
        <v>1019</v>
      </c>
      <c r="AK122" s="301"/>
      <c r="AL122" s="282"/>
      <c r="AM122" s="282" t="s">
        <v>996</v>
      </c>
      <c r="AN122" s="282" t="s">
        <v>1019</v>
      </c>
      <c r="AO122" s="301"/>
      <c r="AP122" s="282"/>
      <c r="AQ122" s="282" t="s">
        <v>1075</v>
      </c>
      <c r="AR122" s="295" t="s">
        <v>609</v>
      </c>
      <c r="AS122" s="266"/>
      <c r="AT122" s="266" t="s">
        <v>1053</v>
      </c>
      <c r="AU122" s="266"/>
      <c r="AV122" s="284" t="str">
        <f t="shared" si="4"/>
        <v>2018</v>
      </c>
      <c r="AW122" s="209">
        <v>114</v>
      </c>
      <c r="AX122" s="209">
        <v>23</v>
      </c>
      <c r="AY122" s="210">
        <f>MATCH(A122,'Original Order'!$A$2:$A$317,0)</f>
        <v>114</v>
      </c>
      <c r="AZ122" s="210">
        <f t="shared" si="6"/>
        <v>2</v>
      </c>
    </row>
    <row r="123" spans="1:52">
      <c r="A123" s="250" t="s">
        <v>26</v>
      </c>
      <c r="B123" s="251" t="str">
        <f t="shared" si="3"/>
        <v>5.10</v>
      </c>
      <c r="C123" s="533" t="s">
        <v>83</v>
      </c>
      <c r="D123" s="466"/>
      <c r="E123" s="470"/>
      <c r="F123" s="495"/>
      <c r="G123" s="501" t="s">
        <v>1548</v>
      </c>
      <c r="H123" s="497" t="s">
        <v>1541</v>
      </c>
      <c r="I123" s="497"/>
      <c r="J123" s="549"/>
      <c r="K123" s="497"/>
      <c r="L123" s="480" t="s">
        <v>1511</v>
      </c>
      <c r="M123" s="252" t="s">
        <v>406</v>
      </c>
      <c r="N123" s="253" t="str">
        <f>IFERROR(VLOOKUP(L123,CategoryLog!$A$2:$D$550,3,FALSE),"")</f>
        <v/>
      </c>
      <c r="O123" s="276" t="s">
        <v>107</v>
      </c>
      <c r="P123" s="252" t="s">
        <v>406</v>
      </c>
      <c r="Q123" s="253" t="str">
        <f>IFERROR(VLOOKUP(O123,CategoryLog!$A$2:$D$550,3,FALSE),"")</f>
        <v>5.10</v>
      </c>
      <c r="R123" s="255" t="s">
        <v>454</v>
      </c>
      <c r="S123" s="252" t="s">
        <v>406</v>
      </c>
      <c r="T123" s="253" t="str">
        <f>IFERROR(VLOOKUP(R123,CategoryLog!$A$2:$D$550,3,FALSE),"")</f>
        <v>5.10</v>
      </c>
      <c r="U123" s="256"/>
      <c r="V123" s="252" t="s">
        <v>406</v>
      </c>
      <c r="W123" s="252"/>
      <c r="X123" s="253" t="str">
        <f>IFERROR(VLOOKUP(U123,CategoryLog!$A$2:$D$550,3,FALSE),"")</f>
        <v/>
      </c>
      <c r="Y123" s="257"/>
      <c r="Z123" s="259"/>
      <c r="AA123" s="259"/>
      <c r="AB123" s="275" t="s">
        <v>996</v>
      </c>
      <c r="AC123" s="283" t="s">
        <v>996</v>
      </c>
      <c r="AD123" s="283" t="s">
        <v>996</v>
      </c>
      <c r="AE123" s="312"/>
      <c r="AF123" s="283"/>
      <c r="AG123" s="281">
        <v>3</v>
      </c>
      <c r="AH123" s="281"/>
      <c r="AI123" s="282"/>
      <c r="AJ123" s="264" t="s">
        <v>1019</v>
      </c>
      <c r="AK123" s="282"/>
      <c r="AL123" s="282"/>
      <c r="AM123" s="282"/>
      <c r="AN123" s="282" t="s">
        <v>1019</v>
      </c>
      <c r="AO123" s="282"/>
      <c r="AP123" s="282"/>
      <c r="AQ123" s="282"/>
      <c r="AR123" s="254" t="s">
        <v>609</v>
      </c>
      <c r="AS123" s="266"/>
      <c r="AT123" s="266"/>
      <c r="AU123" s="266"/>
      <c r="AV123" s="267" t="str">
        <f t="shared" si="4"/>
        <v>2018</v>
      </c>
      <c r="AW123" s="209">
        <v>115</v>
      </c>
      <c r="AX123" s="209">
        <v>173</v>
      </c>
      <c r="AY123" s="210">
        <f>MATCH(A123,'Original Order'!$A$2:$A$317,0)</f>
        <v>115</v>
      </c>
      <c r="AZ123" s="210">
        <f t="shared" si="6"/>
        <v>3</v>
      </c>
    </row>
    <row r="124" spans="1:52">
      <c r="A124" s="250" t="s">
        <v>307</v>
      </c>
      <c r="B124" s="251" t="str">
        <f t="shared" si="3"/>
        <v>none</v>
      </c>
      <c r="C124" s="533" t="s">
        <v>170</v>
      </c>
      <c r="D124" s="466"/>
      <c r="E124" s="470"/>
      <c r="F124" s="495"/>
      <c r="G124" s="495"/>
      <c r="H124" s="495"/>
      <c r="I124" s="495"/>
      <c r="J124" s="548"/>
      <c r="K124" s="495"/>
      <c r="L124" s="252" t="s">
        <v>389</v>
      </c>
      <c r="M124" s="252" t="s">
        <v>406</v>
      </c>
      <c r="N124" s="253" t="str">
        <f>IFERROR(VLOOKUP(L124,CategoryLog!$A$2:$D$550,3,FALSE),"")</f>
        <v/>
      </c>
      <c r="O124" s="256" t="s">
        <v>313</v>
      </c>
      <c r="P124" s="252" t="s">
        <v>406</v>
      </c>
      <c r="Q124" s="253" t="str">
        <f>IFERROR(VLOOKUP(O124,CategoryLog!$A$2:$D$550,3,FALSE),"")</f>
        <v/>
      </c>
      <c r="R124" s="255"/>
      <c r="S124" s="252" t="s">
        <v>406</v>
      </c>
      <c r="T124" s="253" t="str">
        <f>IFERROR(VLOOKUP(R124,CategoryLog!$A$2:$D$550,3,FALSE),"")</f>
        <v/>
      </c>
      <c r="U124" s="256"/>
      <c r="V124" s="252" t="s">
        <v>406</v>
      </c>
      <c r="W124" s="252"/>
      <c r="X124" s="253" t="str">
        <f>IFERROR(VLOOKUP(U124,CategoryLog!$A$2:$D$550,3,FALSE),"")</f>
        <v/>
      </c>
      <c r="Y124" s="257"/>
      <c r="Z124" s="259"/>
      <c r="AA124" s="259"/>
      <c r="AB124" s="275"/>
      <c r="AC124" s="283" t="s">
        <v>1019</v>
      </c>
      <c r="AD124" s="312"/>
      <c r="AE124" s="312"/>
      <c r="AF124" s="283"/>
      <c r="AG124" s="341">
        <v>0</v>
      </c>
      <c r="AH124" s="281"/>
      <c r="AI124" s="282" t="s">
        <v>1044</v>
      </c>
      <c r="AJ124" s="264" t="s">
        <v>1019</v>
      </c>
      <c r="AK124" s="301"/>
      <c r="AL124" s="282"/>
      <c r="AM124" s="282"/>
      <c r="AN124" s="282" t="s">
        <v>1019</v>
      </c>
      <c r="AO124" s="301"/>
      <c r="AP124" s="282"/>
      <c r="AQ124" s="264" t="s">
        <v>1074</v>
      </c>
      <c r="AR124" s="254" t="s">
        <v>609</v>
      </c>
      <c r="AS124" s="266"/>
      <c r="AT124" s="266" t="s">
        <v>1054</v>
      </c>
      <c r="AU124" s="266"/>
      <c r="AV124" s="267" t="str">
        <f t="shared" si="4"/>
        <v>n/a</v>
      </c>
      <c r="AW124" s="209">
        <v>116</v>
      </c>
      <c r="AX124" s="209">
        <v>198</v>
      </c>
      <c r="AY124" s="210">
        <f>MATCH(A124,'Original Order'!$A$2:$A$317,0)</f>
        <v>116</v>
      </c>
      <c r="AZ124" s="210">
        <f t="shared" si="6"/>
        <v>0</v>
      </c>
    </row>
    <row r="125" spans="1:52" ht="24">
      <c r="A125" s="268" t="s">
        <v>585</v>
      </c>
      <c r="B125" s="251">
        <f t="shared" si="3"/>
        <v>5.33</v>
      </c>
      <c r="C125" s="533" t="s">
        <v>333</v>
      </c>
      <c r="D125" s="466"/>
      <c r="E125" s="470"/>
      <c r="F125" s="495"/>
      <c r="G125" s="495"/>
      <c r="H125" s="495"/>
      <c r="I125" s="495"/>
      <c r="J125" s="548"/>
      <c r="K125" s="495"/>
      <c r="L125" s="288"/>
      <c r="M125" s="252" t="s">
        <v>406</v>
      </c>
      <c r="N125" s="253" t="str">
        <f>IFERROR(VLOOKUP(L125,CategoryLog!$A$2:$D$550,3,FALSE),"")</f>
        <v/>
      </c>
      <c r="O125" s="256"/>
      <c r="P125" s="252" t="s">
        <v>406</v>
      </c>
      <c r="Q125" s="253" t="str">
        <f>IFERROR(VLOOKUP(O125,CategoryLog!$A$2:$D$550,3,FALSE),"")</f>
        <v/>
      </c>
      <c r="R125" s="298" t="s">
        <v>1273</v>
      </c>
      <c r="S125" s="252" t="s">
        <v>406</v>
      </c>
      <c r="T125" s="253">
        <f>IFERROR(VLOOKUP(R125,CategoryLog!$A$2:$D$550,3,FALSE),"")</f>
        <v>5.33</v>
      </c>
      <c r="U125" s="256"/>
      <c r="V125" s="252" t="s">
        <v>406</v>
      </c>
      <c r="W125" s="252"/>
      <c r="X125" s="253" t="str">
        <f>IFERROR(VLOOKUP(U125,CategoryLog!$A$2:$D$550,3,FALSE),"")</f>
        <v/>
      </c>
      <c r="Y125" s="257"/>
      <c r="Z125" s="259"/>
      <c r="AA125" s="259"/>
      <c r="AB125" s="275"/>
      <c r="AC125" s="275"/>
      <c r="AD125" s="275" t="s">
        <v>996</v>
      </c>
      <c r="AE125" s="340"/>
      <c r="AF125" s="275"/>
      <c r="AG125" s="272">
        <v>1</v>
      </c>
      <c r="AH125" s="272"/>
      <c r="AI125" s="273"/>
      <c r="AJ125" s="294"/>
      <c r="AK125" s="273"/>
      <c r="AL125" s="273"/>
      <c r="AM125" s="273"/>
      <c r="AN125" s="273"/>
      <c r="AO125" s="273"/>
      <c r="AP125" s="273"/>
      <c r="AQ125" s="273"/>
      <c r="AR125" s="295" t="s">
        <v>609</v>
      </c>
      <c r="AS125" s="266"/>
      <c r="AT125" s="266"/>
      <c r="AU125" s="266"/>
      <c r="AV125" s="267" t="str">
        <f t="shared" si="4"/>
        <v>2018</v>
      </c>
      <c r="AW125" s="209">
        <v>117</v>
      </c>
      <c r="AX125" s="209">
        <v>117</v>
      </c>
      <c r="AY125" s="210">
        <f>MATCH(A125,'Original Order'!$A$2:$A$317,0)</f>
        <v>117</v>
      </c>
      <c r="AZ125" s="210">
        <f t="shared" ref="AZ125:AZ156" si="7">AG125</f>
        <v>1</v>
      </c>
    </row>
    <row r="126" spans="1:52">
      <c r="A126" s="250" t="s">
        <v>37</v>
      </c>
      <c r="B126" s="251">
        <f t="shared" si="3"/>
        <v>5.46</v>
      </c>
      <c r="C126" s="533" t="s">
        <v>170</v>
      </c>
      <c r="D126" s="466"/>
      <c r="E126" s="470"/>
      <c r="F126" s="495"/>
      <c r="G126" s="495"/>
      <c r="H126" s="495"/>
      <c r="I126" s="495"/>
      <c r="J126" s="549" t="s">
        <v>1573</v>
      </c>
      <c r="K126" s="497" t="s">
        <v>1599</v>
      </c>
      <c r="L126" s="252" t="s">
        <v>243</v>
      </c>
      <c r="M126" s="252" t="s">
        <v>406</v>
      </c>
      <c r="N126" s="253">
        <f>IFERROR(VLOOKUP(L126,CategoryLog!$A$2:$D$550,3,FALSE),"")</f>
        <v>5.46</v>
      </c>
      <c r="O126" s="256" t="s">
        <v>118</v>
      </c>
      <c r="P126" s="252" t="s">
        <v>406</v>
      </c>
      <c r="Q126" s="253">
        <f>IFERROR(VLOOKUP(O126,CategoryLog!$A$2:$D$550,3,FALSE),"")</f>
        <v>5.46</v>
      </c>
      <c r="R126" s="255"/>
      <c r="S126" s="252" t="s">
        <v>406</v>
      </c>
      <c r="T126" s="253" t="str">
        <f>IFERROR(VLOOKUP(R126,CategoryLog!$A$2:$D$550,3,FALSE),"")</f>
        <v/>
      </c>
      <c r="U126" s="256"/>
      <c r="V126" s="252" t="s">
        <v>406</v>
      </c>
      <c r="W126" s="252"/>
      <c r="X126" s="253" t="str">
        <f>IFERROR(VLOOKUP(U126,CategoryLog!$A$2:$D$550,3,FALSE),"")</f>
        <v/>
      </c>
      <c r="Y126" s="257"/>
      <c r="Z126" s="259"/>
      <c r="AA126" s="259"/>
      <c r="AB126" s="275"/>
      <c r="AC126" s="283" t="s">
        <v>996</v>
      </c>
      <c r="AD126" s="312"/>
      <c r="AE126" s="312"/>
      <c r="AF126" s="283"/>
      <c r="AG126" s="281">
        <v>1</v>
      </c>
      <c r="AH126" s="281"/>
      <c r="AI126" s="282"/>
      <c r="AJ126" s="264" t="s">
        <v>1019</v>
      </c>
      <c r="AK126" s="301"/>
      <c r="AL126" s="282"/>
      <c r="AM126" s="282"/>
      <c r="AN126" s="282" t="s">
        <v>1019</v>
      </c>
      <c r="AO126" s="301"/>
      <c r="AP126" s="282"/>
      <c r="AQ126" s="282"/>
      <c r="AR126" s="254" t="s">
        <v>609</v>
      </c>
      <c r="AS126" s="266"/>
      <c r="AT126" s="266"/>
      <c r="AU126" s="266"/>
      <c r="AV126" s="267" t="str">
        <f t="shared" si="4"/>
        <v>2018</v>
      </c>
      <c r="AW126" s="209">
        <v>118</v>
      </c>
      <c r="AX126" s="209">
        <v>13</v>
      </c>
      <c r="AY126" s="210">
        <f>MATCH(A126,'Original Order'!$A$2:$A$317,0)</f>
        <v>118</v>
      </c>
      <c r="AZ126" s="210">
        <f t="shared" si="7"/>
        <v>1</v>
      </c>
    </row>
    <row r="127" spans="1:52">
      <c r="A127" s="250" t="s">
        <v>171</v>
      </c>
      <c r="B127" s="251">
        <f t="shared" si="3"/>
        <v>5.47</v>
      </c>
      <c r="C127" s="533" t="s">
        <v>83</v>
      </c>
      <c r="D127" s="466"/>
      <c r="E127" s="470"/>
      <c r="F127" s="495"/>
      <c r="G127" s="495"/>
      <c r="H127" s="495"/>
      <c r="I127" s="495"/>
      <c r="J127" s="548"/>
      <c r="K127" s="495"/>
      <c r="L127" s="252" t="s">
        <v>385</v>
      </c>
      <c r="M127" s="252" t="s">
        <v>406</v>
      </c>
      <c r="N127" s="253">
        <f>IFERROR(VLOOKUP(L127,CategoryLog!$A$2:$D$550,3,FALSE),"")</f>
        <v>5.47</v>
      </c>
      <c r="O127" s="256" t="s">
        <v>172</v>
      </c>
      <c r="P127" s="252" t="s">
        <v>406</v>
      </c>
      <c r="Q127" s="253">
        <f>IFERROR(VLOOKUP(O127,CategoryLog!$A$2:$D$550,3,FALSE),"")</f>
        <v>5.47</v>
      </c>
      <c r="R127" s="255"/>
      <c r="S127" s="252" t="s">
        <v>406</v>
      </c>
      <c r="T127" s="253" t="str">
        <f>IFERROR(VLOOKUP(R127,CategoryLog!$A$2:$D$550,3,FALSE),"")</f>
        <v/>
      </c>
      <c r="U127" s="256"/>
      <c r="V127" s="252" t="s">
        <v>406</v>
      </c>
      <c r="W127" s="252"/>
      <c r="X127" s="253" t="str">
        <f>IFERROR(VLOOKUP(U127,CategoryLog!$A$2:$D$550,3,FALSE),"")</f>
        <v/>
      </c>
      <c r="Y127" s="257"/>
      <c r="Z127" s="259"/>
      <c r="AA127" s="259"/>
      <c r="AB127" s="275"/>
      <c r="AC127" s="283" t="s">
        <v>996</v>
      </c>
      <c r="AD127" s="312"/>
      <c r="AE127" s="350" t="s">
        <v>1021</v>
      </c>
      <c r="AF127" s="283" t="s">
        <v>996</v>
      </c>
      <c r="AG127" s="281">
        <v>3</v>
      </c>
      <c r="AH127" s="281"/>
      <c r="AI127" s="282"/>
      <c r="AJ127" s="264" t="s">
        <v>1019</v>
      </c>
      <c r="AK127" s="301"/>
      <c r="AL127" s="282" t="s">
        <v>996</v>
      </c>
      <c r="AM127" s="282"/>
      <c r="AN127" s="282" t="s">
        <v>1019</v>
      </c>
      <c r="AO127" s="301"/>
      <c r="AP127" s="282" t="s">
        <v>996</v>
      </c>
      <c r="AQ127" s="264" t="s">
        <v>1076</v>
      </c>
      <c r="AR127" s="254" t="s">
        <v>609</v>
      </c>
      <c r="AS127" s="266"/>
      <c r="AT127" s="266"/>
      <c r="AU127" s="266"/>
      <c r="AV127" s="284" t="str">
        <f t="shared" si="4"/>
        <v>2018</v>
      </c>
      <c r="AW127" s="209">
        <v>119</v>
      </c>
      <c r="AX127" s="209">
        <v>203</v>
      </c>
      <c r="AY127" s="210">
        <f>MATCH(A127,'Original Order'!$A$2:$A$317,0)</f>
        <v>119</v>
      </c>
      <c r="AZ127" s="210">
        <f t="shared" si="7"/>
        <v>3</v>
      </c>
    </row>
    <row r="128" spans="1:52">
      <c r="A128" s="268" t="s">
        <v>832</v>
      </c>
      <c r="B128" s="251">
        <f t="shared" si="3"/>
        <v>5.47</v>
      </c>
      <c r="C128" s="533" t="s">
        <v>83</v>
      </c>
      <c r="D128" s="466"/>
      <c r="E128" s="470"/>
      <c r="F128" s="495"/>
      <c r="G128" s="497"/>
      <c r="H128" s="497" t="s">
        <v>1542</v>
      </c>
      <c r="I128" s="497"/>
      <c r="J128" s="549"/>
      <c r="K128" s="497"/>
      <c r="L128" s="288" t="s">
        <v>932</v>
      </c>
      <c r="M128" s="252" t="s">
        <v>406</v>
      </c>
      <c r="N128" s="253">
        <f>IFERROR(VLOOKUP(L128,CategoryLog!$A$2:$D$550,3,FALSE),"")</f>
        <v>5.47</v>
      </c>
      <c r="O128" s="256"/>
      <c r="P128" s="252" t="s">
        <v>406</v>
      </c>
      <c r="Q128" s="253" t="str">
        <f>IFERROR(VLOOKUP(O128,CategoryLog!$A$2:$D$550,3,FALSE),"")</f>
        <v/>
      </c>
      <c r="R128" s="498" t="s">
        <v>1529</v>
      </c>
      <c r="S128" s="252">
        <v>0</v>
      </c>
      <c r="T128" s="253" t="str">
        <f>IFERROR(VLOOKUP(R128,CategoryLog!$A$2:$D$550,3,FALSE),"")</f>
        <v/>
      </c>
      <c r="U128" s="290"/>
      <c r="V128" s="252" t="s">
        <v>406</v>
      </c>
      <c r="W128" s="291"/>
      <c r="X128" s="253" t="str">
        <f>IFERROR(VLOOKUP(U128,CategoryLog!$A$2:$D$550,3,FALSE),"")</f>
        <v/>
      </c>
      <c r="Y128" s="257"/>
      <c r="Z128" s="311"/>
      <c r="AA128" s="292"/>
      <c r="AB128" s="275"/>
      <c r="AC128" s="275"/>
      <c r="AD128" s="340"/>
      <c r="AE128" s="340"/>
      <c r="AF128" s="275" t="s">
        <v>996</v>
      </c>
      <c r="AG128" s="272">
        <v>1</v>
      </c>
      <c r="AH128" s="272"/>
      <c r="AI128" s="273"/>
      <c r="AJ128" s="294"/>
      <c r="AK128" s="294"/>
      <c r="AL128" s="273"/>
      <c r="AM128" s="273" t="s">
        <v>996</v>
      </c>
      <c r="AN128" s="273"/>
      <c r="AO128" s="294"/>
      <c r="AP128" s="273"/>
      <c r="AQ128" s="282" t="s">
        <v>1075</v>
      </c>
      <c r="AR128" s="295" t="s">
        <v>609</v>
      </c>
      <c r="AS128" s="266"/>
      <c r="AT128" s="266" t="s">
        <v>1055</v>
      </c>
      <c r="AU128" s="266"/>
      <c r="AV128" s="284" t="str">
        <f t="shared" si="4"/>
        <v>2018</v>
      </c>
      <c r="AW128" s="209">
        <v>120</v>
      </c>
      <c r="AX128" s="209">
        <v>120</v>
      </c>
      <c r="AY128" s="210">
        <f>MATCH(A128,'Original Order'!$A$2:$A$317,0)</f>
        <v>120</v>
      </c>
      <c r="AZ128" s="210">
        <f t="shared" si="7"/>
        <v>1</v>
      </c>
    </row>
    <row r="129" spans="1:52">
      <c r="A129" s="268" t="s">
        <v>589</v>
      </c>
      <c r="B129" s="251">
        <f t="shared" si="3"/>
        <v>5.03</v>
      </c>
      <c r="C129" s="533" t="s">
        <v>351</v>
      </c>
      <c r="D129" s="466"/>
      <c r="E129" s="470"/>
      <c r="F129" s="495"/>
      <c r="G129" s="495"/>
      <c r="H129" s="495"/>
      <c r="I129" s="495"/>
      <c r="J129" s="548"/>
      <c r="K129" s="495"/>
      <c r="L129" s="288"/>
      <c r="M129" s="252" t="s">
        <v>406</v>
      </c>
      <c r="N129" s="253" t="str">
        <f>IFERROR(VLOOKUP(L129,CategoryLog!$A$2:$D$550,3,FALSE),"")</f>
        <v/>
      </c>
      <c r="O129" s="289" t="s">
        <v>893</v>
      </c>
      <c r="P129" s="252" t="s">
        <v>406</v>
      </c>
      <c r="Q129" s="253">
        <f>IFERROR(VLOOKUP(O129,CategoryLog!$A$2:$D$550,3,FALSE),"")</f>
        <v>5.03</v>
      </c>
      <c r="R129" s="298" t="s">
        <v>1271</v>
      </c>
      <c r="S129" s="252" t="s">
        <v>406</v>
      </c>
      <c r="T129" s="253">
        <f>IFERROR(VLOOKUP(R129,CategoryLog!$A$2:$D$550,3,FALSE),"")</f>
        <v>5.03</v>
      </c>
      <c r="U129" s="298" t="s">
        <v>1256</v>
      </c>
      <c r="V129" s="252" t="s">
        <v>1287</v>
      </c>
      <c r="W129" s="303" t="s">
        <v>1287</v>
      </c>
      <c r="X129" s="253">
        <f>IFERROR(VLOOKUP(U129,CategoryLog!$A$2:$D$550,3,FALSE),"")</f>
        <v>5.03</v>
      </c>
      <c r="Y129" s="257"/>
      <c r="Z129" s="274"/>
      <c r="AA129" s="274"/>
      <c r="AB129" s="275"/>
      <c r="AC129" s="275" t="s">
        <v>996</v>
      </c>
      <c r="AD129" s="275" t="s">
        <v>996</v>
      </c>
      <c r="AE129" s="306" t="s">
        <v>996</v>
      </c>
      <c r="AF129" s="275"/>
      <c r="AG129" s="272">
        <v>3</v>
      </c>
      <c r="AH129" s="272"/>
      <c r="AI129" s="273"/>
      <c r="AJ129" s="264" t="s">
        <v>1019</v>
      </c>
      <c r="AK129" s="273"/>
      <c r="AL129" s="273" t="s">
        <v>1019</v>
      </c>
      <c r="AM129" s="273"/>
      <c r="AN129" s="273" t="s">
        <v>1019</v>
      </c>
      <c r="AO129" s="273"/>
      <c r="AP129" s="273" t="s">
        <v>1019</v>
      </c>
      <c r="AQ129" s="273"/>
      <c r="AR129" s="295" t="s">
        <v>609</v>
      </c>
      <c r="AS129" s="266"/>
      <c r="AT129" s="266"/>
      <c r="AU129" s="266"/>
      <c r="AV129" s="267" t="str">
        <f t="shared" si="4"/>
        <v>2018</v>
      </c>
      <c r="AW129" s="209">
        <v>121</v>
      </c>
      <c r="AX129" s="209">
        <v>151</v>
      </c>
      <c r="AY129" s="210">
        <f>MATCH(A129,'Original Order'!$A$2:$A$317,0)</f>
        <v>121</v>
      </c>
      <c r="AZ129" s="210">
        <f t="shared" si="7"/>
        <v>3</v>
      </c>
    </row>
    <row r="130" spans="1:52" ht="24">
      <c r="A130" s="250" t="s">
        <v>30</v>
      </c>
      <c r="B130" s="251">
        <f t="shared" si="3"/>
        <v>5.24</v>
      </c>
      <c r="C130" s="533" t="s">
        <v>170</v>
      </c>
      <c r="D130" s="466"/>
      <c r="E130" s="470"/>
      <c r="F130" s="495"/>
      <c r="G130" s="495"/>
      <c r="H130" s="495"/>
      <c r="I130" s="495"/>
      <c r="J130" s="548"/>
      <c r="K130" s="495"/>
      <c r="L130" s="252" t="s">
        <v>232</v>
      </c>
      <c r="M130" s="252" t="s">
        <v>406</v>
      </c>
      <c r="N130" s="253">
        <f>IFERROR(VLOOKUP(L130,CategoryLog!$A$2:$D$550,3,FALSE),"")</f>
        <v>5.24</v>
      </c>
      <c r="O130" s="256" t="s">
        <v>112</v>
      </c>
      <c r="P130" s="252" t="s">
        <v>406</v>
      </c>
      <c r="Q130" s="253">
        <f>IFERROR(VLOOKUP(O130,CategoryLog!$A$2:$D$550,3,FALSE),"")</f>
        <v>5.24</v>
      </c>
      <c r="R130" s="255"/>
      <c r="S130" s="252" t="s">
        <v>406</v>
      </c>
      <c r="T130" s="253" t="str">
        <f>IFERROR(VLOOKUP(R130,CategoryLog!$A$2:$D$550,3,FALSE),"")</f>
        <v/>
      </c>
      <c r="U130" s="256"/>
      <c r="V130" s="252" t="s">
        <v>406</v>
      </c>
      <c r="W130" s="252"/>
      <c r="X130" s="253" t="str">
        <f>IFERROR(VLOOKUP(U130,CategoryLog!$A$2:$D$550,3,FALSE),"")</f>
        <v/>
      </c>
      <c r="Y130" s="257" t="s">
        <v>996</v>
      </c>
      <c r="Z130" s="259"/>
      <c r="AA130" s="259"/>
      <c r="AB130" s="275" t="s">
        <v>996</v>
      </c>
      <c r="AC130" s="283" t="s">
        <v>996</v>
      </c>
      <c r="AD130" s="312"/>
      <c r="AE130" s="312"/>
      <c r="AF130" s="283" t="s">
        <v>996</v>
      </c>
      <c r="AG130" s="281">
        <v>3</v>
      </c>
      <c r="AH130" s="281"/>
      <c r="AI130" s="282"/>
      <c r="AJ130" s="264" t="s">
        <v>1019</v>
      </c>
      <c r="AK130" s="301"/>
      <c r="AL130" s="282"/>
      <c r="AM130" s="282"/>
      <c r="AN130" s="282" t="s">
        <v>1019</v>
      </c>
      <c r="AO130" s="301"/>
      <c r="AP130" s="282"/>
      <c r="AQ130" s="282"/>
      <c r="AR130" s="254" t="s">
        <v>609</v>
      </c>
      <c r="AS130" s="266"/>
      <c r="AT130" s="266"/>
      <c r="AU130" s="266"/>
      <c r="AV130" s="267" t="str">
        <f t="shared" si="4"/>
        <v>2018</v>
      </c>
      <c r="AW130" s="209">
        <v>122</v>
      </c>
      <c r="AX130" s="209">
        <v>165</v>
      </c>
      <c r="AY130" s="210">
        <f>MATCH(A130,'Original Order'!$A$2:$A$317,0)</f>
        <v>122</v>
      </c>
      <c r="AZ130" s="210">
        <f t="shared" si="7"/>
        <v>3</v>
      </c>
    </row>
    <row r="131" spans="1:52" ht="24">
      <c r="A131" s="250" t="s">
        <v>303</v>
      </c>
      <c r="B131" s="251">
        <f t="shared" si="3"/>
        <v>5.25</v>
      </c>
      <c r="C131" s="533" t="s">
        <v>170</v>
      </c>
      <c r="D131" s="466"/>
      <c r="E131" s="470"/>
      <c r="F131" s="495"/>
      <c r="G131" s="495"/>
      <c r="H131" s="495"/>
      <c r="I131" s="495"/>
      <c r="J131" s="548"/>
      <c r="K131" s="495"/>
      <c r="L131" s="252" t="s">
        <v>218</v>
      </c>
      <c r="M131" s="252" t="s">
        <v>406</v>
      </c>
      <c r="N131" s="253">
        <f>IFERROR(VLOOKUP(L131,CategoryLog!$A$2:$D$550,3,FALSE),"")</f>
        <v>5.25</v>
      </c>
      <c r="O131" s="276" t="s">
        <v>104</v>
      </c>
      <c r="P131" s="252" t="s">
        <v>406</v>
      </c>
      <c r="Q131" s="253">
        <f>IFERROR(VLOOKUP(O131,CategoryLog!$A$2:$D$550,3,FALSE),"")</f>
        <v>5.25</v>
      </c>
      <c r="R131" s="255" t="s">
        <v>452</v>
      </c>
      <c r="S131" s="252" t="s">
        <v>406</v>
      </c>
      <c r="T131" s="253">
        <f>IFERROR(VLOOKUP(R131,CategoryLog!$A$2:$D$550,3,FALSE),"")</f>
        <v>5.25</v>
      </c>
      <c r="U131" s="256"/>
      <c r="V131" s="252" t="s">
        <v>406</v>
      </c>
      <c r="W131" s="252"/>
      <c r="X131" s="253" t="str">
        <f>IFERROR(VLOOKUP(U131,CategoryLog!$A$2:$D$550,3,FALSE),"")</f>
        <v/>
      </c>
      <c r="Y131" s="257" t="s">
        <v>996</v>
      </c>
      <c r="Z131" s="259"/>
      <c r="AA131" s="259"/>
      <c r="AB131" s="275" t="s">
        <v>996</v>
      </c>
      <c r="AC131" s="283" t="s">
        <v>996</v>
      </c>
      <c r="AD131" s="283" t="s">
        <v>996</v>
      </c>
      <c r="AE131" s="312"/>
      <c r="AF131" s="283" t="s">
        <v>996</v>
      </c>
      <c r="AG131" s="281">
        <v>4</v>
      </c>
      <c r="AH131" s="281"/>
      <c r="AI131" s="282"/>
      <c r="AJ131" s="264" t="s">
        <v>1019</v>
      </c>
      <c r="AK131" s="282"/>
      <c r="AL131" s="282"/>
      <c r="AM131" s="282"/>
      <c r="AN131" s="282" t="s">
        <v>1019</v>
      </c>
      <c r="AO131" s="282"/>
      <c r="AP131" s="282"/>
      <c r="AQ131" s="282"/>
      <c r="AR131" s="254" t="s">
        <v>609</v>
      </c>
      <c r="AS131" s="266"/>
      <c r="AT131" s="266"/>
      <c r="AU131" s="266"/>
      <c r="AV131" s="267" t="str">
        <f t="shared" si="4"/>
        <v>2018</v>
      </c>
      <c r="AW131" s="209">
        <v>123</v>
      </c>
      <c r="AX131" s="209">
        <v>164</v>
      </c>
      <c r="AY131" s="210">
        <f>MATCH(A131,'Original Order'!$A$2:$A$317,0)</f>
        <v>123</v>
      </c>
      <c r="AZ131" s="210">
        <f t="shared" si="7"/>
        <v>4</v>
      </c>
    </row>
    <row r="132" spans="1:52">
      <c r="A132" s="268" t="s">
        <v>797</v>
      </c>
      <c r="B132" s="251">
        <f t="shared" si="3"/>
        <v>5.24</v>
      </c>
      <c r="C132" s="533" t="s">
        <v>83</v>
      </c>
      <c r="D132" s="466"/>
      <c r="E132" s="470"/>
      <c r="F132" s="495"/>
      <c r="G132" s="495"/>
      <c r="H132" s="495"/>
      <c r="I132" s="495"/>
      <c r="J132" s="548"/>
      <c r="K132" s="495"/>
      <c r="L132" s="288" t="s">
        <v>930</v>
      </c>
      <c r="M132" s="252" t="s">
        <v>406</v>
      </c>
      <c r="N132" s="253">
        <f>IFERROR(VLOOKUP(L132,CategoryLog!$A$2:$D$550,3,FALSE),"")</f>
        <v>5.24</v>
      </c>
      <c r="O132" s="256"/>
      <c r="P132" s="252" t="s">
        <v>406</v>
      </c>
      <c r="Q132" s="253" t="str">
        <f>IFERROR(VLOOKUP(O132,CategoryLog!$A$2:$D$550,3,FALSE),"")</f>
        <v/>
      </c>
      <c r="R132" s="310"/>
      <c r="S132" s="252" t="s">
        <v>406</v>
      </c>
      <c r="T132" s="253" t="str">
        <f>IFERROR(VLOOKUP(R132,CategoryLog!$A$2:$D$550,3,FALSE),"")</f>
        <v/>
      </c>
      <c r="U132" s="290"/>
      <c r="V132" s="252" t="s">
        <v>406</v>
      </c>
      <c r="W132" s="291"/>
      <c r="X132" s="253" t="str">
        <f>IFERROR(VLOOKUP(U132,CategoryLog!$A$2:$D$550,3,FALSE),"")</f>
        <v/>
      </c>
      <c r="Y132" s="257"/>
      <c r="Z132" s="311"/>
      <c r="AA132" s="292"/>
      <c r="AB132" s="275"/>
      <c r="AC132" s="329"/>
      <c r="AD132" s="330"/>
      <c r="AE132" s="330"/>
      <c r="AF132" s="329" t="s">
        <v>996</v>
      </c>
      <c r="AG132" s="319">
        <v>1</v>
      </c>
      <c r="AH132" s="319"/>
      <c r="AI132" s="320"/>
      <c r="AJ132" s="321"/>
      <c r="AK132" s="321"/>
      <c r="AL132" s="320"/>
      <c r="AM132" s="320"/>
      <c r="AN132" s="320"/>
      <c r="AO132" s="321"/>
      <c r="AP132" s="320"/>
      <c r="AQ132" s="320"/>
      <c r="AR132" s="295" t="s">
        <v>609</v>
      </c>
      <c r="AS132" s="266"/>
      <c r="AT132" s="266"/>
      <c r="AU132" s="266"/>
      <c r="AV132" s="267" t="str">
        <f t="shared" si="4"/>
        <v>2018</v>
      </c>
      <c r="AW132" s="209">
        <v>124</v>
      </c>
      <c r="AX132" s="209">
        <v>124</v>
      </c>
      <c r="AY132" s="210">
        <f>MATCH(A132,'Original Order'!$A$2:$A$317,0)</f>
        <v>124</v>
      </c>
      <c r="AZ132" s="210">
        <f t="shared" si="7"/>
        <v>1</v>
      </c>
    </row>
    <row r="133" spans="1:52" ht="36">
      <c r="A133" s="268" t="s">
        <v>798</v>
      </c>
      <c r="B133" s="251">
        <f t="shared" si="3"/>
        <v>5.39</v>
      </c>
      <c r="C133" s="533" t="s">
        <v>83</v>
      </c>
      <c r="D133" s="466"/>
      <c r="E133" s="470"/>
      <c r="F133" s="495"/>
      <c r="G133" s="495"/>
      <c r="H133" s="495"/>
      <c r="I133" s="495"/>
      <c r="J133" s="548"/>
      <c r="K133" s="495"/>
      <c r="L133" s="288" t="s">
        <v>929</v>
      </c>
      <c r="M133" s="252" t="s">
        <v>406</v>
      </c>
      <c r="N133" s="253">
        <f>IFERROR(VLOOKUP(L133,CategoryLog!$A$2:$D$550,3,FALSE),"")</f>
        <v>5.39</v>
      </c>
      <c r="O133" s="256"/>
      <c r="P133" s="252" t="s">
        <v>406</v>
      </c>
      <c r="Q133" s="253" t="str">
        <f>IFERROR(VLOOKUP(O133,CategoryLog!$A$2:$D$550,3,FALSE),"")</f>
        <v/>
      </c>
      <c r="R133" s="310"/>
      <c r="S133" s="252" t="s">
        <v>406</v>
      </c>
      <c r="T133" s="253" t="str">
        <f>IFERROR(VLOOKUP(R133,CategoryLog!$A$2:$D$550,3,FALSE),"")</f>
        <v/>
      </c>
      <c r="U133" s="290"/>
      <c r="V133" s="252" t="s">
        <v>406</v>
      </c>
      <c r="W133" s="291"/>
      <c r="X133" s="253" t="str">
        <f>IFERROR(VLOOKUP(U133,CategoryLog!$A$2:$D$550,3,FALSE),"")</f>
        <v/>
      </c>
      <c r="Y133" s="257"/>
      <c r="Z133" s="311"/>
      <c r="AA133" s="292"/>
      <c r="AB133" s="275"/>
      <c r="AC133" s="329"/>
      <c r="AD133" s="330"/>
      <c r="AE133" s="330"/>
      <c r="AF133" s="329" t="s">
        <v>996</v>
      </c>
      <c r="AG133" s="319">
        <v>1</v>
      </c>
      <c r="AH133" s="319"/>
      <c r="AI133" s="320"/>
      <c r="AJ133" s="321"/>
      <c r="AK133" s="321"/>
      <c r="AL133" s="320"/>
      <c r="AM133" s="320"/>
      <c r="AN133" s="320"/>
      <c r="AO133" s="321"/>
      <c r="AP133" s="320"/>
      <c r="AQ133" s="320"/>
      <c r="AR133" s="295" t="s">
        <v>609</v>
      </c>
      <c r="AS133" s="266"/>
      <c r="AT133" s="266"/>
      <c r="AU133" s="266"/>
      <c r="AV133" s="267" t="str">
        <f t="shared" si="4"/>
        <v>2018</v>
      </c>
      <c r="AW133" s="209">
        <v>125</v>
      </c>
      <c r="AX133" s="209">
        <v>125</v>
      </c>
      <c r="AY133" s="210">
        <f>MATCH(A133,'Original Order'!$A$2:$A$317,0)</f>
        <v>125</v>
      </c>
      <c r="AZ133" s="210">
        <f t="shared" si="7"/>
        <v>1</v>
      </c>
    </row>
    <row r="134" spans="1:52">
      <c r="A134" s="351" t="s">
        <v>840</v>
      </c>
      <c r="B134" s="251">
        <f t="shared" si="3"/>
        <v>5.15</v>
      </c>
      <c r="C134" s="533" t="s">
        <v>170</v>
      </c>
      <c r="D134" s="466"/>
      <c r="E134" s="470"/>
      <c r="F134" s="495"/>
      <c r="G134" s="495"/>
      <c r="H134" s="495"/>
      <c r="I134" s="495"/>
      <c r="J134" s="548"/>
      <c r="K134" s="495"/>
      <c r="L134" s="288" t="s">
        <v>839</v>
      </c>
      <c r="M134" s="252" t="s">
        <v>406</v>
      </c>
      <c r="N134" s="253">
        <f>IFERROR(VLOOKUP(L134,CategoryLog!$A$2:$D$550,3,FALSE),"")</f>
        <v>5.15</v>
      </c>
      <c r="O134" s="289" t="s">
        <v>839</v>
      </c>
      <c r="P134" s="252" t="s">
        <v>406</v>
      </c>
      <c r="Q134" s="253">
        <f>IFERROR(VLOOKUP(O134,CategoryLog!$A$2:$D$550,3,FALSE),"")</f>
        <v>5.15</v>
      </c>
      <c r="R134" s="310"/>
      <c r="S134" s="252" t="s">
        <v>406</v>
      </c>
      <c r="T134" s="253" t="str">
        <f>IFERROR(VLOOKUP(R134,CategoryLog!$A$2:$D$550,3,FALSE),"")</f>
        <v/>
      </c>
      <c r="U134" s="290"/>
      <c r="V134" s="252" t="s">
        <v>406</v>
      </c>
      <c r="W134" s="291"/>
      <c r="X134" s="253" t="str">
        <f>IFERROR(VLOOKUP(U134,CategoryLog!$A$2:$D$550,3,FALSE),"")</f>
        <v/>
      </c>
      <c r="Y134" s="257"/>
      <c r="Z134" s="311"/>
      <c r="AA134" s="292"/>
      <c r="AB134" s="275" t="s">
        <v>996</v>
      </c>
      <c r="AC134" s="329" t="s">
        <v>996</v>
      </c>
      <c r="AD134" s="330"/>
      <c r="AE134" s="330"/>
      <c r="AF134" s="329"/>
      <c r="AG134" s="319">
        <v>2</v>
      </c>
      <c r="AH134" s="319"/>
      <c r="AI134" s="320"/>
      <c r="AJ134" s="264" t="s">
        <v>1019</v>
      </c>
      <c r="AK134" s="321"/>
      <c r="AL134" s="320"/>
      <c r="AM134" s="320"/>
      <c r="AN134" s="320" t="s">
        <v>1019</v>
      </c>
      <c r="AO134" s="321"/>
      <c r="AP134" s="320"/>
      <c r="AQ134" s="320"/>
      <c r="AR134" s="295" t="s">
        <v>609</v>
      </c>
      <c r="AS134" s="266"/>
      <c r="AT134" s="266"/>
      <c r="AU134" s="266"/>
      <c r="AV134" s="267" t="str">
        <f t="shared" si="4"/>
        <v>2018</v>
      </c>
      <c r="AW134" s="209">
        <v>126</v>
      </c>
      <c r="AX134" s="209">
        <v>18</v>
      </c>
      <c r="AY134" s="210">
        <f>MATCH(A134,'Original Order'!$A$2:$A$317,0)</f>
        <v>126</v>
      </c>
      <c r="AZ134" s="210">
        <f t="shared" si="7"/>
        <v>2</v>
      </c>
    </row>
    <row r="135" spans="1:52">
      <c r="A135" s="322" t="s">
        <v>336</v>
      </c>
      <c r="B135" s="251" t="str">
        <f t="shared" si="3"/>
        <v>5.40</v>
      </c>
      <c r="C135" s="533" t="s">
        <v>170</v>
      </c>
      <c r="D135" s="466"/>
      <c r="E135" s="470"/>
      <c r="F135" s="495"/>
      <c r="G135" s="495"/>
      <c r="H135" s="495"/>
      <c r="I135" s="495"/>
      <c r="J135" s="548"/>
      <c r="K135" s="495"/>
      <c r="L135" s="252" t="s">
        <v>393</v>
      </c>
      <c r="M135" s="252" t="s">
        <v>406</v>
      </c>
      <c r="N135" s="253" t="str">
        <f>IFERROR(VLOOKUP(L135,CategoryLog!$A$2:$D$550,3,FALSE),"")</f>
        <v>5.40</v>
      </c>
      <c r="O135" s="254" t="s">
        <v>314</v>
      </c>
      <c r="P135" s="252" t="s">
        <v>406</v>
      </c>
      <c r="Q135" s="253" t="str">
        <f>IFERROR(VLOOKUP(O135,CategoryLog!$A$2:$D$550,3,FALSE),"")</f>
        <v>5.40</v>
      </c>
      <c r="R135" s="255"/>
      <c r="S135" s="252" t="s">
        <v>406</v>
      </c>
      <c r="T135" s="253" t="str">
        <f>IFERROR(VLOOKUP(R135,CategoryLog!$A$2:$D$550,3,FALSE),"")</f>
        <v/>
      </c>
      <c r="U135" s="256"/>
      <c r="V135" s="252" t="s">
        <v>406</v>
      </c>
      <c r="W135" s="252"/>
      <c r="X135" s="253" t="str">
        <f>IFERROR(VLOOKUP(U135,CategoryLog!$A$2:$D$550,3,FALSE),"")</f>
        <v/>
      </c>
      <c r="Y135" s="257" t="s">
        <v>996</v>
      </c>
      <c r="Z135" s="259"/>
      <c r="AA135" s="259"/>
      <c r="AB135" s="275"/>
      <c r="AC135" s="329" t="s">
        <v>996</v>
      </c>
      <c r="AD135" s="330"/>
      <c r="AE135" s="330"/>
      <c r="AF135" s="329" t="s">
        <v>996</v>
      </c>
      <c r="AG135" s="319">
        <v>2</v>
      </c>
      <c r="AH135" s="319"/>
      <c r="AI135" s="320"/>
      <c r="AJ135" s="264" t="s">
        <v>1019</v>
      </c>
      <c r="AK135" s="321"/>
      <c r="AL135" s="320"/>
      <c r="AM135" s="320"/>
      <c r="AN135" s="320" t="s">
        <v>1019</v>
      </c>
      <c r="AO135" s="321"/>
      <c r="AP135" s="320"/>
      <c r="AQ135" s="320"/>
      <c r="AR135" s="254" t="s">
        <v>609</v>
      </c>
      <c r="AS135" s="266"/>
      <c r="AT135" s="266"/>
      <c r="AU135" s="266"/>
      <c r="AV135" s="267" t="str">
        <f t="shared" si="4"/>
        <v>2018</v>
      </c>
      <c r="AW135" s="209">
        <v>127</v>
      </c>
      <c r="AX135" s="209">
        <v>201</v>
      </c>
      <c r="AY135" s="210">
        <f>MATCH(A135,'Original Order'!$A$2:$A$317,0)</f>
        <v>127</v>
      </c>
      <c r="AZ135" s="210">
        <f t="shared" si="7"/>
        <v>2</v>
      </c>
    </row>
    <row r="136" spans="1:52" ht="24">
      <c r="A136" s="268" t="s">
        <v>810</v>
      </c>
      <c r="B136" s="251">
        <f t="shared" si="3"/>
        <v>5.14</v>
      </c>
      <c r="C136" s="533" t="s">
        <v>83</v>
      </c>
      <c r="D136" s="466"/>
      <c r="E136" s="470"/>
      <c r="F136" s="495"/>
      <c r="G136" s="495"/>
      <c r="H136" s="495"/>
      <c r="I136" s="495"/>
      <c r="J136" s="549" t="s">
        <v>1575</v>
      </c>
      <c r="K136" s="497"/>
      <c r="L136" s="288" t="s">
        <v>931</v>
      </c>
      <c r="M136" s="252" t="s">
        <v>406</v>
      </c>
      <c r="N136" s="253">
        <f>IFERROR(VLOOKUP(L136,CategoryLog!$A$2:$D$550,3,FALSE),"")</f>
        <v>5.14</v>
      </c>
      <c r="O136" s="256"/>
      <c r="P136" s="252" t="s">
        <v>406</v>
      </c>
      <c r="Q136" s="253" t="str">
        <f>IFERROR(VLOOKUP(O136,CategoryLog!$A$2:$D$550,3,FALSE),"")</f>
        <v/>
      </c>
      <c r="R136" s="310"/>
      <c r="S136" s="252" t="s">
        <v>406</v>
      </c>
      <c r="T136" s="253" t="str">
        <f>IFERROR(VLOOKUP(R136,CategoryLog!$A$2:$D$550,3,FALSE),"")</f>
        <v/>
      </c>
      <c r="U136" s="290"/>
      <c r="V136" s="252" t="s">
        <v>406</v>
      </c>
      <c r="W136" s="291"/>
      <c r="X136" s="253" t="str">
        <f>IFERROR(VLOOKUP(U136,CategoryLog!$A$2:$D$550,3,FALSE),"")</f>
        <v/>
      </c>
      <c r="Y136" s="257"/>
      <c r="Z136" s="311"/>
      <c r="AA136" s="292"/>
      <c r="AB136" s="275"/>
      <c r="AC136" s="329"/>
      <c r="AD136" s="330"/>
      <c r="AE136" s="330"/>
      <c r="AF136" s="329" t="s">
        <v>996</v>
      </c>
      <c r="AG136" s="319">
        <v>1</v>
      </c>
      <c r="AH136" s="319"/>
      <c r="AI136" s="320"/>
      <c r="AJ136" s="321"/>
      <c r="AK136" s="321"/>
      <c r="AL136" s="320"/>
      <c r="AM136" s="320"/>
      <c r="AN136" s="320"/>
      <c r="AO136" s="321"/>
      <c r="AP136" s="320"/>
      <c r="AQ136" s="320"/>
      <c r="AR136" s="295" t="s">
        <v>609</v>
      </c>
      <c r="AS136" s="266"/>
      <c r="AT136" s="266"/>
      <c r="AU136" s="266"/>
      <c r="AV136" s="267" t="str">
        <f t="shared" si="4"/>
        <v>2018</v>
      </c>
      <c r="AW136" s="209">
        <v>128</v>
      </c>
      <c r="AX136" s="209">
        <v>128</v>
      </c>
      <c r="AY136" s="210">
        <f>MATCH(A136,'Original Order'!$A$2:$A$317,0)</f>
        <v>128</v>
      </c>
      <c r="AZ136" s="210">
        <f t="shared" si="7"/>
        <v>1</v>
      </c>
    </row>
    <row r="137" spans="1:52">
      <c r="A137" s="250" t="s">
        <v>38</v>
      </c>
      <c r="B137" s="251">
        <f t="shared" ref="B137:B200" si="8">IF(N137="",IF(Q137="",IF(T137="",IF(X137="","none",X137),T137),Q137),N137)</f>
        <v>5.41</v>
      </c>
      <c r="C137" s="533" t="s">
        <v>170</v>
      </c>
      <c r="D137" s="466"/>
      <c r="E137" s="470"/>
      <c r="F137" s="495"/>
      <c r="G137" s="495"/>
      <c r="H137" s="495"/>
      <c r="I137" s="495"/>
      <c r="J137" s="549" t="s">
        <v>1576</v>
      </c>
      <c r="K137" s="497"/>
      <c r="L137" s="252" t="s">
        <v>244</v>
      </c>
      <c r="M137" s="252" t="s">
        <v>406</v>
      </c>
      <c r="N137" s="253">
        <f>IFERROR(VLOOKUP(L137,CategoryLog!$A$2:$D$550,3,FALSE),"")</f>
        <v>5.41</v>
      </c>
      <c r="O137" s="256" t="s">
        <v>111</v>
      </c>
      <c r="P137" s="252" t="s">
        <v>406</v>
      </c>
      <c r="Q137" s="253">
        <f>IFERROR(VLOOKUP(O137,CategoryLog!$A$2:$D$550,3,FALSE),"")</f>
        <v>5.41</v>
      </c>
      <c r="R137" s="255"/>
      <c r="S137" s="252" t="s">
        <v>406</v>
      </c>
      <c r="T137" s="253" t="str">
        <f>IFERROR(VLOOKUP(R137,CategoryLog!$A$2:$D$550,3,FALSE),"")</f>
        <v/>
      </c>
      <c r="U137" s="256"/>
      <c r="V137" s="252" t="s">
        <v>406</v>
      </c>
      <c r="W137" s="252"/>
      <c r="X137" s="253" t="str">
        <f>IFERROR(VLOOKUP(U137,CategoryLog!$A$2:$D$550,3,FALSE),"")</f>
        <v/>
      </c>
      <c r="Y137" s="257" t="s">
        <v>996</v>
      </c>
      <c r="Z137" s="259"/>
      <c r="AA137" s="259"/>
      <c r="AB137" s="275" t="s">
        <v>996</v>
      </c>
      <c r="AC137" s="283" t="s">
        <v>996</v>
      </c>
      <c r="AD137" s="312"/>
      <c r="AE137" s="312"/>
      <c r="AF137" s="283" t="s">
        <v>996</v>
      </c>
      <c r="AG137" s="281">
        <v>3</v>
      </c>
      <c r="AH137" s="281"/>
      <c r="AI137" s="282"/>
      <c r="AJ137" s="264" t="s">
        <v>1019</v>
      </c>
      <c r="AK137" s="301"/>
      <c r="AL137" s="282"/>
      <c r="AM137" s="282"/>
      <c r="AN137" s="282" t="s">
        <v>1019</v>
      </c>
      <c r="AO137" s="301"/>
      <c r="AP137" s="282"/>
      <c r="AQ137" s="282"/>
      <c r="AR137" s="254" t="s">
        <v>609</v>
      </c>
      <c r="AS137" s="266"/>
      <c r="AT137" s="266"/>
      <c r="AU137" s="266"/>
      <c r="AV137" s="267" t="str">
        <f t="shared" si="4"/>
        <v>2018</v>
      </c>
      <c r="AW137" s="209">
        <v>129</v>
      </c>
      <c r="AX137" s="209">
        <v>157</v>
      </c>
      <c r="AY137" s="210">
        <f>MATCH(A137,'Original Order'!$A$2:$A$317,0)</f>
        <v>129</v>
      </c>
      <c r="AZ137" s="210">
        <f t="shared" si="7"/>
        <v>3</v>
      </c>
    </row>
    <row r="138" spans="1:52" ht="36">
      <c r="A138" s="268" t="s">
        <v>811</v>
      </c>
      <c r="B138" s="251" t="str">
        <f t="shared" si="8"/>
        <v>none</v>
      </c>
      <c r="C138" s="533" t="s">
        <v>83</v>
      </c>
      <c r="D138" s="466"/>
      <c r="E138" s="470"/>
      <c r="F138" s="495"/>
      <c r="G138" s="495"/>
      <c r="H138" s="495"/>
      <c r="I138" s="495"/>
      <c r="J138" s="548"/>
      <c r="K138" s="495"/>
      <c r="L138" s="288" t="s">
        <v>925</v>
      </c>
      <c r="M138" s="252" t="s">
        <v>406</v>
      </c>
      <c r="N138" s="253" t="str">
        <f>IFERROR(VLOOKUP(L138,CategoryLog!$A$2:$D$550,3,FALSE),"")</f>
        <v/>
      </c>
      <c r="O138" s="256"/>
      <c r="P138" s="252" t="s">
        <v>406</v>
      </c>
      <c r="Q138" s="253" t="str">
        <f>IFERROR(VLOOKUP(O138,CategoryLog!$A$2:$D$550,3,FALSE),"")</f>
        <v/>
      </c>
      <c r="R138" s="310"/>
      <c r="S138" s="252" t="s">
        <v>406</v>
      </c>
      <c r="T138" s="253" t="str">
        <f>IFERROR(VLOOKUP(R138,CategoryLog!$A$2:$D$550,3,FALSE),"")</f>
        <v/>
      </c>
      <c r="U138" s="290"/>
      <c r="V138" s="252" t="s">
        <v>406</v>
      </c>
      <c r="W138" s="291"/>
      <c r="X138" s="253" t="str">
        <f>IFERROR(VLOOKUP(U138,CategoryLog!$A$2:$D$550,3,FALSE),"")</f>
        <v/>
      </c>
      <c r="Y138" s="257"/>
      <c r="Z138" s="311"/>
      <c r="AA138" s="292"/>
      <c r="AB138" s="275"/>
      <c r="AC138" s="329"/>
      <c r="AD138" s="330"/>
      <c r="AE138" s="330"/>
      <c r="AF138" s="329"/>
      <c r="AG138" s="331">
        <v>0</v>
      </c>
      <c r="AH138" s="319"/>
      <c r="AI138" s="320"/>
      <c r="AJ138" s="321"/>
      <c r="AK138" s="321"/>
      <c r="AL138" s="320"/>
      <c r="AM138" s="320"/>
      <c r="AN138" s="320"/>
      <c r="AO138" s="321"/>
      <c r="AP138" s="320"/>
      <c r="AQ138" s="320"/>
      <c r="AR138" s="295" t="s">
        <v>609</v>
      </c>
      <c r="AS138" s="266"/>
      <c r="AT138" s="266" t="s">
        <v>1049</v>
      </c>
      <c r="AU138" s="266"/>
      <c r="AV138" s="313" t="str">
        <f t="shared" ref="AV138:AV201" si="9">IF(Z138="",IF(AG138&gt;0,"2018","n/a"),"2017")</f>
        <v>n/a</v>
      </c>
      <c r="AW138" s="209">
        <v>130</v>
      </c>
      <c r="AX138" s="209">
        <v>130</v>
      </c>
      <c r="AY138" s="210">
        <f>MATCH(A138,'Original Order'!$A$2:$A$317,0)</f>
        <v>130</v>
      </c>
      <c r="AZ138" s="210">
        <f t="shared" si="7"/>
        <v>0</v>
      </c>
    </row>
    <row r="139" spans="1:52" ht="36">
      <c r="A139" s="268" t="s">
        <v>794</v>
      </c>
      <c r="B139" s="251">
        <f t="shared" si="8"/>
        <v>1.17</v>
      </c>
      <c r="C139" s="533" t="s">
        <v>83</v>
      </c>
      <c r="D139" s="466"/>
      <c r="E139" s="470"/>
      <c r="F139" s="495"/>
      <c r="G139" s="495"/>
      <c r="H139" s="495"/>
      <c r="I139" s="495"/>
      <c r="J139" s="548"/>
      <c r="K139" s="495"/>
      <c r="L139" s="288" t="s">
        <v>945</v>
      </c>
      <c r="M139" s="252">
        <v>0</v>
      </c>
      <c r="N139" s="253">
        <f>IFERROR(VLOOKUP(L139,CategoryLog!$A$2:$D$550,3,FALSE),"")</f>
        <v>1.17</v>
      </c>
      <c r="O139" s="256"/>
      <c r="P139" s="252" t="s">
        <v>406</v>
      </c>
      <c r="Q139" s="253" t="str">
        <f>IFERROR(VLOOKUP(O139,CategoryLog!$A$2:$D$550,3,FALSE),"")</f>
        <v/>
      </c>
      <c r="R139" s="310"/>
      <c r="S139" s="252" t="s">
        <v>406</v>
      </c>
      <c r="T139" s="253" t="str">
        <f>IFERROR(VLOOKUP(R139,CategoryLog!$A$2:$D$550,3,FALSE),"")</f>
        <v/>
      </c>
      <c r="U139" s="290"/>
      <c r="V139" s="252" t="s">
        <v>406</v>
      </c>
      <c r="W139" s="291"/>
      <c r="X139" s="253" t="str">
        <f>IFERROR(VLOOKUP(U139,CategoryLog!$A$2:$D$550,3,FALSE),"")</f>
        <v/>
      </c>
      <c r="Y139" s="257"/>
      <c r="Z139" s="311"/>
      <c r="AA139" s="292"/>
      <c r="AB139" s="275"/>
      <c r="AC139" s="346"/>
      <c r="AD139" s="347"/>
      <c r="AE139" s="347"/>
      <c r="AF139" s="346"/>
      <c r="AG139" s="352">
        <v>0</v>
      </c>
      <c r="AH139" s="346"/>
      <c r="AI139" s="348"/>
      <c r="AJ139" s="349"/>
      <c r="AK139" s="349"/>
      <c r="AL139" s="348"/>
      <c r="AM139" s="348"/>
      <c r="AN139" s="348"/>
      <c r="AO139" s="349"/>
      <c r="AP139" s="348"/>
      <c r="AQ139" s="348"/>
      <c r="AR139" s="295" t="s">
        <v>613</v>
      </c>
      <c r="AS139" s="266"/>
      <c r="AT139" s="266" t="s">
        <v>1056</v>
      </c>
      <c r="AU139" s="266"/>
      <c r="AV139" s="267" t="str">
        <f t="shared" si="9"/>
        <v>n/a</v>
      </c>
      <c r="AW139" s="209">
        <v>131</v>
      </c>
      <c r="AX139" s="209">
        <v>131</v>
      </c>
      <c r="AY139" s="210">
        <f>MATCH(A139,'Original Order'!$A$2:$A$317,0)</f>
        <v>131</v>
      </c>
      <c r="AZ139" s="210">
        <f t="shared" si="7"/>
        <v>0</v>
      </c>
    </row>
    <row r="140" spans="1:52" ht="24">
      <c r="A140" s="250" t="s">
        <v>32</v>
      </c>
      <c r="B140" s="251">
        <f t="shared" si="8"/>
        <v>5.07</v>
      </c>
      <c r="C140" s="533" t="s">
        <v>83</v>
      </c>
      <c r="D140" s="466"/>
      <c r="E140" s="470"/>
      <c r="F140" s="495"/>
      <c r="G140" s="495"/>
      <c r="H140" s="495"/>
      <c r="I140" s="495"/>
      <c r="J140" s="549" t="s">
        <v>1579</v>
      </c>
      <c r="K140" s="497"/>
      <c r="L140" s="288" t="s">
        <v>235</v>
      </c>
      <c r="M140" s="252" t="s">
        <v>406</v>
      </c>
      <c r="N140" s="253">
        <f>IFERROR(VLOOKUP(L140,CategoryLog!$A$2:$D$550,3,FALSE),"")</f>
        <v>5.07</v>
      </c>
      <c r="O140" s="254"/>
      <c r="P140" s="252" t="s">
        <v>406</v>
      </c>
      <c r="Q140" s="253" t="str">
        <f>IFERROR(VLOOKUP(O140,CategoryLog!$A$2:$D$550,3,FALSE),"")</f>
        <v/>
      </c>
      <c r="R140" s="255"/>
      <c r="S140" s="252" t="s">
        <v>406</v>
      </c>
      <c r="T140" s="253" t="str">
        <f>IFERROR(VLOOKUP(R140,CategoryLog!$A$2:$D$550,3,FALSE),"")</f>
        <v/>
      </c>
      <c r="U140" s="256"/>
      <c r="V140" s="252" t="s">
        <v>406</v>
      </c>
      <c r="W140" s="252"/>
      <c r="X140" s="253" t="str">
        <f>IFERROR(VLOOKUP(U140,CategoryLog!$A$2:$D$550,3,FALSE),"")</f>
        <v/>
      </c>
      <c r="Y140" s="257"/>
      <c r="Z140" s="259"/>
      <c r="AA140" s="259"/>
      <c r="AB140" s="275"/>
      <c r="AC140" s="283"/>
      <c r="AD140" s="312"/>
      <c r="AE140" s="312"/>
      <c r="AF140" s="283" t="s">
        <v>996</v>
      </c>
      <c r="AG140" s="281">
        <v>1</v>
      </c>
      <c r="AH140" s="281"/>
      <c r="AI140" s="282"/>
      <c r="AJ140" s="301"/>
      <c r="AK140" s="301"/>
      <c r="AL140" s="282"/>
      <c r="AM140" s="282"/>
      <c r="AN140" s="282"/>
      <c r="AO140" s="301"/>
      <c r="AP140" s="282"/>
      <c r="AQ140" s="282"/>
      <c r="AR140" s="254" t="s">
        <v>609</v>
      </c>
      <c r="AS140" s="266"/>
      <c r="AT140" s="266"/>
      <c r="AU140" s="266"/>
      <c r="AV140" s="267" t="str">
        <f t="shared" si="9"/>
        <v>2018</v>
      </c>
      <c r="AW140" s="209">
        <v>132</v>
      </c>
      <c r="AX140" s="209">
        <v>132</v>
      </c>
      <c r="AY140" s="210">
        <f>MATCH(A140,'Original Order'!$A$2:$A$317,0)</f>
        <v>132</v>
      </c>
      <c r="AZ140" s="210">
        <f t="shared" si="7"/>
        <v>1</v>
      </c>
    </row>
    <row r="141" spans="1:52">
      <c r="A141" s="250" t="s">
        <v>33</v>
      </c>
      <c r="B141" s="251">
        <f t="shared" si="8"/>
        <v>5.14</v>
      </c>
      <c r="C141" s="533" t="s">
        <v>83</v>
      </c>
      <c r="D141" s="466"/>
      <c r="E141" s="470"/>
      <c r="F141" s="495"/>
      <c r="G141" s="495"/>
      <c r="H141" s="495"/>
      <c r="I141" s="495"/>
      <c r="J141" s="548"/>
      <c r="K141" s="495"/>
      <c r="L141" s="252" t="s">
        <v>236</v>
      </c>
      <c r="M141" s="252" t="s">
        <v>406</v>
      </c>
      <c r="N141" s="253">
        <f>IFERROR(VLOOKUP(L141,CategoryLog!$A$2:$D$550,3,FALSE),"")</f>
        <v>5.14</v>
      </c>
      <c r="O141" s="254"/>
      <c r="P141" s="252" t="s">
        <v>406</v>
      </c>
      <c r="Q141" s="253" t="str">
        <f>IFERROR(VLOOKUP(O141,CategoryLog!$A$2:$D$550,3,FALSE),"")</f>
        <v/>
      </c>
      <c r="R141" s="255"/>
      <c r="S141" s="252" t="s">
        <v>406</v>
      </c>
      <c r="T141" s="253" t="str">
        <f>IFERROR(VLOOKUP(R141,CategoryLog!$A$2:$D$550,3,FALSE),"")</f>
        <v/>
      </c>
      <c r="U141" s="256"/>
      <c r="V141" s="252" t="s">
        <v>406</v>
      </c>
      <c r="W141" s="252"/>
      <c r="X141" s="253" t="str">
        <f>IFERROR(VLOOKUP(U141,CategoryLog!$A$2:$D$550,3,FALSE),"")</f>
        <v/>
      </c>
      <c r="Y141" s="257"/>
      <c r="Z141" s="259"/>
      <c r="AA141" s="259"/>
      <c r="AB141" s="275" t="s">
        <v>996</v>
      </c>
      <c r="AC141" s="283"/>
      <c r="AD141" s="312"/>
      <c r="AE141" s="312"/>
      <c r="AF141" s="283" t="s">
        <v>996</v>
      </c>
      <c r="AG141" s="281">
        <v>2</v>
      </c>
      <c r="AH141" s="281"/>
      <c r="AI141" s="282"/>
      <c r="AJ141" s="301"/>
      <c r="AK141" s="301"/>
      <c r="AL141" s="282"/>
      <c r="AM141" s="282"/>
      <c r="AN141" s="282"/>
      <c r="AO141" s="301"/>
      <c r="AP141" s="282"/>
      <c r="AQ141" s="282"/>
      <c r="AR141" s="254" t="s">
        <v>609</v>
      </c>
      <c r="AS141" s="266"/>
      <c r="AT141" s="266"/>
      <c r="AU141" s="266"/>
      <c r="AV141" s="267" t="str">
        <f t="shared" si="9"/>
        <v>2018</v>
      </c>
      <c r="AW141" s="209">
        <v>133</v>
      </c>
      <c r="AX141" s="209">
        <v>133</v>
      </c>
      <c r="AY141" s="210">
        <f>MATCH(A141,'Original Order'!$A$2:$A$317,0)</f>
        <v>133</v>
      </c>
      <c r="AZ141" s="210">
        <f t="shared" si="7"/>
        <v>2</v>
      </c>
    </row>
    <row r="142" spans="1:52" ht="24">
      <c r="A142" s="250" t="s">
        <v>186</v>
      </c>
      <c r="B142" s="251">
        <f t="shared" si="8"/>
        <v>5.22</v>
      </c>
      <c r="C142" s="533" t="s">
        <v>170</v>
      </c>
      <c r="D142" s="466"/>
      <c r="E142" s="470"/>
      <c r="F142" s="495"/>
      <c r="G142" s="495"/>
      <c r="H142" s="495"/>
      <c r="I142" s="497" t="s">
        <v>1552</v>
      </c>
      <c r="J142" s="549"/>
      <c r="K142" s="497"/>
      <c r="L142" s="288" t="s">
        <v>233</v>
      </c>
      <c r="M142" s="252" t="s">
        <v>406</v>
      </c>
      <c r="N142" s="253">
        <f>IFERROR(VLOOKUP(L142,CategoryLog!$A$2:$D$550,3,FALSE),"")</f>
        <v>5.22</v>
      </c>
      <c r="O142" s="276" t="s">
        <v>113</v>
      </c>
      <c r="P142" s="252" t="s">
        <v>406</v>
      </c>
      <c r="Q142" s="253">
        <f>IFERROR(VLOOKUP(O142,CategoryLog!$A$2:$D$550,3,FALSE),"")</f>
        <v>5.22</v>
      </c>
      <c r="R142" s="255"/>
      <c r="S142" s="252" t="s">
        <v>406</v>
      </c>
      <c r="T142" s="253" t="str">
        <f>IFERROR(VLOOKUP(R142,CategoryLog!$A$2:$D$550,3,FALSE),"")</f>
        <v/>
      </c>
      <c r="U142" s="256"/>
      <c r="V142" s="252" t="s">
        <v>406</v>
      </c>
      <c r="W142" s="252"/>
      <c r="X142" s="253" t="str">
        <f>IFERROR(VLOOKUP(U142,CategoryLog!$A$2:$D$550,3,FALSE),"")</f>
        <v/>
      </c>
      <c r="Y142" s="257"/>
      <c r="Z142" s="259"/>
      <c r="AA142" s="259"/>
      <c r="AB142" s="275" t="s">
        <v>996</v>
      </c>
      <c r="AC142" s="283" t="s">
        <v>996</v>
      </c>
      <c r="AD142" s="312"/>
      <c r="AE142" s="312"/>
      <c r="AF142" s="283" t="s">
        <v>996</v>
      </c>
      <c r="AG142" s="281">
        <v>3</v>
      </c>
      <c r="AH142" s="281"/>
      <c r="AI142" s="282"/>
      <c r="AJ142" s="264" t="s">
        <v>1019</v>
      </c>
      <c r="AK142" s="301"/>
      <c r="AL142" s="282"/>
      <c r="AM142" s="282" t="s">
        <v>996</v>
      </c>
      <c r="AN142" s="282" t="s">
        <v>996</v>
      </c>
      <c r="AO142" s="301"/>
      <c r="AP142" s="282"/>
      <c r="AQ142" s="282" t="s">
        <v>1075</v>
      </c>
      <c r="AR142" s="254" t="s">
        <v>609</v>
      </c>
      <c r="AS142" s="266"/>
      <c r="AT142" s="266" t="s">
        <v>1057</v>
      </c>
      <c r="AU142" s="266"/>
      <c r="AV142" s="284" t="str">
        <f t="shared" si="9"/>
        <v>2018</v>
      </c>
      <c r="AW142" s="209">
        <v>134</v>
      </c>
      <c r="AX142" s="209">
        <v>175</v>
      </c>
      <c r="AY142" s="210">
        <f>MATCH(A142,'Original Order'!$A$2:$A$317,0)</f>
        <v>134</v>
      </c>
      <c r="AZ142" s="210">
        <f t="shared" si="7"/>
        <v>3</v>
      </c>
    </row>
    <row r="143" spans="1:52" ht="24">
      <c r="A143" s="250" t="s">
        <v>223</v>
      </c>
      <c r="B143" s="251">
        <f t="shared" si="8"/>
        <v>5.23</v>
      </c>
      <c r="C143" s="533" t="s">
        <v>170</v>
      </c>
      <c r="D143" s="466"/>
      <c r="E143" s="470"/>
      <c r="F143" s="495"/>
      <c r="G143" s="495"/>
      <c r="H143" s="495"/>
      <c r="I143" s="495"/>
      <c r="J143" s="548"/>
      <c r="K143" s="495"/>
      <c r="L143" s="252" t="s">
        <v>222</v>
      </c>
      <c r="M143" s="252" t="s">
        <v>406</v>
      </c>
      <c r="N143" s="253">
        <f>IFERROR(VLOOKUP(L143,CategoryLog!$A$2:$D$550,3,FALSE),"")</f>
        <v>5.23</v>
      </c>
      <c r="O143" s="256" t="s">
        <v>117</v>
      </c>
      <c r="P143" s="252" t="s">
        <v>406</v>
      </c>
      <c r="Q143" s="253">
        <f>IFERROR(VLOOKUP(O143,CategoryLog!$A$2:$D$550,3,FALSE),"")</f>
        <v>5.26</v>
      </c>
      <c r="R143" s="255"/>
      <c r="S143" s="252" t="s">
        <v>406</v>
      </c>
      <c r="T143" s="253" t="str">
        <f>IFERROR(VLOOKUP(R143,CategoryLog!$A$2:$D$550,3,FALSE),"")</f>
        <v/>
      </c>
      <c r="U143" s="256"/>
      <c r="V143" s="252" t="s">
        <v>406</v>
      </c>
      <c r="W143" s="252"/>
      <c r="X143" s="253" t="str">
        <f>IFERROR(VLOOKUP(U143,CategoryLog!$A$2:$D$550,3,FALSE),"")</f>
        <v/>
      </c>
      <c r="Y143" s="257"/>
      <c r="Z143" s="259"/>
      <c r="AA143" s="259"/>
      <c r="AB143" s="275" t="s">
        <v>996</v>
      </c>
      <c r="AC143" s="283" t="s">
        <v>996</v>
      </c>
      <c r="AD143" s="312"/>
      <c r="AE143" s="312"/>
      <c r="AF143" s="283" t="s">
        <v>996</v>
      </c>
      <c r="AG143" s="281">
        <v>3</v>
      </c>
      <c r="AH143" s="281"/>
      <c r="AI143" s="282"/>
      <c r="AJ143" s="264" t="s">
        <v>1019</v>
      </c>
      <c r="AK143" s="301"/>
      <c r="AL143" s="282"/>
      <c r="AM143" s="282"/>
      <c r="AN143" s="282" t="s">
        <v>1019</v>
      </c>
      <c r="AO143" s="301"/>
      <c r="AP143" s="282"/>
      <c r="AQ143" s="282"/>
      <c r="AR143" s="254" t="s">
        <v>609</v>
      </c>
      <c r="AS143" s="266"/>
      <c r="AT143" s="266"/>
      <c r="AU143" s="266"/>
      <c r="AV143" s="267" t="str">
        <f t="shared" si="9"/>
        <v>2018</v>
      </c>
      <c r="AW143" s="209">
        <v>135</v>
      </c>
      <c r="AX143" s="209">
        <v>187</v>
      </c>
      <c r="AY143" s="210">
        <f>MATCH(A143,'Original Order'!$A$2:$A$317,0)</f>
        <v>135</v>
      </c>
      <c r="AZ143" s="210">
        <f t="shared" si="7"/>
        <v>3</v>
      </c>
    </row>
    <row r="144" spans="1:52">
      <c r="A144" s="250" t="s">
        <v>152</v>
      </c>
      <c r="B144" s="251">
        <f t="shared" si="8"/>
        <v>5.05</v>
      </c>
      <c r="C144" s="533" t="s">
        <v>83</v>
      </c>
      <c r="D144" s="466"/>
      <c r="E144" s="470"/>
      <c r="F144" s="495"/>
      <c r="G144" s="495"/>
      <c r="H144" s="495"/>
      <c r="I144" s="495"/>
      <c r="J144" s="548"/>
      <c r="K144" s="495"/>
      <c r="L144" s="252" t="s">
        <v>238</v>
      </c>
      <c r="M144" s="252" t="s">
        <v>406</v>
      </c>
      <c r="N144" s="253">
        <f>IFERROR(VLOOKUP(L144,CategoryLog!$A$2:$D$550,3,FALSE),"")</f>
        <v>5.05</v>
      </c>
      <c r="O144" s="254" t="s">
        <v>151</v>
      </c>
      <c r="P144" s="252" t="s">
        <v>406</v>
      </c>
      <c r="Q144" s="253">
        <f>IFERROR(VLOOKUP(O144,CategoryLog!$A$2:$D$550,3,FALSE),"")</f>
        <v>5.05</v>
      </c>
      <c r="R144" s="255"/>
      <c r="S144" s="252" t="s">
        <v>406</v>
      </c>
      <c r="T144" s="253" t="str">
        <f>IFERROR(VLOOKUP(R144,CategoryLog!$A$2:$D$550,3,FALSE),"")</f>
        <v/>
      </c>
      <c r="U144" s="256"/>
      <c r="V144" s="252" t="s">
        <v>406</v>
      </c>
      <c r="W144" s="252"/>
      <c r="X144" s="253" t="str">
        <f>IFERROR(VLOOKUP(U144,CategoryLog!$A$2:$D$550,3,FALSE),"")</f>
        <v/>
      </c>
      <c r="Y144" s="257"/>
      <c r="Z144" s="259"/>
      <c r="AA144" s="259"/>
      <c r="AB144" s="275" t="s">
        <v>1019</v>
      </c>
      <c r="AC144" s="283" t="s">
        <v>1019</v>
      </c>
      <c r="AD144" s="312"/>
      <c r="AE144" s="312"/>
      <c r="AF144" s="283" t="s">
        <v>996</v>
      </c>
      <c r="AG144" s="281">
        <v>1</v>
      </c>
      <c r="AH144" s="281"/>
      <c r="AI144" s="282"/>
      <c r="AJ144" s="264" t="s">
        <v>1019</v>
      </c>
      <c r="AK144" s="301"/>
      <c r="AL144" s="282"/>
      <c r="AM144" s="282" t="s">
        <v>996</v>
      </c>
      <c r="AN144" s="282" t="s">
        <v>1019</v>
      </c>
      <c r="AO144" s="301"/>
      <c r="AP144" s="282"/>
      <c r="AQ144" s="282" t="s">
        <v>1075</v>
      </c>
      <c r="AR144" s="254" t="s">
        <v>609</v>
      </c>
      <c r="AS144" s="266"/>
      <c r="AT144" s="266" t="s">
        <v>1058</v>
      </c>
      <c r="AU144" s="266"/>
      <c r="AV144" s="284" t="str">
        <f t="shared" si="9"/>
        <v>2018</v>
      </c>
      <c r="AW144" s="209">
        <v>136</v>
      </c>
      <c r="AX144" s="209">
        <v>168</v>
      </c>
      <c r="AY144" s="210">
        <f>MATCH(A144,'Original Order'!$A$2:$A$317,0)</f>
        <v>136</v>
      </c>
      <c r="AZ144" s="210">
        <f t="shared" si="7"/>
        <v>1</v>
      </c>
    </row>
    <row r="145" spans="1:52">
      <c r="A145" s="250" t="s">
        <v>191</v>
      </c>
      <c r="B145" s="251">
        <f t="shared" si="8"/>
        <v>5.51</v>
      </c>
      <c r="C145" s="533" t="s">
        <v>170</v>
      </c>
      <c r="D145" s="466"/>
      <c r="E145" s="470"/>
      <c r="F145" s="495"/>
      <c r="G145" s="495"/>
      <c r="H145" s="495"/>
      <c r="I145" s="495"/>
      <c r="J145" s="548"/>
      <c r="K145" s="495"/>
      <c r="L145" s="252" t="s">
        <v>242</v>
      </c>
      <c r="M145" s="252" t="s">
        <v>406</v>
      </c>
      <c r="N145" s="253">
        <f>IFERROR(VLOOKUP(L145,CategoryLog!$A$2:$D$550,3,FALSE),"")</f>
        <v>5.51</v>
      </c>
      <c r="O145" s="254" t="s">
        <v>116</v>
      </c>
      <c r="P145" s="252" t="s">
        <v>406</v>
      </c>
      <c r="Q145" s="253">
        <f>IFERROR(VLOOKUP(O145,CategoryLog!$A$2:$D$550,3,FALSE),"")</f>
        <v>5.51</v>
      </c>
      <c r="R145" s="255"/>
      <c r="S145" s="252" t="s">
        <v>406</v>
      </c>
      <c r="T145" s="253" t="str">
        <f>IFERROR(VLOOKUP(R145,CategoryLog!$A$2:$D$550,3,FALSE),"")</f>
        <v/>
      </c>
      <c r="U145" s="256"/>
      <c r="V145" s="252" t="s">
        <v>406</v>
      </c>
      <c r="W145" s="252"/>
      <c r="X145" s="253" t="str">
        <f>IFERROR(VLOOKUP(U145,CategoryLog!$A$2:$D$550,3,FALSE),"")</f>
        <v/>
      </c>
      <c r="Y145" s="257"/>
      <c r="Z145" s="259"/>
      <c r="AA145" s="259"/>
      <c r="AB145" s="275" t="s">
        <v>996</v>
      </c>
      <c r="AC145" s="283" t="s">
        <v>996</v>
      </c>
      <c r="AD145" s="312"/>
      <c r="AE145" s="312"/>
      <c r="AF145" s="283" t="s">
        <v>996</v>
      </c>
      <c r="AG145" s="281">
        <v>3</v>
      </c>
      <c r="AH145" s="281"/>
      <c r="AI145" s="282"/>
      <c r="AJ145" s="264" t="s">
        <v>1019</v>
      </c>
      <c r="AK145" s="301"/>
      <c r="AL145" s="282"/>
      <c r="AM145" s="282"/>
      <c r="AN145" s="282" t="s">
        <v>1019</v>
      </c>
      <c r="AO145" s="301"/>
      <c r="AP145" s="282"/>
      <c r="AQ145" s="282"/>
      <c r="AR145" s="254" t="s">
        <v>609</v>
      </c>
      <c r="AS145" s="266"/>
      <c r="AT145" s="266" t="s">
        <v>1052</v>
      </c>
      <c r="AU145" s="266"/>
      <c r="AV145" s="267" t="str">
        <f t="shared" si="9"/>
        <v>2018</v>
      </c>
      <c r="AW145" s="209">
        <v>137</v>
      </c>
      <c r="AX145" s="209">
        <v>191</v>
      </c>
      <c r="AY145" s="210">
        <f>MATCH(A145,'Original Order'!$A$2:$A$317,0)</f>
        <v>137</v>
      </c>
      <c r="AZ145" s="210">
        <f t="shared" si="7"/>
        <v>3</v>
      </c>
    </row>
    <row r="146" spans="1:52">
      <c r="A146" s="250" t="s">
        <v>20</v>
      </c>
      <c r="B146" s="251">
        <f t="shared" si="8"/>
        <v>5.17</v>
      </c>
      <c r="C146" s="533" t="s">
        <v>83</v>
      </c>
      <c r="D146" s="466"/>
      <c r="E146" s="470"/>
      <c r="F146" s="495"/>
      <c r="G146" s="495"/>
      <c r="H146" s="495"/>
      <c r="I146" s="495"/>
      <c r="J146" s="549" t="s">
        <v>1571</v>
      </c>
      <c r="K146" s="497" t="s">
        <v>1599</v>
      </c>
      <c r="L146" s="252" t="s">
        <v>215</v>
      </c>
      <c r="M146" s="252" t="s">
        <v>406</v>
      </c>
      <c r="N146" s="253">
        <f>IFERROR(VLOOKUP(L146,CategoryLog!$A$2:$D$550,3,FALSE),"")</f>
        <v>5.17</v>
      </c>
      <c r="O146" s="276" t="s">
        <v>102</v>
      </c>
      <c r="P146" s="252" t="s">
        <v>406</v>
      </c>
      <c r="Q146" s="253">
        <f>IFERROR(VLOOKUP(O146,CategoryLog!$A$2:$D$550,3,FALSE),"")</f>
        <v>5.17</v>
      </c>
      <c r="R146" s="255"/>
      <c r="S146" s="252" t="s">
        <v>406</v>
      </c>
      <c r="T146" s="253" t="str">
        <f>IFERROR(VLOOKUP(R146,CategoryLog!$A$2:$D$550,3,FALSE),"")</f>
        <v/>
      </c>
      <c r="U146" s="256"/>
      <c r="V146" s="252" t="s">
        <v>406</v>
      </c>
      <c r="W146" s="252"/>
      <c r="X146" s="253" t="str">
        <f>IFERROR(VLOOKUP(U146,CategoryLog!$A$2:$D$550,3,FALSE),"")</f>
        <v/>
      </c>
      <c r="Y146" s="257" t="s">
        <v>996</v>
      </c>
      <c r="Z146" s="259"/>
      <c r="AA146" s="259"/>
      <c r="AB146" s="275"/>
      <c r="AC146" s="283" t="s">
        <v>1019</v>
      </c>
      <c r="AD146" s="312"/>
      <c r="AE146" s="312"/>
      <c r="AF146" s="283" t="s">
        <v>996</v>
      </c>
      <c r="AG146" s="281">
        <v>1</v>
      </c>
      <c r="AH146" s="281"/>
      <c r="AI146" s="282"/>
      <c r="AJ146" s="264" t="s">
        <v>1019</v>
      </c>
      <c r="AK146" s="301"/>
      <c r="AL146" s="282"/>
      <c r="AM146" s="282"/>
      <c r="AN146" s="282" t="s">
        <v>1019</v>
      </c>
      <c r="AO146" s="301"/>
      <c r="AP146" s="282"/>
      <c r="AQ146" s="282"/>
      <c r="AR146" s="254" t="s">
        <v>609</v>
      </c>
      <c r="AS146" s="266"/>
      <c r="AT146" s="266"/>
      <c r="AU146" s="266"/>
      <c r="AV146" s="267" t="str">
        <f t="shared" si="9"/>
        <v>2018</v>
      </c>
      <c r="AW146" s="209">
        <v>138</v>
      </c>
      <c r="AX146" s="209">
        <v>166</v>
      </c>
      <c r="AY146" s="210">
        <f>MATCH(A146,'Original Order'!$A$2:$A$317,0)</f>
        <v>138</v>
      </c>
      <c r="AZ146" s="210">
        <f t="shared" si="7"/>
        <v>1</v>
      </c>
    </row>
    <row r="147" spans="1:52">
      <c r="A147" s="250" t="s">
        <v>23</v>
      </c>
      <c r="B147" s="251">
        <f t="shared" si="8"/>
        <v>5.34</v>
      </c>
      <c r="C147" s="533" t="s">
        <v>83</v>
      </c>
      <c r="D147" s="466"/>
      <c r="E147" s="470"/>
      <c r="F147" s="495"/>
      <c r="G147" s="495"/>
      <c r="H147" s="495"/>
      <c r="I147" s="495"/>
      <c r="J147" s="548"/>
      <c r="K147" s="495"/>
      <c r="L147" s="252" t="s">
        <v>224</v>
      </c>
      <c r="M147" s="252" t="s">
        <v>406</v>
      </c>
      <c r="N147" s="253">
        <f>IFERROR(VLOOKUP(L147,CategoryLog!$A$2:$D$550,3,FALSE),"")</f>
        <v>5.34</v>
      </c>
      <c r="O147" s="254"/>
      <c r="P147" s="252" t="s">
        <v>406</v>
      </c>
      <c r="Q147" s="253" t="str">
        <f>IFERROR(VLOOKUP(O147,CategoryLog!$A$2:$D$550,3,FALSE),"")</f>
        <v/>
      </c>
      <c r="R147" s="255"/>
      <c r="S147" s="252" t="s">
        <v>406</v>
      </c>
      <c r="T147" s="253" t="str">
        <f>IFERROR(VLOOKUP(R147,CategoryLog!$A$2:$D$550,3,FALSE),"")</f>
        <v/>
      </c>
      <c r="U147" s="256"/>
      <c r="V147" s="252" t="s">
        <v>406</v>
      </c>
      <c r="W147" s="252"/>
      <c r="X147" s="253" t="str">
        <f>IFERROR(VLOOKUP(U147,CategoryLog!$A$2:$D$550,3,FALSE),"")</f>
        <v/>
      </c>
      <c r="Y147" s="257"/>
      <c r="Z147" s="259"/>
      <c r="AA147" s="259"/>
      <c r="AB147" s="275" t="s">
        <v>996</v>
      </c>
      <c r="AC147" s="283"/>
      <c r="AD147" s="312"/>
      <c r="AE147" s="312"/>
      <c r="AF147" s="283" t="s">
        <v>996</v>
      </c>
      <c r="AG147" s="281">
        <v>2</v>
      </c>
      <c r="AH147" s="281"/>
      <c r="AI147" s="282"/>
      <c r="AJ147" s="301"/>
      <c r="AK147" s="301"/>
      <c r="AL147" s="282"/>
      <c r="AM147" s="282"/>
      <c r="AN147" s="282"/>
      <c r="AO147" s="301"/>
      <c r="AP147" s="282"/>
      <c r="AQ147" s="282"/>
      <c r="AR147" s="254" t="s">
        <v>609</v>
      </c>
      <c r="AS147" s="266"/>
      <c r="AT147" s="266" t="s">
        <v>1052</v>
      </c>
      <c r="AU147" s="266"/>
      <c r="AV147" s="267" t="str">
        <f t="shared" si="9"/>
        <v>2018</v>
      </c>
      <c r="AW147" s="209">
        <v>139</v>
      </c>
      <c r="AX147" s="209">
        <v>139</v>
      </c>
      <c r="AY147" s="210">
        <f>MATCH(A147,'Original Order'!$A$2:$A$317,0)</f>
        <v>139</v>
      </c>
      <c r="AZ147" s="210">
        <f t="shared" si="7"/>
        <v>2</v>
      </c>
    </row>
    <row r="148" spans="1:52" ht="36">
      <c r="A148" s="268" t="s">
        <v>828</v>
      </c>
      <c r="B148" s="251">
        <f t="shared" si="8"/>
        <v>4.46</v>
      </c>
      <c r="C148" s="533" t="s">
        <v>83</v>
      </c>
      <c r="D148" s="466"/>
      <c r="E148" s="470"/>
      <c r="F148" s="495"/>
      <c r="G148" s="495"/>
      <c r="H148" s="495"/>
      <c r="I148" s="495"/>
      <c r="J148" s="548"/>
      <c r="K148" s="495"/>
      <c r="L148" s="288" t="s">
        <v>924</v>
      </c>
      <c r="M148" s="252" t="s">
        <v>406</v>
      </c>
      <c r="N148" s="253">
        <f>IFERROR(VLOOKUP(L148,CategoryLog!$A$2:$D$550,3,FALSE),"")</f>
        <v>4.46</v>
      </c>
      <c r="O148" s="256"/>
      <c r="P148" s="252" t="s">
        <v>406</v>
      </c>
      <c r="Q148" s="253" t="str">
        <f>IFERROR(VLOOKUP(O148,CategoryLog!$A$2:$D$550,3,FALSE),"")</f>
        <v/>
      </c>
      <c r="R148" s="310"/>
      <c r="S148" s="252" t="s">
        <v>406</v>
      </c>
      <c r="T148" s="253" t="str">
        <f>IFERROR(VLOOKUP(R148,CategoryLog!$A$2:$D$550,3,FALSE),"")</f>
        <v/>
      </c>
      <c r="U148" s="290"/>
      <c r="V148" s="252" t="s">
        <v>406</v>
      </c>
      <c r="W148" s="291"/>
      <c r="X148" s="253" t="str">
        <f>IFERROR(VLOOKUP(U148,CategoryLog!$A$2:$D$550,3,FALSE),"")</f>
        <v/>
      </c>
      <c r="Y148" s="257"/>
      <c r="Z148" s="311"/>
      <c r="AA148" s="292"/>
      <c r="AB148" s="275"/>
      <c r="AC148" s="329"/>
      <c r="AD148" s="330"/>
      <c r="AE148" s="330"/>
      <c r="AF148" s="329"/>
      <c r="AG148" s="331">
        <v>0</v>
      </c>
      <c r="AH148" s="319"/>
      <c r="AI148" s="320"/>
      <c r="AJ148" s="321"/>
      <c r="AK148" s="321"/>
      <c r="AL148" s="320"/>
      <c r="AM148" s="320"/>
      <c r="AN148" s="320"/>
      <c r="AO148" s="321"/>
      <c r="AP148" s="320"/>
      <c r="AQ148" s="320"/>
      <c r="AR148" s="295" t="s">
        <v>608</v>
      </c>
      <c r="AS148" s="266"/>
      <c r="AT148" s="266"/>
      <c r="AU148" s="266"/>
      <c r="AV148" s="267" t="str">
        <f t="shared" si="9"/>
        <v>n/a</v>
      </c>
      <c r="AW148" s="209">
        <v>140</v>
      </c>
      <c r="AX148" s="209">
        <v>140</v>
      </c>
      <c r="AY148" s="210">
        <f>MATCH(A148,'Original Order'!$A$2:$A$317,0)</f>
        <v>140</v>
      </c>
      <c r="AZ148" s="210">
        <f t="shared" si="7"/>
        <v>0</v>
      </c>
    </row>
    <row r="149" spans="1:52" ht="24">
      <c r="A149" s="268" t="s">
        <v>806</v>
      </c>
      <c r="B149" s="251">
        <f t="shared" si="8"/>
        <v>4.0599999999999996</v>
      </c>
      <c r="C149" s="533" t="s">
        <v>83</v>
      </c>
      <c r="D149" s="466"/>
      <c r="E149" s="470"/>
      <c r="F149" s="495"/>
      <c r="G149" s="495"/>
      <c r="H149" s="495"/>
      <c r="I149" s="495"/>
      <c r="J149" s="548"/>
      <c r="K149" s="495"/>
      <c r="L149" s="288" t="s">
        <v>935</v>
      </c>
      <c r="M149" s="252" t="s">
        <v>406</v>
      </c>
      <c r="N149" s="253">
        <f>IFERROR(VLOOKUP(L149,CategoryLog!$A$2:$D$550,3,FALSE),"")</f>
        <v>4.0599999999999996</v>
      </c>
      <c r="O149" s="256"/>
      <c r="P149" s="252" t="s">
        <v>406</v>
      </c>
      <c r="Q149" s="253" t="str">
        <f>IFERROR(VLOOKUP(O149,CategoryLog!$A$2:$D$550,3,FALSE),"")</f>
        <v/>
      </c>
      <c r="R149" s="310"/>
      <c r="S149" s="252" t="s">
        <v>406</v>
      </c>
      <c r="T149" s="253" t="str">
        <f>IFERROR(VLOOKUP(R149,CategoryLog!$A$2:$D$550,3,FALSE),"")</f>
        <v/>
      </c>
      <c r="U149" s="290"/>
      <c r="V149" s="252" t="s">
        <v>406</v>
      </c>
      <c r="W149" s="291"/>
      <c r="X149" s="253" t="str">
        <f>IFERROR(VLOOKUP(U149,CategoryLog!$A$2:$D$550,3,FALSE),"")</f>
        <v/>
      </c>
      <c r="Y149" s="257"/>
      <c r="Z149" s="311"/>
      <c r="AA149" s="292"/>
      <c r="AB149" s="275"/>
      <c r="AC149" s="283"/>
      <c r="AD149" s="312"/>
      <c r="AE149" s="312"/>
      <c r="AF149" s="283"/>
      <c r="AG149" s="341">
        <v>0</v>
      </c>
      <c r="AH149" s="281"/>
      <c r="AI149" s="282"/>
      <c r="AJ149" s="301"/>
      <c r="AK149" s="301"/>
      <c r="AL149" s="282"/>
      <c r="AM149" s="282" t="s">
        <v>996</v>
      </c>
      <c r="AN149" s="282"/>
      <c r="AO149" s="301"/>
      <c r="AP149" s="282"/>
      <c r="AQ149" s="282" t="s">
        <v>1075</v>
      </c>
      <c r="AR149" s="295" t="s">
        <v>608</v>
      </c>
      <c r="AS149" s="266"/>
      <c r="AT149" s="266" t="s">
        <v>1059</v>
      </c>
      <c r="AU149" s="266"/>
      <c r="AV149" s="284" t="str">
        <f t="shared" si="9"/>
        <v>n/a</v>
      </c>
      <c r="AW149" s="209">
        <v>141</v>
      </c>
      <c r="AX149" s="209">
        <v>141</v>
      </c>
      <c r="AY149" s="210">
        <f>MATCH(A149,'Original Order'!$A$2:$A$317,0)</f>
        <v>141</v>
      </c>
      <c r="AZ149" s="210">
        <f t="shared" si="7"/>
        <v>0</v>
      </c>
    </row>
    <row r="150" spans="1:52" ht="24">
      <c r="A150" s="268" t="s">
        <v>793</v>
      </c>
      <c r="B150" s="251">
        <f t="shared" si="8"/>
        <v>4.04</v>
      </c>
      <c r="C150" s="533" t="s">
        <v>83</v>
      </c>
      <c r="D150" s="466"/>
      <c r="E150" s="470"/>
      <c r="F150" s="495"/>
      <c r="G150" s="495"/>
      <c r="H150" s="495"/>
      <c r="I150" s="495"/>
      <c r="J150" s="548"/>
      <c r="K150" s="495"/>
      <c r="L150" s="288" t="s">
        <v>933</v>
      </c>
      <c r="M150" s="252" t="s">
        <v>406</v>
      </c>
      <c r="N150" s="253">
        <f>IFERROR(VLOOKUP(L150,CategoryLog!$A$2:$D$550,3,FALSE),"")</f>
        <v>4.04</v>
      </c>
      <c r="O150" s="256"/>
      <c r="P150" s="252" t="s">
        <v>406</v>
      </c>
      <c r="Q150" s="253" t="str">
        <f>IFERROR(VLOOKUP(O150,CategoryLog!$A$2:$D$550,3,FALSE),"")</f>
        <v/>
      </c>
      <c r="R150" s="310"/>
      <c r="S150" s="252" t="s">
        <v>406</v>
      </c>
      <c r="T150" s="253" t="str">
        <f>IFERROR(VLOOKUP(R150,CategoryLog!$A$2:$D$550,3,FALSE),"")</f>
        <v/>
      </c>
      <c r="U150" s="290"/>
      <c r="V150" s="252" t="s">
        <v>406</v>
      </c>
      <c r="W150" s="291"/>
      <c r="X150" s="253" t="str">
        <f>IFERROR(VLOOKUP(U150,CategoryLog!$A$2:$D$550,3,FALSE),"")</f>
        <v/>
      </c>
      <c r="Y150" s="257"/>
      <c r="Z150" s="311"/>
      <c r="AA150" s="292"/>
      <c r="AB150" s="275"/>
      <c r="AC150" s="275"/>
      <c r="AD150" s="340"/>
      <c r="AE150" s="340"/>
      <c r="AF150" s="275"/>
      <c r="AG150" s="307">
        <v>0</v>
      </c>
      <c r="AH150" s="272"/>
      <c r="AI150" s="273"/>
      <c r="AJ150" s="294"/>
      <c r="AK150" s="294"/>
      <c r="AL150" s="273"/>
      <c r="AM150" s="273" t="s">
        <v>996</v>
      </c>
      <c r="AN150" s="273"/>
      <c r="AO150" s="294"/>
      <c r="AP150" s="273"/>
      <c r="AQ150" s="282" t="s">
        <v>1075</v>
      </c>
      <c r="AR150" s="295" t="s">
        <v>608</v>
      </c>
      <c r="AS150" s="266"/>
      <c r="AT150" s="266" t="s">
        <v>1059</v>
      </c>
      <c r="AU150" s="266"/>
      <c r="AV150" s="284" t="str">
        <f t="shared" si="9"/>
        <v>n/a</v>
      </c>
      <c r="AW150" s="209">
        <v>142</v>
      </c>
      <c r="AX150" s="209">
        <v>142</v>
      </c>
      <c r="AY150" s="210">
        <f>MATCH(A150,'Original Order'!$A$2:$A$317,0)</f>
        <v>142</v>
      </c>
      <c r="AZ150" s="210">
        <f t="shared" si="7"/>
        <v>0</v>
      </c>
    </row>
    <row r="151" spans="1:52" ht="36">
      <c r="A151" s="268" t="s">
        <v>807</v>
      </c>
      <c r="B151" s="251">
        <f t="shared" si="8"/>
        <v>4.25</v>
      </c>
      <c r="C151" s="533" t="s">
        <v>83</v>
      </c>
      <c r="D151" s="466"/>
      <c r="E151" s="470"/>
      <c r="F151" s="495"/>
      <c r="G151" s="495"/>
      <c r="H151" s="495"/>
      <c r="I151" s="495"/>
      <c r="J151" s="548"/>
      <c r="K151" s="495"/>
      <c r="L151" s="288" t="s">
        <v>937</v>
      </c>
      <c r="M151" s="252" t="s">
        <v>406</v>
      </c>
      <c r="N151" s="253">
        <f>IFERROR(VLOOKUP(L151,CategoryLog!$A$2:$D$550,3,FALSE),"")</f>
        <v>4.25</v>
      </c>
      <c r="O151" s="256"/>
      <c r="P151" s="252" t="s">
        <v>406</v>
      </c>
      <c r="Q151" s="253" t="str">
        <f>IFERROR(VLOOKUP(O151,CategoryLog!$A$2:$D$550,3,FALSE),"")</f>
        <v/>
      </c>
      <c r="R151" s="310"/>
      <c r="S151" s="252" t="s">
        <v>406</v>
      </c>
      <c r="T151" s="253" t="str">
        <f>IFERROR(VLOOKUP(R151,CategoryLog!$A$2:$D$550,3,FALSE),"")</f>
        <v/>
      </c>
      <c r="U151" s="290"/>
      <c r="V151" s="252" t="s">
        <v>406</v>
      </c>
      <c r="W151" s="291"/>
      <c r="X151" s="253" t="str">
        <f>IFERROR(VLOOKUP(U151,CategoryLog!$A$2:$D$550,3,FALSE),"")</f>
        <v/>
      </c>
      <c r="Y151" s="257"/>
      <c r="Z151" s="311"/>
      <c r="AA151" s="292"/>
      <c r="AB151" s="275"/>
      <c r="AC151" s="283"/>
      <c r="AD151" s="312"/>
      <c r="AE151" s="312"/>
      <c r="AF151" s="283"/>
      <c r="AG151" s="341">
        <v>0</v>
      </c>
      <c r="AH151" s="281"/>
      <c r="AI151" s="282"/>
      <c r="AJ151" s="301"/>
      <c r="AK151" s="301"/>
      <c r="AL151" s="282"/>
      <c r="AM151" s="282" t="s">
        <v>996</v>
      </c>
      <c r="AN151" s="282"/>
      <c r="AO151" s="301"/>
      <c r="AP151" s="282"/>
      <c r="AQ151" s="282" t="s">
        <v>1075</v>
      </c>
      <c r="AR151" s="295" t="s">
        <v>608</v>
      </c>
      <c r="AS151" s="266"/>
      <c r="AT151" s="266" t="s">
        <v>1057</v>
      </c>
      <c r="AU151" s="266"/>
      <c r="AV151" s="284" t="str">
        <f t="shared" si="9"/>
        <v>n/a</v>
      </c>
      <c r="AW151" s="209">
        <v>143</v>
      </c>
      <c r="AX151" s="209">
        <v>143</v>
      </c>
      <c r="AY151" s="210">
        <f>MATCH(A151,'Original Order'!$A$2:$A$317,0)</f>
        <v>143</v>
      </c>
      <c r="AZ151" s="210">
        <f t="shared" si="7"/>
        <v>0</v>
      </c>
    </row>
    <row r="152" spans="1:52">
      <c r="A152" s="268" t="s">
        <v>799</v>
      </c>
      <c r="B152" s="251" t="str">
        <f t="shared" si="8"/>
        <v>4.30</v>
      </c>
      <c r="C152" s="533" t="s">
        <v>83</v>
      </c>
      <c r="D152" s="466"/>
      <c r="E152" s="470"/>
      <c r="F152" s="495"/>
      <c r="G152" s="495"/>
      <c r="H152" s="495"/>
      <c r="I152" s="495"/>
      <c r="J152" s="548"/>
      <c r="K152" s="495"/>
      <c r="L152" s="288" t="s">
        <v>943</v>
      </c>
      <c r="M152" s="252" t="s">
        <v>406</v>
      </c>
      <c r="N152" s="253" t="str">
        <f>IFERROR(VLOOKUP(L152,CategoryLog!$A$2:$D$550,3,FALSE),"")</f>
        <v>4.30</v>
      </c>
      <c r="O152" s="289" t="s">
        <v>908</v>
      </c>
      <c r="P152" s="252" t="s">
        <v>1471</v>
      </c>
      <c r="Q152" s="253" t="str">
        <f>IFERROR(VLOOKUP(O152,CategoryLog!$A$2:$D$550,3,FALSE),"")</f>
        <v>4.30</v>
      </c>
      <c r="R152" s="310"/>
      <c r="S152" s="252" t="s">
        <v>406</v>
      </c>
      <c r="T152" s="253" t="str">
        <f>IFERROR(VLOOKUP(R152,CategoryLog!$A$2:$D$550,3,FALSE),"")</f>
        <v/>
      </c>
      <c r="U152" s="290"/>
      <c r="V152" s="252" t="s">
        <v>406</v>
      </c>
      <c r="W152" s="291"/>
      <c r="X152" s="253" t="str">
        <f>IFERROR(VLOOKUP(U152,CategoryLog!$A$2:$D$550,3,FALSE),"")</f>
        <v/>
      </c>
      <c r="Y152" s="257" t="s">
        <v>996</v>
      </c>
      <c r="Z152" s="311"/>
      <c r="AA152" s="292"/>
      <c r="AB152" s="275"/>
      <c r="AC152" s="283" t="s">
        <v>996</v>
      </c>
      <c r="AD152" s="312"/>
      <c r="AE152" s="312"/>
      <c r="AF152" s="283"/>
      <c r="AG152" s="281">
        <v>1</v>
      </c>
      <c r="AH152" s="281"/>
      <c r="AI152" s="282"/>
      <c r="AJ152" s="264" t="s">
        <v>1019</v>
      </c>
      <c r="AK152" s="301"/>
      <c r="AL152" s="282"/>
      <c r="AM152" s="282" t="s">
        <v>996</v>
      </c>
      <c r="AN152" s="282" t="s">
        <v>996</v>
      </c>
      <c r="AO152" s="301"/>
      <c r="AP152" s="282"/>
      <c r="AQ152" s="282" t="s">
        <v>1075</v>
      </c>
      <c r="AR152" s="295" t="s">
        <v>608</v>
      </c>
      <c r="AS152" s="266"/>
      <c r="AT152" s="266" t="s">
        <v>1059</v>
      </c>
      <c r="AU152" s="266"/>
      <c r="AV152" s="287" t="str">
        <f t="shared" si="9"/>
        <v>2018</v>
      </c>
      <c r="AW152" s="209">
        <v>144</v>
      </c>
      <c r="AX152" s="209">
        <v>258</v>
      </c>
      <c r="AY152" s="210">
        <f>MATCH(A152,'Original Order'!$A$2:$A$317,0)</f>
        <v>144</v>
      </c>
      <c r="AZ152" s="210">
        <f t="shared" si="7"/>
        <v>1</v>
      </c>
    </row>
    <row r="153" spans="1:52">
      <c r="A153" s="250" t="s">
        <v>47</v>
      </c>
      <c r="B153" s="251" t="str">
        <f t="shared" si="8"/>
        <v>none</v>
      </c>
      <c r="C153" s="533" t="s">
        <v>83</v>
      </c>
      <c r="D153" s="466"/>
      <c r="E153" s="470"/>
      <c r="F153" s="495"/>
      <c r="G153" s="495"/>
      <c r="H153" s="495"/>
      <c r="I153" s="495"/>
      <c r="J153" s="548"/>
      <c r="K153" s="495"/>
      <c r="L153" s="252" t="s">
        <v>254</v>
      </c>
      <c r="M153" s="252" t="s">
        <v>406</v>
      </c>
      <c r="N153" s="253" t="str">
        <f>IFERROR(VLOOKUP(L153,CategoryLog!$A$2:$D$550,3,FALSE),"")</f>
        <v/>
      </c>
      <c r="O153" s="254"/>
      <c r="P153" s="252" t="s">
        <v>406</v>
      </c>
      <c r="Q153" s="253" t="str">
        <f>IFERROR(VLOOKUP(O153,CategoryLog!$A$2:$D$550,3,FALSE),"")</f>
        <v/>
      </c>
      <c r="R153" s="255"/>
      <c r="S153" s="252" t="s">
        <v>406</v>
      </c>
      <c r="T153" s="253" t="str">
        <f>IFERROR(VLOOKUP(R153,CategoryLog!$A$2:$D$550,3,FALSE),"")</f>
        <v/>
      </c>
      <c r="U153" s="256"/>
      <c r="V153" s="252" t="s">
        <v>406</v>
      </c>
      <c r="W153" s="252"/>
      <c r="X153" s="253" t="str">
        <f>IFERROR(VLOOKUP(U153,CategoryLog!$A$2:$D$550,3,FALSE),"")</f>
        <v/>
      </c>
      <c r="Y153" s="257"/>
      <c r="Z153" s="259"/>
      <c r="AA153" s="259"/>
      <c r="AB153" s="275"/>
      <c r="AC153" s="283"/>
      <c r="AD153" s="312"/>
      <c r="AE153" s="312"/>
      <c r="AF153" s="283"/>
      <c r="AG153" s="341">
        <v>0</v>
      </c>
      <c r="AH153" s="281"/>
      <c r="AI153" s="282"/>
      <c r="AJ153" s="301"/>
      <c r="AK153" s="301"/>
      <c r="AL153" s="282"/>
      <c r="AM153" s="282"/>
      <c r="AN153" s="282"/>
      <c r="AO153" s="301"/>
      <c r="AP153" s="282"/>
      <c r="AQ153" s="282"/>
      <c r="AR153" s="254" t="s">
        <v>608</v>
      </c>
      <c r="AS153" s="266"/>
      <c r="AT153" s="266"/>
      <c r="AU153" s="266"/>
      <c r="AV153" s="267" t="str">
        <f t="shared" si="9"/>
        <v>n/a</v>
      </c>
      <c r="AW153" s="209">
        <v>145</v>
      </c>
      <c r="AX153" s="209">
        <v>145</v>
      </c>
      <c r="AY153" s="210">
        <f>MATCH(A153,'Original Order'!$A$2:$A$317,0)</f>
        <v>145</v>
      </c>
      <c r="AZ153" s="210">
        <f t="shared" si="7"/>
        <v>0</v>
      </c>
    </row>
    <row r="154" spans="1:52">
      <c r="A154" s="250" t="s">
        <v>51</v>
      </c>
      <c r="B154" s="251">
        <f t="shared" si="8"/>
        <v>4.09</v>
      </c>
      <c r="C154" s="538"/>
      <c r="D154" s="466"/>
      <c r="E154" s="470"/>
      <c r="F154" s="495"/>
      <c r="G154" s="495"/>
      <c r="H154" s="495"/>
      <c r="I154" s="495"/>
      <c r="J154" s="548"/>
      <c r="K154" s="495"/>
      <c r="L154" s="252" t="s">
        <v>259</v>
      </c>
      <c r="M154" s="252" t="s">
        <v>406</v>
      </c>
      <c r="N154" s="253">
        <f>IFERROR(VLOOKUP(L154,CategoryLog!$A$2:$D$550,3,FALSE),"")</f>
        <v>4.09</v>
      </c>
      <c r="O154" s="256" t="s">
        <v>123</v>
      </c>
      <c r="P154" s="252" t="s">
        <v>406</v>
      </c>
      <c r="Q154" s="253">
        <f>IFERROR(VLOOKUP(O154,CategoryLog!$A$2:$D$550,3,FALSE),"")</f>
        <v>4.05</v>
      </c>
      <c r="R154" s="255"/>
      <c r="S154" s="252" t="s">
        <v>406</v>
      </c>
      <c r="T154" s="253" t="str">
        <f>IFERROR(VLOOKUP(R154,CategoryLog!$A$2:$D$550,3,FALSE),"")</f>
        <v/>
      </c>
      <c r="U154" s="256"/>
      <c r="V154" s="252" t="s">
        <v>406</v>
      </c>
      <c r="W154" s="252"/>
      <c r="X154" s="253" t="str">
        <f>IFERROR(VLOOKUP(U154,CategoryLog!$A$2:$D$550,3,FALSE),"")</f>
        <v/>
      </c>
      <c r="Y154" s="257"/>
      <c r="Z154" s="259"/>
      <c r="AA154" s="259"/>
      <c r="AB154" s="275" t="s">
        <v>996</v>
      </c>
      <c r="AC154" s="283" t="s">
        <v>996</v>
      </c>
      <c r="AD154" s="312"/>
      <c r="AE154" s="312"/>
      <c r="AF154" s="283"/>
      <c r="AG154" s="281">
        <v>2</v>
      </c>
      <c r="AH154" s="281"/>
      <c r="AI154" s="282"/>
      <c r="AJ154" s="264" t="s">
        <v>1019</v>
      </c>
      <c r="AK154" s="301"/>
      <c r="AL154" s="282"/>
      <c r="AM154" s="282"/>
      <c r="AN154" s="282" t="s">
        <v>996</v>
      </c>
      <c r="AO154" s="301"/>
      <c r="AP154" s="282"/>
      <c r="AQ154" s="282" t="s">
        <v>1075</v>
      </c>
      <c r="AR154" s="254" t="s">
        <v>608</v>
      </c>
      <c r="AS154" s="266"/>
      <c r="AT154" s="266"/>
      <c r="AU154" s="266"/>
      <c r="AV154" s="284" t="str">
        <f t="shared" si="9"/>
        <v>2018</v>
      </c>
      <c r="AW154" s="209">
        <v>146</v>
      </c>
      <c r="AX154" s="209">
        <v>232</v>
      </c>
      <c r="AY154" s="210">
        <f>MATCH(A154,'Original Order'!$A$2:$A$317,0)</f>
        <v>146</v>
      </c>
      <c r="AZ154" s="210">
        <f t="shared" si="7"/>
        <v>2</v>
      </c>
    </row>
    <row r="155" spans="1:52">
      <c r="A155" s="268" t="s">
        <v>497</v>
      </c>
      <c r="B155" s="251" t="str">
        <f t="shared" si="8"/>
        <v>none</v>
      </c>
      <c r="C155" s="533" t="s">
        <v>333</v>
      </c>
      <c r="D155" s="466"/>
      <c r="E155" s="470"/>
      <c r="F155" s="495"/>
      <c r="G155" s="495"/>
      <c r="H155" s="495"/>
      <c r="I155" s="495"/>
      <c r="J155" s="548"/>
      <c r="K155" s="495"/>
      <c r="L155" s="288"/>
      <c r="M155" s="252" t="s">
        <v>406</v>
      </c>
      <c r="N155" s="253" t="str">
        <f>IFERROR(VLOOKUP(L155,CategoryLog!$A$2:$D$550,3,FALSE),"")</f>
        <v/>
      </c>
      <c r="O155" s="256"/>
      <c r="P155" s="252" t="s">
        <v>406</v>
      </c>
      <c r="Q155" s="253" t="str">
        <f>IFERROR(VLOOKUP(O155,CategoryLog!$A$2:$D$550,3,FALSE),"")</f>
        <v/>
      </c>
      <c r="R155" s="298" t="s">
        <v>1326</v>
      </c>
      <c r="S155" s="252" t="s">
        <v>406</v>
      </c>
      <c r="T155" s="253" t="str">
        <f>IFERROR(VLOOKUP(R155,CategoryLog!$A$2:$D$550,3,FALSE),"")</f>
        <v/>
      </c>
      <c r="U155" s="276"/>
      <c r="V155" s="252" t="s">
        <v>406</v>
      </c>
      <c r="W155" s="288"/>
      <c r="X155" s="253" t="str">
        <f>IFERROR(VLOOKUP(U155,CategoryLog!$A$2:$D$550,3,FALSE),"")</f>
        <v/>
      </c>
      <c r="Y155" s="257"/>
      <c r="Z155" s="274"/>
      <c r="AA155" s="274"/>
      <c r="AB155" s="275"/>
      <c r="AC155" s="275"/>
      <c r="AD155" s="275"/>
      <c r="AE155" s="340"/>
      <c r="AF155" s="275"/>
      <c r="AG155" s="307">
        <v>0</v>
      </c>
      <c r="AH155" s="272"/>
      <c r="AI155" s="273"/>
      <c r="AJ155" s="294"/>
      <c r="AK155" s="273"/>
      <c r="AL155" s="273"/>
      <c r="AM155" s="273"/>
      <c r="AN155" s="273"/>
      <c r="AO155" s="273"/>
      <c r="AP155" s="273"/>
      <c r="AQ155" s="273"/>
      <c r="AR155" s="295" t="s">
        <v>608</v>
      </c>
      <c r="AS155" s="266"/>
      <c r="AT155" s="266"/>
      <c r="AU155" s="266"/>
      <c r="AV155" s="267" t="str">
        <f t="shared" si="9"/>
        <v>n/a</v>
      </c>
      <c r="AW155" s="209">
        <v>147</v>
      </c>
      <c r="AX155" s="209">
        <v>147</v>
      </c>
      <c r="AY155" s="210">
        <f>MATCH(A155,'Original Order'!$A$2:$A$317,0)</f>
        <v>147</v>
      </c>
      <c r="AZ155" s="210">
        <f t="shared" si="7"/>
        <v>0</v>
      </c>
    </row>
    <row r="156" spans="1:52">
      <c r="A156" s="268" t="s">
        <v>513</v>
      </c>
      <c r="B156" s="251">
        <f t="shared" si="8"/>
        <v>4.1100000000000003</v>
      </c>
      <c r="C156" s="533" t="s">
        <v>333</v>
      </c>
      <c r="D156" s="466"/>
      <c r="E156" s="470"/>
      <c r="F156" s="495"/>
      <c r="G156" s="495"/>
      <c r="H156" s="495"/>
      <c r="I156" s="495"/>
      <c r="J156" s="548"/>
      <c r="K156" s="495"/>
      <c r="L156" s="288"/>
      <c r="M156" s="252" t="s">
        <v>406</v>
      </c>
      <c r="N156" s="253" t="str">
        <f>IFERROR(VLOOKUP(L156,CategoryLog!$A$2:$D$550,3,FALSE),"")</f>
        <v/>
      </c>
      <c r="O156" s="256"/>
      <c r="P156" s="252" t="s">
        <v>406</v>
      </c>
      <c r="Q156" s="253" t="str">
        <f>IFERROR(VLOOKUP(O156,CategoryLog!$A$2:$D$550,3,FALSE),"")</f>
        <v/>
      </c>
      <c r="R156" s="298" t="s">
        <v>1211</v>
      </c>
      <c r="S156" s="252" t="s">
        <v>406</v>
      </c>
      <c r="T156" s="253">
        <f>IFERROR(VLOOKUP(R156,CategoryLog!$A$2:$D$550,3,FALSE),"")</f>
        <v>4.1100000000000003</v>
      </c>
      <c r="U156" s="276"/>
      <c r="V156" s="252" t="s">
        <v>406</v>
      </c>
      <c r="W156" s="288"/>
      <c r="X156" s="253" t="str">
        <f>IFERROR(VLOOKUP(U156,CategoryLog!$A$2:$D$550,3,FALSE),"")</f>
        <v/>
      </c>
      <c r="Y156" s="257"/>
      <c r="Z156" s="274"/>
      <c r="AA156" s="274"/>
      <c r="AB156" s="275"/>
      <c r="AC156" s="275"/>
      <c r="AD156" s="275"/>
      <c r="AE156" s="340"/>
      <c r="AF156" s="275"/>
      <c r="AG156" s="307">
        <v>0</v>
      </c>
      <c r="AH156" s="272"/>
      <c r="AI156" s="273"/>
      <c r="AJ156" s="294"/>
      <c r="AK156" s="273"/>
      <c r="AL156" s="273"/>
      <c r="AM156" s="273"/>
      <c r="AN156" s="273"/>
      <c r="AO156" s="273"/>
      <c r="AP156" s="273"/>
      <c r="AQ156" s="273"/>
      <c r="AR156" s="295" t="s">
        <v>608</v>
      </c>
      <c r="AS156" s="266"/>
      <c r="AT156" s="266"/>
      <c r="AU156" s="266"/>
      <c r="AV156" s="267" t="str">
        <f t="shared" si="9"/>
        <v>n/a</v>
      </c>
      <c r="AW156" s="209">
        <v>148</v>
      </c>
      <c r="AX156" s="209">
        <v>148</v>
      </c>
      <c r="AY156" s="210">
        <f>MATCH(A156,'Original Order'!$A$2:$A$317,0)</f>
        <v>148</v>
      </c>
      <c r="AZ156" s="210">
        <f t="shared" si="7"/>
        <v>0</v>
      </c>
    </row>
    <row r="157" spans="1:52" ht="24">
      <c r="A157" s="250" t="s">
        <v>61</v>
      </c>
      <c r="B157" s="251">
        <f t="shared" si="8"/>
        <v>4.07</v>
      </c>
      <c r="C157" s="533" t="s">
        <v>83</v>
      </c>
      <c r="D157" s="466"/>
      <c r="E157" s="470"/>
      <c r="F157" s="495"/>
      <c r="G157" s="495"/>
      <c r="H157" s="495"/>
      <c r="I157" s="495"/>
      <c r="J157" s="548"/>
      <c r="K157" s="495"/>
      <c r="L157" s="252" t="s">
        <v>270</v>
      </c>
      <c r="M157" s="252" t="s">
        <v>406</v>
      </c>
      <c r="N157" s="253">
        <f>IFERROR(VLOOKUP(L157,CategoryLog!$A$2:$D$550,3,FALSE),"")</f>
        <v>4.07</v>
      </c>
      <c r="O157" s="256" t="s">
        <v>127</v>
      </c>
      <c r="P157" s="252" t="s">
        <v>406</v>
      </c>
      <c r="Q157" s="253">
        <f>IFERROR(VLOOKUP(O157,CategoryLog!$A$2:$D$550,3,FALSE),"")</f>
        <v>4.0599999999999996</v>
      </c>
      <c r="R157" s="255"/>
      <c r="S157" s="252" t="s">
        <v>406</v>
      </c>
      <c r="T157" s="253" t="str">
        <f>IFERROR(VLOOKUP(R157,CategoryLog!$A$2:$D$550,3,FALSE),"")</f>
        <v/>
      </c>
      <c r="U157" s="256"/>
      <c r="V157" s="252" t="s">
        <v>406</v>
      </c>
      <c r="W157" s="252"/>
      <c r="X157" s="253" t="str">
        <f>IFERROR(VLOOKUP(U157,CategoryLog!$A$2:$D$550,3,FALSE),"")</f>
        <v/>
      </c>
      <c r="Y157" s="257"/>
      <c r="Z157" s="259"/>
      <c r="AA157" s="259"/>
      <c r="AB157" s="275" t="s">
        <v>996</v>
      </c>
      <c r="AC157" s="283" t="s">
        <v>1019</v>
      </c>
      <c r="AD157" s="312"/>
      <c r="AE157" s="312"/>
      <c r="AF157" s="283"/>
      <c r="AG157" s="281">
        <v>1</v>
      </c>
      <c r="AH157" s="281"/>
      <c r="AI157" s="282"/>
      <c r="AJ157" s="264" t="s">
        <v>1019</v>
      </c>
      <c r="AK157" s="301"/>
      <c r="AL157" s="282"/>
      <c r="AM157" s="282"/>
      <c r="AN157" s="282" t="s">
        <v>1019</v>
      </c>
      <c r="AO157" s="301"/>
      <c r="AP157" s="282"/>
      <c r="AQ157" s="282"/>
      <c r="AR157" s="254" t="s">
        <v>608</v>
      </c>
      <c r="AS157" s="266"/>
      <c r="AT157" s="266"/>
      <c r="AU157" s="266"/>
      <c r="AV157" s="267" t="str">
        <f t="shared" si="9"/>
        <v>2018</v>
      </c>
      <c r="AW157" s="209">
        <v>149</v>
      </c>
      <c r="AX157" s="209">
        <v>255</v>
      </c>
      <c r="AY157" s="210">
        <f>MATCH(A157,'Original Order'!$A$2:$A$317,0)</f>
        <v>149</v>
      </c>
      <c r="AZ157" s="210">
        <f t="shared" ref="AZ157:AZ165" si="10">AG157</f>
        <v>1</v>
      </c>
    </row>
    <row r="158" spans="1:52">
      <c r="A158" s="250" t="s">
        <v>44</v>
      </c>
      <c r="B158" s="251">
        <f t="shared" si="8"/>
        <v>4.5199999999999996</v>
      </c>
      <c r="C158" s="533" t="s">
        <v>83</v>
      </c>
      <c r="D158" s="466"/>
      <c r="E158" s="470"/>
      <c r="F158" s="495"/>
      <c r="G158" s="495"/>
      <c r="H158" s="495"/>
      <c r="I158" s="495"/>
      <c r="J158" s="548"/>
      <c r="K158" s="495"/>
      <c r="L158" s="252" t="s">
        <v>250</v>
      </c>
      <c r="M158" s="252" t="s">
        <v>406</v>
      </c>
      <c r="N158" s="253">
        <f>IFERROR(VLOOKUP(L158,CategoryLog!$A$2:$D$550,3,FALSE),"")</f>
        <v>4.5199999999999996</v>
      </c>
      <c r="O158" s="254"/>
      <c r="P158" s="252" t="s">
        <v>406</v>
      </c>
      <c r="Q158" s="253" t="str">
        <f>IFERROR(VLOOKUP(O158,CategoryLog!$A$2:$D$550,3,FALSE),"")</f>
        <v/>
      </c>
      <c r="R158" s="255"/>
      <c r="S158" s="252" t="s">
        <v>406</v>
      </c>
      <c r="T158" s="253" t="str">
        <f>IFERROR(VLOOKUP(R158,CategoryLog!$A$2:$D$550,3,FALSE),"")</f>
        <v/>
      </c>
      <c r="U158" s="256"/>
      <c r="V158" s="252" t="s">
        <v>406</v>
      </c>
      <c r="W158" s="252"/>
      <c r="X158" s="253" t="str">
        <f>IFERROR(VLOOKUP(U158,CategoryLog!$A$2:$D$550,3,FALSE),"")</f>
        <v/>
      </c>
      <c r="Y158" s="257" t="s">
        <v>996</v>
      </c>
      <c r="Z158" s="259"/>
      <c r="AA158" s="259"/>
      <c r="AB158" s="275"/>
      <c r="AC158" s="283"/>
      <c r="AD158" s="312"/>
      <c r="AE158" s="312"/>
      <c r="AF158" s="283"/>
      <c r="AG158" s="341">
        <v>0</v>
      </c>
      <c r="AH158" s="281"/>
      <c r="AI158" s="282"/>
      <c r="AJ158" s="301"/>
      <c r="AK158" s="301"/>
      <c r="AL158" s="282"/>
      <c r="AM158" s="282"/>
      <c r="AN158" s="282"/>
      <c r="AO158" s="301"/>
      <c r="AP158" s="282"/>
      <c r="AQ158" s="282"/>
      <c r="AR158" s="254" t="s">
        <v>608</v>
      </c>
      <c r="AS158" s="266"/>
      <c r="AT158" s="266"/>
      <c r="AU158" s="266"/>
      <c r="AV158" s="267" t="str">
        <f t="shared" si="9"/>
        <v>n/a</v>
      </c>
      <c r="AW158" s="209">
        <v>150</v>
      </c>
      <c r="AX158" s="209">
        <v>150</v>
      </c>
      <c r="AY158" s="210">
        <f>MATCH(A158,'Original Order'!$A$2:$A$317,0)</f>
        <v>150</v>
      </c>
      <c r="AZ158" s="210">
        <f t="shared" si="10"/>
        <v>0</v>
      </c>
    </row>
    <row r="159" spans="1:52">
      <c r="A159" s="250" t="s">
        <v>62</v>
      </c>
      <c r="B159" s="251">
        <f t="shared" si="8"/>
        <v>4.38</v>
      </c>
      <c r="C159" s="538"/>
      <c r="D159" s="466"/>
      <c r="E159" s="470"/>
      <c r="F159" s="495"/>
      <c r="G159" s="495"/>
      <c r="H159" s="495"/>
      <c r="I159" s="495"/>
      <c r="J159" s="548"/>
      <c r="K159" s="495"/>
      <c r="L159" s="252" t="s">
        <v>271</v>
      </c>
      <c r="M159" s="252" t="s">
        <v>406</v>
      </c>
      <c r="N159" s="253">
        <f>IFERROR(VLOOKUP(L159,CategoryLog!$A$2:$D$550,3,FALSE),"")</f>
        <v>4.38</v>
      </c>
      <c r="O159" s="276" t="s">
        <v>165</v>
      </c>
      <c r="P159" s="252" t="s">
        <v>406</v>
      </c>
      <c r="Q159" s="253">
        <f>IFERROR(VLOOKUP(O159,CategoryLog!$A$2:$D$550,3,FALSE),"")</f>
        <v>4.38</v>
      </c>
      <c r="R159" s="255" t="s">
        <v>466</v>
      </c>
      <c r="S159" s="252" t="s">
        <v>406</v>
      </c>
      <c r="T159" s="253">
        <f>IFERROR(VLOOKUP(R159,CategoryLog!$A$2:$D$550,3,FALSE),"")</f>
        <v>4.38</v>
      </c>
      <c r="U159" s="256"/>
      <c r="V159" s="252" t="s">
        <v>406</v>
      </c>
      <c r="W159" s="252"/>
      <c r="X159" s="253" t="str">
        <f>IFERROR(VLOOKUP(U159,CategoryLog!$A$2:$D$550,3,FALSE),"")</f>
        <v/>
      </c>
      <c r="Y159" s="257"/>
      <c r="Z159" s="259"/>
      <c r="AA159" s="259"/>
      <c r="AB159" s="275"/>
      <c r="AC159" s="283" t="s">
        <v>1019</v>
      </c>
      <c r="AD159" s="283"/>
      <c r="AE159" s="312"/>
      <c r="AF159" s="283"/>
      <c r="AG159" s="341">
        <v>0</v>
      </c>
      <c r="AH159" s="281"/>
      <c r="AI159" s="282"/>
      <c r="AJ159" s="264" t="s">
        <v>1019</v>
      </c>
      <c r="AK159" s="282"/>
      <c r="AL159" s="282"/>
      <c r="AM159" s="282"/>
      <c r="AN159" s="282" t="s">
        <v>1019</v>
      </c>
      <c r="AO159" s="282"/>
      <c r="AP159" s="282"/>
      <c r="AQ159" s="282"/>
      <c r="AR159" s="254" t="s">
        <v>608</v>
      </c>
      <c r="AS159" s="266"/>
      <c r="AT159" s="266"/>
      <c r="AU159" s="266"/>
      <c r="AV159" s="267" t="str">
        <f t="shared" si="9"/>
        <v>n/a</v>
      </c>
      <c r="AW159" s="209">
        <v>151</v>
      </c>
      <c r="AX159" s="209">
        <v>254</v>
      </c>
      <c r="AY159" s="210">
        <f>MATCH(A159,'Original Order'!$A$2:$A$317,0)</f>
        <v>151</v>
      </c>
      <c r="AZ159" s="210">
        <f t="shared" si="10"/>
        <v>0</v>
      </c>
    </row>
    <row r="160" spans="1:52">
      <c r="A160" s="250" t="s">
        <v>65</v>
      </c>
      <c r="B160" s="251">
        <f t="shared" si="8"/>
        <v>4.3499999999999996</v>
      </c>
      <c r="C160" s="533" t="s">
        <v>83</v>
      </c>
      <c r="D160" s="466"/>
      <c r="E160" s="470"/>
      <c r="F160" s="495"/>
      <c r="G160" s="495"/>
      <c r="H160" s="495"/>
      <c r="I160" s="495"/>
      <c r="J160" s="548"/>
      <c r="K160" s="495"/>
      <c r="L160" s="252" t="s">
        <v>276</v>
      </c>
      <c r="M160" s="252" t="s">
        <v>406</v>
      </c>
      <c r="N160" s="253">
        <f>IFERROR(VLOOKUP(L160,CategoryLog!$A$2:$D$550,3,FALSE),"")</f>
        <v>4.3499999999999996</v>
      </c>
      <c r="O160" s="254"/>
      <c r="P160" s="252" t="s">
        <v>406</v>
      </c>
      <c r="Q160" s="253" t="str">
        <f>IFERROR(VLOOKUP(O160,CategoryLog!$A$2:$D$550,3,FALSE),"")</f>
        <v/>
      </c>
      <c r="R160" s="255"/>
      <c r="S160" s="252" t="s">
        <v>406</v>
      </c>
      <c r="T160" s="253" t="str">
        <f>IFERROR(VLOOKUP(R160,CategoryLog!$A$2:$D$550,3,FALSE),"")</f>
        <v/>
      </c>
      <c r="U160" s="256"/>
      <c r="V160" s="252" t="s">
        <v>406</v>
      </c>
      <c r="W160" s="252"/>
      <c r="X160" s="253" t="str">
        <f>IFERROR(VLOOKUP(U160,CategoryLog!$A$2:$D$550,3,FALSE),"")</f>
        <v/>
      </c>
      <c r="Y160" s="257" t="s">
        <v>996</v>
      </c>
      <c r="Z160" s="259"/>
      <c r="AA160" s="259"/>
      <c r="AB160" s="275" t="s">
        <v>996</v>
      </c>
      <c r="AC160" s="283"/>
      <c r="AD160" s="312"/>
      <c r="AE160" s="312"/>
      <c r="AF160" s="283"/>
      <c r="AG160" s="281">
        <v>1</v>
      </c>
      <c r="AH160" s="281"/>
      <c r="AI160" s="282"/>
      <c r="AJ160" s="301"/>
      <c r="AK160" s="301"/>
      <c r="AL160" s="282"/>
      <c r="AM160" s="282" t="s">
        <v>996</v>
      </c>
      <c r="AN160" s="282"/>
      <c r="AO160" s="301"/>
      <c r="AP160" s="282"/>
      <c r="AQ160" s="282" t="s">
        <v>1075</v>
      </c>
      <c r="AR160" s="254" t="s">
        <v>608</v>
      </c>
      <c r="AS160" s="266"/>
      <c r="AT160" s="266" t="s">
        <v>1059</v>
      </c>
      <c r="AU160" s="266"/>
      <c r="AV160" s="284" t="str">
        <f t="shared" si="9"/>
        <v>2018</v>
      </c>
      <c r="AW160" s="209">
        <v>152</v>
      </c>
      <c r="AX160" s="209">
        <v>152</v>
      </c>
      <c r="AY160" s="210">
        <f>MATCH(A160,'Original Order'!$A$2:$A$317,0)</f>
        <v>152</v>
      </c>
      <c r="AZ160" s="210">
        <f t="shared" si="10"/>
        <v>1</v>
      </c>
    </row>
    <row r="161" spans="1:52" ht="24">
      <c r="A161" s="322" t="s">
        <v>320</v>
      </c>
      <c r="B161" s="251">
        <f t="shared" si="8"/>
        <v>4.2300000000000004</v>
      </c>
      <c r="C161" s="533" t="s">
        <v>83</v>
      </c>
      <c r="D161" s="466"/>
      <c r="E161" s="470"/>
      <c r="F161" s="495"/>
      <c r="G161" s="495"/>
      <c r="H161" s="495"/>
      <c r="I161" s="495"/>
      <c r="J161" s="548"/>
      <c r="K161" s="495"/>
      <c r="L161" s="252" t="s">
        <v>397</v>
      </c>
      <c r="M161" s="252" t="s">
        <v>406</v>
      </c>
      <c r="N161" s="253">
        <f>IFERROR(VLOOKUP(L161,CategoryLog!$A$2:$D$550,3,FALSE),"")</f>
        <v>4.2300000000000004</v>
      </c>
      <c r="O161" s="256"/>
      <c r="P161" s="252" t="s">
        <v>406</v>
      </c>
      <c r="Q161" s="253" t="str">
        <f>IFERROR(VLOOKUP(O161,CategoryLog!$A$2:$D$550,3,FALSE),"")</f>
        <v/>
      </c>
      <c r="R161" s="255"/>
      <c r="S161" s="252" t="s">
        <v>406</v>
      </c>
      <c r="T161" s="253" t="str">
        <f>IFERROR(VLOOKUP(R161,CategoryLog!$A$2:$D$550,3,FALSE),"")</f>
        <v/>
      </c>
      <c r="U161" s="256"/>
      <c r="V161" s="252" t="s">
        <v>406</v>
      </c>
      <c r="W161" s="252"/>
      <c r="X161" s="253" t="str">
        <f>IFERROR(VLOOKUP(U161,CategoryLog!$A$2:$D$550,3,FALSE),"")</f>
        <v/>
      </c>
      <c r="Y161" s="257"/>
      <c r="Z161" s="259"/>
      <c r="AA161" s="259"/>
      <c r="AB161" s="275" t="s">
        <v>996</v>
      </c>
      <c r="AC161" s="329"/>
      <c r="AD161" s="330"/>
      <c r="AE161" s="330"/>
      <c r="AF161" s="329"/>
      <c r="AG161" s="319">
        <v>1</v>
      </c>
      <c r="AH161" s="319"/>
      <c r="AI161" s="320"/>
      <c r="AJ161" s="321"/>
      <c r="AK161" s="321"/>
      <c r="AL161" s="320"/>
      <c r="AM161" s="320" t="s">
        <v>996</v>
      </c>
      <c r="AN161" s="320"/>
      <c r="AO161" s="321"/>
      <c r="AP161" s="320"/>
      <c r="AQ161" s="282" t="s">
        <v>1075</v>
      </c>
      <c r="AR161" s="254" t="s">
        <v>608</v>
      </c>
      <c r="AS161" s="266"/>
      <c r="AT161" s="266" t="s">
        <v>1057</v>
      </c>
      <c r="AU161" s="266"/>
      <c r="AV161" s="284" t="str">
        <f t="shared" si="9"/>
        <v>2018</v>
      </c>
      <c r="AW161" s="209">
        <v>153</v>
      </c>
      <c r="AX161" s="209">
        <v>153</v>
      </c>
      <c r="AY161" s="210">
        <f>MATCH(A161,'Original Order'!$A$2:$A$317,0)</f>
        <v>153</v>
      </c>
      <c r="AZ161" s="210">
        <f t="shared" si="10"/>
        <v>1</v>
      </c>
    </row>
    <row r="162" spans="1:52">
      <c r="A162" s="250" t="s">
        <v>319</v>
      </c>
      <c r="B162" s="251">
        <f t="shared" si="8"/>
        <v>4.17</v>
      </c>
      <c r="C162" s="533" t="s">
        <v>83</v>
      </c>
      <c r="D162" s="466"/>
      <c r="E162" s="470"/>
      <c r="F162" s="495"/>
      <c r="G162" s="495"/>
      <c r="H162" s="495"/>
      <c r="I162" s="495"/>
      <c r="J162" s="548"/>
      <c r="K162" s="495"/>
      <c r="L162" s="252" t="s">
        <v>275</v>
      </c>
      <c r="M162" s="252" t="s">
        <v>406</v>
      </c>
      <c r="N162" s="253">
        <f>IFERROR(VLOOKUP(L162,CategoryLog!$A$2:$D$550,3,FALSE),"")</f>
        <v>4.17</v>
      </c>
      <c r="O162" s="254"/>
      <c r="P162" s="252" t="s">
        <v>406</v>
      </c>
      <c r="Q162" s="253" t="str">
        <f>IFERROR(VLOOKUP(O162,CategoryLog!$A$2:$D$550,3,FALSE),"")</f>
        <v/>
      </c>
      <c r="R162" s="255"/>
      <c r="S162" s="252" t="s">
        <v>406</v>
      </c>
      <c r="T162" s="253" t="str">
        <f>IFERROR(VLOOKUP(R162,CategoryLog!$A$2:$D$550,3,FALSE),"")</f>
        <v/>
      </c>
      <c r="U162" s="256"/>
      <c r="V162" s="252" t="s">
        <v>406</v>
      </c>
      <c r="W162" s="252"/>
      <c r="X162" s="253" t="str">
        <f>IFERROR(VLOOKUP(U162,CategoryLog!$A$2:$D$550,3,FALSE),"")</f>
        <v/>
      </c>
      <c r="Y162" s="257" t="s">
        <v>996</v>
      </c>
      <c r="Z162" s="273"/>
      <c r="AA162" s="273"/>
      <c r="AB162" s="275"/>
      <c r="AC162" s="283"/>
      <c r="AD162" s="312"/>
      <c r="AE162" s="312"/>
      <c r="AF162" s="283"/>
      <c r="AG162" s="341">
        <v>0</v>
      </c>
      <c r="AH162" s="281"/>
      <c r="AI162" s="282"/>
      <c r="AJ162" s="301"/>
      <c r="AK162" s="301"/>
      <c r="AL162" s="282"/>
      <c r="AM162" s="282"/>
      <c r="AN162" s="282"/>
      <c r="AO162" s="301"/>
      <c r="AP162" s="282"/>
      <c r="AQ162" s="282"/>
      <c r="AR162" s="254" t="s">
        <v>608</v>
      </c>
      <c r="AS162" s="266"/>
      <c r="AT162" s="266" t="s">
        <v>1060</v>
      </c>
      <c r="AU162" s="266"/>
      <c r="AV162" s="267" t="str">
        <f t="shared" si="9"/>
        <v>n/a</v>
      </c>
      <c r="AW162" s="209">
        <v>154</v>
      </c>
      <c r="AX162" s="209">
        <v>154</v>
      </c>
      <c r="AY162" s="210">
        <f>MATCH(A162,'Original Order'!$A$2:$A$317,0)</f>
        <v>154</v>
      </c>
      <c r="AZ162" s="210">
        <f t="shared" si="10"/>
        <v>0</v>
      </c>
    </row>
    <row r="163" spans="1:52">
      <c r="A163" s="268" t="s">
        <v>525</v>
      </c>
      <c r="B163" s="251">
        <f t="shared" si="8"/>
        <v>4.24</v>
      </c>
      <c r="C163" s="533" t="s">
        <v>333</v>
      </c>
      <c r="D163" s="466"/>
      <c r="E163" s="470"/>
      <c r="F163" s="495"/>
      <c r="G163" s="495"/>
      <c r="H163" s="495"/>
      <c r="I163" s="495"/>
      <c r="J163" s="548"/>
      <c r="K163" s="495"/>
      <c r="L163" s="288"/>
      <c r="M163" s="252" t="s">
        <v>406</v>
      </c>
      <c r="N163" s="253" t="str">
        <f>IFERROR(VLOOKUP(L163,CategoryLog!$A$2:$D$550,3,FALSE),"")</f>
        <v/>
      </c>
      <c r="O163" s="256"/>
      <c r="P163" s="252" t="s">
        <v>406</v>
      </c>
      <c r="Q163" s="253" t="str">
        <f>IFERROR(VLOOKUP(O163,CategoryLog!$A$2:$D$550,3,FALSE),"")</f>
        <v/>
      </c>
      <c r="R163" s="298" t="s">
        <v>1215</v>
      </c>
      <c r="S163" s="252" t="s">
        <v>406</v>
      </c>
      <c r="T163" s="253">
        <f>IFERROR(VLOOKUP(R163,CategoryLog!$A$2:$D$550,3,FALSE),"")</f>
        <v>4.24</v>
      </c>
      <c r="U163" s="276"/>
      <c r="V163" s="252" t="s">
        <v>406</v>
      </c>
      <c r="W163" s="288"/>
      <c r="X163" s="253" t="str">
        <f>IFERROR(VLOOKUP(U163,CategoryLog!$A$2:$D$550,3,FALSE),"")</f>
        <v/>
      </c>
      <c r="Y163" s="257"/>
      <c r="Z163" s="274"/>
      <c r="AA163" s="274"/>
      <c r="AB163" s="275"/>
      <c r="AC163" s="275"/>
      <c r="AD163" s="275"/>
      <c r="AE163" s="340"/>
      <c r="AF163" s="275"/>
      <c r="AG163" s="307">
        <v>0</v>
      </c>
      <c r="AH163" s="272"/>
      <c r="AI163" s="273"/>
      <c r="AJ163" s="294"/>
      <c r="AK163" s="273"/>
      <c r="AL163" s="273"/>
      <c r="AM163" s="273"/>
      <c r="AN163" s="273"/>
      <c r="AO163" s="273"/>
      <c r="AP163" s="273"/>
      <c r="AQ163" s="273"/>
      <c r="AR163" s="295" t="s">
        <v>608</v>
      </c>
      <c r="AS163" s="266"/>
      <c r="AT163" s="266"/>
      <c r="AU163" s="266"/>
      <c r="AV163" s="267" t="str">
        <f t="shared" si="9"/>
        <v>n/a</v>
      </c>
      <c r="AW163" s="209">
        <v>155</v>
      </c>
      <c r="AX163" s="209">
        <v>155</v>
      </c>
      <c r="AY163" s="210">
        <f>MATCH(A163,'Original Order'!$A$2:$A$317,0)</f>
        <v>155</v>
      </c>
      <c r="AZ163" s="210">
        <f t="shared" si="10"/>
        <v>0</v>
      </c>
    </row>
    <row r="164" spans="1:52">
      <c r="A164" s="250" t="s">
        <v>59</v>
      </c>
      <c r="B164" s="251">
        <f t="shared" si="8"/>
        <v>4.1500000000000004</v>
      </c>
      <c r="C164" s="533" t="s">
        <v>170</v>
      </c>
      <c r="D164" s="466"/>
      <c r="E164" s="470"/>
      <c r="F164" s="495"/>
      <c r="G164" s="495"/>
      <c r="H164" s="495"/>
      <c r="I164" s="495"/>
      <c r="J164" s="548"/>
      <c r="K164" s="495"/>
      <c r="L164" s="252" t="s">
        <v>267</v>
      </c>
      <c r="M164" s="252" t="s">
        <v>406</v>
      </c>
      <c r="N164" s="253">
        <f>IFERROR(VLOOKUP(L164,CategoryLog!$A$2:$D$550,3,FALSE),"")</f>
        <v>4.1500000000000004</v>
      </c>
      <c r="O164" s="276" t="s">
        <v>132</v>
      </c>
      <c r="P164" s="252" t="s">
        <v>406</v>
      </c>
      <c r="Q164" s="253">
        <f>IFERROR(VLOOKUP(O164,CategoryLog!$A$2:$D$550,3,FALSE),"")</f>
        <v>4.1500000000000004</v>
      </c>
      <c r="R164" s="255" t="s">
        <v>463</v>
      </c>
      <c r="S164" s="252" t="s">
        <v>406</v>
      </c>
      <c r="T164" s="253">
        <f>IFERROR(VLOOKUP(R164,CategoryLog!$A$2:$D$550,3,FALSE),"")</f>
        <v>4.1500000000000004</v>
      </c>
      <c r="U164" s="256"/>
      <c r="V164" s="252" t="s">
        <v>406</v>
      </c>
      <c r="W164" s="252"/>
      <c r="X164" s="253" t="str">
        <f>IFERROR(VLOOKUP(U164,CategoryLog!$A$2:$D$550,3,FALSE),"")</f>
        <v/>
      </c>
      <c r="Y164" s="257" t="s">
        <v>996</v>
      </c>
      <c r="Z164" s="259"/>
      <c r="AA164" s="259"/>
      <c r="AB164" s="275"/>
      <c r="AC164" s="283" t="s">
        <v>1019</v>
      </c>
      <c r="AD164" s="283"/>
      <c r="AE164" s="312"/>
      <c r="AF164" s="283"/>
      <c r="AG164" s="341">
        <v>0</v>
      </c>
      <c r="AH164" s="281"/>
      <c r="AI164" s="282"/>
      <c r="AJ164" s="264" t="s">
        <v>1019</v>
      </c>
      <c r="AK164" s="282"/>
      <c r="AL164" s="282"/>
      <c r="AM164" s="282"/>
      <c r="AN164" s="282" t="s">
        <v>1019</v>
      </c>
      <c r="AO164" s="282"/>
      <c r="AP164" s="282"/>
      <c r="AQ164" s="282"/>
      <c r="AR164" s="254" t="s">
        <v>608</v>
      </c>
      <c r="AS164" s="266"/>
      <c r="AT164" s="266"/>
      <c r="AU164" s="266"/>
      <c r="AV164" s="267" t="str">
        <f t="shared" si="9"/>
        <v>n/a</v>
      </c>
      <c r="AW164" s="209">
        <v>156</v>
      </c>
      <c r="AX164" s="209">
        <v>33</v>
      </c>
      <c r="AY164" s="210">
        <f>MATCH(A164,'Original Order'!$A$2:$A$317,0)</f>
        <v>156</v>
      </c>
      <c r="AZ164" s="210">
        <f t="shared" si="10"/>
        <v>0</v>
      </c>
    </row>
    <row r="165" spans="1:52" ht="24">
      <c r="A165" s="250" t="s">
        <v>55</v>
      </c>
      <c r="B165" s="251">
        <f t="shared" si="8"/>
        <v>4.13</v>
      </c>
      <c r="C165" s="538"/>
      <c r="D165" s="466"/>
      <c r="E165" s="470"/>
      <c r="F165" s="495"/>
      <c r="G165" s="495"/>
      <c r="H165" s="495"/>
      <c r="I165" s="495"/>
      <c r="J165" s="548"/>
      <c r="K165" s="495"/>
      <c r="L165" s="288" t="s">
        <v>263</v>
      </c>
      <c r="M165" s="252" t="s">
        <v>406</v>
      </c>
      <c r="N165" s="253">
        <f>IFERROR(VLOOKUP(L165,CategoryLog!$A$2:$D$550,3,FALSE),"")</f>
        <v>4.13</v>
      </c>
      <c r="O165" s="276" t="s">
        <v>130</v>
      </c>
      <c r="P165" s="252" t="s">
        <v>406</v>
      </c>
      <c r="Q165" s="253">
        <f>IFERROR(VLOOKUP(O165,CategoryLog!$A$2:$D$550,3,FALSE),"")</f>
        <v>4.13</v>
      </c>
      <c r="R165" s="255"/>
      <c r="S165" s="252" t="s">
        <v>406</v>
      </c>
      <c r="T165" s="253" t="str">
        <f>IFERROR(VLOOKUP(R165,CategoryLog!$A$2:$D$550,3,FALSE),"")</f>
        <v/>
      </c>
      <c r="U165" s="256"/>
      <c r="V165" s="252" t="s">
        <v>406</v>
      </c>
      <c r="W165" s="252"/>
      <c r="X165" s="253" t="str">
        <f>IFERROR(VLOOKUP(U165,CategoryLog!$A$2:$D$550,3,FALSE),"")</f>
        <v/>
      </c>
      <c r="Y165" s="257"/>
      <c r="Z165" s="259"/>
      <c r="AA165" s="259"/>
      <c r="AB165" s="275"/>
      <c r="AC165" s="283" t="s">
        <v>1019</v>
      </c>
      <c r="AD165" s="312"/>
      <c r="AE165" s="312"/>
      <c r="AF165" s="283"/>
      <c r="AG165" s="341">
        <v>0</v>
      </c>
      <c r="AH165" s="281"/>
      <c r="AI165" s="282"/>
      <c r="AJ165" s="264" t="s">
        <v>1019</v>
      </c>
      <c r="AK165" s="301"/>
      <c r="AL165" s="282"/>
      <c r="AM165" s="282"/>
      <c r="AN165" s="282" t="s">
        <v>1019</v>
      </c>
      <c r="AO165" s="301"/>
      <c r="AP165" s="282"/>
      <c r="AQ165" s="282"/>
      <c r="AR165" s="254" t="s">
        <v>608</v>
      </c>
      <c r="AS165" s="266"/>
      <c r="AT165" s="266"/>
      <c r="AU165" s="266"/>
      <c r="AV165" s="267" t="str">
        <f t="shared" si="9"/>
        <v>n/a</v>
      </c>
      <c r="AW165" s="209">
        <v>157</v>
      </c>
      <c r="AX165" s="209">
        <v>30</v>
      </c>
      <c r="AY165" s="210">
        <f>MATCH(A165,'Original Order'!$A$2:$A$317,0)</f>
        <v>157</v>
      </c>
      <c r="AZ165" s="210">
        <f t="shared" si="10"/>
        <v>0</v>
      </c>
    </row>
    <row r="166" spans="1:52">
      <c r="A166" s="250" t="s">
        <v>58</v>
      </c>
      <c r="B166" s="251" t="str">
        <f t="shared" si="8"/>
        <v>4.10</v>
      </c>
      <c r="C166" s="538"/>
      <c r="D166" s="466"/>
      <c r="E166" s="470"/>
      <c r="F166" s="495"/>
      <c r="G166" s="495"/>
      <c r="H166" s="495"/>
      <c r="I166" s="495"/>
      <c r="J166" s="548"/>
      <c r="K166" s="495"/>
      <c r="L166" s="252" t="s">
        <v>266</v>
      </c>
      <c r="M166" s="252" t="s">
        <v>406</v>
      </c>
      <c r="N166" s="253" t="str">
        <f>IFERROR(VLOOKUP(L166,CategoryLog!$A$2:$D$550,3,FALSE),"")</f>
        <v>4.10</v>
      </c>
      <c r="O166" s="276" t="s">
        <v>164</v>
      </c>
      <c r="P166" s="252" t="s">
        <v>406</v>
      </c>
      <c r="Q166" s="253" t="str">
        <f>IFERROR(VLOOKUP(O166,CategoryLog!$A$2:$D$550,3,FALSE),"")</f>
        <v>4.10</v>
      </c>
      <c r="R166" s="255" t="s">
        <v>1219</v>
      </c>
      <c r="S166" s="252" t="s">
        <v>406</v>
      </c>
      <c r="T166" s="253" t="str">
        <f>IFERROR(VLOOKUP(R166,CategoryLog!$A$2:$D$550,3,FALSE),"")</f>
        <v>4.10</v>
      </c>
      <c r="U166" s="256"/>
      <c r="V166" s="252" t="s">
        <v>406</v>
      </c>
      <c r="W166" s="252"/>
      <c r="X166" s="253" t="str">
        <f>IFERROR(VLOOKUP(U166,CategoryLog!$A$2:$D$550,3,FALSE),"")</f>
        <v/>
      </c>
      <c r="Y166" s="257"/>
      <c r="Z166" s="258">
        <v>1</v>
      </c>
      <c r="AA166" s="259"/>
      <c r="AB166" s="278"/>
      <c r="AC166" s="278" t="s">
        <v>996</v>
      </c>
      <c r="AD166" s="278"/>
      <c r="AE166" s="279"/>
      <c r="AF166" s="278"/>
      <c r="AG166" s="280">
        <v>1</v>
      </c>
      <c r="AH166" s="281"/>
      <c r="AI166" s="282"/>
      <c r="AJ166" s="264" t="s">
        <v>1019</v>
      </c>
      <c r="AK166" s="282"/>
      <c r="AL166" s="282"/>
      <c r="AM166" s="282"/>
      <c r="AN166" s="282" t="s">
        <v>1019</v>
      </c>
      <c r="AO166" s="282"/>
      <c r="AP166" s="282"/>
      <c r="AQ166" s="282"/>
      <c r="AR166" s="254" t="s">
        <v>608</v>
      </c>
      <c r="AS166" s="266"/>
      <c r="AT166" s="266"/>
      <c r="AU166" s="266"/>
      <c r="AV166" s="267" t="str">
        <f t="shared" si="9"/>
        <v>2017</v>
      </c>
      <c r="AW166" s="209">
        <v>158</v>
      </c>
      <c r="AX166" s="209">
        <v>242</v>
      </c>
      <c r="AY166" s="210">
        <f>MATCH(A166,'Original Order'!$A$2:$A$317,0)</f>
        <v>158</v>
      </c>
      <c r="AZ166" s="210" t="s">
        <v>1336</v>
      </c>
    </row>
    <row r="167" spans="1:52" ht="24">
      <c r="A167" s="250" t="s">
        <v>60</v>
      </c>
      <c r="B167" s="251">
        <f t="shared" si="8"/>
        <v>4.49</v>
      </c>
      <c r="C167" s="538"/>
      <c r="D167" s="466"/>
      <c r="E167" s="470"/>
      <c r="F167" s="495"/>
      <c r="G167" s="495"/>
      <c r="H167" s="495"/>
      <c r="I167" s="495"/>
      <c r="J167" s="549" t="s">
        <v>1578</v>
      </c>
      <c r="K167" s="497"/>
      <c r="L167" s="252" t="s">
        <v>269</v>
      </c>
      <c r="M167" s="252" t="s">
        <v>406</v>
      </c>
      <c r="N167" s="253">
        <f>IFERROR(VLOOKUP(L167,CategoryLog!$A$2:$D$550,3,FALSE),"")</f>
        <v>4.49</v>
      </c>
      <c r="O167" s="276" t="s">
        <v>133</v>
      </c>
      <c r="P167" s="252" t="s">
        <v>406</v>
      </c>
      <c r="Q167" s="253">
        <f>IFERROR(VLOOKUP(O167,CategoryLog!$A$2:$D$550,3,FALSE),"")</f>
        <v>4.4800000000000004</v>
      </c>
      <c r="R167" s="255" t="s">
        <v>465</v>
      </c>
      <c r="S167" s="252" t="s">
        <v>406</v>
      </c>
      <c r="T167" s="253">
        <f>IFERROR(VLOOKUP(R167,CategoryLog!$A$2:$D$550,3,FALSE),"")</f>
        <v>4.49</v>
      </c>
      <c r="U167" s="256"/>
      <c r="V167" s="252" t="s">
        <v>406</v>
      </c>
      <c r="W167" s="252"/>
      <c r="X167" s="253" t="str">
        <f>IFERROR(VLOOKUP(U167,CategoryLog!$A$2:$D$550,3,FALSE),"")</f>
        <v/>
      </c>
      <c r="Y167" s="257"/>
      <c r="Z167" s="259"/>
      <c r="AA167" s="259"/>
      <c r="AB167" s="275"/>
      <c r="AC167" s="283" t="s">
        <v>996</v>
      </c>
      <c r="AD167" s="283" t="s">
        <v>996</v>
      </c>
      <c r="AE167" s="312"/>
      <c r="AF167" s="283"/>
      <c r="AG167" s="281">
        <v>2</v>
      </c>
      <c r="AH167" s="281"/>
      <c r="AI167" s="282"/>
      <c r="AJ167" s="264" t="s">
        <v>1019</v>
      </c>
      <c r="AK167" s="282"/>
      <c r="AL167" s="282"/>
      <c r="AM167" s="282"/>
      <c r="AN167" s="282" t="s">
        <v>996</v>
      </c>
      <c r="AO167" s="282"/>
      <c r="AP167" s="282"/>
      <c r="AQ167" s="282" t="s">
        <v>1075</v>
      </c>
      <c r="AR167" s="254" t="s">
        <v>608</v>
      </c>
      <c r="AS167" s="266"/>
      <c r="AT167" s="266" t="s">
        <v>1061</v>
      </c>
      <c r="AU167" s="266"/>
      <c r="AV167" s="284" t="str">
        <f t="shared" si="9"/>
        <v>2018</v>
      </c>
      <c r="AW167" s="209">
        <v>159</v>
      </c>
      <c r="AX167" s="209">
        <v>29</v>
      </c>
      <c r="AY167" s="210">
        <f>MATCH(A167,'Original Order'!$A$2:$A$317,0)</f>
        <v>159</v>
      </c>
      <c r="AZ167" s="210">
        <f t="shared" ref="AZ167:AZ173" si="11">AG167</f>
        <v>2</v>
      </c>
    </row>
    <row r="168" spans="1:52">
      <c r="A168" s="268" t="s">
        <v>535</v>
      </c>
      <c r="B168" s="251">
        <f t="shared" si="8"/>
        <v>4.1399999999999997</v>
      </c>
      <c r="C168" s="533" t="s">
        <v>333</v>
      </c>
      <c r="D168" s="466"/>
      <c r="E168" s="470"/>
      <c r="F168" s="495"/>
      <c r="G168" s="495"/>
      <c r="H168" s="495"/>
      <c r="I168" s="495"/>
      <c r="J168" s="548"/>
      <c r="K168" s="495"/>
      <c r="L168" s="288"/>
      <c r="M168" s="252" t="s">
        <v>406</v>
      </c>
      <c r="N168" s="253" t="str">
        <f>IFERROR(VLOOKUP(L168,CategoryLog!$A$2:$D$550,3,FALSE),"")</f>
        <v/>
      </c>
      <c r="O168" s="256"/>
      <c r="P168" s="252" t="s">
        <v>406</v>
      </c>
      <c r="Q168" s="253" t="str">
        <f>IFERROR(VLOOKUP(O168,CategoryLog!$A$2:$D$550,3,FALSE),"")</f>
        <v/>
      </c>
      <c r="R168" s="298" t="s">
        <v>1212</v>
      </c>
      <c r="S168" s="252" t="s">
        <v>406</v>
      </c>
      <c r="T168" s="253">
        <f>IFERROR(VLOOKUP(R168,CategoryLog!$A$2:$D$550,3,FALSE),"")</f>
        <v>4.1399999999999997</v>
      </c>
      <c r="U168" s="276"/>
      <c r="V168" s="252" t="s">
        <v>406</v>
      </c>
      <c r="W168" s="288"/>
      <c r="X168" s="253" t="str">
        <f>IFERROR(VLOOKUP(U168,CategoryLog!$A$2:$D$550,3,FALSE),"")</f>
        <v/>
      </c>
      <c r="Y168" s="257"/>
      <c r="Z168" s="274"/>
      <c r="AA168" s="274"/>
      <c r="AB168" s="275"/>
      <c r="AC168" s="275"/>
      <c r="AD168" s="275"/>
      <c r="AE168" s="340"/>
      <c r="AF168" s="275"/>
      <c r="AG168" s="307">
        <v>0</v>
      </c>
      <c r="AH168" s="272"/>
      <c r="AI168" s="273"/>
      <c r="AJ168" s="294"/>
      <c r="AK168" s="273"/>
      <c r="AL168" s="273"/>
      <c r="AM168" s="273"/>
      <c r="AN168" s="273"/>
      <c r="AO168" s="273"/>
      <c r="AP168" s="273"/>
      <c r="AQ168" s="273"/>
      <c r="AR168" s="295" t="s">
        <v>608</v>
      </c>
      <c r="AS168" s="266"/>
      <c r="AT168" s="266"/>
      <c r="AU168" s="266"/>
      <c r="AV168" s="267" t="str">
        <f t="shared" si="9"/>
        <v>n/a</v>
      </c>
      <c r="AW168" s="209">
        <v>160</v>
      </c>
      <c r="AX168" s="209">
        <v>160</v>
      </c>
      <c r="AY168" s="210">
        <f>MATCH(A168,'Original Order'!$A$2:$A$317,0)</f>
        <v>160</v>
      </c>
      <c r="AZ168" s="210">
        <f t="shared" si="11"/>
        <v>0</v>
      </c>
    </row>
    <row r="169" spans="1:52" ht="24">
      <c r="A169" s="268" t="s">
        <v>539</v>
      </c>
      <c r="B169" s="251">
        <f t="shared" si="8"/>
        <v>4.3899999999999997</v>
      </c>
      <c r="C169" s="533" t="s">
        <v>333</v>
      </c>
      <c r="D169" s="466"/>
      <c r="E169" s="470"/>
      <c r="F169" s="495"/>
      <c r="G169" s="495"/>
      <c r="H169" s="495"/>
      <c r="I169" s="495"/>
      <c r="J169" s="548"/>
      <c r="K169" s="495"/>
      <c r="L169" s="288"/>
      <c r="M169" s="252" t="s">
        <v>406</v>
      </c>
      <c r="N169" s="253" t="str">
        <f>IFERROR(VLOOKUP(L169,CategoryLog!$A$2:$D$550,3,FALSE),"")</f>
        <v/>
      </c>
      <c r="O169" s="256"/>
      <c r="P169" s="252" t="s">
        <v>406</v>
      </c>
      <c r="Q169" s="253" t="str">
        <f>IFERROR(VLOOKUP(O169,CategoryLog!$A$2:$D$550,3,FALSE),"")</f>
        <v/>
      </c>
      <c r="R169" s="298" t="s">
        <v>1206</v>
      </c>
      <c r="S169" s="252" t="s">
        <v>406</v>
      </c>
      <c r="T169" s="253">
        <f>IFERROR(VLOOKUP(R169,CategoryLog!$A$2:$D$550,3,FALSE),"")</f>
        <v>4.3899999999999997</v>
      </c>
      <c r="U169" s="276"/>
      <c r="V169" s="252" t="s">
        <v>406</v>
      </c>
      <c r="W169" s="288"/>
      <c r="X169" s="253" t="str">
        <f>IFERROR(VLOOKUP(U169,CategoryLog!$A$2:$D$550,3,FALSE),"")</f>
        <v/>
      </c>
      <c r="Y169" s="257"/>
      <c r="Z169" s="274"/>
      <c r="AA169" s="274"/>
      <c r="AB169" s="275"/>
      <c r="AC169" s="275"/>
      <c r="AD169" s="275"/>
      <c r="AE169" s="340"/>
      <c r="AF169" s="275"/>
      <c r="AG169" s="307">
        <v>0</v>
      </c>
      <c r="AH169" s="272"/>
      <c r="AI169" s="273"/>
      <c r="AJ169" s="294"/>
      <c r="AK169" s="273"/>
      <c r="AL169" s="273"/>
      <c r="AM169" s="273"/>
      <c r="AN169" s="273"/>
      <c r="AO169" s="273"/>
      <c r="AP169" s="273"/>
      <c r="AQ169" s="273"/>
      <c r="AR169" s="295" t="s">
        <v>608</v>
      </c>
      <c r="AS169" s="266"/>
      <c r="AT169" s="266"/>
      <c r="AU169" s="266"/>
      <c r="AV169" s="267" t="str">
        <f t="shared" si="9"/>
        <v>n/a</v>
      </c>
      <c r="AW169" s="209">
        <v>161</v>
      </c>
      <c r="AX169" s="209">
        <v>161</v>
      </c>
      <c r="AY169" s="210">
        <f>MATCH(A169,'Original Order'!$A$2:$A$317,0)</f>
        <v>161</v>
      </c>
      <c r="AZ169" s="210">
        <f t="shared" si="11"/>
        <v>0</v>
      </c>
    </row>
    <row r="170" spans="1:52" ht="24">
      <c r="A170" s="250" t="s">
        <v>52</v>
      </c>
      <c r="B170" s="251">
        <f t="shared" si="8"/>
        <v>4.42</v>
      </c>
      <c r="C170" s="533" t="s">
        <v>83</v>
      </c>
      <c r="D170" s="466"/>
      <c r="E170" s="470"/>
      <c r="F170" s="495"/>
      <c r="G170" s="495"/>
      <c r="H170" s="495"/>
      <c r="I170" s="495"/>
      <c r="J170" s="549" t="s">
        <v>1575</v>
      </c>
      <c r="K170" s="497"/>
      <c r="L170" s="288" t="s">
        <v>260</v>
      </c>
      <c r="M170" s="252" t="s">
        <v>406</v>
      </c>
      <c r="N170" s="253">
        <f>IFERROR(VLOOKUP(L170,CategoryLog!$A$2:$D$550,3,FALSE),"")</f>
        <v>4.42</v>
      </c>
      <c r="O170" s="254"/>
      <c r="P170" s="252" t="s">
        <v>406</v>
      </c>
      <c r="Q170" s="253" t="str">
        <f>IFERROR(VLOOKUP(O170,CategoryLog!$A$2:$D$550,3,FALSE),"")</f>
        <v/>
      </c>
      <c r="R170" s="255"/>
      <c r="S170" s="252" t="s">
        <v>406</v>
      </c>
      <c r="T170" s="253" t="str">
        <f>IFERROR(VLOOKUP(R170,CategoryLog!$A$2:$D$550,3,FALSE),"")</f>
        <v/>
      </c>
      <c r="U170" s="256"/>
      <c r="V170" s="252" t="s">
        <v>406</v>
      </c>
      <c r="W170" s="252"/>
      <c r="X170" s="253" t="str">
        <f>IFERROR(VLOOKUP(U170,CategoryLog!$A$2:$D$550,3,FALSE),"")</f>
        <v/>
      </c>
      <c r="Y170" s="257"/>
      <c r="Z170" s="259"/>
      <c r="AA170" s="259"/>
      <c r="AB170" s="275"/>
      <c r="AC170" s="283"/>
      <c r="AD170" s="312"/>
      <c r="AE170" s="312"/>
      <c r="AF170" s="283"/>
      <c r="AG170" s="341">
        <v>0</v>
      </c>
      <c r="AH170" s="281"/>
      <c r="AI170" s="282"/>
      <c r="AJ170" s="301"/>
      <c r="AK170" s="301"/>
      <c r="AL170" s="282"/>
      <c r="AM170" s="282"/>
      <c r="AN170" s="282"/>
      <c r="AO170" s="301"/>
      <c r="AP170" s="282"/>
      <c r="AQ170" s="282"/>
      <c r="AR170" s="254" t="s">
        <v>608</v>
      </c>
      <c r="AS170" s="266"/>
      <c r="AT170" s="266"/>
      <c r="AU170" s="266"/>
      <c r="AV170" s="267" t="str">
        <f t="shared" si="9"/>
        <v>n/a</v>
      </c>
      <c r="AW170" s="209">
        <v>162</v>
      </c>
      <c r="AX170" s="209">
        <v>162</v>
      </c>
      <c r="AY170" s="210">
        <f>MATCH(A170,'Original Order'!$A$2:$A$317,0)</f>
        <v>162</v>
      </c>
      <c r="AZ170" s="210">
        <f t="shared" si="11"/>
        <v>0</v>
      </c>
    </row>
    <row r="171" spans="1:52">
      <c r="A171" s="250" t="s">
        <v>56</v>
      </c>
      <c r="B171" s="251">
        <f t="shared" si="8"/>
        <v>4.03</v>
      </c>
      <c r="C171" s="533" t="s">
        <v>83</v>
      </c>
      <c r="D171" s="466"/>
      <c r="E171" s="470"/>
      <c r="F171" s="495"/>
      <c r="G171" s="495"/>
      <c r="H171" s="495"/>
      <c r="I171" s="495"/>
      <c r="J171" s="536" t="s">
        <v>1581</v>
      </c>
      <c r="K171" s="554"/>
      <c r="L171" s="252" t="s">
        <v>264</v>
      </c>
      <c r="M171" s="252" t="s">
        <v>406</v>
      </c>
      <c r="N171" s="253">
        <f>IFERROR(VLOOKUP(L171,CategoryLog!$A$2:$D$550,3,FALSE),"")</f>
        <v>4.03</v>
      </c>
      <c r="O171" s="276" t="s">
        <v>162</v>
      </c>
      <c r="P171" s="252" t="s">
        <v>406</v>
      </c>
      <c r="Q171" s="253">
        <f>IFERROR(VLOOKUP(O171,CategoryLog!$A$2:$D$550,3,FALSE),"")</f>
        <v>4.03</v>
      </c>
      <c r="R171" s="298" t="s">
        <v>1216</v>
      </c>
      <c r="S171" s="252" t="s">
        <v>406</v>
      </c>
      <c r="T171" s="253">
        <f>IFERROR(VLOOKUP(R171,CategoryLog!$A$2:$D$550,3,FALSE),"")</f>
        <v>4.03</v>
      </c>
      <c r="U171" s="256"/>
      <c r="V171" s="252" t="s">
        <v>406</v>
      </c>
      <c r="W171" s="252"/>
      <c r="X171" s="253" t="str">
        <f>IFERROR(VLOOKUP(U171,CategoryLog!$A$2:$D$550,3,FALSE),"")</f>
        <v/>
      </c>
      <c r="Y171" s="257" t="s">
        <v>996</v>
      </c>
      <c r="Z171" s="259"/>
      <c r="AA171" s="259"/>
      <c r="AB171" s="275"/>
      <c r="AC171" s="283" t="s">
        <v>1019</v>
      </c>
      <c r="AD171" s="283"/>
      <c r="AE171" s="312"/>
      <c r="AF171" s="283"/>
      <c r="AG171" s="341">
        <v>0</v>
      </c>
      <c r="AH171" s="281"/>
      <c r="AI171" s="282"/>
      <c r="AJ171" s="264" t="s">
        <v>1019</v>
      </c>
      <c r="AK171" s="282"/>
      <c r="AL171" s="282"/>
      <c r="AM171" s="282"/>
      <c r="AN171" s="282" t="s">
        <v>1019</v>
      </c>
      <c r="AO171" s="282"/>
      <c r="AP171" s="282"/>
      <c r="AQ171" s="282"/>
      <c r="AR171" s="254" t="s">
        <v>608</v>
      </c>
      <c r="AS171" s="266"/>
      <c r="AT171" s="266"/>
      <c r="AU171" s="266"/>
      <c r="AV171" s="267" t="str">
        <f t="shared" si="9"/>
        <v>n/a</v>
      </c>
      <c r="AW171" s="209">
        <v>163</v>
      </c>
      <c r="AX171" s="209">
        <v>212</v>
      </c>
      <c r="AY171" s="210">
        <f>MATCH(A171,'Original Order'!$A$2:$A$317,0)</f>
        <v>163</v>
      </c>
      <c r="AZ171" s="210">
        <f t="shared" si="11"/>
        <v>0</v>
      </c>
    </row>
    <row r="172" spans="1:52">
      <c r="A172" s="250" t="s">
        <v>53</v>
      </c>
      <c r="B172" s="251">
        <f t="shared" si="8"/>
        <v>4.01</v>
      </c>
      <c r="C172" s="538"/>
      <c r="D172" s="466"/>
      <c r="E172" s="470"/>
      <c r="F172" s="495"/>
      <c r="G172" s="495"/>
      <c r="H172" s="495"/>
      <c r="I172" s="495"/>
      <c r="J172" s="548"/>
      <c r="K172" s="495"/>
      <c r="L172" s="252" t="s">
        <v>261</v>
      </c>
      <c r="M172" s="252" t="s">
        <v>406</v>
      </c>
      <c r="N172" s="253">
        <f>IFERROR(VLOOKUP(L172,CategoryLog!$A$2:$D$550,3,FALSE),"")</f>
        <v>4.01</v>
      </c>
      <c r="O172" s="276" t="s">
        <v>125</v>
      </c>
      <c r="P172" s="252" t="s">
        <v>406</v>
      </c>
      <c r="Q172" s="253" t="str">
        <f>IFERROR(VLOOKUP(O172,CategoryLog!$A$2:$D$550,3,FALSE),"")</f>
        <v/>
      </c>
      <c r="R172" s="255" t="s">
        <v>458</v>
      </c>
      <c r="S172" s="252" t="s">
        <v>406</v>
      </c>
      <c r="T172" s="253">
        <f>IFERROR(VLOOKUP(R172,CategoryLog!$A$2:$D$550,3,FALSE),"")</f>
        <v>4.0199999999999996</v>
      </c>
      <c r="U172" s="256"/>
      <c r="V172" s="252" t="s">
        <v>406</v>
      </c>
      <c r="W172" s="252"/>
      <c r="X172" s="253" t="str">
        <f>IFERROR(VLOOKUP(U172,CategoryLog!$A$2:$D$550,3,FALSE),"")</f>
        <v/>
      </c>
      <c r="Y172" s="257"/>
      <c r="Z172" s="259"/>
      <c r="AA172" s="259"/>
      <c r="AB172" s="275"/>
      <c r="AC172" s="283" t="s">
        <v>1019</v>
      </c>
      <c r="AD172" s="283"/>
      <c r="AE172" s="312"/>
      <c r="AF172" s="283"/>
      <c r="AG172" s="341">
        <v>0</v>
      </c>
      <c r="AH172" s="281"/>
      <c r="AI172" s="282"/>
      <c r="AJ172" s="264" t="s">
        <v>1019</v>
      </c>
      <c r="AK172" s="282"/>
      <c r="AL172" s="282"/>
      <c r="AM172" s="282"/>
      <c r="AN172" s="282" t="s">
        <v>1019</v>
      </c>
      <c r="AO172" s="282"/>
      <c r="AP172" s="282"/>
      <c r="AQ172" s="282"/>
      <c r="AR172" s="254" t="s">
        <v>608</v>
      </c>
      <c r="AS172" s="266"/>
      <c r="AT172" s="266"/>
      <c r="AU172" s="266"/>
      <c r="AV172" s="267" t="str">
        <f t="shared" si="9"/>
        <v>n/a</v>
      </c>
      <c r="AW172" s="209">
        <v>164</v>
      </c>
      <c r="AX172" s="209">
        <v>248</v>
      </c>
      <c r="AY172" s="210">
        <f>MATCH(A172,'Original Order'!$A$2:$A$317,0)</f>
        <v>164</v>
      </c>
      <c r="AZ172" s="210">
        <f t="shared" si="11"/>
        <v>0</v>
      </c>
    </row>
    <row r="173" spans="1:52">
      <c r="A173" s="250" t="s">
        <v>57</v>
      </c>
      <c r="B173" s="251">
        <f t="shared" si="8"/>
        <v>4.37</v>
      </c>
      <c r="C173" s="538"/>
      <c r="D173" s="466"/>
      <c r="E173" s="470"/>
      <c r="F173" s="495"/>
      <c r="G173" s="495"/>
      <c r="H173" s="495"/>
      <c r="I173" s="495"/>
      <c r="J173" s="548"/>
      <c r="K173" s="495"/>
      <c r="L173" s="252" t="s">
        <v>265</v>
      </c>
      <c r="M173" s="252" t="s">
        <v>406</v>
      </c>
      <c r="N173" s="253">
        <f>IFERROR(VLOOKUP(L173,CategoryLog!$A$2:$D$550,3,FALSE),"")</f>
        <v>4.37</v>
      </c>
      <c r="O173" s="276" t="s">
        <v>163</v>
      </c>
      <c r="P173" s="252" t="s">
        <v>406</v>
      </c>
      <c r="Q173" s="253">
        <f>IFERROR(VLOOKUP(O173,CategoryLog!$A$2:$D$550,3,FALSE),"")</f>
        <v>4.37</v>
      </c>
      <c r="R173" s="255" t="s">
        <v>461</v>
      </c>
      <c r="S173" s="252" t="s">
        <v>406</v>
      </c>
      <c r="T173" s="253">
        <f>IFERROR(VLOOKUP(R173,CategoryLog!$A$2:$D$550,3,FALSE),"")</f>
        <v>4.37</v>
      </c>
      <c r="U173" s="256"/>
      <c r="V173" s="252" t="s">
        <v>406</v>
      </c>
      <c r="W173" s="252"/>
      <c r="X173" s="253" t="str">
        <f>IFERROR(VLOOKUP(U173,CategoryLog!$A$2:$D$550,3,FALSE),"")</f>
        <v/>
      </c>
      <c r="Y173" s="257"/>
      <c r="Z173" s="259"/>
      <c r="AA173" s="259"/>
      <c r="AB173" s="275"/>
      <c r="AC173" s="283" t="s">
        <v>1019</v>
      </c>
      <c r="AD173" s="283"/>
      <c r="AE173" s="312"/>
      <c r="AF173" s="283"/>
      <c r="AG173" s="341">
        <v>0</v>
      </c>
      <c r="AH173" s="281"/>
      <c r="AI173" s="282"/>
      <c r="AJ173" s="264" t="s">
        <v>1019</v>
      </c>
      <c r="AK173" s="282"/>
      <c r="AL173" s="282"/>
      <c r="AM173" s="282"/>
      <c r="AN173" s="282" t="s">
        <v>1019</v>
      </c>
      <c r="AO173" s="282"/>
      <c r="AP173" s="282"/>
      <c r="AQ173" s="282"/>
      <c r="AR173" s="254" t="s">
        <v>608</v>
      </c>
      <c r="AS173" s="266"/>
      <c r="AT173" s="266"/>
      <c r="AU173" s="266"/>
      <c r="AV173" s="267" t="str">
        <f t="shared" si="9"/>
        <v>n/a</v>
      </c>
      <c r="AW173" s="209">
        <v>165</v>
      </c>
      <c r="AX173" s="209">
        <v>239</v>
      </c>
      <c r="AY173" s="210">
        <f>MATCH(A173,'Original Order'!$A$2:$A$317,0)</f>
        <v>165</v>
      </c>
      <c r="AZ173" s="210">
        <f t="shared" si="11"/>
        <v>0</v>
      </c>
    </row>
    <row r="174" spans="1:52">
      <c r="A174" s="250" t="s">
        <v>63</v>
      </c>
      <c r="B174" s="251">
        <f t="shared" si="8"/>
        <v>4.16</v>
      </c>
      <c r="C174" s="538"/>
      <c r="D174" s="466"/>
      <c r="E174" s="470"/>
      <c r="F174" s="495"/>
      <c r="G174" s="495"/>
      <c r="H174" s="495"/>
      <c r="I174" s="495"/>
      <c r="J174" s="548"/>
      <c r="K174" s="495"/>
      <c r="L174" s="252" t="s">
        <v>272</v>
      </c>
      <c r="M174" s="252" t="s">
        <v>406</v>
      </c>
      <c r="N174" s="253">
        <f>IFERROR(VLOOKUP(L174,CategoryLog!$A$2:$D$550,3,FALSE),"")</f>
        <v>4.16</v>
      </c>
      <c r="O174" s="276" t="s">
        <v>136</v>
      </c>
      <c r="P174" s="252" t="s">
        <v>406</v>
      </c>
      <c r="Q174" s="253">
        <f>IFERROR(VLOOKUP(O174,CategoryLog!$A$2:$D$550,3,FALSE),"")</f>
        <v>4.16</v>
      </c>
      <c r="R174" s="255" t="s">
        <v>467</v>
      </c>
      <c r="S174" s="252" t="s">
        <v>406</v>
      </c>
      <c r="T174" s="253">
        <f>IFERROR(VLOOKUP(R174,CategoryLog!$A$2:$D$550,3,FALSE),"")</f>
        <v>4.16</v>
      </c>
      <c r="U174" s="256"/>
      <c r="V174" s="252" t="s">
        <v>406</v>
      </c>
      <c r="W174" s="252"/>
      <c r="X174" s="253" t="str">
        <f>IFERROR(VLOOKUP(U174,CategoryLog!$A$2:$D$550,3,FALSE),"")</f>
        <v/>
      </c>
      <c r="Y174" s="257" t="s">
        <v>996</v>
      </c>
      <c r="Z174" s="258">
        <v>1</v>
      </c>
      <c r="AA174" s="259"/>
      <c r="AB174" s="278"/>
      <c r="AC174" s="278" t="s">
        <v>996</v>
      </c>
      <c r="AD174" s="278"/>
      <c r="AE174" s="279"/>
      <c r="AF174" s="278"/>
      <c r="AG174" s="280">
        <v>1</v>
      </c>
      <c r="AH174" s="281"/>
      <c r="AI174" s="282"/>
      <c r="AJ174" s="264" t="s">
        <v>1019</v>
      </c>
      <c r="AK174" s="282" t="s">
        <v>996</v>
      </c>
      <c r="AL174" s="282"/>
      <c r="AM174" s="282"/>
      <c r="AN174" s="282" t="s">
        <v>996</v>
      </c>
      <c r="AO174" s="282" t="s">
        <v>996</v>
      </c>
      <c r="AP174" s="282"/>
      <c r="AQ174" s="264" t="s">
        <v>1076</v>
      </c>
      <c r="AR174" s="254" t="s">
        <v>608</v>
      </c>
      <c r="AS174" s="266"/>
      <c r="AT174" s="266"/>
      <c r="AU174" s="266"/>
      <c r="AV174" s="284" t="str">
        <f t="shared" si="9"/>
        <v>2017</v>
      </c>
      <c r="AW174" s="209">
        <v>166</v>
      </c>
      <c r="AX174" s="209">
        <v>250</v>
      </c>
      <c r="AY174" s="210">
        <f>MATCH(A174,'Original Order'!$A$2:$A$317,0)</f>
        <v>166</v>
      </c>
      <c r="AZ174" s="210" t="s">
        <v>1336</v>
      </c>
    </row>
    <row r="175" spans="1:52">
      <c r="A175" s="353" t="s">
        <v>541</v>
      </c>
      <c r="B175" s="251">
        <f t="shared" si="8"/>
        <v>4.21</v>
      </c>
      <c r="C175" s="533" t="s">
        <v>333</v>
      </c>
      <c r="D175" s="466"/>
      <c r="E175" s="470"/>
      <c r="F175" s="495"/>
      <c r="G175" s="495"/>
      <c r="H175" s="497" t="s">
        <v>1530</v>
      </c>
      <c r="I175" s="497"/>
      <c r="J175" s="549"/>
      <c r="K175" s="497"/>
      <c r="L175" s="288"/>
      <c r="M175" s="252" t="s">
        <v>406</v>
      </c>
      <c r="N175" s="253" t="str">
        <f>IFERROR(VLOOKUP(L175,CategoryLog!$A$2:$D$550,3,FALSE),"")</f>
        <v/>
      </c>
      <c r="O175" s="354"/>
      <c r="P175" s="252" t="s">
        <v>406</v>
      </c>
      <c r="Q175" s="253" t="str">
        <f>IFERROR(VLOOKUP(O175,CategoryLog!$A$2:$D$550,3,FALSE),"")</f>
        <v/>
      </c>
      <c r="R175" s="355" t="s">
        <v>1218</v>
      </c>
      <c r="S175" s="252">
        <v>5</v>
      </c>
      <c r="T175" s="253">
        <f>IFERROR(VLOOKUP(R175,CategoryLog!$A$2:$D$550,3,FALSE),"")</f>
        <v>4.21</v>
      </c>
      <c r="U175" s="356"/>
      <c r="V175" s="252" t="s">
        <v>406</v>
      </c>
      <c r="W175" s="288"/>
      <c r="X175" s="253" t="str">
        <f>IFERROR(VLOOKUP(U175,CategoryLog!$A$2:$D$550,3,FALSE),"")</f>
        <v/>
      </c>
      <c r="Y175" s="357" t="s">
        <v>996</v>
      </c>
      <c r="Z175" s="258">
        <v>1</v>
      </c>
      <c r="AA175" s="358"/>
      <c r="AB175" s="359"/>
      <c r="AC175" s="359"/>
      <c r="AD175" s="359"/>
      <c r="AE175" s="360"/>
      <c r="AF175" s="359"/>
      <c r="AG175" s="361">
        <v>0</v>
      </c>
      <c r="AH175" s="362"/>
      <c r="AI175" s="358"/>
      <c r="AJ175" s="363"/>
      <c r="AK175" s="358" t="s">
        <v>996</v>
      </c>
      <c r="AL175" s="358"/>
      <c r="AM175" s="358"/>
      <c r="AN175" s="358"/>
      <c r="AO175" s="358" t="s">
        <v>996</v>
      </c>
      <c r="AP175" s="358"/>
      <c r="AQ175" s="264" t="s">
        <v>1076</v>
      </c>
      <c r="AR175" s="364" t="s">
        <v>608</v>
      </c>
      <c r="AS175" s="266"/>
      <c r="AT175" s="266"/>
      <c r="AU175" s="266"/>
      <c r="AV175" s="284" t="str">
        <f t="shared" si="9"/>
        <v>2017</v>
      </c>
      <c r="AW175" s="209">
        <v>167</v>
      </c>
      <c r="AX175" s="209">
        <v>167</v>
      </c>
      <c r="AY175" s="210">
        <f>MATCH(A175,'Original Order'!$A$2:$A$317,0)</f>
        <v>167</v>
      </c>
      <c r="AZ175" s="210" t="s">
        <v>1336</v>
      </c>
    </row>
    <row r="176" spans="1:52">
      <c r="A176" s="250" t="s">
        <v>54</v>
      </c>
      <c r="B176" s="251">
        <f t="shared" si="8"/>
        <v>4.1399999999999997</v>
      </c>
      <c r="C176" s="533" t="s">
        <v>83</v>
      </c>
      <c r="D176" s="466"/>
      <c r="E176" s="470"/>
      <c r="F176" s="495"/>
      <c r="H176" s="497" t="s">
        <v>1543</v>
      </c>
      <c r="I176" s="497" t="s">
        <v>1549</v>
      </c>
      <c r="J176" s="549"/>
      <c r="K176" s="497"/>
      <c r="L176" s="252" t="s">
        <v>262</v>
      </c>
      <c r="M176" s="252" t="s">
        <v>406</v>
      </c>
      <c r="N176" s="253">
        <f>IFERROR(VLOOKUP(L176,CategoryLog!$A$2:$D$550,3,FALSE),"")</f>
        <v>4.1399999999999997</v>
      </c>
      <c r="O176" s="276" t="s">
        <v>161</v>
      </c>
      <c r="P176" s="252" t="s">
        <v>406</v>
      </c>
      <c r="Q176" s="253">
        <f>IFERROR(VLOOKUP(O176,CategoryLog!$A$2:$D$550,3,FALSE),"")</f>
        <v>4.1399999999999997</v>
      </c>
      <c r="R176" s="365" t="s">
        <v>459</v>
      </c>
      <c r="S176" s="252" t="s">
        <v>406</v>
      </c>
      <c r="T176" s="253">
        <f>IFERROR(VLOOKUP(R176,CategoryLog!$A$2:$D$550,3,FALSE),"")</f>
        <v>4.13</v>
      </c>
      <c r="U176" s="252"/>
      <c r="V176" s="252" t="s">
        <v>406</v>
      </c>
      <c r="W176" s="252"/>
      <c r="X176" s="253" t="str">
        <f>IFERROR(VLOOKUP(U176,CategoryLog!$A$2:$D$550,3,FALSE),"")</f>
        <v/>
      </c>
      <c r="Y176" s="366"/>
      <c r="Z176" s="367"/>
      <c r="AA176" s="367"/>
      <c r="AB176" s="275"/>
      <c r="AC176" s="283" t="s">
        <v>996</v>
      </c>
      <c r="AD176" s="283"/>
      <c r="AE176" s="312"/>
      <c r="AF176" s="283"/>
      <c r="AG176" s="281">
        <v>1</v>
      </c>
      <c r="AH176" s="281"/>
      <c r="AI176" s="282"/>
      <c r="AJ176" s="264" t="s">
        <v>1019</v>
      </c>
      <c r="AK176" s="282"/>
      <c r="AL176" s="282"/>
      <c r="AM176" s="282"/>
      <c r="AN176" s="282" t="s">
        <v>1019</v>
      </c>
      <c r="AO176" s="282"/>
      <c r="AP176" s="282"/>
      <c r="AQ176" s="282"/>
      <c r="AR176" s="254" t="s">
        <v>608</v>
      </c>
      <c r="AS176" s="266"/>
      <c r="AT176" s="266"/>
      <c r="AU176" s="266"/>
      <c r="AV176" s="267" t="str">
        <f t="shared" si="9"/>
        <v>2018</v>
      </c>
      <c r="AW176" s="209">
        <v>168</v>
      </c>
      <c r="AX176" s="209">
        <v>241</v>
      </c>
      <c r="AY176" s="210">
        <f>MATCH(A176,'Original Order'!$A$2:$A$317,0)</f>
        <v>168</v>
      </c>
      <c r="AZ176" s="210">
        <f t="shared" ref="AZ176:AZ207" si="12">AG176</f>
        <v>1</v>
      </c>
    </row>
    <row r="177" spans="1:52" ht="24">
      <c r="A177" s="268" t="s">
        <v>543</v>
      </c>
      <c r="B177" s="251">
        <f t="shared" si="8"/>
        <v>4.37</v>
      </c>
      <c r="C177" s="533" t="s">
        <v>333</v>
      </c>
      <c r="D177" s="466"/>
      <c r="E177" s="470"/>
      <c r="F177" s="495"/>
      <c r="G177" s="495"/>
      <c r="H177" s="495"/>
      <c r="I177" s="495"/>
      <c r="J177" s="548"/>
      <c r="K177" s="495"/>
      <c r="L177" s="288"/>
      <c r="M177" s="252" t="s">
        <v>406</v>
      </c>
      <c r="N177" s="253" t="str">
        <f>IFERROR(VLOOKUP(L177,CategoryLog!$A$2:$D$550,3,FALSE),"")</f>
        <v/>
      </c>
      <c r="O177" s="256"/>
      <c r="P177" s="252" t="s">
        <v>406</v>
      </c>
      <c r="Q177" s="253" t="str">
        <f>IFERROR(VLOOKUP(O177,CategoryLog!$A$2:$D$550,3,FALSE),"")</f>
        <v/>
      </c>
      <c r="R177" s="298" t="s">
        <v>1205</v>
      </c>
      <c r="S177" s="252" t="s">
        <v>406</v>
      </c>
      <c r="T177" s="253">
        <f>IFERROR(VLOOKUP(R177,CategoryLog!$A$2:$D$550,3,FALSE),"")</f>
        <v>4.37</v>
      </c>
      <c r="U177" s="276"/>
      <c r="V177" s="252" t="s">
        <v>406</v>
      </c>
      <c r="W177" s="288"/>
      <c r="X177" s="253" t="str">
        <f>IFERROR(VLOOKUP(U177,CategoryLog!$A$2:$D$550,3,FALSE),"")</f>
        <v/>
      </c>
      <c r="Y177" s="257"/>
      <c r="Z177" s="274"/>
      <c r="AA177" s="274"/>
      <c r="AB177" s="275"/>
      <c r="AC177" s="275"/>
      <c r="AD177" s="275"/>
      <c r="AE177" s="340"/>
      <c r="AF177" s="275"/>
      <c r="AG177" s="307">
        <v>0</v>
      </c>
      <c r="AH177" s="272"/>
      <c r="AI177" s="273"/>
      <c r="AJ177" s="294"/>
      <c r="AK177" s="273"/>
      <c r="AL177" s="273"/>
      <c r="AM177" s="273"/>
      <c r="AN177" s="273"/>
      <c r="AO177" s="273"/>
      <c r="AP177" s="273"/>
      <c r="AQ177" s="273"/>
      <c r="AR177" s="295" t="s">
        <v>608</v>
      </c>
      <c r="AS177" s="266"/>
      <c r="AT177" s="266"/>
      <c r="AU177" s="266"/>
      <c r="AV177" s="267" t="str">
        <f t="shared" si="9"/>
        <v>n/a</v>
      </c>
      <c r="AW177" s="209">
        <v>169</v>
      </c>
      <c r="AX177" s="209">
        <v>169</v>
      </c>
      <c r="AY177" s="210">
        <f>MATCH(A177,'Original Order'!$A$2:$A$317,0)</f>
        <v>169</v>
      </c>
      <c r="AZ177" s="210">
        <f t="shared" si="12"/>
        <v>0</v>
      </c>
    </row>
    <row r="178" spans="1:52">
      <c r="A178" s="268" t="s">
        <v>905</v>
      </c>
      <c r="B178" s="251">
        <f t="shared" si="8"/>
        <v>4.28</v>
      </c>
      <c r="C178" s="533" t="s">
        <v>170</v>
      </c>
      <c r="D178" s="466"/>
      <c r="E178" s="470"/>
      <c r="F178" s="495"/>
      <c r="G178" s="497"/>
      <c r="H178" s="497" t="s">
        <v>1543</v>
      </c>
      <c r="I178" s="497" t="s">
        <v>1549</v>
      </c>
      <c r="J178" s="549"/>
      <c r="K178" s="497"/>
      <c r="L178" s="288" t="s">
        <v>940</v>
      </c>
      <c r="M178" s="252" t="s">
        <v>406</v>
      </c>
      <c r="N178" s="253">
        <f>IFERROR(VLOOKUP(L178,CategoryLog!$A$2:$D$550,3,FALSE),"")</f>
        <v>4.28</v>
      </c>
      <c r="O178" s="289" t="s">
        <v>904</v>
      </c>
      <c r="P178" s="252" t="s">
        <v>406</v>
      </c>
      <c r="Q178" s="253">
        <f>IFERROR(VLOOKUP(O178,CategoryLog!$A$2:$D$550,3,FALSE),"")</f>
        <v>4.28</v>
      </c>
      <c r="R178" s="310"/>
      <c r="S178" s="252" t="s">
        <v>406</v>
      </c>
      <c r="T178" s="253" t="str">
        <f>IFERROR(VLOOKUP(R178,CategoryLog!$A$2:$D$550,3,FALSE),"")</f>
        <v/>
      </c>
      <c r="U178" s="290"/>
      <c r="V178" s="252" t="s">
        <v>406</v>
      </c>
      <c r="W178" s="291"/>
      <c r="X178" s="253" t="str">
        <f>IFERROR(VLOOKUP(U178,CategoryLog!$A$2:$D$550,3,FALSE),"")</f>
        <v/>
      </c>
      <c r="Y178" s="257"/>
      <c r="Z178" s="311"/>
      <c r="AA178" s="292"/>
      <c r="AB178" s="275"/>
      <c r="AC178" s="275" t="s">
        <v>996</v>
      </c>
      <c r="AD178" s="340"/>
      <c r="AE178" s="340"/>
      <c r="AF178" s="275"/>
      <c r="AG178" s="272">
        <v>1</v>
      </c>
      <c r="AH178" s="272"/>
      <c r="AI178" s="273"/>
      <c r="AJ178" s="264" t="s">
        <v>1019</v>
      </c>
      <c r="AK178" s="294"/>
      <c r="AL178" s="273"/>
      <c r="AM178" s="273"/>
      <c r="AN178" s="273" t="s">
        <v>996</v>
      </c>
      <c r="AO178" s="294"/>
      <c r="AP178" s="273"/>
      <c r="AQ178" s="273" t="s">
        <v>1075</v>
      </c>
      <c r="AR178" s="295" t="s">
        <v>608</v>
      </c>
      <c r="AS178" s="266"/>
      <c r="AT178" s="266"/>
      <c r="AU178" s="266"/>
      <c r="AV178" s="287" t="str">
        <f t="shared" si="9"/>
        <v>2018</v>
      </c>
      <c r="AW178" s="209">
        <v>170</v>
      </c>
      <c r="AX178" s="209">
        <v>256</v>
      </c>
      <c r="AY178" s="210">
        <f>MATCH(A178,'Original Order'!$A$2:$A$317,0)</f>
        <v>170</v>
      </c>
      <c r="AZ178" s="210">
        <f t="shared" si="12"/>
        <v>1</v>
      </c>
    </row>
    <row r="179" spans="1:52" ht="24">
      <c r="A179" s="322" t="s">
        <v>420</v>
      </c>
      <c r="B179" s="251">
        <f t="shared" si="8"/>
        <v>4.21</v>
      </c>
      <c r="C179" s="533" t="s">
        <v>83</v>
      </c>
      <c r="D179" s="466"/>
      <c r="E179" s="470"/>
      <c r="F179" s="495"/>
      <c r="G179" s="495"/>
      <c r="H179" s="495"/>
      <c r="I179" s="495"/>
      <c r="J179" s="548"/>
      <c r="K179" s="495"/>
      <c r="L179" s="252" t="s">
        <v>398</v>
      </c>
      <c r="M179" s="252" t="s">
        <v>406</v>
      </c>
      <c r="N179" s="253">
        <f>IFERROR(VLOOKUP(L179,CategoryLog!$A$2:$D$550,3,FALSE),"")</f>
        <v>4.21</v>
      </c>
      <c r="O179" s="256"/>
      <c r="P179" s="252" t="s">
        <v>406</v>
      </c>
      <c r="Q179" s="253" t="str">
        <f>IFERROR(VLOOKUP(O179,CategoryLog!$A$2:$D$550,3,FALSE),"")</f>
        <v/>
      </c>
      <c r="R179" s="255"/>
      <c r="S179" s="252" t="s">
        <v>406</v>
      </c>
      <c r="T179" s="253" t="str">
        <f>IFERROR(VLOOKUP(R179,CategoryLog!$A$2:$D$550,3,FALSE),"")</f>
        <v/>
      </c>
      <c r="U179" s="256"/>
      <c r="V179" s="252" t="s">
        <v>406</v>
      </c>
      <c r="W179" s="252"/>
      <c r="X179" s="253" t="str">
        <f>IFERROR(VLOOKUP(U179,CategoryLog!$A$2:$D$550,3,FALSE),"")</f>
        <v/>
      </c>
      <c r="Y179" s="257"/>
      <c r="Z179" s="259"/>
      <c r="AA179" s="259"/>
      <c r="AB179" s="275" t="s">
        <v>996</v>
      </c>
      <c r="AC179" s="329"/>
      <c r="AD179" s="330"/>
      <c r="AE179" s="330"/>
      <c r="AF179" s="329"/>
      <c r="AG179" s="319">
        <v>1</v>
      </c>
      <c r="AH179" s="319"/>
      <c r="AI179" s="320"/>
      <c r="AJ179" s="321"/>
      <c r="AK179" s="321"/>
      <c r="AL179" s="320"/>
      <c r="AM179" s="320"/>
      <c r="AN179" s="320"/>
      <c r="AO179" s="321"/>
      <c r="AP179" s="320"/>
      <c r="AQ179" s="320"/>
      <c r="AR179" s="254" t="s">
        <v>608</v>
      </c>
      <c r="AS179" s="266"/>
      <c r="AT179" s="266"/>
      <c r="AU179" s="266"/>
      <c r="AV179" s="267" t="str">
        <f t="shared" si="9"/>
        <v>2018</v>
      </c>
      <c r="AW179" s="209">
        <v>171</v>
      </c>
      <c r="AX179" s="209">
        <v>171</v>
      </c>
      <c r="AY179" s="210">
        <f>MATCH(A179,'Original Order'!$A$2:$A$317,0)</f>
        <v>171</v>
      </c>
      <c r="AZ179" s="210">
        <f t="shared" si="12"/>
        <v>1</v>
      </c>
    </row>
    <row r="180" spans="1:52">
      <c r="A180" s="268" t="s">
        <v>545</v>
      </c>
      <c r="B180" s="251">
        <f t="shared" si="8"/>
        <v>4.46</v>
      </c>
      <c r="C180" s="533" t="s">
        <v>333</v>
      </c>
      <c r="D180" s="466"/>
      <c r="E180" s="470"/>
      <c r="F180" s="495"/>
      <c r="G180" s="495"/>
      <c r="H180" s="495"/>
      <c r="I180" s="495"/>
      <c r="J180" s="548"/>
      <c r="K180" s="495"/>
      <c r="L180" s="288"/>
      <c r="M180" s="252" t="s">
        <v>406</v>
      </c>
      <c r="N180" s="253" t="str">
        <f>IFERROR(VLOOKUP(L180,CategoryLog!$A$2:$D$550,3,FALSE),"")</f>
        <v/>
      </c>
      <c r="O180" s="256"/>
      <c r="P180" s="252" t="s">
        <v>406</v>
      </c>
      <c r="Q180" s="253" t="str">
        <f>IFERROR(VLOOKUP(O180,CategoryLog!$A$2:$D$550,3,FALSE),"")</f>
        <v/>
      </c>
      <c r="R180" s="298" t="s">
        <v>1210</v>
      </c>
      <c r="S180" s="252" t="s">
        <v>406</v>
      </c>
      <c r="T180" s="253">
        <f>IFERROR(VLOOKUP(R180,CategoryLog!$A$2:$D$550,3,FALSE),"")</f>
        <v>4.46</v>
      </c>
      <c r="U180" s="276"/>
      <c r="V180" s="252" t="s">
        <v>406</v>
      </c>
      <c r="W180" s="288"/>
      <c r="X180" s="253" t="str">
        <f>IFERROR(VLOOKUP(U180,CategoryLog!$A$2:$D$550,3,FALSE),"")</f>
        <v/>
      </c>
      <c r="Y180" s="257"/>
      <c r="Z180" s="274"/>
      <c r="AA180" s="274"/>
      <c r="AB180" s="275"/>
      <c r="AC180" s="275"/>
      <c r="AD180" s="275" t="s">
        <v>996</v>
      </c>
      <c r="AE180" s="340"/>
      <c r="AF180" s="275"/>
      <c r="AG180" s="272">
        <v>1</v>
      </c>
      <c r="AH180" s="272"/>
      <c r="AI180" s="273"/>
      <c r="AJ180" s="294"/>
      <c r="AK180" s="273"/>
      <c r="AL180" s="273"/>
      <c r="AM180" s="273"/>
      <c r="AN180" s="273"/>
      <c r="AO180" s="273"/>
      <c r="AP180" s="273"/>
      <c r="AQ180" s="273"/>
      <c r="AR180" s="295" t="s">
        <v>608</v>
      </c>
      <c r="AS180" s="266"/>
      <c r="AT180" s="266"/>
      <c r="AU180" s="266"/>
      <c r="AV180" s="267" t="str">
        <f t="shared" si="9"/>
        <v>2018</v>
      </c>
      <c r="AW180" s="209">
        <v>172</v>
      </c>
      <c r="AX180" s="209">
        <v>172</v>
      </c>
      <c r="AY180" s="210">
        <f>MATCH(A180,'Original Order'!$A$2:$A$317,0)</f>
        <v>172</v>
      </c>
      <c r="AZ180" s="210">
        <f t="shared" si="12"/>
        <v>1</v>
      </c>
    </row>
    <row r="181" spans="1:52">
      <c r="A181" s="268" t="s">
        <v>912</v>
      </c>
      <c r="B181" s="251">
        <f t="shared" si="8"/>
        <v>4.3099999999999996</v>
      </c>
      <c r="C181" s="533" t="s">
        <v>170</v>
      </c>
      <c r="D181" s="466"/>
      <c r="E181" s="470"/>
      <c r="F181" s="495"/>
      <c r="G181" s="495"/>
      <c r="H181" s="495"/>
      <c r="I181" s="495"/>
      <c r="J181" s="548"/>
      <c r="K181" s="495"/>
      <c r="L181" s="288"/>
      <c r="M181" s="252" t="s">
        <v>406</v>
      </c>
      <c r="N181" s="253" t="str">
        <f>IFERROR(VLOOKUP(L181,CategoryLog!$A$2:$D$550,3,FALSE),"")</f>
        <v/>
      </c>
      <c r="O181" s="289" t="s">
        <v>911</v>
      </c>
      <c r="P181" s="252" t="s">
        <v>406</v>
      </c>
      <c r="Q181" s="253">
        <f>IFERROR(VLOOKUP(O181,CategoryLog!$A$2:$D$550,3,FALSE),"")</f>
        <v>4.3099999999999996</v>
      </c>
      <c r="R181" s="310"/>
      <c r="S181" s="252" t="s">
        <v>406</v>
      </c>
      <c r="T181" s="253" t="str">
        <f>IFERROR(VLOOKUP(R181,CategoryLog!$A$2:$D$550,3,FALSE),"")</f>
        <v/>
      </c>
      <c r="U181" s="290"/>
      <c r="V181" s="252" t="s">
        <v>406</v>
      </c>
      <c r="W181" s="291"/>
      <c r="X181" s="253" t="str">
        <f>IFERROR(VLOOKUP(U181,CategoryLog!$A$2:$D$550,3,FALSE),"")</f>
        <v/>
      </c>
      <c r="Y181" s="257" t="s">
        <v>996</v>
      </c>
      <c r="Z181" s="311"/>
      <c r="AA181" s="292"/>
      <c r="AB181" s="275"/>
      <c r="AC181" s="275" t="s">
        <v>996</v>
      </c>
      <c r="AD181" s="340"/>
      <c r="AE181" s="340"/>
      <c r="AF181" s="275"/>
      <c r="AG181" s="272">
        <v>1</v>
      </c>
      <c r="AH181" s="272"/>
      <c r="AI181" s="273"/>
      <c r="AJ181" s="264" t="s">
        <v>1019</v>
      </c>
      <c r="AK181" s="294"/>
      <c r="AL181" s="273"/>
      <c r="AM181" s="273"/>
      <c r="AN181" s="273" t="s">
        <v>996</v>
      </c>
      <c r="AO181" s="294"/>
      <c r="AP181" s="273"/>
      <c r="AQ181" s="273" t="s">
        <v>1075</v>
      </c>
      <c r="AR181" s="295" t="s">
        <v>608</v>
      </c>
      <c r="AS181" s="266"/>
      <c r="AT181" s="266"/>
      <c r="AU181" s="266"/>
      <c r="AV181" s="287" t="str">
        <f t="shared" si="9"/>
        <v>2018</v>
      </c>
      <c r="AW181" s="209">
        <v>173</v>
      </c>
      <c r="AX181" s="209">
        <v>261</v>
      </c>
      <c r="AY181" s="210">
        <f>MATCH(A181,'Original Order'!$A$2:$A$317,0)</f>
        <v>173</v>
      </c>
      <c r="AZ181" s="210">
        <f t="shared" si="12"/>
        <v>1</v>
      </c>
    </row>
    <row r="182" spans="1:52">
      <c r="A182" s="250" t="s">
        <v>64</v>
      </c>
      <c r="B182" s="251">
        <f t="shared" si="8"/>
        <v>4.22</v>
      </c>
      <c r="C182" s="533" t="s">
        <v>83</v>
      </c>
      <c r="D182" s="466"/>
      <c r="E182" s="470"/>
      <c r="F182" s="495"/>
      <c r="G182" s="497"/>
      <c r="H182" s="497" t="s">
        <v>1543</v>
      </c>
      <c r="I182" s="497" t="s">
        <v>1549</v>
      </c>
      <c r="J182" s="549"/>
      <c r="K182" s="497"/>
      <c r="L182" s="288" t="s">
        <v>273</v>
      </c>
      <c r="M182" s="252" t="s">
        <v>406</v>
      </c>
      <c r="N182" s="253">
        <f>IFERROR(VLOOKUP(L182,CategoryLog!$A$2:$D$550,3,FALSE),"")</f>
        <v>4.22</v>
      </c>
      <c r="O182" s="254"/>
      <c r="P182" s="252" t="s">
        <v>406</v>
      </c>
      <c r="Q182" s="253" t="str">
        <f>IFERROR(VLOOKUP(O182,CategoryLog!$A$2:$D$550,3,FALSE),"")</f>
        <v/>
      </c>
      <c r="R182" s="255"/>
      <c r="S182" s="252" t="s">
        <v>406</v>
      </c>
      <c r="T182" s="253" t="str">
        <f>IFERROR(VLOOKUP(R182,CategoryLog!$A$2:$D$550,3,FALSE),"")</f>
        <v/>
      </c>
      <c r="U182" s="256"/>
      <c r="V182" s="252" t="s">
        <v>406</v>
      </c>
      <c r="W182" s="252"/>
      <c r="X182" s="253" t="str">
        <f>IFERROR(VLOOKUP(U182,CategoryLog!$A$2:$D$550,3,FALSE),"")</f>
        <v/>
      </c>
      <c r="Y182" s="257"/>
      <c r="Z182" s="259"/>
      <c r="AA182" s="259"/>
      <c r="AB182" s="275" t="s">
        <v>1043</v>
      </c>
      <c r="AC182" s="283"/>
      <c r="AD182" s="312"/>
      <c r="AE182" s="312"/>
      <c r="AF182" s="283"/>
      <c r="AG182" s="281">
        <v>1</v>
      </c>
      <c r="AH182" s="281"/>
      <c r="AI182" s="282"/>
      <c r="AJ182" s="301"/>
      <c r="AK182" s="301"/>
      <c r="AL182" s="282"/>
      <c r="AM182" s="282"/>
      <c r="AN182" s="282"/>
      <c r="AO182" s="301"/>
      <c r="AP182" s="282"/>
      <c r="AQ182" s="282"/>
      <c r="AR182" s="254" t="s">
        <v>608</v>
      </c>
      <c r="AS182" s="266"/>
      <c r="AT182" s="266"/>
      <c r="AU182" s="266"/>
      <c r="AV182" s="267" t="str">
        <f t="shared" si="9"/>
        <v>2018</v>
      </c>
      <c r="AW182" s="209">
        <v>174</v>
      </c>
      <c r="AX182" s="209">
        <v>174</v>
      </c>
      <c r="AY182" s="210">
        <f>MATCH(A182,'Original Order'!$A$2:$A$317,0)</f>
        <v>174</v>
      </c>
      <c r="AZ182" s="210">
        <f t="shared" si="12"/>
        <v>1</v>
      </c>
    </row>
    <row r="183" spans="1:52">
      <c r="A183" s="268" t="s">
        <v>804</v>
      </c>
      <c r="B183" s="251">
        <f t="shared" si="8"/>
        <v>4.29</v>
      </c>
      <c r="C183" s="533" t="s">
        <v>170</v>
      </c>
      <c r="D183" s="466"/>
      <c r="E183" s="470"/>
      <c r="F183" s="495"/>
      <c r="G183" s="497"/>
      <c r="H183" s="497" t="s">
        <v>1543</v>
      </c>
      <c r="I183" s="497" t="s">
        <v>1549</v>
      </c>
      <c r="J183" s="549"/>
      <c r="K183" s="497"/>
      <c r="L183" s="288" t="s">
        <v>941</v>
      </c>
      <c r="M183" s="252" t="s">
        <v>406</v>
      </c>
      <c r="N183" s="253">
        <f>IFERROR(VLOOKUP(L183,CategoryLog!$A$2:$D$550,3,FALSE),"")</f>
        <v>4.29</v>
      </c>
      <c r="O183" s="289" t="s">
        <v>906</v>
      </c>
      <c r="P183" s="252" t="s">
        <v>406</v>
      </c>
      <c r="Q183" s="253">
        <f>IFERROR(VLOOKUP(O183,CategoryLog!$A$2:$D$550,3,FALSE),"")</f>
        <v>4.29</v>
      </c>
      <c r="R183" s="310"/>
      <c r="S183" s="252" t="s">
        <v>406</v>
      </c>
      <c r="T183" s="253" t="str">
        <f>IFERROR(VLOOKUP(R183,CategoryLog!$A$2:$D$550,3,FALSE),"")</f>
        <v/>
      </c>
      <c r="U183" s="290"/>
      <c r="V183" s="252" t="s">
        <v>406</v>
      </c>
      <c r="W183" s="291"/>
      <c r="X183" s="253" t="str">
        <f>IFERROR(VLOOKUP(U183,CategoryLog!$A$2:$D$550,3,FALSE),"")</f>
        <v/>
      </c>
      <c r="Y183" s="257"/>
      <c r="Z183" s="311"/>
      <c r="AA183" s="292"/>
      <c r="AB183" s="275"/>
      <c r="AC183" s="283" t="s">
        <v>996</v>
      </c>
      <c r="AD183" s="312"/>
      <c r="AE183" s="312"/>
      <c r="AF183" s="283"/>
      <c r="AG183" s="281">
        <v>1</v>
      </c>
      <c r="AH183" s="281"/>
      <c r="AI183" s="282"/>
      <c r="AJ183" s="264" t="s">
        <v>1019</v>
      </c>
      <c r="AK183" s="301"/>
      <c r="AL183" s="282"/>
      <c r="AM183" s="282"/>
      <c r="AN183" s="282" t="s">
        <v>996</v>
      </c>
      <c r="AO183" s="301"/>
      <c r="AP183" s="282"/>
      <c r="AQ183" s="273" t="s">
        <v>1075</v>
      </c>
      <c r="AR183" s="295" t="s">
        <v>608</v>
      </c>
      <c r="AS183" s="266"/>
      <c r="AT183" s="266"/>
      <c r="AU183" s="266"/>
      <c r="AV183" s="287" t="str">
        <f t="shared" si="9"/>
        <v>2018</v>
      </c>
      <c r="AW183" s="209">
        <v>175</v>
      </c>
      <c r="AX183" s="209">
        <v>257</v>
      </c>
      <c r="AY183" s="210">
        <f>MATCH(A183,'Original Order'!$A$2:$A$317,0)</f>
        <v>175</v>
      </c>
      <c r="AZ183" s="210">
        <f t="shared" si="12"/>
        <v>1</v>
      </c>
    </row>
    <row r="184" spans="1:52">
      <c r="A184" s="322" t="s">
        <v>400</v>
      </c>
      <c r="B184" s="251">
        <f t="shared" si="8"/>
        <v>4.33</v>
      </c>
      <c r="C184" s="533" t="s">
        <v>83</v>
      </c>
      <c r="D184" s="466"/>
      <c r="E184" s="470"/>
      <c r="F184" s="495"/>
      <c r="G184" s="495"/>
      <c r="H184" s="495"/>
      <c r="I184" s="495"/>
      <c r="J184" s="548"/>
      <c r="K184" s="495"/>
      <c r="L184" s="335" t="s">
        <v>399</v>
      </c>
      <c r="M184" s="252" t="s">
        <v>406</v>
      </c>
      <c r="N184" s="253">
        <f>IFERROR(VLOOKUP(L184,CategoryLog!$A$2:$D$550,3,FALSE),"")</f>
        <v>4.33</v>
      </c>
      <c r="O184" s="256"/>
      <c r="P184" s="252" t="s">
        <v>406</v>
      </c>
      <c r="Q184" s="253" t="str">
        <f>IFERROR(VLOOKUP(O184,CategoryLog!$A$2:$D$550,3,FALSE),"")</f>
        <v/>
      </c>
      <c r="R184" s="255"/>
      <c r="S184" s="252" t="s">
        <v>406</v>
      </c>
      <c r="T184" s="253" t="str">
        <f>IFERROR(VLOOKUP(R184,CategoryLog!$A$2:$D$550,3,FALSE),"")</f>
        <v/>
      </c>
      <c r="U184" s="256"/>
      <c r="V184" s="252" t="s">
        <v>406</v>
      </c>
      <c r="W184" s="252"/>
      <c r="X184" s="253" t="str">
        <f>IFERROR(VLOOKUP(U184,CategoryLog!$A$2:$D$550,3,FALSE),"")</f>
        <v/>
      </c>
      <c r="Y184" s="257"/>
      <c r="Z184" s="259"/>
      <c r="AA184" s="259"/>
      <c r="AB184" s="275"/>
      <c r="AC184" s="329"/>
      <c r="AD184" s="330"/>
      <c r="AE184" s="330"/>
      <c r="AF184" s="329"/>
      <c r="AG184" s="331">
        <v>0</v>
      </c>
      <c r="AH184" s="319"/>
      <c r="AI184" s="320"/>
      <c r="AJ184" s="321"/>
      <c r="AK184" s="321"/>
      <c r="AL184" s="320"/>
      <c r="AM184" s="320"/>
      <c r="AN184" s="320"/>
      <c r="AO184" s="321"/>
      <c r="AP184" s="320"/>
      <c r="AQ184" s="320"/>
      <c r="AR184" s="254" t="s">
        <v>608</v>
      </c>
      <c r="AS184" s="266"/>
      <c r="AT184" s="266"/>
      <c r="AU184" s="266"/>
      <c r="AV184" s="287" t="str">
        <f t="shared" si="9"/>
        <v>n/a</v>
      </c>
      <c r="AW184" s="209">
        <v>176</v>
      </c>
      <c r="AX184" s="209">
        <v>176</v>
      </c>
      <c r="AY184" s="210">
        <f>MATCH(A184,'Original Order'!$A$2:$A$317,0)</f>
        <v>176</v>
      </c>
      <c r="AZ184" s="210">
        <f t="shared" si="12"/>
        <v>0</v>
      </c>
    </row>
    <row r="185" spans="1:52">
      <c r="A185" s="543" t="s">
        <v>181</v>
      </c>
      <c r="B185" s="251">
        <f t="shared" si="8"/>
        <v>4.18</v>
      </c>
      <c r="C185" s="533" t="s">
        <v>170</v>
      </c>
      <c r="D185" s="466"/>
      <c r="E185" s="470"/>
      <c r="F185" s="495"/>
      <c r="G185" s="495"/>
      <c r="H185" s="495"/>
      <c r="I185" s="495"/>
      <c r="J185" s="549" t="s">
        <v>1610</v>
      </c>
      <c r="K185" s="549" t="s">
        <v>1610</v>
      </c>
      <c r="L185" s="252" t="s">
        <v>394</v>
      </c>
      <c r="M185" s="252" t="s">
        <v>406</v>
      </c>
      <c r="N185" s="253">
        <f>IFERROR(VLOOKUP(L185,CategoryLog!$A$2:$D$550,3,FALSE),"")</f>
        <v>4.18</v>
      </c>
      <c r="O185" s="256" t="s">
        <v>173</v>
      </c>
      <c r="P185" s="252" t="s">
        <v>406</v>
      </c>
      <c r="Q185" s="253">
        <f>IFERROR(VLOOKUP(O185,CategoryLog!$A$2:$D$550,3,FALSE),"")</f>
        <v>4.18</v>
      </c>
      <c r="R185" s="255" t="s">
        <v>468</v>
      </c>
      <c r="S185" s="252" t="s">
        <v>406</v>
      </c>
      <c r="T185" s="253">
        <f>IFERROR(VLOOKUP(R185,CategoryLog!$A$2:$D$550,3,FALSE),"")</f>
        <v>4.18</v>
      </c>
      <c r="U185" s="256"/>
      <c r="V185" s="252" t="s">
        <v>406</v>
      </c>
      <c r="W185" s="252"/>
      <c r="X185" s="253" t="str">
        <f>IFERROR(VLOOKUP(U185,CategoryLog!$A$2:$D$550,3,FALSE),"")</f>
        <v/>
      </c>
      <c r="Y185" s="257"/>
      <c r="Z185" s="259"/>
      <c r="AA185" s="259"/>
      <c r="AB185" s="275" t="s">
        <v>996</v>
      </c>
      <c r="AC185" s="283" t="s">
        <v>996</v>
      </c>
      <c r="AD185" s="283" t="s">
        <v>996</v>
      </c>
      <c r="AE185" s="312"/>
      <c r="AF185" s="283"/>
      <c r="AG185" s="281">
        <v>3</v>
      </c>
      <c r="AH185" s="281"/>
      <c r="AI185" s="282"/>
      <c r="AJ185" s="264" t="s">
        <v>1019</v>
      </c>
      <c r="AK185" s="282" t="s">
        <v>996</v>
      </c>
      <c r="AL185" s="282"/>
      <c r="AM185" s="282"/>
      <c r="AN185" s="282" t="s">
        <v>1019</v>
      </c>
      <c r="AO185" s="282"/>
      <c r="AP185" s="282"/>
      <c r="AQ185" s="264" t="s">
        <v>1074</v>
      </c>
      <c r="AR185" s="254" t="s">
        <v>608</v>
      </c>
      <c r="AS185" s="266" t="s">
        <v>1038</v>
      </c>
      <c r="AT185" s="266"/>
      <c r="AU185" s="266"/>
      <c r="AV185" s="267" t="str">
        <f t="shared" si="9"/>
        <v>2018</v>
      </c>
      <c r="AW185" s="209">
        <v>177</v>
      </c>
      <c r="AX185" s="209">
        <v>264</v>
      </c>
      <c r="AY185" s="210">
        <f>MATCH(A185,'Original Order'!$A$2:$A$317,0)</f>
        <v>177</v>
      </c>
      <c r="AZ185" s="210">
        <f t="shared" si="12"/>
        <v>3</v>
      </c>
    </row>
    <row r="186" spans="1:52">
      <c r="A186" s="322" t="s">
        <v>402</v>
      </c>
      <c r="B186" s="251" t="str">
        <f t="shared" si="8"/>
        <v>none</v>
      </c>
      <c r="C186" s="533"/>
      <c r="D186" s="466"/>
      <c r="E186" s="470"/>
      <c r="F186" s="495"/>
      <c r="G186" s="495"/>
      <c r="H186" s="495"/>
      <c r="I186" s="495"/>
      <c r="J186" s="548"/>
      <c r="K186" s="495"/>
      <c r="L186" s="335"/>
      <c r="M186" s="252" t="s">
        <v>406</v>
      </c>
      <c r="N186" s="253" t="str">
        <f>IFERROR(VLOOKUP(L186,CategoryLog!$A$2:$D$550,3,FALSE),"")</f>
        <v/>
      </c>
      <c r="O186" s="256" t="s">
        <v>168</v>
      </c>
      <c r="P186" s="252" t="s">
        <v>406</v>
      </c>
      <c r="Q186" s="253" t="str">
        <f>IFERROR(VLOOKUP(O186,CategoryLog!$A$2:$D$550,3,FALSE),"")</f>
        <v/>
      </c>
      <c r="R186" s="255"/>
      <c r="S186" s="252" t="s">
        <v>406</v>
      </c>
      <c r="T186" s="253" t="str">
        <f>IFERROR(VLOOKUP(R186,CategoryLog!$A$2:$D$550,3,FALSE),"")</f>
        <v/>
      </c>
      <c r="U186" s="256"/>
      <c r="V186" s="252" t="s">
        <v>406</v>
      </c>
      <c r="W186" s="252"/>
      <c r="X186" s="253" t="str">
        <f>IFERROR(VLOOKUP(U186,CategoryLog!$A$2:$D$550,3,FALSE),"")</f>
        <v/>
      </c>
      <c r="Y186" s="257"/>
      <c r="Z186" s="259"/>
      <c r="AA186" s="259"/>
      <c r="AB186" s="275"/>
      <c r="AC186" s="329"/>
      <c r="AD186" s="330"/>
      <c r="AE186" s="330"/>
      <c r="AF186" s="329"/>
      <c r="AG186" s="331">
        <v>0</v>
      </c>
      <c r="AH186" s="319"/>
      <c r="AI186" s="320"/>
      <c r="AJ186" s="321"/>
      <c r="AK186" s="321"/>
      <c r="AL186" s="320"/>
      <c r="AM186" s="320"/>
      <c r="AN186" s="320"/>
      <c r="AO186" s="321"/>
      <c r="AP186" s="320"/>
      <c r="AQ186" s="320"/>
      <c r="AR186" s="323" t="s">
        <v>608</v>
      </c>
      <c r="AS186" s="266"/>
      <c r="AT186" s="266"/>
      <c r="AU186" s="266"/>
      <c r="AV186" s="267" t="str">
        <f t="shared" si="9"/>
        <v>n/a</v>
      </c>
      <c r="AW186" s="209">
        <v>178</v>
      </c>
      <c r="AX186" s="209">
        <v>321</v>
      </c>
      <c r="AY186" s="210">
        <f>MATCH(A186,'Original Order'!$A$2:$A$317,0)</f>
        <v>178</v>
      </c>
      <c r="AZ186" s="210">
        <f t="shared" si="12"/>
        <v>0</v>
      </c>
    </row>
    <row r="187" spans="1:52">
      <c r="A187" s="250" t="s">
        <v>189</v>
      </c>
      <c r="B187" s="251">
        <f t="shared" si="8"/>
        <v>4.45</v>
      </c>
      <c r="C187" s="533" t="s">
        <v>83</v>
      </c>
      <c r="D187" s="466"/>
      <c r="E187" s="470"/>
      <c r="F187" s="495"/>
      <c r="G187" s="495"/>
      <c r="H187" s="495"/>
      <c r="I187" s="495"/>
      <c r="J187" s="548"/>
      <c r="K187" s="495"/>
      <c r="L187" s="252" t="s">
        <v>396</v>
      </c>
      <c r="M187" s="252" t="s">
        <v>406</v>
      </c>
      <c r="N187" s="253">
        <f>IFERROR(VLOOKUP(L187,CategoryLog!$A$2:$D$550,3,FALSE),"")</f>
        <v>4.45</v>
      </c>
      <c r="O187" s="256"/>
      <c r="P187" s="252" t="s">
        <v>406</v>
      </c>
      <c r="Q187" s="253" t="str">
        <f>IFERROR(VLOOKUP(O187,CategoryLog!$A$2:$D$550,3,FALSE),"")</f>
        <v/>
      </c>
      <c r="R187" s="255"/>
      <c r="S187" s="252" t="s">
        <v>406</v>
      </c>
      <c r="T187" s="253" t="str">
        <f>IFERROR(VLOOKUP(R187,CategoryLog!$A$2:$D$550,3,FALSE),"")</f>
        <v/>
      </c>
      <c r="U187" s="256"/>
      <c r="V187" s="252" t="s">
        <v>406</v>
      </c>
      <c r="W187" s="252"/>
      <c r="X187" s="253" t="str">
        <f>IFERROR(VLOOKUP(U187,CategoryLog!$A$2:$D$550,3,FALSE),"")</f>
        <v/>
      </c>
      <c r="Y187" s="257"/>
      <c r="Z187" s="259"/>
      <c r="AA187" s="259"/>
      <c r="AB187" s="275"/>
      <c r="AC187" s="283"/>
      <c r="AD187" s="312"/>
      <c r="AE187" s="312"/>
      <c r="AF187" s="283"/>
      <c r="AG187" s="341">
        <v>0</v>
      </c>
      <c r="AH187" s="281"/>
      <c r="AI187" s="282"/>
      <c r="AJ187" s="301"/>
      <c r="AK187" s="301"/>
      <c r="AL187" s="282"/>
      <c r="AM187" s="282"/>
      <c r="AN187" s="282"/>
      <c r="AO187" s="301"/>
      <c r="AP187" s="282"/>
      <c r="AQ187" s="282"/>
      <c r="AR187" s="254" t="s">
        <v>608</v>
      </c>
      <c r="AS187" s="266"/>
      <c r="AT187" s="266"/>
      <c r="AU187" s="266"/>
      <c r="AV187" s="267" t="str">
        <f t="shared" si="9"/>
        <v>n/a</v>
      </c>
      <c r="AW187" s="209">
        <v>179</v>
      </c>
      <c r="AX187" s="209">
        <v>179</v>
      </c>
      <c r="AY187" s="210">
        <f>MATCH(A187,'Original Order'!$A$2:$A$317,0)</f>
        <v>179</v>
      </c>
      <c r="AZ187" s="210">
        <f t="shared" si="12"/>
        <v>0</v>
      </c>
    </row>
    <row r="188" spans="1:52">
      <c r="A188" s="268" t="s">
        <v>547</v>
      </c>
      <c r="B188" s="251" t="str">
        <f t="shared" si="8"/>
        <v>none</v>
      </c>
      <c r="C188" s="533"/>
      <c r="D188" s="466"/>
      <c r="E188" s="470"/>
      <c r="F188" s="495"/>
      <c r="G188" s="495"/>
      <c r="H188" s="495"/>
      <c r="I188" s="495"/>
      <c r="J188" s="548"/>
      <c r="K188" s="495"/>
      <c r="L188" s="288"/>
      <c r="M188" s="252" t="s">
        <v>406</v>
      </c>
      <c r="N188" s="253" t="str">
        <f>IFERROR(VLOOKUP(L188,CategoryLog!$A$2:$D$550,3,FALSE),"")</f>
        <v/>
      </c>
      <c r="O188" s="256"/>
      <c r="P188" s="252" t="s">
        <v>406</v>
      </c>
      <c r="Q188" s="253" t="str">
        <f>IFERROR(VLOOKUP(O188,CategoryLog!$A$2:$D$550,3,FALSE),"")</f>
        <v/>
      </c>
      <c r="R188" s="298" t="s">
        <v>546</v>
      </c>
      <c r="S188" s="252" t="s">
        <v>406</v>
      </c>
      <c r="T188" s="253" t="str">
        <f>IFERROR(VLOOKUP(R188,CategoryLog!$A$2:$D$550,3,FALSE),"")</f>
        <v/>
      </c>
      <c r="U188" s="276"/>
      <c r="V188" s="252" t="s">
        <v>406</v>
      </c>
      <c r="W188" s="288"/>
      <c r="X188" s="253" t="str">
        <f>IFERROR(VLOOKUP(U188,CategoryLog!$A$2:$D$550,3,FALSE),"")</f>
        <v/>
      </c>
      <c r="Y188" s="257"/>
      <c r="Z188" s="274"/>
      <c r="AA188" s="274"/>
      <c r="AB188" s="275"/>
      <c r="AC188" s="275"/>
      <c r="AD188" s="340"/>
      <c r="AE188" s="340"/>
      <c r="AF188" s="275"/>
      <c r="AG188" s="307">
        <v>0</v>
      </c>
      <c r="AH188" s="272"/>
      <c r="AI188" s="273"/>
      <c r="AJ188" s="294"/>
      <c r="AK188" s="294"/>
      <c r="AL188" s="273"/>
      <c r="AM188" s="273"/>
      <c r="AN188" s="273"/>
      <c r="AO188" s="294"/>
      <c r="AP188" s="273"/>
      <c r="AQ188" s="273"/>
      <c r="AR188" s="295" t="s">
        <v>608</v>
      </c>
      <c r="AS188" s="266"/>
      <c r="AT188" s="266"/>
      <c r="AU188" s="266"/>
      <c r="AV188" s="267" t="str">
        <f t="shared" si="9"/>
        <v>n/a</v>
      </c>
      <c r="AW188" s="209">
        <v>180</v>
      </c>
      <c r="AX188" s="209">
        <v>180</v>
      </c>
      <c r="AY188" s="210">
        <f>MATCH(A188,'Original Order'!$A$2:$A$317,0)</f>
        <v>180</v>
      </c>
      <c r="AZ188" s="210">
        <f t="shared" si="12"/>
        <v>0</v>
      </c>
    </row>
    <row r="189" spans="1:52">
      <c r="A189" s="268" t="s">
        <v>801</v>
      </c>
      <c r="B189" s="251">
        <f t="shared" si="8"/>
        <v>4.2699999999999996</v>
      </c>
      <c r="C189" s="533" t="s">
        <v>170</v>
      </c>
      <c r="D189" s="466"/>
      <c r="E189" s="470"/>
      <c r="F189" s="495"/>
      <c r="G189" s="497"/>
      <c r="H189" s="497" t="s">
        <v>1543</v>
      </c>
      <c r="I189" s="497" t="s">
        <v>1549</v>
      </c>
      <c r="J189" s="549"/>
      <c r="K189" s="497"/>
      <c r="L189" s="288" t="s">
        <v>938</v>
      </c>
      <c r="M189" s="252" t="s">
        <v>406</v>
      </c>
      <c r="N189" s="253">
        <f>IFERROR(VLOOKUP(L189,CategoryLog!$A$2:$D$550,3,FALSE),"")</f>
        <v>4.2699999999999996</v>
      </c>
      <c r="O189" s="289" t="s">
        <v>902</v>
      </c>
      <c r="P189" s="252" t="s">
        <v>406</v>
      </c>
      <c r="Q189" s="253">
        <f>IFERROR(VLOOKUP(O189,CategoryLog!$A$2:$D$550,3,FALSE),"")</f>
        <v>4.2699999999999996</v>
      </c>
      <c r="R189" s="310"/>
      <c r="S189" s="252" t="s">
        <v>406</v>
      </c>
      <c r="T189" s="253" t="str">
        <f>IFERROR(VLOOKUP(R189,CategoryLog!$A$2:$D$550,3,FALSE),"")</f>
        <v/>
      </c>
      <c r="U189" s="290"/>
      <c r="V189" s="252" t="s">
        <v>406</v>
      </c>
      <c r="W189" s="291"/>
      <c r="X189" s="253" t="str">
        <f>IFERROR(VLOOKUP(U189,CategoryLog!$A$2:$D$550,3,FALSE),"")</f>
        <v/>
      </c>
      <c r="Y189" s="257"/>
      <c r="Z189" s="311"/>
      <c r="AA189" s="292"/>
      <c r="AB189" s="275"/>
      <c r="AC189" s="283" t="s">
        <v>996</v>
      </c>
      <c r="AD189" s="312"/>
      <c r="AE189" s="312"/>
      <c r="AF189" s="283"/>
      <c r="AG189" s="281">
        <v>1</v>
      </c>
      <c r="AH189" s="281"/>
      <c r="AI189" s="282"/>
      <c r="AJ189" s="264" t="s">
        <v>1019</v>
      </c>
      <c r="AK189" s="301"/>
      <c r="AL189" s="282"/>
      <c r="AM189" s="282"/>
      <c r="AN189" s="282" t="s">
        <v>996</v>
      </c>
      <c r="AO189" s="301"/>
      <c r="AP189" s="282"/>
      <c r="AQ189" s="273" t="s">
        <v>1075</v>
      </c>
      <c r="AR189" s="295" t="s">
        <v>608</v>
      </c>
      <c r="AS189" s="266"/>
      <c r="AT189" s="266"/>
      <c r="AU189" s="266"/>
      <c r="AV189" s="287" t="str">
        <f t="shared" si="9"/>
        <v>2018</v>
      </c>
      <c r="AW189" s="209">
        <v>181</v>
      </c>
      <c r="AX189" s="209">
        <v>252</v>
      </c>
      <c r="AY189" s="210">
        <f>MATCH(A189,'Original Order'!$A$2:$A$317,0)</f>
        <v>181</v>
      </c>
      <c r="AZ189" s="210">
        <f t="shared" si="12"/>
        <v>1</v>
      </c>
    </row>
    <row r="190" spans="1:52">
      <c r="A190" s="268" t="s">
        <v>805</v>
      </c>
      <c r="B190" s="251">
        <f t="shared" si="8"/>
        <v>4.32</v>
      </c>
      <c r="C190" s="533" t="s">
        <v>170</v>
      </c>
      <c r="D190" s="466"/>
      <c r="E190" s="470"/>
      <c r="F190" s="495"/>
      <c r="G190" s="497"/>
      <c r="H190" s="497" t="s">
        <v>1543</v>
      </c>
      <c r="I190" s="497" t="s">
        <v>1549</v>
      </c>
      <c r="J190" s="549"/>
      <c r="K190" s="497"/>
      <c r="L190" s="288" t="s">
        <v>942</v>
      </c>
      <c r="M190" s="252" t="s">
        <v>406</v>
      </c>
      <c r="N190" s="253">
        <f>IFERROR(VLOOKUP(L190,CategoryLog!$A$2:$D$550,3,FALSE),"")</f>
        <v>4.32</v>
      </c>
      <c r="O190" s="289" t="s">
        <v>913</v>
      </c>
      <c r="P190" s="252" t="s">
        <v>406</v>
      </c>
      <c r="Q190" s="253">
        <f>IFERROR(VLOOKUP(O190,CategoryLog!$A$2:$D$550,3,FALSE),"")</f>
        <v>4.32</v>
      </c>
      <c r="R190" s="310"/>
      <c r="S190" s="252" t="s">
        <v>406</v>
      </c>
      <c r="T190" s="253" t="str">
        <f>IFERROR(VLOOKUP(R190,CategoryLog!$A$2:$D$550,3,FALSE),"")</f>
        <v/>
      </c>
      <c r="U190" s="290"/>
      <c r="V190" s="252" t="s">
        <v>406</v>
      </c>
      <c r="W190" s="291"/>
      <c r="X190" s="253" t="str">
        <f>IFERROR(VLOOKUP(U190,CategoryLog!$A$2:$D$550,3,FALSE),"")</f>
        <v/>
      </c>
      <c r="Y190" s="257" t="s">
        <v>996</v>
      </c>
      <c r="Z190" s="311"/>
      <c r="AA190" s="292"/>
      <c r="AB190" s="275"/>
      <c r="AC190" s="283" t="s">
        <v>996</v>
      </c>
      <c r="AD190" s="312"/>
      <c r="AE190" s="312"/>
      <c r="AF190" s="283"/>
      <c r="AG190" s="281">
        <v>1</v>
      </c>
      <c r="AH190" s="281"/>
      <c r="AI190" s="282"/>
      <c r="AJ190" s="264" t="s">
        <v>1019</v>
      </c>
      <c r="AK190" s="301"/>
      <c r="AL190" s="282"/>
      <c r="AM190" s="282"/>
      <c r="AN190" s="282" t="s">
        <v>996</v>
      </c>
      <c r="AO190" s="301"/>
      <c r="AP190" s="282"/>
      <c r="AQ190" s="273" t="s">
        <v>1075</v>
      </c>
      <c r="AR190" s="295" t="s">
        <v>608</v>
      </c>
      <c r="AS190" s="266"/>
      <c r="AT190" s="266"/>
      <c r="AU190" s="266"/>
      <c r="AV190" s="287" t="str">
        <f t="shared" si="9"/>
        <v>2018</v>
      </c>
      <c r="AW190" s="209">
        <v>182</v>
      </c>
      <c r="AX190" s="209">
        <v>263</v>
      </c>
      <c r="AY190" s="210">
        <f>MATCH(A190,'Original Order'!$A$2:$A$317,0)</f>
        <v>182</v>
      </c>
      <c r="AZ190" s="210">
        <f t="shared" si="12"/>
        <v>1</v>
      </c>
    </row>
    <row r="191" spans="1:52" ht="24">
      <c r="A191" s="250" t="s">
        <v>175</v>
      </c>
      <c r="B191" s="251">
        <f t="shared" si="8"/>
        <v>4.1900000000000004</v>
      </c>
      <c r="C191" s="533" t="s">
        <v>170</v>
      </c>
      <c r="D191" s="466"/>
      <c r="E191" s="470"/>
      <c r="F191" s="495"/>
      <c r="G191" s="495"/>
      <c r="H191" s="497" t="s">
        <v>1531</v>
      </c>
      <c r="I191" s="497"/>
      <c r="J191" s="549" t="s">
        <v>1582</v>
      </c>
      <c r="K191" s="497"/>
      <c r="L191" s="252" t="s">
        <v>395</v>
      </c>
      <c r="M191" s="252" t="s">
        <v>406</v>
      </c>
      <c r="N191" s="253" t="str">
        <f>IFERROR(VLOOKUP(L191,CategoryLog!$A$2:$D$550,3,FALSE),"")</f>
        <v/>
      </c>
      <c r="O191" s="256" t="s">
        <v>174</v>
      </c>
      <c r="P191" s="252" t="s">
        <v>406</v>
      </c>
      <c r="Q191" s="253">
        <f>IFERROR(VLOOKUP(O191,CategoryLog!$A$2:$D$550,3,FALSE),"")</f>
        <v>4.1900000000000004</v>
      </c>
      <c r="R191" s="499" t="s">
        <v>1532</v>
      </c>
      <c r="S191" s="252">
        <v>2</v>
      </c>
      <c r="T191" s="253" t="str">
        <f>IFERROR(VLOOKUP(R191,CategoryLog!$A$2:$D$550,3,FALSE),"")</f>
        <v/>
      </c>
      <c r="U191" s="256"/>
      <c r="V191" s="252" t="s">
        <v>406</v>
      </c>
      <c r="W191" s="252"/>
      <c r="X191" s="253" t="str">
        <f>IFERROR(VLOOKUP(U191,CategoryLog!$A$2:$D$550,3,FALSE),"")</f>
        <v/>
      </c>
      <c r="Y191" s="257"/>
      <c r="Z191" s="259"/>
      <c r="AA191" s="259"/>
      <c r="AB191" s="275"/>
      <c r="AC191" s="283" t="s">
        <v>996</v>
      </c>
      <c r="AD191" s="312"/>
      <c r="AE191" s="312"/>
      <c r="AF191" s="283"/>
      <c r="AG191" s="281">
        <v>1</v>
      </c>
      <c r="AH191" s="281"/>
      <c r="AI191" s="282"/>
      <c r="AJ191" s="264" t="s">
        <v>1019</v>
      </c>
      <c r="AK191" s="301"/>
      <c r="AL191" s="282"/>
      <c r="AM191" s="282"/>
      <c r="AN191" s="282" t="s">
        <v>1019</v>
      </c>
      <c r="AO191" s="301"/>
      <c r="AP191" s="282"/>
      <c r="AQ191" s="282"/>
      <c r="AR191" s="254" t="s">
        <v>608</v>
      </c>
      <c r="AS191" s="266" t="s">
        <v>1038</v>
      </c>
      <c r="AT191" s="266"/>
      <c r="AU191" s="266"/>
      <c r="AV191" s="267" t="str">
        <f t="shared" si="9"/>
        <v>2018</v>
      </c>
      <c r="AW191" s="209">
        <v>183</v>
      </c>
      <c r="AX191" s="209">
        <v>265</v>
      </c>
      <c r="AY191" s="210">
        <f>MATCH(A191,'Original Order'!$A$2:$A$317,0)</f>
        <v>183</v>
      </c>
      <c r="AZ191" s="210">
        <f t="shared" si="12"/>
        <v>1</v>
      </c>
    </row>
    <row r="192" spans="1:52">
      <c r="A192" s="268" t="s">
        <v>549</v>
      </c>
      <c r="B192" s="251">
        <f t="shared" si="8"/>
        <v>4.47</v>
      </c>
      <c r="C192" s="533" t="s">
        <v>333</v>
      </c>
      <c r="D192" s="466"/>
      <c r="E192" s="470"/>
      <c r="F192" s="495"/>
      <c r="G192" s="495"/>
      <c r="H192" s="495"/>
      <c r="I192" s="495"/>
      <c r="J192" s="548"/>
      <c r="K192" s="495"/>
      <c r="L192" s="288"/>
      <c r="M192" s="252" t="s">
        <v>406</v>
      </c>
      <c r="N192" s="253" t="str">
        <f>IFERROR(VLOOKUP(L192,CategoryLog!$A$2:$D$550,3,FALSE),"")</f>
        <v/>
      </c>
      <c r="O192" s="256"/>
      <c r="P192" s="252" t="s">
        <v>406</v>
      </c>
      <c r="Q192" s="253" t="str">
        <f>IFERROR(VLOOKUP(O192,CategoryLog!$A$2:$D$550,3,FALSE),"")</f>
        <v/>
      </c>
      <c r="R192" s="298" t="s">
        <v>1217</v>
      </c>
      <c r="S192" s="252" t="s">
        <v>406</v>
      </c>
      <c r="T192" s="253">
        <f>IFERROR(VLOOKUP(R192,CategoryLog!$A$2:$D$550,3,FALSE),"")</f>
        <v>4.47</v>
      </c>
      <c r="U192" s="276"/>
      <c r="V192" s="252" t="s">
        <v>406</v>
      </c>
      <c r="W192" s="288"/>
      <c r="X192" s="253" t="str">
        <f>IFERROR(VLOOKUP(U192,CategoryLog!$A$2:$D$550,3,FALSE),"")</f>
        <v/>
      </c>
      <c r="Y192" s="257" t="s">
        <v>996</v>
      </c>
      <c r="Z192" s="274"/>
      <c r="AA192" s="274"/>
      <c r="AB192" s="275"/>
      <c r="AC192" s="275"/>
      <c r="AD192" s="275" t="s">
        <v>996</v>
      </c>
      <c r="AE192" s="340"/>
      <c r="AF192" s="275"/>
      <c r="AG192" s="272">
        <v>1</v>
      </c>
      <c r="AH192" s="272"/>
      <c r="AI192" s="273"/>
      <c r="AJ192" s="294"/>
      <c r="AK192" s="273"/>
      <c r="AL192" s="273"/>
      <c r="AM192" s="273"/>
      <c r="AN192" s="273"/>
      <c r="AO192" s="273"/>
      <c r="AP192" s="273"/>
      <c r="AQ192" s="273"/>
      <c r="AR192" s="295" t="s">
        <v>608</v>
      </c>
      <c r="AS192" s="266"/>
      <c r="AT192" s="266"/>
      <c r="AU192" s="266"/>
      <c r="AV192" s="267" t="str">
        <f t="shared" si="9"/>
        <v>2018</v>
      </c>
      <c r="AW192" s="209">
        <v>184</v>
      </c>
      <c r="AX192" s="209">
        <v>184</v>
      </c>
      <c r="AY192" s="210">
        <f>MATCH(A192,'Original Order'!$A$2:$A$317,0)</f>
        <v>184</v>
      </c>
      <c r="AZ192" s="210">
        <f t="shared" si="12"/>
        <v>1</v>
      </c>
    </row>
    <row r="193" spans="1:52" ht="24">
      <c r="A193" s="268" t="s">
        <v>551</v>
      </c>
      <c r="B193" s="251">
        <f t="shared" si="8"/>
        <v>4.47</v>
      </c>
      <c r="C193" s="533"/>
      <c r="D193" s="466"/>
      <c r="E193" s="470"/>
      <c r="F193" s="495"/>
      <c r="G193" s="495"/>
      <c r="H193" s="495"/>
      <c r="I193" s="495"/>
      <c r="J193" s="548"/>
      <c r="K193" s="495"/>
      <c r="L193" s="288"/>
      <c r="M193" s="252" t="s">
        <v>406</v>
      </c>
      <c r="N193" s="253" t="str">
        <f>IFERROR(VLOOKUP(L193,CategoryLog!$A$2:$D$550,3,FALSE),"")</f>
        <v/>
      </c>
      <c r="O193" s="289" t="s">
        <v>910</v>
      </c>
      <c r="P193" s="252" t="s">
        <v>406</v>
      </c>
      <c r="Q193" s="253">
        <f>IFERROR(VLOOKUP(O193,CategoryLog!$A$2:$D$550,3,FALSE),"")</f>
        <v>4.47</v>
      </c>
      <c r="R193" s="298" t="s">
        <v>1213</v>
      </c>
      <c r="S193" s="252" t="s">
        <v>406</v>
      </c>
      <c r="T193" s="253">
        <f>IFERROR(VLOOKUP(R193,CategoryLog!$A$2:$D$550,3,FALSE),"")</f>
        <v>4.47</v>
      </c>
      <c r="U193" s="276"/>
      <c r="V193" s="252" t="s">
        <v>406</v>
      </c>
      <c r="W193" s="288"/>
      <c r="X193" s="253" t="str">
        <f>IFERROR(VLOOKUP(U193,CategoryLog!$A$2:$D$550,3,FALSE),"")</f>
        <v/>
      </c>
      <c r="Y193" s="257" t="s">
        <v>996</v>
      </c>
      <c r="Z193" s="274"/>
      <c r="AA193" s="274"/>
      <c r="AB193" s="275"/>
      <c r="AC193" s="275" t="s">
        <v>1019</v>
      </c>
      <c r="AD193" s="275"/>
      <c r="AE193" s="340"/>
      <c r="AF193" s="275"/>
      <c r="AG193" s="307">
        <v>0</v>
      </c>
      <c r="AH193" s="272"/>
      <c r="AI193" s="273"/>
      <c r="AJ193" s="264" t="s">
        <v>1019</v>
      </c>
      <c r="AK193" s="273"/>
      <c r="AL193" s="273"/>
      <c r="AM193" s="273"/>
      <c r="AN193" s="273" t="s">
        <v>1019</v>
      </c>
      <c r="AO193" s="273"/>
      <c r="AP193" s="273"/>
      <c r="AQ193" s="273"/>
      <c r="AR193" s="295" t="s">
        <v>608</v>
      </c>
      <c r="AS193" s="266"/>
      <c r="AT193" s="266"/>
      <c r="AU193" s="266"/>
      <c r="AV193" s="267" t="str">
        <f t="shared" si="9"/>
        <v>n/a</v>
      </c>
      <c r="AW193" s="209">
        <v>185</v>
      </c>
      <c r="AX193" s="209">
        <v>259</v>
      </c>
      <c r="AY193" s="210">
        <f>MATCH(A193,'Original Order'!$A$2:$A$317,0)</f>
        <v>185</v>
      </c>
      <c r="AZ193" s="210">
        <f t="shared" si="12"/>
        <v>0</v>
      </c>
    </row>
    <row r="194" spans="1:52">
      <c r="A194" s="322" t="s">
        <v>621</v>
      </c>
      <c r="B194" s="251">
        <f t="shared" si="8"/>
        <v>4.24</v>
      </c>
      <c r="C194" s="533" t="s">
        <v>83</v>
      </c>
      <c r="D194" s="466"/>
      <c r="E194" s="470"/>
      <c r="F194" s="495"/>
      <c r="G194" s="495"/>
      <c r="H194" s="495"/>
      <c r="I194" s="495"/>
      <c r="J194" s="548"/>
      <c r="K194" s="495"/>
      <c r="L194" s="252" t="s">
        <v>619</v>
      </c>
      <c r="M194" s="252" t="s">
        <v>406</v>
      </c>
      <c r="N194" s="253">
        <f>IFERROR(VLOOKUP(L194,CategoryLog!$A$2:$D$550,3,FALSE),"")</f>
        <v>4.24</v>
      </c>
      <c r="O194" s="256"/>
      <c r="P194" s="252" t="s">
        <v>406</v>
      </c>
      <c r="Q194" s="253" t="str">
        <f>IFERROR(VLOOKUP(O194,CategoryLog!$A$2:$D$550,3,FALSE),"")</f>
        <v/>
      </c>
      <c r="R194" s="255"/>
      <c r="S194" s="252" t="s">
        <v>406</v>
      </c>
      <c r="T194" s="253" t="str">
        <f>IFERROR(VLOOKUP(R194,CategoryLog!$A$2:$D$550,3,FALSE),"")</f>
        <v/>
      </c>
      <c r="U194" s="256"/>
      <c r="V194" s="252" t="s">
        <v>406</v>
      </c>
      <c r="W194" s="252"/>
      <c r="X194" s="253" t="str">
        <f>IFERROR(VLOOKUP(U194,CategoryLog!$A$2:$D$550,3,FALSE),"")</f>
        <v/>
      </c>
      <c r="Y194" s="257"/>
      <c r="Z194" s="273"/>
      <c r="AA194" s="273"/>
      <c r="AB194" s="275" t="s">
        <v>996</v>
      </c>
      <c r="AC194" s="329"/>
      <c r="AD194" s="330"/>
      <c r="AE194" s="330"/>
      <c r="AF194" s="329"/>
      <c r="AG194" s="319">
        <v>1</v>
      </c>
      <c r="AH194" s="319"/>
      <c r="AI194" s="320"/>
      <c r="AJ194" s="321"/>
      <c r="AK194" s="321"/>
      <c r="AL194" s="320"/>
      <c r="AM194" s="320"/>
      <c r="AN194" s="320"/>
      <c r="AO194" s="321"/>
      <c r="AP194" s="320"/>
      <c r="AQ194" s="320"/>
      <c r="AR194" s="254" t="s">
        <v>608</v>
      </c>
      <c r="AS194" s="266"/>
      <c r="AT194" s="266"/>
      <c r="AU194" s="266"/>
      <c r="AV194" s="267" t="str">
        <f t="shared" si="9"/>
        <v>2018</v>
      </c>
      <c r="AW194" s="209">
        <v>186</v>
      </c>
      <c r="AX194" s="209">
        <v>186</v>
      </c>
      <c r="AY194" s="210">
        <f>MATCH(A194,'Original Order'!$A$2:$A$317,0)</f>
        <v>186</v>
      </c>
      <c r="AZ194" s="210">
        <f t="shared" si="12"/>
        <v>1</v>
      </c>
    </row>
    <row r="195" spans="1:52">
      <c r="A195" s="250" t="s">
        <v>177</v>
      </c>
      <c r="B195" s="251" t="str">
        <f t="shared" si="8"/>
        <v>4.20</v>
      </c>
      <c r="C195" s="538"/>
      <c r="D195" s="466"/>
      <c r="E195" s="470"/>
      <c r="F195" s="495"/>
      <c r="H195" s="497" t="s">
        <v>1544</v>
      </c>
      <c r="I195" s="497"/>
      <c r="J195" s="562"/>
      <c r="K195" s="497"/>
      <c r="L195" s="252" t="s">
        <v>268</v>
      </c>
      <c r="M195" s="252" t="s">
        <v>406</v>
      </c>
      <c r="N195" s="253" t="str">
        <f>IFERROR(VLOOKUP(L195,CategoryLog!$A$2:$D$550,3,FALSE),"")</f>
        <v>4.20</v>
      </c>
      <c r="O195" s="276" t="s">
        <v>135</v>
      </c>
      <c r="P195" s="252" t="s">
        <v>406</v>
      </c>
      <c r="Q195" s="253" t="str">
        <f>IFERROR(VLOOKUP(O195,CategoryLog!$A$2:$D$550,3,FALSE),"")</f>
        <v>4.20</v>
      </c>
      <c r="R195" s="560" t="s">
        <v>464</v>
      </c>
      <c r="S195" s="561">
        <v>3</v>
      </c>
      <c r="T195" s="253" t="str">
        <f>IFERROR(VLOOKUP(R195,CategoryLog!$A$2:$D$550,3,FALSE),"")</f>
        <v>4.20</v>
      </c>
      <c r="U195" s="256"/>
      <c r="V195" s="252" t="s">
        <v>406</v>
      </c>
      <c r="W195" s="252"/>
      <c r="X195" s="253" t="str">
        <f>IFERROR(VLOOKUP(U195,CategoryLog!$A$2:$D$550,3,FALSE),"")</f>
        <v/>
      </c>
      <c r="Y195" s="257"/>
      <c r="Z195" s="273"/>
      <c r="AA195" s="273"/>
      <c r="AB195" s="275" t="s">
        <v>996</v>
      </c>
      <c r="AC195" s="283" t="s">
        <v>996</v>
      </c>
      <c r="AD195" s="283" t="s">
        <v>996</v>
      </c>
      <c r="AE195" s="312"/>
      <c r="AF195" s="283"/>
      <c r="AG195" s="281">
        <v>3</v>
      </c>
      <c r="AH195" s="281"/>
      <c r="AI195" s="282"/>
      <c r="AJ195" s="264" t="s">
        <v>1019</v>
      </c>
      <c r="AK195" s="282" t="s">
        <v>996</v>
      </c>
      <c r="AL195" s="282"/>
      <c r="AM195" s="282" t="s">
        <v>996</v>
      </c>
      <c r="AN195" s="282" t="s">
        <v>996</v>
      </c>
      <c r="AO195" s="282" t="s">
        <v>996</v>
      </c>
      <c r="AP195" s="282"/>
      <c r="AQ195" s="264" t="s">
        <v>1076</v>
      </c>
      <c r="AR195" s="254" t="s">
        <v>608</v>
      </c>
      <c r="AS195" s="266"/>
      <c r="AT195" s="266" t="s">
        <v>1057</v>
      </c>
      <c r="AU195" s="266"/>
      <c r="AV195" s="284" t="str">
        <f t="shared" si="9"/>
        <v>2018</v>
      </c>
      <c r="AW195" s="209">
        <v>187</v>
      </c>
      <c r="AX195" s="209">
        <v>253</v>
      </c>
      <c r="AY195" s="210">
        <f>MATCH(A195,'Original Order'!$A$2:$A$317,0)</f>
        <v>187</v>
      </c>
      <c r="AZ195" s="210">
        <f t="shared" si="12"/>
        <v>3</v>
      </c>
    </row>
    <row r="196" spans="1:52">
      <c r="A196" s="322" t="s">
        <v>408</v>
      </c>
      <c r="B196" s="251" t="str">
        <f t="shared" si="8"/>
        <v>none</v>
      </c>
      <c r="C196" s="533"/>
      <c r="D196" s="466"/>
      <c r="E196" s="470"/>
      <c r="F196" s="495"/>
      <c r="G196" s="495"/>
      <c r="H196" s="495"/>
      <c r="I196" s="495"/>
      <c r="J196" s="548"/>
      <c r="K196" s="495"/>
      <c r="L196" s="252"/>
      <c r="M196" s="252" t="s">
        <v>406</v>
      </c>
      <c r="N196" s="253" t="str">
        <f>IFERROR(VLOOKUP(L196,CategoryLog!$A$2:$D$550,3,FALSE),"")</f>
        <v/>
      </c>
      <c r="O196" s="254"/>
      <c r="P196" s="252" t="s">
        <v>406</v>
      </c>
      <c r="Q196" s="253" t="str">
        <f>IFERROR(VLOOKUP(O196,CategoryLog!$A$2:$D$550,3,FALSE),"")</f>
        <v/>
      </c>
      <c r="R196" s="255"/>
      <c r="S196" s="252" t="s">
        <v>406</v>
      </c>
      <c r="T196" s="253" t="str">
        <f>IFERROR(VLOOKUP(R196,CategoryLog!$A$2:$D$550,3,FALSE),"")</f>
        <v/>
      </c>
      <c r="U196" s="256"/>
      <c r="V196" s="252" t="s">
        <v>406</v>
      </c>
      <c r="W196" s="252"/>
      <c r="X196" s="253" t="str">
        <f>IFERROR(VLOOKUP(U196,CategoryLog!$A$2:$D$550,3,FALSE),"")</f>
        <v/>
      </c>
      <c r="Y196" s="257"/>
      <c r="Z196" s="259"/>
      <c r="AA196" s="259"/>
      <c r="AB196" s="275"/>
      <c r="AC196" s="329"/>
      <c r="AD196" s="330"/>
      <c r="AE196" s="330"/>
      <c r="AF196" s="329"/>
      <c r="AG196" s="331">
        <v>0</v>
      </c>
      <c r="AH196" s="319"/>
      <c r="AI196" s="320"/>
      <c r="AJ196" s="321"/>
      <c r="AK196" s="321"/>
      <c r="AL196" s="320"/>
      <c r="AM196" s="320"/>
      <c r="AN196" s="320"/>
      <c r="AO196" s="321"/>
      <c r="AP196" s="320"/>
      <c r="AQ196" s="320"/>
      <c r="AR196" s="323" t="s">
        <v>608</v>
      </c>
      <c r="AS196" s="266"/>
      <c r="AT196" s="266"/>
      <c r="AU196" s="266"/>
      <c r="AV196" s="267" t="str">
        <f t="shared" si="9"/>
        <v>n/a</v>
      </c>
      <c r="AW196" s="209">
        <v>188</v>
      </c>
      <c r="AX196" s="209">
        <v>188</v>
      </c>
      <c r="AY196" s="210">
        <f>MATCH(A196,'Original Order'!$A$2:$A$317,0)</f>
        <v>188</v>
      </c>
      <c r="AZ196" s="210">
        <f t="shared" si="12"/>
        <v>0</v>
      </c>
    </row>
    <row r="197" spans="1:52">
      <c r="A197" s="322" t="s">
        <v>620</v>
      </c>
      <c r="B197" s="251">
        <f t="shared" si="8"/>
        <v>4.1900000000000004</v>
      </c>
      <c r="C197" s="533" t="s">
        <v>83</v>
      </c>
      <c r="D197" s="466"/>
      <c r="E197" s="470"/>
      <c r="F197" s="495"/>
      <c r="G197" s="495"/>
      <c r="H197" s="495"/>
      <c r="I197" s="495"/>
      <c r="J197" s="548"/>
      <c r="K197" s="495"/>
      <c r="L197" s="252" t="s">
        <v>618</v>
      </c>
      <c r="M197" s="252" t="s">
        <v>406</v>
      </c>
      <c r="N197" s="253">
        <f>IFERROR(VLOOKUP(L197,CategoryLog!$A$2:$D$550,3,FALSE),"")</f>
        <v>4.1900000000000004</v>
      </c>
      <c r="O197" s="256"/>
      <c r="P197" s="252" t="s">
        <v>406</v>
      </c>
      <c r="Q197" s="253" t="str">
        <f>IFERROR(VLOOKUP(O197,CategoryLog!$A$2:$D$550,3,FALSE),"")</f>
        <v/>
      </c>
      <c r="R197" s="255"/>
      <c r="S197" s="252" t="s">
        <v>406</v>
      </c>
      <c r="T197" s="253" t="str">
        <f>IFERROR(VLOOKUP(R197,CategoryLog!$A$2:$D$550,3,FALSE),"")</f>
        <v/>
      </c>
      <c r="U197" s="256"/>
      <c r="V197" s="252" t="s">
        <v>406</v>
      </c>
      <c r="W197" s="252"/>
      <c r="X197" s="253" t="str">
        <f>IFERROR(VLOOKUP(U197,CategoryLog!$A$2:$D$550,3,FALSE),"")</f>
        <v/>
      </c>
      <c r="Y197" s="257"/>
      <c r="Z197" s="259"/>
      <c r="AA197" s="259"/>
      <c r="AB197" s="275" t="s">
        <v>996</v>
      </c>
      <c r="AC197" s="329"/>
      <c r="AD197" s="330"/>
      <c r="AE197" s="330"/>
      <c r="AF197" s="329"/>
      <c r="AG197" s="319">
        <v>1</v>
      </c>
      <c r="AH197" s="319"/>
      <c r="AI197" s="320"/>
      <c r="AJ197" s="321"/>
      <c r="AK197" s="321"/>
      <c r="AL197" s="320"/>
      <c r="AM197" s="320"/>
      <c r="AN197" s="320"/>
      <c r="AO197" s="321"/>
      <c r="AP197" s="320"/>
      <c r="AQ197" s="320"/>
      <c r="AR197" s="254" t="s">
        <v>608</v>
      </c>
      <c r="AS197" s="266"/>
      <c r="AT197" s="266"/>
      <c r="AU197" s="266"/>
      <c r="AV197" s="267" t="str">
        <f t="shared" si="9"/>
        <v>2018</v>
      </c>
      <c r="AW197" s="209">
        <v>189</v>
      </c>
      <c r="AX197" s="209">
        <v>189</v>
      </c>
      <c r="AY197" s="210">
        <f>MATCH(A197,'Original Order'!$A$2:$A$317,0)</f>
        <v>189</v>
      </c>
      <c r="AZ197" s="210">
        <f t="shared" si="12"/>
        <v>1</v>
      </c>
    </row>
    <row r="198" spans="1:52">
      <c r="A198" s="322" t="s">
        <v>335</v>
      </c>
      <c r="B198" s="251">
        <f t="shared" si="8"/>
        <v>4.3600000000000003</v>
      </c>
      <c r="C198" s="533"/>
      <c r="D198" s="466"/>
      <c r="E198" s="470"/>
      <c r="F198" s="495"/>
      <c r="G198" s="495"/>
      <c r="H198" s="495"/>
      <c r="I198" s="495"/>
      <c r="J198" s="548"/>
      <c r="K198" s="495"/>
      <c r="L198" s="252" t="s">
        <v>401</v>
      </c>
      <c r="M198" s="252" t="s">
        <v>406</v>
      </c>
      <c r="N198" s="253">
        <f>IFERROR(VLOOKUP(L198,CategoryLog!$A$2:$D$550,3,FALSE),"")</f>
        <v>4.3600000000000003</v>
      </c>
      <c r="O198" s="256"/>
      <c r="P198" s="252" t="s">
        <v>406</v>
      </c>
      <c r="Q198" s="253" t="str">
        <f>IFERROR(VLOOKUP(O198,CategoryLog!$A$2:$D$550,3,FALSE),"")</f>
        <v/>
      </c>
      <c r="R198" s="255" t="s">
        <v>168</v>
      </c>
      <c r="S198" s="252" t="s">
        <v>406</v>
      </c>
      <c r="T198" s="253" t="str">
        <f>IFERROR(VLOOKUP(R198,CategoryLog!$A$2:$D$550,3,FALSE),"")</f>
        <v/>
      </c>
      <c r="U198" s="256"/>
      <c r="V198" s="252" t="s">
        <v>406</v>
      </c>
      <c r="W198" s="252"/>
      <c r="X198" s="253" t="str">
        <f>IFERROR(VLOOKUP(U198,CategoryLog!$A$2:$D$550,3,FALSE),"")</f>
        <v/>
      </c>
      <c r="Y198" s="257"/>
      <c r="Z198" s="259"/>
      <c r="AA198" s="259"/>
      <c r="AB198" s="275" t="s">
        <v>996</v>
      </c>
      <c r="AC198" s="329"/>
      <c r="AD198" s="330"/>
      <c r="AE198" s="330"/>
      <c r="AF198" s="329"/>
      <c r="AG198" s="319">
        <v>1</v>
      </c>
      <c r="AH198" s="319"/>
      <c r="AI198" s="320"/>
      <c r="AJ198" s="321"/>
      <c r="AK198" s="321"/>
      <c r="AL198" s="320"/>
      <c r="AM198" s="320" t="s">
        <v>996</v>
      </c>
      <c r="AN198" s="320"/>
      <c r="AO198" s="321"/>
      <c r="AP198" s="320"/>
      <c r="AQ198" s="273" t="s">
        <v>1075</v>
      </c>
      <c r="AR198" s="254" t="s">
        <v>608</v>
      </c>
      <c r="AS198" s="266"/>
      <c r="AT198" s="266" t="s">
        <v>1062</v>
      </c>
      <c r="AU198" s="266"/>
      <c r="AV198" s="287" t="str">
        <f t="shared" si="9"/>
        <v>2018</v>
      </c>
      <c r="AW198" s="209">
        <v>190</v>
      </c>
      <c r="AX198" s="209">
        <v>190</v>
      </c>
      <c r="AY198" s="210">
        <f>MATCH(A198,'Original Order'!$A$2:$A$317,0)</f>
        <v>190</v>
      </c>
      <c r="AZ198" s="210">
        <f t="shared" si="12"/>
        <v>1</v>
      </c>
    </row>
    <row r="199" spans="1:52">
      <c r="A199" s="250" t="s">
        <v>46</v>
      </c>
      <c r="B199" s="251">
        <f t="shared" si="8"/>
        <v>4.1100000000000003</v>
      </c>
      <c r="C199" s="533" t="s">
        <v>170</v>
      </c>
      <c r="D199" s="466"/>
      <c r="E199" s="470"/>
      <c r="F199" s="495"/>
      <c r="G199" s="495"/>
      <c r="H199" s="495"/>
      <c r="I199" s="495"/>
      <c r="J199" s="548"/>
      <c r="K199" s="495"/>
      <c r="L199" s="252" t="s">
        <v>253</v>
      </c>
      <c r="M199" s="252" t="s">
        <v>406</v>
      </c>
      <c r="N199" s="253">
        <f>IFERROR(VLOOKUP(L199,CategoryLog!$A$2:$D$550,3,FALSE),"")</f>
        <v>4.1100000000000003</v>
      </c>
      <c r="O199" s="254" t="s">
        <v>153</v>
      </c>
      <c r="P199" s="252" t="s">
        <v>406</v>
      </c>
      <c r="Q199" s="253">
        <f>IFERROR(VLOOKUP(O199,CategoryLog!$A$2:$D$550,3,FALSE),"")</f>
        <v>4.1100000000000003</v>
      </c>
      <c r="R199" s="255"/>
      <c r="S199" s="252" t="s">
        <v>406</v>
      </c>
      <c r="T199" s="253" t="str">
        <f>IFERROR(VLOOKUP(R199,CategoryLog!$A$2:$D$550,3,FALSE),"")</f>
        <v/>
      </c>
      <c r="U199" s="256"/>
      <c r="V199" s="252" t="s">
        <v>406</v>
      </c>
      <c r="W199" s="252"/>
      <c r="X199" s="253" t="str">
        <f>IFERROR(VLOOKUP(U199,CategoryLog!$A$2:$D$550,3,FALSE),"")</f>
        <v/>
      </c>
      <c r="Y199" s="257"/>
      <c r="Z199" s="259"/>
      <c r="AA199" s="259"/>
      <c r="AB199" s="275"/>
      <c r="AC199" s="283" t="s">
        <v>1019</v>
      </c>
      <c r="AD199" s="312"/>
      <c r="AE199" s="312"/>
      <c r="AF199" s="283"/>
      <c r="AG199" s="341">
        <v>0</v>
      </c>
      <c r="AH199" s="281"/>
      <c r="AI199" s="282"/>
      <c r="AJ199" s="264" t="s">
        <v>1019</v>
      </c>
      <c r="AK199" s="301"/>
      <c r="AL199" s="282"/>
      <c r="AM199" s="282"/>
      <c r="AN199" s="282" t="s">
        <v>1019</v>
      </c>
      <c r="AO199" s="301"/>
      <c r="AP199" s="282"/>
      <c r="AQ199" s="282"/>
      <c r="AR199" s="254" t="s">
        <v>608</v>
      </c>
      <c r="AS199" s="266"/>
      <c r="AT199" s="266"/>
      <c r="AU199" s="266"/>
      <c r="AV199" s="267" t="str">
        <f t="shared" si="9"/>
        <v>n/a</v>
      </c>
      <c r="AW199" s="209">
        <v>191</v>
      </c>
      <c r="AX199" s="209">
        <v>262</v>
      </c>
      <c r="AY199" s="210">
        <f>MATCH(A199,'Original Order'!$A$2:$A$317,0)</f>
        <v>191</v>
      </c>
      <c r="AZ199" s="210">
        <f t="shared" si="12"/>
        <v>0</v>
      </c>
    </row>
    <row r="200" spans="1:52">
      <c r="A200" s="268" t="s">
        <v>562</v>
      </c>
      <c r="B200" s="251" t="str">
        <f t="shared" si="8"/>
        <v>none</v>
      </c>
      <c r="C200" s="533" t="s">
        <v>333</v>
      </c>
      <c r="D200" s="466"/>
      <c r="E200" s="470"/>
      <c r="F200" s="495"/>
      <c r="G200" s="495"/>
      <c r="H200" s="495"/>
      <c r="I200" s="495"/>
      <c r="J200" s="548"/>
      <c r="K200" s="495"/>
      <c r="L200" s="288"/>
      <c r="M200" s="252" t="s">
        <v>406</v>
      </c>
      <c r="N200" s="253" t="str">
        <f>IFERROR(VLOOKUP(L200,CategoryLog!$A$2:$D$550,3,FALSE),"")</f>
        <v/>
      </c>
      <c r="O200" s="256"/>
      <c r="P200" s="252" t="s">
        <v>406</v>
      </c>
      <c r="Q200" s="253" t="str">
        <f>IFERROR(VLOOKUP(O200,CategoryLog!$A$2:$D$550,3,FALSE),"")</f>
        <v/>
      </c>
      <c r="R200" s="298" t="s">
        <v>1327</v>
      </c>
      <c r="S200" s="252" t="s">
        <v>406</v>
      </c>
      <c r="T200" s="253" t="str">
        <f>IFERROR(VLOOKUP(R200,CategoryLog!$A$2:$D$550,3,FALSE),"")</f>
        <v/>
      </c>
      <c r="U200" s="276"/>
      <c r="V200" s="252" t="s">
        <v>406</v>
      </c>
      <c r="W200" s="288"/>
      <c r="X200" s="253" t="str">
        <f>IFERROR(VLOOKUP(U200,CategoryLog!$A$2:$D$550,3,FALSE),"")</f>
        <v/>
      </c>
      <c r="Y200" s="257"/>
      <c r="Z200" s="274"/>
      <c r="AA200" s="274"/>
      <c r="AB200" s="275"/>
      <c r="AC200" s="275"/>
      <c r="AD200" s="275"/>
      <c r="AE200" s="340"/>
      <c r="AF200" s="275"/>
      <c r="AG200" s="307">
        <v>0</v>
      </c>
      <c r="AH200" s="272"/>
      <c r="AI200" s="273"/>
      <c r="AJ200" s="294"/>
      <c r="AK200" s="273"/>
      <c r="AL200" s="273"/>
      <c r="AM200" s="273"/>
      <c r="AN200" s="273"/>
      <c r="AO200" s="273"/>
      <c r="AP200" s="273"/>
      <c r="AQ200" s="273"/>
      <c r="AR200" s="295" t="s">
        <v>608</v>
      </c>
      <c r="AS200" s="266"/>
      <c r="AT200" s="266"/>
      <c r="AU200" s="266"/>
      <c r="AV200" s="267" t="str">
        <f t="shared" si="9"/>
        <v>n/a</v>
      </c>
      <c r="AW200" s="209">
        <v>192</v>
      </c>
      <c r="AX200" s="209">
        <v>192</v>
      </c>
      <c r="AY200" s="210">
        <f>MATCH(A200,'Original Order'!$A$2:$A$317,0)</f>
        <v>192</v>
      </c>
      <c r="AZ200" s="210">
        <f t="shared" si="12"/>
        <v>0</v>
      </c>
    </row>
    <row r="201" spans="1:52">
      <c r="A201" s="250" t="s">
        <v>45</v>
      </c>
      <c r="B201" s="251">
        <f t="shared" ref="B201:B264" si="13">IF(N201="",IF(Q201="",IF(T201="",IF(X201="","none",X201),T201),Q201),N201)</f>
        <v>4.41</v>
      </c>
      <c r="C201" s="533" t="s">
        <v>83</v>
      </c>
      <c r="D201" s="466"/>
      <c r="E201" s="470"/>
      <c r="F201" s="495"/>
      <c r="G201" s="495"/>
      <c r="H201" s="495"/>
      <c r="I201" s="495"/>
      <c r="J201" s="549" t="s">
        <v>1579</v>
      </c>
      <c r="K201" s="497"/>
      <c r="L201" s="252" t="s">
        <v>252</v>
      </c>
      <c r="M201" s="252" t="s">
        <v>406</v>
      </c>
      <c r="N201" s="253">
        <f>IFERROR(VLOOKUP(L201,CategoryLog!$A$2:$D$550,3,FALSE),"")</f>
        <v>4.41</v>
      </c>
      <c r="O201" s="276" t="s">
        <v>160</v>
      </c>
      <c r="P201" s="252" t="s">
        <v>406</v>
      </c>
      <c r="Q201" s="253">
        <f>IFERROR(VLOOKUP(O201,CategoryLog!$A$2:$D$550,3,FALSE),"")</f>
        <v>4.41</v>
      </c>
      <c r="R201" s="255" t="s">
        <v>456</v>
      </c>
      <c r="S201" s="252" t="s">
        <v>406</v>
      </c>
      <c r="T201" s="253">
        <f>IFERROR(VLOOKUP(R201,CategoryLog!$A$2:$D$550,3,FALSE),"")</f>
        <v>4.41</v>
      </c>
      <c r="U201" s="256"/>
      <c r="V201" s="252" t="s">
        <v>406</v>
      </c>
      <c r="W201" s="252"/>
      <c r="X201" s="253" t="str">
        <f>IFERROR(VLOOKUP(U201,CategoryLog!$A$2:$D$550,3,FALSE),"")</f>
        <v/>
      </c>
      <c r="Y201" s="257"/>
      <c r="Z201" s="259"/>
      <c r="AA201" s="259"/>
      <c r="AB201" s="275"/>
      <c r="AC201" s="283" t="s">
        <v>1019</v>
      </c>
      <c r="AD201" s="283"/>
      <c r="AE201" s="312"/>
      <c r="AF201" s="283"/>
      <c r="AG201" s="341">
        <v>0</v>
      </c>
      <c r="AH201" s="281"/>
      <c r="AI201" s="282"/>
      <c r="AJ201" s="264" t="s">
        <v>1019</v>
      </c>
      <c r="AK201" s="282"/>
      <c r="AL201" s="282"/>
      <c r="AM201" s="282"/>
      <c r="AN201" s="282" t="s">
        <v>1019</v>
      </c>
      <c r="AO201" s="282"/>
      <c r="AP201" s="282"/>
      <c r="AQ201" s="282"/>
      <c r="AR201" s="254" t="s">
        <v>608</v>
      </c>
      <c r="AS201" s="266"/>
      <c r="AT201" s="266"/>
      <c r="AU201" s="266"/>
      <c r="AV201" s="267" t="str">
        <f t="shared" si="9"/>
        <v>n/a</v>
      </c>
      <c r="AW201" s="209">
        <v>193</v>
      </c>
      <c r="AX201" s="209">
        <v>245</v>
      </c>
      <c r="AY201" s="210">
        <f>MATCH(A201,'Original Order'!$A$2:$A$317,0)</f>
        <v>193</v>
      </c>
      <c r="AZ201" s="210">
        <f t="shared" si="12"/>
        <v>0</v>
      </c>
    </row>
    <row r="202" spans="1:52">
      <c r="A202" s="268" t="s">
        <v>566</v>
      </c>
      <c r="B202" s="251">
        <f t="shared" si="13"/>
        <v>4.22</v>
      </c>
      <c r="C202" s="533" t="s">
        <v>333</v>
      </c>
      <c r="D202" s="466"/>
      <c r="E202" s="470"/>
      <c r="F202" s="495"/>
      <c r="G202" s="495"/>
      <c r="H202" s="495"/>
      <c r="I202" s="495"/>
      <c r="J202" s="548"/>
      <c r="K202" s="495"/>
      <c r="L202" s="288"/>
      <c r="M202" s="252" t="s">
        <v>406</v>
      </c>
      <c r="N202" s="253" t="str">
        <f>IFERROR(VLOOKUP(L202,CategoryLog!$A$2:$D$550,3,FALSE),"")</f>
        <v/>
      </c>
      <c r="O202" s="256"/>
      <c r="P202" s="252" t="s">
        <v>406</v>
      </c>
      <c r="Q202" s="253" t="str">
        <f>IFERROR(VLOOKUP(O202,CategoryLog!$A$2:$D$550,3,FALSE),"")</f>
        <v/>
      </c>
      <c r="R202" s="298" t="s">
        <v>1224</v>
      </c>
      <c r="S202" s="252" t="s">
        <v>406</v>
      </c>
      <c r="T202" s="253">
        <f>IFERROR(VLOOKUP(R202,CategoryLog!$A$2:$D$550,3,FALSE),"")</f>
        <v>4.22</v>
      </c>
      <c r="U202" s="276"/>
      <c r="V202" s="252" t="s">
        <v>406</v>
      </c>
      <c r="W202" s="288"/>
      <c r="X202" s="253" t="str">
        <f>IFERROR(VLOOKUP(U202,CategoryLog!$A$2:$D$550,3,FALSE),"")</f>
        <v/>
      </c>
      <c r="Y202" s="257"/>
      <c r="Z202" s="274"/>
      <c r="AA202" s="274"/>
      <c r="AB202" s="275"/>
      <c r="AC202" s="275"/>
      <c r="AD202" s="275" t="s">
        <v>996</v>
      </c>
      <c r="AE202" s="340"/>
      <c r="AF202" s="275"/>
      <c r="AG202" s="272">
        <v>1</v>
      </c>
      <c r="AH202" s="272"/>
      <c r="AI202" s="273"/>
      <c r="AJ202" s="294"/>
      <c r="AK202" s="273"/>
      <c r="AL202" s="273"/>
      <c r="AM202" s="273"/>
      <c r="AN202" s="273"/>
      <c r="AO202" s="273"/>
      <c r="AP202" s="273"/>
      <c r="AQ202" s="273"/>
      <c r="AR202" s="295" t="s">
        <v>608</v>
      </c>
      <c r="AS202" s="266"/>
      <c r="AT202" s="266"/>
      <c r="AU202" s="266"/>
      <c r="AV202" s="267" t="str">
        <f t="shared" ref="AV202:AV265" si="14">IF(Z202="",IF(AG202&gt;0,"2018","n/a"),"2017")</f>
        <v>2018</v>
      </c>
      <c r="AW202" s="209">
        <v>194</v>
      </c>
      <c r="AX202" s="209">
        <v>194</v>
      </c>
      <c r="AY202" s="210">
        <f>MATCH(A202,'Original Order'!$A$2:$A$317,0)</f>
        <v>194</v>
      </c>
      <c r="AZ202" s="210">
        <f t="shared" si="12"/>
        <v>1</v>
      </c>
    </row>
    <row r="203" spans="1:52">
      <c r="A203" s="268" t="s">
        <v>570</v>
      </c>
      <c r="B203" s="251">
        <f t="shared" si="13"/>
        <v>4.43</v>
      </c>
      <c r="C203" s="533" t="s">
        <v>333</v>
      </c>
      <c r="D203" s="466"/>
      <c r="E203" s="470"/>
      <c r="F203" s="495"/>
      <c r="G203" s="495"/>
      <c r="H203" s="495"/>
      <c r="I203" s="495"/>
      <c r="J203" s="548"/>
      <c r="K203" s="495"/>
      <c r="L203" s="288"/>
      <c r="M203" s="252" t="s">
        <v>406</v>
      </c>
      <c r="N203" s="253" t="str">
        <f>IFERROR(VLOOKUP(L203,CategoryLog!$A$2:$D$550,3,FALSE),"")</f>
        <v/>
      </c>
      <c r="O203" s="256"/>
      <c r="P203" s="252" t="s">
        <v>406</v>
      </c>
      <c r="Q203" s="253" t="str">
        <f>IFERROR(VLOOKUP(O203,CategoryLog!$A$2:$D$550,3,FALSE),"")</f>
        <v/>
      </c>
      <c r="R203" s="298" t="s">
        <v>1220</v>
      </c>
      <c r="S203" s="252" t="s">
        <v>406</v>
      </c>
      <c r="T203" s="253">
        <f>IFERROR(VLOOKUP(R203,CategoryLog!$A$2:$D$550,3,FALSE),"")</f>
        <v>4.43</v>
      </c>
      <c r="U203" s="256"/>
      <c r="V203" s="252" t="s">
        <v>406</v>
      </c>
      <c r="W203" s="252"/>
      <c r="X203" s="253" t="str">
        <f>IFERROR(VLOOKUP(U203,CategoryLog!$A$2:$D$550,3,FALSE),"")</f>
        <v/>
      </c>
      <c r="Y203" s="257"/>
      <c r="Z203" s="259"/>
      <c r="AA203" s="259"/>
      <c r="AB203" s="275"/>
      <c r="AC203" s="275"/>
      <c r="AD203" s="275"/>
      <c r="AE203" s="340"/>
      <c r="AF203" s="275"/>
      <c r="AG203" s="307">
        <v>0</v>
      </c>
      <c r="AH203" s="272"/>
      <c r="AI203" s="273"/>
      <c r="AJ203" s="294"/>
      <c r="AK203" s="273"/>
      <c r="AL203" s="273"/>
      <c r="AM203" s="273"/>
      <c r="AN203" s="273"/>
      <c r="AO203" s="273"/>
      <c r="AP203" s="273"/>
      <c r="AQ203" s="273"/>
      <c r="AR203" s="295" t="s">
        <v>608</v>
      </c>
      <c r="AS203" s="266"/>
      <c r="AT203" s="266"/>
      <c r="AU203" s="266"/>
      <c r="AV203" s="267" t="str">
        <f t="shared" si="14"/>
        <v>n/a</v>
      </c>
      <c r="AW203" s="209">
        <v>195</v>
      </c>
      <c r="AX203" s="209">
        <v>195</v>
      </c>
      <c r="AY203" s="210">
        <f>MATCH(A203,'Original Order'!$A$2:$A$317,0)</f>
        <v>195</v>
      </c>
      <c r="AZ203" s="210">
        <f t="shared" si="12"/>
        <v>0</v>
      </c>
    </row>
    <row r="204" spans="1:52" ht="24">
      <c r="A204" s="250" t="s">
        <v>42</v>
      </c>
      <c r="B204" s="251">
        <f t="shared" si="13"/>
        <v>4.0199999999999996</v>
      </c>
      <c r="C204" s="533" t="s">
        <v>83</v>
      </c>
      <c r="D204" s="466"/>
      <c r="E204" s="470"/>
      <c r="F204" s="495"/>
      <c r="G204" s="495"/>
      <c r="H204" s="495"/>
      <c r="I204" s="495"/>
      <c r="J204" s="548"/>
      <c r="K204" s="495"/>
      <c r="L204" s="252" t="s">
        <v>248</v>
      </c>
      <c r="M204" s="252" t="s">
        <v>406</v>
      </c>
      <c r="N204" s="253">
        <f>IFERROR(VLOOKUP(L204,CategoryLog!$A$2:$D$550,3,FALSE),"")</f>
        <v>4.0199999999999996</v>
      </c>
      <c r="O204" s="276" t="s">
        <v>129</v>
      </c>
      <c r="P204" s="252" t="s">
        <v>406</v>
      </c>
      <c r="Q204" s="253">
        <f>IFERROR(VLOOKUP(O204,CategoryLog!$A$2:$D$550,3,FALSE),"")</f>
        <v>4.08</v>
      </c>
      <c r="R204" s="255"/>
      <c r="S204" s="252" t="s">
        <v>406</v>
      </c>
      <c r="T204" s="253" t="str">
        <f>IFERROR(VLOOKUP(R204,CategoryLog!$A$2:$D$550,3,FALSE),"")</f>
        <v/>
      </c>
      <c r="U204" s="256"/>
      <c r="V204" s="252" t="s">
        <v>406</v>
      </c>
      <c r="W204" s="252"/>
      <c r="X204" s="253" t="str">
        <f>IFERROR(VLOOKUP(U204,CategoryLog!$A$2:$D$550,3,FALSE),"")</f>
        <v/>
      </c>
      <c r="Y204" s="257"/>
      <c r="Z204" s="259"/>
      <c r="AA204" s="259"/>
      <c r="AB204" s="275" t="s">
        <v>996</v>
      </c>
      <c r="AC204" s="283" t="s">
        <v>1019</v>
      </c>
      <c r="AD204" s="312"/>
      <c r="AE204" s="312"/>
      <c r="AF204" s="283"/>
      <c r="AG204" s="281">
        <v>1</v>
      </c>
      <c r="AH204" s="281"/>
      <c r="AI204" s="282"/>
      <c r="AJ204" s="264" t="s">
        <v>1019</v>
      </c>
      <c r="AK204" s="301"/>
      <c r="AL204" s="282"/>
      <c r="AM204" s="282"/>
      <c r="AN204" s="282" t="s">
        <v>1019</v>
      </c>
      <c r="AO204" s="301"/>
      <c r="AP204" s="282"/>
      <c r="AQ204" s="282"/>
      <c r="AR204" s="254" t="s">
        <v>608</v>
      </c>
      <c r="AS204" s="266"/>
      <c r="AT204" s="266"/>
      <c r="AU204" s="266"/>
      <c r="AV204" s="267" t="str">
        <f t="shared" si="14"/>
        <v>2018</v>
      </c>
      <c r="AW204" s="209">
        <v>196</v>
      </c>
      <c r="AX204" s="209">
        <v>218</v>
      </c>
      <c r="AY204" s="210">
        <f>MATCH(A204,'Original Order'!$A$2:$A$317,0)</f>
        <v>196</v>
      </c>
      <c r="AZ204" s="210">
        <f t="shared" si="12"/>
        <v>1</v>
      </c>
    </row>
    <row r="205" spans="1:52">
      <c r="A205" s="250" t="s">
        <v>14</v>
      </c>
      <c r="B205" s="251">
        <f t="shared" si="13"/>
        <v>4.47</v>
      </c>
      <c r="C205" s="533" t="s">
        <v>83</v>
      </c>
      <c r="D205" s="466"/>
      <c r="E205" s="470"/>
      <c r="F205" s="495"/>
      <c r="G205" s="495"/>
      <c r="H205" s="495"/>
      <c r="I205" s="495"/>
      <c r="J205" s="548"/>
      <c r="K205" s="495"/>
      <c r="L205" s="252" t="s">
        <v>208</v>
      </c>
      <c r="M205" s="252" t="s">
        <v>406</v>
      </c>
      <c r="N205" s="253">
        <f>IFERROR(VLOOKUP(L205,CategoryLog!$A$2:$D$550,3,FALSE),"")</f>
        <v>4.47</v>
      </c>
      <c r="O205" s="256"/>
      <c r="P205" s="252" t="s">
        <v>406</v>
      </c>
      <c r="Q205" s="253" t="str">
        <f>IFERROR(VLOOKUP(O205,CategoryLog!$A$2:$D$550,3,FALSE),"")</f>
        <v/>
      </c>
      <c r="R205" s="255"/>
      <c r="S205" s="252" t="s">
        <v>406</v>
      </c>
      <c r="T205" s="253" t="str">
        <f>IFERROR(VLOOKUP(R205,CategoryLog!$A$2:$D$550,3,FALSE),"")</f>
        <v/>
      </c>
      <c r="U205" s="256"/>
      <c r="V205" s="252" t="s">
        <v>406</v>
      </c>
      <c r="W205" s="252"/>
      <c r="X205" s="253" t="str">
        <f>IFERROR(VLOOKUP(U205,CategoryLog!$A$2:$D$550,3,FALSE),"")</f>
        <v/>
      </c>
      <c r="Y205" s="257"/>
      <c r="Z205" s="259"/>
      <c r="AA205" s="259"/>
      <c r="AB205" s="275"/>
      <c r="AC205" s="283"/>
      <c r="AD205" s="312"/>
      <c r="AE205" s="312"/>
      <c r="AF205" s="283"/>
      <c r="AG205" s="341">
        <v>0</v>
      </c>
      <c r="AH205" s="281"/>
      <c r="AI205" s="282"/>
      <c r="AJ205" s="301"/>
      <c r="AK205" s="301"/>
      <c r="AL205" s="282"/>
      <c r="AM205" s="282"/>
      <c r="AN205" s="282"/>
      <c r="AO205" s="301"/>
      <c r="AP205" s="282"/>
      <c r="AQ205" s="282"/>
      <c r="AR205" s="254" t="s">
        <v>608</v>
      </c>
      <c r="AS205" s="266"/>
      <c r="AT205" s="266"/>
      <c r="AU205" s="266"/>
      <c r="AV205" s="267" t="str">
        <f t="shared" si="14"/>
        <v>n/a</v>
      </c>
      <c r="AW205" s="209">
        <v>197</v>
      </c>
      <c r="AX205" s="209">
        <v>197</v>
      </c>
      <c r="AY205" s="210">
        <f>MATCH(A205,'Original Order'!$A$2:$A$317,0)</f>
        <v>197</v>
      </c>
      <c r="AZ205" s="210">
        <f t="shared" si="12"/>
        <v>0</v>
      </c>
    </row>
    <row r="206" spans="1:52">
      <c r="A206" s="250" t="s">
        <v>192</v>
      </c>
      <c r="B206" s="251">
        <f t="shared" si="13"/>
        <v>4.4400000000000004</v>
      </c>
      <c r="C206" s="533" t="s">
        <v>83</v>
      </c>
      <c r="D206" s="466"/>
      <c r="E206" s="470"/>
      <c r="F206" s="495"/>
      <c r="G206" s="495"/>
      <c r="H206" s="495"/>
      <c r="I206" s="495"/>
      <c r="J206" s="549" t="s">
        <v>1572</v>
      </c>
      <c r="K206" s="497" t="s">
        <v>1600</v>
      </c>
      <c r="L206" s="252" t="s">
        <v>255</v>
      </c>
      <c r="M206" s="252" t="s">
        <v>406</v>
      </c>
      <c r="N206" s="253">
        <f>IFERROR(VLOOKUP(L206,CategoryLog!$A$2:$D$550,3,FALSE),"")</f>
        <v>4.4400000000000004</v>
      </c>
      <c r="O206" s="276" t="s">
        <v>131</v>
      </c>
      <c r="P206" s="252" t="s">
        <v>406</v>
      </c>
      <c r="Q206" s="253">
        <f>IFERROR(VLOOKUP(O206,CategoryLog!$A$2:$D$550,3,FALSE),"")</f>
        <v>4.4400000000000004</v>
      </c>
      <c r="R206" s="255"/>
      <c r="S206" s="252" t="s">
        <v>406</v>
      </c>
      <c r="T206" s="253" t="str">
        <f>IFERROR(VLOOKUP(R206,CategoryLog!$A$2:$D$550,3,FALSE),"")</f>
        <v/>
      </c>
      <c r="U206" s="256"/>
      <c r="V206" s="252" t="s">
        <v>406</v>
      </c>
      <c r="W206" s="252"/>
      <c r="X206" s="253" t="str">
        <f>IFERROR(VLOOKUP(U206,CategoryLog!$A$2:$D$550,3,FALSE),"")</f>
        <v/>
      </c>
      <c r="Y206" s="257"/>
      <c r="Z206" s="259"/>
      <c r="AA206" s="259"/>
      <c r="AB206" s="275" t="s">
        <v>1019</v>
      </c>
      <c r="AC206" s="283" t="s">
        <v>1019</v>
      </c>
      <c r="AD206" s="312"/>
      <c r="AE206" s="312"/>
      <c r="AF206" s="283"/>
      <c r="AG206" s="341">
        <v>0</v>
      </c>
      <c r="AH206" s="281"/>
      <c r="AI206" s="282"/>
      <c r="AJ206" s="264" t="s">
        <v>1019</v>
      </c>
      <c r="AK206" s="301"/>
      <c r="AL206" s="282"/>
      <c r="AM206" s="282"/>
      <c r="AN206" s="282" t="s">
        <v>1019</v>
      </c>
      <c r="AO206" s="301"/>
      <c r="AP206" s="282"/>
      <c r="AQ206" s="282"/>
      <c r="AR206" s="254" t="s">
        <v>608</v>
      </c>
      <c r="AS206" s="266"/>
      <c r="AT206" s="266"/>
      <c r="AU206" s="266"/>
      <c r="AV206" s="267" t="str">
        <f t="shared" si="14"/>
        <v>n/a</v>
      </c>
      <c r="AW206" s="209">
        <v>198</v>
      </c>
      <c r="AX206" s="209">
        <v>24</v>
      </c>
      <c r="AY206" s="210">
        <f>MATCH(A206,'Original Order'!$A$2:$A$317,0)</f>
        <v>198</v>
      </c>
      <c r="AZ206" s="210">
        <f t="shared" si="12"/>
        <v>0</v>
      </c>
    </row>
    <row r="207" spans="1:52">
      <c r="A207" s="268" t="s">
        <v>583</v>
      </c>
      <c r="B207" s="251" t="str">
        <f t="shared" si="13"/>
        <v>none</v>
      </c>
      <c r="C207" s="533" t="s">
        <v>333</v>
      </c>
      <c r="D207" s="466"/>
      <c r="E207" s="470"/>
      <c r="F207" s="495"/>
      <c r="G207" s="495"/>
      <c r="H207" s="495"/>
      <c r="I207" s="495"/>
      <c r="J207" s="548"/>
      <c r="K207" s="495"/>
      <c r="L207" s="288"/>
      <c r="M207" s="252" t="s">
        <v>406</v>
      </c>
      <c r="N207" s="253" t="str">
        <f>IFERROR(VLOOKUP(L207,CategoryLog!$A$2:$D$550,3,FALSE),"")</f>
        <v/>
      </c>
      <c r="O207" s="256"/>
      <c r="P207" s="252" t="s">
        <v>406</v>
      </c>
      <c r="Q207" s="253" t="str">
        <f>IFERROR(VLOOKUP(O207,CategoryLog!$A$2:$D$550,3,FALSE),"")</f>
        <v/>
      </c>
      <c r="R207" s="298" t="s">
        <v>1328</v>
      </c>
      <c r="S207" s="252" t="s">
        <v>406</v>
      </c>
      <c r="T207" s="253" t="str">
        <f>IFERROR(VLOOKUP(R207,CategoryLog!$A$2:$D$550,3,FALSE),"")</f>
        <v/>
      </c>
      <c r="U207" s="256"/>
      <c r="V207" s="252" t="s">
        <v>406</v>
      </c>
      <c r="W207" s="252"/>
      <c r="X207" s="253" t="str">
        <f>IFERROR(VLOOKUP(U207,CategoryLog!$A$2:$D$550,3,FALSE),"")</f>
        <v/>
      </c>
      <c r="Y207" s="257"/>
      <c r="Z207" s="259"/>
      <c r="AA207" s="259"/>
      <c r="AB207" s="275"/>
      <c r="AC207" s="275"/>
      <c r="AD207" s="275"/>
      <c r="AE207" s="340"/>
      <c r="AF207" s="275"/>
      <c r="AG207" s="307">
        <v>0</v>
      </c>
      <c r="AH207" s="272"/>
      <c r="AI207" s="273"/>
      <c r="AJ207" s="294"/>
      <c r="AK207" s="273"/>
      <c r="AL207" s="273"/>
      <c r="AM207" s="273"/>
      <c r="AN207" s="273"/>
      <c r="AO207" s="273"/>
      <c r="AP207" s="273"/>
      <c r="AQ207" s="273"/>
      <c r="AR207" s="295" t="s">
        <v>608</v>
      </c>
      <c r="AS207" s="266"/>
      <c r="AT207" s="266"/>
      <c r="AU207" s="266"/>
      <c r="AV207" s="267" t="str">
        <f t="shared" si="14"/>
        <v>n/a</v>
      </c>
      <c r="AW207" s="209">
        <v>199</v>
      </c>
      <c r="AX207" s="209">
        <v>199</v>
      </c>
      <c r="AY207" s="210">
        <f>MATCH(A207,'Original Order'!$A$2:$A$317,0)</f>
        <v>199</v>
      </c>
      <c r="AZ207" s="210">
        <f t="shared" si="12"/>
        <v>0</v>
      </c>
    </row>
    <row r="208" spans="1:52" ht="36">
      <c r="A208" s="268" t="s">
        <v>809</v>
      </c>
      <c r="B208" s="251">
        <f t="shared" si="13"/>
        <v>4.22</v>
      </c>
      <c r="C208" s="533" t="s">
        <v>83</v>
      </c>
      <c r="D208" s="466"/>
      <c r="E208" s="470"/>
      <c r="F208" s="495"/>
      <c r="G208" s="495"/>
      <c r="H208" s="495"/>
      <c r="I208" s="495"/>
      <c r="J208" s="549" t="s">
        <v>1569</v>
      </c>
      <c r="K208" s="497" t="s">
        <v>1599</v>
      </c>
      <c r="L208" s="288" t="s">
        <v>936</v>
      </c>
      <c r="M208" s="252" t="s">
        <v>406</v>
      </c>
      <c r="N208" s="253">
        <f>IFERROR(VLOOKUP(L208,CategoryLog!$A$2:$D$550,3,FALSE),"")</f>
        <v>4.22</v>
      </c>
      <c r="O208" s="256"/>
      <c r="P208" s="252" t="s">
        <v>406</v>
      </c>
      <c r="Q208" s="253" t="str">
        <f>IFERROR(VLOOKUP(O208,CategoryLog!$A$2:$D$550,3,FALSE),"")</f>
        <v/>
      </c>
      <c r="R208" s="310"/>
      <c r="S208" s="252" t="s">
        <v>406</v>
      </c>
      <c r="T208" s="253" t="str">
        <f>IFERROR(VLOOKUP(R208,CategoryLog!$A$2:$D$550,3,FALSE),"")</f>
        <v/>
      </c>
      <c r="U208" s="290"/>
      <c r="V208" s="252" t="s">
        <v>406</v>
      </c>
      <c r="W208" s="291"/>
      <c r="X208" s="253" t="str">
        <f>IFERROR(VLOOKUP(U208,CategoryLog!$A$2:$D$550,3,FALSE),"")</f>
        <v/>
      </c>
      <c r="Y208" s="257"/>
      <c r="Z208" s="311"/>
      <c r="AA208" s="292"/>
      <c r="AB208" s="275"/>
      <c r="AC208" s="283"/>
      <c r="AD208" s="312"/>
      <c r="AE208" s="312"/>
      <c r="AF208" s="283"/>
      <c r="AG208" s="341">
        <v>0</v>
      </c>
      <c r="AH208" s="281"/>
      <c r="AI208" s="282"/>
      <c r="AJ208" s="301"/>
      <c r="AK208" s="301"/>
      <c r="AL208" s="282"/>
      <c r="AM208" s="282"/>
      <c r="AN208" s="282"/>
      <c r="AO208" s="301"/>
      <c r="AP208" s="282"/>
      <c r="AQ208" s="282"/>
      <c r="AR208" s="295" t="s">
        <v>608</v>
      </c>
      <c r="AS208" s="266"/>
      <c r="AT208" s="266"/>
      <c r="AU208" s="266"/>
      <c r="AV208" s="267" t="str">
        <f t="shared" si="14"/>
        <v>n/a</v>
      </c>
      <c r="AW208" s="209">
        <v>200</v>
      </c>
      <c r="AX208" s="209">
        <v>200</v>
      </c>
      <c r="AY208" s="210">
        <f>MATCH(A208,'Original Order'!$A$2:$A$317,0)</f>
        <v>200</v>
      </c>
      <c r="AZ208" s="210">
        <f t="shared" ref="AZ208:AZ229" si="15">AG208</f>
        <v>0</v>
      </c>
    </row>
    <row r="209" spans="1:52" ht="24">
      <c r="A209" s="250" t="s">
        <v>188</v>
      </c>
      <c r="B209" s="251">
        <f t="shared" si="13"/>
        <v>4.34</v>
      </c>
      <c r="C209" s="533" t="s">
        <v>170</v>
      </c>
      <c r="D209" s="466"/>
      <c r="E209" s="470"/>
      <c r="F209" s="495"/>
      <c r="G209" s="495"/>
      <c r="H209" s="495"/>
      <c r="I209" s="495"/>
      <c r="J209" s="548"/>
      <c r="K209" s="495"/>
      <c r="L209" s="252" t="s">
        <v>274</v>
      </c>
      <c r="M209" s="252" t="s">
        <v>406</v>
      </c>
      <c r="N209" s="253">
        <f>IFERROR(VLOOKUP(L209,CategoryLog!$A$2:$D$550,3,FALSE),"")</f>
        <v>4.34</v>
      </c>
      <c r="O209" s="276" t="s">
        <v>159</v>
      </c>
      <c r="P209" s="252" t="s">
        <v>406</v>
      </c>
      <c r="Q209" s="253">
        <f>IFERROR(VLOOKUP(O209,CategoryLog!$A$2:$D$550,3,FALSE),"")</f>
        <v>4.26</v>
      </c>
      <c r="R209" s="255"/>
      <c r="S209" s="252" t="s">
        <v>406</v>
      </c>
      <c r="T209" s="253" t="str">
        <f>IFERROR(VLOOKUP(R209,CategoryLog!$A$2:$D$550,3,FALSE),"")</f>
        <v/>
      </c>
      <c r="U209" s="256"/>
      <c r="V209" s="252" t="s">
        <v>406</v>
      </c>
      <c r="W209" s="252"/>
      <c r="X209" s="253" t="str">
        <f>IFERROR(VLOOKUP(U209,CategoryLog!$A$2:$D$550,3,FALSE),"")</f>
        <v/>
      </c>
      <c r="Y209" s="257" t="s">
        <v>996</v>
      </c>
      <c r="Z209" s="259"/>
      <c r="AA209" s="259"/>
      <c r="AB209" s="275" t="s">
        <v>996</v>
      </c>
      <c r="AC209" s="283" t="s">
        <v>996</v>
      </c>
      <c r="AD209" s="312"/>
      <c r="AE209" s="312"/>
      <c r="AF209" s="283"/>
      <c r="AG209" s="281">
        <v>2</v>
      </c>
      <c r="AH209" s="281"/>
      <c r="AI209" s="282"/>
      <c r="AJ209" s="264" t="s">
        <v>1019</v>
      </c>
      <c r="AK209" s="301"/>
      <c r="AL209" s="282"/>
      <c r="AM209" s="282"/>
      <c r="AN209" s="282" t="s">
        <v>996</v>
      </c>
      <c r="AO209" s="301"/>
      <c r="AP209" s="282"/>
      <c r="AQ209" s="273" t="s">
        <v>1075</v>
      </c>
      <c r="AR209" s="254" t="s">
        <v>608</v>
      </c>
      <c r="AS209" s="266"/>
      <c r="AT209" s="266" t="s">
        <v>1063</v>
      </c>
      <c r="AU209" s="266"/>
      <c r="AV209" s="284" t="str">
        <f t="shared" si="14"/>
        <v>2018</v>
      </c>
      <c r="AW209" s="209">
        <v>201</v>
      </c>
      <c r="AX209" s="209">
        <v>251</v>
      </c>
      <c r="AY209" s="210">
        <f>MATCH(A209,'Original Order'!$A$2:$A$317,0)</f>
        <v>201</v>
      </c>
      <c r="AZ209" s="210">
        <f t="shared" si="15"/>
        <v>2</v>
      </c>
    </row>
    <row r="210" spans="1:52">
      <c r="A210" s="268" t="s">
        <v>802</v>
      </c>
      <c r="B210" s="251">
        <f t="shared" si="13"/>
        <v>4.26</v>
      </c>
      <c r="C210" s="533" t="s">
        <v>83</v>
      </c>
      <c r="D210" s="466"/>
      <c r="E210" s="470"/>
      <c r="F210" s="495"/>
      <c r="G210" s="495"/>
      <c r="H210" s="495"/>
      <c r="I210" s="495"/>
      <c r="J210" s="548"/>
      <c r="K210" s="495"/>
      <c r="L210" s="288" t="s">
        <v>939</v>
      </c>
      <c r="M210" s="252" t="s">
        <v>406</v>
      </c>
      <c r="N210" s="253">
        <f>IFERROR(VLOOKUP(L210,CategoryLog!$A$2:$D$550,3,FALSE),"")</f>
        <v>4.26</v>
      </c>
      <c r="O210" s="256"/>
      <c r="P210" s="252" t="s">
        <v>406</v>
      </c>
      <c r="Q210" s="253" t="str">
        <f>IFERROR(VLOOKUP(O210,CategoryLog!$A$2:$D$550,3,FALSE),"")</f>
        <v/>
      </c>
      <c r="R210" s="310"/>
      <c r="S210" s="252" t="s">
        <v>406</v>
      </c>
      <c r="T210" s="253" t="str">
        <f>IFERROR(VLOOKUP(R210,CategoryLog!$A$2:$D$550,3,FALSE),"")</f>
        <v/>
      </c>
      <c r="U210" s="290"/>
      <c r="V210" s="252" t="s">
        <v>406</v>
      </c>
      <c r="W210" s="291"/>
      <c r="X210" s="253" t="str">
        <f>IFERROR(VLOOKUP(U210,CategoryLog!$A$2:$D$550,3,FALSE),"")</f>
        <v/>
      </c>
      <c r="Y210" s="257" t="s">
        <v>996</v>
      </c>
      <c r="Z210" s="311"/>
      <c r="AA210" s="292"/>
      <c r="AB210" s="275"/>
      <c r="AC210" s="283"/>
      <c r="AD210" s="312"/>
      <c r="AE210" s="312"/>
      <c r="AF210" s="283"/>
      <c r="AG210" s="341">
        <v>0</v>
      </c>
      <c r="AH210" s="281"/>
      <c r="AI210" s="282"/>
      <c r="AJ210" s="301"/>
      <c r="AK210" s="301"/>
      <c r="AL210" s="282"/>
      <c r="AM210" s="282"/>
      <c r="AN210" s="282"/>
      <c r="AO210" s="301"/>
      <c r="AP210" s="282"/>
      <c r="AQ210" s="282"/>
      <c r="AR210" s="295" t="s">
        <v>608</v>
      </c>
      <c r="AS210" s="266"/>
      <c r="AT210" s="266"/>
      <c r="AU210" s="266"/>
      <c r="AV210" s="287" t="str">
        <f t="shared" si="14"/>
        <v>n/a</v>
      </c>
      <c r="AW210" s="209">
        <v>202</v>
      </c>
      <c r="AX210" s="209">
        <v>202</v>
      </c>
      <c r="AY210" s="210">
        <f>MATCH(A210,'Original Order'!$A$2:$A$317,0)</f>
        <v>202</v>
      </c>
      <c r="AZ210" s="210">
        <f t="shared" si="15"/>
        <v>0</v>
      </c>
    </row>
    <row r="211" spans="1:52" ht="24">
      <c r="A211" s="250" t="s">
        <v>41</v>
      </c>
      <c r="B211" s="251">
        <f t="shared" si="13"/>
        <v>4.04</v>
      </c>
      <c r="C211" s="533" t="s">
        <v>170</v>
      </c>
      <c r="D211" s="466"/>
      <c r="E211" s="470"/>
      <c r="F211" s="495"/>
      <c r="G211" s="495"/>
      <c r="H211" s="495"/>
      <c r="I211" s="495"/>
      <c r="J211" s="548"/>
      <c r="K211" s="495"/>
      <c r="L211" s="288" t="s">
        <v>247</v>
      </c>
      <c r="M211" s="252" t="s">
        <v>406</v>
      </c>
      <c r="N211" s="253" t="str">
        <f>IFERROR(VLOOKUP(L211,CategoryLog!$A$2:$D$550,3,FALSE),"")</f>
        <v/>
      </c>
      <c r="O211" s="276" t="s">
        <v>124</v>
      </c>
      <c r="P211" s="252" t="s">
        <v>406</v>
      </c>
      <c r="Q211" s="253">
        <f>IFERROR(VLOOKUP(O211,CategoryLog!$A$2:$D$550,3,FALSE),"")</f>
        <v>4.04</v>
      </c>
      <c r="R211" s="255"/>
      <c r="S211" s="252" t="s">
        <v>406</v>
      </c>
      <c r="T211" s="253" t="str">
        <f>IFERROR(VLOOKUP(R211,CategoryLog!$A$2:$D$550,3,FALSE),"")</f>
        <v/>
      </c>
      <c r="U211" s="256"/>
      <c r="V211" s="252" t="s">
        <v>406</v>
      </c>
      <c r="W211" s="252"/>
      <c r="X211" s="253" t="str">
        <f>IFERROR(VLOOKUP(U211,CategoryLog!$A$2:$D$550,3,FALSE),"")</f>
        <v/>
      </c>
      <c r="Y211" s="257"/>
      <c r="Z211" s="259"/>
      <c r="AA211" s="259"/>
      <c r="AB211" s="275"/>
      <c r="AC211" s="283" t="s">
        <v>996</v>
      </c>
      <c r="AD211" s="312"/>
      <c r="AE211" s="312"/>
      <c r="AF211" s="283"/>
      <c r="AG211" s="281">
        <v>1</v>
      </c>
      <c r="AH211" s="281"/>
      <c r="AI211" s="282"/>
      <c r="AJ211" s="264" t="s">
        <v>1019</v>
      </c>
      <c r="AK211" s="301"/>
      <c r="AL211" s="282"/>
      <c r="AM211" s="282"/>
      <c r="AN211" s="282" t="s">
        <v>996</v>
      </c>
      <c r="AO211" s="301"/>
      <c r="AP211" s="282"/>
      <c r="AQ211" s="273" t="s">
        <v>1075</v>
      </c>
      <c r="AR211" s="254" t="s">
        <v>608</v>
      </c>
      <c r="AS211" s="266"/>
      <c r="AT211" s="266"/>
      <c r="AU211" s="266"/>
      <c r="AV211" s="284" t="str">
        <f t="shared" si="14"/>
        <v>2018</v>
      </c>
      <c r="AW211" s="209">
        <v>203</v>
      </c>
      <c r="AX211" s="209">
        <v>31</v>
      </c>
      <c r="AY211" s="210">
        <f>MATCH(A211,'Original Order'!$A$2:$A$317,0)</f>
        <v>203</v>
      </c>
      <c r="AZ211" s="210">
        <f t="shared" si="15"/>
        <v>1</v>
      </c>
    </row>
    <row r="212" spans="1:52">
      <c r="A212" s="268" t="s">
        <v>820</v>
      </c>
      <c r="B212" s="251" t="str">
        <f t="shared" si="13"/>
        <v>none</v>
      </c>
      <c r="C212" s="533" t="s">
        <v>83</v>
      </c>
      <c r="D212" s="466"/>
      <c r="E212" s="470"/>
      <c r="F212" s="495"/>
      <c r="G212" s="495"/>
      <c r="H212" s="495"/>
      <c r="I212" s="495"/>
      <c r="J212" s="548"/>
      <c r="K212" s="495"/>
      <c r="L212" s="288" t="s">
        <v>792</v>
      </c>
      <c r="M212" s="252" t="s">
        <v>406</v>
      </c>
      <c r="N212" s="253" t="str">
        <f>IFERROR(VLOOKUP(L212,CategoryLog!$A$2:$D$550,3,FALSE),"")</f>
        <v/>
      </c>
      <c r="O212" s="256"/>
      <c r="P212" s="252" t="s">
        <v>406</v>
      </c>
      <c r="Q212" s="253" t="str">
        <f>IFERROR(VLOOKUP(O212,CategoryLog!$A$2:$D$550,3,FALSE),"")</f>
        <v/>
      </c>
      <c r="R212" s="310"/>
      <c r="S212" s="252" t="s">
        <v>406</v>
      </c>
      <c r="T212" s="253" t="str">
        <f>IFERROR(VLOOKUP(R212,CategoryLog!$A$2:$D$550,3,FALSE),"")</f>
        <v/>
      </c>
      <c r="U212" s="290"/>
      <c r="V212" s="252" t="s">
        <v>406</v>
      </c>
      <c r="W212" s="291"/>
      <c r="X212" s="253" t="str">
        <f>IFERROR(VLOOKUP(U212,CategoryLog!$A$2:$D$550,3,FALSE),"")</f>
        <v/>
      </c>
      <c r="Y212" s="257"/>
      <c r="Z212" s="311"/>
      <c r="AA212" s="292"/>
      <c r="AB212" s="275"/>
      <c r="AC212" s="283"/>
      <c r="AD212" s="312"/>
      <c r="AE212" s="312"/>
      <c r="AF212" s="283"/>
      <c r="AG212" s="341">
        <v>0</v>
      </c>
      <c r="AH212" s="281"/>
      <c r="AI212" s="282"/>
      <c r="AJ212" s="301"/>
      <c r="AK212" s="301"/>
      <c r="AL212" s="282"/>
      <c r="AM212" s="282"/>
      <c r="AN212" s="282"/>
      <c r="AO212" s="301"/>
      <c r="AP212" s="282"/>
      <c r="AQ212" s="282"/>
      <c r="AR212" s="295" t="s">
        <v>608</v>
      </c>
      <c r="AS212" s="266"/>
      <c r="AT212" s="266" t="s">
        <v>1049</v>
      </c>
      <c r="AU212" s="266"/>
      <c r="AV212" s="313" t="str">
        <f t="shared" si="14"/>
        <v>n/a</v>
      </c>
      <c r="AW212" s="209">
        <v>204</v>
      </c>
      <c r="AX212" s="209">
        <v>204</v>
      </c>
      <c r="AY212" s="210">
        <f>MATCH(A212,'Original Order'!$A$2:$A$317,0)</f>
        <v>204</v>
      </c>
      <c r="AZ212" s="210">
        <f t="shared" si="15"/>
        <v>0</v>
      </c>
    </row>
    <row r="213" spans="1:52" ht="36">
      <c r="A213" s="268" t="s">
        <v>591</v>
      </c>
      <c r="B213" s="251">
        <f t="shared" si="13"/>
        <v>4.12</v>
      </c>
      <c r="C213" s="533" t="s">
        <v>333</v>
      </c>
      <c r="D213" s="466"/>
      <c r="E213" s="470"/>
      <c r="F213" s="495"/>
      <c r="G213" s="495"/>
      <c r="H213" s="495"/>
      <c r="I213" s="495"/>
      <c r="J213" s="548"/>
      <c r="K213" s="495"/>
      <c r="L213" s="288"/>
      <c r="M213" s="252" t="s">
        <v>406</v>
      </c>
      <c r="N213" s="253" t="str">
        <f>IFERROR(VLOOKUP(L213,CategoryLog!$A$2:$D$550,3,FALSE),"")</f>
        <v/>
      </c>
      <c r="O213" s="256"/>
      <c r="P213" s="252" t="s">
        <v>406</v>
      </c>
      <c r="Q213" s="253" t="str">
        <f>IFERROR(VLOOKUP(O213,CategoryLog!$A$2:$D$550,3,FALSE),"")</f>
        <v/>
      </c>
      <c r="R213" s="298" t="s">
        <v>1208</v>
      </c>
      <c r="S213" s="252" t="s">
        <v>406</v>
      </c>
      <c r="T213" s="253">
        <f>IFERROR(VLOOKUP(R213,CategoryLog!$A$2:$D$550,3,FALSE),"")</f>
        <v>4.12</v>
      </c>
      <c r="U213" s="256"/>
      <c r="V213" s="252" t="s">
        <v>406</v>
      </c>
      <c r="W213" s="252"/>
      <c r="X213" s="253" t="str">
        <f>IFERROR(VLOOKUP(U213,CategoryLog!$A$2:$D$550,3,FALSE),"")</f>
        <v/>
      </c>
      <c r="Y213" s="257" t="s">
        <v>996</v>
      </c>
      <c r="Z213" s="259"/>
      <c r="AA213" s="259"/>
      <c r="AB213" s="275"/>
      <c r="AC213" s="275"/>
      <c r="AD213" s="275"/>
      <c r="AE213" s="340"/>
      <c r="AF213" s="275"/>
      <c r="AG213" s="307">
        <v>0</v>
      </c>
      <c r="AH213" s="272"/>
      <c r="AI213" s="273"/>
      <c r="AJ213" s="294"/>
      <c r="AK213" s="273"/>
      <c r="AL213" s="273"/>
      <c r="AM213" s="273"/>
      <c r="AN213" s="273"/>
      <c r="AO213" s="273"/>
      <c r="AP213" s="273"/>
      <c r="AQ213" s="273"/>
      <c r="AR213" s="295" t="s">
        <v>608</v>
      </c>
      <c r="AS213" s="266"/>
      <c r="AT213" s="266"/>
      <c r="AU213" s="266"/>
      <c r="AV213" s="267" t="str">
        <f t="shared" si="14"/>
        <v>n/a</v>
      </c>
      <c r="AW213" s="209">
        <v>205</v>
      </c>
      <c r="AX213" s="209">
        <v>205</v>
      </c>
      <c r="AY213" s="210">
        <f>MATCH(A213,'Original Order'!$A$2:$A$317,0)</f>
        <v>205</v>
      </c>
      <c r="AZ213" s="210">
        <f t="shared" si="15"/>
        <v>0</v>
      </c>
    </row>
    <row r="214" spans="1:52" ht="24">
      <c r="A214" s="250" t="s">
        <v>49</v>
      </c>
      <c r="B214" s="251">
        <f t="shared" si="13"/>
        <v>4.0599999999999996</v>
      </c>
      <c r="C214" s="533" t="s">
        <v>83</v>
      </c>
      <c r="D214" s="466"/>
      <c r="E214" s="470"/>
      <c r="F214" s="495"/>
      <c r="H214" s="497" t="s">
        <v>1545</v>
      </c>
      <c r="I214" s="497"/>
      <c r="J214" s="549"/>
      <c r="K214" s="497"/>
      <c r="L214" s="252" t="s">
        <v>257</v>
      </c>
      <c r="M214" s="252" t="s">
        <v>406</v>
      </c>
      <c r="N214" s="253">
        <f>IFERROR(VLOOKUP(L214,CategoryLog!$A$2:$D$550,3,FALSE),"")</f>
        <v>4.0599999999999996</v>
      </c>
      <c r="O214" s="256" t="s">
        <v>126</v>
      </c>
      <c r="P214" s="252" t="s">
        <v>406</v>
      </c>
      <c r="Q214" s="253">
        <f>IFERROR(VLOOKUP(O214,CategoryLog!$A$2:$D$550,3,FALSE),"")</f>
        <v>4.0199999999999996</v>
      </c>
      <c r="R214" s="255"/>
      <c r="S214" s="252" t="s">
        <v>406</v>
      </c>
      <c r="T214" s="253" t="str">
        <f>IFERROR(VLOOKUP(R214,CategoryLog!$A$2:$D$550,3,FALSE),"")</f>
        <v/>
      </c>
      <c r="U214" s="256"/>
      <c r="V214" s="252" t="s">
        <v>406</v>
      </c>
      <c r="W214" s="252"/>
      <c r="X214" s="253" t="str">
        <f>IFERROR(VLOOKUP(U214,CategoryLog!$A$2:$D$550,3,FALSE),"")</f>
        <v/>
      </c>
      <c r="Y214" s="257"/>
      <c r="Z214" s="259"/>
      <c r="AA214" s="259"/>
      <c r="AB214" s="275" t="s">
        <v>996</v>
      </c>
      <c r="AC214" s="283" t="s">
        <v>1019</v>
      </c>
      <c r="AD214" s="312"/>
      <c r="AE214" s="312"/>
      <c r="AF214" s="283"/>
      <c r="AG214" s="281">
        <v>1</v>
      </c>
      <c r="AH214" s="281"/>
      <c r="AI214" s="282"/>
      <c r="AJ214" s="264" t="s">
        <v>1019</v>
      </c>
      <c r="AK214" s="301"/>
      <c r="AL214" s="282"/>
      <c r="AM214" s="282" t="s">
        <v>996</v>
      </c>
      <c r="AN214" s="282" t="s">
        <v>1019</v>
      </c>
      <c r="AO214" s="301"/>
      <c r="AP214" s="282"/>
      <c r="AQ214" s="282" t="s">
        <v>1075</v>
      </c>
      <c r="AR214" s="254" t="s">
        <v>608</v>
      </c>
      <c r="AS214" s="266"/>
      <c r="AT214" s="266" t="s">
        <v>1059</v>
      </c>
      <c r="AU214" s="266"/>
      <c r="AV214" s="284" t="str">
        <f t="shared" si="14"/>
        <v>2018</v>
      </c>
      <c r="AW214" s="209">
        <v>206</v>
      </c>
      <c r="AX214" s="209">
        <v>223</v>
      </c>
      <c r="AY214" s="210">
        <f>MATCH(A214,'Original Order'!$A$2:$A$317,0)</f>
        <v>206</v>
      </c>
      <c r="AZ214" s="210">
        <f t="shared" si="15"/>
        <v>1</v>
      </c>
    </row>
    <row r="215" spans="1:52" ht="24">
      <c r="A215" s="250" t="s">
        <v>43</v>
      </c>
      <c r="B215" s="251">
        <f t="shared" si="13"/>
        <v>4.04</v>
      </c>
      <c r="C215" s="533" t="s">
        <v>83</v>
      </c>
      <c r="D215" s="466"/>
      <c r="E215" s="470"/>
      <c r="F215" s="495"/>
      <c r="H215" s="497" t="s">
        <v>1546</v>
      </c>
      <c r="I215" s="497"/>
      <c r="J215" s="549"/>
      <c r="K215" s="497"/>
      <c r="L215" s="252" t="s">
        <v>249</v>
      </c>
      <c r="M215" s="252" t="s">
        <v>406</v>
      </c>
      <c r="N215" s="253">
        <f>IFERROR(VLOOKUP(L215,CategoryLog!$A$2:$D$550,3,FALSE),"")</f>
        <v>4.04</v>
      </c>
      <c r="O215" s="256" t="s">
        <v>122</v>
      </c>
      <c r="P215" s="252" t="s">
        <v>406</v>
      </c>
      <c r="Q215" s="253">
        <f>IFERROR(VLOOKUP(O215,CategoryLog!$A$2:$D$550,3,FALSE),"")</f>
        <v>4.05</v>
      </c>
      <c r="R215" s="255"/>
      <c r="S215" s="252" t="s">
        <v>406</v>
      </c>
      <c r="T215" s="253" t="str">
        <f>IFERROR(VLOOKUP(R215,CategoryLog!$A$2:$D$550,3,FALSE),"")</f>
        <v/>
      </c>
      <c r="U215" s="256"/>
      <c r="V215" s="252" t="s">
        <v>406</v>
      </c>
      <c r="W215" s="252"/>
      <c r="X215" s="253" t="str">
        <f>IFERROR(VLOOKUP(U215,CategoryLog!$A$2:$D$550,3,FALSE),"")</f>
        <v/>
      </c>
      <c r="Y215" s="257"/>
      <c r="Z215" s="259"/>
      <c r="AA215" s="259"/>
      <c r="AB215" s="275" t="s">
        <v>996</v>
      </c>
      <c r="AC215" s="283" t="s">
        <v>996</v>
      </c>
      <c r="AD215" s="312"/>
      <c r="AE215" s="312"/>
      <c r="AF215" s="283"/>
      <c r="AG215" s="281">
        <v>1</v>
      </c>
      <c r="AH215" s="281"/>
      <c r="AI215" s="282"/>
      <c r="AJ215" s="264" t="s">
        <v>1019</v>
      </c>
      <c r="AK215" s="301"/>
      <c r="AL215" s="282"/>
      <c r="AM215" s="282" t="s">
        <v>996</v>
      </c>
      <c r="AN215" s="282" t="s">
        <v>996</v>
      </c>
      <c r="AO215" s="301"/>
      <c r="AP215" s="282"/>
      <c r="AQ215" s="273" t="s">
        <v>1075</v>
      </c>
      <c r="AR215" s="254" t="s">
        <v>608</v>
      </c>
      <c r="AS215" s="266"/>
      <c r="AT215" s="266" t="s">
        <v>1059</v>
      </c>
      <c r="AU215" s="266"/>
      <c r="AV215" s="284" t="str">
        <f t="shared" si="14"/>
        <v>2018</v>
      </c>
      <c r="AW215" s="209">
        <v>207</v>
      </c>
      <c r="AX215" s="209">
        <v>221</v>
      </c>
      <c r="AY215" s="210">
        <f>MATCH(A215,'Original Order'!$A$2:$A$317,0)</f>
        <v>207</v>
      </c>
      <c r="AZ215" s="210">
        <f t="shared" si="15"/>
        <v>1</v>
      </c>
    </row>
    <row r="216" spans="1:52" ht="24">
      <c r="A216" s="250" t="s">
        <v>50</v>
      </c>
      <c r="B216" s="251" t="str">
        <f t="shared" si="13"/>
        <v>none</v>
      </c>
      <c r="C216" s="533" t="s">
        <v>170</v>
      </c>
      <c r="D216" s="466"/>
      <c r="E216" s="470"/>
      <c r="F216" s="495"/>
      <c r="G216" s="495"/>
      <c r="H216" s="495"/>
      <c r="I216" s="495"/>
      <c r="J216" s="548"/>
      <c r="K216" s="495"/>
      <c r="L216" s="252" t="s">
        <v>258</v>
      </c>
      <c r="M216" s="252" t="s">
        <v>406</v>
      </c>
      <c r="N216" s="253" t="str">
        <f>IFERROR(VLOOKUP(L216,CategoryLog!$A$2:$D$550,3,FALSE),"")</f>
        <v/>
      </c>
      <c r="O216" s="256" t="s">
        <v>128</v>
      </c>
      <c r="P216" s="252" t="s">
        <v>406</v>
      </c>
      <c r="Q216" s="253" t="str">
        <f>IFERROR(VLOOKUP(O216,CategoryLog!$A$2:$D$550,3,FALSE),"")</f>
        <v/>
      </c>
      <c r="R216" s="255"/>
      <c r="S216" s="252" t="s">
        <v>406</v>
      </c>
      <c r="T216" s="253" t="str">
        <f>IFERROR(VLOOKUP(R216,CategoryLog!$A$2:$D$550,3,FALSE),"")</f>
        <v/>
      </c>
      <c r="U216" s="256"/>
      <c r="V216" s="252" t="s">
        <v>406</v>
      </c>
      <c r="W216" s="252"/>
      <c r="X216" s="253" t="str">
        <f>IFERROR(VLOOKUP(U216,CategoryLog!$A$2:$D$550,3,FALSE),"")</f>
        <v/>
      </c>
      <c r="Y216" s="257"/>
      <c r="Z216" s="259"/>
      <c r="AA216" s="259"/>
      <c r="AB216" s="275"/>
      <c r="AC216" s="283" t="s">
        <v>1019</v>
      </c>
      <c r="AD216" s="312"/>
      <c r="AE216" s="312"/>
      <c r="AF216" s="283"/>
      <c r="AG216" s="341">
        <v>0</v>
      </c>
      <c r="AH216" s="281"/>
      <c r="AI216" s="282"/>
      <c r="AJ216" s="264" t="s">
        <v>1019</v>
      </c>
      <c r="AK216" s="301"/>
      <c r="AL216" s="282"/>
      <c r="AM216" s="282"/>
      <c r="AN216" s="282" t="s">
        <v>1019</v>
      </c>
      <c r="AO216" s="301"/>
      <c r="AP216" s="282"/>
      <c r="AQ216" s="282"/>
      <c r="AR216" s="254" t="s">
        <v>608</v>
      </c>
      <c r="AS216" s="266"/>
      <c r="AT216" s="266"/>
      <c r="AU216" s="266"/>
      <c r="AV216" s="267" t="str">
        <f t="shared" si="14"/>
        <v>n/a</v>
      </c>
      <c r="AW216" s="209">
        <v>208</v>
      </c>
      <c r="AX216" s="209">
        <v>225</v>
      </c>
      <c r="AY216" s="210">
        <f>MATCH(A216,'Original Order'!$A$2:$A$317,0)</f>
        <v>208</v>
      </c>
      <c r="AZ216" s="210">
        <f t="shared" si="15"/>
        <v>0</v>
      </c>
    </row>
    <row r="217" spans="1:52" ht="24">
      <c r="A217" s="250" t="s">
        <v>180</v>
      </c>
      <c r="B217" s="251" t="str">
        <f t="shared" si="13"/>
        <v>4.40</v>
      </c>
      <c r="C217" s="533" t="s">
        <v>83</v>
      </c>
      <c r="D217" s="466"/>
      <c r="E217" s="470"/>
      <c r="F217" s="495"/>
      <c r="G217" s="495"/>
      <c r="H217" s="495"/>
      <c r="I217" s="495"/>
      <c r="J217" s="549" t="s">
        <v>1575</v>
      </c>
      <c r="K217" s="497"/>
      <c r="L217" s="252" t="s">
        <v>251</v>
      </c>
      <c r="M217" s="252" t="s">
        <v>406</v>
      </c>
      <c r="N217" s="253" t="str">
        <f>IFERROR(VLOOKUP(L217,CategoryLog!$A$2:$D$550,3,FALSE),"")</f>
        <v>4.40</v>
      </c>
      <c r="O217" s="256" t="s">
        <v>134</v>
      </c>
      <c r="P217" s="252" t="s">
        <v>406</v>
      </c>
      <c r="Q217" s="253" t="str">
        <f>IFERROR(VLOOKUP(O217,CategoryLog!$A$2:$D$550,3,FALSE),"")</f>
        <v>4.40</v>
      </c>
      <c r="R217" s="255"/>
      <c r="S217" s="252" t="s">
        <v>406</v>
      </c>
      <c r="T217" s="253" t="str">
        <f>IFERROR(VLOOKUP(R217,CategoryLog!$A$2:$D$550,3,FALSE),"")</f>
        <v/>
      </c>
      <c r="U217" s="256"/>
      <c r="V217" s="252" t="s">
        <v>406</v>
      </c>
      <c r="W217" s="252"/>
      <c r="X217" s="253" t="str">
        <f>IFERROR(VLOOKUP(U217,CategoryLog!$A$2:$D$550,3,FALSE),"")</f>
        <v/>
      </c>
      <c r="Y217" s="257"/>
      <c r="Z217" s="259"/>
      <c r="AA217" s="259"/>
      <c r="AB217" s="275"/>
      <c r="AC217" s="283" t="s">
        <v>1019</v>
      </c>
      <c r="AD217" s="312"/>
      <c r="AE217" s="312"/>
      <c r="AF217" s="283"/>
      <c r="AG217" s="341">
        <v>0</v>
      </c>
      <c r="AH217" s="281"/>
      <c r="AI217" s="282"/>
      <c r="AJ217" s="264" t="s">
        <v>1019</v>
      </c>
      <c r="AK217" s="301"/>
      <c r="AL217" s="282"/>
      <c r="AM217" s="282"/>
      <c r="AN217" s="282" t="s">
        <v>1019</v>
      </c>
      <c r="AO217" s="301"/>
      <c r="AP217" s="282"/>
      <c r="AQ217" s="282"/>
      <c r="AR217" s="254" t="s">
        <v>608</v>
      </c>
      <c r="AS217" s="266"/>
      <c r="AT217" s="266"/>
      <c r="AU217" s="266"/>
      <c r="AV217" s="267" t="str">
        <f t="shared" si="14"/>
        <v>n/a</v>
      </c>
      <c r="AW217" s="209">
        <v>209</v>
      </c>
      <c r="AX217" s="209">
        <v>246</v>
      </c>
      <c r="AY217" s="210">
        <f>MATCH(A217,'Original Order'!$A$2:$A$317,0)</f>
        <v>209</v>
      </c>
      <c r="AZ217" s="210">
        <f t="shared" si="15"/>
        <v>0</v>
      </c>
    </row>
    <row r="218" spans="1:52">
      <c r="A218" s="268" t="s">
        <v>489</v>
      </c>
      <c r="B218" s="251">
        <f t="shared" si="13"/>
        <v>11.04</v>
      </c>
      <c r="C218" s="533" t="s">
        <v>333</v>
      </c>
      <c r="D218" s="466"/>
      <c r="E218" s="470"/>
      <c r="F218" s="495"/>
      <c r="G218" s="495"/>
      <c r="H218" s="495"/>
      <c r="I218" s="495"/>
      <c r="J218" s="548"/>
      <c r="K218" s="495"/>
      <c r="L218" s="288"/>
      <c r="M218" s="252" t="s">
        <v>406</v>
      </c>
      <c r="N218" s="253" t="str">
        <f>IFERROR(VLOOKUP(L218,CategoryLog!$A$2:$D$550,3,FALSE),"")</f>
        <v/>
      </c>
      <c r="O218" s="256"/>
      <c r="P218" s="252" t="s">
        <v>406</v>
      </c>
      <c r="Q218" s="253" t="str">
        <f>IFERROR(VLOOKUP(O218,CategoryLog!$A$2:$D$550,3,FALSE),"")</f>
        <v/>
      </c>
      <c r="R218" s="298" t="s">
        <v>1329</v>
      </c>
      <c r="S218" s="252">
        <v>0</v>
      </c>
      <c r="T218" s="253">
        <f>IFERROR(VLOOKUP(R218,CategoryLog!$A$2:$D$550,3,FALSE),"")</f>
        <v>11.04</v>
      </c>
      <c r="U218" s="276"/>
      <c r="V218" s="252" t="s">
        <v>406</v>
      </c>
      <c r="W218" s="288"/>
      <c r="X218" s="253" t="str">
        <f>IFERROR(VLOOKUP(U218,CategoryLog!$A$2:$D$550,3,FALSE),"")</f>
        <v/>
      </c>
      <c r="Y218" s="257"/>
      <c r="Z218" s="274"/>
      <c r="AA218" s="274"/>
      <c r="AB218" s="275"/>
      <c r="AC218" s="275"/>
      <c r="AD218" s="275" t="s">
        <v>996</v>
      </c>
      <c r="AE218" s="340"/>
      <c r="AF218" s="275" t="s">
        <v>996</v>
      </c>
      <c r="AG218" s="272">
        <v>2</v>
      </c>
      <c r="AH218" s="272"/>
      <c r="AI218" s="273"/>
      <c r="AJ218" s="294"/>
      <c r="AK218" s="273"/>
      <c r="AL218" s="273"/>
      <c r="AM218" s="273"/>
      <c r="AN218" s="273"/>
      <c r="AO218" s="273"/>
      <c r="AP218" s="273"/>
      <c r="AQ218" s="273"/>
      <c r="AR218" s="295" t="s">
        <v>611</v>
      </c>
      <c r="AS218" s="266"/>
      <c r="AT218" s="266"/>
      <c r="AU218" s="266"/>
      <c r="AV218" s="267" t="str">
        <f t="shared" si="14"/>
        <v>2018</v>
      </c>
      <c r="AW218" s="209">
        <v>210</v>
      </c>
      <c r="AX218" s="209">
        <v>210</v>
      </c>
      <c r="AY218" s="210">
        <f>MATCH(A218,'Original Order'!$A$2:$A$317,0)</f>
        <v>210</v>
      </c>
      <c r="AZ218" s="210">
        <f t="shared" si="15"/>
        <v>2</v>
      </c>
    </row>
    <row r="219" spans="1:52" ht="24">
      <c r="A219" s="250" t="s">
        <v>67</v>
      </c>
      <c r="B219" s="251">
        <f t="shared" si="13"/>
        <v>11.03</v>
      </c>
      <c r="C219" s="533"/>
      <c r="D219" s="466"/>
      <c r="E219" s="470"/>
      <c r="F219" s="495"/>
      <c r="G219" s="495"/>
      <c r="H219" s="495"/>
      <c r="I219" s="495"/>
      <c r="J219" s="548"/>
      <c r="K219" s="495"/>
      <c r="L219" s="288" t="s">
        <v>278</v>
      </c>
      <c r="M219" s="252">
        <v>3</v>
      </c>
      <c r="N219" s="253">
        <f>IFERROR(VLOOKUP(L219,CategoryLog!$A$2:$D$550,3,FALSE),"")</f>
        <v>11.03</v>
      </c>
      <c r="O219" s="276" t="s">
        <v>318</v>
      </c>
      <c r="P219" s="252" t="s">
        <v>1475</v>
      </c>
      <c r="Q219" s="253">
        <f>IFERROR(VLOOKUP(O219,CategoryLog!$A$2:$D$550,3,FALSE),"")</f>
        <v>5.52</v>
      </c>
      <c r="R219" s="255" t="s">
        <v>469</v>
      </c>
      <c r="S219" s="252">
        <v>1</v>
      </c>
      <c r="T219" s="253">
        <f>IFERROR(VLOOKUP(R219,CategoryLog!$A$2:$D$550,3,FALSE),"")</f>
        <v>11.03</v>
      </c>
      <c r="U219" s="256"/>
      <c r="V219" s="252" t="s">
        <v>406</v>
      </c>
      <c r="W219" s="252"/>
      <c r="X219" s="253" t="str">
        <f>IFERROR(VLOOKUP(U219,CategoryLog!$A$2:$D$550,3,FALSE),"")</f>
        <v/>
      </c>
      <c r="Y219" s="257"/>
      <c r="Z219" s="259"/>
      <c r="AA219" s="259"/>
      <c r="AB219" s="275" t="s">
        <v>996</v>
      </c>
      <c r="AC219" s="283" t="s">
        <v>996</v>
      </c>
      <c r="AD219" s="283" t="s">
        <v>996</v>
      </c>
      <c r="AE219" s="312"/>
      <c r="AF219" s="283" t="s">
        <v>996</v>
      </c>
      <c r="AG219" s="281">
        <v>4</v>
      </c>
      <c r="AH219" s="281"/>
      <c r="AI219" s="282"/>
      <c r="AJ219" s="264" t="s">
        <v>1019</v>
      </c>
      <c r="AK219" s="282"/>
      <c r="AL219" s="282"/>
      <c r="AM219" s="282" t="s">
        <v>996</v>
      </c>
      <c r="AN219" s="282" t="s">
        <v>1019</v>
      </c>
      <c r="AO219" s="282"/>
      <c r="AP219" s="282"/>
      <c r="AQ219" s="273" t="s">
        <v>1075</v>
      </c>
      <c r="AR219" s="254" t="s">
        <v>611</v>
      </c>
      <c r="AS219" s="266"/>
      <c r="AT219" s="266" t="s">
        <v>1064</v>
      </c>
      <c r="AU219" s="266"/>
      <c r="AV219" s="284" t="str">
        <f t="shared" si="14"/>
        <v>2018</v>
      </c>
      <c r="AW219" s="209">
        <v>211</v>
      </c>
      <c r="AX219" s="209">
        <v>80</v>
      </c>
      <c r="AY219" s="210">
        <f>MATCH(A219,'Original Order'!$A$2:$A$317,0)</f>
        <v>211</v>
      </c>
      <c r="AZ219" s="210">
        <f t="shared" si="15"/>
        <v>4</v>
      </c>
    </row>
    <row r="220" spans="1:52">
      <c r="A220" s="250" t="s">
        <v>12</v>
      </c>
      <c r="B220" s="251" t="str">
        <f t="shared" si="13"/>
        <v>none</v>
      </c>
      <c r="C220" s="533"/>
      <c r="D220" s="466"/>
      <c r="E220" s="470"/>
      <c r="F220" s="495"/>
      <c r="G220" s="495"/>
      <c r="H220" s="495"/>
      <c r="I220" s="495"/>
      <c r="J220" s="549" t="s">
        <v>1595</v>
      </c>
      <c r="K220" s="549" t="s">
        <v>1595</v>
      </c>
      <c r="L220" s="252" t="s">
        <v>206</v>
      </c>
      <c r="M220" s="252" t="s">
        <v>406</v>
      </c>
      <c r="N220" s="253" t="str">
        <f>IFERROR(VLOOKUP(L220,CategoryLog!$A$2:$D$550,3,FALSE),"")</f>
        <v/>
      </c>
      <c r="O220" s="254" t="s">
        <v>150</v>
      </c>
      <c r="P220" s="252" t="s">
        <v>406</v>
      </c>
      <c r="Q220" s="253" t="str">
        <f>IFERROR(VLOOKUP(O220,CategoryLog!$A$2:$D$550,3,FALSE),"")</f>
        <v/>
      </c>
      <c r="R220" s="255"/>
      <c r="S220" s="252" t="s">
        <v>406</v>
      </c>
      <c r="T220" s="253" t="str">
        <f>IFERROR(VLOOKUP(R220,CategoryLog!$A$2:$D$550,3,FALSE),"")</f>
        <v/>
      </c>
      <c r="U220" s="256"/>
      <c r="V220" s="252" t="s">
        <v>406</v>
      </c>
      <c r="W220" s="252"/>
      <c r="X220" s="253" t="str">
        <f>IFERROR(VLOOKUP(U220,CategoryLog!$A$2:$D$550,3,FALSE),"")</f>
        <v/>
      </c>
      <c r="Y220" s="257"/>
      <c r="Z220" s="259"/>
      <c r="AA220" s="259"/>
      <c r="AB220" s="275"/>
      <c r="AC220" s="283" t="s">
        <v>996</v>
      </c>
      <c r="AD220" s="312"/>
      <c r="AE220" s="312"/>
      <c r="AF220" s="283" t="s">
        <v>996</v>
      </c>
      <c r="AG220" s="281">
        <v>2</v>
      </c>
      <c r="AH220" s="281"/>
      <c r="AI220" s="282"/>
      <c r="AJ220" s="264" t="s">
        <v>1019</v>
      </c>
      <c r="AK220" s="301"/>
      <c r="AL220" s="282"/>
      <c r="AM220" s="282"/>
      <c r="AN220" s="282" t="s">
        <v>1019</v>
      </c>
      <c r="AO220" s="301"/>
      <c r="AP220" s="282"/>
      <c r="AQ220" s="282"/>
      <c r="AR220" s="254" t="s">
        <v>611</v>
      </c>
      <c r="AS220" s="266"/>
      <c r="AT220" s="266"/>
      <c r="AU220" s="266"/>
      <c r="AV220" s="267" t="str">
        <f t="shared" si="14"/>
        <v>2018</v>
      </c>
      <c r="AW220" s="209">
        <v>212</v>
      </c>
      <c r="AX220" s="209">
        <v>73</v>
      </c>
      <c r="AY220" s="210">
        <f>MATCH(A220,'Original Order'!$A$2:$A$317,0)</f>
        <v>212</v>
      </c>
      <c r="AZ220" s="210">
        <f t="shared" si="15"/>
        <v>2</v>
      </c>
    </row>
    <row r="221" spans="1:52">
      <c r="A221" s="268" t="s">
        <v>511</v>
      </c>
      <c r="B221" s="251">
        <f t="shared" si="13"/>
        <v>11.06</v>
      </c>
      <c r="C221" s="533" t="s">
        <v>333</v>
      </c>
      <c r="D221" s="466"/>
      <c r="E221" s="470"/>
      <c r="F221" s="495"/>
      <c r="G221" s="495"/>
      <c r="H221" s="495"/>
      <c r="I221" s="495"/>
      <c r="J221" s="548"/>
      <c r="K221" s="495"/>
      <c r="L221" s="288"/>
      <c r="M221" s="252" t="s">
        <v>406</v>
      </c>
      <c r="N221" s="253" t="str">
        <f>IFERROR(VLOOKUP(L221,CategoryLog!$A$2:$D$550,3,FALSE),"")</f>
        <v/>
      </c>
      <c r="O221" s="256"/>
      <c r="P221" s="252" t="s">
        <v>406</v>
      </c>
      <c r="Q221" s="253" t="str">
        <f>IFERROR(VLOOKUP(O221,CategoryLog!$A$2:$D$550,3,FALSE),"")</f>
        <v/>
      </c>
      <c r="R221" s="298" t="s">
        <v>1330</v>
      </c>
      <c r="S221" s="252">
        <v>3</v>
      </c>
      <c r="T221" s="253">
        <f>IFERROR(VLOOKUP(R221,CategoryLog!$A$2:$D$550,3,FALSE),"")</f>
        <v>11.06</v>
      </c>
      <c r="U221" s="276"/>
      <c r="V221" s="252" t="s">
        <v>406</v>
      </c>
      <c r="W221" s="288"/>
      <c r="X221" s="253" t="str">
        <f>IFERROR(VLOOKUP(U221,CategoryLog!$A$2:$D$550,3,FALSE),"")</f>
        <v/>
      </c>
      <c r="Y221" s="257"/>
      <c r="Z221" s="274"/>
      <c r="AA221" s="274"/>
      <c r="AB221" s="275"/>
      <c r="AC221" s="275"/>
      <c r="AD221" s="275"/>
      <c r="AE221" s="340"/>
      <c r="AF221" s="275" t="s">
        <v>996</v>
      </c>
      <c r="AG221" s="272">
        <v>1</v>
      </c>
      <c r="AH221" s="272"/>
      <c r="AI221" s="273"/>
      <c r="AJ221" s="294"/>
      <c r="AK221" s="273"/>
      <c r="AL221" s="273"/>
      <c r="AM221" s="273"/>
      <c r="AN221" s="273"/>
      <c r="AO221" s="273"/>
      <c r="AP221" s="273"/>
      <c r="AQ221" s="273"/>
      <c r="AR221" s="295" t="s">
        <v>611</v>
      </c>
      <c r="AS221" s="266"/>
      <c r="AT221" s="266"/>
      <c r="AU221" s="266"/>
      <c r="AV221" s="267" t="str">
        <f t="shared" si="14"/>
        <v>2018</v>
      </c>
      <c r="AW221" s="209">
        <v>213</v>
      </c>
      <c r="AX221" s="209">
        <v>213</v>
      </c>
      <c r="AY221" s="210">
        <f>MATCH(A221,'Original Order'!$A$2:$A$317,0)</f>
        <v>213</v>
      </c>
      <c r="AZ221" s="210">
        <f t="shared" si="15"/>
        <v>1</v>
      </c>
    </row>
    <row r="222" spans="1:52">
      <c r="A222" s="268" t="s">
        <v>523</v>
      </c>
      <c r="B222" s="251">
        <f t="shared" si="13"/>
        <v>11.07</v>
      </c>
      <c r="C222" s="533" t="s">
        <v>333</v>
      </c>
      <c r="D222" s="466"/>
      <c r="E222" s="470"/>
      <c r="F222" s="495"/>
      <c r="G222" s="495"/>
      <c r="H222" s="495"/>
      <c r="I222" s="495"/>
      <c r="J222" s="548"/>
      <c r="K222" s="495"/>
      <c r="L222" s="288"/>
      <c r="M222" s="252" t="s">
        <v>406</v>
      </c>
      <c r="N222" s="253" t="str">
        <f>IFERROR(VLOOKUP(L222,CategoryLog!$A$2:$D$550,3,FALSE),"")</f>
        <v/>
      </c>
      <c r="O222" s="256"/>
      <c r="P222" s="252" t="s">
        <v>406</v>
      </c>
      <c r="Q222" s="253" t="str">
        <f>IFERROR(VLOOKUP(O222,CategoryLog!$A$2:$D$550,3,FALSE),"")</f>
        <v/>
      </c>
      <c r="R222" s="298" t="s">
        <v>1331</v>
      </c>
      <c r="S222" s="252">
        <v>1</v>
      </c>
      <c r="T222" s="253">
        <f>IFERROR(VLOOKUP(R222,CategoryLog!$A$2:$D$550,3,FALSE),"")</f>
        <v>11.07</v>
      </c>
      <c r="U222" s="276"/>
      <c r="V222" s="252" t="s">
        <v>406</v>
      </c>
      <c r="W222" s="288"/>
      <c r="X222" s="253" t="str">
        <f>IFERROR(VLOOKUP(U222,CategoryLog!$A$2:$D$550,3,FALSE),"")</f>
        <v/>
      </c>
      <c r="Y222" s="257"/>
      <c r="Z222" s="274"/>
      <c r="AA222" s="274"/>
      <c r="AB222" s="275"/>
      <c r="AC222" s="275"/>
      <c r="AD222" s="275"/>
      <c r="AE222" s="340"/>
      <c r="AF222" s="275"/>
      <c r="AG222" s="307">
        <v>0</v>
      </c>
      <c r="AH222" s="272"/>
      <c r="AI222" s="273"/>
      <c r="AJ222" s="294"/>
      <c r="AK222" s="273"/>
      <c r="AL222" s="273"/>
      <c r="AM222" s="273"/>
      <c r="AN222" s="273"/>
      <c r="AO222" s="273"/>
      <c r="AP222" s="273"/>
      <c r="AQ222" s="273"/>
      <c r="AR222" s="295" t="s">
        <v>611</v>
      </c>
      <c r="AS222" s="266"/>
      <c r="AT222" s="266"/>
      <c r="AU222" s="266"/>
      <c r="AV222" s="267" t="str">
        <f t="shared" si="14"/>
        <v>n/a</v>
      </c>
      <c r="AW222" s="209">
        <v>214</v>
      </c>
      <c r="AX222" s="209">
        <v>214</v>
      </c>
      <c r="AY222" s="210">
        <f>MATCH(A222,'Original Order'!$A$2:$A$317,0)</f>
        <v>214</v>
      </c>
      <c r="AZ222" s="210">
        <f t="shared" si="15"/>
        <v>0</v>
      </c>
    </row>
    <row r="223" spans="1:52">
      <c r="A223" s="268" t="s">
        <v>533</v>
      </c>
      <c r="B223" s="251">
        <f t="shared" si="13"/>
        <v>2.17</v>
      </c>
      <c r="C223" s="533" t="s">
        <v>333</v>
      </c>
      <c r="D223" s="466"/>
      <c r="E223" s="470"/>
      <c r="F223" s="495"/>
      <c r="G223" s="495"/>
      <c r="H223" s="495"/>
      <c r="I223" s="495"/>
      <c r="J223" s="548"/>
      <c r="K223" s="495"/>
      <c r="L223" s="288"/>
      <c r="M223" s="252" t="s">
        <v>406</v>
      </c>
      <c r="N223" s="253" t="str">
        <f>IFERROR(VLOOKUP(L223,CategoryLog!$A$2:$D$550,3,FALSE),"")</f>
        <v/>
      </c>
      <c r="O223" s="256"/>
      <c r="P223" s="252" t="s">
        <v>406</v>
      </c>
      <c r="Q223" s="253" t="str">
        <f>IFERROR(VLOOKUP(O223,CategoryLog!$A$2:$D$550,3,FALSE),"")</f>
        <v/>
      </c>
      <c r="R223" s="298" t="s">
        <v>1116</v>
      </c>
      <c r="S223" s="252">
        <v>0</v>
      </c>
      <c r="T223" s="253">
        <f>IFERROR(VLOOKUP(R223,CategoryLog!$A$2:$D$550,3,FALSE),"")</f>
        <v>2.17</v>
      </c>
      <c r="U223" s="276"/>
      <c r="V223" s="252" t="s">
        <v>406</v>
      </c>
      <c r="W223" s="288"/>
      <c r="X223" s="253" t="str">
        <f>IFERROR(VLOOKUP(U223,CategoryLog!$A$2:$D$550,3,FALSE),"")</f>
        <v/>
      </c>
      <c r="Y223" s="257"/>
      <c r="Z223" s="274"/>
      <c r="AA223" s="274"/>
      <c r="AB223" s="275"/>
      <c r="AC223" s="275"/>
      <c r="AD223" s="275" t="s">
        <v>996</v>
      </c>
      <c r="AE223" s="340"/>
      <c r="AF223" s="275"/>
      <c r="AG223" s="272">
        <v>1</v>
      </c>
      <c r="AH223" s="272"/>
      <c r="AI223" s="273"/>
      <c r="AJ223" s="294"/>
      <c r="AK223" s="273"/>
      <c r="AL223" s="273"/>
      <c r="AM223" s="273"/>
      <c r="AN223" s="273"/>
      <c r="AO223" s="273"/>
      <c r="AP223" s="273"/>
      <c r="AQ223" s="273"/>
      <c r="AR223" s="295" t="s">
        <v>606</v>
      </c>
      <c r="AS223" s="266"/>
      <c r="AT223" s="266"/>
      <c r="AU223" s="266"/>
      <c r="AV223" s="267" t="str">
        <f t="shared" si="14"/>
        <v>2018</v>
      </c>
      <c r="AW223" s="209">
        <v>215</v>
      </c>
      <c r="AX223" s="209">
        <v>215</v>
      </c>
      <c r="AY223" s="210">
        <f>MATCH(A223,'Original Order'!$A$2:$A$317,0)</f>
        <v>215</v>
      </c>
      <c r="AZ223" s="210">
        <f t="shared" si="15"/>
        <v>1</v>
      </c>
    </row>
    <row r="224" spans="1:52">
      <c r="A224" s="268" t="s">
        <v>552</v>
      </c>
      <c r="B224" s="251" t="str">
        <f t="shared" si="13"/>
        <v>none</v>
      </c>
      <c r="C224" s="533"/>
      <c r="D224" s="466"/>
      <c r="E224" s="470"/>
      <c r="F224" s="495"/>
      <c r="G224" s="495"/>
      <c r="H224" s="495"/>
      <c r="I224" s="495"/>
      <c r="J224" s="548"/>
      <c r="K224" s="495"/>
      <c r="L224" s="288"/>
      <c r="M224" s="252" t="s">
        <v>406</v>
      </c>
      <c r="N224" s="253" t="str">
        <f>IFERROR(VLOOKUP(L224,CategoryLog!$A$2:$D$550,3,FALSE),"")</f>
        <v/>
      </c>
      <c r="O224" s="256"/>
      <c r="P224" s="252" t="s">
        <v>406</v>
      </c>
      <c r="Q224" s="253" t="str">
        <f>IFERROR(VLOOKUP(O224,CategoryLog!$A$2:$D$550,3,FALSE),"")</f>
        <v/>
      </c>
      <c r="R224" s="298" t="s">
        <v>546</v>
      </c>
      <c r="S224" s="252" t="s">
        <v>406</v>
      </c>
      <c r="T224" s="253" t="str">
        <f>IFERROR(VLOOKUP(R224,CategoryLog!$A$2:$D$550,3,FALSE),"")</f>
        <v/>
      </c>
      <c r="U224" s="276"/>
      <c r="V224" s="252" t="s">
        <v>406</v>
      </c>
      <c r="W224" s="288"/>
      <c r="X224" s="253" t="str">
        <f>IFERROR(VLOOKUP(U224,CategoryLog!$A$2:$D$550,3,FALSE),"")</f>
        <v/>
      </c>
      <c r="Y224" s="257"/>
      <c r="Z224" s="274"/>
      <c r="AA224" s="274"/>
      <c r="AB224" s="275"/>
      <c r="AC224" s="275"/>
      <c r="AD224" s="340"/>
      <c r="AE224" s="340"/>
      <c r="AF224" s="275"/>
      <c r="AG224" s="307">
        <v>0</v>
      </c>
      <c r="AH224" s="272"/>
      <c r="AI224" s="273"/>
      <c r="AJ224" s="294"/>
      <c r="AK224" s="294"/>
      <c r="AL224" s="273"/>
      <c r="AM224" s="273"/>
      <c r="AN224" s="273"/>
      <c r="AO224" s="294"/>
      <c r="AP224" s="273"/>
      <c r="AQ224" s="273"/>
      <c r="AR224" s="295" t="s">
        <v>611</v>
      </c>
      <c r="AS224" s="266"/>
      <c r="AT224" s="266"/>
      <c r="AU224" s="266"/>
      <c r="AV224" s="267" t="str">
        <f t="shared" si="14"/>
        <v>n/a</v>
      </c>
      <c r="AW224" s="209">
        <v>216</v>
      </c>
      <c r="AX224" s="209">
        <v>216</v>
      </c>
      <c r="AY224" s="210">
        <f>MATCH(A224,'Original Order'!$A$2:$A$317,0)</f>
        <v>216</v>
      </c>
      <c r="AZ224" s="210">
        <f t="shared" si="15"/>
        <v>0</v>
      </c>
    </row>
    <row r="225" spans="1:52">
      <c r="A225" s="250" t="s">
        <v>66</v>
      </c>
      <c r="B225" s="251">
        <f t="shared" si="13"/>
        <v>11.02</v>
      </c>
      <c r="C225" s="533" t="s">
        <v>83</v>
      </c>
      <c r="D225" s="466"/>
      <c r="E225" s="470"/>
      <c r="F225" s="495"/>
      <c r="G225" s="495"/>
      <c r="H225" s="495"/>
      <c r="I225" s="495"/>
      <c r="J225" s="548"/>
      <c r="K225" s="495"/>
      <c r="L225" s="252" t="s">
        <v>277</v>
      </c>
      <c r="M225" s="252" t="s">
        <v>406</v>
      </c>
      <c r="N225" s="253">
        <f>IFERROR(VLOOKUP(L225,CategoryLog!$A$2:$D$550,3,FALSE),"")</f>
        <v>11.02</v>
      </c>
      <c r="O225" s="254"/>
      <c r="P225" s="252" t="s">
        <v>406</v>
      </c>
      <c r="Q225" s="253" t="str">
        <f>IFERROR(VLOOKUP(O225,CategoryLog!$A$2:$D$550,3,FALSE),"")</f>
        <v/>
      </c>
      <c r="R225" s="255"/>
      <c r="S225" s="252" t="s">
        <v>406</v>
      </c>
      <c r="T225" s="253" t="str">
        <f>IFERROR(VLOOKUP(R225,CategoryLog!$A$2:$D$550,3,FALSE),"")</f>
        <v/>
      </c>
      <c r="U225" s="256"/>
      <c r="V225" s="252" t="s">
        <v>406</v>
      </c>
      <c r="W225" s="252"/>
      <c r="X225" s="253" t="str">
        <f>IFERROR(VLOOKUP(U225,CategoryLog!$A$2:$D$550,3,FALSE),"")</f>
        <v/>
      </c>
      <c r="Y225" s="257"/>
      <c r="Z225" s="259"/>
      <c r="AA225" s="259"/>
      <c r="AB225" s="275" t="s">
        <v>996</v>
      </c>
      <c r="AC225" s="283"/>
      <c r="AD225" s="312"/>
      <c r="AE225" s="312"/>
      <c r="AF225" s="283"/>
      <c r="AG225" s="281">
        <v>1</v>
      </c>
      <c r="AH225" s="281"/>
      <c r="AI225" s="282"/>
      <c r="AJ225" s="301"/>
      <c r="AK225" s="301"/>
      <c r="AL225" s="282"/>
      <c r="AM225" s="282"/>
      <c r="AN225" s="282"/>
      <c r="AO225" s="301"/>
      <c r="AP225" s="282"/>
      <c r="AQ225" s="282"/>
      <c r="AR225" s="254" t="s">
        <v>611</v>
      </c>
      <c r="AS225" s="266"/>
      <c r="AT225" s="266"/>
      <c r="AU225" s="266"/>
      <c r="AV225" s="267" t="str">
        <f t="shared" si="14"/>
        <v>2018</v>
      </c>
      <c r="AW225" s="209">
        <v>217</v>
      </c>
      <c r="AX225" s="209">
        <v>217</v>
      </c>
      <c r="AY225" s="210">
        <f>MATCH(A225,'Original Order'!$A$2:$A$317,0)</f>
        <v>217</v>
      </c>
      <c r="AZ225" s="210">
        <f t="shared" si="15"/>
        <v>1</v>
      </c>
    </row>
    <row r="226" spans="1:52">
      <c r="A226" s="268" t="s">
        <v>445</v>
      </c>
      <c r="B226" s="251">
        <f t="shared" si="13"/>
        <v>3.07</v>
      </c>
      <c r="C226" s="533" t="s">
        <v>170</v>
      </c>
      <c r="D226" s="466"/>
      <c r="E226" s="470"/>
      <c r="F226" s="495"/>
      <c r="G226" s="495"/>
      <c r="H226" s="495"/>
      <c r="I226" s="495"/>
      <c r="J226" s="548"/>
      <c r="K226" s="495"/>
      <c r="L226" s="288"/>
      <c r="M226" s="252" t="s">
        <v>406</v>
      </c>
      <c r="N226" s="253" t="str">
        <f>IFERROR(VLOOKUP(L226,CategoryLog!$A$2:$D$550,3,FALSE),"")</f>
        <v/>
      </c>
      <c r="O226" s="256" t="s">
        <v>444</v>
      </c>
      <c r="P226" s="252">
        <v>0</v>
      </c>
      <c r="Q226" s="253">
        <f>IFERROR(VLOOKUP(O226,CategoryLog!$A$2:$D$550,3,FALSE),"")</f>
        <v>3.07</v>
      </c>
      <c r="R226" s="298"/>
      <c r="S226" s="252" t="s">
        <v>406</v>
      </c>
      <c r="T226" s="253" t="str">
        <f>IFERROR(VLOOKUP(R226,CategoryLog!$A$2:$D$550,3,FALSE),"")</f>
        <v/>
      </c>
      <c r="U226" s="276"/>
      <c r="V226" s="252" t="s">
        <v>406</v>
      </c>
      <c r="W226" s="288"/>
      <c r="X226" s="253" t="str">
        <f>IFERROR(VLOOKUP(U226,CategoryLog!$A$2:$D$550,3,FALSE),"")</f>
        <v/>
      </c>
      <c r="Y226" s="257"/>
      <c r="Z226" s="274"/>
      <c r="AA226" s="274"/>
      <c r="AB226" s="275"/>
      <c r="AC226" s="275" t="s">
        <v>1019</v>
      </c>
      <c r="AD226" s="305"/>
      <c r="AE226" s="305"/>
      <c r="AF226" s="275"/>
      <c r="AG226" s="307">
        <v>0</v>
      </c>
      <c r="AH226" s="272"/>
      <c r="AI226" s="273"/>
      <c r="AJ226" s="264" t="s">
        <v>1019</v>
      </c>
      <c r="AK226" s="274"/>
      <c r="AL226" s="273"/>
      <c r="AM226" s="273"/>
      <c r="AN226" s="273" t="s">
        <v>1019</v>
      </c>
      <c r="AO226" s="274"/>
      <c r="AP226" s="273"/>
      <c r="AQ226" s="273"/>
      <c r="AR226" s="276" t="s">
        <v>612</v>
      </c>
      <c r="AS226" s="266"/>
      <c r="AT226" s="266"/>
      <c r="AU226" s="266"/>
      <c r="AV226" s="267" t="str">
        <f t="shared" si="14"/>
        <v>n/a</v>
      </c>
      <c r="AW226" s="209">
        <v>218</v>
      </c>
      <c r="AX226" s="209">
        <v>274</v>
      </c>
      <c r="AY226" s="210">
        <f>MATCH(A226,'Original Order'!$A$2:$A$317,0)</f>
        <v>218</v>
      </c>
      <c r="AZ226" s="210">
        <f t="shared" si="15"/>
        <v>0</v>
      </c>
    </row>
    <row r="227" spans="1:52" ht="24">
      <c r="A227" s="268" t="s">
        <v>795</v>
      </c>
      <c r="B227" s="251">
        <f t="shared" si="13"/>
        <v>9.02</v>
      </c>
      <c r="C227" s="533" t="s">
        <v>83</v>
      </c>
      <c r="D227" s="466"/>
      <c r="E227" s="470"/>
      <c r="F227" s="495"/>
      <c r="G227" s="495"/>
      <c r="H227" s="495"/>
      <c r="I227" s="495"/>
      <c r="J227" s="548"/>
      <c r="K227" s="495"/>
      <c r="L227" s="288" t="s">
        <v>934</v>
      </c>
      <c r="M227" s="252">
        <v>0</v>
      </c>
      <c r="N227" s="253">
        <f>IFERROR(VLOOKUP(L227,CategoryLog!$A$2:$D$550,3,FALSE),"")</f>
        <v>9.02</v>
      </c>
      <c r="O227" s="256"/>
      <c r="P227" s="252" t="s">
        <v>406</v>
      </c>
      <c r="Q227" s="253" t="str">
        <f>IFERROR(VLOOKUP(O227,CategoryLog!$A$2:$D$550,3,FALSE),"")</f>
        <v/>
      </c>
      <c r="R227" s="310"/>
      <c r="S227" s="252" t="s">
        <v>406</v>
      </c>
      <c r="T227" s="253" t="str">
        <f>IFERROR(VLOOKUP(R227,CategoryLog!$A$2:$D$550,3,FALSE),"")</f>
        <v/>
      </c>
      <c r="U227" s="290"/>
      <c r="V227" s="252" t="s">
        <v>406</v>
      </c>
      <c r="W227" s="291"/>
      <c r="X227" s="253" t="str">
        <f>IFERROR(VLOOKUP(U227,CategoryLog!$A$2:$D$550,3,FALSE),"")</f>
        <v/>
      </c>
      <c r="Y227" s="257"/>
      <c r="Z227" s="311"/>
      <c r="AA227" s="292"/>
      <c r="AB227" s="275"/>
      <c r="AC227" s="275"/>
      <c r="AD227" s="340"/>
      <c r="AE227" s="340"/>
      <c r="AF227" s="275"/>
      <c r="AG227" s="307">
        <v>0</v>
      </c>
      <c r="AH227" s="272"/>
      <c r="AI227" s="273"/>
      <c r="AJ227" s="294"/>
      <c r="AK227" s="294"/>
      <c r="AL227" s="273"/>
      <c r="AM227" s="273"/>
      <c r="AN227" s="273"/>
      <c r="AO227" s="294"/>
      <c r="AP227" s="273"/>
      <c r="AQ227" s="273"/>
      <c r="AR227" s="295" t="s">
        <v>615</v>
      </c>
      <c r="AS227" s="266"/>
      <c r="AT227" s="266"/>
      <c r="AU227" s="266"/>
      <c r="AV227" s="267" t="str">
        <f t="shared" si="14"/>
        <v>n/a</v>
      </c>
      <c r="AW227" s="209">
        <v>219</v>
      </c>
      <c r="AX227" s="209">
        <v>219</v>
      </c>
      <c r="AY227" s="210">
        <f>MATCH(A227,'Original Order'!$A$2:$A$317,0)</f>
        <v>219</v>
      </c>
      <c r="AZ227" s="210">
        <f t="shared" si="15"/>
        <v>0</v>
      </c>
    </row>
    <row r="228" spans="1:52">
      <c r="A228" s="250" t="s">
        <v>48</v>
      </c>
      <c r="B228" s="251">
        <f t="shared" si="13"/>
        <v>9.02</v>
      </c>
      <c r="C228" s="533"/>
      <c r="D228" s="466"/>
      <c r="E228" s="470"/>
      <c r="F228" s="495" t="s">
        <v>1515</v>
      </c>
      <c r="G228" s="495" t="s">
        <v>1510</v>
      </c>
      <c r="H228" s="495"/>
      <c r="I228" s="495"/>
      <c r="J228" s="549" t="s">
        <v>1583</v>
      </c>
      <c r="K228" s="497" t="s">
        <v>1601</v>
      </c>
      <c r="L228" s="252" t="s">
        <v>256</v>
      </c>
      <c r="M228" s="252">
        <v>2</v>
      </c>
      <c r="N228" s="253">
        <f>IFERROR(VLOOKUP(L228,CategoryLog!$A$2:$D$550,3,FALSE),"")</f>
        <v>9.02</v>
      </c>
      <c r="O228" s="254"/>
      <c r="P228" s="252" t="s">
        <v>406</v>
      </c>
      <c r="Q228" s="253" t="str">
        <f>IFERROR(VLOOKUP(O228,CategoryLog!$A$2:$D$550,3,FALSE),"")</f>
        <v/>
      </c>
      <c r="R228" s="539" t="s">
        <v>457</v>
      </c>
      <c r="S228" s="252" t="s">
        <v>406</v>
      </c>
      <c r="T228" s="253">
        <f>IFERROR(VLOOKUP(R228,CategoryLog!$A$2:$D$550,3,FALSE),"")</f>
        <v>4.51</v>
      </c>
      <c r="U228" s="256"/>
      <c r="V228" s="252" t="s">
        <v>406</v>
      </c>
      <c r="W228" s="252"/>
      <c r="X228" s="253" t="str">
        <f>IFERROR(VLOOKUP(U228,CategoryLog!$A$2:$D$550,3,FALSE),"")</f>
        <v/>
      </c>
      <c r="Y228" s="257"/>
      <c r="Z228" s="259"/>
      <c r="AA228" s="259"/>
      <c r="AB228" s="275" t="s">
        <v>996</v>
      </c>
      <c r="AC228" s="283"/>
      <c r="AD228" s="283" t="s">
        <v>996</v>
      </c>
      <c r="AE228" s="312"/>
      <c r="AF228" s="283"/>
      <c r="AG228" s="281">
        <v>2</v>
      </c>
      <c r="AH228" s="281"/>
      <c r="AI228" s="282"/>
      <c r="AJ228" s="301"/>
      <c r="AK228" s="282"/>
      <c r="AL228" s="282"/>
      <c r="AM228" s="282"/>
      <c r="AN228" s="282"/>
      <c r="AO228" s="282"/>
      <c r="AP228" s="282"/>
      <c r="AQ228" s="282"/>
      <c r="AR228" s="254" t="s">
        <v>615</v>
      </c>
      <c r="AS228" s="266"/>
      <c r="AT228" s="266"/>
      <c r="AU228" s="266"/>
      <c r="AV228" s="267" t="str">
        <f t="shared" si="14"/>
        <v>2018</v>
      </c>
      <c r="AW228" s="209">
        <v>220</v>
      </c>
      <c r="AX228" s="209">
        <v>220</v>
      </c>
      <c r="AY228" s="210">
        <f>MATCH(A228,'Original Order'!$A$2:$A$317,0)</f>
        <v>220</v>
      </c>
      <c r="AZ228" s="210">
        <f t="shared" si="15"/>
        <v>2</v>
      </c>
    </row>
    <row r="229" spans="1:52">
      <c r="A229" s="250" t="s">
        <v>919</v>
      </c>
      <c r="B229" s="251">
        <f t="shared" si="13"/>
        <v>9.09</v>
      </c>
      <c r="C229" s="533" t="s">
        <v>170</v>
      </c>
      <c r="D229" s="466"/>
      <c r="E229" s="470"/>
      <c r="F229" s="495"/>
      <c r="G229" s="495"/>
      <c r="H229" s="495"/>
      <c r="I229" s="495"/>
      <c r="J229" s="548"/>
      <c r="K229" s="495"/>
      <c r="L229" s="288"/>
      <c r="M229" s="252" t="s">
        <v>406</v>
      </c>
      <c r="N229" s="253" t="str">
        <f>IFERROR(VLOOKUP(L229,CategoryLog!$A$2:$D$550,3,FALSE),"")</f>
        <v/>
      </c>
      <c r="O229" s="289" t="s">
        <v>918</v>
      </c>
      <c r="P229" s="252">
        <v>3</v>
      </c>
      <c r="Q229" s="253">
        <f>IFERROR(VLOOKUP(O229,CategoryLog!$A$2:$D$550,3,FALSE),"")</f>
        <v>9.09</v>
      </c>
      <c r="R229" s="310"/>
      <c r="S229" s="252" t="s">
        <v>406</v>
      </c>
      <c r="T229" s="253" t="str">
        <f>IFERROR(VLOOKUP(R229,CategoryLog!$A$2:$D$550,3,FALSE),"")</f>
        <v/>
      </c>
      <c r="U229" s="290"/>
      <c r="V229" s="252" t="s">
        <v>406</v>
      </c>
      <c r="W229" s="291"/>
      <c r="X229" s="253" t="str">
        <f>IFERROR(VLOOKUP(U229,CategoryLog!$A$2:$D$550,3,FALSE),"")</f>
        <v/>
      </c>
      <c r="Y229" s="257"/>
      <c r="Z229" s="311"/>
      <c r="AA229" s="292"/>
      <c r="AB229" s="275"/>
      <c r="AC229" s="283" t="s">
        <v>996</v>
      </c>
      <c r="AD229" s="312"/>
      <c r="AE229" s="312"/>
      <c r="AF229" s="283"/>
      <c r="AG229" s="281">
        <v>1</v>
      </c>
      <c r="AH229" s="281"/>
      <c r="AI229" s="282"/>
      <c r="AJ229" s="264" t="s">
        <v>1019</v>
      </c>
      <c r="AK229" s="301"/>
      <c r="AL229" s="282"/>
      <c r="AM229" s="282"/>
      <c r="AN229" s="282" t="s">
        <v>1019</v>
      </c>
      <c r="AO229" s="301"/>
      <c r="AP229" s="282"/>
      <c r="AQ229" s="282"/>
      <c r="AR229" s="295" t="s">
        <v>615</v>
      </c>
      <c r="AS229" s="266"/>
      <c r="AT229" s="266"/>
      <c r="AU229" s="266"/>
      <c r="AV229" s="267" t="str">
        <f t="shared" si="14"/>
        <v>2018</v>
      </c>
      <c r="AW229" s="209">
        <v>221</v>
      </c>
      <c r="AX229" s="209">
        <v>268</v>
      </c>
      <c r="AY229" s="210">
        <f>MATCH(A229,'Original Order'!$A$2:$A$317,0)</f>
        <v>221</v>
      </c>
      <c r="AZ229" s="210">
        <f t="shared" si="15"/>
        <v>1</v>
      </c>
    </row>
    <row r="230" spans="1:52">
      <c r="A230" s="268" t="s">
        <v>364</v>
      </c>
      <c r="B230" s="251">
        <f t="shared" si="13"/>
        <v>9.01</v>
      </c>
      <c r="C230" s="533"/>
      <c r="D230" s="466"/>
      <c r="E230" s="470"/>
      <c r="F230" s="495"/>
      <c r="G230" s="495"/>
      <c r="H230" s="495"/>
      <c r="I230" s="495"/>
      <c r="J230" s="548"/>
      <c r="K230" s="497" t="s">
        <v>1615</v>
      </c>
      <c r="L230" s="252"/>
      <c r="M230" s="252" t="s">
        <v>406</v>
      </c>
      <c r="N230" s="253" t="str">
        <f>IFERROR(VLOOKUP(L230,CategoryLog!$A$2:$D$550,3,FALSE),"")</f>
        <v/>
      </c>
      <c r="O230" s="256"/>
      <c r="P230" s="252" t="s">
        <v>406</v>
      </c>
      <c r="Q230" s="253" t="str">
        <f>IFERROR(VLOOKUP(O230,CategoryLog!$A$2:$D$550,3,FALSE),"")</f>
        <v/>
      </c>
      <c r="R230" s="498" t="s">
        <v>1332</v>
      </c>
      <c r="S230" s="252" t="s">
        <v>406</v>
      </c>
      <c r="T230" s="253">
        <f>IFERROR(VLOOKUP(R230,CategoryLog!$A$2:$D$550,3,FALSE),"")</f>
        <v>9.01</v>
      </c>
      <c r="U230" s="255" t="s">
        <v>1424</v>
      </c>
      <c r="V230" s="252" t="s">
        <v>1445</v>
      </c>
      <c r="W230" s="365" t="s">
        <v>1445</v>
      </c>
      <c r="X230" s="253">
        <f>IFERROR(VLOOKUP(U230,CategoryLog!$A$2:$D$550,3,FALSE),"")</f>
        <v>9.01</v>
      </c>
      <c r="Y230" s="257"/>
      <c r="Z230" s="258">
        <v>1</v>
      </c>
      <c r="AA230" s="259"/>
      <c r="AB230" s="269"/>
      <c r="AC230" s="269"/>
      <c r="AD230" s="269"/>
      <c r="AE230" s="299" t="s">
        <v>996</v>
      </c>
      <c r="AF230" s="269"/>
      <c r="AG230" s="271">
        <v>1</v>
      </c>
      <c r="AH230" s="272"/>
      <c r="AI230" s="273"/>
      <c r="AJ230" s="274"/>
      <c r="AK230" s="273" t="s">
        <v>996</v>
      </c>
      <c r="AL230" s="273" t="s">
        <v>996</v>
      </c>
      <c r="AM230" s="273"/>
      <c r="AN230" s="273"/>
      <c r="AO230" s="273" t="s">
        <v>996</v>
      </c>
      <c r="AP230" s="273" t="s">
        <v>1019</v>
      </c>
      <c r="AQ230" s="264" t="s">
        <v>1076</v>
      </c>
      <c r="AR230" s="276" t="s">
        <v>615</v>
      </c>
      <c r="AS230" s="266"/>
      <c r="AT230" s="266"/>
      <c r="AU230" s="266"/>
      <c r="AV230" s="284" t="str">
        <f t="shared" si="14"/>
        <v>2017</v>
      </c>
      <c r="AW230" s="209">
        <v>222</v>
      </c>
      <c r="AX230" s="209">
        <v>222</v>
      </c>
      <c r="AY230" s="210">
        <f>MATCH(A230,'Original Order'!$A$2:$A$317,0)</f>
        <v>222</v>
      </c>
      <c r="AZ230" s="210" t="s">
        <v>1336</v>
      </c>
    </row>
    <row r="231" spans="1:52">
      <c r="A231" s="268" t="s">
        <v>438</v>
      </c>
      <c r="B231" s="251">
        <f t="shared" si="13"/>
        <v>9.01</v>
      </c>
      <c r="C231" s="533"/>
      <c r="D231" s="466"/>
      <c r="E231" s="470"/>
      <c r="F231" s="495"/>
      <c r="G231" s="495"/>
      <c r="H231" s="495"/>
      <c r="I231" s="495"/>
      <c r="J231" s="548"/>
      <c r="K231" s="495"/>
      <c r="L231" s="288" t="s">
        <v>946</v>
      </c>
      <c r="M231" s="252" t="s">
        <v>406</v>
      </c>
      <c r="N231" s="253" t="str">
        <f>IFERROR(VLOOKUP(L231,CategoryLog!$A$2:$D$550,3,FALSE),"")</f>
        <v/>
      </c>
      <c r="O231" s="289" t="s">
        <v>851</v>
      </c>
      <c r="P231" s="252" t="s">
        <v>406</v>
      </c>
      <c r="Q231" s="253">
        <f>IFERROR(VLOOKUP(O231,CategoryLog!$A$2:$D$550,3,FALSE),"")</f>
        <v>9.01</v>
      </c>
      <c r="R231" s="336" t="s">
        <v>439</v>
      </c>
      <c r="S231" s="252">
        <v>0</v>
      </c>
      <c r="T231" s="253">
        <f>IFERROR(VLOOKUP(R231,CategoryLog!$A$2:$D$550,3,FALSE),"")</f>
        <v>9.0299999999999994</v>
      </c>
      <c r="U231" s="254"/>
      <c r="V231" s="252" t="s">
        <v>406</v>
      </c>
      <c r="W231" s="335"/>
      <c r="X231" s="253" t="str">
        <f>IFERROR(VLOOKUP(U231,CategoryLog!$A$2:$D$550,3,FALSE),"")</f>
        <v/>
      </c>
      <c r="Y231" s="337"/>
      <c r="Z231" s="301"/>
      <c r="AA231" s="301"/>
      <c r="AB231" s="275"/>
      <c r="AC231" s="275" t="s">
        <v>996</v>
      </c>
      <c r="AD231" s="275"/>
      <c r="AE231" s="305"/>
      <c r="AF231" s="275"/>
      <c r="AG231" s="272">
        <v>1</v>
      </c>
      <c r="AH231" s="272"/>
      <c r="AI231" s="273"/>
      <c r="AJ231" s="264" t="s">
        <v>1019</v>
      </c>
      <c r="AK231" s="273"/>
      <c r="AL231" s="273"/>
      <c r="AM231" s="273"/>
      <c r="AN231" s="273" t="s">
        <v>1019</v>
      </c>
      <c r="AO231" s="273"/>
      <c r="AP231" s="273"/>
      <c r="AQ231" s="273"/>
      <c r="AR231" s="276" t="s">
        <v>615</v>
      </c>
      <c r="AS231" s="266" t="s">
        <v>1036</v>
      </c>
      <c r="AT231" s="266"/>
      <c r="AU231" s="266"/>
      <c r="AV231" s="267" t="str">
        <f t="shared" si="14"/>
        <v>2018</v>
      </c>
      <c r="AW231" s="209">
        <v>223</v>
      </c>
      <c r="AX231" s="209">
        <v>44</v>
      </c>
      <c r="AY231" s="210">
        <f>MATCH(A231,'Original Order'!$A$2:$A$317,0)</f>
        <v>223</v>
      </c>
      <c r="AZ231" s="210">
        <f t="shared" ref="AZ231:AZ242" si="16">AG231</f>
        <v>1</v>
      </c>
    </row>
    <row r="232" spans="1:52" ht="24">
      <c r="A232" s="250" t="s">
        <v>405</v>
      </c>
      <c r="B232" s="251">
        <f t="shared" si="13"/>
        <v>9.0399999999999991</v>
      </c>
      <c r="C232" s="533" t="s">
        <v>83</v>
      </c>
      <c r="D232" s="466"/>
      <c r="E232" s="470"/>
      <c r="F232" s="495"/>
      <c r="G232" s="495"/>
      <c r="H232" s="495"/>
      <c r="I232" s="495"/>
      <c r="J232" s="548"/>
      <c r="K232" s="495"/>
      <c r="L232" s="335" t="s">
        <v>404</v>
      </c>
      <c r="M232" s="252">
        <v>2</v>
      </c>
      <c r="N232" s="253">
        <f>IFERROR(VLOOKUP(L232,CategoryLog!$A$2:$D$550,3,FALSE),"")</f>
        <v>9.0399999999999991</v>
      </c>
      <c r="O232" s="256"/>
      <c r="P232" s="252" t="s">
        <v>406</v>
      </c>
      <c r="Q232" s="253" t="str">
        <f>IFERROR(VLOOKUP(O232,CategoryLog!$A$2:$D$550,3,FALSE),"")</f>
        <v/>
      </c>
      <c r="R232" s="255"/>
      <c r="S232" s="252" t="s">
        <v>406</v>
      </c>
      <c r="T232" s="253" t="str">
        <f>IFERROR(VLOOKUP(R232,CategoryLog!$A$2:$D$550,3,FALSE),"")</f>
        <v/>
      </c>
      <c r="U232" s="256"/>
      <c r="V232" s="252" t="s">
        <v>406</v>
      </c>
      <c r="W232" s="252"/>
      <c r="X232" s="253" t="str">
        <f>IFERROR(VLOOKUP(U232,CategoryLog!$A$2:$D$550,3,FALSE),"")</f>
        <v/>
      </c>
      <c r="Y232" s="257"/>
      <c r="Z232" s="259"/>
      <c r="AA232" s="259"/>
      <c r="AB232" s="275" t="s">
        <v>996</v>
      </c>
      <c r="AC232" s="283"/>
      <c r="AD232" s="312"/>
      <c r="AE232" s="312"/>
      <c r="AF232" s="283"/>
      <c r="AG232" s="281">
        <v>1</v>
      </c>
      <c r="AH232" s="281"/>
      <c r="AI232" s="282"/>
      <c r="AJ232" s="301"/>
      <c r="AK232" s="301"/>
      <c r="AL232" s="282"/>
      <c r="AM232" s="282" t="s">
        <v>996</v>
      </c>
      <c r="AN232" s="282"/>
      <c r="AO232" s="301"/>
      <c r="AP232" s="282"/>
      <c r="AQ232" s="282" t="s">
        <v>1075</v>
      </c>
      <c r="AR232" s="276" t="s">
        <v>615</v>
      </c>
      <c r="AS232" s="266"/>
      <c r="AT232" s="266" t="s">
        <v>1057</v>
      </c>
      <c r="AU232" s="266"/>
      <c r="AV232" s="284" t="str">
        <f t="shared" si="14"/>
        <v>2018</v>
      </c>
      <c r="AW232" s="209">
        <v>224</v>
      </c>
      <c r="AX232" s="209">
        <v>224</v>
      </c>
      <c r="AY232" s="210">
        <f>MATCH(A232,'Original Order'!$A$2:$A$317,0)</f>
        <v>224</v>
      </c>
      <c r="AZ232" s="210">
        <f t="shared" si="16"/>
        <v>1</v>
      </c>
    </row>
    <row r="233" spans="1:52" ht="24">
      <c r="A233" s="250" t="s">
        <v>312</v>
      </c>
      <c r="B233" s="251">
        <f t="shared" si="13"/>
        <v>9.0500000000000007</v>
      </c>
      <c r="C233" s="533"/>
      <c r="D233" s="466"/>
      <c r="E233" s="470"/>
      <c r="F233" s="495"/>
      <c r="G233" s="495"/>
      <c r="H233" s="495"/>
      <c r="I233" s="495"/>
      <c r="J233" s="548"/>
      <c r="K233" s="495"/>
      <c r="L233" s="252" t="s">
        <v>297</v>
      </c>
      <c r="M233" s="252">
        <v>3</v>
      </c>
      <c r="N233" s="253">
        <f>IFERROR(VLOOKUP(L233,CategoryLog!$A$2:$D$550,3,FALSE),"")</f>
        <v>9.0500000000000007</v>
      </c>
      <c r="O233" s="276" t="s">
        <v>137</v>
      </c>
      <c r="P233" s="252">
        <v>7</v>
      </c>
      <c r="Q233" s="253">
        <f>IFERROR(VLOOKUP(O233,CategoryLog!$A$2:$D$550,3,FALSE),"")</f>
        <v>9.0500000000000007</v>
      </c>
      <c r="R233" s="255" t="s">
        <v>480</v>
      </c>
      <c r="S233" s="252" t="s">
        <v>406</v>
      </c>
      <c r="T233" s="253" t="str">
        <f>IFERROR(VLOOKUP(R233,CategoryLog!$A$2:$D$550,3,FALSE),"")</f>
        <v/>
      </c>
      <c r="U233" s="256"/>
      <c r="V233" s="252" t="s">
        <v>406</v>
      </c>
      <c r="W233" s="252"/>
      <c r="X233" s="253" t="str">
        <f>IFERROR(VLOOKUP(U233,CategoryLog!$A$2:$D$550,3,FALSE),"")</f>
        <v/>
      </c>
      <c r="Y233" s="257" t="s">
        <v>996</v>
      </c>
      <c r="Z233" s="259"/>
      <c r="AA233" s="259"/>
      <c r="AB233" s="275" t="s">
        <v>996</v>
      </c>
      <c r="AC233" s="283" t="s">
        <v>996</v>
      </c>
      <c r="AD233" s="283" t="s">
        <v>996</v>
      </c>
      <c r="AE233" s="312"/>
      <c r="AF233" s="283"/>
      <c r="AG233" s="281">
        <v>3</v>
      </c>
      <c r="AH233" s="281"/>
      <c r="AI233" s="282"/>
      <c r="AJ233" s="264" t="s">
        <v>1019</v>
      </c>
      <c r="AK233" s="282" t="s">
        <v>996</v>
      </c>
      <c r="AL233" s="282"/>
      <c r="AM233" s="282" t="s">
        <v>996</v>
      </c>
      <c r="AN233" s="282" t="s">
        <v>996</v>
      </c>
      <c r="AO233" s="282" t="s">
        <v>996</v>
      </c>
      <c r="AP233" s="282"/>
      <c r="AQ233" s="264" t="s">
        <v>1076</v>
      </c>
      <c r="AR233" s="276" t="s">
        <v>615</v>
      </c>
      <c r="AS233" s="266"/>
      <c r="AT233" s="266" t="s">
        <v>1057</v>
      </c>
      <c r="AU233" s="266"/>
      <c r="AV233" s="284" t="str">
        <f t="shared" si="14"/>
        <v>2018</v>
      </c>
      <c r="AW233" s="209">
        <v>225</v>
      </c>
      <c r="AX233" s="209">
        <v>273</v>
      </c>
      <c r="AY233" s="210">
        <f>MATCH(A233,'Original Order'!$A$2:$A$317,0)</f>
        <v>225</v>
      </c>
      <c r="AZ233" s="210">
        <f t="shared" si="16"/>
        <v>3</v>
      </c>
    </row>
    <row r="234" spans="1:52">
      <c r="A234" s="268" t="s">
        <v>587</v>
      </c>
      <c r="B234" s="251" t="str">
        <f t="shared" si="13"/>
        <v>none</v>
      </c>
      <c r="C234" s="533" t="s">
        <v>333</v>
      </c>
      <c r="D234" s="466"/>
      <c r="E234" s="470"/>
      <c r="F234" s="495"/>
      <c r="G234" s="495"/>
      <c r="H234" s="495"/>
      <c r="I234" s="495"/>
      <c r="J234" s="548"/>
      <c r="K234" s="495"/>
      <c r="L234" s="288"/>
      <c r="M234" s="252" t="s">
        <v>406</v>
      </c>
      <c r="N234" s="253" t="str">
        <f>IFERROR(VLOOKUP(L234,CategoryLog!$A$2:$D$550,3,FALSE),"")</f>
        <v/>
      </c>
      <c r="O234" s="256"/>
      <c r="P234" s="252" t="s">
        <v>406</v>
      </c>
      <c r="Q234" s="253" t="str">
        <f>IFERROR(VLOOKUP(O234,CategoryLog!$A$2:$D$550,3,FALSE),"")</f>
        <v/>
      </c>
      <c r="R234" s="298" t="s">
        <v>1333</v>
      </c>
      <c r="S234" s="252" t="s">
        <v>406</v>
      </c>
      <c r="T234" s="253" t="str">
        <f>IFERROR(VLOOKUP(R234,CategoryLog!$A$2:$D$550,3,FALSE),"")</f>
        <v/>
      </c>
      <c r="U234" s="256"/>
      <c r="V234" s="252" t="s">
        <v>406</v>
      </c>
      <c r="W234" s="252"/>
      <c r="X234" s="253" t="str">
        <f>IFERROR(VLOOKUP(U234,CategoryLog!$A$2:$D$550,3,FALSE),"")</f>
        <v/>
      </c>
      <c r="Y234" s="257"/>
      <c r="Z234" s="259"/>
      <c r="AA234" s="259"/>
      <c r="AB234" s="275"/>
      <c r="AC234" s="275"/>
      <c r="AD234" s="275"/>
      <c r="AE234" s="340"/>
      <c r="AF234" s="275"/>
      <c r="AG234" s="307">
        <v>0</v>
      </c>
      <c r="AH234" s="272"/>
      <c r="AI234" s="273"/>
      <c r="AJ234" s="294"/>
      <c r="AK234" s="273"/>
      <c r="AL234" s="273"/>
      <c r="AM234" s="273"/>
      <c r="AN234" s="273"/>
      <c r="AO234" s="273"/>
      <c r="AP234" s="273"/>
      <c r="AQ234" s="273"/>
      <c r="AR234" s="295" t="s">
        <v>615</v>
      </c>
      <c r="AS234" s="266"/>
      <c r="AT234" s="266"/>
      <c r="AU234" s="266"/>
      <c r="AV234" s="267" t="str">
        <f t="shared" si="14"/>
        <v>n/a</v>
      </c>
      <c r="AW234" s="209">
        <v>226</v>
      </c>
      <c r="AX234" s="209">
        <v>226</v>
      </c>
      <c r="AY234" s="210">
        <f>MATCH(A234,'Original Order'!$A$2:$A$317,0)</f>
        <v>226</v>
      </c>
      <c r="AZ234" s="210">
        <f t="shared" si="16"/>
        <v>0</v>
      </c>
    </row>
    <row r="235" spans="1:52">
      <c r="A235" s="268" t="s">
        <v>369</v>
      </c>
      <c r="B235" s="251" t="str">
        <f t="shared" si="13"/>
        <v>none</v>
      </c>
      <c r="C235" s="533" t="s">
        <v>351</v>
      </c>
      <c r="D235" s="466"/>
      <c r="E235" s="470"/>
      <c r="F235" s="495"/>
      <c r="G235" s="496" t="s">
        <v>1516</v>
      </c>
      <c r="H235" s="496" t="s">
        <v>1533</v>
      </c>
      <c r="I235" s="497"/>
      <c r="J235" s="549"/>
      <c r="K235" s="497"/>
      <c r="L235" s="252"/>
      <c r="M235" s="252" t="s">
        <v>406</v>
      </c>
      <c r="N235" s="253" t="str">
        <f>IFERROR(VLOOKUP(L235,CategoryLog!$A$2:$D$550,3,FALSE),"")</f>
        <v/>
      </c>
      <c r="O235" s="256"/>
      <c r="P235" s="252" t="s">
        <v>406</v>
      </c>
      <c r="Q235" s="253" t="str">
        <f>IFERROR(VLOOKUP(O235,CategoryLog!$A$2:$D$550,3,FALSE),"")</f>
        <v/>
      </c>
      <c r="R235" s="184"/>
      <c r="S235" s="98"/>
      <c r="T235" s="253" t="str">
        <f>IFERROR(VLOOKUP(R235,CategoryLog!$A$2:$D$550,3,FALSE),"")</f>
        <v/>
      </c>
      <c r="U235" s="184" t="s">
        <v>1509</v>
      </c>
      <c r="V235" s="98" t="s">
        <v>1308</v>
      </c>
      <c r="W235" s="252"/>
      <c r="X235" s="253" t="str">
        <f>IFERROR(VLOOKUP(U235,CategoryLog!$A$2:$D$550,3,FALSE),"")</f>
        <v/>
      </c>
      <c r="Y235" s="257"/>
      <c r="Z235" s="259"/>
      <c r="AA235" s="259"/>
      <c r="AB235" s="275"/>
      <c r="AC235" s="275"/>
      <c r="AD235" s="305"/>
      <c r="AE235" s="305"/>
      <c r="AF235" s="275"/>
      <c r="AG235" s="307">
        <v>0</v>
      </c>
      <c r="AH235" s="272"/>
      <c r="AI235" s="273"/>
      <c r="AJ235" s="274"/>
      <c r="AK235" s="274"/>
      <c r="AL235" s="273"/>
      <c r="AM235" s="273"/>
      <c r="AN235" s="273"/>
      <c r="AO235" s="274"/>
      <c r="AP235" s="273"/>
      <c r="AQ235" s="273"/>
      <c r="AR235" s="276" t="s">
        <v>615</v>
      </c>
      <c r="AS235" s="266"/>
      <c r="AT235" s="266"/>
      <c r="AU235" s="266"/>
      <c r="AV235" s="267" t="str">
        <f t="shared" si="14"/>
        <v>n/a</v>
      </c>
      <c r="AW235" s="209">
        <v>227</v>
      </c>
      <c r="AX235" s="209">
        <v>227</v>
      </c>
      <c r="AY235" s="210">
        <f>MATCH(A235,'Original Order'!$A$2:$A$317,0)</f>
        <v>227</v>
      </c>
      <c r="AZ235" s="210">
        <f t="shared" si="16"/>
        <v>0</v>
      </c>
    </row>
    <row r="236" spans="1:52">
      <c r="A236" s="268" t="s">
        <v>370</v>
      </c>
      <c r="B236" s="251" t="str">
        <f t="shared" si="13"/>
        <v>none</v>
      </c>
      <c r="C236" s="533" t="s">
        <v>351</v>
      </c>
      <c r="D236" s="466"/>
      <c r="E236" s="470"/>
      <c r="F236" s="495"/>
      <c r="G236" s="496" t="s">
        <v>1516</v>
      </c>
      <c r="H236" s="496" t="s">
        <v>1533</v>
      </c>
      <c r="I236" s="497"/>
      <c r="J236" s="549"/>
      <c r="K236" s="497"/>
      <c r="L236" s="252"/>
      <c r="M236" s="252" t="s">
        <v>406</v>
      </c>
      <c r="N236" s="253" t="str">
        <f>IFERROR(VLOOKUP(L236,CategoryLog!$A$2:$D$550,3,FALSE),"")</f>
        <v/>
      </c>
      <c r="O236" s="256"/>
      <c r="P236" s="252" t="s">
        <v>406</v>
      </c>
      <c r="Q236" s="253" t="str">
        <f>IFERROR(VLOOKUP(O236,CategoryLog!$A$2:$D$550,3,FALSE),"")</f>
        <v/>
      </c>
      <c r="R236" s="184"/>
      <c r="S236" s="98"/>
      <c r="T236" s="253" t="str">
        <f>IFERROR(VLOOKUP(R236,CategoryLog!$A$2:$D$550,3,FALSE),"")</f>
        <v/>
      </c>
      <c r="U236" s="184" t="s">
        <v>1509</v>
      </c>
      <c r="V236" s="98" t="s">
        <v>1308</v>
      </c>
      <c r="W236" s="252"/>
      <c r="X236" s="253" t="str">
        <f>IFERROR(VLOOKUP(U236,CategoryLog!$A$2:$D$550,3,FALSE),"")</f>
        <v/>
      </c>
      <c r="Y236" s="257"/>
      <c r="Z236" s="259"/>
      <c r="AA236" s="259"/>
      <c r="AB236" s="275"/>
      <c r="AC236" s="275"/>
      <c r="AD236" s="305"/>
      <c r="AE236" s="305"/>
      <c r="AF236" s="275"/>
      <c r="AG236" s="307">
        <v>0</v>
      </c>
      <c r="AH236" s="272"/>
      <c r="AI236" s="273"/>
      <c r="AJ236" s="274"/>
      <c r="AK236" s="274"/>
      <c r="AL236" s="273"/>
      <c r="AM236" s="273"/>
      <c r="AN236" s="273"/>
      <c r="AO236" s="274"/>
      <c r="AP236" s="273"/>
      <c r="AQ236" s="273"/>
      <c r="AR236" s="276" t="s">
        <v>615</v>
      </c>
      <c r="AS236" s="266"/>
      <c r="AT236" s="266"/>
      <c r="AU236" s="266"/>
      <c r="AV236" s="267" t="str">
        <f t="shared" si="14"/>
        <v>n/a</v>
      </c>
      <c r="AW236" s="209">
        <v>228</v>
      </c>
      <c r="AX236" s="209">
        <v>228</v>
      </c>
      <c r="AY236" s="210">
        <f>MATCH(A236,'Original Order'!$A$2:$A$317,0)</f>
        <v>228</v>
      </c>
      <c r="AZ236" s="210">
        <f t="shared" si="16"/>
        <v>0</v>
      </c>
    </row>
    <row r="237" spans="1:52" ht="36">
      <c r="A237" s="268" t="s">
        <v>830</v>
      </c>
      <c r="B237" s="251">
        <f t="shared" si="13"/>
        <v>9.06</v>
      </c>
      <c r="C237" s="533" t="s">
        <v>83</v>
      </c>
      <c r="D237" s="466"/>
      <c r="E237" s="470"/>
      <c r="F237" s="495"/>
      <c r="G237" s="495"/>
      <c r="H237" s="495"/>
      <c r="I237" s="495"/>
      <c r="J237" s="548"/>
      <c r="K237" s="495"/>
      <c r="L237" s="288" t="s">
        <v>927</v>
      </c>
      <c r="M237" s="252">
        <v>0</v>
      </c>
      <c r="N237" s="253">
        <f>IFERROR(VLOOKUP(L237,CategoryLog!$A$2:$D$550,3,FALSE),"")</f>
        <v>9.06</v>
      </c>
      <c r="O237" s="256"/>
      <c r="P237" s="252" t="s">
        <v>406</v>
      </c>
      <c r="Q237" s="253" t="str">
        <f>IFERROR(VLOOKUP(O237,CategoryLog!$A$2:$D$550,3,FALSE),"")</f>
        <v/>
      </c>
      <c r="R237" s="310"/>
      <c r="S237" s="252" t="s">
        <v>406</v>
      </c>
      <c r="T237" s="253" t="str">
        <f>IFERROR(VLOOKUP(R237,CategoryLog!$A$2:$D$550,3,FALSE),"")</f>
        <v/>
      </c>
      <c r="U237" s="290"/>
      <c r="V237" s="252" t="s">
        <v>406</v>
      </c>
      <c r="W237" s="291"/>
      <c r="X237" s="253" t="str">
        <f>IFERROR(VLOOKUP(U237,CategoryLog!$A$2:$D$550,3,FALSE),"")</f>
        <v/>
      </c>
      <c r="Y237" s="257"/>
      <c r="Z237" s="311"/>
      <c r="AA237" s="292"/>
      <c r="AB237" s="275"/>
      <c r="AC237" s="283"/>
      <c r="AD237" s="312"/>
      <c r="AE237" s="312"/>
      <c r="AF237" s="283"/>
      <c r="AG237" s="341">
        <v>0</v>
      </c>
      <c r="AH237" s="281"/>
      <c r="AI237" s="282"/>
      <c r="AJ237" s="301"/>
      <c r="AK237" s="301"/>
      <c r="AL237" s="282"/>
      <c r="AM237" s="282"/>
      <c r="AN237" s="282"/>
      <c r="AO237" s="301"/>
      <c r="AP237" s="282"/>
      <c r="AQ237" s="282"/>
      <c r="AR237" s="295" t="s">
        <v>615</v>
      </c>
      <c r="AS237" s="266"/>
      <c r="AT237" s="266"/>
      <c r="AU237" s="266"/>
      <c r="AV237" s="267" t="str">
        <f t="shared" si="14"/>
        <v>n/a</v>
      </c>
      <c r="AW237" s="209">
        <v>229</v>
      </c>
      <c r="AX237" s="209">
        <v>229</v>
      </c>
      <c r="AY237" s="210">
        <f>MATCH(A237,'Original Order'!$A$2:$A$317,0)</f>
        <v>229</v>
      </c>
      <c r="AZ237" s="210">
        <f t="shared" si="16"/>
        <v>0</v>
      </c>
    </row>
    <row r="238" spans="1:52">
      <c r="A238" s="322" t="s">
        <v>409</v>
      </c>
      <c r="B238" s="251" t="str">
        <f t="shared" si="13"/>
        <v>none</v>
      </c>
      <c r="C238" s="533"/>
      <c r="D238" s="466"/>
      <c r="E238" s="470"/>
      <c r="F238" s="495"/>
      <c r="G238" s="495"/>
      <c r="H238" s="495"/>
      <c r="I238" s="495"/>
      <c r="J238" s="548"/>
      <c r="K238" s="495"/>
      <c r="L238" s="252"/>
      <c r="M238" s="252" t="s">
        <v>406</v>
      </c>
      <c r="N238" s="253" t="str">
        <f>IFERROR(VLOOKUP(L238,CategoryLog!$A$2:$D$550,3,FALSE),"")</f>
        <v/>
      </c>
      <c r="O238" s="254"/>
      <c r="P238" s="252" t="s">
        <v>406</v>
      </c>
      <c r="Q238" s="253" t="str">
        <f>IFERROR(VLOOKUP(O238,CategoryLog!$A$2:$D$550,3,FALSE),"")</f>
        <v/>
      </c>
      <c r="R238" s="255"/>
      <c r="S238" s="252" t="s">
        <v>406</v>
      </c>
      <c r="T238" s="253" t="str">
        <f>IFERROR(VLOOKUP(R238,CategoryLog!$A$2:$D$550,3,FALSE),"")</f>
        <v/>
      </c>
      <c r="U238" s="256"/>
      <c r="V238" s="252" t="s">
        <v>406</v>
      </c>
      <c r="W238" s="252"/>
      <c r="X238" s="253" t="str">
        <f>IFERROR(VLOOKUP(U238,CategoryLog!$A$2:$D$550,3,FALSE),"")</f>
        <v/>
      </c>
      <c r="Y238" s="257"/>
      <c r="Z238" s="259"/>
      <c r="AA238" s="259"/>
      <c r="AB238" s="275"/>
      <c r="AC238" s="329"/>
      <c r="AD238" s="330"/>
      <c r="AE238" s="330"/>
      <c r="AF238" s="329"/>
      <c r="AG238" s="331">
        <v>0</v>
      </c>
      <c r="AH238" s="319"/>
      <c r="AI238" s="320"/>
      <c r="AJ238" s="321"/>
      <c r="AK238" s="321"/>
      <c r="AL238" s="320"/>
      <c r="AM238" s="320"/>
      <c r="AN238" s="320"/>
      <c r="AO238" s="321"/>
      <c r="AP238" s="320"/>
      <c r="AQ238" s="320"/>
      <c r="AR238" s="276" t="s">
        <v>615</v>
      </c>
      <c r="AS238" s="266"/>
      <c r="AT238" s="266"/>
      <c r="AU238" s="266"/>
      <c r="AV238" s="267" t="str">
        <f t="shared" si="14"/>
        <v>n/a</v>
      </c>
      <c r="AW238" s="209">
        <v>230</v>
      </c>
      <c r="AX238" s="209">
        <v>230</v>
      </c>
      <c r="AY238" s="210">
        <f>MATCH(A238,'Original Order'!$A$2:$A$317,0)</f>
        <v>230</v>
      </c>
      <c r="AZ238" s="210">
        <f t="shared" si="16"/>
        <v>0</v>
      </c>
    </row>
    <row r="239" spans="1:52" ht="24">
      <c r="A239" s="268" t="s">
        <v>796</v>
      </c>
      <c r="B239" s="251">
        <f t="shared" si="13"/>
        <v>10.02</v>
      </c>
      <c r="C239" s="533" t="s">
        <v>83</v>
      </c>
      <c r="D239" s="466"/>
      <c r="E239" s="470"/>
      <c r="F239" s="495"/>
      <c r="G239" s="495"/>
      <c r="H239" s="495"/>
      <c r="I239" s="495"/>
      <c r="J239" s="549" t="s">
        <v>1575</v>
      </c>
      <c r="K239" s="497"/>
      <c r="L239" s="288" t="s">
        <v>944</v>
      </c>
      <c r="M239" s="252">
        <v>0</v>
      </c>
      <c r="N239" s="253">
        <f>IFERROR(VLOOKUP(L239,CategoryLog!$A$2:$D$550,3,FALSE),"")</f>
        <v>10.02</v>
      </c>
      <c r="O239" s="256"/>
      <c r="P239" s="252" t="s">
        <v>406</v>
      </c>
      <c r="Q239" s="253" t="str">
        <f>IFERROR(VLOOKUP(O239,CategoryLog!$A$2:$D$550,3,FALSE),"")</f>
        <v/>
      </c>
      <c r="R239" s="310"/>
      <c r="S239" s="252" t="s">
        <v>406</v>
      </c>
      <c r="T239" s="253" t="str">
        <f>IFERROR(VLOOKUP(R239,CategoryLog!$A$2:$D$550,3,FALSE),"")</f>
        <v/>
      </c>
      <c r="U239" s="290"/>
      <c r="V239" s="252" t="s">
        <v>406</v>
      </c>
      <c r="W239" s="291"/>
      <c r="X239" s="253" t="str">
        <f>IFERROR(VLOOKUP(U239,CategoryLog!$A$2:$D$550,3,FALSE),"")</f>
        <v/>
      </c>
      <c r="Y239" s="257"/>
      <c r="Z239" s="311"/>
      <c r="AA239" s="292"/>
      <c r="AB239" s="275"/>
      <c r="AC239" s="283"/>
      <c r="AD239" s="312"/>
      <c r="AE239" s="312"/>
      <c r="AF239" s="283" t="s">
        <v>996</v>
      </c>
      <c r="AG239" s="281">
        <v>1</v>
      </c>
      <c r="AH239" s="281"/>
      <c r="AI239" s="282"/>
      <c r="AJ239" s="301"/>
      <c r="AK239" s="301"/>
      <c r="AL239" s="282"/>
      <c r="AM239" s="282"/>
      <c r="AN239" s="282"/>
      <c r="AO239" s="301"/>
      <c r="AP239" s="282"/>
      <c r="AQ239" s="282"/>
      <c r="AR239" s="295" t="s">
        <v>610</v>
      </c>
      <c r="AS239" s="266"/>
      <c r="AT239" s="266"/>
      <c r="AU239" s="266"/>
      <c r="AV239" s="267" t="str">
        <f t="shared" si="14"/>
        <v>2018</v>
      </c>
      <c r="AW239" s="209">
        <v>231</v>
      </c>
      <c r="AX239" s="209">
        <v>231</v>
      </c>
      <c r="AY239" s="210">
        <f>MATCH(A239,'Original Order'!$A$2:$A$317,0)</f>
        <v>231</v>
      </c>
      <c r="AZ239" s="210">
        <f t="shared" si="16"/>
        <v>1</v>
      </c>
    </row>
    <row r="240" spans="1:52">
      <c r="A240" s="250" t="s">
        <v>69</v>
      </c>
      <c r="B240" s="251">
        <f t="shared" si="13"/>
        <v>10.02</v>
      </c>
      <c r="C240" s="533"/>
      <c r="D240" s="466"/>
      <c r="E240" s="470"/>
      <c r="F240" s="495"/>
      <c r="G240" s="495"/>
      <c r="H240" s="495"/>
      <c r="I240" s="495"/>
      <c r="J240" s="548"/>
      <c r="K240" s="495"/>
      <c r="L240" s="252" t="s">
        <v>282</v>
      </c>
      <c r="M240" s="252">
        <v>3</v>
      </c>
      <c r="N240" s="253">
        <f>IFERROR(VLOOKUP(L240,CategoryLog!$A$2:$D$550,3,FALSE),"")</f>
        <v>10.02</v>
      </c>
      <c r="O240" s="254" t="s">
        <v>414</v>
      </c>
      <c r="P240" s="252" t="s">
        <v>406</v>
      </c>
      <c r="Q240" s="253">
        <f>IFERROR(VLOOKUP(O240,CategoryLog!$A$2:$D$550,3,FALSE),"")</f>
        <v>10.02</v>
      </c>
      <c r="R240" s="255" t="s">
        <v>472</v>
      </c>
      <c r="S240" s="252" t="s">
        <v>406</v>
      </c>
      <c r="T240" s="253">
        <f>IFERROR(VLOOKUP(R240,CategoryLog!$A$2:$D$550,3,FALSE),"")</f>
        <v>10.02</v>
      </c>
      <c r="U240" s="256"/>
      <c r="V240" s="252" t="s">
        <v>406</v>
      </c>
      <c r="W240" s="252"/>
      <c r="X240" s="253" t="str">
        <f>IFERROR(VLOOKUP(U240,CategoryLog!$A$2:$D$550,3,FALSE),"")</f>
        <v/>
      </c>
      <c r="Y240" s="257"/>
      <c r="Z240" s="259"/>
      <c r="AA240" s="259"/>
      <c r="AB240" s="275"/>
      <c r="AC240" s="283" t="s">
        <v>1019</v>
      </c>
      <c r="AD240" s="283" t="s">
        <v>996</v>
      </c>
      <c r="AE240" s="312"/>
      <c r="AF240" s="283" t="s">
        <v>996</v>
      </c>
      <c r="AG240" s="281">
        <v>2</v>
      </c>
      <c r="AH240" s="281"/>
      <c r="AI240" s="282"/>
      <c r="AJ240" s="264" t="s">
        <v>1019</v>
      </c>
      <c r="AK240" s="282"/>
      <c r="AL240" s="282"/>
      <c r="AM240" s="282"/>
      <c r="AN240" s="282" t="s">
        <v>1019</v>
      </c>
      <c r="AO240" s="282"/>
      <c r="AP240" s="282"/>
      <c r="AQ240" s="282"/>
      <c r="AR240" s="254" t="s">
        <v>610</v>
      </c>
      <c r="AS240" s="266"/>
      <c r="AT240" s="266"/>
      <c r="AU240" s="266"/>
      <c r="AV240" s="267" t="str">
        <f t="shared" si="14"/>
        <v>2018</v>
      </c>
      <c r="AW240" s="209">
        <v>232</v>
      </c>
      <c r="AX240" s="209">
        <v>272</v>
      </c>
      <c r="AY240" s="210">
        <f>MATCH(A240,'Original Order'!$A$2:$A$317,0)</f>
        <v>232</v>
      </c>
      <c r="AZ240" s="210">
        <f t="shared" si="16"/>
        <v>2</v>
      </c>
    </row>
    <row r="241" spans="1:52">
      <c r="A241" s="268" t="s">
        <v>493</v>
      </c>
      <c r="B241" s="251" t="str">
        <f t="shared" si="13"/>
        <v>none</v>
      </c>
      <c r="C241" s="533" t="s">
        <v>333</v>
      </c>
      <c r="D241" s="466"/>
      <c r="E241" s="470"/>
      <c r="F241" s="495"/>
      <c r="G241" s="495"/>
      <c r="H241" s="495"/>
      <c r="I241" s="495"/>
      <c r="J241" s="548"/>
      <c r="K241" s="495"/>
      <c r="L241" s="288"/>
      <c r="M241" s="252" t="s">
        <v>406</v>
      </c>
      <c r="N241" s="253" t="str">
        <f>IFERROR(VLOOKUP(L241,CategoryLog!$A$2:$D$550,3,FALSE),"")</f>
        <v/>
      </c>
      <c r="O241" s="256"/>
      <c r="P241" s="252" t="s">
        <v>406</v>
      </c>
      <c r="Q241" s="253" t="str">
        <f>IFERROR(VLOOKUP(O241,CategoryLog!$A$2:$D$550,3,FALSE),"")</f>
        <v/>
      </c>
      <c r="R241" s="298" t="s">
        <v>492</v>
      </c>
      <c r="S241" s="252">
        <v>0.1</v>
      </c>
      <c r="T241" s="253" t="str">
        <f>IFERROR(VLOOKUP(R241,CategoryLog!$A$2:$D$550,3,FALSE),"")</f>
        <v/>
      </c>
      <c r="U241" s="276"/>
      <c r="V241" s="252" t="s">
        <v>406</v>
      </c>
      <c r="W241" s="288"/>
      <c r="X241" s="253" t="str">
        <f>IFERROR(VLOOKUP(U241,CategoryLog!$A$2:$D$550,3,FALSE),"")</f>
        <v/>
      </c>
      <c r="Y241" s="257"/>
      <c r="Z241" s="274"/>
      <c r="AA241" s="274"/>
      <c r="AB241" s="275"/>
      <c r="AC241" s="275"/>
      <c r="AD241" s="275"/>
      <c r="AE241" s="340"/>
      <c r="AF241" s="275"/>
      <c r="AG241" s="307">
        <v>0</v>
      </c>
      <c r="AH241" s="272"/>
      <c r="AI241" s="273"/>
      <c r="AJ241" s="294"/>
      <c r="AK241" s="273"/>
      <c r="AL241" s="273"/>
      <c r="AM241" s="273"/>
      <c r="AN241" s="273"/>
      <c r="AO241" s="273"/>
      <c r="AP241" s="273"/>
      <c r="AQ241" s="273"/>
      <c r="AR241" s="295" t="s">
        <v>610</v>
      </c>
      <c r="AS241" s="266"/>
      <c r="AT241" s="266"/>
      <c r="AU241" s="266"/>
      <c r="AV241" s="267" t="str">
        <f t="shared" si="14"/>
        <v>n/a</v>
      </c>
      <c r="AW241" s="209">
        <v>233</v>
      </c>
      <c r="AX241" s="209">
        <v>233</v>
      </c>
      <c r="AY241" s="210">
        <f>MATCH(A241,'Original Order'!$A$2:$A$317,0)</f>
        <v>233</v>
      </c>
      <c r="AZ241" s="210">
        <f t="shared" si="16"/>
        <v>0</v>
      </c>
    </row>
    <row r="242" spans="1:52">
      <c r="A242" s="250" t="s">
        <v>190</v>
      </c>
      <c r="B242" s="251" t="str">
        <f t="shared" si="13"/>
        <v>10.10</v>
      </c>
      <c r="C242" s="533" t="s">
        <v>83</v>
      </c>
      <c r="D242" s="466"/>
      <c r="E242" s="470"/>
      <c r="F242" s="495"/>
      <c r="G242" s="495"/>
      <c r="H242" s="495"/>
      <c r="I242" s="495"/>
      <c r="J242" s="548"/>
      <c r="K242" s="495"/>
      <c r="L242" s="252" t="s">
        <v>386</v>
      </c>
      <c r="M242" s="252">
        <v>0</v>
      </c>
      <c r="N242" s="253" t="str">
        <f>IFERROR(VLOOKUP(L242,CategoryLog!$A$2:$D$550,3,FALSE),"")</f>
        <v>10.10</v>
      </c>
      <c r="O242" s="256"/>
      <c r="P242" s="252" t="s">
        <v>406</v>
      </c>
      <c r="Q242" s="253" t="str">
        <f>IFERROR(VLOOKUP(O242,CategoryLog!$A$2:$D$550,3,FALSE),"")</f>
        <v/>
      </c>
      <c r="R242" s="255"/>
      <c r="S242" s="252" t="s">
        <v>406</v>
      </c>
      <c r="T242" s="253" t="str">
        <f>IFERROR(VLOOKUP(R242,CategoryLog!$A$2:$D$550,3,FALSE),"")</f>
        <v/>
      </c>
      <c r="U242" s="256"/>
      <c r="V242" s="252" t="s">
        <v>406</v>
      </c>
      <c r="W242" s="252"/>
      <c r="X242" s="253" t="str">
        <f>IFERROR(VLOOKUP(U242,CategoryLog!$A$2:$D$550,3,FALSE),"")</f>
        <v/>
      </c>
      <c r="Y242" s="257"/>
      <c r="Z242" s="259"/>
      <c r="AA242" s="259"/>
      <c r="AB242" s="275"/>
      <c r="AC242" s="283"/>
      <c r="AD242" s="312"/>
      <c r="AE242" s="312"/>
      <c r="AF242" s="283" t="s">
        <v>996</v>
      </c>
      <c r="AG242" s="281">
        <v>1</v>
      </c>
      <c r="AH242" s="281"/>
      <c r="AI242" s="282"/>
      <c r="AJ242" s="301"/>
      <c r="AK242" s="301"/>
      <c r="AL242" s="282"/>
      <c r="AM242" s="282"/>
      <c r="AN242" s="282"/>
      <c r="AO242" s="301"/>
      <c r="AP242" s="282"/>
      <c r="AQ242" s="282"/>
      <c r="AR242" s="254" t="s">
        <v>610</v>
      </c>
      <c r="AS242" s="266"/>
      <c r="AT242" s="266"/>
      <c r="AU242" s="266"/>
      <c r="AV242" s="267" t="str">
        <f t="shared" si="14"/>
        <v>2018</v>
      </c>
      <c r="AW242" s="209">
        <v>234</v>
      </c>
      <c r="AX242" s="209">
        <v>234</v>
      </c>
      <c r="AY242" s="210">
        <f>MATCH(A242,'Original Order'!$A$2:$A$317,0)</f>
        <v>234</v>
      </c>
      <c r="AZ242" s="210">
        <f t="shared" si="16"/>
        <v>1</v>
      </c>
    </row>
    <row r="243" spans="1:52">
      <c r="A243" s="268" t="s">
        <v>507</v>
      </c>
      <c r="B243" s="251">
        <f t="shared" si="13"/>
        <v>6.07</v>
      </c>
      <c r="C243" s="533"/>
      <c r="D243" s="466"/>
      <c r="E243" s="470"/>
      <c r="F243" s="495"/>
      <c r="G243" s="495"/>
      <c r="H243" s="495"/>
      <c r="I243" s="495"/>
      <c r="J243" s="548"/>
      <c r="K243" s="495"/>
      <c r="L243" s="288"/>
      <c r="M243" s="252" t="s">
        <v>406</v>
      </c>
      <c r="N243" s="253" t="str">
        <f>IFERROR(VLOOKUP(L243,CategoryLog!$A$2:$D$550,3,FALSE),"")</f>
        <v/>
      </c>
      <c r="O243" s="256"/>
      <c r="P243" s="252" t="s">
        <v>406</v>
      </c>
      <c r="Q243" s="253" t="str">
        <f>IFERROR(VLOOKUP(O243,CategoryLog!$A$2:$D$550,3,FALSE),"")</f>
        <v/>
      </c>
      <c r="R243" s="298" t="s">
        <v>506</v>
      </c>
      <c r="S243" s="252" t="s">
        <v>406</v>
      </c>
      <c r="T243" s="253" t="str">
        <f>IFERROR(VLOOKUP(R243,CategoryLog!$A$2:$D$550,3,FALSE),"")</f>
        <v/>
      </c>
      <c r="U243" s="298" t="s">
        <v>1297</v>
      </c>
      <c r="V243" s="252" t="s">
        <v>1290</v>
      </c>
      <c r="W243" s="303" t="s">
        <v>1287</v>
      </c>
      <c r="X243" s="253">
        <f>IFERROR(VLOOKUP(U243,CategoryLog!$A$2:$D$550,3,FALSE),"")</f>
        <v>6.07</v>
      </c>
      <c r="Y243" s="257"/>
      <c r="Z243" s="258">
        <v>1</v>
      </c>
      <c r="AA243" s="274"/>
      <c r="AB243" s="269"/>
      <c r="AC243" s="269"/>
      <c r="AD243" s="269"/>
      <c r="AE243" s="299" t="s">
        <v>996</v>
      </c>
      <c r="AF243" s="269"/>
      <c r="AG243" s="271">
        <v>1</v>
      </c>
      <c r="AH243" s="272"/>
      <c r="AI243" s="273"/>
      <c r="AJ243" s="294"/>
      <c r="AK243" s="273"/>
      <c r="AL243" s="273" t="s">
        <v>1019</v>
      </c>
      <c r="AM243" s="273"/>
      <c r="AN243" s="273"/>
      <c r="AO243" s="273"/>
      <c r="AP243" s="273" t="s">
        <v>1019</v>
      </c>
      <c r="AQ243" s="273"/>
      <c r="AR243" s="295" t="s">
        <v>614</v>
      </c>
      <c r="AS243" s="266"/>
      <c r="AT243" s="266"/>
      <c r="AU243" s="266"/>
      <c r="AV243" s="267" t="str">
        <f t="shared" si="14"/>
        <v>2017</v>
      </c>
      <c r="AW243" s="209">
        <v>235</v>
      </c>
      <c r="AX243" s="209">
        <v>235</v>
      </c>
      <c r="AY243" s="210">
        <f>MATCH(A243,'Original Order'!$A$2:$A$317,0)</f>
        <v>235</v>
      </c>
      <c r="AZ243" s="210" t="s">
        <v>1336</v>
      </c>
    </row>
    <row r="244" spans="1:52">
      <c r="A244" s="250" t="s">
        <v>332</v>
      </c>
      <c r="B244" s="251">
        <f t="shared" si="13"/>
        <v>10.029999999999999</v>
      </c>
      <c r="C244" s="533" t="s">
        <v>83</v>
      </c>
      <c r="D244" s="466"/>
      <c r="E244" s="470"/>
      <c r="F244" s="495"/>
      <c r="G244" s="495"/>
      <c r="H244" s="495"/>
      <c r="I244" s="495"/>
      <c r="J244" s="548"/>
      <c r="K244" s="495"/>
      <c r="L244" s="288" t="s">
        <v>284</v>
      </c>
      <c r="M244" s="252">
        <v>3</v>
      </c>
      <c r="N244" s="253">
        <f>IFERROR(VLOOKUP(L244,CategoryLog!$A$2:$D$550,3,FALSE),"")</f>
        <v>10.029999999999999</v>
      </c>
      <c r="O244" s="254"/>
      <c r="P244" s="252" t="s">
        <v>406</v>
      </c>
      <c r="Q244" s="253" t="str">
        <f>IFERROR(VLOOKUP(O244,CategoryLog!$A$2:$D$550,3,FALSE),"")</f>
        <v/>
      </c>
      <c r="R244" s="255"/>
      <c r="S244" s="252" t="s">
        <v>406</v>
      </c>
      <c r="T244" s="253" t="str">
        <f>IFERROR(VLOOKUP(R244,CategoryLog!$A$2:$D$550,3,FALSE),"")</f>
        <v/>
      </c>
      <c r="U244" s="256"/>
      <c r="V244" s="252" t="s">
        <v>406</v>
      </c>
      <c r="W244" s="252"/>
      <c r="X244" s="253" t="str">
        <f>IFERROR(VLOOKUP(U244,CategoryLog!$A$2:$D$550,3,FALSE),"")</f>
        <v/>
      </c>
      <c r="Y244" s="257"/>
      <c r="Z244" s="259"/>
      <c r="AA244" s="259"/>
      <c r="AB244" s="275"/>
      <c r="AC244" s="283"/>
      <c r="AD244" s="312"/>
      <c r="AE244" s="312"/>
      <c r="AF244" s="283"/>
      <c r="AG244" s="341">
        <v>0</v>
      </c>
      <c r="AH244" s="281"/>
      <c r="AI244" s="282"/>
      <c r="AJ244" s="301"/>
      <c r="AK244" s="301"/>
      <c r="AL244" s="282"/>
      <c r="AM244" s="282"/>
      <c r="AN244" s="282"/>
      <c r="AO244" s="301"/>
      <c r="AP244" s="282"/>
      <c r="AQ244" s="282"/>
      <c r="AR244" s="254" t="s">
        <v>610</v>
      </c>
      <c r="AS244" s="266"/>
      <c r="AT244" s="266"/>
      <c r="AU244" s="266"/>
      <c r="AV244" s="267" t="str">
        <f t="shared" si="14"/>
        <v>n/a</v>
      </c>
      <c r="AW244" s="209">
        <v>236</v>
      </c>
      <c r="AX244" s="209">
        <v>236</v>
      </c>
      <c r="AY244" s="210">
        <f>MATCH(A244,'Original Order'!$A$2:$A$317,0)</f>
        <v>236</v>
      </c>
      <c r="AZ244" s="210">
        <f t="shared" ref="AZ244:AZ250" si="17">AG244</f>
        <v>0</v>
      </c>
    </row>
    <row r="245" spans="1:52" ht="18" customHeight="1">
      <c r="A245" s="268" t="s">
        <v>509</v>
      </c>
      <c r="B245" s="251">
        <f t="shared" si="13"/>
        <v>10.08</v>
      </c>
      <c r="C245" s="533"/>
      <c r="D245" s="466"/>
      <c r="E245" s="470"/>
      <c r="F245" s="495"/>
      <c r="G245" s="495"/>
      <c r="H245" s="495"/>
      <c r="I245" s="495"/>
      <c r="J245" s="548"/>
      <c r="K245" s="495"/>
      <c r="L245" s="288"/>
      <c r="M245" s="252" t="s">
        <v>406</v>
      </c>
      <c r="N245" s="253" t="str">
        <f>IFERROR(VLOOKUP(L245,CategoryLog!$A$2:$D$550,3,FALSE),"")</f>
        <v/>
      </c>
      <c r="O245" s="256"/>
      <c r="P245" s="252" t="s">
        <v>406</v>
      </c>
      <c r="Q245" s="253" t="str">
        <f>IFERROR(VLOOKUP(O245,CategoryLog!$A$2:$D$550,3,FALSE),"")</f>
        <v/>
      </c>
      <c r="R245" s="298" t="s">
        <v>508</v>
      </c>
      <c r="S245" s="252">
        <v>2</v>
      </c>
      <c r="T245" s="253" t="str">
        <f>IFERROR(VLOOKUP(R245,CategoryLog!$A$2:$D$550,3,FALSE),"")</f>
        <v/>
      </c>
      <c r="U245" s="298" t="s">
        <v>1433</v>
      </c>
      <c r="V245" s="252" t="s">
        <v>1444</v>
      </c>
      <c r="W245" s="303" t="s">
        <v>1444</v>
      </c>
      <c r="X245" s="253">
        <f>IFERROR(VLOOKUP(U245,CategoryLog!$A$2:$D$550,3,FALSE),"")</f>
        <v>10.08</v>
      </c>
      <c r="Y245" s="257"/>
      <c r="Z245" s="274"/>
      <c r="AA245" s="274"/>
      <c r="AB245" s="275"/>
      <c r="AC245" s="275"/>
      <c r="AD245" s="275"/>
      <c r="AE245" s="368" t="s">
        <v>1065</v>
      </c>
      <c r="AF245" s="275"/>
      <c r="AG245" s="272">
        <v>1</v>
      </c>
      <c r="AH245" s="272"/>
      <c r="AI245" s="273"/>
      <c r="AJ245" s="294"/>
      <c r="AK245" s="273"/>
      <c r="AL245" s="273" t="s">
        <v>1019</v>
      </c>
      <c r="AM245" s="273"/>
      <c r="AN245" s="273"/>
      <c r="AO245" s="273"/>
      <c r="AP245" s="273" t="s">
        <v>1019</v>
      </c>
      <c r="AQ245" s="273"/>
      <c r="AR245" s="295" t="s">
        <v>610</v>
      </c>
      <c r="AS245" s="266"/>
      <c r="AT245" s="266"/>
      <c r="AU245" s="369" t="s">
        <v>1068</v>
      </c>
      <c r="AV245" s="267" t="str">
        <f t="shared" si="14"/>
        <v>2018</v>
      </c>
      <c r="AW245" s="209">
        <v>237</v>
      </c>
      <c r="AX245" s="209">
        <v>237</v>
      </c>
      <c r="AY245" s="210">
        <f>MATCH(A245,'Original Order'!$A$2:$A$317,0)</f>
        <v>237</v>
      </c>
      <c r="AZ245" s="210">
        <f t="shared" si="17"/>
        <v>1</v>
      </c>
    </row>
    <row r="246" spans="1:52" ht="24">
      <c r="A246" s="268" t="s">
        <v>521</v>
      </c>
      <c r="B246" s="251" t="str">
        <f t="shared" si="13"/>
        <v>none</v>
      </c>
      <c r="C246" s="533" t="s">
        <v>333</v>
      </c>
      <c r="D246" s="466"/>
      <c r="E246" s="470"/>
      <c r="F246" s="495"/>
      <c r="G246" s="495"/>
      <c r="H246" s="495"/>
      <c r="I246" s="495"/>
      <c r="J246" s="548"/>
      <c r="K246" s="495"/>
      <c r="L246" s="288"/>
      <c r="M246" s="252" t="s">
        <v>406</v>
      </c>
      <c r="N246" s="253" t="str">
        <f>IFERROR(VLOOKUP(L246,CategoryLog!$A$2:$D$550,3,FALSE),"")</f>
        <v/>
      </c>
      <c r="O246" s="256"/>
      <c r="P246" s="252" t="s">
        <v>406</v>
      </c>
      <c r="Q246" s="253" t="str">
        <f>IFERROR(VLOOKUP(O246,CategoryLog!$A$2:$D$550,3,FALSE),"")</f>
        <v/>
      </c>
      <c r="R246" s="298" t="s">
        <v>520</v>
      </c>
      <c r="S246" s="252">
        <v>0</v>
      </c>
      <c r="T246" s="253" t="str">
        <f>IFERROR(VLOOKUP(R246,CategoryLog!$A$2:$D$550,3,FALSE),"")</f>
        <v/>
      </c>
      <c r="U246" s="276"/>
      <c r="V246" s="252" t="s">
        <v>406</v>
      </c>
      <c r="W246" s="288"/>
      <c r="X246" s="253" t="str">
        <f>IFERROR(VLOOKUP(U246,CategoryLog!$A$2:$D$550,3,FALSE),"")</f>
        <v/>
      </c>
      <c r="Y246" s="257"/>
      <c r="Z246" s="274"/>
      <c r="AA246" s="274"/>
      <c r="AB246" s="275"/>
      <c r="AC246" s="275"/>
      <c r="AD246" s="275"/>
      <c r="AE246" s="340"/>
      <c r="AF246" s="275"/>
      <c r="AG246" s="307">
        <v>0</v>
      </c>
      <c r="AH246" s="272"/>
      <c r="AI246" s="273"/>
      <c r="AJ246" s="294"/>
      <c r="AK246" s="273"/>
      <c r="AL246" s="273"/>
      <c r="AM246" s="273"/>
      <c r="AN246" s="273"/>
      <c r="AO246" s="273"/>
      <c r="AP246" s="273"/>
      <c r="AQ246" s="273"/>
      <c r="AR246" s="295" t="s">
        <v>610</v>
      </c>
      <c r="AS246" s="266"/>
      <c r="AT246" s="266"/>
      <c r="AU246" s="266"/>
      <c r="AV246" s="267" t="str">
        <f t="shared" si="14"/>
        <v>n/a</v>
      </c>
      <c r="AW246" s="209">
        <v>238</v>
      </c>
      <c r="AX246" s="209">
        <v>238</v>
      </c>
      <c r="AY246" s="210">
        <f>MATCH(A246,'Original Order'!$A$2:$A$317,0)</f>
        <v>238</v>
      </c>
      <c r="AZ246" s="210">
        <f t="shared" si="17"/>
        <v>0</v>
      </c>
    </row>
    <row r="247" spans="1:52">
      <c r="A247" s="250" t="s">
        <v>850</v>
      </c>
      <c r="B247" s="251">
        <f t="shared" si="13"/>
        <v>10.050000000000001</v>
      </c>
      <c r="C247" s="533" t="s">
        <v>170</v>
      </c>
      <c r="D247" s="466"/>
      <c r="E247" s="470"/>
      <c r="F247" s="495"/>
      <c r="G247" s="495"/>
      <c r="H247" s="495"/>
      <c r="I247" s="495"/>
      <c r="J247" s="548"/>
      <c r="K247" s="495"/>
      <c r="L247" s="288"/>
      <c r="M247" s="252" t="s">
        <v>406</v>
      </c>
      <c r="N247" s="253" t="str">
        <f>IFERROR(VLOOKUP(L247,CategoryLog!$A$2:$D$550,3,FALSE),"")</f>
        <v/>
      </c>
      <c r="O247" s="289" t="s">
        <v>849</v>
      </c>
      <c r="P247" s="252" t="s">
        <v>406</v>
      </c>
      <c r="Q247" s="253">
        <f>IFERROR(VLOOKUP(O247,CategoryLog!$A$2:$D$550,3,FALSE),"")</f>
        <v>10.050000000000001</v>
      </c>
      <c r="R247" s="310"/>
      <c r="S247" s="252" t="s">
        <v>406</v>
      </c>
      <c r="T247" s="253" t="str">
        <f>IFERROR(VLOOKUP(R247,CategoryLog!$A$2:$D$550,3,FALSE),"")</f>
        <v/>
      </c>
      <c r="U247" s="290"/>
      <c r="V247" s="252" t="s">
        <v>406</v>
      </c>
      <c r="W247" s="291"/>
      <c r="X247" s="253" t="str">
        <f>IFERROR(VLOOKUP(U247,CategoryLog!$A$2:$D$550,3,FALSE),"")</f>
        <v/>
      </c>
      <c r="Y247" s="257"/>
      <c r="Z247" s="311"/>
      <c r="AA247" s="292"/>
      <c r="AB247" s="275"/>
      <c r="AC247" s="283" t="s">
        <v>996</v>
      </c>
      <c r="AD247" s="312"/>
      <c r="AE247" s="312"/>
      <c r="AF247" s="283"/>
      <c r="AG247" s="281">
        <v>1</v>
      </c>
      <c r="AH247" s="281"/>
      <c r="AI247" s="282"/>
      <c r="AJ247" s="264" t="s">
        <v>1019</v>
      </c>
      <c r="AK247" s="301"/>
      <c r="AL247" s="282"/>
      <c r="AM247" s="282"/>
      <c r="AN247" s="282" t="s">
        <v>1019</v>
      </c>
      <c r="AO247" s="301"/>
      <c r="AP247" s="282"/>
      <c r="AQ247" s="282"/>
      <c r="AR247" s="295" t="s">
        <v>610</v>
      </c>
      <c r="AS247" s="266"/>
      <c r="AT247" s="266"/>
      <c r="AU247" s="266"/>
      <c r="AV247" s="267" t="str">
        <f t="shared" si="14"/>
        <v>2018</v>
      </c>
      <c r="AW247" s="209">
        <v>239</v>
      </c>
      <c r="AX247" s="209">
        <v>38</v>
      </c>
      <c r="AY247" s="210">
        <f>MATCH(A247,'Original Order'!$A$2:$A$317,0)</f>
        <v>239</v>
      </c>
      <c r="AZ247" s="210">
        <f t="shared" si="17"/>
        <v>1</v>
      </c>
    </row>
    <row r="248" spans="1:52">
      <c r="A248" s="322" t="s">
        <v>70</v>
      </c>
      <c r="B248" s="251">
        <f t="shared" si="13"/>
        <v>10.01</v>
      </c>
      <c r="C248" s="533" t="s">
        <v>83</v>
      </c>
      <c r="D248" s="466"/>
      <c r="E248" s="470"/>
      <c r="F248" s="495"/>
      <c r="G248" s="495"/>
      <c r="H248" s="495"/>
      <c r="I248" s="495"/>
      <c r="J248" s="548"/>
      <c r="K248" s="495"/>
      <c r="L248" s="288" t="s">
        <v>283</v>
      </c>
      <c r="M248" s="252" t="s">
        <v>406</v>
      </c>
      <c r="N248" s="253">
        <f>IFERROR(VLOOKUP(L248,CategoryLog!$A$2:$D$550,3,FALSE),"")</f>
        <v>10.01</v>
      </c>
      <c r="O248" s="254"/>
      <c r="P248" s="252" t="s">
        <v>406</v>
      </c>
      <c r="Q248" s="253" t="str">
        <f>IFERROR(VLOOKUP(O248,CategoryLog!$A$2:$D$550,3,FALSE),"")</f>
        <v/>
      </c>
      <c r="R248" s="255"/>
      <c r="S248" s="252" t="s">
        <v>406</v>
      </c>
      <c r="T248" s="253" t="str">
        <f>IFERROR(VLOOKUP(R248,CategoryLog!$A$2:$D$550,3,FALSE),"")</f>
        <v/>
      </c>
      <c r="U248" s="256"/>
      <c r="V248" s="252" t="s">
        <v>406</v>
      </c>
      <c r="W248" s="252"/>
      <c r="X248" s="253" t="str">
        <f>IFERROR(VLOOKUP(U248,CategoryLog!$A$2:$D$550,3,FALSE),"")</f>
        <v/>
      </c>
      <c r="Y248" s="257"/>
      <c r="Z248" s="259"/>
      <c r="AA248" s="259"/>
      <c r="AB248" s="275"/>
      <c r="AC248" s="275"/>
      <c r="AD248" s="340"/>
      <c r="AE248" s="340"/>
      <c r="AF248" s="275" t="s">
        <v>996</v>
      </c>
      <c r="AG248" s="272">
        <v>1</v>
      </c>
      <c r="AH248" s="272"/>
      <c r="AI248" s="273"/>
      <c r="AJ248" s="294"/>
      <c r="AK248" s="294"/>
      <c r="AL248" s="273"/>
      <c r="AM248" s="273"/>
      <c r="AN248" s="273"/>
      <c r="AO248" s="294"/>
      <c r="AP248" s="273"/>
      <c r="AQ248" s="273"/>
      <c r="AR248" s="323" t="s">
        <v>610</v>
      </c>
      <c r="AS248" s="266"/>
      <c r="AT248" s="266"/>
      <c r="AU248" s="266"/>
      <c r="AV248" s="267" t="str">
        <f t="shared" si="14"/>
        <v>2018</v>
      </c>
      <c r="AW248" s="209">
        <v>240</v>
      </c>
      <c r="AX248" s="209">
        <v>240</v>
      </c>
      <c r="AY248" s="210">
        <f>MATCH(A248,'Original Order'!$A$2:$A$317,0)</f>
        <v>240</v>
      </c>
      <c r="AZ248" s="210">
        <f t="shared" si="17"/>
        <v>1</v>
      </c>
    </row>
    <row r="249" spans="1:52">
      <c r="A249" s="250" t="s">
        <v>302</v>
      </c>
      <c r="B249" s="251">
        <f t="shared" si="13"/>
        <v>10.01</v>
      </c>
      <c r="C249" s="533"/>
      <c r="D249" s="466"/>
      <c r="E249" s="470"/>
      <c r="F249" s="495"/>
      <c r="G249" s="495"/>
      <c r="H249" s="495"/>
      <c r="I249" s="495"/>
      <c r="J249" s="548"/>
      <c r="K249" s="495"/>
      <c r="L249" s="252" t="s">
        <v>283</v>
      </c>
      <c r="M249" s="252" t="s">
        <v>406</v>
      </c>
      <c r="N249" s="253">
        <f>IFERROR(VLOOKUP(L249,CategoryLog!$A$2:$D$550,3,FALSE),"")</f>
        <v>10.01</v>
      </c>
      <c r="O249" s="254" t="s">
        <v>415</v>
      </c>
      <c r="P249" s="252" t="s">
        <v>406</v>
      </c>
      <c r="Q249" s="253">
        <f>IFERROR(VLOOKUP(O249,CategoryLog!$A$2:$D$550,3,FALSE),"")</f>
        <v>10.01</v>
      </c>
      <c r="R249" s="255"/>
      <c r="S249" s="252" t="s">
        <v>406</v>
      </c>
      <c r="T249" s="253" t="str">
        <f>IFERROR(VLOOKUP(R249,CategoryLog!$A$2:$D$550,3,FALSE),"")</f>
        <v/>
      </c>
      <c r="U249" s="256"/>
      <c r="V249" s="252" t="s">
        <v>406</v>
      </c>
      <c r="W249" s="252"/>
      <c r="X249" s="253" t="str">
        <f>IFERROR(VLOOKUP(U249,CategoryLog!$A$2:$D$550,3,FALSE),"")</f>
        <v/>
      </c>
      <c r="Y249" s="257"/>
      <c r="Z249" s="259"/>
      <c r="AA249" s="259"/>
      <c r="AB249" s="275"/>
      <c r="AC249" s="283" t="s">
        <v>1019</v>
      </c>
      <c r="AD249" s="312"/>
      <c r="AE249" s="312"/>
      <c r="AF249" s="283" t="s">
        <v>996</v>
      </c>
      <c r="AG249" s="281">
        <v>1</v>
      </c>
      <c r="AH249" s="281"/>
      <c r="AI249" s="282"/>
      <c r="AJ249" s="264" t="s">
        <v>1019</v>
      </c>
      <c r="AK249" s="301"/>
      <c r="AL249" s="282"/>
      <c r="AM249" s="282"/>
      <c r="AN249" s="282" t="s">
        <v>1019</v>
      </c>
      <c r="AO249" s="301"/>
      <c r="AP249" s="282"/>
      <c r="AQ249" s="282"/>
      <c r="AR249" s="254" t="s">
        <v>610</v>
      </c>
      <c r="AS249" s="266"/>
      <c r="AT249" s="266"/>
      <c r="AU249" s="266"/>
      <c r="AV249" s="267" t="str">
        <f t="shared" si="14"/>
        <v>2018</v>
      </c>
      <c r="AW249" s="209">
        <v>241</v>
      </c>
      <c r="AX249" s="209">
        <v>271</v>
      </c>
      <c r="AY249" s="210">
        <f>MATCH(A249,'Original Order'!$A$2:$A$317,0)</f>
        <v>241</v>
      </c>
      <c r="AZ249" s="210">
        <f t="shared" si="17"/>
        <v>1</v>
      </c>
    </row>
    <row r="250" spans="1:52">
      <c r="A250" s="370" t="s">
        <v>922</v>
      </c>
      <c r="B250" s="251">
        <f t="shared" si="13"/>
        <v>10.07</v>
      </c>
      <c r="C250" s="533" t="s">
        <v>170</v>
      </c>
      <c r="D250" s="466"/>
      <c r="E250" s="470"/>
      <c r="F250" s="495"/>
      <c r="G250" s="495"/>
      <c r="H250" s="495"/>
      <c r="I250" s="495"/>
      <c r="J250" s="548"/>
      <c r="K250" s="495"/>
      <c r="L250" s="288"/>
      <c r="M250" s="252" t="s">
        <v>406</v>
      </c>
      <c r="N250" s="253" t="str">
        <f>IFERROR(VLOOKUP(L250,CategoryLog!$A$2:$D$550,3,FALSE),"")</f>
        <v/>
      </c>
      <c r="O250" s="289" t="s">
        <v>921</v>
      </c>
      <c r="P250" s="252">
        <v>0</v>
      </c>
      <c r="Q250" s="253">
        <f>IFERROR(VLOOKUP(O250,CategoryLog!$A$2:$D$550,3,FALSE),"")</f>
        <v>10.07</v>
      </c>
      <c r="R250" s="310"/>
      <c r="S250" s="252" t="s">
        <v>406</v>
      </c>
      <c r="T250" s="253" t="str">
        <f>IFERROR(VLOOKUP(R250,CategoryLog!$A$2:$D$550,3,FALSE),"")</f>
        <v/>
      </c>
      <c r="U250" s="290"/>
      <c r="V250" s="252" t="s">
        <v>406</v>
      </c>
      <c r="W250" s="291"/>
      <c r="X250" s="253" t="str">
        <f>IFERROR(VLOOKUP(U250,CategoryLog!$A$2:$D$550,3,FALSE),"")</f>
        <v/>
      </c>
      <c r="Y250" s="366"/>
      <c r="Z250" s="371"/>
      <c r="AA250" s="372"/>
      <c r="AB250" s="275"/>
      <c r="AC250" s="283" t="s">
        <v>996</v>
      </c>
      <c r="AD250" s="312"/>
      <c r="AE250" s="312"/>
      <c r="AF250" s="283" t="s">
        <v>996</v>
      </c>
      <c r="AG250" s="281">
        <v>2</v>
      </c>
      <c r="AH250" s="281"/>
      <c r="AI250" s="282"/>
      <c r="AJ250" s="264" t="s">
        <v>1019</v>
      </c>
      <c r="AK250" s="301"/>
      <c r="AL250" s="282"/>
      <c r="AM250" s="282"/>
      <c r="AN250" s="282" t="s">
        <v>1019</v>
      </c>
      <c r="AO250" s="301"/>
      <c r="AP250" s="282"/>
      <c r="AQ250" s="282"/>
      <c r="AR250" s="295" t="s">
        <v>610</v>
      </c>
      <c r="AS250" s="266"/>
      <c r="AT250" s="266"/>
      <c r="AU250" s="266"/>
      <c r="AV250" s="267" t="str">
        <f t="shared" si="14"/>
        <v>2018</v>
      </c>
      <c r="AW250" s="209">
        <v>242</v>
      </c>
      <c r="AX250" s="209">
        <v>276</v>
      </c>
      <c r="AY250" s="210">
        <f>MATCH(A250,'Original Order'!$A$2:$A$317,0)</f>
        <v>242</v>
      </c>
      <c r="AZ250" s="210">
        <f t="shared" si="17"/>
        <v>2</v>
      </c>
    </row>
    <row r="251" spans="1:52">
      <c r="A251" s="567" t="s">
        <v>572</v>
      </c>
      <c r="B251" s="251">
        <f t="shared" si="13"/>
        <v>6.21</v>
      </c>
      <c r="C251" s="533"/>
      <c r="D251" s="466"/>
      <c r="E251" s="470"/>
      <c r="F251" s="495"/>
      <c r="G251" s="495"/>
      <c r="H251" s="495"/>
      <c r="I251" s="497" t="s">
        <v>1564</v>
      </c>
      <c r="J251" s="548"/>
      <c r="K251" s="497" t="s">
        <v>1616</v>
      </c>
      <c r="L251" s="288"/>
      <c r="M251" s="252" t="s">
        <v>406</v>
      </c>
      <c r="N251" s="253" t="str">
        <f>IFERROR(VLOOKUP(L251,CategoryLog!$A$2:$D$550,3,FALSE),"")</f>
        <v/>
      </c>
      <c r="O251" s="256"/>
      <c r="P251" s="252" t="s">
        <v>406</v>
      </c>
      <c r="Q251" s="253" t="str">
        <f>IFERROR(VLOOKUP(O251,CategoryLog!$A$2:$D$550,3,FALSE),"")</f>
        <v/>
      </c>
      <c r="R251" s="298" t="s">
        <v>571</v>
      </c>
      <c r="S251" s="252" t="s">
        <v>406</v>
      </c>
      <c r="T251" s="253" t="str">
        <f>IFERROR(VLOOKUP(R251,CategoryLog!$A$2:$D$550,3,FALSE),"")</f>
        <v/>
      </c>
      <c r="U251" s="298" t="s">
        <v>1320</v>
      </c>
      <c r="V251" s="252">
        <v>4</v>
      </c>
      <c r="W251" s="303" t="s">
        <v>1284</v>
      </c>
      <c r="X251" s="253">
        <f>IFERROR(VLOOKUP(U251,CategoryLog!$A$2:$D$550,3,FALSE),"")</f>
        <v>6.21</v>
      </c>
      <c r="Y251" s="366"/>
      <c r="Z251" s="258">
        <v>1</v>
      </c>
      <c r="AA251" s="374"/>
      <c r="AB251" s="269"/>
      <c r="AC251" s="269"/>
      <c r="AD251" s="269"/>
      <c r="AE251" s="299" t="s">
        <v>996</v>
      </c>
      <c r="AF251" s="269"/>
      <c r="AG251" s="271">
        <v>1</v>
      </c>
      <c r="AH251" s="272"/>
      <c r="AI251" s="273"/>
      <c r="AJ251" s="294"/>
      <c r="AK251" s="273"/>
      <c r="AL251" s="273" t="s">
        <v>996</v>
      </c>
      <c r="AM251" s="273"/>
      <c r="AN251" s="273"/>
      <c r="AO251" s="273"/>
      <c r="AP251" s="273" t="s">
        <v>1019</v>
      </c>
      <c r="AQ251" s="264" t="s">
        <v>1074</v>
      </c>
      <c r="AR251" s="295" t="s">
        <v>614</v>
      </c>
      <c r="AS251" s="266"/>
      <c r="AT251" s="266"/>
      <c r="AU251" s="266"/>
      <c r="AV251" s="267" t="str">
        <f t="shared" si="14"/>
        <v>2017</v>
      </c>
      <c r="AW251" s="209">
        <v>243</v>
      </c>
      <c r="AX251" s="209">
        <v>243</v>
      </c>
      <c r="AY251" s="210">
        <f>MATCH(A251,'Original Order'!$A$2:$A$317,0)</f>
        <v>243</v>
      </c>
      <c r="AZ251" s="210" t="s">
        <v>1336</v>
      </c>
    </row>
    <row r="252" spans="1:52" ht="24">
      <c r="A252" s="567" t="s">
        <v>574</v>
      </c>
      <c r="B252" s="251" t="str">
        <f t="shared" si="13"/>
        <v>6.10</v>
      </c>
      <c r="C252" s="533"/>
      <c r="D252" s="466"/>
      <c r="E252" s="470"/>
      <c r="F252" s="495"/>
      <c r="G252" s="495"/>
      <c r="H252" s="495"/>
      <c r="I252" s="495"/>
      <c r="J252" s="548"/>
      <c r="K252" s="497" t="s">
        <v>1617</v>
      </c>
      <c r="L252" s="288"/>
      <c r="M252" s="252" t="s">
        <v>406</v>
      </c>
      <c r="N252" s="253" t="str">
        <f>IFERROR(VLOOKUP(L252,CategoryLog!$A$2:$D$550,3,FALSE),"")</f>
        <v/>
      </c>
      <c r="O252" s="256"/>
      <c r="P252" s="252" t="s">
        <v>406</v>
      </c>
      <c r="Q252" s="253" t="str">
        <f>IFERROR(VLOOKUP(O252,CategoryLog!$A$2:$D$550,3,FALSE),"")</f>
        <v/>
      </c>
      <c r="R252" s="89" t="s">
        <v>573</v>
      </c>
      <c r="S252" s="252" t="s">
        <v>406</v>
      </c>
      <c r="T252" s="253" t="str">
        <f>IFERROR(VLOOKUP(R252,CategoryLog!$A$2:$D$550,3,FALSE),"")</f>
        <v/>
      </c>
      <c r="U252" s="89" t="s">
        <v>1304</v>
      </c>
      <c r="V252" s="252" t="s">
        <v>1295</v>
      </c>
      <c r="W252" s="303" t="s">
        <v>1295</v>
      </c>
      <c r="X252" s="253" t="str">
        <f>IFERROR(VLOOKUP(U252,CategoryLog!$A$2:$D$550,3,FALSE),"")</f>
        <v>6.10</v>
      </c>
      <c r="Y252" s="366"/>
      <c r="Z252" s="374"/>
      <c r="AA252" s="374"/>
      <c r="AB252" s="275"/>
      <c r="AC252" s="275"/>
      <c r="AD252" s="275" t="s">
        <v>996</v>
      </c>
      <c r="AE252" s="306" t="s">
        <v>996</v>
      </c>
      <c r="AF252" s="275"/>
      <c r="AG252" s="272">
        <v>2</v>
      </c>
      <c r="AH252" s="272"/>
      <c r="AI252" s="273"/>
      <c r="AJ252" s="294"/>
      <c r="AK252" s="273"/>
      <c r="AL252" s="273" t="s">
        <v>1019</v>
      </c>
      <c r="AM252" s="273"/>
      <c r="AN252" s="273"/>
      <c r="AO252" s="273"/>
      <c r="AP252" s="273" t="s">
        <v>1019</v>
      </c>
      <c r="AQ252" s="273"/>
      <c r="AR252" s="295" t="s">
        <v>614</v>
      </c>
      <c r="AS252" s="266"/>
      <c r="AT252" s="266"/>
      <c r="AU252" s="266"/>
      <c r="AV252" s="267" t="str">
        <f t="shared" si="14"/>
        <v>2018</v>
      </c>
      <c r="AW252" s="209">
        <v>244</v>
      </c>
      <c r="AX252" s="209">
        <v>244</v>
      </c>
      <c r="AY252" s="210">
        <f>MATCH(A252,'Original Order'!$A$2:$A$317,0)</f>
        <v>244</v>
      </c>
      <c r="AZ252" s="210">
        <f t="shared" ref="AZ252:AZ257" si="18">AG252</f>
        <v>2</v>
      </c>
    </row>
    <row r="253" spans="1:52">
      <c r="A253" s="370" t="s">
        <v>305</v>
      </c>
      <c r="B253" s="251">
        <f t="shared" si="13"/>
        <v>10.06</v>
      </c>
      <c r="C253" s="533"/>
      <c r="D253" s="466"/>
      <c r="E253" s="470"/>
      <c r="F253" s="495"/>
      <c r="G253" s="495"/>
      <c r="H253" s="495"/>
      <c r="I253" s="495"/>
      <c r="J253" s="549" t="s">
        <v>1585</v>
      </c>
      <c r="K253" s="497"/>
      <c r="L253" s="252" t="s">
        <v>285</v>
      </c>
      <c r="M253" s="252">
        <v>1</v>
      </c>
      <c r="N253" s="253">
        <f>IFERROR(VLOOKUP(L253,CategoryLog!$A$2:$D$550,3,FALSE),"")</f>
        <v>10.06</v>
      </c>
      <c r="O253" s="254" t="s">
        <v>416</v>
      </c>
      <c r="P253" s="252">
        <v>1</v>
      </c>
      <c r="Q253" s="253">
        <f>IFERROR(VLOOKUP(O253,CategoryLog!$A$2:$D$550,3,FALSE),"")</f>
        <v>10.06</v>
      </c>
      <c r="R253" s="255" t="s">
        <v>1077</v>
      </c>
      <c r="S253" s="252" t="s">
        <v>406</v>
      </c>
      <c r="T253" s="253">
        <f>IFERROR(VLOOKUP(R253,CategoryLog!$A$2:$D$550,3,FALSE),"")</f>
        <v>10.06</v>
      </c>
      <c r="U253" s="256"/>
      <c r="V253" s="252" t="s">
        <v>406</v>
      </c>
      <c r="W253" s="252"/>
      <c r="X253" s="253" t="str">
        <f>IFERROR(VLOOKUP(U253,CategoryLog!$A$2:$D$550,3,FALSE),"")</f>
        <v/>
      </c>
      <c r="Y253" s="366"/>
      <c r="Z253" s="367"/>
      <c r="AA253" s="367"/>
      <c r="AB253" s="275" t="s">
        <v>996</v>
      </c>
      <c r="AC253" s="283" t="s">
        <v>996</v>
      </c>
      <c r="AD253" s="312"/>
      <c r="AE253" s="312"/>
      <c r="AF253" s="283" t="s">
        <v>996</v>
      </c>
      <c r="AG253" s="281">
        <v>3</v>
      </c>
      <c r="AH253" s="281"/>
      <c r="AI253" s="282"/>
      <c r="AJ253" s="264" t="s">
        <v>1019</v>
      </c>
      <c r="AK253" s="301"/>
      <c r="AL253" s="282"/>
      <c r="AM253" s="282" t="s">
        <v>996</v>
      </c>
      <c r="AN253" s="282" t="s">
        <v>996</v>
      </c>
      <c r="AO253" s="301"/>
      <c r="AP253" s="282"/>
      <c r="AQ253" s="282" t="s">
        <v>1075</v>
      </c>
      <c r="AR253" s="254" t="s">
        <v>610</v>
      </c>
      <c r="AS253" s="266"/>
      <c r="AT253" s="266" t="s">
        <v>1057</v>
      </c>
      <c r="AU253" s="266"/>
      <c r="AV253" s="284" t="str">
        <f t="shared" si="14"/>
        <v>2018</v>
      </c>
      <c r="AW253" s="209">
        <v>245</v>
      </c>
      <c r="AX253" s="209">
        <v>270</v>
      </c>
      <c r="AY253" s="210">
        <f>MATCH(A253,'Original Order'!$A$2:$A$317,0)</f>
        <v>245</v>
      </c>
      <c r="AZ253" s="210">
        <f t="shared" si="18"/>
        <v>3</v>
      </c>
    </row>
    <row r="254" spans="1:52">
      <c r="A254" s="373" t="s">
        <v>593</v>
      </c>
      <c r="B254" s="251">
        <f t="shared" si="13"/>
        <v>6.22</v>
      </c>
      <c r="C254" s="533"/>
      <c r="D254" s="466"/>
      <c r="E254" s="470"/>
      <c r="F254" s="495"/>
      <c r="G254" s="495"/>
      <c r="H254" s="495"/>
      <c r="I254" s="495"/>
      <c r="J254" s="548"/>
      <c r="K254" s="495"/>
      <c r="L254" s="288"/>
      <c r="M254" s="252" t="s">
        <v>406</v>
      </c>
      <c r="N254" s="253" t="str">
        <f>IFERROR(VLOOKUP(L254,CategoryLog!$A$2:$D$550,3,FALSE),"")</f>
        <v/>
      </c>
      <c r="O254" s="289" t="s">
        <v>917</v>
      </c>
      <c r="P254" s="252">
        <v>6</v>
      </c>
      <c r="Q254" s="253">
        <f>IFERROR(VLOOKUP(O254,CategoryLog!$A$2:$D$550,3,FALSE),"")</f>
        <v>6.22</v>
      </c>
      <c r="R254" s="298" t="s">
        <v>592</v>
      </c>
      <c r="S254" s="252">
        <v>0</v>
      </c>
      <c r="T254" s="253">
        <f>IFERROR(VLOOKUP(R254,CategoryLog!$A$2:$D$550,3,FALSE),"")</f>
        <v>6.22</v>
      </c>
      <c r="U254" s="298" t="s">
        <v>1324</v>
      </c>
      <c r="V254" s="252">
        <v>3</v>
      </c>
      <c r="W254" s="303" t="s">
        <v>1292</v>
      </c>
      <c r="X254" s="253">
        <f>IFERROR(VLOOKUP(U254,CategoryLog!$A$2:$D$550,3,FALSE),"")</f>
        <v>6.22</v>
      </c>
      <c r="Y254" s="366"/>
      <c r="Z254" s="374"/>
      <c r="AA254" s="374"/>
      <c r="AB254" s="275"/>
      <c r="AC254" s="275" t="s">
        <v>996</v>
      </c>
      <c r="AD254" s="275"/>
      <c r="AE254" s="306" t="s">
        <v>996</v>
      </c>
      <c r="AF254" s="275"/>
      <c r="AG254" s="272">
        <v>2</v>
      </c>
      <c r="AH254" s="272"/>
      <c r="AI254" s="273"/>
      <c r="AJ254" s="264" t="s">
        <v>1019</v>
      </c>
      <c r="AK254" s="273"/>
      <c r="AL254" s="273" t="s">
        <v>996</v>
      </c>
      <c r="AM254" s="273"/>
      <c r="AN254" s="273" t="s">
        <v>1019</v>
      </c>
      <c r="AO254" s="273"/>
      <c r="AP254" s="273" t="s">
        <v>1019</v>
      </c>
      <c r="AQ254" s="264" t="s">
        <v>1074</v>
      </c>
      <c r="AR254" s="295" t="s">
        <v>614</v>
      </c>
      <c r="AS254" s="266"/>
      <c r="AT254" s="266"/>
      <c r="AU254" s="266"/>
      <c r="AV254" s="267" t="str">
        <f t="shared" si="14"/>
        <v>2018</v>
      </c>
      <c r="AW254" s="209">
        <v>246</v>
      </c>
      <c r="AX254" s="209">
        <v>267</v>
      </c>
      <c r="AY254" s="210">
        <f>MATCH(A254,'Original Order'!$A$2:$A$317,0)</f>
        <v>246</v>
      </c>
      <c r="AZ254" s="210">
        <f t="shared" si="18"/>
        <v>2</v>
      </c>
    </row>
    <row r="255" spans="1:52">
      <c r="A255" s="373" t="s">
        <v>367</v>
      </c>
      <c r="B255" s="251" t="str">
        <f t="shared" si="13"/>
        <v>none</v>
      </c>
      <c r="C255" s="533"/>
      <c r="D255" s="466"/>
      <c r="E255" s="470"/>
      <c r="F255" s="495"/>
      <c r="G255" s="495"/>
      <c r="H255" s="495"/>
      <c r="I255" s="495"/>
      <c r="J255" s="548"/>
      <c r="K255" s="495"/>
      <c r="L255" s="252"/>
      <c r="M255" s="252" t="s">
        <v>406</v>
      </c>
      <c r="N255" s="253" t="str">
        <f>IFERROR(VLOOKUP(L255,CategoryLog!$A$2:$D$550,3,FALSE),"")</f>
        <v/>
      </c>
      <c r="O255" s="256"/>
      <c r="P255" s="252" t="s">
        <v>406</v>
      </c>
      <c r="Q255" s="253" t="str">
        <f>IFERROR(VLOOKUP(O255,CategoryLog!$A$2:$D$550,3,FALSE),"")</f>
        <v/>
      </c>
      <c r="R255" s="255"/>
      <c r="S255" s="252" t="s">
        <v>406</v>
      </c>
      <c r="T255" s="253" t="str">
        <f>IFERROR(VLOOKUP(R255,CategoryLog!$A$2:$D$550,3,FALSE),"")</f>
        <v/>
      </c>
      <c r="U255" s="256"/>
      <c r="V255" s="252" t="s">
        <v>406</v>
      </c>
      <c r="W255" s="252"/>
      <c r="X255" s="253" t="str">
        <f>IFERROR(VLOOKUP(U255,CategoryLog!$A$2:$D$550,3,FALSE),"")</f>
        <v/>
      </c>
      <c r="Y255" s="366"/>
      <c r="Z255" s="367"/>
      <c r="AA255" s="367"/>
      <c r="AB255" s="275"/>
      <c r="AC255" s="275"/>
      <c r="AD255" s="305"/>
      <c r="AE255" s="305"/>
      <c r="AF255" s="275"/>
      <c r="AG255" s="307">
        <v>0</v>
      </c>
      <c r="AH255" s="272"/>
      <c r="AI255" s="273"/>
      <c r="AJ255" s="274"/>
      <c r="AK255" s="274"/>
      <c r="AL255" s="273"/>
      <c r="AM255" s="273"/>
      <c r="AN255" s="273"/>
      <c r="AO255" s="274"/>
      <c r="AP255" s="273"/>
      <c r="AQ255" s="273"/>
      <c r="AR255" s="276" t="s">
        <v>610</v>
      </c>
      <c r="AS255" s="266"/>
      <c r="AT255" s="266"/>
      <c r="AU255" s="266"/>
      <c r="AV255" s="267" t="str">
        <f t="shared" si="14"/>
        <v>n/a</v>
      </c>
      <c r="AW255" s="209">
        <v>247</v>
      </c>
      <c r="AX255" s="209">
        <v>247</v>
      </c>
      <c r="AY255" s="210">
        <f>MATCH(A255,'Original Order'!$A$2:$A$317,0)</f>
        <v>247</v>
      </c>
      <c r="AZ255" s="210">
        <f t="shared" si="18"/>
        <v>0</v>
      </c>
    </row>
    <row r="256" spans="1:52">
      <c r="A256" s="370" t="s">
        <v>916</v>
      </c>
      <c r="B256" s="251" t="str">
        <f t="shared" si="13"/>
        <v>6.10</v>
      </c>
      <c r="C256" s="533" t="s">
        <v>170</v>
      </c>
      <c r="D256" s="466"/>
      <c r="E256" s="470"/>
      <c r="F256" s="495"/>
      <c r="G256" s="495"/>
      <c r="H256" s="495"/>
      <c r="I256" s="495"/>
      <c r="J256" s="548"/>
      <c r="K256" s="495"/>
      <c r="L256" s="288"/>
      <c r="M256" s="252" t="s">
        <v>406</v>
      </c>
      <c r="N256" s="253" t="str">
        <f>IFERROR(VLOOKUP(L256,CategoryLog!$A$2:$D$550,3,FALSE),"")</f>
        <v/>
      </c>
      <c r="O256" s="289" t="s">
        <v>915</v>
      </c>
      <c r="P256" s="252">
        <v>5</v>
      </c>
      <c r="Q256" s="253" t="str">
        <f>IFERROR(VLOOKUP(O256,CategoryLog!$A$2:$D$550,3,FALSE),"")</f>
        <v>6.10</v>
      </c>
      <c r="R256" s="310"/>
      <c r="S256" s="252" t="s">
        <v>406</v>
      </c>
      <c r="T256" s="253" t="str">
        <f>IFERROR(VLOOKUP(R256,CategoryLog!$A$2:$D$550,3,FALSE),"")</f>
        <v/>
      </c>
      <c r="U256" s="290"/>
      <c r="V256" s="252" t="s">
        <v>406</v>
      </c>
      <c r="W256" s="291"/>
      <c r="X256" s="253" t="str">
        <f>IFERROR(VLOOKUP(U256,CategoryLog!$A$2:$D$550,3,FALSE),"")</f>
        <v/>
      </c>
      <c r="Y256" s="366"/>
      <c r="Z256" s="371"/>
      <c r="AA256" s="372"/>
      <c r="AB256" s="275"/>
      <c r="AC256" s="283" t="s">
        <v>996</v>
      </c>
      <c r="AD256" s="312"/>
      <c r="AE256" s="312"/>
      <c r="AF256" s="283"/>
      <c r="AG256" s="281">
        <v>1</v>
      </c>
      <c r="AH256" s="281"/>
      <c r="AI256" s="282"/>
      <c r="AJ256" s="264" t="s">
        <v>1019</v>
      </c>
      <c r="AK256" s="301"/>
      <c r="AL256" s="282"/>
      <c r="AM256" s="282"/>
      <c r="AN256" s="282" t="s">
        <v>1019</v>
      </c>
      <c r="AO256" s="301"/>
      <c r="AP256" s="282"/>
      <c r="AQ256" s="282"/>
      <c r="AR256" s="295" t="s">
        <v>614</v>
      </c>
      <c r="AS256" s="266"/>
      <c r="AT256" s="266"/>
      <c r="AU256" s="266"/>
      <c r="AV256" s="267" t="str">
        <f t="shared" si="14"/>
        <v>2018</v>
      </c>
      <c r="AW256" s="209">
        <v>248</v>
      </c>
      <c r="AX256" s="209">
        <v>266</v>
      </c>
      <c r="AY256" s="210">
        <f>MATCH(A256,'Original Order'!$A$2:$A$317,0)</f>
        <v>248</v>
      </c>
      <c r="AZ256" s="210">
        <f t="shared" si="18"/>
        <v>1</v>
      </c>
    </row>
    <row r="257" spans="1:52">
      <c r="A257" s="370" t="s">
        <v>71</v>
      </c>
      <c r="B257" s="251">
        <f t="shared" si="13"/>
        <v>10.039999999999999</v>
      </c>
      <c r="C257" s="533" t="s">
        <v>83</v>
      </c>
      <c r="D257" s="466"/>
      <c r="E257" s="470"/>
      <c r="F257" s="495"/>
      <c r="G257" s="495"/>
      <c r="H257" s="495"/>
      <c r="I257" s="495"/>
      <c r="J257" s="548"/>
      <c r="K257" s="495"/>
      <c r="L257" s="252" t="s">
        <v>286</v>
      </c>
      <c r="M257" s="252">
        <v>0</v>
      </c>
      <c r="N257" s="253">
        <f>IFERROR(VLOOKUP(L257,CategoryLog!$A$2:$D$550,3,FALSE),"")</f>
        <v>10.039999999999999</v>
      </c>
      <c r="O257" s="254"/>
      <c r="P257" s="252" t="s">
        <v>406</v>
      </c>
      <c r="Q257" s="253" t="str">
        <f>IFERROR(VLOOKUP(O257,CategoryLog!$A$2:$D$550,3,FALSE),"")</f>
        <v/>
      </c>
      <c r="R257" s="255"/>
      <c r="S257" s="252" t="s">
        <v>406</v>
      </c>
      <c r="T257" s="253" t="str">
        <f>IFERROR(VLOOKUP(R257,CategoryLog!$A$2:$D$550,3,FALSE),"")</f>
        <v/>
      </c>
      <c r="U257" s="256"/>
      <c r="V257" s="252" t="s">
        <v>406</v>
      </c>
      <c r="W257" s="252"/>
      <c r="X257" s="253" t="str">
        <f>IFERROR(VLOOKUP(U257,CategoryLog!$A$2:$D$550,3,FALSE),"")</f>
        <v/>
      </c>
      <c r="Y257" s="366"/>
      <c r="Z257" s="367"/>
      <c r="AA257" s="367"/>
      <c r="AB257" s="275"/>
      <c r="AC257" s="283"/>
      <c r="AD257" s="312"/>
      <c r="AE257" s="312"/>
      <c r="AF257" s="283"/>
      <c r="AG257" s="341">
        <v>0</v>
      </c>
      <c r="AH257" s="281"/>
      <c r="AI257" s="282"/>
      <c r="AJ257" s="301"/>
      <c r="AK257" s="301"/>
      <c r="AL257" s="282"/>
      <c r="AM257" s="282"/>
      <c r="AN257" s="282"/>
      <c r="AO257" s="301"/>
      <c r="AP257" s="282"/>
      <c r="AQ257" s="282"/>
      <c r="AR257" s="254" t="s">
        <v>610</v>
      </c>
      <c r="AS257" s="266"/>
      <c r="AT257" s="266"/>
      <c r="AU257" s="266"/>
      <c r="AV257" s="267" t="str">
        <f t="shared" si="14"/>
        <v>n/a</v>
      </c>
      <c r="AW257" s="209">
        <v>249</v>
      </c>
      <c r="AX257" s="209">
        <v>249</v>
      </c>
      <c r="AY257" s="210">
        <f>MATCH(A257,'Original Order'!$A$2:$A$317,0)</f>
        <v>249</v>
      </c>
      <c r="AZ257" s="210">
        <f t="shared" si="18"/>
        <v>0</v>
      </c>
    </row>
    <row r="258" spans="1:52" ht="24">
      <c r="A258" s="375" t="s">
        <v>316</v>
      </c>
      <c r="B258" s="251">
        <f t="shared" si="13"/>
        <v>1.18</v>
      </c>
      <c r="C258" s="533" t="s">
        <v>170</v>
      </c>
      <c r="D258" s="466"/>
      <c r="E258" s="470"/>
      <c r="F258" s="495"/>
      <c r="G258" s="495"/>
      <c r="H258" s="495"/>
      <c r="I258" s="495"/>
      <c r="J258" s="548"/>
      <c r="K258" s="495"/>
      <c r="L258" s="252" t="s">
        <v>403</v>
      </c>
      <c r="M258" s="252">
        <v>0</v>
      </c>
      <c r="N258" s="253">
        <f>IFERROR(VLOOKUP(L258,CategoryLog!$A$2:$D$550,3,FALSE),"")</f>
        <v>1.18</v>
      </c>
      <c r="O258" s="256" t="s">
        <v>139</v>
      </c>
      <c r="P258" s="252" t="s">
        <v>1122</v>
      </c>
      <c r="Q258" s="253">
        <f>IFERROR(VLOOKUP(O258,CategoryLog!$A$2:$D$550,3,FALSE),"")</f>
        <v>1.18</v>
      </c>
      <c r="R258" s="255"/>
      <c r="S258" s="252" t="s">
        <v>406</v>
      </c>
      <c r="T258" s="253" t="str">
        <f>IFERROR(VLOOKUP(R258,CategoryLog!$A$2:$D$550,3,FALSE),"")</f>
        <v/>
      </c>
      <c r="U258" s="256"/>
      <c r="V258" s="252" t="s">
        <v>406</v>
      </c>
      <c r="W258" s="252"/>
      <c r="X258" s="253" t="str">
        <f>IFERROR(VLOOKUP(U258,CategoryLog!$A$2:$D$550,3,FALSE),"")</f>
        <v/>
      </c>
      <c r="Y258" s="366"/>
      <c r="Z258" s="258">
        <v>1</v>
      </c>
      <c r="AA258" s="367"/>
      <c r="AB258" s="316"/>
      <c r="AC258" s="316" t="s">
        <v>996</v>
      </c>
      <c r="AD258" s="317"/>
      <c r="AE258" s="317"/>
      <c r="AF258" s="316"/>
      <c r="AG258" s="318">
        <v>1</v>
      </c>
      <c r="AH258" s="319"/>
      <c r="AI258" s="320"/>
      <c r="AJ258" s="264" t="s">
        <v>1019</v>
      </c>
      <c r="AK258" s="321"/>
      <c r="AL258" s="320"/>
      <c r="AM258" s="320"/>
      <c r="AN258" s="320" t="s">
        <v>1019</v>
      </c>
      <c r="AO258" s="321"/>
      <c r="AP258" s="320"/>
      <c r="AQ258" s="320"/>
      <c r="AR258" s="254" t="s">
        <v>613</v>
      </c>
      <c r="AS258" s="266"/>
      <c r="AT258" s="266"/>
      <c r="AU258" s="266"/>
      <c r="AV258" s="267" t="str">
        <f t="shared" si="14"/>
        <v>2017</v>
      </c>
      <c r="AW258" s="209">
        <v>250</v>
      </c>
      <c r="AX258" s="209">
        <v>47</v>
      </c>
      <c r="AY258" s="210">
        <f>MATCH(A258,'Original Order'!$A$2:$A$317,0)</f>
        <v>250</v>
      </c>
      <c r="AZ258" s="210" t="s">
        <v>1336</v>
      </c>
    </row>
    <row r="259" spans="1:52">
      <c r="A259" s="370" t="s">
        <v>866</v>
      </c>
      <c r="B259" s="251">
        <f t="shared" si="13"/>
        <v>1.0900000000000001</v>
      </c>
      <c r="C259" s="533" t="s">
        <v>170</v>
      </c>
      <c r="D259" s="466"/>
      <c r="E259" s="470"/>
      <c r="F259" s="495"/>
      <c r="G259" s="495"/>
      <c r="H259" s="495"/>
      <c r="I259" s="495"/>
      <c r="J259" s="548"/>
      <c r="K259" s="495"/>
      <c r="L259" s="288"/>
      <c r="M259" s="252" t="s">
        <v>406</v>
      </c>
      <c r="N259" s="253" t="str">
        <f>IFERROR(VLOOKUP(L259,CategoryLog!$A$2:$D$550,3,FALSE),"")</f>
        <v/>
      </c>
      <c r="O259" s="289" t="s">
        <v>865</v>
      </c>
      <c r="P259" s="252" t="s">
        <v>1103</v>
      </c>
      <c r="Q259" s="253">
        <f>IFERROR(VLOOKUP(O259,CategoryLog!$A$2:$D$550,3,FALSE),"")</f>
        <v>1.0900000000000001</v>
      </c>
      <c r="R259" s="310"/>
      <c r="S259" s="252" t="s">
        <v>406</v>
      </c>
      <c r="T259" s="253" t="str">
        <f>IFERROR(VLOOKUP(R259,CategoryLog!$A$2:$D$550,3,FALSE),"")</f>
        <v/>
      </c>
      <c r="U259" s="290"/>
      <c r="V259" s="252" t="s">
        <v>406</v>
      </c>
      <c r="W259" s="291"/>
      <c r="X259" s="253" t="str">
        <f>IFERROR(VLOOKUP(U259,CategoryLog!$A$2:$D$550,3,FALSE),"")</f>
        <v/>
      </c>
      <c r="Y259" s="366"/>
      <c r="Z259" s="371"/>
      <c r="AA259" s="372"/>
      <c r="AB259" s="275"/>
      <c r="AC259" s="283" t="s">
        <v>996</v>
      </c>
      <c r="AD259" s="312"/>
      <c r="AE259" s="312"/>
      <c r="AF259" s="283" t="s">
        <v>996</v>
      </c>
      <c r="AG259" s="281">
        <v>2</v>
      </c>
      <c r="AH259" s="281"/>
      <c r="AI259" s="282"/>
      <c r="AJ259" s="264" t="s">
        <v>1019</v>
      </c>
      <c r="AK259" s="301"/>
      <c r="AL259" s="282"/>
      <c r="AM259" s="282"/>
      <c r="AN259" s="282" t="s">
        <v>1019</v>
      </c>
      <c r="AO259" s="301"/>
      <c r="AP259" s="282"/>
      <c r="AQ259" s="282"/>
      <c r="AR259" s="295" t="s">
        <v>613</v>
      </c>
      <c r="AS259" s="266"/>
      <c r="AT259" s="266"/>
      <c r="AU259" s="266"/>
      <c r="AV259" s="267" t="str">
        <f t="shared" si="14"/>
        <v>2018</v>
      </c>
      <c r="AW259" s="209">
        <v>251</v>
      </c>
      <c r="AX259" s="209">
        <v>58</v>
      </c>
      <c r="AY259" s="210">
        <f>MATCH(A259,'Original Order'!$A$2:$A$317,0)</f>
        <v>251</v>
      </c>
      <c r="AZ259" s="210">
        <f>AG259</f>
        <v>2</v>
      </c>
    </row>
    <row r="260" spans="1:52">
      <c r="A260" s="370" t="s">
        <v>306</v>
      </c>
      <c r="B260" s="251">
        <f t="shared" si="13"/>
        <v>1.19</v>
      </c>
      <c r="C260" s="533" t="s">
        <v>170</v>
      </c>
      <c r="D260" s="466"/>
      <c r="E260" s="470"/>
      <c r="F260" s="495"/>
      <c r="G260" s="495"/>
      <c r="H260" s="495"/>
      <c r="I260" s="495"/>
      <c r="J260" s="548"/>
      <c r="K260" s="495"/>
      <c r="L260" s="252"/>
      <c r="M260" s="252" t="s">
        <v>406</v>
      </c>
      <c r="N260" s="253" t="str">
        <f>IFERROR(VLOOKUP(L260,CategoryLog!$A$2:$D$550,3,FALSE),"")</f>
        <v/>
      </c>
      <c r="O260" s="256" t="s">
        <v>304</v>
      </c>
      <c r="P260" s="252" t="s">
        <v>1099</v>
      </c>
      <c r="Q260" s="253">
        <f>IFERROR(VLOOKUP(O260,CategoryLog!$A$2:$D$550,3,FALSE),"")</f>
        <v>1.19</v>
      </c>
      <c r="R260" s="255" t="s">
        <v>478</v>
      </c>
      <c r="S260" s="252" t="s">
        <v>406</v>
      </c>
      <c r="T260" s="253">
        <f>IFERROR(VLOOKUP(R260,CategoryLog!$A$2:$D$550,3,FALSE),"")</f>
        <v>1.05</v>
      </c>
      <c r="U260" s="256"/>
      <c r="V260" s="252" t="s">
        <v>406</v>
      </c>
      <c r="W260" s="252"/>
      <c r="X260" s="253" t="str">
        <f>IFERROR(VLOOKUP(U260,CategoryLog!$A$2:$D$550,3,FALSE),"")</f>
        <v/>
      </c>
      <c r="Y260" s="366"/>
      <c r="Z260" s="258">
        <v>1</v>
      </c>
      <c r="AA260" s="367"/>
      <c r="AB260" s="278"/>
      <c r="AC260" s="278" t="s">
        <v>996</v>
      </c>
      <c r="AD260" s="278" t="s">
        <v>996</v>
      </c>
      <c r="AE260" s="279"/>
      <c r="AF260" s="278"/>
      <c r="AG260" s="280">
        <v>2</v>
      </c>
      <c r="AH260" s="281"/>
      <c r="AI260" s="282"/>
      <c r="AJ260" s="264" t="s">
        <v>1019</v>
      </c>
      <c r="AK260" s="282"/>
      <c r="AL260" s="282"/>
      <c r="AM260" s="282"/>
      <c r="AN260" s="282" t="s">
        <v>1019</v>
      </c>
      <c r="AO260" s="282"/>
      <c r="AP260" s="282"/>
      <c r="AQ260" s="282"/>
      <c r="AR260" s="254" t="s">
        <v>613</v>
      </c>
      <c r="AS260" s="266"/>
      <c r="AT260" s="266"/>
      <c r="AU260" s="266"/>
      <c r="AV260" s="267" t="str">
        <f t="shared" si="14"/>
        <v>2017</v>
      </c>
      <c r="AW260" s="209">
        <v>252</v>
      </c>
      <c r="AX260" s="209">
        <v>318</v>
      </c>
      <c r="AY260" s="210">
        <f>MATCH(A260,'Original Order'!$A$2:$A$317,0)</f>
        <v>252</v>
      </c>
      <c r="AZ260" s="210" t="s">
        <v>1336</v>
      </c>
    </row>
    <row r="261" spans="1:52">
      <c r="A261" s="370" t="s">
        <v>74</v>
      </c>
      <c r="B261" s="251">
        <f t="shared" si="13"/>
        <v>1.01</v>
      </c>
      <c r="C261" s="533" t="s">
        <v>83</v>
      </c>
      <c r="D261" s="466"/>
      <c r="E261" s="470"/>
      <c r="F261" s="495"/>
      <c r="G261" s="495"/>
      <c r="H261" s="495"/>
      <c r="I261" s="495"/>
      <c r="J261" s="549" t="s">
        <v>1580</v>
      </c>
      <c r="K261" s="497"/>
      <c r="L261" s="252" t="s">
        <v>290</v>
      </c>
      <c r="M261" s="252">
        <v>2</v>
      </c>
      <c r="N261" s="253">
        <f>IFERROR(VLOOKUP(L261,CategoryLog!$A$2:$D$550,3,FALSE),"")</f>
        <v>1.01</v>
      </c>
      <c r="O261" s="276" t="s">
        <v>142</v>
      </c>
      <c r="P261" s="252" t="s">
        <v>1089</v>
      </c>
      <c r="Q261" s="253">
        <f>IFERROR(VLOOKUP(O261,CategoryLog!$A$2:$D$550,3,FALSE),"")</f>
        <v>1.01</v>
      </c>
      <c r="R261" s="255" t="s">
        <v>476</v>
      </c>
      <c r="S261" s="252">
        <v>1.1000000000000001</v>
      </c>
      <c r="T261" s="253">
        <f>IFERROR(VLOOKUP(R261,CategoryLog!$A$2:$D$550,3,FALSE),"")</f>
        <v>1.01</v>
      </c>
      <c r="U261" s="256"/>
      <c r="V261" s="252" t="s">
        <v>406</v>
      </c>
      <c r="W261" s="252"/>
      <c r="X261" s="253" t="str">
        <f>IFERROR(VLOOKUP(U261,CategoryLog!$A$2:$D$550,3,FALSE),"")</f>
        <v/>
      </c>
      <c r="Y261" s="366" t="s">
        <v>996</v>
      </c>
      <c r="Z261" s="258">
        <v>1</v>
      </c>
      <c r="AA261" s="367"/>
      <c r="AB261" s="278"/>
      <c r="AC261" s="278" t="s">
        <v>996</v>
      </c>
      <c r="AD261" s="278" t="s">
        <v>996</v>
      </c>
      <c r="AE261" s="279"/>
      <c r="AF261" s="278"/>
      <c r="AG261" s="280">
        <v>2</v>
      </c>
      <c r="AH261" s="281"/>
      <c r="AI261" s="282"/>
      <c r="AJ261" s="264" t="s">
        <v>1019</v>
      </c>
      <c r="AK261" s="282"/>
      <c r="AL261" s="282"/>
      <c r="AM261" s="282"/>
      <c r="AN261" s="282" t="s">
        <v>1019</v>
      </c>
      <c r="AO261" s="282"/>
      <c r="AP261" s="282"/>
      <c r="AQ261" s="282"/>
      <c r="AR261" s="254" t="s">
        <v>613</v>
      </c>
      <c r="AS261" s="266"/>
      <c r="AT261" s="266"/>
      <c r="AU261" s="266"/>
      <c r="AV261" s="267" t="str">
        <f t="shared" si="14"/>
        <v>2017</v>
      </c>
      <c r="AW261" s="209">
        <v>253</v>
      </c>
      <c r="AX261" s="209">
        <v>294</v>
      </c>
      <c r="AY261" s="210">
        <f>MATCH(A261,'Original Order'!$A$2:$A$317,0)</f>
        <v>253</v>
      </c>
      <c r="AZ261" s="210" t="s">
        <v>1336</v>
      </c>
    </row>
    <row r="262" spans="1:52">
      <c r="A262" s="370" t="s">
        <v>854</v>
      </c>
      <c r="B262" s="251" t="str">
        <f t="shared" si="13"/>
        <v>1.10</v>
      </c>
      <c r="C262" s="533" t="s">
        <v>170</v>
      </c>
      <c r="D262" s="466"/>
      <c r="E262" s="470"/>
      <c r="F262" s="495"/>
      <c r="G262" s="495"/>
      <c r="H262" s="495"/>
      <c r="I262" s="495"/>
      <c r="J262" s="548"/>
      <c r="K262" s="495"/>
      <c r="L262" s="288"/>
      <c r="M262" s="252" t="s">
        <v>406</v>
      </c>
      <c r="N262" s="253" t="str">
        <f>IFERROR(VLOOKUP(L262,CategoryLog!$A$2:$D$550,3,FALSE),"")</f>
        <v/>
      </c>
      <c r="O262" s="289" t="s">
        <v>853</v>
      </c>
      <c r="P262" s="252" t="s">
        <v>1097</v>
      </c>
      <c r="Q262" s="253" t="str">
        <f>IFERROR(VLOOKUP(O262,CategoryLog!$A$2:$D$550,3,FALSE),"")</f>
        <v>1.10</v>
      </c>
      <c r="R262" s="310"/>
      <c r="S262" s="252" t="s">
        <v>406</v>
      </c>
      <c r="T262" s="253" t="str">
        <f>IFERROR(VLOOKUP(R262,CategoryLog!$A$2:$D$550,3,FALSE),"")</f>
        <v/>
      </c>
      <c r="U262" s="290"/>
      <c r="V262" s="252" t="s">
        <v>406</v>
      </c>
      <c r="W262" s="291"/>
      <c r="X262" s="253" t="str">
        <f>IFERROR(VLOOKUP(U262,CategoryLog!$A$2:$D$550,3,FALSE),"")</f>
        <v/>
      </c>
      <c r="Y262" s="366"/>
      <c r="Z262" s="371"/>
      <c r="AA262" s="372"/>
      <c r="AB262" s="275"/>
      <c r="AC262" s="283" t="s">
        <v>996</v>
      </c>
      <c r="AD262" s="312"/>
      <c r="AE262" s="312"/>
      <c r="AF262" s="283" t="s">
        <v>996</v>
      </c>
      <c r="AG262" s="281">
        <v>2</v>
      </c>
      <c r="AH262" s="281"/>
      <c r="AI262" s="282"/>
      <c r="AJ262" s="264" t="s">
        <v>1019</v>
      </c>
      <c r="AK262" s="301"/>
      <c r="AL262" s="282"/>
      <c r="AM262" s="282"/>
      <c r="AN262" s="282" t="s">
        <v>1019</v>
      </c>
      <c r="AO262" s="301"/>
      <c r="AP262" s="282"/>
      <c r="AQ262" s="282"/>
      <c r="AR262" s="295" t="s">
        <v>613</v>
      </c>
      <c r="AS262" s="266"/>
      <c r="AT262" s="266"/>
      <c r="AU262" s="266"/>
      <c r="AV262" s="267" t="str">
        <f t="shared" si="14"/>
        <v>2018</v>
      </c>
      <c r="AW262" s="209">
        <v>254</v>
      </c>
      <c r="AX262" s="209">
        <v>48</v>
      </c>
      <c r="AY262" s="210">
        <f>MATCH(A262,'Original Order'!$A$2:$A$317,0)</f>
        <v>254</v>
      </c>
      <c r="AZ262" s="210">
        <f>AG262</f>
        <v>2</v>
      </c>
    </row>
    <row r="263" spans="1:52">
      <c r="A263" s="370" t="s">
        <v>864</v>
      </c>
      <c r="B263" s="251">
        <f t="shared" si="13"/>
        <v>1.1100000000000001</v>
      </c>
      <c r="C263" s="533" t="s">
        <v>170</v>
      </c>
      <c r="D263" s="466"/>
      <c r="E263" s="470"/>
      <c r="F263" s="495"/>
      <c r="G263" s="495"/>
      <c r="H263" s="495"/>
      <c r="I263" s="495"/>
      <c r="J263" s="548"/>
      <c r="K263" s="495"/>
      <c r="L263" s="288"/>
      <c r="M263" s="252" t="s">
        <v>406</v>
      </c>
      <c r="N263" s="253" t="str">
        <f>IFERROR(VLOOKUP(L263,CategoryLog!$A$2:$D$550,3,FALSE),"")</f>
        <v/>
      </c>
      <c r="O263" s="289" t="s">
        <v>863</v>
      </c>
      <c r="P263" s="252" t="s">
        <v>1097</v>
      </c>
      <c r="Q263" s="253">
        <f>IFERROR(VLOOKUP(O263,CategoryLog!$A$2:$D$550,3,FALSE),"")</f>
        <v>1.1100000000000001</v>
      </c>
      <c r="R263" s="310"/>
      <c r="S263" s="252" t="s">
        <v>406</v>
      </c>
      <c r="T263" s="253" t="str">
        <f>IFERROR(VLOOKUP(R263,CategoryLog!$A$2:$D$550,3,FALSE),"")</f>
        <v/>
      </c>
      <c r="U263" s="290"/>
      <c r="V263" s="252" t="s">
        <v>406</v>
      </c>
      <c r="W263" s="291"/>
      <c r="X263" s="253" t="str">
        <f>IFERROR(VLOOKUP(U263,CategoryLog!$A$2:$D$550,3,FALSE),"")</f>
        <v/>
      </c>
      <c r="Y263" s="366" t="s">
        <v>996</v>
      </c>
      <c r="Z263" s="371"/>
      <c r="AA263" s="372"/>
      <c r="AB263" s="275"/>
      <c r="AC263" s="283" t="s">
        <v>996</v>
      </c>
      <c r="AD263" s="312"/>
      <c r="AE263" s="312"/>
      <c r="AF263" s="283" t="s">
        <v>996</v>
      </c>
      <c r="AG263" s="281">
        <v>2</v>
      </c>
      <c r="AH263" s="281"/>
      <c r="AI263" s="282"/>
      <c r="AJ263" s="264" t="s">
        <v>1019</v>
      </c>
      <c r="AK263" s="301"/>
      <c r="AL263" s="282"/>
      <c r="AM263" s="282"/>
      <c r="AN263" s="282" t="s">
        <v>1019</v>
      </c>
      <c r="AO263" s="301"/>
      <c r="AP263" s="282"/>
      <c r="AQ263" s="282"/>
      <c r="AR263" s="295" t="s">
        <v>613</v>
      </c>
      <c r="AS263" s="266"/>
      <c r="AT263" s="266"/>
      <c r="AU263" s="266"/>
      <c r="AV263" s="267" t="str">
        <f t="shared" si="14"/>
        <v>2018</v>
      </c>
      <c r="AW263" s="209">
        <v>255</v>
      </c>
      <c r="AX263" s="209">
        <v>56</v>
      </c>
      <c r="AY263" s="210">
        <f>MATCH(A263,'Original Order'!$A$2:$A$317,0)</f>
        <v>255</v>
      </c>
      <c r="AZ263" s="210">
        <f>AG263</f>
        <v>2</v>
      </c>
    </row>
    <row r="264" spans="1:52">
      <c r="A264" s="370" t="s">
        <v>856</v>
      </c>
      <c r="B264" s="251">
        <f t="shared" si="13"/>
        <v>1.1200000000000001</v>
      </c>
      <c r="C264" s="533" t="s">
        <v>170</v>
      </c>
      <c r="D264" s="466"/>
      <c r="E264" s="470"/>
      <c r="F264" s="495"/>
      <c r="G264" s="495"/>
      <c r="H264" s="495"/>
      <c r="I264" s="495"/>
      <c r="J264" s="548"/>
      <c r="K264" s="495"/>
      <c r="L264" s="288"/>
      <c r="M264" s="252" t="s">
        <v>406</v>
      </c>
      <c r="N264" s="253" t="str">
        <f>IFERROR(VLOOKUP(L264,CategoryLog!$A$2:$D$550,3,FALSE),"")</f>
        <v/>
      </c>
      <c r="O264" s="289" t="s">
        <v>855</v>
      </c>
      <c r="P264" s="252" t="s">
        <v>1097</v>
      </c>
      <c r="Q264" s="253">
        <f>IFERROR(VLOOKUP(O264,CategoryLog!$A$2:$D$550,3,FALSE),"")</f>
        <v>1.1200000000000001</v>
      </c>
      <c r="R264" s="310"/>
      <c r="S264" s="252" t="s">
        <v>406</v>
      </c>
      <c r="T264" s="253" t="str">
        <f>IFERROR(VLOOKUP(R264,CategoryLog!$A$2:$D$550,3,FALSE),"")</f>
        <v/>
      </c>
      <c r="U264" s="290"/>
      <c r="V264" s="252" t="s">
        <v>406</v>
      </c>
      <c r="W264" s="291"/>
      <c r="X264" s="253" t="str">
        <f>IFERROR(VLOOKUP(U264,CategoryLog!$A$2:$D$550,3,FALSE),"")</f>
        <v/>
      </c>
      <c r="Y264" s="366"/>
      <c r="Z264" s="371"/>
      <c r="AA264" s="372"/>
      <c r="AB264" s="275"/>
      <c r="AC264" s="283" t="s">
        <v>1019</v>
      </c>
      <c r="AD264" s="312"/>
      <c r="AE264" s="312"/>
      <c r="AF264" s="283" t="s">
        <v>996</v>
      </c>
      <c r="AG264" s="281">
        <v>1</v>
      </c>
      <c r="AH264" s="281"/>
      <c r="AI264" s="282"/>
      <c r="AJ264" s="264" t="s">
        <v>1019</v>
      </c>
      <c r="AK264" s="301"/>
      <c r="AL264" s="282"/>
      <c r="AM264" s="282"/>
      <c r="AN264" s="282" t="s">
        <v>1019</v>
      </c>
      <c r="AO264" s="301"/>
      <c r="AP264" s="282"/>
      <c r="AQ264" s="282"/>
      <c r="AR264" s="295" t="s">
        <v>613</v>
      </c>
      <c r="AS264" s="266"/>
      <c r="AT264" s="266"/>
      <c r="AU264" s="266"/>
      <c r="AV264" s="267" t="str">
        <f t="shared" si="14"/>
        <v>2018</v>
      </c>
      <c r="AW264" s="209">
        <v>256</v>
      </c>
      <c r="AX264" s="209">
        <v>49</v>
      </c>
      <c r="AY264" s="210">
        <f>MATCH(A264,'Original Order'!$A$2:$A$317,0)</f>
        <v>256</v>
      </c>
      <c r="AZ264" s="210">
        <f>AG264</f>
        <v>1</v>
      </c>
    </row>
    <row r="265" spans="1:52">
      <c r="A265" s="370" t="s">
        <v>858</v>
      </c>
      <c r="B265" s="251">
        <f t="shared" ref="B265:B328" si="19">IF(N265="",IF(Q265="",IF(T265="",IF(X265="","none",X265),T265),Q265),N265)</f>
        <v>1.1299999999999999</v>
      </c>
      <c r="C265" s="533" t="s">
        <v>170</v>
      </c>
      <c r="D265" s="466"/>
      <c r="E265" s="470"/>
      <c r="F265" s="495"/>
      <c r="G265" s="495"/>
      <c r="H265" s="495"/>
      <c r="I265" s="497" t="s">
        <v>1555</v>
      </c>
      <c r="J265" s="549"/>
      <c r="K265" s="497"/>
      <c r="L265" s="288"/>
      <c r="M265" s="252" t="s">
        <v>406</v>
      </c>
      <c r="N265" s="253" t="str">
        <f>IFERROR(VLOOKUP(L265,CategoryLog!$A$2:$D$550,3,FALSE),"")</f>
        <v/>
      </c>
      <c r="O265" s="289" t="s">
        <v>857</v>
      </c>
      <c r="P265" s="252" t="s">
        <v>1097</v>
      </c>
      <c r="Q265" s="253">
        <f>IFERROR(VLOOKUP(O265,CategoryLog!$A$2:$D$550,3,FALSE),"")</f>
        <v>1.1299999999999999</v>
      </c>
      <c r="R265" s="310"/>
      <c r="S265" s="252" t="s">
        <v>406</v>
      </c>
      <c r="T265" s="253" t="str">
        <f>IFERROR(VLOOKUP(R265,CategoryLog!$A$2:$D$550,3,FALSE),"")</f>
        <v/>
      </c>
      <c r="U265" s="290"/>
      <c r="V265" s="252" t="s">
        <v>406</v>
      </c>
      <c r="W265" s="291"/>
      <c r="X265" s="253" t="str">
        <f>IFERROR(VLOOKUP(U265,CategoryLog!$A$2:$D$550,3,FALSE),"")</f>
        <v/>
      </c>
      <c r="Y265" s="366"/>
      <c r="Z265" s="371"/>
      <c r="AA265" s="372"/>
      <c r="AB265" s="275"/>
      <c r="AC265" s="283" t="s">
        <v>1019</v>
      </c>
      <c r="AD265" s="312"/>
      <c r="AE265" s="312"/>
      <c r="AF265" s="283" t="s">
        <v>996</v>
      </c>
      <c r="AG265" s="281">
        <v>1</v>
      </c>
      <c r="AH265" s="281"/>
      <c r="AI265" s="282"/>
      <c r="AJ265" s="264" t="s">
        <v>1019</v>
      </c>
      <c r="AK265" s="301"/>
      <c r="AL265" s="282"/>
      <c r="AM265" s="282"/>
      <c r="AN265" s="282" t="s">
        <v>1019</v>
      </c>
      <c r="AO265" s="301"/>
      <c r="AP265" s="282"/>
      <c r="AQ265" s="282"/>
      <c r="AR265" s="295" t="s">
        <v>613</v>
      </c>
      <c r="AS265" s="266"/>
      <c r="AT265" s="266"/>
      <c r="AU265" s="266"/>
      <c r="AV265" s="267" t="str">
        <f t="shared" si="14"/>
        <v>2018</v>
      </c>
      <c r="AW265" s="209">
        <v>257</v>
      </c>
      <c r="AX265" s="209">
        <v>50</v>
      </c>
      <c r="AY265" s="210">
        <f>MATCH(A265,'Original Order'!$A$2:$A$317,0)</f>
        <v>257</v>
      </c>
      <c r="AZ265" s="210">
        <f>AG265</f>
        <v>1</v>
      </c>
    </row>
    <row r="266" spans="1:52">
      <c r="A266" s="370" t="s">
        <v>75</v>
      </c>
      <c r="B266" s="251">
        <f t="shared" si="19"/>
        <v>1.03</v>
      </c>
      <c r="C266" s="533" t="s">
        <v>83</v>
      </c>
      <c r="D266" s="466"/>
      <c r="E266" s="470"/>
      <c r="F266" s="495"/>
      <c r="G266" s="495"/>
      <c r="H266" s="495"/>
      <c r="I266" s="495"/>
      <c r="J266" s="549" t="s">
        <v>1574</v>
      </c>
      <c r="K266" s="497"/>
      <c r="L266" s="252" t="s">
        <v>291</v>
      </c>
      <c r="M266" s="252">
        <v>2</v>
      </c>
      <c r="N266" s="253">
        <f>IFERROR(VLOOKUP(L266,CategoryLog!$A$2:$D$550,3,FALSE),"")</f>
        <v>1.03</v>
      </c>
      <c r="O266" s="256" t="s">
        <v>146</v>
      </c>
      <c r="P266" s="252" t="s">
        <v>1085</v>
      </c>
      <c r="Q266" s="253">
        <f>IFERROR(VLOOKUP(O266,CategoryLog!$A$2:$D$550,3,FALSE),"")</f>
        <v>1.03</v>
      </c>
      <c r="R266" s="255"/>
      <c r="S266" s="252" t="s">
        <v>406</v>
      </c>
      <c r="T266" s="253" t="str">
        <f>IFERROR(VLOOKUP(R266,CategoryLog!$A$2:$D$550,3,FALSE),"")</f>
        <v/>
      </c>
      <c r="U266" s="256"/>
      <c r="V266" s="252" t="s">
        <v>406</v>
      </c>
      <c r="W266" s="252"/>
      <c r="X266" s="253" t="str">
        <f>IFERROR(VLOOKUP(U266,CategoryLog!$A$2:$D$550,3,FALSE),"")</f>
        <v/>
      </c>
      <c r="Y266" s="366" t="s">
        <v>996</v>
      </c>
      <c r="Z266" s="258">
        <v>1</v>
      </c>
      <c r="AA266" s="367"/>
      <c r="AB266" s="278"/>
      <c r="AC266" s="278" t="s">
        <v>996</v>
      </c>
      <c r="AD266" s="279"/>
      <c r="AE266" s="279"/>
      <c r="AF266" s="278"/>
      <c r="AG266" s="280">
        <v>1</v>
      </c>
      <c r="AH266" s="281"/>
      <c r="AI266" s="282"/>
      <c r="AJ266" s="264" t="s">
        <v>1019</v>
      </c>
      <c r="AK266" s="301"/>
      <c r="AL266" s="282"/>
      <c r="AM266" s="282"/>
      <c r="AN266" s="282" t="s">
        <v>1019</v>
      </c>
      <c r="AO266" s="301"/>
      <c r="AP266" s="282"/>
      <c r="AQ266" s="282"/>
      <c r="AR266" s="254" t="s">
        <v>613</v>
      </c>
      <c r="AS266" s="266"/>
      <c r="AT266" s="266"/>
      <c r="AU266" s="266"/>
      <c r="AV266" s="267" t="str">
        <f t="shared" ref="AV266:AV329" si="20">IF(Z266="",IF(AG266&gt;0,"2018","n/a"),"2017")</f>
        <v>2017</v>
      </c>
      <c r="AW266" s="209">
        <v>258</v>
      </c>
      <c r="AX266" s="209">
        <v>295</v>
      </c>
      <c r="AY266" s="210">
        <f>MATCH(A266,'Original Order'!$A$2:$A$317,0)</f>
        <v>258</v>
      </c>
      <c r="AZ266" s="210" t="s">
        <v>1336</v>
      </c>
    </row>
    <row r="267" spans="1:52">
      <c r="A267" s="370" t="s">
        <v>870</v>
      </c>
      <c r="B267" s="251">
        <f t="shared" si="19"/>
        <v>1.1399999999999999</v>
      </c>
      <c r="C267" s="533" t="s">
        <v>170</v>
      </c>
      <c r="D267" s="466"/>
      <c r="E267" s="470"/>
      <c r="F267" s="495"/>
      <c r="G267" s="495"/>
      <c r="H267" s="495"/>
      <c r="I267" s="495"/>
      <c r="J267" s="548"/>
      <c r="K267" s="495"/>
      <c r="L267" s="288"/>
      <c r="M267" s="252" t="s">
        <v>406</v>
      </c>
      <c r="N267" s="253" t="str">
        <f>IFERROR(VLOOKUP(L267,CategoryLog!$A$2:$D$550,3,FALSE),"")</f>
        <v/>
      </c>
      <c r="O267" s="289" t="s">
        <v>869</v>
      </c>
      <c r="P267" s="252" t="s">
        <v>1097</v>
      </c>
      <c r="Q267" s="253">
        <f>IFERROR(VLOOKUP(O267,CategoryLog!$A$2:$D$550,3,FALSE),"")</f>
        <v>1.1399999999999999</v>
      </c>
      <c r="R267" s="310"/>
      <c r="S267" s="252" t="s">
        <v>406</v>
      </c>
      <c r="T267" s="253" t="str">
        <f>IFERROR(VLOOKUP(R267,CategoryLog!$A$2:$D$550,3,FALSE),"")</f>
        <v/>
      </c>
      <c r="U267" s="290"/>
      <c r="V267" s="252" t="s">
        <v>406</v>
      </c>
      <c r="W267" s="291"/>
      <c r="X267" s="253" t="str">
        <f>IFERROR(VLOOKUP(U267,CategoryLog!$A$2:$D$550,3,FALSE),"")</f>
        <v/>
      </c>
      <c r="Y267" s="366"/>
      <c r="Z267" s="371"/>
      <c r="AA267" s="372"/>
      <c r="AB267" s="275"/>
      <c r="AC267" s="283" t="s">
        <v>996</v>
      </c>
      <c r="AD267" s="312"/>
      <c r="AE267" s="312"/>
      <c r="AF267" s="283" t="s">
        <v>996</v>
      </c>
      <c r="AG267" s="281">
        <v>2</v>
      </c>
      <c r="AH267" s="281"/>
      <c r="AI267" s="282"/>
      <c r="AJ267" s="264" t="s">
        <v>1019</v>
      </c>
      <c r="AK267" s="301"/>
      <c r="AL267" s="282"/>
      <c r="AM267" s="282"/>
      <c r="AN267" s="282" t="s">
        <v>1019</v>
      </c>
      <c r="AO267" s="301"/>
      <c r="AP267" s="282"/>
      <c r="AQ267" s="282"/>
      <c r="AR267" s="295" t="s">
        <v>613</v>
      </c>
      <c r="AS267" s="266"/>
      <c r="AT267" s="266"/>
      <c r="AU267" s="266"/>
      <c r="AV267" s="287" t="str">
        <f t="shared" si="20"/>
        <v>2018</v>
      </c>
      <c r="AW267" s="209">
        <v>259</v>
      </c>
      <c r="AX267" s="209">
        <v>61</v>
      </c>
      <c r="AY267" s="210">
        <f>MATCH(A267,'Original Order'!$A$2:$A$317,0)</f>
        <v>259</v>
      </c>
      <c r="AZ267" s="210">
        <f>AG267</f>
        <v>2</v>
      </c>
    </row>
    <row r="268" spans="1:52">
      <c r="A268" s="370" t="s">
        <v>72</v>
      </c>
      <c r="B268" s="251">
        <f t="shared" si="19"/>
        <v>1.08</v>
      </c>
      <c r="C268" s="533" t="s">
        <v>83</v>
      </c>
      <c r="D268" s="466"/>
      <c r="E268" s="470"/>
      <c r="F268" s="495"/>
      <c r="G268" s="495"/>
      <c r="H268" s="495"/>
      <c r="I268" s="495"/>
      <c r="J268" s="549" t="s">
        <v>1574</v>
      </c>
      <c r="K268" s="497"/>
      <c r="L268" s="252" t="s">
        <v>287</v>
      </c>
      <c r="M268" s="252">
        <v>1</v>
      </c>
      <c r="N268" s="253">
        <f>IFERROR(VLOOKUP(L268,CategoryLog!$A$2:$D$550,3,FALSE),"")</f>
        <v>1.08</v>
      </c>
      <c r="O268" s="254"/>
      <c r="P268" s="252" t="s">
        <v>406</v>
      </c>
      <c r="Q268" s="253" t="str">
        <f>IFERROR(VLOOKUP(O268,CategoryLog!$A$2:$D$550,3,FALSE),"")</f>
        <v/>
      </c>
      <c r="R268" s="255" t="s">
        <v>473</v>
      </c>
      <c r="S268" s="252">
        <v>0.1</v>
      </c>
      <c r="T268" s="253">
        <f>IFERROR(VLOOKUP(R268,CategoryLog!$A$2:$D$550,3,FALSE),"")</f>
        <v>1.08</v>
      </c>
      <c r="U268" s="256"/>
      <c r="V268" s="252" t="s">
        <v>406</v>
      </c>
      <c r="W268" s="252"/>
      <c r="X268" s="253" t="str">
        <f>IFERROR(VLOOKUP(U268,CategoryLog!$A$2:$D$550,3,FALSE),"")</f>
        <v/>
      </c>
      <c r="Y268" s="366"/>
      <c r="Z268" s="258">
        <v>1</v>
      </c>
      <c r="AA268" s="367"/>
      <c r="AB268" s="278"/>
      <c r="AC268" s="278"/>
      <c r="AD268" s="278" t="s">
        <v>996</v>
      </c>
      <c r="AE268" s="279"/>
      <c r="AF268" s="278"/>
      <c r="AG268" s="280">
        <v>1</v>
      </c>
      <c r="AH268" s="281"/>
      <c r="AI268" s="282"/>
      <c r="AJ268" s="301"/>
      <c r="AK268" s="282"/>
      <c r="AL268" s="282"/>
      <c r="AM268" s="282"/>
      <c r="AN268" s="282"/>
      <c r="AO268" s="282"/>
      <c r="AP268" s="282"/>
      <c r="AQ268" s="282"/>
      <c r="AR268" s="254" t="s">
        <v>613</v>
      </c>
      <c r="AS268" s="266"/>
      <c r="AT268" s="266"/>
      <c r="AU268" s="266"/>
      <c r="AV268" s="267" t="str">
        <f t="shared" si="20"/>
        <v>2017</v>
      </c>
      <c r="AW268" s="209">
        <v>260</v>
      </c>
      <c r="AX268" s="209">
        <v>260</v>
      </c>
      <c r="AY268" s="210">
        <f>MATCH(A268,'Original Order'!$A$2:$A$317,0)</f>
        <v>260</v>
      </c>
      <c r="AZ268" s="210" t="s">
        <v>1336</v>
      </c>
    </row>
    <row r="269" spans="1:52">
      <c r="A269" s="370" t="s">
        <v>84</v>
      </c>
      <c r="B269" s="251">
        <f t="shared" si="19"/>
        <v>1.02</v>
      </c>
      <c r="C269" s="533" t="s">
        <v>83</v>
      </c>
      <c r="D269" s="466"/>
      <c r="E269" s="470"/>
      <c r="F269" s="495"/>
      <c r="G269" s="495"/>
      <c r="H269" s="495"/>
      <c r="I269" s="495"/>
      <c r="J269" s="549" t="s">
        <v>1580</v>
      </c>
      <c r="K269" s="497"/>
      <c r="L269" s="252" t="s">
        <v>292</v>
      </c>
      <c r="M269" s="252">
        <v>2</v>
      </c>
      <c r="N269" s="253">
        <f>IFERROR(VLOOKUP(L269,CategoryLog!$A$2:$D$550,3,FALSE),"")</f>
        <v>1.02</v>
      </c>
      <c r="O269" s="256" t="s">
        <v>141</v>
      </c>
      <c r="P269" s="252" t="s">
        <v>1097</v>
      </c>
      <c r="Q269" s="253">
        <f>IFERROR(VLOOKUP(O269,CategoryLog!$A$2:$D$550,3,FALSE),"")</f>
        <v>1.02</v>
      </c>
      <c r="R269" s="255"/>
      <c r="S269" s="252" t="s">
        <v>406</v>
      </c>
      <c r="T269" s="253" t="str">
        <f>IFERROR(VLOOKUP(R269,CategoryLog!$A$2:$D$550,3,FALSE),"")</f>
        <v/>
      </c>
      <c r="U269" s="256"/>
      <c r="V269" s="252" t="s">
        <v>406</v>
      </c>
      <c r="W269" s="252"/>
      <c r="X269" s="253" t="str">
        <f>IFERROR(VLOOKUP(U269,CategoryLog!$A$2:$D$550,3,FALSE),"")</f>
        <v/>
      </c>
      <c r="Y269" s="366"/>
      <c r="Z269" s="258">
        <v>1</v>
      </c>
      <c r="AA269" s="367"/>
      <c r="AB269" s="278"/>
      <c r="AC269" s="278" t="s">
        <v>996</v>
      </c>
      <c r="AD269" s="279"/>
      <c r="AE269" s="279"/>
      <c r="AF269" s="278"/>
      <c r="AG269" s="280">
        <v>1</v>
      </c>
      <c r="AH269" s="281"/>
      <c r="AI269" s="282"/>
      <c r="AJ269" s="264" t="s">
        <v>1019</v>
      </c>
      <c r="AK269" s="301"/>
      <c r="AL269" s="282"/>
      <c r="AM269" s="282"/>
      <c r="AN269" s="282" t="s">
        <v>1019</v>
      </c>
      <c r="AO269" s="301"/>
      <c r="AP269" s="282"/>
      <c r="AQ269" s="282"/>
      <c r="AR269" s="254" t="s">
        <v>613</v>
      </c>
      <c r="AS269" s="266"/>
      <c r="AT269" s="266"/>
      <c r="AU269" s="266"/>
      <c r="AV269" s="267" t="str">
        <f t="shared" si="20"/>
        <v>2017</v>
      </c>
      <c r="AW269" s="209">
        <v>261</v>
      </c>
      <c r="AX269" s="209">
        <v>317</v>
      </c>
      <c r="AY269" s="210">
        <f>MATCH(A269,'Original Order'!$A$2:$A$317,0)</f>
        <v>261</v>
      </c>
      <c r="AZ269" s="210" t="s">
        <v>1336</v>
      </c>
    </row>
    <row r="270" spans="1:52">
      <c r="A270" s="370" t="s">
        <v>862</v>
      </c>
      <c r="B270" s="251">
        <f t="shared" si="19"/>
        <v>1.1499999999999999</v>
      </c>
      <c r="C270" s="533" t="s">
        <v>170</v>
      </c>
      <c r="D270" s="466"/>
      <c r="E270" s="470"/>
      <c r="F270" s="495"/>
      <c r="G270" s="495"/>
      <c r="H270" s="495"/>
      <c r="I270" s="495"/>
      <c r="J270" s="548"/>
      <c r="K270" s="495"/>
      <c r="L270" s="288"/>
      <c r="M270" s="252" t="s">
        <v>406</v>
      </c>
      <c r="N270" s="253" t="str">
        <f>IFERROR(VLOOKUP(L270,CategoryLog!$A$2:$D$550,3,FALSE),"")</f>
        <v/>
      </c>
      <c r="O270" s="289" t="s">
        <v>861</v>
      </c>
      <c r="P270" s="252" t="s">
        <v>1103</v>
      </c>
      <c r="Q270" s="253">
        <f>IFERROR(VLOOKUP(O270,CategoryLog!$A$2:$D$550,3,FALSE),"")</f>
        <v>1.1499999999999999</v>
      </c>
      <c r="R270" s="310"/>
      <c r="S270" s="252" t="s">
        <v>406</v>
      </c>
      <c r="T270" s="253" t="str">
        <f>IFERROR(VLOOKUP(R270,CategoryLog!$A$2:$D$550,3,FALSE),"")</f>
        <v/>
      </c>
      <c r="U270" s="290"/>
      <c r="V270" s="252" t="s">
        <v>406</v>
      </c>
      <c r="W270" s="291"/>
      <c r="X270" s="253" t="str">
        <f>IFERROR(VLOOKUP(U270,CategoryLog!$A$2:$D$550,3,FALSE),"")</f>
        <v/>
      </c>
      <c r="Y270" s="366"/>
      <c r="Z270" s="371"/>
      <c r="AA270" s="372"/>
      <c r="AB270" s="275"/>
      <c r="AC270" s="283" t="s">
        <v>996</v>
      </c>
      <c r="AD270" s="312"/>
      <c r="AE270" s="312"/>
      <c r="AF270" s="283" t="s">
        <v>996</v>
      </c>
      <c r="AG270" s="281">
        <v>2</v>
      </c>
      <c r="AH270" s="281"/>
      <c r="AI270" s="282"/>
      <c r="AJ270" s="264" t="s">
        <v>1019</v>
      </c>
      <c r="AK270" s="301"/>
      <c r="AL270" s="282"/>
      <c r="AM270" s="282"/>
      <c r="AN270" s="282" t="s">
        <v>1019</v>
      </c>
      <c r="AO270" s="301"/>
      <c r="AP270" s="282"/>
      <c r="AQ270" s="282"/>
      <c r="AR270" s="295" t="s">
        <v>613</v>
      </c>
      <c r="AS270" s="266"/>
      <c r="AT270" s="266"/>
      <c r="AU270" s="266"/>
      <c r="AV270" s="267" t="str">
        <f t="shared" si="20"/>
        <v>2018</v>
      </c>
      <c r="AW270" s="209">
        <v>262</v>
      </c>
      <c r="AX270" s="209">
        <v>53</v>
      </c>
      <c r="AY270" s="210">
        <f>MATCH(A270,'Original Order'!$A$2:$A$317,0)</f>
        <v>262</v>
      </c>
      <c r="AZ270" s="210">
        <f>AG270</f>
        <v>2</v>
      </c>
    </row>
    <row r="271" spans="1:52">
      <c r="A271" s="370" t="s">
        <v>868</v>
      </c>
      <c r="B271" s="251">
        <f t="shared" si="19"/>
        <v>1.1599999999999999</v>
      </c>
      <c r="C271" s="533" t="s">
        <v>170</v>
      </c>
      <c r="D271" s="466"/>
      <c r="E271" s="470"/>
      <c r="F271" s="495"/>
      <c r="G271" s="495"/>
      <c r="H271" s="495"/>
      <c r="I271" s="495"/>
      <c r="J271" s="548"/>
      <c r="K271" s="495"/>
      <c r="L271" s="288"/>
      <c r="M271" s="252" t="s">
        <v>406</v>
      </c>
      <c r="N271" s="253" t="str">
        <f>IFERROR(VLOOKUP(L271,CategoryLog!$A$2:$D$550,3,FALSE),"")</f>
        <v/>
      </c>
      <c r="O271" s="289" t="s">
        <v>867</v>
      </c>
      <c r="P271" s="252" t="s">
        <v>1097</v>
      </c>
      <c r="Q271" s="253">
        <f>IFERROR(VLOOKUP(O271,CategoryLog!$A$2:$D$550,3,FALSE),"")</f>
        <v>1.1599999999999999</v>
      </c>
      <c r="R271" s="310"/>
      <c r="S271" s="252" t="s">
        <v>406</v>
      </c>
      <c r="T271" s="253" t="str">
        <f>IFERROR(VLOOKUP(R271,CategoryLog!$A$2:$D$550,3,FALSE),"")</f>
        <v/>
      </c>
      <c r="U271" s="290"/>
      <c r="V271" s="252" t="s">
        <v>406</v>
      </c>
      <c r="W271" s="291"/>
      <c r="X271" s="253" t="str">
        <f>IFERROR(VLOOKUP(U271,CategoryLog!$A$2:$D$550,3,FALSE),"")</f>
        <v/>
      </c>
      <c r="Y271" s="366"/>
      <c r="Z271" s="371"/>
      <c r="AA271" s="372"/>
      <c r="AB271" s="275"/>
      <c r="AC271" s="283" t="s">
        <v>996</v>
      </c>
      <c r="AD271" s="312"/>
      <c r="AE271" s="312"/>
      <c r="AF271" s="283" t="s">
        <v>996</v>
      </c>
      <c r="AG271" s="281">
        <v>2</v>
      </c>
      <c r="AH271" s="281"/>
      <c r="AI271" s="282"/>
      <c r="AJ271" s="264" t="s">
        <v>1019</v>
      </c>
      <c r="AK271" s="301"/>
      <c r="AL271" s="282"/>
      <c r="AM271" s="282"/>
      <c r="AN271" s="282" t="s">
        <v>1019</v>
      </c>
      <c r="AO271" s="301"/>
      <c r="AP271" s="282"/>
      <c r="AQ271" s="282"/>
      <c r="AR271" s="295" t="s">
        <v>613</v>
      </c>
      <c r="AS271" s="266"/>
      <c r="AT271" s="266"/>
      <c r="AU271" s="266"/>
      <c r="AV271" s="267" t="str">
        <f t="shared" si="20"/>
        <v>2018</v>
      </c>
      <c r="AW271" s="209">
        <v>263</v>
      </c>
      <c r="AX271" s="209">
        <v>60</v>
      </c>
      <c r="AY271" s="210">
        <f>MATCH(A271,'Original Order'!$A$2:$A$317,0)</f>
        <v>263</v>
      </c>
      <c r="AZ271" s="210">
        <f>AG271</f>
        <v>2</v>
      </c>
    </row>
    <row r="272" spans="1:52" ht="24">
      <c r="A272" s="370" t="s">
        <v>73</v>
      </c>
      <c r="B272" s="251">
        <f t="shared" si="19"/>
        <v>1.17</v>
      </c>
      <c r="C272" s="533" t="s">
        <v>170</v>
      </c>
      <c r="D272" s="466"/>
      <c r="E272" s="470"/>
      <c r="F272" s="495"/>
      <c r="G272" s="495"/>
      <c r="H272" s="495"/>
      <c r="I272" s="495"/>
      <c r="J272" s="548"/>
      <c r="K272" s="495"/>
      <c r="L272" s="252" t="s">
        <v>289</v>
      </c>
      <c r="M272" s="252">
        <v>1</v>
      </c>
      <c r="N272" s="253">
        <f>IFERROR(VLOOKUP(L272,CategoryLog!$A$2:$D$550,3,FALSE),"")</f>
        <v>1.17</v>
      </c>
      <c r="O272" s="256" t="s">
        <v>140</v>
      </c>
      <c r="P272" s="252" t="s">
        <v>1085</v>
      </c>
      <c r="Q272" s="253">
        <f>IFERROR(VLOOKUP(O272,CategoryLog!$A$2:$D$550,3,FALSE),"")</f>
        <v>1.17</v>
      </c>
      <c r="R272" s="255" t="s">
        <v>475</v>
      </c>
      <c r="S272" s="252">
        <v>2.1</v>
      </c>
      <c r="T272" s="253">
        <f>IFERROR(VLOOKUP(R272,CategoryLog!$A$2:$D$550,3,FALSE),"")</f>
        <v>1.17</v>
      </c>
      <c r="U272" s="256"/>
      <c r="V272" s="252" t="s">
        <v>406</v>
      </c>
      <c r="W272" s="252"/>
      <c r="X272" s="253" t="str">
        <f>IFERROR(VLOOKUP(U272,CategoryLog!$A$2:$D$550,3,FALSE),"")</f>
        <v/>
      </c>
      <c r="Y272" s="366" t="s">
        <v>996</v>
      </c>
      <c r="Z272" s="258">
        <v>1</v>
      </c>
      <c r="AA272" s="367"/>
      <c r="AB272" s="278"/>
      <c r="AC272" s="278" t="s">
        <v>996</v>
      </c>
      <c r="AD272" s="278" t="s">
        <v>996</v>
      </c>
      <c r="AE272" s="279"/>
      <c r="AF272" s="278"/>
      <c r="AG272" s="280">
        <v>2</v>
      </c>
      <c r="AH272" s="281"/>
      <c r="AI272" s="282"/>
      <c r="AJ272" s="264" t="s">
        <v>1019</v>
      </c>
      <c r="AK272" s="282"/>
      <c r="AL272" s="282"/>
      <c r="AM272" s="282"/>
      <c r="AN272" s="282" t="s">
        <v>1019</v>
      </c>
      <c r="AO272" s="282"/>
      <c r="AP272" s="282"/>
      <c r="AQ272" s="282"/>
      <c r="AR272" s="254" t="s">
        <v>613</v>
      </c>
      <c r="AS272" s="266"/>
      <c r="AT272" s="266"/>
      <c r="AU272" s="266"/>
      <c r="AV272" s="267" t="str">
        <f t="shared" si="20"/>
        <v>2017</v>
      </c>
      <c r="AW272" s="209">
        <v>264</v>
      </c>
      <c r="AX272" s="209">
        <v>292</v>
      </c>
      <c r="AY272" s="210">
        <f>MATCH(A272,'Original Order'!$A$2:$A$317,0)</f>
        <v>264</v>
      </c>
      <c r="AZ272" s="210" t="s">
        <v>1336</v>
      </c>
    </row>
    <row r="273" spans="1:53" ht="24">
      <c r="A273" s="370" t="s">
        <v>187</v>
      </c>
      <c r="B273" s="251">
        <f t="shared" si="19"/>
        <v>1.07</v>
      </c>
      <c r="C273" s="533" t="s">
        <v>83</v>
      </c>
      <c r="D273" s="466"/>
      <c r="E273" s="470"/>
      <c r="F273" s="495"/>
      <c r="G273" s="495"/>
      <c r="H273" s="495"/>
      <c r="I273" s="495"/>
      <c r="J273" s="548"/>
      <c r="K273" s="495"/>
      <c r="L273" s="252" t="s">
        <v>288</v>
      </c>
      <c r="M273" s="252">
        <v>2</v>
      </c>
      <c r="N273" s="253">
        <f>IFERROR(VLOOKUP(L273,CategoryLog!$A$2:$D$550,3,FALSE),"")</f>
        <v>1.07</v>
      </c>
      <c r="O273" s="276" t="s">
        <v>138</v>
      </c>
      <c r="P273" s="252" t="s">
        <v>1085</v>
      </c>
      <c r="Q273" s="253">
        <f>IFERROR(VLOOKUP(O273,CategoryLog!$A$2:$D$550,3,FALSE),"")</f>
        <v>1.07</v>
      </c>
      <c r="R273" s="255" t="s">
        <v>474</v>
      </c>
      <c r="S273" s="252">
        <v>0.1</v>
      </c>
      <c r="T273" s="253">
        <f>IFERROR(VLOOKUP(R273,CategoryLog!$A$2:$D$550,3,FALSE),"")</f>
        <v>1.07</v>
      </c>
      <c r="U273" s="256"/>
      <c r="V273" s="252" t="s">
        <v>406</v>
      </c>
      <c r="W273" s="252"/>
      <c r="X273" s="253" t="str">
        <f>IFERROR(VLOOKUP(U273,CategoryLog!$A$2:$D$550,3,FALSE),"")</f>
        <v/>
      </c>
      <c r="Y273" s="366"/>
      <c r="Z273" s="258">
        <v>1</v>
      </c>
      <c r="AA273" s="367"/>
      <c r="AB273" s="278"/>
      <c r="AC273" s="278" t="s">
        <v>996</v>
      </c>
      <c r="AD273" s="278" t="s">
        <v>996</v>
      </c>
      <c r="AE273" s="279"/>
      <c r="AF273" s="278"/>
      <c r="AG273" s="280">
        <v>2</v>
      </c>
      <c r="AH273" s="281"/>
      <c r="AI273" s="282"/>
      <c r="AJ273" s="264" t="s">
        <v>1019</v>
      </c>
      <c r="AK273" s="282"/>
      <c r="AL273" s="282"/>
      <c r="AM273" s="282"/>
      <c r="AN273" s="282" t="s">
        <v>1019</v>
      </c>
      <c r="AO273" s="282"/>
      <c r="AP273" s="282"/>
      <c r="AQ273" s="282"/>
      <c r="AR273" s="254" t="s">
        <v>613</v>
      </c>
      <c r="AS273" s="266"/>
      <c r="AT273" s="266"/>
      <c r="AU273" s="266"/>
      <c r="AV273" s="267" t="str">
        <f t="shared" si="20"/>
        <v>2017</v>
      </c>
      <c r="AW273" s="209">
        <v>265</v>
      </c>
      <c r="AX273" s="209">
        <v>279</v>
      </c>
      <c r="AY273" s="210">
        <f>MATCH(A273,'Original Order'!$A$2:$A$317,0)</f>
        <v>265</v>
      </c>
      <c r="AZ273" s="210" t="s">
        <v>1336</v>
      </c>
    </row>
    <row r="274" spans="1:53">
      <c r="A274" s="370" t="s">
        <v>77</v>
      </c>
      <c r="B274" s="251">
        <f t="shared" si="19"/>
        <v>1.04</v>
      </c>
      <c r="C274" s="533" t="s">
        <v>83</v>
      </c>
      <c r="D274" s="466"/>
      <c r="E274" s="470"/>
      <c r="F274" s="495"/>
      <c r="G274" s="495"/>
      <c r="H274" s="495"/>
      <c r="I274" s="495"/>
      <c r="J274" s="549" t="s">
        <v>1580</v>
      </c>
      <c r="K274" s="497"/>
      <c r="L274" s="252" t="s">
        <v>294</v>
      </c>
      <c r="M274" s="252" t="s">
        <v>406</v>
      </c>
      <c r="N274" s="253">
        <f>IFERROR(VLOOKUP(L274,CategoryLog!$A$2:$D$550,3,FALSE),"")</f>
        <v>1.04</v>
      </c>
      <c r="O274" s="276" t="s">
        <v>144</v>
      </c>
      <c r="P274" s="252" t="s">
        <v>1085</v>
      </c>
      <c r="Q274" s="253">
        <f>IFERROR(VLOOKUP(O274,CategoryLog!$A$2:$D$550,3,FALSE),"")</f>
        <v>1.04</v>
      </c>
      <c r="R274" s="255" t="s">
        <v>477</v>
      </c>
      <c r="S274" s="252">
        <v>1</v>
      </c>
      <c r="T274" s="253">
        <f>IFERROR(VLOOKUP(R274,CategoryLog!$A$2:$D$550,3,FALSE),"")</f>
        <v>1.04</v>
      </c>
      <c r="U274" s="256"/>
      <c r="V274" s="252" t="s">
        <v>406</v>
      </c>
      <c r="W274" s="252"/>
      <c r="X274" s="253" t="str">
        <f>IFERROR(VLOOKUP(U274,CategoryLog!$A$2:$D$550,3,FALSE),"")</f>
        <v/>
      </c>
      <c r="Y274" s="366" t="s">
        <v>996</v>
      </c>
      <c r="Z274" s="258">
        <v>1</v>
      </c>
      <c r="AA274" s="367"/>
      <c r="AB274" s="278"/>
      <c r="AC274" s="278" t="s">
        <v>996</v>
      </c>
      <c r="AD274" s="278" t="s">
        <v>996</v>
      </c>
      <c r="AE274" s="279"/>
      <c r="AF274" s="278"/>
      <c r="AG274" s="280">
        <v>2</v>
      </c>
      <c r="AH274" s="281"/>
      <c r="AI274" s="282"/>
      <c r="AJ274" s="264" t="s">
        <v>1019</v>
      </c>
      <c r="AK274" s="282"/>
      <c r="AL274" s="282"/>
      <c r="AM274" s="282"/>
      <c r="AN274" s="282" t="s">
        <v>1019</v>
      </c>
      <c r="AO274" s="282"/>
      <c r="AP274" s="282"/>
      <c r="AQ274" s="282"/>
      <c r="AR274" s="254" t="s">
        <v>613</v>
      </c>
      <c r="AS274" s="266"/>
      <c r="AT274" s="266"/>
      <c r="AU274" s="266"/>
      <c r="AV274" s="267" t="str">
        <f t="shared" si="20"/>
        <v>2017</v>
      </c>
      <c r="AW274" s="209">
        <v>266</v>
      </c>
      <c r="AX274" s="209">
        <v>296</v>
      </c>
      <c r="AY274" s="210">
        <f>MATCH(A274,'Original Order'!$A$2:$A$317,0)</f>
        <v>266</v>
      </c>
      <c r="AZ274" s="210" t="s">
        <v>1336</v>
      </c>
    </row>
    <row r="275" spans="1:53" ht="24">
      <c r="A275" s="370" t="s">
        <v>76</v>
      </c>
      <c r="B275" s="251">
        <f t="shared" si="19"/>
        <v>1.06</v>
      </c>
      <c r="C275" s="533" t="s">
        <v>83</v>
      </c>
      <c r="D275" s="466"/>
      <c r="E275" s="470"/>
      <c r="F275" s="495"/>
      <c r="G275" s="495"/>
      <c r="H275" s="495"/>
      <c r="I275" s="495"/>
      <c r="J275" s="549" t="s">
        <v>1580</v>
      </c>
      <c r="K275" s="497"/>
      <c r="L275" s="252" t="s">
        <v>293</v>
      </c>
      <c r="M275" s="252" t="s">
        <v>406</v>
      </c>
      <c r="N275" s="253">
        <f>IFERROR(VLOOKUP(L275,CategoryLog!$A$2:$D$550,3,FALSE),"")</f>
        <v>1.06</v>
      </c>
      <c r="O275" s="276" t="s">
        <v>143</v>
      </c>
      <c r="P275" s="252" t="s">
        <v>1097</v>
      </c>
      <c r="Q275" s="253">
        <f>IFERROR(VLOOKUP(O275,CategoryLog!$A$2:$D$550,3,FALSE),"")</f>
        <v>1.06</v>
      </c>
      <c r="R275" s="255"/>
      <c r="S275" s="252" t="s">
        <v>406</v>
      </c>
      <c r="T275" s="253" t="str">
        <f>IFERROR(VLOOKUP(R275,CategoryLog!$A$2:$D$550,3,FALSE),"")</f>
        <v/>
      </c>
      <c r="U275" s="256"/>
      <c r="V275" s="252" t="s">
        <v>406</v>
      </c>
      <c r="W275" s="252"/>
      <c r="X275" s="253" t="str">
        <f>IFERROR(VLOOKUP(U275,CategoryLog!$A$2:$D$550,3,FALSE),"")</f>
        <v/>
      </c>
      <c r="Y275" s="366"/>
      <c r="Z275" s="258">
        <v>1</v>
      </c>
      <c r="AA275" s="376"/>
      <c r="AB275" s="278"/>
      <c r="AC275" s="278" t="s">
        <v>996</v>
      </c>
      <c r="AD275" s="279"/>
      <c r="AE275" s="279"/>
      <c r="AF275" s="278"/>
      <c r="AG275" s="280">
        <v>1</v>
      </c>
      <c r="AH275" s="281"/>
      <c r="AI275" s="282"/>
      <c r="AJ275" s="264" t="s">
        <v>1019</v>
      </c>
      <c r="AK275" s="301"/>
      <c r="AL275" s="282"/>
      <c r="AM275" s="282"/>
      <c r="AN275" s="282" t="s">
        <v>1019</v>
      </c>
      <c r="AO275" s="301"/>
      <c r="AP275" s="282"/>
      <c r="AQ275" s="282"/>
      <c r="AR275" s="254" t="s">
        <v>613</v>
      </c>
      <c r="AS275" s="266"/>
      <c r="AT275" s="266"/>
      <c r="AU275" s="266"/>
      <c r="AV275" s="267" t="str">
        <f t="shared" si="20"/>
        <v>2017</v>
      </c>
      <c r="AW275" s="209">
        <v>267</v>
      </c>
      <c r="AX275" s="209">
        <v>52</v>
      </c>
      <c r="AY275" s="210">
        <f>MATCH(A275,'Original Order'!$A$2:$A$317,0)</f>
        <v>267</v>
      </c>
      <c r="AZ275" s="210" t="s">
        <v>1336</v>
      </c>
    </row>
    <row r="276" spans="1:53">
      <c r="A276" s="370" t="s">
        <v>860</v>
      </c>
      <c r="B276" s="251">
        <f t="shared" si="19"/>
        <v>1.06</v>
      </c>
      <c r="C276" s="533" t="s">
        <v>170</v>
      </c>
      <c r="D276" s="466"/>
      <c r="E276" s="470"/>
      <c r="F276" s="495"/>
      <c r="G276" s="495"/>
      <c r="H276" s="495"/>
      <c r="I276" s="495"/>
      <c r="J276" s="548"/>
      <c r="K276" s="495"/>
      <c r="L276" s="288"/>
      <c r="M276" s="252" t="s">
        <v>406</v>
      </c>
      <c r="N276" s="253" t="str">
        <f>IFERROR(VLOOKUP(L276,CategoryLog!$A$2:$D$550,3,FALSE),"")</f>
        <v/>
      </c>
      <c r="O276" s="289" t="s">
        <v>859</v>
      </c>
      <c r="P276" s="252" t="s">
        <v>1103</v>
      </c>
      <c r="Q276" s="253">
        <f>IFERROR(VLOOKUP(O276,CategoryLog!$A$2:$D$550,3,FALSE),"")</f>
        <v>1.06</v>
      </c>
      <c r="R276" s="310"/>
      <c r="S276" s="252" t="s">
        <v>406</v>
      </c>
      <c r="T276" s="253" t="str">
        <f>IFERROR(VLOOKUP(R276,CategoryLog!$A$2:$D$550,3,FALSE),"")</f>
        <v/>
      </c>
      <c r="U276" s="290"/>
      <c r="V276" s="252" t="s">
        <v>406</v>
      </c>
      <c r="W276" s="291"/>
      <c r="X276" s="253" t="str">
        <f>IFERROR(VLOOKUP(U276,CategoryLog!$A$2:$D$550,3,FALSE),"")</f>
        <v/>
      </c>
      <c r="Y276" s="366"/>
      <c r="Z276" s="371"/>
      <c r="AA276" s="372"/>
      <c r="AB276" s="275"/>
      <c r="AC276" s="283" t="s">
        <v>996</v>
      </c>
      <c r="AD276" s="312"/>
      <c r="AE276" s="312"/>
      <c r="AF276" s="283" t="s">
        <v>996</v>
      </c>
      <c r="AG276" s="281">
        <v>2</v>
      </c>
      <c r="AH276" s="281"/>
      <c r="AI276" s="282"/>
      <c r="AJ276" s="264" t="s">
        <v>1019</v>
      </c>
      <c r="AK276" s="301"/>
      <c r="AL276" s="282"/>
      <c r="AM276" s="282"/>
      <c r="AN276" s="282" t="s">
        <v>1019</v>
      </c>
      <c r="AO276" s="301"/>
      <c r="AP276" s="282"/>
      <c r="AQ276" s="282"/>
      <c r="AR276" s="295" t="s">
        <v>613</v>
      </c>
      <c r="AS276" s="266"/>
      <c r="AT276" s="266"/>
      <c r="AU276" s="266"/>
      <c r="AV276" s="267" t="str">
        <f t="shared" si="20"/>
        <v>2018</v>
      </c>
      <c r="AW276" s="209">
        <v>268</v>
      </c>
      <c r="AX276" s="209">
        <v>51</v>
      </c>
      <c r="AY276" s="210">
        <f>MATCH(A276,'Original Order'!$A$2:$A$317,0)</f>
        <v>268</v>
      </c>
      <c r="AZ276" s="210">
        <f>AG276</f>
        <v>2</v>
      </c>
    </row>
    <row r="277" spans="1:53" ht="27" customHeight="1">
      <c r="A277" s="568" t="s">
        <v>344</v>
      </c>
      <c r="B277" s="251" t="str">
        <f t="shared" si="19"/>
        <v>none</v>
      </c>
      <c r="C277" s="533" t="s">
        <v>170</v>
      </c>
      <c r="D277" s="466"/>
      <c r="E277" s="470"/>
      <c r="F277" s="495"/>
      <c r="G277" s="496" t="s">
        <v>1517</v>
      </c>
      <c r="H277" s="496" t="s">
        <v>1526</v>
      </c>
      <c r="I277" s="497" t="s">
        <v>1551</v>
      </c>
      <c r="J277" s="549"/>
      <c r="K277" s="497" t="s">
        <v>1609</v>
      </c>
      <c r="L277" s="252"/>
      <c r="M277" s="252" t="s">
        <v>406</v>
      </c>
      <c r="N277" s="253" t="str">
        <f>IFERROR(VLOOKUP(L277,CategoryLog!$A$2:$D$550,3,FALSE),"")</f>
        <v/>
      </c>
      <c r="O277" s="25" t="s">
        <v>1512</v>
      </c>
      <c r="P277" s="252" t="s">
        <v>406</v>
      </c>
      <c r="Q277" s="253" t="str">
        <f>IFERROR(VLOOKUP(O277,CategoryLog!$A$2:$D$550,3,FALSE),"")</f>
        <v/>
      </c>
      <c r="R277" s="184" t="s">
        <v>1608</v>
      </c>
      <c r="S277" s="252">
        <v>0</v>
      </c>
      <c r="T277" s="253" t="str">
        <f>IFERROR(VLOOKUP(R277,CategoryLog!$A$2:$D$550,3,FALSE),"")</f>
        <v/>
      </c>
      <c r="U277" s="256"/>
      <c r="V277" s="252" t="s">
        <v>406</v>
      </c>
      <c r="W277" s="252"/>
      <c r="X277" s="253" t="str">
        <f>IFERROR(VLOOKUP(U277,CategoryLog!$A$2:$D$550,3,FALSE),"")</f>
        <v/>
      </c>
      <c r="Y277" s="366"/>
      <c r="Z277" s="258">
        <v>1</v>
      </c>
      <c r="AA277" s="367"/>
      <c r="AB277" s="316"/>
      <c r="AC277" s="316" t="s">
        <v>996</v>
      </c>
      <c r="AD277" s="317"/>
      <c r="AE277" s="317"/>
      <c r="AF277" s="316"/>
      <c r="AG277" s="318">
        <v>1</v>
      </c>
      <c r="AH277" s="319"/>
      <c r="AI277" s="320"/>
      <c r="AJ277" s="264" t="s">
        <v>1019</v>
      </c>
      <c r="AK277" s="321"/>
      <c r="AL277" s="320"/>
      <c r="AM277" s="320"/>
      <c r="AN277" s="282" t="s">
        <v>1019</v>
      </c>
      <c r="AO277" s="321"/>
      <c r="AP277" s="320"/>
      <c r="AQ277" s="320"/>
      <c r="AR277" s="323" t="s">
        <v>613</v>
      </c>
      <c r="AS277" s="266" t="s">
        <v>1037</v>
      </c>
      <c r="AT277" s="266"/>
      <c r="AU277" s="266"/>
      <c r="AV277" s="287" t="str">
        <f t="shared" si="20"/>
        <v>2017</v>
      </c>
      <c r="AW277" s="209">
        <v>269</v>
      </c>
      <c r="AX277" s="209">
        <v>319</v>
      </c>
      <c r="AY277" s="210">
        <f>MATCH(A277,'Original Order'!$A$2:$A$317,0)</f>
        <v>269</v>
      </c>
      <c r="AZ277" s="210" t="s">
        <v>1336</v>
      </c>
      <c r="BA277" s="377" t="s">
        <v>1454</v>
      </c>
    </row>
    <row r="278" spans="1:53" ht="24">
      <c r="A278" s="370" t="s">
        <v>310</v>
      </c>
      <c r="B278" s="251">
        <f t="shared" si="19"/>
        <v>1.05</v>
      </c>
      <c r="C278" s="533" t="s">
        <v>83</v>
      </c>
      <c r="D278" s="466"/>
      <c r="E278" s="470"/>
      <c r="F278" s="495"/>
      <c r="G278" s="495"/>
      <c r="H278" s="495"/>
      <c r="I278" s="495"/>
      <c r="J278" s="548"/>
      <c r="K278" s="495"/>
      <c r="L278" s="252" t="s">
        <v>295</v>
      </c>
      <c r="M278" s="252">
        <v>2</v>
      </c>
      <c r="N278" s="253">
        <f>IFERROR(VLOOKUP(L278,CategoryLog!$A$2:$D$550,3,FALSE),"")</f>
        <v>1.05</v>
      </c>
      <c r="O278" s="256" t="s">
        <v>145</v>
      </c>
      <c r="P278" s="252" t="s">
        <v>1085</v>
      </c>
      <c r="Q278" s="253">
        <f>IFERROR(VLOOKUP(O278,CategoryLog!$A$2:$D$550,3,FALSE),"")</f>
        <v>1.05</v>
      </c>
      <c r="R278" s="255"/>
      <c r="S278" s="252" t="s">
        <v>406</v>
      </c>
      <c r="T278" s="253" t="str">
        <f>IFERROR(VLOOKUP(R278,CategoryLog!$A$2:$D$550,3,FALSE),"")</f>
        <v/>
      </c>
      <c r="U278" s="256"/>
      <c r="V278" s="252" t="s">
        <v>406</v>
      </c>
      <c r="W278" s="252"/>
      <c r="X278" s="253" t="str">
        <f>IFERROR(VLOOKUP(U278,CategoryLog!$A$2:$D$550,3,FALSE),"")</f>
        <v/>
      </c>
      <c r="Y278" s="366" t="s">
        <v>996</v>
      </c>
      <c r="Z278" s="258">
        <v>1</v>
      </c>
      <c r="AA278" s="367"/>
      <c r="AB278" s="278"/>
      <c r="AC278" s="278" t="s">
        <v>996</v>
      </c>
      <c r="AD278" s="279"/>
      <c r="AE278" s="279"/>
      <c r="AF278" s="278"/>
      <c r="AG278" s="280">
        <v>1</v>
      </c>
      <c r="AH278" s="281"/>
      <c r="AI278" s="282"/>
      <c r="AJ278" s="264" t="s">
        <v>1019</v>
      </c>
      <c r="AK278" s="301"/>
      <c r="AL278" s="282"/>
      <c r="AM278" s="282"/>
      <c r="AN278" s="282" t="s">
        <v>1019</v>
      </c>
      <c r="AO278" s="301"/>
      <c r="AP278" s="282"/>
      <c r="AQ278" s="282"/>
      <c r="AR278" s="254" t="s">
        <v>613</v>
      </c>
      <c r="AS278" s="266"/>
      <c r="AT278" s="266"/>
      <c r="AU278" s="266"/>
      <c r="AV278" s="267" t="str">
        <f t="shared" si="20"/>
        <v>2017</v>
      </c>
      <c r="AW278" s="209">
        <v>270</v>
      </c>
      <c r="AX278" s="209">
        <v>293</v>
      </c>
      <c r="AY278" s="210">
        <f>MATCH(A278,'Original Order'!$A$2:$A$317,0)</f>
        <v>270</v>
      </c>
      <c r="AZ278" s="210" t="s">
        <v>1336</v>
      </c>
    </row>
    <row r="279" spans="1:53" ht="24">
      <c r="A279" s="370" t="s">
        <v>884</v>
      </c>
      <c r="B279" s="251">
        <f t="shared" si="19"/>
        <v>6.17</v>
      </c>
      <c r="C279" s="533" t="s">
        <v>170</v>
      </c>
      <c r="D279" s="466"/>
      <c r="E279" s="470"/>
      <c r="F279" s="495"/>
      <c r="G279" s="495"/>
      <c r="H279" s="495"/>
      <c r="I279" s="495"/>
      <c r="J279" s="548"/>
      <c r="K279" s="495"/>
      <c r="L279" s="288"/>
      <c r="M279" s="252" t="s">
        <v>406</v>
      </c>
      <c r="N279" s="253" t="str">
        <f>IFERROR(VLOOKUP(L279,CategoryLog!$A$2:$D$550,3,FALSE),"")</f>
        <v/>
      </c>
      <c r="O279" s="289" t="s">
        <v>883</v>
      </c>
      <c r="P279" s="252">
        <v>3</v>
      </c>
      <c r="Q279" s="253">
        <f>IFERROR(VLOOKUP(O279,CategoryLog!$A$2:$D$550,3,FALSE),"")</f>
        <v>6.17</v>
      </c>
      <c r="R279" s="310"/>
      <c r="S279" s="252" t="s">
        <v>406</v>
      </c>
      <c r="T279" s="253" t="str">
        <f>IFERROR(VLOOKUP(R279,CategoryLog!$A$2:$D$550,3,FALSE),"")</f>
        <v/>
      </c>
      <c r="U279" s="290"/>
      <c r="V279" s="252" t="s">
        <v>406</v>
      </c>
      <c r="W279" s="291"/>
      <c r="X279" s="253" t="str">
        <f>IFERROR(VLOOKUP(U279,CategoryLog!$A$2:$D$550,3,FALSE),"")</f>
        <v/>
      </c>
      <c r="Y279" s="366"/>
      <c r="Z279" s="371"/>
      <c r="AA279" s="372"/>
      <c r="AB279" s="275"/>
      <c r="AC279" s="283" t="s">
        <v>1021</v>
      </c>
      <c r="AD279" s="312"/>
      <c r="AE279" s="312"/>
      <c r="AF279" s="283"/>
      <c r="AG279" s="281">
        <v>1</v>
      </c>
      <c r="AH279" s="281"/>
      <c r="AI279" s="282"/>
      <c r="AJ279" s="264" t="s">
        <v>1019</v>
      </c>
      <c r="AK279" s="301"/>
      <c r="AL279" s="282"/>
      <c r="AM279" s="282"/>
      <c r="AN279" s="282" t="s">
        <v>1019</v>
      </c>
      <c r="AO279" s="301"/>
      <c r="AP279" s="282"/>
      <c r="AQ279" s="282"/>
      <c r="AR279" s="295" t="s">
        <v>614</v>
      </c>
      <c r="AS279" s="266"/>
      <c r="AT279" s="266"/>
      <c r="AU279" s="266"/>
      <c r="AV279" s="267" t="str">
        <f t="shared" si="20"/>
        <v>2018</v>
      </c>
      <c r="AW279" s="209">
        <v>271</v>
      </c>
      <c r="AX279" s="209">
        <v>107</v>
      </c>
      <c r="AY279" s="210">
        <f>MATCH(A279,'Original Order'!$A$2:$A$317,0)</f>
        <v>271</v>
      </c>
      <c r="AZ279" s="210">
        <f>AG279</f>
        <v>1</v>
      </c>
    </row>
    <row r="280" spans="1:53" ht="24">
      <c r="A280" s="373" t="s">
        <v>349</v>
      </c>
      <c r="B280" s="251">
        <f t="shared" si="19"/>
        <v>6.18</v>
      </c>
      <c r="C280" s="533"/>
      <c r="D280" s="466"/>
      <c r="E280" s="470"/>
      <c r="F280" s="495"/>
      <c r="G280" s="495"/>
      <c r="H280" s="495"/>
      <c r="I280" s="495"/>
      <c r="J280" s="548"/>
      <c r="K280" s="495"/>
      <c r="L280" s="252" t="s">
        <v>298</v>
      </c>
      <c r="M280" s="252">
        <v>1</v>
      </c>
      <c r="N280" s="253">
        <f>IFERROR(VLOOKUP(L280,CategoryLog!$A$2:$D$550,3,FALSE),"")</f>
        <v>6.18</v>
      </c>
      <c r="O280" s="289" t="s">
        <v>887</v>
      </c>
      <c r="P280" s="252">
        <v>1</v>
      </c>
      <c r="Q280" s="253">
        <f>IFERROR(VLOOKUP(O280,CategoryLog!$A$2:$D$550,3,FALSE),"")</f>
        <v>6.18</v>
      </c>
      <c r="R280" s="255"/>
      <c r="S280" s="252" t="s">
        <v>406</v>
      </c>
      <c r="T280" s="253" t="str">
        <f>IFERROR(VLOOKUP(R280,CategoryLog!$A$2:$D$550,3,FALSE),"")</f>
        <v/>
      </c>
      <c r="U280" s="256"/>
      <c r="V280" s="252" t="s">
        <v>406</v>
      </c>
      <c r="W280" s="252"/>
      <c r="X280" s="253" t="str">
        <f>IFERROR(VLOOKUP(U280,CategoryLog!$A$2:$D$550,3,FALSE),"")</f>
        <v/>
      </c>
      <c r="Y280" s="366"/>
      <c r="Z280" s="258">
        <v>1</v>
      </c>
      <c r="AA280" s="367"/>
      <c r="AB280" s="269"/>
      <c r="AC280" s="269" t="s">
        <v>1021</v>
      </c>
      <c r="AD280" s="270"/>
      <c r="AE280" s="270"/>
      <c r="AF280" s="269"/>
      <c r="AG280" s="271">
        <v>1</v>
      </c>
      <c r="AH280" s="272"/>
      <c r="AI280" s="273"/>
      <c r="AJ280" s="264" t="s">
        <v>1019</v>
      </c>
      <c r="AK280" s="274"/>
      <c r="AL280" s="273"/>
      <c r="AM280" s="273"/>
      <c r="AN280" s="273" t="s">
        <v>1019</v>
      </c>
      <c r="AO280" s="274"/>
      <c r="AP280" s="273"/>
      <c r="AQ280" s="273"/>
      <c r="AR280" s="276" t="s">
        <v>614</v>
      </c>
      <c r="AS280" s="266"/>
      <c r="AT280" s="266"/>
      <c r="AU280" s="266"/>
      <c r="AV280" s="267" t="str">
        <f t="shared" si="20"/>
        <v>2017</v>
      </c>
      <c r="AW280" s="209">
        <v>272</v>
      </c>
      <c r="AX280" s="209">
        <v>116</v>
      </c>
      <c r="AY280" s="210">
        <f>MATCH(A280,'Original Order'!$A$2:$A$317,0)</f>
        <v>272</v>
      </c>
      <c r="AZ280" s="210" t="s">
        <v>1336</v>
      </c>
    </row>
    <row r="281" spans="1:53">
      <c r="A281" s="373" t="s">
        <v>515</v>
      </c>
      <c r="B281" s="251">
        <f t="shared" si="19"/>
        <v>6.11</v>
      </c>
      <c r="C281" s="533"/>
      <c r="D281" s="466"/>
      <c r="E281" s="470"/>
      <c r="F281" s="495"/>
      <c r="G281" s="495"/>
      <c r="H281" s="495"/>
      <c r="I281" s="495"/>
      <c r="J281" s="548"/>
      <c r="K281" s="495"/>
      <c r="L281" s="288"/>
      <c r="M281" s="252" t="s">
        <v>406</v>
      </c>
      <c r="N281" s="253" t="str">
        <f>IFERROR(VLOOKUP(L281,CategoryLog!$A$2:$D$550,3,FALSE),"")</f>
        <v/>
      </c>
      <c r="O281" s="289" t="s">
        <v>920</v>
      </c>
      <c r="P281" s="252">
        <v>5</v>
      </c>
      <c r="Q281" s="253">
        <f>IFERROR(VLOOKUP(O281,CategoryLog!$A$2:$D$550,3,FALSE),"")</f>
        <v>6.11</v>
      </c>
      <c r="R281" s="298" t="s">
        <v>514</v>
      </c>
      <c r="S281" s="252">
        <v>0.1</v>
      </c>
      <c r="T281" s="253" t="str">
        <f>IFERROR(VLOOKUP(R281,CategoryLog!$A$2:$D$550,3,FALSE),"")</f>
        <v/>
      </c>
      <c r="U281" s="276"/>
      <c r="V281" s="252" t="s">
        <v>406</v>
      </c>
      <c r="W281" s="288"/>
      <c r="X281" s="253" t="str">
        <f>IFERROR(VLOOKUP(U281,CategoryLog!$A$2:$D$550,3,FALSE),"")</f>
        <v/>
      </c>
      <c r="Y281" s="366"/>
      <c r="Z281" s="258">
        <v>1</v>
      </c>
      <c r="AA281" s="378"/>
      <c r="AB281" s="269"/>
      <c r="AC281" s="269" t="s">
        <v>1021</v>
      </c>
      <c r="AD281" s="269" t="s">
        <v>996</v>
      </c>
      <c r="AE281" s="293"/>
      <c r="AF281" s="269"/>
      <c r="AG281" s="271">
        <v>2</v>
      </c>
      <c r="AH281" s="272"/>
      <c r="AI281" s="273"/>
      <c r="AJ281" s="264" t="s">
        <v>1019</v>
      </c>
      <c r="AK281" s="273"/>
      <c r="AL281" s="273"/>
      <c r="AM281" s="273"/>
      <c r="AN281" s="273" t="s">
        <v>1019</v>
      </c>
      <c r="AO281" s="273"/>
      <c r="AP281" s="273"/>
      <c r="AQ281" s="273"/>
      <c r="AR281" s="295" t="s">
        <v>614</v>
      </c>
      <c r="AS281" s="266"/>
      <c r="AT281" s="266"/>
      <c r="AU281" s="266"/>
      <c r="AV281" s="267" t="str">
        <f t="shared" si="20"/>
        <v>2017</v>
      </c>
      <c r="AW281" s="209">
        <v>273</v>
      </c>
      <c r="AX281" s="209">
        <v>269</v>
      </c>
      <c r="AY281" s="210">
        <f>MATCH(A281,'Original Order'!$A$2:$A$317,0)</f>
        <v>273</v>
      </c>
      <c r="AZ281" s="210" t="s">
        <v>1336</v>
      </c>
    </row>
    <row r="282" spans="1:53">
      <c r="A282" s="370" t="s">
        <v>80</v>
      </c>
      <c r="B282" s="251">
        <f t="shared" si="19"/>
        <v>6.01</v>
      </c>
      <c r="C282" s="533"/>
      <c r="D282" s="466"/>
      <c r="E282" s="470"/>
      <c r="F282" s="495"/>
      <c r="G282" s="495"/>
      <c r="H282" s="495"/>
      <c r="I282" s="495"/>
      <c r="J282" s="549" t="s">
        <v>1573</v>
      </c>
      <c r="K282" s="497" t="s">
        <v>1598</v>
      </c>
      <c r="L282" s="252" t="s">
        <v>300</v>
      </c>
      <c r="M282" s="252">
        <v>0</v>
      </c>
      <c r="N282" s="253">
        <f>IFERROR(VLOOKUP(L282,CategoryLog!$A$2:$D$550,3,FALSE),"")</f>
        <v>6.01</v>
      </c>
      <c r="O282" s="276" t="s">
        <v>419</v>
      </c>
      <c r="P282" s="252">
        <v>5</v>
      </c>
      <c r="Q282" s="253">
        <f>IFERROR(VLOOKUP(O282,CategoryLog!$A$2:$D$550,3,FALSE),"")</f>
        <v>6.01</v>
      </c>
      <c r="R282" s="255"/>
      <c r="S282" s="252" t="s">
        <v>406</v>
      </c>
      <c r="T282" s="253" t="str">
        <f>IFERROR(VLOOKUP(R282,CategoryLog!$A$2:$D$550,3,FALSE),"")</f>
        <v/>
      </c>
      <c r="U282" s="256"/>
      <c r="V282" s="252" t="s">
        <v>406</v>
      </c>
      <c r="W282" s="252"/>
      <c r="X282" s="253" t="str">
        <f>IFERROR(VLOOKUP(U282,CategoryLog!$A$2:$D$550,3,FALSE),"")</f>
        <v/>
      </c>
      <c r="Y282" s="366"/>
      <c r="Z282" s="258">
        <v>1</v>
      </c>
      <c r="AA282" s="378"/>
      <c r="AB282" s="278"/>
      <c r="AC282" s="278" t="s">
        <v>1021</v>
      </c>
      <c r="AD282" s="279"/>
      <c r="AE282" s="279"/>
      <c r="AF282" s="278"/>
      <c r="AG282" s="280">
        <v>1</v>
      </c>
      <c r="AH282" s="281"/>
      <c r="AI282" s="282"/>
      <c r="AJ282" s="264" t="s">
        <v>1019</v>
      </c>
      <c r="AK282" s="301"/>
      <c r="AL282" s="282"/>
      <c r="AM282" s="282" t="s">
        <v>996</v>
      </c>
      <c r="AN282" s="282" t="s">
        <v>1019</v>
      </c>
      <c r="AO282" s="301"/>
      <c r="AP282" s="282"/>
      <c r="AQ282" s="282" t="s">
        <v>1075</v>
      </c>
      <c r="AR282" s="254" t="s">
        <v>614</v>
      </c>
      <c r="AS282" s="266"/>
      <c r="AT282" s="266" t="s">
        <v>1052</v>
      </c>
      <c r="AU282" s="266"/>
      <c r="AV282" s="284" t="str">
        <f t="shared" si="20"/>
        <v>2017</v>
      </c>
      <c r="AW282" s="209">
        <v>274</v>
      </c>
      <c r="AX282" s="209">
        <v>115</v>
      </c>
      <c r="AY282" s="210">
        <f>MATCH(A282,'Original Order'!$A$2:$A$317,0)</f>
        <v>274</v>
      </c>
      <c r="AZ282" s="210" t="s">
        <v>1336</v>
      </c>
    </row>
    <row r="283" spans="1:53" ht="24">
      <c r="A283" s="567" t="s">
        <v>527</v>
      </c>
      <c r="B283" s="251">
        <f t="shared" si="19"/>
        <v>6.02</v>
      </c>
      <c r="C283" s="533"/>
      <c r="D283" s="466"/>
      <c r="E283" s="470"/>
      <c r="F283" s="495"/>
      <c r="G283" s="495"/>
      <c r="H283" s="495"/>
      <c r="I283" s="495"/>
      <c r="J283" s="548"/>
      <c r="K283" s="497" t="s">
        <v>1604</v>
      </c>
      <c r="L283" s="288"/>
      <c r="M283" s="252" t="s">
        <v>406</v>
      </c>
      <c r="N283" s="253" t="str">
        <f>IFERROR(VLOOKUP(L283,CategoryLog!$A$2:$D$550,3,FALSE),"")</f>
        <v/>
      </c>
      <c r="O283" s="256"/>
      <c r="P283" s="252" t="s">
        <v>406</v>
      </c>
      <c r="Q283" s="253" t="str">
        <f>IFERROR(VLOOKUP(O283,CategoryLog!$A$2:$D$550,3,FALSE),"")</f>
        <v/>
      </c>
      <c r="R283" s="498" t="s">
        <v>526</v>
      </c>
      <c r="S283" s="252" t="s">
        <v>406</v>
      </c>
      <c r="T283" s="253" t="str">
        <f>IFERROR(VLOOKUP(R283,CategoryLog!$A$2:$D$550,3,FALSE),"")</f>
        <v/>
      </c>
      <c r="U283" s="569" t="s">
        <v>1283</v>
      </c>
      <c r="V283" s="252" t="s">
        <v>1284</v>
      </c>
      <c r="W283" s="380"/>
      <c r="X283" s="253">
        <f>IFERROR(VLOOKUP(U283,CategoryLog!$A$2:$D$550,3,FALSE),"")</f>
        <v>6.02</v>
      </c>
      <c r="Y283" s="381" t="s">
        <v>996</v>
      </c>
      <c r="Z283" s="258">
        <v>1</v>
      </c>
      <c r="AA283" s="382"/>
      <c r="AB283" s="269"/>
      <c r="AC283" s="269"/>
      <c r="AD283" s="269" t="s">
        <v>996</v>
      </c>
      <c r="AE283" s="299" t="s">
        <v>996</v>
      </c>
      <c r="AF283" s="269"/>
      <c r="AG283" s="271">
        <v>2</v>
      </c>
      <c r="AH283" s="272"/>
      <c r="AI283" s="273"/>
      <c r="AJ283" s="294"/>
      <c r="AK283" s="273"/>
      <c r="AL283" s="273" t="s">
        <v>1019</v>
      </c>
      <c r="AM283" s="273"/>
      <c r="AN283" s="273"/>
      <c r="AO283" s="273"/>
      <c r="AP283" s="273" t="s">
        <v>1019</v>
      </c>
      <c r="AQ283" s="273"/>
      <c r="AR283" s="295" t="s">
        <v>614</v>
      </c>
      <c r="AS283" s="266"/>
      <c r="AT283" s="266" t="s">
        <v>1052</v>
      </c>
      <c r="AU283" s="266"/>
      <c r="AV283" s="267" t="str">
        <f t="shared" si="20"/>
        <v>2017</v>
      </c>
      <c r="AW283" s="209">
        <v>275</v>
      </c>
      <c r="AX283" s="209">
        <v>275</v>
      </c>
      <c r="AY283" s="210">
        <f>MATCH(A283,'Original Order'!$A$2:$A$317,0)</f>
        <v>275</v>
      </c>
      <c r="AZ283" s="210" t="s">
        <v>1336</v>
      </c>
    </row>
    <row r="284" spans="1:53">
      <c r="A284" s="370" t="s">
        <v>78</v>
      </c>
      <c r="B284" s="251">
        <f t="shared" si="19"/>
        <v>6.16</v>
      </c>
      <c r="C284" s="533" t="s">
        <v>83</v>
      </c>
      <c r="D284" s="466"/>
      <c r="E284" s="470"/>
      <c r="F284" s="495"/>
      <c r="G284" s="495"/>
      <c r="H284" s="495"/>
      <c r="I284" s="495"/>
      <c r="J284" s="549" t="s">
        <v>1597</v>
      </c>
      <c r="K284" s="497" t="s">
        <v>1598</v>
      </c>
      <c r="L284" s="252" t="s">
        <v>296</v>
      </c>
      <c r="M284" s="252">
        <v>3</v>
      </c>
      <c r="N284" s="253">
        <f>IFERROR(VLOOKUP(L284,CategoryLog!$A$2:$D$550,3,FALSE),"")</f>
        <v>6.16</v>
      </c>
      <c r="O284" s="256" t="s">
        <v>86</v>
      </c>
      <c r="P284" s="252">
        <v>6</v>
      </c>
      <c r="Q284" s="253">
        <f>IFERROR(VLOOKUP(O284,CategoryLog!$A$2:$D$550,3,FALSE),"")</f>
        <v>6.16</v>
      </c>
      <c r="R284" s="255" t="s">
        <v>479</v>
      </c>
      <c r="S284" s="252">
        <v>0</v>
      </c>
      <c r="T284" s="253">
        <f>IFERROR(VLOOKUP(R284,CategoryLog!$A$2:$D$550,3,FALSE),"")</f>
        <v>6.16</v>
      </c>
      <c r="U284" s="256"/>
      <c r="V284" s="252" t="s">
        <v>406</v>
      </c>
      <c r="W284" s="252"/>
      <c r="X284" s="253" t="str">
        <f>IFERROR(VLOOKUP(U284,CategoryLog!$A$2:$D$550,3,FALSE),"")</f>
        <v/>
      </c>
      <c r="Y284" s="366" t="s">
        <v>996</v>
      </c>
      <c r="Z284" s="258">
        <v>1</v>
      </c>
      <c r="AA284" s="378"/>
      <c r="AB284" s="278"/>
      <c r="AC284" s="278" t="s">
        <v>996</v>
      </c>
      <c r="AD284" s="278" t="s">
        <v>996</v>
      </c>
      <c r="AE284" s="279"/>
      <c r="AF284" s="278"/>
      <c r="AG284" s="280">
        <v>2</v>
      </c>
      <c r="AH284" s="281"/>
      <c r="AI284" s="282"/>
      <c r="AJ284" s="264" t="s">
        <v>1019</v>
      </c>
      <c r="AK284" s="282"/>
      <c r="AL284" s="282"/>
      <c r="AM284" s="282"/>
      <c r="AN284" s="282" t="s">
        <v>1019</v>
      </c>
      <c r="AO284" s="282"/>
      <c r="AP284" s="282"/>
      <c r="AQ284" s="282"/>
      <c r="AR284" s="254" t="s">
        <v>614</v>
      </c>
      <c r="AS284" s="266"/>
      <c r="AT284" s="266"/>
      <c r="AU284" s="266"/>
      <c r="AV284" s="267" t="str">
        <f t="shared" si="20"/>
        <v>2017</v>
      </c>
      <c r="AW284" s="209">
        <v>276</v>
      </c>
      <c r="AX284" s="209">
        <v>105</v>
      </c>
      <c r="AY284" s="210">
        <f>MATCH(A284,'Original Order'!$A$2:$A$317,0)</f>
        <v>276</v>
      </c>
      <c r="AZ284" s="210" t="s">
        <v>1336</v>
      </c>
    </row>
    <row r="285" spans="1:53" ht="24">
      <c r="A285" s="370" t="s">
        <v>882</v>
      </c>
      <c r="B285" s="251">
        <f t="shared" si="19"/>
        <v>6.13</v>
      </c>
      <c r="C285" s="533" t="s">
        <v>170</v>
      </c>
      <c r="D285" s="466"/>
      <c r="E285" s="470"/>
      <c r="F285" s="495"/>
      <c r="G285" s="495"/>
      <c r="H285" s="495"/>
      <c r="I285" s="495"/>
      <c r="J285" s="548"/>
      <c r="K285" s="495"/>
      <c r="L285" s="288"/>
      <c r="M285" s="252" t="s">
        <v>406</v>
      </c>
      <c r="N285" s="253" t="str">
        <f>IFERROR(VLOOKUP(L285,CategoryLog!$A$2:$D$550,3,FALSE),"")</f>
        <v/>
      </c>
      <c r="O285" s="289" t="s">
        <v>881</v>
      </c>
      <c r="P285" s="252">
        <v>6</v>
      </c>
      <c r="Q285" s="253">
        <f>IFERROR(VLOOKUP(O285,CategoryLog!$A$2:$D$550,3,FALSE),"")</f>
        <v>6.13</v>
      </c>
      <c r="R285" s="310"/>
      <c r="S285" s="252" t="s">
        <v>406</v>
      </c>
      <c r="T285" s="253" t="str">
        <f>IFERROR(VLOOKUP(R285,CategoryLog!$A$2:$D$550,3,FALSE),"")</f>
        <v/>
      </c>
      <c r="U285" s="290"/>
      <c r="V285" s="252" t="s">
        <v>406</v>
      </c>
      <c r="W285" s="291"/>
      <c r="X285" s="253" t="str">
        <f>IFERROR(VLOOKUP(U285,CategoryLog!$A$2:$D$550,3,FALSE),"")</f>
        <v/>
      </c>
      <c r="Y285" s="366" t="s">
        <v>996</v>
      </c>
      <c r="Z285" s="383"/>
      <c r="AA285" s="384"/>
      <c r="AB285" s="275"/>
      <c r="AC285" s="283" t="s">
        <v>1021</v>
      </c>
      <c r="AD285" s="312"/>
      <c r="AE285" s="312"/>
      <c r="AF285" s="283"/>
      <c r="AG285" s="281">
        <v>1</v>
      </c>
      <c r="AH285" s="281"/>
      <c r="AI285" s="282"/>
      <c r="AJ285" s="264" t="s">
        <v>1019</v>
      </c>
      <c r="AK285" s="301"/>
      <c r="AL285" s="282"/>
      <c r="AM285" s="282"/>
      <c r="AN285" s="282" t="s">
        <v>1019</v>
      </c>
      <c r="AO285" s="301"/>
      <c r="AP285" s="282"/>
      <c r="AQ285" s="282"/>
      <c r="AR285" s="295" t="s">
        <v>614</v>
      </c>
      <c r="AS285" s="266"/>
      <c r="AT285" s="266"/>
      <c r="AU285" s="266"/>
      <c r="AV285" s="267" t="str">
        <f t="shared" si="20"/>
        <v>2018</v>
      </c>
      <c r="AW285" s="209">
        <v>277</v>
      </c>
      <c r="AX285" s="209">
        <v>106</v>
      </c>
      <c r="AY285" s="210">
        <f>MATCH(A285,'Original Order'!$A$2:$A$317,0)</f>
        <v>277</v>
      </c>
      <c r="AZ285" s="210">
        <f>AG285</f>
        <v>1</v>
      </c>
    </row>
    <row r="286" spans="1:53">
      <c r="A286" s="375" t="s">
        <v>346</v>
      </c>
      <c r="B286" s="251">
        <f t="shared" si="19"/>
        <v>6.07</v>
      </c>
      <c r="C286" s="533" t="s">
        <v>170</v>
      </c>
      <c r="D286" s="466"/>
      <c r="E286" s="470"/>
      <c r="F286" s="495"/>
      <c r="G286" s="495"/>
      <c r="H286" s="495"/>
      <c r="I286" s="495"/>
      <c r="J286" s="548"/>
      <c r="K286" s="495"/>
      <c r="L286" s="252"/>
      <c r="M286" s="252" t="s">
        <v>406</v>
      </c>
      <c r="N286" s="253" t="str">
        <f>IFERROR(VLOOKUP(L286,CategoryLog!$A$2:$D$550,3,FALSE),"")</f>
        <v/>
      </c>
      <c r="O286" s="254" t="s">
        <v>345</v>
      </c>
      <c r="P286" s="252">
        <v>1</v>
      </c>
      <c r="Q286" s="253">
        <f>IFERROR(VLOOKUP(O286,CategoryLog!$A$2:$D$550,3,FALSE),"")</f>
        <v>6.07</v>
      </c>
      <c r="R286" s="255"/>
      <c r="S286" s="252" t="s">
        <v>406</v>
      </c>
      <c r="T286" s="253" t="str">
        <f>IFERROR(VLOOKUP(R286,CategoryLog!$A$2:$D$550,3,FALSE),"")</f>
        <v/>
      </c>
      <c r="U286" s="256"/>
      <c r="V286" s="252" t="s">
        <v>406</v>
      </c>
      <c r="W286" s="252"/>
      <c r="X286" s="253" t="str">
        <f>IFERROR(VLOOKUP(U286,CategoryLog!$A$2:$D$550,3,FALSE),"")</f>
        <v/>
      </c>
      <c r="Y286" s="366"/>
      <c r="Z286" s="258">
        <v>1</v>
      </c>
      <c r="AA286" s="378"/>
      <c r="AB286" s="316"/>
      <c r="AC286" s="316" t="s">
        <v>1019</v>
      </c>
      <c r="AD286" s="317"/>
      <c r="AE286" s="317"/>
      <c r="AF286" s="316"/>
      <c r="AG286" s="318">
        <v>0</v>
      </c>
      <c r="AH286" s="319"/>
      <c r="AI286" s="320"/>
      <c r="AJ286" s="264" t="s">
        <v>1019</v>
      </c>
      <c r="AK286" s="321"/>
      <c r="AL286" s="320"/>
      <c r="AM286" s="320"/>
      <c r="AN286" s="282" t="s">
        <v>1019</v>
      </c>
      <c r="AO286" s="321"/>
      <c r="AP286" s="320"/>
      <c r="AQ286" s="320"/>
      <c r="AR286" s="323" t="s">
        <v>614</v>
      </c>
      <c r="AS286" s="266"/>
      <c r="AT286" s="266"/>
      <c r="AU286" s="266"/>
      <c r="AV286" s="267" t="str">
        <f t="shared" si="20"/>
        <v>2017</v>
      </c>
      <c r="AW286" s="209">
        <v>278</v>
      </c>
      <c r="AX286" s="209">
        <v>114</v>
      </c>
      <c r="AY286" s="210">
        <f>MATCH(A286,'Original Order'!$A$2:$A$317,0)</f>
        <v>278</v>
      </c>
      <c r="AZ286" s="210" t="s">
        <v>1336</v>
      </c>
    </row>
    <row r="287" spans="1:53">
      <c r="A287" s="370" t="s">
        <v>880</v>
      </c>
      <c r="B287" s="251">
        <f t="shared" si="19"/>
        <v>6.07</v>
      </c>
      <c r="C287" s="533" t="s">
        <v>170</v>
      </c>
      <c r="D287" s="466"/>
      <c r="E287" s="470"/>
      <c r="F287" s="495"/>
      <c r="G287" s="495"/>
      <c r="H287" s="495"/>
      <c r="I287" s="495"/>
      <c r="J287" s="548"/>
      <c r="K287" s="495"/>
      <c r="L287" s="288"/>
      <c r="M287" s="252" t="s">
        <v>406</v>
      </c>
      <c r="N287" s="253" t="str">
        <f>IFERROR(VLOOKUP(L287,CategoryLog!$A$2:$D$550,3,FALSE),"")</f>
        <v/>
      </c>
      <c r="O287" s="289" t="s">
        <v>879</v>
      </c>
      <c r="P287" s="252">
        <v>7</v>
      </c>
      <c r="Q287" s="253">
        <f>IFERROR(VLOOKUP(O287,CategoryLog!$A$2:$D$550,3,FALSE),"")</f>
        <v>6.07</v>
      </c>
      <c r="R287" s="310"/>
      <c r="S287" s="252" t="s">
        <v>406</v>
      </c>
      <c r="T287" s="253" t="str">
        <f>IFERROR(VLOOKUP(R287,CategoryLog!$A$2:$D$550,3,FALSE),"")</f>
        <v/>
      </c>
      <c r="U287" s="290"/>
      <c r="V287" s="252" t="s">
        <v>406</v>
      </c>
      <c r="W287" s="291"/>
      <c r="X287" s="253" t="str">
        <f>IFERROR(VLOOKUP(U287,CategoryLog!$A$2:$D$550,3,FALSE),"")</f>
        <v/>
      </c>
      <c r="Y287" s="366"/>
      <c r="Z287" s="383"/>
      <c r="AA287" s="384"/>
      <c r="AB287" s="275"/>
      <c r="AC287" s="283" t="s">
        <v>1021</v>
      </c>
      <c r="AD287" s="312"/>
      <c r="AE287" s="312"/>
      <c r="AF287" s="283"/>
      <c r="AG287" s="281">
        <v>1</v>
      </c>
      <c r="AH287" s="281"/>
      <c r="AI287" s="282"/>
      <c r="AJ287" s="264" t="s">
        <v>1019</v>
      </c>
      <c r="AK287" s="301"/>
      <c r="AL287" s="282"/>
      <c r="AM287" s="282"/>
      <c r="AN287" s="282" t="s">
        <v>1019</v>
      </c>
      <c r="AO287" s="301"/>
      <c r="AP287" s="282"/>
      <c r="AQ287" s="282"/>
      <c r="AR287" s="295" t="s">
        <v>614</v>
      </c>
      <c r="AS287" s="266"/>
      <c r="AT287" s="266"/>
      <c r="AU287" s="266"/>
      <c r="AV287" s="267" t="str">
        <f t="shared" si="20"/>
        <v>2018</v>
      </c>
      <c r="AW287" s="209">
        <v>279</v>
      </c>
      <c r="AX287" s="209">
        <v>98</v>
      </c>
      <c r="AY287" s="210">
        <f>MATCH(A287,'Original Order'!$A$2:$A$317,0)</f>
        <v>279</v>
      </c>
      <c r="AZ287" s="210">
        <f>AG287</f>
        <v>1</v>
      </c>
    </row>
    <row r="288" spans="1:53">
      <c r="A288" s="373" t="s">
        <v>537</v>
      </c>
      <c r="B288" s="251" t="str">
        <f t="shared" si="19"/>
        <v>none</v>
      </c>
      <c r="C288" s="533" t="s">
        <v>333</v>
      </c>
      <c r="D288" s="466"/>
      <c r="E288" s="470"/>
      <c r="F288" s="495"/>
      <c r="G288" s="495"/>
      <c r="H288" s="495"/>
      <c r="I288" s="495"/>
      <c r="J288" s="548"/>
      <c r="K288" s="495"/>
      <c r="L288" s="288"/>
      <c r="M288" s="252" t="s">
        <v>406</v>
      </c>
      <c r="N288" s="253" t="str">
        <f>IFERROR(VLOOKUP(L288,CategoryLog!$A$2:$D$550,3,FALSE),"")</f>
        <v/>
      </c>
      <c r="O288" s="256"/>
      <c r="P288" s="252" t="s">
        <v>406</v>
      </c>
      <c r="Q288" s="253" t="str">
        <f>IFERROR(VLOOKUP(O288,CategoryLog!$A$2:$D$550,3,FALSE),"")</f>
        <v/>
      </c>
      <c r="R288" s="298" t="s">
        <v>536</v>
      </c>
      <c r="S288" s="252" t="s">
        <v>406</v>
      </c>
      <c r="T288" s="253" t="str">
        <f>IFERROR(VLOOKUP(R288,CategoryLog!$A$2:$D$550,3,FALSE),"")</f>
        <v/>
      </c>
      <c r="U288" s="276"/>
      <c r="V288" s="252" t="s">
        <v>406</v>
      </c>
      <c r="W288" s="288"/>
      <c r="X288" s="253" t="str">
        <f>IFERROR(VLOOKUP(U288,CategoryLog!$A$2:$D$550,3,FALSE),"")</f>
        <v/>
      </c>
      <c r="Y288" s="366"/>
      <c r="Z288" s="258">
        <v>1</v>
      </c>
      <c r="AA288" s="378"/>
      <c r="AB288" s="269"/>
      <c r="AC288" s="269"/>
      <c r="AD288" s="269"/>
      <c r="AE288" s="293"/>
      <c r="AF288" s="269"/>
      <c r="AG288" s="271">
        <v>0</v>
      </c>
      <c r="AH288" s="272"/>
      <c r="AI288" s="273"/>
      <c r="AJ288" s="294"/>
      <c r="AK288" s="273"/>
      <c r="AL288" s="273"/>
      <c r="AM288" s="273"/>
      <c r="AN288" s="273"/>
      <c r="AO288" s="273"/>
      <c r="AP288" s="273"/>
      <c r="AQ288" s="273"/>
      <c r="AR288" s="295" t="s">
        <v>614</v>
      </c>
      <c r="AS288" s="266"/>
      <c r="AT288" s="266"/>
      <c r="AU288" s="266"/>
      <c r="AV288" s="267" t="str">
        <f t="shared" si="20"/>
        <v>2017</v>
      </c>
      <c r="AW288" s="209">
        <v>280</v>
      </c>
      <c r="AX288" s="209">
        <v>280</v>
      </c>
      <c r="AY288" s="210">
        <f>MATCH(A288,'Original Order'!$A$2:$A$317,0)</f>
        <v>280</v>
      </c>
      <c r="AZ288" s="210" t="s">
        <v>1336</v>
      </c>
    </row>
    <row r="289" spans="1:52">
      <c r="A289" s="373" t="s">
        <v>366</v>
      </c>
      <c r="B289" s="251" t="str">
        <f t="shared" si="19"/>
        <v>none</v>
      </c>
      <c r="C289" s="533"/>
      <c r="D289" s="466"/>
      <c r="E289" s="470"/>
      <c r="F289" s="495"/>
      <c r="G289" s="495"/>
      <c r="H289" s="495"/>
      <c r="I289" s="495"/>
      <c r="J289" s="548"/>
      <c r="K289" s="495"/>
      <c r="L289" s="252"/>
      <c r="M289" s="252" t="s">
        <v>406</v>
      </c>
      <c r="N289" s="253" t="str">
        <f>IFERROR(VLOOKUP(L289,CategoryLog!$A$2:$D$550,3,FALSE),"")</f>
        <v/>
      </c>
      <c r="O289" s="256"/>
      <c r="P289" s="252" t="s">
        <v>406</v>
      </c>
      <c r="Q289" s="253" t="str">
        <f>IFERROR(VLOOKUP(O289,CategoryLog!$A$2:$D$550,3,FALSE),"")</f>
        <v/>
      </c>
      <c r="R289" s="255"/>
      <c r="S289" s="252" t="s">
        <v>406</v>
      </c>
      <c r="T289" s="253" t="str">
        <f>IFERROR(VLOOKUP(R289,CategoryLog!$A$2:$D$550,3,FALSE),"")</f>
        <v/>
      </c>
      <c r="U289" s="256"/>
      <c r="V289" s="252" t="s">
        <v>406</v>
      </c>
      <c r="W289" s="252"/>
      <c r="X289" s="253" t="str">
        <f>IFERROR(VLOOKUP(U289,CategoryLog!$A$2:$D$550,3,FALSE),"")</f>
        <v/>
      </c>
      <c r="Y289" s="366"/>
      <c r="Z289" s="258">
        <v>1</v>
      </c>
      <c r="AA289" s="378"/>
      <c r="AB289" s="269"/>
      <c r="AC289" s="269"/>
      <c r="AD289" s="270"/>
      <c r="AE289" s="299" t="s">
        <v>996</v>
      </c>
      <c r="AF289" s="269"/>
      <c r="AG289" s="271">
        <v>1</v>
      </c>
      <c r="AH289" s="272"/>
      <c r="AI289" s="273"/>
      <c r="AJ289" s="274"/>
      <c r="AK289" s="274"/>
      <c r="AL289" s="273" t="s">
        <v>996</v>
      </c>
      <c r="AM289" s="273"/>
      <c r="AN289" s="273"/>
      <c r="AO289" s="274"/>
      <c r="AP289" s="273" t="s">
        <v>1019</v>
      </c>
      <c r="AQ289" s="264" t="s">
        <v>1074</v>
      </c>
      <c r="AR289" s="276" t="s">
        <v>614</v>
      </c>
      <c r="AS289" s="266"/>
      <c r="AT289" s="266" t="s">
        <v>1052</v>
      </c>
      <c r="AU289" s="266"/>
      <c r="AV289" s="267" t="str">
        <f t="shared" si="20"/>
        <v>2017</v>
      </c>
      <c r="AW289" s="209">
        <v>281</v>
      </c>
      <c r="AX289" s="209">
        <v>281</v>
      </c>
      <c r="AY289" s="210">
        <f>MATCH(A289,'Original Order'!$A$2:$A$317,0)</f>
        <v>281</v>
      </c>
      <c r="AZ289" s="210" t="s">
        <v>1336</v>
      </c>
    </row>
    <row r="290" spans="1:52">
      <c r="A290" s="373" t="s">
        <v>556</v>
      </c>
      <c r="B290" s="251">
        <f t="shared" si="19"/>
        <v>6.03</v>
      </c>
      <c r="C290" s="533"/>
      <c r="D290" s="466"/>
      <c r="E290" s="470"/>
      <c r="F290" s="495"/>
      <c r="G290" s="496" t="s">
        <v>1518</v>
      </c>
      <c r="H290" s="495"/>
      <c r="I290" s="497" t="s">
        <v>1561</v>
      </c>
      <c r="J290" s="549"/>
      <c r="K290" s="497"/>
      <c r="L290" s="288"/>
      <c r="M290" s="252" t="s">
        <v>406</v>
      </c>
      <c r="N290" s="253" t="str">
        <f>IFERROR(VLOOKUP(L290,CategoryLog!$A$2:$D$550,3,FALSE),"")</f>
        <v/>
      </c>
      <c r="O290" s="256"/>
      <c r="P290" s="252" t="s">
        <v>406</v>
      </c>
      <c r="Q290" s="253" t="str">
        <f>IFERROR(VLOOKUP(O290,CategoryLog!$A$2:$D$550,3,FALSE),"")</f>
        <v/>
      </c>
      <c r="R290" s="298" t="s">
        <v>555</v>
      </c>
      <c r="S290" s="252" t="s">
        <v>406</v>
      </c>
      <c r="T290" s="253" t="str">
        <f>IFERROR(VLOOKUP(R290,CategoryLog!$A$2:$D$550,3,FALSE),"")</f>
        <v/>
      </c>
      <c r="U290" s="379" t="s">
        <v>1286</v>
      </c>
      <c r="V290" s="536" t="s">
        <v>1295</v>
      </c>
      <c r="W290" s="380" t="s">
        <v>1308</v>
      </c>
      <c r="X290" s="253">
        <f>IFERROR(VLOOKUP(U290,CategoryLog!$A$2:$D$550,3,FALSE),"")</f>
        <v>6.03</v>
      </c>
      <c r="Y290" s="381" t="s">
        <v>996</v>
      </c>
      <c r="Z290" s="258">
        <v>1</v>
      </c>
      <c r="AA290" s="382"/>
      <c r="AB290" s="269"/>
      <c r="AC290" s="269"/>
      <c r="AD290" s="269" t="s">
        <v>996</v>
      </c>
      <c r="AE290" s="299" t="s">
        <v>996</v>
      </c>
      <c r="AF290" s="269"/>
      <c r="AG290" s="271">
        <v>2</v>
      </c>
      <c r="AH290" s="272"/>
      <c r="AI290" s="273"/>
      <c r="AJ290" s="294"/>
      <c r="AK290" s="273"/>
      <c r="AL290" s="273" t="s">
        <v>1019</v>
      </c>
      <c r="AM290" s="273"/>
      <c r="AN290" s="273"/>
      <c r="AO290" s="273"/>
      <c r="AP290" s="273" t="s">
        <v>1019</v>
      </c>
      <c r="AQ290" s="273"/>
      <c r="AR290" s="295" t="s">
        <v>614</v>
      </c>
      <c r="AS290" s="266"/>
      <c r="AT290" s="266" t="s">
        <v>1052</v>
      </c>
      <c r="AU290" s="266"/>
      <c r="AV290" s="267" t="str">
        <f t="shared" si="20"/>
        <v>2017</v>
      </c>
      <c r="AW290" s="209">
        <v>282</v>
      </c>
      <c r="AX290" s="209">
        <v>282</v>
      </c>
      <c r="AY290" s="210">
        <f>MATCH(A290,'Original Order'!$A$2:$A$317,0)</f>
        <v>282</v>
      </c>
      <c r="AZ290" s="210" t="s">
        <v>1336</v>
      </c>
    </row>
    <row r="291" spans="1:52">
      <c r="A291" s="373" t="s">
        <v>624</v>
      </c>
      <c r="B291" s="251">
        <f t="shared" si="19"/>
        <v>6.12</v>
      </c>
      <c r="C291" s="533"/>
      <c r="D291" s="466"/>
      <c r="E291" s="470"/>
      <c r="F291" s="495"/>
      <c r="G291" s="495"/>
      <c r="H291" s="495"/>
      <c r="I291" s="495"/>
      <c r="J291" s="548"/>
      <c r="K291" s="495"/>
      <c r="L291" s="288"/>
      <c r="M291" s="252" t="s">
        <v>406</v>
      </c>
      <c r="N291" s="253" t="str">
        <f>IFERROR(VLOOKUP(L291,CategoryLog!$A$2:$D$550,3,FALSE),"")</f>
        <v/>
      </c>
      <c r="O291" s="256"/>
      <c r="P291" s="252" t="s">
        <v>406</v>
      </c>
      <c r="Q291" s="253" t="str">
        <f>IFERROR(VLOOKUP(O291,CategoryLog!$A$2:$D$550,3,FALSE),"")</f>
        <v/>
      </c>
      <c r="R291" s="298"/>
      <c r="S291" s="252" t="s">
        <v>406</v>
      </c>
      <c r="T291" s="253" t="str">
        <f>IFERROR(VLOOKUP(R291,CategoryLog!$A$2:$D$550,3,FALSE),"")</f>
        <v/>
      </c>
      <c r="U291" s="298" t="s">
        <v>1307</v>
      </c>
      <c r="V291" s="252" t="s">
        <v>1308</v>
      </c>
      <c r="W291" s="303" t="s">
        <v>1308</v>
      </c>
      <c r="X291" s="253">
        <f>IFERROR(VLOOKUP(U291,CategoryLog!$A$2:$D$550,3,FALSE),"")</f>
        <v>6.12</v>
      </c>
      <c r="Y291" s="366"/>
      <c r="Z291" s="258">
        <v>1</v>
      </c>
      <c r="AA291" s="378"/>
      <c r="AB291" s="269"/>
      <c r="AC291" s="269"/>
      <c r="AD291" s="270"/>
      <c r="AE291" s="299" t="s">
        <v>996</v>
      </c>
      <c r="AF291" s="269"/>
      <c r="AG291" s="271">
        <v>1</v>
      </c>
      <c r="AH291" s="272"/>
      <c r="AI291" s="273"/>
      <c r="AJ291" s="274"/>
      <c r="AK291" s="274"/>
      <c r="AL291" s="273" t="s">
        <v>1019</v>
      </c>
      <c r="AM291" s="273"/>
      <c r="AN291" s="273"/>
      <c r="AO291" s="274"/>
      <c r="AP291" s="273" t="s">
        <v>1019</v>
      </c>
      <c r="AQ291" s="273"/>
      <c r="AR291" s="276" t="s">
        <v>614</v>
      </c>
      <c r="AS291" s="266"/>
      <c r="AT291" s="266"/>
      <c r="AU291" s="266"/>
      <c r="AV291" s="267" t="str">
        <f t="shared" si="20"/>
        <v>2017</v>
      </c>
      <c r="AW291" s="209">
        <v>283</v>
      </c>
      <c r="AX291" s="209">
        <v>283</v>
      </c>
      <c r="AY291" s="210">
        <f>MATCH(A291,'Original Order'!$A$2:$A$317,0)</f>
        <v>283</v>
      </c>
      <c r="AZ291" s="210" t="s">
        <v>1336</v>
      </c>
    </row>
    <row r="292" spans="1:52">
      <c r="A292" s="268" t="s">
        <v>558</v>
      </c>
      <c r="B292" s="251" t="str">
        <f t="shared" si="19"/>
        <v>none</v>
      </c>
      <c r="C292" s="533" t="s">
        <v>333</v>
      </c>
      <c r="D292" s="466"/>
      <c r="E292" s="470"/>
      <c r="F292" s="495"/>
      <c r="G292" s="495"/>
      <c r="H292" s="495"/>
      <c r="I292" s="495"/>
      <c r="J292" s="548"/>
      <c r="K292" s="495"/>
      <c r="L292" s="288"/>
      <c r="M292" s="252" t="s">
        <v>406</v>
      </c>
      <c r="N292" s="253" t="str">
        <f>IFERROR(VLOOKUP(L292,CategoryLog!$A$2:$D$550,3,FALSE),"")</f>
        <v/>
      </c>
      <c r="O292" s="252"/>
      <c r="P292" s="252" t="s">
        <v>406</v>
      </c>
      <c r="Q292" s="253" t="str">
        <f>IFERROR(VLOOKUP(O292,CategoryLog!$A$2:$D$550,3,FALSE),"")</f>
        <v/>
      </c>
      <c r="R292" s="298" t="s">
        <v>557</v>
      </c>
      <c r="S292" s="252">
        <v>0</v>
      </c>
      <c r="T292" s="253" t="str">
        <f>IFERROR(VLOOKUP(R292,CategoryLog!$A$2:$D$550,3,FALSE),"")</f>
        <v/>
      </c>
      <c r="U292" s="298"/>
      <c r="V292" s="252" t="s">
        <v>406</v>
      </c>
      <c r="W292" s="303"/>
      <c r="X292" s="253" t="str">
        <f>IFERROR(VLOOKUP(U292,CategoryLog!$A$2:$D$550,3,FALSE),"")</f>
        <v/>
      </c>
      <c r="Y292" s="257" t="s">
        <v>996</v>
      </c>
      <c r="Z292" s="274"/>
      <c r="AA292" s="274"/>
      <c r="AB292" s="275"/>
      <c r="AC292" s="275"/>
      <c r="AD292" s="275"/>
      <c r="AE292" s="340"/>
      <c r="AF292" s="275"/>
      <c r="AG292" s="307">
        <v>0</v>
      </c>
      <c r="AH292" s="272"/>
      <c r="AI292" s="273"/>
      <c r="AJ292" s="294"/>
      <c r="AK292" s="273"/>
      <c r="AL292" s="273"/>
      <c r="AM292" s="273"/>
      <c r="AN292" s="273"/>
      <c r="AO292" s="273"/>
      <c r="AP292" s="273"/>
      <c r="AQ292" s="273"/>
      <c r="AR292" s="295" t="s">
        <v>614</v>
      </c>
      <c r="AS292" s="266"/>
      <c r="AT292" s="266"/>
      <c r="AU292" s="266"/>
      <c r="AV292" s="267" t="str">
        <f t="shared" si="20"/>
        <v>n/a</v>
      </c>
      <c r="AW292" s="209">
        <v>284</v>
      </c>
      <c r="AX292" s="209">
        <v>284</v>
      </c>
      <c r="AY292" s="210">
        <f>MATCH(A292,'Original Order'!$A$2:$A$317,0)</f>
        <v>284</v>
      </c>
      <c r="AZ292" s="210">
        <f>AG292</f>
        <v>0</v>
      </c>
    </row>
    <row r="293" spans="1:52">
      <c r="A293" s="268" t="s">
        <v>625</v>
      </c>
      <c r="B293" s="251">
        <f t="shared" si="19"/>
        <v>6.13</v>
      </c>
      <c r="C293" s="533" t="s">
        <v>351</v>
      </c>
      <c r="D293" s="466"/>
      <c r="E293" s="470"/>
      <c r="F293" s="495"/>
      <c r="G293" s="495"/>
      <c r="H293" s="495"/>
      <c r="I293" s="495"/>
      <c r="J293" s="548"/>
      <c r="K293" s="495"/>
      <c r="L293" s="288"/>
      <c r="M293" s="252" t="s">
        <v>406</v>
      </c>
      <c r="N293" s="253" t="str">
        <f>IFERROR(VLOOKUP(L293,CategoryLog!$A$2:$D$550,3,FALSE),"")</f>
        <v/>
      </c>
      <c r="O293" s="252"/>
      <c r="P293" s="252" t="s">
        <v>406</v>
      </c>
      <c r="Q293" s="253" t="str">
        <f>IFERROR(VLOOKUP(O293,CategoryLog!$A$2:$D$550,3,FALSE),"")</f>
        <v/>
      </c>
      <c r="R293" s="298"/>
      <c r="S293" s="252" t="s">
        <v>406</v>
      </c>
      <c r="T293" s="253" t="str">
        <f>IFERROR(VLOOKUP(R293,CategoryLog!$A$2:$D$550,3,FALSE),"")</f>
        <v/>
      </c>
      <c r="U293" s="298" t="s">
        <v>1311</v>
      </c>
      <c r="V293" s="252" t="s">
        <v>1308</v>
      </c>
      <c r="W293" s="303" t="s">
        <v>1308</v>
      </c>
      <c r="X293" s="253">
        <f>IFERROR(VLOOKUP(U293,CategoryLog!$A$2:$D$550,3,FALSE),"")</f>
        <v>6.13</v>
      </c>
      <c r="Y293" s="257"/>
      <c r="Z293" s="258">
        <v>1</v>
      </c>
      <c r="AA293" s="369"/>
      <c r="AB293" s="269"/>
      <c r="AC293" s="269"/>
      <c r="AD293" s="270"/>
      <c r="AE293" s="299" t="s">
        <v>996</v>
      </c>
      <c r="AF293" s="269"/>
      <c r="AG293" s="271">
        <v>1</v>
      </c>
      <c r="AH293" s="272"/>
      <c r="AI293" s="273"/>
      <c r="AJ293" s="274"/>
      <c r="AK293" s="274"/>
      <c r="AL293" s="273" t="s">
        <v>1019</v>
      </c>
      <c r="AM293" s="273"/>
      <c r="AN293" s="273"/>
      <c r="AO293" s="274"/>
      <c r="AP293" s="273" t="s">
        <v>1019</v>
      </c>
      <c r="AQ293" s="273"/>
      <c r="AR293" s="276" t="s">
        <v>614</v>
      </c>
      <c r="AS293" s="266"/>
      <c r="AT293" s="266"/>
      <c r="AU293" s="266"/>
      <c r="AV293" s="267" t="str">
        <f t="shared" si="20"/>
        <v>2017</v>
      </c>
      <c r="AW293" s="209">
        <v>285</v>
      </c>
      <c r="AX293" s="209">
        <v>285</v>
      </c>
      <c r="AY293" s="210">
        <f>MATCH(A293,'Original Order'!$A$2:$A$317,0)</f>
        <v>285</v>
      </c>
      <c r="AZ293" s="210" t="s">
        <v>1336</v>
      </c>
    </row>
    <row r="294" spans="1:52" ht="24">
      <c r="A294" s="268" t="s">
        <v>560</v>
      </c>
      <c r="B294" s="251" t="str">
        <f t="shared" si="19"/>
        <v>6.19</v>
      </c>
      <c r="C294" s="533"/>
      <c r="D294" s="466"/>
      <c r="E294" s="470"/>
      <c r="F294" s="495"/>
      <c r="G294" s="495"/>
      <c r="H294" s="495"/>
      <c r="I294" s="495"/>
      <c r="J294" s="548"/>
      <c r="K294" s="495"/>
      <c r="L294" s="288"/>
      <c r="M294" s="252" t="s">
        <v>406</v>
      </c>
      <c r="N294" s="253" t="str">
        <f>IFERROR(VLOOKUP(L294,CategoryLog!$A$2:$D$550,3,FALSE),"")</f>
        <v/>
      </c>
      <c r="O294" s="252"/>
      <c r="P294" s="252" t="s">
        <v>406</v>
      </c>
      <c r="Q294" s="253" t="str">
        <f>IFERROR(VLOOKUP(O294,CategoryLog!$A$2:$D$550,3,FALSE),"")</f>
        <v/>
      </c>
      <c r="R294" s="298" t="s">
        <v>559</v>
      </c>
      <c r="S294" s="252" t="s">
        <v>406</v>
      </c>
      <c r="T294" s="253" t="str">
        <f>IFERROR(VLOOKUP(R294,CategoryLog!$A$2:$D$550,3,FALSE),"")</f>
        <v/>
      </c>
      <c r="U294" s="298" t="s">
        <v>1254</v>
      </c>
      <c r="V294" s="252" t="s">
        <v>1318</v>
      </c>
      <c r="W294" s="303" t="s">
        <v>1318</v>
      </c>
      <c r="X294" s="253" t="str">
        <f>IFERROR(VLOOKUP(U294,CategoryLog!$A$2:$D$550,3,FALSE),"")</f>
        <v>6.19</v>
      </c>
      <c r="Y294" s="257"/>
      <c r="Z294" s="258">
        <v>1</v>
      </c>
      <c r="AA294" s="369"/>
      <c r="AB294" s="269"/>
      <c r="AC294" s="269"/>
      <c r="AD294" s="269" t="s">
        <v>996</v>
      </c>
      <c r="AE294" s="299" t="s">
        <v>996</v>
      </c>
      <c r="AF294" s="269"/>
      <c r="AG294" s="271">
        <v>2</v>
      </c>
      <c r="AH294" s="272"/>
      <c r="AI294" s="273"/>
      <c r="AJ294" s="294"/>
      <c r="AK294" s="273"/>
      <c r="AL294" s="273" t="s">
        <v>1019</v>
      </c>
      <c r="AM294" s="273"/>
      <c r="AN294" s="273"/>
      <c r="AO294" s="273"/>
      <c r="AP294" s="273" t="s">
        <v>1019</v>
      </c>
      <c r="AQ294" s="273"/>
      <c r="AR294" s="295" t="s">
        <v>614</v>
      </c>
      <c r="AS294" s="266"/>
      <c r="AT294" s="266"/>
      <c r="AU294" s="266"/>
      <c r="AV294" s="267" t="str">
        <f t="shared" si="20"/>
        <v>2017</v>
      </c>
      <c r="AW294" s="209">
        <v>286</v>
      </c>
      <c r="AX294" s="209">
        <v>286</v>
      </c>
      <c r="AY294" s="210">
        <f>MATCH(A294,'Original Order'!$A$2:$A$317,0)</f>
        <v>286</v>
      </c>
      <c r="AZ294" s="210" t="s">
        <v>1336</v>
      </c>
    </row>
    <row r="295" spans="1:52">
      <c r="A295" s="268" t="s">
        <v>371</v>
      </c>
      <c r="B295" s="251" t="str">
        <f t="shared" si="19"/>
        <v>none</v>
      </c>
      <c r="C295" s="533" t="s">
        <v>351</v>
      </c>
      <c r="D295" s="466"/>
      <c r="E295" s="470"/>
      <c r="F295" s="495"/>
      <c r="G295" s="495"/>
      <c r="H295" s="495"/>
      <c r="I295" s="495"/>
      <c r="J295" s="549" t="s">
        <v>1586</v>
      </c>
      <c r="K295" s="497" t="s">
        <v>1614</v>
      </c>
      <c r="L295" s="252"/>
      <c r="M295" s="252" t="s">
        <v>406</v>
      </c>
      <c r="N295" s="253" t="str">
        <f>IFERROR(VLOOKUP(L295,CategoryLog!$A$2:$D$550,3,FALSE),"")</f>
        <v/>
      </c>
      <c r="O295" s="252"/>
      <c r="P295" s="252" t="s">
        <v>406</v>
      </c>
      <c r="Q295" s="253" t="str">
        <f>IFERROR(VLOOKUP(O295,CategoryLog!$A$2:$D$550,3,FALSE),"")</f>
        <v/>
      </c>
      <c r="R295" s="255"/>
      <c r="S295" s="252" t="s">
        <v>406</v>
      </c>
      <c r="T295" s="253" t="str">
        <f>IFERROR(VLOOKUP(R295,CategoryLog!$A$2:$D$550,3,FALSE),"")</f>
        <v/>
      </c>
      <c r="U295" s="255"/>
      <c r="V295" s="252" t="s">
        <v>406</v>
      </c>
      <c r="W295" s="365"/>
      <c r="X295" s="253" t="str">
        <f>IFERROR(VLOOKUP(U295,CategoryLog!$A$2:$D$550,3,FALSE),"")</f>
        <v/>
      </c>
      <c r="Y295" s="257"/>
      <c r="Z295" s="385"/>
      <c r="AA295" s="385"/>
      <c r="AB295" s="275"/>
      <c r="AC295" s="275"/>
      <c r="AD295" s="305"/>
      <c r="AE295" s="306" t="s">
        <v>996</v>
      </c>
      <c r="AF295" s="275" t="s">
        <v>996</v>
      </c>
      <c r="AG295" s="272">
        <v>2</v>
      </c>
      <c r="AH295" s="272"/>
      <c r="AI295" s="273"/>
      <c r="AJ295" s="274"/>
      <c r="AK295" s="274"/>
      <c r="AL295" s="273" t="s">
        <v>1019</v>
      </c>
      <c r="AM295" s="273"/>
      <c r="AN295" s="273"/>
      <c r="AO295" s="274"/>
      <c r="AP295" s="273" t="s">
        <v>1019</v>
      </c>
      <c r="AQ295" s="273"/>
      <c r="AR295" s="323" t="s">
        <v>614</v>
      </c>
      <c r="AS295" s="266"/>
      <c r="AT295" s="266"/>
      <c r="AU295" s="266"/>
      <c r="AV295" s="267" t="str">
        <f t="shared" si="20"/>
        <v>2018</v>
      </c>
      <c r="AW295" s="209">
        <v>287</v>
      </c>
      <c r="AX295" s="209">
        <v>287</v>
      </c>
      <c r="AY295" s="210">
        <f>MATCH(A295,'Original Order'!$A$2:$A$317,0)</f>
        <v>287</v>
      </c>
      <c r="AZ295" s="210">
        <f>AG295</f>
        <v>2</v>
      </c>
    </row>
    <row r="296" spans="1:52">
      <c r="A296" s="268" t="s">
        <v>564</v>
      </c>
      <c r="B296" s="251">
        <f t="shared" si="19"/>
        <v>6.18</v>
      </c>
      <c r="C296" s="533"/>
      <c r="D296" s="466"/>
      <c r="E296" s="470"/>
      <c r="F296" s="495"/>
      <c r="G296" s="495"/>
      <c r="H296" s="495"/>
      <c r="I296" s="495"/>
      <c r="J296" s="548"/>
      <c r="K296" s="495"/>
      <c r="L296" s="288"/>
      <c r="M296" s="252" t="s">
        <v>406</v>
      </c>
      <c r="N296" s="253" t="str">
        <f>IFERROR(VLOOKUP(L296,CategoryLog!$A$2:$D$550,3,FALSE),"")</f>
        <v/>
      </c>
      <c r="O296" s="252"/>
      <c r="P296" s="252" t="s">
        <v>406</v>
      </c>
      <c r="Q296" s="253" t="str">
        <f>IFERROR(VLOOKUP(O296,CategoryLog!$A$2:$D$550,3,FALSE),"")</f>
        <v/>
      </c>
      <c r="R296" s="298" t="s">
        <v>563</v>
      </c>
      <c r="S296" s="252">
        <v>0</v>
      </c>
      <c r="T296" s="253" t="str">
        <f>IFERROR(VLOOKUP(R296,CategoryLog!$A$2:$D$550,3,FALSE),"")</f>
        <v/>
      </c>
      <c r="U296" s="298" t="s">
        <v>1317</v>
      </c>
      <c r="V296" s="252" t="s">
        <v>1308</v>
      </c>
      <c r="W296" s="303" t="s">
        <v>1308</v>
      </c>
      <c r="X296" s="253">
        <f>IFERROR(VLOOKUP(U296,CategoryLog!$A$2:$D$550,3,FALSE),"")</f>
        <v>6.18</v>
      </c>
      <c r="Y296" s="257"/>
      <c r="Z296" s="386"/>
      <c r="AA296" s="386"/>
      <c r="AB296" s="275"/>
      <c r="AC296" s="275"/>
      <c r="AD296" s="275" t="s">
        <v>996</v>
      </c>
      <c r="AE296" s="306" t="s">
        <v>996</v>
      </c>
      <c r="AF296" s="275" t="s">
        <v>996</v>
      </c>
      <c r="AG296" s="272">
        <v>3</v>
      </c>
      <c r="AH296" s="272"/>
      <c r="AI296" s="273"/>
      <c r="AJ296" s="294"/>
      <c r="AK296" s="273"/>
      <c r="AL296" s="273" t="s">
        <v>1019</v>
      </c>
      <c r="AM296" s="273"/>
      <c r="AN296" s="273"/>
      <c r="AO296" s="273"/>
      <c r="AP296" s="273" t="s">
        <v>1019</v>
      </c>
      <c r="AQ296" s="273"/>
      <c r="AR296" s="295" t="s">
        <v>614</v>
      </c>
      <c r="AS296" s="266"/>
      <c r="AT296" s="266"/>
      <c r="AU296" s="266" t="s">
        <v>1067</v>
      </c>
      <c r="AV296" s="267" t="str">
        <f t="shared" si="20"/>
        <v>2018</v>
      </c>
      <c r="AW296" s="209">
        <v>288</v>
      </c>
      <c r="AX296" s="209">
        <v>288</v>
      </c>
      <c r="AY296" s="210">
        <f>MATCH(A296,'Original Order'!$A$2:$A$317,0)</f>
        <v>288</v>
      </c>
      <c r="AZ296" s="210">
        <f>AG296</f>
        <v>3</v>
      </c>
    </row>
    <row r="297" spans="1:52">
      <c r="A297" s="268" t="s">
        <v>648</v>
      </c>
      <c r="B297" s="251" t="str">
        <f t="shared" si="19"/>
        <v>none</v>
      </c>
      <c r="C297" s="533"/>
      <c r="D297" s="466"/>
      <c r="E297" s="470"/>
      <c r="F297" s="495"/>
      <c r="G297" s="495"/>
      <c r="H297" s="495"/>
      <c r="I297" s="495"/>
      <c r="J297" s="548"/>
      <c r="K297" s="495"/>
      <c r="L297" s="297"/>
      <c r="M297" s="252" t="s">
        <v>406</v>
      </c>
      <c r="N297" s="253" t="str">
        <f>IFERROR(VLOOKUP(L297,CategoryLog!$A$2:$D$550,3,FALSE),"")</f>
        <v/>
      </c>
      <c r="O297" s="252"/>
      <c r="P297" s="252" t="s">
        <v>406</v>
      </c>
      <c r="Q297" s="253" t="str">
        <f>IFERROR(VLOOKUP(O297,CategoryLog!$A$2:$D$550,3,FALSE),"")</f>
        <v/>
      </c>
      <c r="R297" s="298"/>
      <c r="S297" s="252" t="s">
        <v>406</v>
      </c>
      <c r="T297" s="253" t="str">
        <f>IFERROR(VLOOKUP(R297,CategoryLog!$A$2:$D$550,3,FALSE),"")</f>
        <v/>
      </c>
      <c r="U297" s="295"/>
      <c r="V297" s="252" t="s">
        <v>406</v>
      </c>
      <c r="W297" s="297"/>
      <c r="X297" s="253" t="str">
        <f>IFERROR(VLOOKUP(U297,CategoryLog!$A$2:$D$550,3,FALSE),"")</f>
        <v/>
      </c>
      <c r="Y297" s="257"/>
      <c r="Z297" s="386"/>
      <c r="AA297" s="386"/>
      <c r="AB297" s="275"/>
      <c r="AC297" s="275"/>
      <c r="AD297" s="340"/>
      <c r="AE297" s="306" t="s">
        <v>1019</v>
      </c>
      <c r="AF297" s="275"/>
      <c r="AG297" s="307">
        <v>0</v>
      </c>
      <c r="AH297" s="272"/>
      <c r="AI297" s="273"/>
      <c r="AJ297" s="294"/>
      <c r="AK297" s="294"/>
      <c r="AL297" s="273" t="s">
        <v>1019</v>
      </c>
      <c r="AM297" s="273"/>
      <c r="AN297" s="273"/>
      <c r="AO297" s="294"/>
      <c r="AP297" s="273" t="s">
        <v>1019</v>
      </c>
      <c r="AQ297" s="273"/>
      <c r="AR297" s="295" t="s">
        <v>614</v>
      </c>
      <c r="AS297" s="266"/>
      <c r="AT297" s="266"/>
      <c r="AU297" s="266"/>
      <c r="AV297" s="267" t="str">
        <f t="shared" si="20"/>
        <v>n/a</v>
      </c>
      <c r="AW297" s="209">
        <v>289</v>
      </c>
      <c r="AX297" s="209">
        <v>289</v>
      </c>
      <c r="AY297" s="210">
        <f>MATCH(A297,'Original Order'!$A$2:$A$317,0)</f>
        <v>289</v>
      </c>
      <c r="AZ297" s="210">
        <f>AG297</f>
        <v>0</v>
      </c>
    </row>
    <row r="298" spans="1:52">
      <c r="A298" s="268" t="s">
        <v>368</v>
      </c>
      <c r="B298" s="251" t="str">
        <f t="shared" si="19"/>
        <v>none</v>
      </c>
      <c r="C298" s="533"/>
      <c r="D298" s="466"/>
      <c r="E298" s="470"/>
      <c r="F298" s="495"/>
      <c r="G298" s="495"/>
      <c r="H298" s="495"/>
      <c r="I298" s="495"/>
      <c r="J298" s="548"/>
      <c r="K298" s="495"/>
      <c r="L298" s="252"/>
      <c r="M298" s="252" t="s">
        <v>406</v>
      </c>
      <c r="N298" s="253" t="str">
        <f>IFERROR(VLOOKUP(L298,CategoryLog!$A$2:$D$550,3,FALSE),"")</f>
        <v/>
      </c>
      <c r="O298" s="252"/>
      <c r="P298" s="252" t="s">
        <v>406</v>
      </c>
      <c r="Q298" s="253" t="str">
        <f>IFERROR(VLOOKUP(O298,CategoryLog!$A$2:$D$550,3,FALSE),"")</f>
        <v/>
      </c>
      <c r="R298" s="255"/>
      <c r="S298" s="252" t="s">
        <v>406</v>
      </c>
      <c r="T298" s="253" t="str">
        <f>IFERROR(VLOOKUP(R298,CategoryLog!$A$2:$D$550,3,FALSE),"")</f>
        <v/>
      </c>
      <c r="U298" s="256"/>
      <c r="V298" s="252" t="s">
        <v>406</v>
      </c>
      <c r="W298" s="252"/>
      <c r="X298" s="253" t="str">
        <f>IFERROR(VLOOKUP(U298,CategoryLog!$A$2:$D$550,3,FALSE),"")</f>
        <v/>
      </c>
      <c r="Y298" s="257"/>
      <c r="Z298" s="387">
        <v>2</v>
      </c>
      <c r="AA298" s="277">
        <v>1</v>
      </c>
      <c r="AB298" s="269"/>
      <c r="AC298" s="269"/>
      <c r="AD298" s="270"/>
      <c r="AE298" s="299" t="s">
        <v>996</v>
      </c>
      <c r="AF298" s="269"/>
      <c r="AG298" s="271">
        <v>1</v>
      </c>
      <c r="AH298" s="272"/>
      <c r="AI298" s="273"/>
      <c r="AJ298" s="274"/>
      <c r="AK298" s="274"/>
      <c r="AL298" s="273" t="s">
        <v>1019</v>
      </c>
      <c r="AM298" s="273"/>
      <c r="AN298" s="273"/>
      <c r="AO298" s="274"/>
      <c r="AP298" s="273" t="s">
        <v>1019</v>
      </c>
      <c r="AQ298" s="273"/>
      <c r="AR298" s="276" t="s">
        <v>614</v>
      </c>
      <c r="AS298" s="266"/>
      <c r="AT298" s="266"/>
      <c r="AU298" s="266"/>
      <c r="AV298" s="267" t="str">
        <f t="shared" si="20"/>
        <v>2017</v>
      </c>
      <c r="AW298" s="209">
        <v>290</v>
      </c>
      <c r="AX298" s="209">
        <v>290</v>
      </c>
      <c r="AY298" s="210">
        <f>MATCH(A298,'Original Order'!$A$2:$A$317,0)</f>
        <v>290</v>
      </c>
      <c r="AZ298" s="210" t="s">
        <v>1336</v>
      </c>
    </row>
    <row r="299" spans="1:52">
      <c r="A299" s="268" t="s">
        <v>645</v>
      </c>
      <c r="B299" s="251" t="str">
        <f t="shared" si="19"/>
        <v>none</v>
      </c>
      <c r="C299" s="533"/>
      <c r="D299" s="466"/>
      <c r="E299" s="470"/>
      <c r="F299" s="495"/>
      <c r="G299" s="495"/>
      <c r="H299" s="495"/>
      <c r="I299" s="495"/>
      <c r="J299" s="549" t="s">
        <v>1588</v>
      </c>
      <c r="K299" s="497"/>
      <c r="L299" s="297"/>
      <c r="M299" s="252" t="s">
        <v>406</v>
      </c>
      <c r="N299" s="253" t="str">
        <f>IFERROR(VLOOKUP(L299,CategoryLog!$A$2:$D$550,3,FALSE),"")</f>
        <v/>
      </c>
      <c r="O299" s="252"/>
      <c r="P299" s="252" t="s">
        <v>406</v>
      </c>
      <c r="Q299" s="253" t="str">
        <f>IFERROR(VLOOKUP(O299,CategoryLog!$A$2:$D$550,3,FALSE),"")</f>
        <v/>
      </c>
      <c r="R299" s="298"/>
      <c r="S299" s="252" t="s">
        <v>406</v>
      </c>
      <c r="T299" s="253" t="str">
        <f>IFERROR(VLOOKUP(R299,CategoryLog!$A$2:$D$550,3,FALSE),"")</f>
        <v/>
      </c>
      <c r="U299" s="540" t="s">
        <v>1587</v>
      </c>
      <c r="V299" s="536" t="s">
        <v>1308</v>
      </c>
      <c r="W299" s="297"/>
      <c r="X299" s="253" t="str">
        <f>IFERROR(VLOOKUP(U299,CategoryLog!$A$2:$D$550,3,FALSE),"")</f>
        <v/>
      </c>
      <c r="Y299" s="257"/>
      <c r="Z299" s="386"/>
      <c r="AA299" s="386"/>
      <c r="AB299" s="275"/>
      <c r="AC299" s="275"/>
      <c r="AD299" s="340"/>
      <c r="AE299" s="340"/>
      <c r="AF299" s="275" t="s">
        <v>996</v>
      </c>
      <c r="AG299" s="272">
        <v>1</v>
      </c>
      <c r="AH299" s="272"/>
      <c r="AI299" s="273"/>
      <c r="AJ299" s="294"/>
      <c r="AK299" s="294"/>
      <c r="AL299" s="273"/>
      <c r="AM299" s="273"/>
      <c r="AN299" s="273"/>
      <c r="AO299" s="294"/>
      <c r="AP299" s="273"/>
      <c r="AQ299" s="273"/>
      <c r="AR299" s="295" t="s">
        <v>614</v>
      </c>
      <c r="AS299" s="266"/>
      <c r="AT299" s="266"/>
      <c r="AU299" s="266"/>
      <c r="AV299" s="267" t="str">
        <f t="shared" si="20"/>
        <v>2018</v>
      </c>
      <c r="AW299" s="209">
        <v>291</v>
      </c>
      <c r="AX299" s="209">
        <v>291</v>
      </c>
      <c r="AY299" s="210">
        <f>MATCH(A299,'Original Order'!$A$2:$A$317,0)</f>
        <v>291</v>
      </c>
      <c r="AZ299" s="210">
        <f>AG299</f>
        <v>1</v>
      </c>
    </row>
    <row r="300" spans="1:52">
      <c r="A300" s="322" t="s">
        <v>417</v>
      </c>
      <c r="B300" s="251">
        <f t="shared" si="19"/>
        <v>6.14</v>
      </c>
      <c r="C300" s="533" t="s">
        <v>170</v>
      </c>
      <c r="D300" s="466"/>
      <c r="E300" s="470"/>
      <c r="F300" s="495"/>
      <c r="G300" s="495"/>
      <c r="H300" s="495"/>
      <c r="I300" s="495"/>
      <c r="J300" s="549" t="s">
        <v>1596</v>
      </c>
      <c r="K300" s="549" t="s">
        <v>1596</v>
      </c>
      <c r="L300" s="252"/>
      <c r="M300" s="252" t="s">
        <v>406</v>
      </c>
      <c r="N300" s="253" t="str">
        <f>IFERROR(VLOOKUP(L300,CategoryLog!$A$2:$D$550,3,FALSE),"")</f>
        <v/>
      </c>
      <c r="O300" s="335" t="s">
        <v>352</v>
      </c>
      <c r="P300" s="252">
        <v>5</v>
      </c>
      <c r="Q300" s="253">
        <f>IFERROR(VLOOKUP(O300,CategoryLog!$A$2:$D$550,3,FALSE),"")</f>
        <v>6.14</v>
      </c>
      <c r="R300" s="255"/>
      <c r="S300" s="252" t="s">
        <v>406</v>
      </c>
      <c r="T300" s="253" t="str">
        <f>IFERROR(VLOOKUP(R300,CategoryLog!$A$2:$D$550,3,FALSE),"")</f>
        <v/>
      </c>
      <c r="U300" s="256"/>
      <c r="V300" s="252" t="s">
        <v>406</v>
      </c>
      <c r="W300" s="252"/>
      <c r="X300" s="253" t="str">
        <f>IFERROR(VLOOKUP(U300,CategoryLog!$A$2:$D$550,3,FALSE),"")</f>
        <v/>
      </c>
      <c r="Y300" s="257" t="s">
        <v>996</v>
      </c>
      <c r="Z300" s="258">
        <v>1</v>
      </c>
      <c r="AA300" s="273"/>
      <c r="AB300" s="316"/>
      <c r="AC300" s="316" t="s">
        <v>996</v>
      </c>
      <c r="AD300" s="317"/>
      <c r="AE300" s="317"/>
      <c r="AF300" s="316"/>
      <c r="AG300" s="318">
        <v>1</v>
      </c>
      <c r="AH300" s="319"/>
      <c r="AI300" s="320"/>
      <c r="AJ300" s="264" t="s">
        <v>1019</v>
      </c>
      <c r="AK300" s="321"/>
      <c r="AL300" s="320"/>
      <c r="AM300" s="320"/>
      <c r="AN300" s="320" t="s">
        <v>1019</v>
      </c>
      <c r="AO300" s="321"/>
      <c r="AP300" s="320"/>
      <c r="AQ300" s="320"/>
      <c r="AR300" s="323" t="s">
        <v>614</v>
      </c>
      <c r="AS300" s="266"/>
      <c r="AT300" s="266"/>
      <c r="AU300" s="266"/>
      <c r="AV300" s="267" t="str">
        <f t="shared" si="20"/>
        <v>2017</v>
      </c>
      <c r="AW300" s="209">
        <v>292</v>
      </c>
      <c r="AX300" s="209">
        <v>104</v>
      </c>
      <c r="AY300" s="210">
        <f>MATCH(A300,'Original Order'!$A$2:$A$317,0)</f>
        <v>292</v>
      </c>
      <c r="AZ300" s="210" t="s">
        <v>1336</v>
      </c>
    </row>
    <row r="301" spans="1:52">
      <c r="A301" s="268" t="s">
        <v>361</v>
      </c>
      <c r="B301" s="251">
        <f t="shared" si="19"/>
        <v>6.09</v>
      </c>
      <c r="C301" s="533"/>
      <c r="D301" s="466"/>
      <c r="E301" s="470"/>
      <c r="F301" s="495"/>
      <c r="G301" s="495"/>
      <c r="H301" s="495"/>
      <c r="I301" s="495"/>
      <c r="J301" s="548"/>
      <c r="K301" s="497" t="s">
        <v>1618</v>
      </c>
      <c r="L301" s="252"/>
      <c r="M301" s="252" t="s">
        <v>406</v>
      </c>
      <c r="N301" s="253" t="str">
        <f>IFERROR(VLOOKUP(L301,CategoryLog!$A$2:$D$550,3,FALSE),"")</f>
        <v/>
      </c>
      <c r="O301" s="570" t="s">
        <v>418</v>
      </c>
      <c r="P301" s="252">
        <v>6</v>
      </c>
      <c r="Q301" s="253">
        <f>IFERROR(VLOOKUP(O301,CategoryLog!$A$2:$D$550,3,FALSE),"")</f>
        <v>6.09</v>
      </c>
      <c r="R301" s="89" t="s">
        <v>484</v>
      </c>
      <c r="S301" s="252">
        <v>0</v>
      </c>
      <c r="T301" s="253">
        <f>IFERROR(VLOOKUP(R301,CategoryLog!$A$2:$D$550,3,FALSE),"")</f>
        <v>6.09</v>
      </c>
      <c r="U301" s="255" t="s">
        <v>357</v>
      </c>
      <c r="V301" s="252">
        <v>9</v>
      </c>
      <c r="W301" s="365"/>
      <c r="X301" s="253">
        <f>IFERROR(VLOOKUP(U301,CategoryLog!$A$2:$D$550,3,FALSE),"")</f>
        <v>6.09</v>
      </c>
      <c r="Y301" s="257" t="s">
        <v>996</v>
      </c>
      <c r="Z301" s="258">
        <v>1</v>
      </c>
      <c r="AA301" s="259"/>
      <c r="AB301" s="269"/>
      <c r="AC301" s="269" t="s">
        <v>1021</v>
      </c>
      <c r="AD301" s="269" t="s">
        <v>996</v>
      </c>
      <c r="AE301" s="299" t="s">
        <v>996</v>
      </c>
      <c r="AF301" s="269"/>
      <c r="AG301" s="271">
        <v>3</v>
      </c>
      <c r="AH301" s="272"/>
      <c r="AI301" s="273"/>
      <c r="AJ301" s="264" t="s">
        <v>1019</v>
      </c>
      <c r="AK301" s="273"/>
      <c r="AL301" s="273" t="s">
        <v>1019</v>
      </c>
      <c r="AM301" s="273"/>
      <c r="AN301" s="273" t="s">
        <v>1019</v>
      </c>
      <c r="AO301" s="273"/>
      <c r="AP301" s="273" t="s">
        <v>1019</v>
      </c>
      <c r="AQ301" s="273"/>
      <c r="AR301" s="276" t="s">
        <v>614</v>
      </c>
      <c r="AS301" s="266"/>
      <c r="AT301" s="266"/>
      <c r="AU301" s="266"/>
      <c r="AV301" s="267" t="str">
        <f t="shared" si="20"/>
        <v>2017</v>
      </c>
      <c r="AW301" s="209">
        <v>293</v>
      </c>
      <c r="AX301" s="209">
        <v>99</v>
      </c>
      <c r="AY301" s="210">
        <f>MATCH(A301,'Original Order'!$A$2:$A$317,0)</f>
        <v>293</v>
      </c>
      <c r="AZ301" s="210" t="s">
        <v>1336</v>
      </c>
    </row>
    <row r="302" spans="1:52">
      <c r="A302" s="268" t="s">
        <v>886</v>
      </c>
      <c r="B302" s="251">
        <f t="shared" si="19"/>
        <v>6.15</v>
      </c>
      <c r="C302" s="533" t="s">
        <v>170</v>
      </c>
      <c r="D302" s="466"/>
      <c r="E302" s="470"/>
      <c r="F302" s="495"/>
      <c r="G302" s="495"/>
      <c r="H302" s="495"/>
      <c r="I302" s="495"/>
      <c r="J302" s="548"/>
      <c r="K302" s="495"/>
      <c r="L302" s="288"/>
      <c r="M302" s="252" t="s">
        <v>406</v>
      </c>
      <c r="N302" s="253" t="str">
        <f>IFERROR(VLOOKUP(L302,CategoryLog!$A$2:$D$550,3,FALSE),"")</f>
        <v/>
      </c>
      <c r="O302" s="388" t="s">
        <v>885</v>
      </c>
      <c r="P302" s="252">
        <v>2</v>
      </c>
      <c r="Q302" s="253">
        <f>IFERROR(VLOOKUP(O302,CategoryLog!$A$2:$D$550,3,FALSE),"")</f>
        <v>6.15</v>
      </c>
      <c r="R302" s="310"/>
      <c r="S302" s="252" t="s">
        <v>406</v>
      </c>
      <c r="T302" s="253" t="str">
        <f>IFERROR(VLOOKUP(R302,CategoryLog!$A$2:$D$550,3,FALSE),"")</f>
        <v/>
      </c>
      <c r="U302" s="310"/>
      <c r="V302" s="252" t="s">
        <v>406</v>
      </c>
      <c r="W302" s="389"/>
      <c r="X302" s="253" t="str">
        <f>IFERROR(VLOOKUP(U302,CategoryLog!$A$2:$D$550,3,FALSE),"")</f>
        <v/>
      </c>
      <c r="Y302" s="257"/>
      <c r="Z302" s="311"/>
      <c r="AA302" s="292"/>
      <c r="AB302" s="275"/>
      <c r="AC302" s="275" t="s">
        <v>1019</v>
      </c>
      <c r="AD302" s="305"/>
      <c r="AE302" s="305"/>
      <c r="AF302" s="275"/>
      <c r="AG302" s="307">
        <v>0</v>
      </c>
      <c r="AH302" s="272"/>
      <c r="AI302" s="273"/>
      <c r="AJ302" s="264" t="s">
        <v>1019</v>
      </c>
      <c r="AK302" s="274"/>
      <c r="AL302" s="273"/>
      <c r="AM302" s="273"/>
      <c r="AN302" s="273" t="s">
        <v>1019</v>
      </c>
      <c r="AO302" s="274"/>
      <c r="AP302" s="273"/>
      <c r="AQ302" s="273"/>
      <c r="AR302" s="295" t="s">
        <v>614</v>
      </c>
      <c r="AS302" s="266"/>
      <c r="AT302" s="266"/>
      <c r="AU302" s="266"/>
      <c r="AV302" s="267" t="str">
        <f t="shared" si="20"/>
        <v>n/a</v>
      </c>
      <c r="AW302" s="209">
        <v>294</v>
      </c>
      <c r="AX302" s="209">
        <v>112</v>
      </c>
      <c r="AY302" s="210">
        <f>MATCH(A302,'Original Order'!$A$2:$A$317,0)</f>
        <v>294</v>
      </c>
      <c r="AZ302" s="210">
        <f>AG302</f>
        <v>0</v>
      </c>
    </row>
    <row r="303" spans="1:52" ht="24">
      <c r="A303" s="268" t="s">
        <v>644</v>
      </c>
      <c r="B303" s="251">
        <f t="shared" si="19"/>
        <v>6.15</v>
      </c>
      <c r="C303" s="533"/>
      <c r="D303" s="466"/>
      <c r="E303" s="470"/>
      <c r="F303" s="495"/>
      <c r="G303" s="495"/>
      <c r="H303" s="495"/>
      <c r="I303" s="497" t="s">
        <v>1560</v>
      </c>
      <c r="J303" s="549"/>
      <c r="K303" s="497"/>
      <c r="L303" s="252"/>
      <c r="M303" s="252" t="s">
        <v>406</v>
      </c>
      <c r="N303" s="253" t="str">
        <f>IFERROR(VLOOKUP(L303,CategoryLog!$A$2:$D$550,3,FALSE),"")</f>
        <v/>
      </c>
      <c r="O303" s="252" t="s">
        <v>168</v>
      </c>
      <c r="P303" s="252" t="s">
        <v>406</v>
      </c>
      <c r="Q303" s="253" t="str">
        <f>IFERROR(VLOOKUP(O303,CategoryLog!$A$2:$D$550,3,FALSE),"")</f>
        <v/>
      </c>
      <c r="R303" s="298"/>
      <c r="S303" s="252" t="s">
        <v>406</v>
      </c>
      <c r="T303" s="253" t="str">
        <f>IFERROR(VLOOKUP(R303,CategoryLog!$A$2:$D$550,3,FALSE),"")</f>
        <v/>
      </c>
      <c r="U303" s="255" t="s">
        <v>359</v>
      </c>
      <c r="V303" s="252" t="s">
        <v>1284</v>
      </c>
      <c r="W303" s="365"/>
      <c r="X303" s="253">
        <f>IFERROR(VLOOKUP(U303,CategoryLog!$A$2:$D$550,3,FALSE),"")</f>
        <v>6.15</v>
      </c>
      <c r="Y303" s="257" t="s">
        <v>996</v>
      </c>
      <c r="Z303" s="258">
        <v>1</v>
      </c>
      <c r="AA303" s="369"/>
      <c r="AB303" s="269"/>
      <c r="AC303" s="269"/>
      <c r="AD303" s="270"/>
      <c r="AE303" s="299" t="s">
        <v>996</v>
      </c>
      <c r="AF303" s="269"/>
      <c r="AG303" s="271">
        <v>1</v>
      </c>
      <c r="AH303" s="272"/>
      <c r="AI303" s="273"/>
      <c r="AJ303" s="274"/>
      <c r="AK303" s="274"/>
      <c r="AL303" s="273" t="s">
        <v>1019</v>
      </c>
      <c r="AM303" s="273"/>
      <c r="AN303" s="273"/>
      <c r="AO303" s="274"/>
      <c r="AP303" s="273" t="s">
        <v>1019</v>
      </c>
      <c r="AQ303" s="273"/>
      <c r="AR303" s="276" t="s">
        <v>614</v>
      </c>
      <c r="AS303" s="266"/>
      <c r="AT303" s="266"/>
      <c r="AU303" s="266"/>
      <c r="AV303" s="267" t="str">
        <f t="shared" si="20"/>
        <v>2017</v>
      </c>
      <c r="AW303" s="209">
        <v>295</v>
      </c>
      <c r="AX303" s="209">
        <v>322</v>
      </c>
      <c r="AY303" s="210">
        <f>MATCH(A303,'Original Order'!$A$2:$A$317,0)</f>
        <v>295</v>
      </c>
      <c r="AZ303" s="210" t="s">
        <v>1336</v>
      </c>
    </row>
    <row r="304" spans="1:52">
      <c r="A304" s="268" t="s">
        <v>363</v>
      </c>
      <c r="B304" s="251">
        <f t="shared" si="19"/>
        <v>6.15</v>
      </c>
      <c r="C304" s="533"/>
      <c r="D304" s="466"/>
      <c r="E304" s="470"/>
      <c r="F304" s="495"/>
      <c r="G304" s="495"/>
      <c r="H304" s="495"/>
      <c r="I304" s="497" t="s">
        <v>1560</v>
      </c>
      <c r="J304" s="549"/>
      <c r="K304" s="497"/>
      <c r="L304" s="252"/>
      <c r="M304" s="252" t="s">
        <v>406</v>
      </c>
      <c r="N304" s="253" t="str">
        <f>IFERROR(VLOOKUP(L304,CategoryLog!$A$2:$D$550,3,FALSE),"")</f>
        <v/>
      </c>
      <c r="O304" s="252" t="s">
        <v>168</v>
      </c>
      <c r="P304" s="252" t="s">
        <v>406</v>
      </c>
      <c r="Q304" s="253" t="str">
        <f>IFERROR(VLOOKUP(O304,CategoryLog!$A$2:$D$550,3,FALSE),"")</f>
        <v/>
      </c>
      <c r="R304" s="298"/>
      <c r="S304" s="252" t="s">
        <v>406</v>
      </c>
      <c r="T304" s="253" t="str">
        <f>IFERROR(VLOOKUP(R304,CategoryLog!$A$2:$D$550,3,FALSE),"")</f>
        <v/>
      </c>
      <c r="U304" s="255" t="s">
        <v>360</v>
      </c>
      <c r="V304" s="252" t="s">
        <v>1308</v>
      </c>
      <c r="W304" s="365"/>
      <c r="X304" s="253">
        <f>IFERROR(VLOOKUP(U304,CategoryLog!$A$2:$D$550,3,FALSE),"")</f>
        <v>6.15</v>
      </c>
      <c r="Y304" s="257" t="s">
        <v>996</v>
      </c>
      <c r="Z304" s="258">
        <v>1</v>
      </c>
      <c r="AA304" s="369"/>
      <c r="AB304" s="269"/>
      <c r="AC304" s="269"/>
      <c r="AD304" s="270"/>
      <c r="AE304" s="390" t="s">
        <v>1019</v>
      </c>
      <c r="AF304" s="269"/>
      <c r="AG304" s="271">
        <v>0</v>
      </c>
      <c r="AH304" s="272"/>
      <c r="AI304" s="273"/>
      <c r="AJ304" s="274"/>
      <c r="AK304" s="274"/>
      <c r="AL304" s="273" t="s">
        <v>1019</v>
      </c>
      <c r="AM304" s="273"/>
      <c r="AN304" s="273"/>
      <c r="AO304" s="274"/>
      <c r="AP304" s="273" t="s">
        <v>1019</v>
      </c>
      <c r="AQ304" s="273"/>
      <c r="AR304" s="276" t="s">
        <v>614</v>
      </c>
      <c r="AS304" s="266"/>
      <c r="AT304" s="266"/>
      <c r="AU304" s="266" t="s">
        <v>1069</v>
      </c>
      <c r="AV304" s="267" t="str">
        <f t="shared" si="20"/>
        <v>2017</v>
      </c>
      <c r="AW304" s="209">
        <v>296</v>
      </c>
      <c r="AX304" s="209">
        <v>323</v>
      </c>
      <c r="AY304" s="210">
        <f>MATCH(A304,'Original Order'!$A$2:$A$317,0)</f>
        <v>296</v>
      </c>
      <c r="AZ304" s="210" t="s">
        <v>1336</v>
      </c>
    </row>
    <row r="305" spans="1:52">
      <c r="A305" s="268" t="s">
        <v>362</v>
      </c>
      <c r="B305" s="251">
        <f t="shared" si="19"/>
        <v>6.08</v>
      </c>
      <c r="C305" s="533"/>
      <c r="D305" s="466"/>
      <c r="E305" s="470"/>
      <c r="F305" s="495"/>
      <c r="G305" s="495"/>
      <c r="H305" s="495"/>
      <c r="I305" s="495"/>
      <c r="J305" s="548"/>
      <c r="K305" s="495"/>
      <c r="L305" s="252"/>
      <c r="M305" s="252" t="s">
        <v>406</v>
      </c>
      <c r="N305" s="253" t="str">
        <f>IFERROR(VLOOKUP(L305,CategoryLog!$A$2:$D$550,3,FALSE),"")</f>
        <v/>
      </c>
      <c r="O305" s="252" t="s">
        <v>168</v>
      </c>
      <c r="P305" s="252" t="s">
        <v>406</v>
      </c>
      <c r="Q305" s="253" t="str">
        <f>IFERROR(VLOOKUP(O305,CategoryLog!$A$2:$D$550,3,FALSE),"")</f>
        <v/>
      </c>
      <c r="R305" s="298" t="s">
        <v>485</v>
      </c>
      <c r="S305" s="252">
        <v>0</v>
      </c>
      <c r="T305" s="253">
        <f>IFERROR(VLOOKUP(R305,CategoryLog!$A$2:$D$550,3,FALSE),"")</f>
        <v>6.08</v>
      </c>
      <c r="U305" s="255" t="s">
        <v>358</v>
      </c>
      <c r="V305" s="252" t="s">
        <v>1290</v>
      </c>
      <c r="W305" s="365"/>
      <c r="X305" s="253">
        <f>IFERROR(VLOOKUP(U305,CategoryLog!$A$2:$D$550,3,FALSE),"")</f>
        <v>6.08</v>
      </c>
      <c r="Y305" s="257" t="s">
        <v>996</v>
      </c>
      <c r="Z305" s="258">
        <v>1</v>
      </c>
      <c r="AA305" s="259"/>
      <c r="AB305" s="269"/>
      <c r="AC305" s="269"/>
      <c r="AD305" s="269" t="s">
        <v>996</v>
      </c>
      <c r="AE305" s="299" t="s">
        <v>996</v>
      </c>
      <c r="AF305" s="269"/>
      <c r="AG305" s="271">
        <v>2</v>
      </c>
      <c r="AH305" s="272"/>
      <c r="AI305" s="273"/>
      <c r="AJ305" s="274"/>
      <c r="AK305" s="273"/>
      <c r="AL305" s="273" t="s">
        <v>1019</v>
      </c>
      <c r="AM305" s="273"/>
      <c r="AN305" s="273"/>
      <c r="AO305" s="273"/>
      <c r="AP305" s="273" t="s">
        <v>1019</v>
      </c>
      <c r="AQ305" s="273"/>
      <c r="AR305" s="276" t="s">
        <v>614</v>
      </c>
      <c r="AS305" s="266"/>
      <c r="AT305" s="266"/>
      <c r="AU305" s="266"/>
      <c r="AV305" s="267" t="str">
        <f t="shared" si="20"/>
        <v>2017</v>
      </c>
      <c r="AW305" s="209">
        <v>297</v>
      </c>
      <c r="AX305" s="209">
        <v>324</v>
      </c>
      <c r="AY305" s="210">
        <f>MATCH(A305,'Original Order'!$A$2:$A$317,0)</f>
        <v>297</v>
      </c>
      <c r="AZ305" s="210" t="s">
        <v>1336</v>
      </c>
    </row>
    <row r="306" spans="1:52" ht="36">
      <c r="A306" s="268" t="s">
        <v>595</v>
      </c>
      <c r="B306" s="251">
        <f t="shared" si="19"/>
        <v>6.04</v>
      </c>
      <c r="C306" s="251"/>
      <c r="D306" s="466"/>
      <c r="E306" s="470"/>
      <c r="F306" s="495"/>
      <c r="G306" s="495"/>
      <c r="H306" s="495"/>
      <c r="I306" s="495"/>
      <c r="J306" s="548"/>
      <c r="K306" s="495"/>
      <c r="L306" s="288"/>
      <c r="M306" s="252" t="s">
        <v>406</v>
      </c>
      <c r="N306" s="253" t="str">
        <f>IFERROR(VLOOKUP(L306,CategoryLog!$A$2:$D$550,3,FALSE),"")</f>
        <v/>
      </c>
      <c r="O306" s="252"/>
      <c r="P306" s="252" t="s">
        <v>406</v>
      </c>
      <c r="Q306" s="253" t="str">
        <f>IFERROR(VLOOKUP(O306,CategoryLog!$A$2:$D$550,3,FALSE),"")</f>
        <v/>
      </c>
      <c r="R306" s="298" t="s">
        <v>594</v>
      </c>
      <c r="S306" s="252">
        <v>1</v>
      </c>
      <c r="T306" s="253" t="str">
        <f>IFERROR(VLOOKUP(R306,CategoryLog!$A$2:$D$550,3,FALSE),"")</f>
        <v/>
      </c>
      <c r="U306" s="298" t="s">
        <v>1289</v>
      </c>
      <c r="V306" s="252" t="s">
        <v>1290</v>
      </c>
      <c r="W306" s="303" t="s">
        <v>1290</v>
      </c>
      <c r="X306" s="253">
        <f>IFERROR(VLOOKUP(U306,CategoryLog!$A$2:$D$550,3,FALSE),"")</f>
        <v>6.04</v>
      </c>
      <c r="Y306" s="257"/>
      <c r="Z306" s="274"/>
      <c r="AA306" s="274"/>
      <c r="AB306" s="275"/>
      <c r="AC306" s="275"/>
      <c r="AD306" s="275" t="s">
        <v>996</v>
      </c>
      <c r="AE306" s="306" t="s">
        <v>996</v>
      </c>
      <c r="AF306" s="275" t="s">
        <v>996</v>
      </c>
      <c r="AG306" s="272">
        <v>3</v>
      </c>
      <c r="AH306" s="272"/>
      <c r="AI306" s="273"/>
      <c r="AJ306" s="294"/>
      <c r="AK306" s="273"/>
      <c r="AL306" s="273" t="s">
        <v>1019</v>
      </c>
      <c r="AM306" s="273"/>
      <c r="AN306" s="273"/>
      <c r="AO306" s="273"/>
      <c r="AP306" s="273" t="s">
        <v>1019</v>
      </c>
      <c r="AQ306" s="273"/>
      <c r="AR306" s="295" t="s">
        <v>614</v>
      </c>
      <c r="AS306" s="266"/>
      <c r="AT306" s="266"/>
      <c r="AU306" s="266" t="s">
        <v>1067</v>
      </c>
      <c r="AV306" s="287" t="str">
        <f t="shared" si="20"/>
        <v>2018</v>
      </c>
      <c r="AW306" s="209">
        <v>298</v>
      </c>
      <c r="AX306" s="209">
        <v>298</v>
      </c>
      <c r="AY306" s="210">
        <f>MATCH(A306,'Original Order'!$A$2:$A$317,0)</f>
        <v>298</v>
      </c>
      <c r="AZ306" s="210">
        <f>AG306</f>
        <v>3</v>
      </c>
    </row>
    <row r="307" spans="1:52">
      <c r="A307" s="268" t="s">
        <v>597</v>
      </c>
      <c r="B307" s="251">
        <f t="shared" si="19"/>
        <v>6.06</v>
      </c>
      <c r="C307" s="251"/>
      <c r="D307" s="466"/>
      <c r="E307" s="470"/>
      <c r="F307" s="495"/>
      <c r="G307" s="495"/>
      <c r="H307" s="495"/>
      <c r="I307" s="497" t="s">
        <v>1565</v>
      </c>
      <c r="J307" s="549"/>
      <c r="K307" s="497"/>
      <c r="L307" s="288"/>
      <c r="M307" s="252" t="s">
        <v>406</v>
      </c>
      <c r="N307" s="253" t="str">
        <f>IFERROR(VLOOKUP(L307,CategoryLog!$A$2:$D$550,3,FALSE),"")</f>
        <v/>
      </c>
      <c r="O307" s="252"/>
      <c r="P307" s="252" t="s">
        <v>406</v>
      </c>
      <c r="Q307" s="253" t="str">
        <f>IFERROR(VLOOKUP(O307,CategoryLog!$A$2:$D$550,3,FALSE),"")</f>
        <v/>
      </c>
      <c r="R307" s="298" t="s">
        <v>596</v>
      </c>
      <c r="S307" s="252">
        <v>4</v>
      </c>
      <c r="T307" s="253" t="str">
        <f>IFERROR(VLOOKUP(R307,CategoryLog!$A$2:$D$550,3,FALSE),"")</f>
        <v/>
      </c>
      <c r="U307" s="298" t="s">
        <v>1294</v>
      </c>
      <c r="V307" s="252" t="s">
        <v>1295</v>
      </c>
      <c r="W307" s="303" t="s">
        <v>1295</v>
      </c>
      <c r="X307" s="253">
        <f>IFERROR(VLOOKUP(U307,CategoryLog!$A$2:$D$550,3,FALSE),"")</f>
        <v>6.06</v>
      </c>
      <c r="Y307" s="257"/>
      <c r="Z307" s="274"/>
      <c r="AA307" s="274"/>
      <c r="AB307" s="275"/>
      <c r="AC307" s="275"/>
      <c r="AD307" s="275" t="s">
        <v>996</v>
      </c>
      <c r="AE307" s="306" t="s">
        <v>996</v>
      </c>
      <c r="AF307" s="275"/>
      <c r="AG307" s="272">
        <v>2</v>
      </c>
      <c r="AH307" s="272"/>
      <c r="AI307" s="273"/>
      <c r="AJ307" s="294"/>
      <c r="AK307" s="273"/>
      <c r="AL307" s="273" t="s">
        <v>996</v>
      </c>
      <c r="AM307" s="273"/>
      <c r="AN307" s="273"/>
      <c r="AO307" s="273"/>
      <c r="AP307" s="273" t="s">
        <v>1019</v>
      </c>
      <c r="AQ307" s="264" t="s">
        <v>1074</v>
      </c>
      <c r="AR307" s="295" t="s">
        <v>614</v>
      </c>
      <c r="AS307" s="266"/>
      <c r="AT307" s="266"/>
      <c r="AU307" s="266"/>
      <c r="AV307" s="287" t="str">
        <f t="shared" si="20"/>
        <v>2018</v>
      </c>
      <c r="AW307" s="209">
        <v>299</v>
      </c>
      <c r="AX307" s="209">
        <v>299</v>
      </c>
      <c r="AY307" s="210">
        <f>MATCH(A307,'Original Order'!$A$2:$A$317,0)</f>
        <v>299</v>
      </c>
      <c r="AZ307" s="210">
        <f>AG307</f>
        <v>2</v>
      </c>
    </row>
    <row r="308" spans="1:52">
      <c r="A308" s="391" t="s">
        <v>1002</v>
      </c>
      <c r="B308" s="251" t="str">
        <f t="shared" si="19"/>
        <v>none</v>
      </c>
      <c r="C308" s="251"/>
      <c r="D308" s="466"/>
      <c r="E308" s="470"/>
      <c r="F308" s="495"/>
      <c r="G308" s="495"/>
      <c r="H308" s="495"/>
      <c r="I308" s="495"/>
      <c r="J308" s="548"/>
      <c r="K308" s="495"/>
      <c r="L308" s="288"/>
      <c r="M308" s="252" t="s">
        <v>406</v>
      </c>
      <c r="N308" s="253" t="str">
        <f>IFERROR(VLOOKUP(L308,CategoryLog!$A$2:$D$550,3,FALSE),"")</f>
        <v/>
      </c>
      <c r="O308" s="252"/>
      <c r="P308" s="252" t="s">
        <v>406</v>
      </c>
      <c r="Q308" s="253" t="str">
        <f>IFERROR(VLOOKUP(O308,CategoryLog!$A$2:$D$550,3,FALSE),"")</f>
        <v/>
      </c>
      <c r="R308" s="298"/>
      <c r="S308" s="252" t="s">
        <v>406</v>
      </c>
      <c r="T308" s="253" t="str">
        <f>IFERROR(VLOOKUP(R308,CategoryLog!$A$2:$D$550,3,FALSE),"")</f>
        <v/>
      </c>
      <c r="U308" s="298"/>
      <c r="V308" s="252" t="s">
        <v>406</v>
      </c>
      <c r="W308" s="303"/>
      <c r="X308" s="253" t="str">
        <f>IFERROR(VLOOKUP(U308,CategoryLog!$A$2:$D$550,3,FALSE),"")</f>
        <v/>
      </c>
      <c r="Y308" s="257" t="s">
        <v>996</v>
      </c>
      <c r="Z308" s="286">
        <v>2</v>
      </c>
      <c r="AA308" s="277">
        <v>1</v>
      </c>
      <c r="AB308" s="269"/>
      <c r="AC308" s="269"/>
      <c r="AD308" s="293"/>
      <c r="AE308" s="293"/>
      <c r="AF308" s="269"/>
      <c r="AG308" s="271">
        <v>0</v>
      </c>
      <c r="AH308" s="272"/>
      <c r="AI308" s="273"/>
      <c r="AJ308" s="294"/>
      <c r="AK308" s="294"/>
      <c r="AL308" s="273"/>
      <c r="AM308" s="273"/>
      <c r="AN308" s="273"/>
      <c r="AO308" s="294"/>
      <c r="AP308" s="273"/>
      <c r="AQ308" s="273"/>
      <c r="AR308" s="295" t="s">
        <v>607</v>
      </c>
      <c r="AS308" s="266"/>
      <c r="AT308" s="266"/>
      <c r="AU308" s="266"/>
      <c r="AV308" s="267" t="str">
        <f t="shared" si="20"/>
        <v>2017</v>
      </c>
      <c r="AW308" s="209">
        <v>300</v>
      </c>
      <c r="AX308" s="209">
        <v>300</v>
      </c>
      <c r="AY308" s="210">
        <f>MATCH(A308,'Original Order'!$A$2:$A$317,0)</f>
        <v>300</v>
      </c>
      <c r="AZ308" s="210" t="s">
        <v>1336</v>
      </c>
    </row>
    <row r="309" spans="1:52">
      <c r="A309" s="373" t="s">
        <v>997</v>
      </c>
      <c r="B309" s="251" t="str">
        <f t="shared" si="19"/>
        <v>none</v>
      </c>
      <c r="C309" s="251"/>
      <c r="D309" s="466"/>
      <c r="E309" s="470"/>
      <c r="F309" s="495"/>
      <c r="G309" s="495"/>
      <c r="H309" s="495"/>
      <c r="I309" s="495"/>
      <c r="J309" s="548"/>
      <c r="K309" s="495"/>
      <c r="L309" s="288"/>
      <c r="M309" s="252" t="s">
        <v>406</v>
      </c>
      <c r="N309" s="253" t="str">
        <f>IFERROR(VLOOKUP(L309,CategoryLog!$A$2:$D$550,3,FALSE),"")</f>
        <v/>
      </c>
      <c r="O309" s="252"/>
      <c r="P309" s="252" t="s">
        <v>406</v>
      </c>
      <c r="Q309" s="253" t="str">
        <f>IFERROR(VLOOKUP(O309,CategoryLog!$A$2:$D$550,3,FALSE),"")</f>
        <v/>
      </c>
      <c r="R309" s="298"/>
      <c r="S309" s="252" t="s">
        <v>406</v>
      </c>
      <c r="T309" s="253" t="str">
        <f>IFERROR(VLOOKUP(R309,CategoryLog!$A$2:$D$550,3,FALSE),"")</f>
        <v/>
      </c>
      <c r="U309" s="298"/>
      <c r="V309" s="252" t="s">
        <v>406</v>
      </c>
      <c r="W309" s="303"/>
      <c r="X309" s="253" t="str">
        <f>IFERROR(VLOOKUP(U309,CategoryLog!$A$2:$D$550,3,FALSE),"")</f>
        <v/>
      </c>
      <c r="Y309" s="257"/>
      <c r="Z309" s="286">
        <v>2</v>
      </c>
      <c r="AA309" s="277">
        <v>1</v>
      </c>
      <c r="AB309" s="269"/>
      <c r="AC309" s="269"/>
      <c r="AD309" s="293"/>
      <c r="AE309" s="293"/>
      <c r="AF309" s="269"/>
      <c r="AG309" s="271">
        <v>0</v>
      </c>
      <c r="AH309" s="272"/>
      <c r="AI309" s="273"/>
      <c r="AJ309" s="294"/>
      <c r="AK309" s="294"/>
      <c r="AL309" s="273"/>
      <c r="AM309" s="273"/>
      <c r="AN309" s="273"/>
      <c r="AO309" s="294"/>
      <c r="AP309" s="273"/>
      <c r="AQ309" s="273"/>
      <c r="AR309" s="295" t="s">
        <v>611</v>
      </c>
      <c r="AS309" s="266"/>
      <c r="AT309" s="266"/>
      <c r="AU309" s="266"/>
      <c r="AV309" s="267" t="str">
        <f t="shared" si="20"/>
        <v>2017</v>
      </c>
      <c r="AW309" s="209">
        <v>301</v>
      </c>
      <c r="AX309" s="209">
        <v>301</v>
      </c>
      <c r="AY309" s="210">
        <f>MATCH(A309,'Original Order'!$A$2:$A$317,0)</f>
        <v>301</v>
      </c>
      <c r="AZ309" s="210" t="s">
        <v>1336</v>
      </c>
    </row>
    <row r="310" spans="1:52">
      <c r="A310" s="392" t="s">
        <v>998</v>
      </c>
      <c r="B310" s="251" t="str">
        <f t="shared" si="19"/>
        <v>none</v>
      </c>
      <c r="C310" s="251"/>
      <c r="D310" s="466"/>
      <c r="E310" s="470"/>
      <c r="F310" s="495"/>
      <c r="G310" s="495"/>
      <c r="H310" s="495"/>
      <c r="I310" s="495"/>
      <c r="J310" s="548"/>
      <c r="K310" s="495"/>
      <c r="L310" s="393"/>
      <c r="M310" s="252" t="s">
        <v>406</v>
      </c>
      <c r="N310" s="253" t="str">
        <f>IFERROR(VLOOKUP(L310,CategoryLog!$A$2:$D$550,3,FALSE),"")</f>
        <v/>
      </c>
      <c r="O310" s="252"/>
      <c r="P310" s="252" t="s">
        <v>406</v>
      </c>
      <c r="Q310" s="253" t="str">
        <f>IFERROR(VLOOKUP(O310,CategoryLog!$A$2:$D$550,3,FALSE),"")</f>
        <v/>
      </c>
      <c r="R310" s="290"/>
      <c r="S310" s="252" t="s">
        <v>406</v>
      </c>
      <c r="T310" s="253" t="str">
        <f>IFERROR(VLOOKUP(R310,CategoryLog!$A$2:$D$550,3,FALSE),"")</f>
        <v/>
      </c>
      <c r="U310" s="290"/>
      <c r="V310" s="252" t="s">
        <v>406</v>
      </c>
      <c r="W310" s="291"/>
      <c r="X310" s="253" t="str">
        <f>IFERROR(VLOOKUP(U310,CategoryLog!$A$2:$D$550,3,FALSE),"")</f>
        <v/>
      </c>
      <c r="Y310" s="257" t="s">
        <v>996</v>
      </c>
      <c r="Z310" s="292"/>
      <c r="AA310" s="277">
        <v>1</v>
      </c>
      <c r="AB310" s="269"/>
      <c r="AC310" s="269"/>
      <c r="AD310" s="270"/>
      <c r="AE310" s="270"/>
      <c r="AF310" s="269"/>
      <c r="AG310" s="271">
        <v>0</v>
      </c>
      <c r="AH310" s="272"/>
      <c r="AI310" s="394"/>
      <c r="AJ310" s="395"/>
      <c r="AK310" s="395"/>
      <c r="AL310" s="394"/>
      <c r="AM310" s="394"/>
      <c r="AN310" s="394"/>
      <c r="AO310" s="395"/>
      <c r="AP310" s="394"/>
      <c r="AQ310" s="394"/>
      <c r="AR310" s="295" t="s">
        <v>613</v>
      </c>
      <c r="AS310" s="266"/>
      <c r="AT310" s="266"/>
      <c r="AU310" s="266"/>
      <c r="AV310" s="267" t="str">
        <f t="shared" si="20"/>
        <v>n/a</v>
      </c>
      <c r="AW310" s="209">
        <v>302</v>
      </c>
      <c r="AX310" s="209">
        <v>302</v>
      </c>
      <c r="AY310" s="210">
        <f>MATCH(A310,'Original Order'!$A$2:$A$317,0)</f>
        <v>302</v>
      </c>
      <c r="AZ310" s="210" t="s">
        <v>1336</v>
      </c>
    </row>
    <row r="311" spans="1:52">
      <c r="A311" s="268" t="s">
        <v>1003</v>
      </c>
      <c r="B311" s="251" t="str">
        <f t="shared" si="19"/>
        <v>none</v>
      </c>
      <c r="C311" s="251"/>
      <c r="D311" s="466"/>
      <c r="E311" s="470"/>
      <c r="F311" s="495"/>
      <c r="G311" s="495"/>
      <c r="H311" s="495"/>
      <c r="I311" s="495"/>
      <c r="J311" s="548"/>
      <c r="K311" s="495"/>
      <c r="L311" s="396"/>
      <c r="M311" s="252" t="s">
        <v>406</v>
      </c>
      <c r="N311" s="253" t="str">
        <f>IFERROR(VLOOKUP(L311,CategoryLog!$A$2:$D$550,3,FALSE),"")</f>
        <v/>
      </c>
      <c r="O311" s="256"/>
      <c r="P311" s="252" t="s">
        <v>406</v>
      </c>
      <c r="Q311" s="253" t="str">
        <f>IFERROR(VLOOKUP(O311,CategoryLog!$A$2:$D$550,3,FALSE),"")</f>
        <v/>
      </c>
      <c r="R311" s="290"/>
      <c r="S311" s="252" t="s">
        <v>406</v>
      </c>
      <c r="T311" s="253" t="str">
        <f>IFERROR(VLOOKUP(R311,CategoryLog!$A$2:$D$550,3,FALSE),"")</f>
        <v/>
      </c>
      <c r="U311" s="290"/>
      <c r="V311" s="252" t="s">
        <v>406</v>
      </c>
      <c r="W311" s="291"/>
      <c r="X311" s="253" t="str">
        <f>IFERROR(VLOOKUP(U311,CategoryLog!$A$2:$D$550,3,FALSE),"")</f>
        <v/>
      </c>
      <c r="Y311" s="257" t="s">
        <v>996</v>
      </c>
      <c r="Z311" s="292"/>
      <c r="AA311" s="292"/>
      <c r="AB311" s="275"/>
      <c r="AC311" s="275"/>
      <c r="AD311" s="305"/>
      <c r="AE311" s="305"/>
      <c r="AF311" s="275"/>
      <c r="AG311" s="307">
        <v>0</v>
      </c>
      <c r="AH311" s="272"/>
      <c r="AI311" s="394"/>
      <c r="AJ311" s="395"/>
      <c r="AK311" s="395"/>
      <c r="AL311" s="394"/>
      <c r="AM311" s="394"/>
      <c r="AN311" s="394"/>
      <c r="AO311" s="395"/>
      <c r="AP311" s="394"/>
      <c r="AQ311" s="394"/>
      <c r="AR311" s="295" t="s">
        <v>608</v>
      </c>
      <c r="AS311" s="266"/>
      <c r="AT311" s="266"/>
      <c r="AU311" s="266"/>
      <c r="AV311" s="267" t="str">
        <f t="shared" si="20"/>
        <v>n/a</v>
      </c>
      <c r="AW311" s="209">
        <v>303</v>
      </c>
      <c r="AX311" s="209">
        <v>303</v>
      </c>
      <c r="AY311" s="210">
        <f>MATCH(A311,'Original Order'!$A$2:$A$317,0)</f>
        <v>303</v>
      </c>
      <c r="AZ311" s="210">
        <f t="shared" ref="AZ311:AZ344" si="21">AG311</f>
        <v>0</v>
      </c>
    </row>
    <row r="312" spans="1:52" ht="24">
      <c r="A312" s="250" t="s">
        <v>1004</v>
      </c>
      <c r="B312" s="251" t="str">
        <f t="shared" si="19"/>
        <v>none</v>
      </c>
      <c r="C312" s="251"/>
      <c r="D312" s="466"/>
      <c r="E312" s="470"/>
      <c r="F312" s="495"/>
      <c r="G312" s="495"/>
      <c r="H312" s="495"/>
      <c r="I312" s="495"/>
      <c r="J312" s="548"/>
      <c r="K312" s="495"/>
      <c r="L312" s="335"/>
      <c r="M312" s="252" t="s">
        <v>406</v>
      </c>
      <c r="N312" s="253" t="str">
        <f>IFERROR(VLOOKUP(L312,CategoryLog!$A$2:$D$550,3,FALSE),"")</f>
        <v/>
      </c>
      <c r="O312" s="252"/>
      <c r="P312" s="252" t="s">
        <v>406</v>
      </c>
      <c r="Q312" s="253" t="str">
        <f>IFERROR(VLOOKUP(O312,CategoryLog!$A$2:$D$550,3,FALSE),"")</f>
        <v/>
      </c>
      <c r="R312" s="290"/>
      <c r="S312" s="252" t="s">
        <v>406</v>
      </c>
      <c r="T312" s="253" t="str">
        <f>IFERROR(VLOOKUP(R312,CategoryLog!$A$2:$D$550,3,FALSE),"")</f>
        <v/>
      </c>
      <c r="U312" s="290"/>
      <c r="V312" s="252" t="s">
        <v>406</v>
      </c>
      <c r="W312" s="291"/>
      <c r="X312" s="253" t="str">
        <f>IFERROR(VLOOKUP(U312,CategoryLog!$A$2:$D$550,3,FALSE),"")</f>
        <v/>
      </c>
      <c r="Y312" s="257" t="s">
        <v>996</v>
      </c>
      <c r="Z312" s="292"/>
      <c r="AA312" s="292"/>
      <c r="AB312" s="275"/>
      <c r="AC312" s="283"/>
      <c r="AD312" s="312"/>
      <c r="AE312" s="312"/>
      <c r="AF312" s="283" t="s">
        <v>996</v>
      </c>
      <c r="AG312" s="281">
        <v>1</v>
      </c>
      <c r="AH312" s="281"/>
      <c r="AI312" s="282"/>
      <c r="AJ312" s="301"/>
      <c r="AK312" s="301"/>
      <c r="AL312" s="282"/>
      <c r="AM312" s="282"/>
      <c r="AN312" s="282"/>
      <c r="AO312" s="301"/>
      <c r="AP312" s="282"/>
      <c r="AQ312" s="282"/>
      <c r="AR312" s="295" t="s">
        <v>607</v>
      </c>
      <c r="AS312" s="266"/>
      <c r="AT312" s="266"/>
      <c r="AU312" s="266"/>
      <c r="AV312" s="267" t="str">
        <f t="shared" si="20"/>
        <v>2018</v>
      </c>
      <c r="AW312" s="209">
        <v>304</v>
      </c>
      <c r="AX312" s="209">
        <v>304</v>
      </c>
      <c r="AY312" s="210">
        <f>MATCH(A312,'Original Order'!$A$2:$A$317,0)</f>
        <v>304</v>
      </c>
      <c r="AZ312" s="210">
        <f t="shared" si="21"/>
        <v>1</v>
      </c>
    </row>
    <row r="313" spans="1:52" ht="24">
      <c r="A313" s="268" t="s">
        <v>1005</v>
      </c>
      <c r="B313" s="251" t="str">
        <f t="shared" si="19"/>
        <v>none</v>
      </c>
      <c r="C313" s="251"/>
      <c r="D313" s="466"/>
      <c r="E313" s="470"/>
      <c r="F313" s="495"/>
      <c r="G313" s="495"/>
      <c r="H313" s="495"/>
      <c r="I313" s="495"/>
      <c r="J313" s="548"/>
      <c r="K313" s="495"/>
      <c r="L313" s="288"/>
      <c r="M313" s="252" t="s">
        <v>406</v>
      </c>
      <c r="N313" s="253" t="str">
        <f>IFERROR(VLOOKUP(L313,CategoryLog!$A$2:$D$550,3,FALSE),"")</f>
        <v/>
      </c>
      <c r="O313" s="252"/>
      <c r="P313" s="252" t="s">
        <v>406</v>
      </c>
      <c r="Q313" s="253" t="str">
        <f>IFERROR(VLOOKUP(O313,CategoryLog!$A$2:$D$550,3,FALSE),"")</f>
        <v/>
      </c>
      <c r="R313" s="290"/>
      <c r="S313" s="252" t="s">
        <v>406</v>
      </c>
      <c r="T313" s="253" t="str">
        <f>IFERROR(VLOOKUP(R313,CategoryLog!$A$2:$D$550,3,FALSE),"")</f>
        <v/>
      </c>
      <c r="U313" s="290"/>
      <c r="V313" s="252" t="s">
        <v>406</v>
      </c>
      <c r="W313" s="291"/>
      <c r="X313" s="253" t="str">
        <f>IFERROR(VLOOKUP(U313,CategoryLog!$A$2:$D$550,3,FALSE),"")</f>
        <v/>
      </c>
      <c r="Y313" s="257" t="s">
        <v>996</v>
      </c>
      <c r="Z313" s="292"/>
      <c r="AA313" s="292"/>
      <c r="AB313" s="275"/>
      <c r="AC313" s="275"/>
      <c r="AD313" s="305"/>
      <c r="AE313" s="305"/>
      <c r="AF313" s="275"/>
      <c r="AG313" s="307">
        <v>0</v>
      </c>
      <c r="AH313" s="272"/>
      <c r="AI313" s="394"/>
      <c r="AJ313" s="395"/>
      <c r="AK313" s="395"/>
      <c r="AL313" s="394"/>
      <c r="AM313" s="394"/>
      <c r="AN313" s="394"/>
      <c r="AO313" s="395"/>
      <c r="AP313" s="394"/>
      <c r="AQ313" s="394"/>
      <c r="AR313" s="295" t="s">
        <v>607</v>
      </c>
      <c r="AS313" s="266"/>
      <c r="AT313" s="266"/>
      <c r="AU313" s="266"/>
      <c r="AV313" s="267" t="str">
        <f t="shared" si="20"/>
        <v>n/a</v>
      </c>
      <c r="AW313" s="209">
        <v>305</v>
      </c>
      <c r="AX313" s="209">
        <v>305</v>
      </c>
      <c r="AY313" s="210">
        <f>MATCH(A313,'Original Order'!$A$2:$A$317,0)</f>
        <v>305</v>
      </c>
      <c r="AZ313" s="210">
        <f t="shared" si="21"/>
        <v>0</v>
      </c>
    </row>
    <row r="314" spans="1:52">
      <c r="A314" s="250" t="s">
        <v>1006</v>
      </c>
      <c r="B314" s="251" t="str">
        <f t="shared" si="19"/>
        <v>none</v>
      </c>
      <c r="C314" s="251"/>
      <c r="D314" s="466"/>
      <c r="E314" s="470"/>
      <c r="F314" s="495"/>
      <c r="G314" s="495"/>
      <c r="H314" s="495"/>
      <c r="I314" s="495"/>
      <c r="J314" s="548"/>
      <c r="K314" s="495"/>
      <c r="L314" s="335"/>
      <c r="M314" s="252" t="s">
        <v>406</v>
      </c>
      <c r="N314" s="253" t="str">
        <f>IFERROR(VLOOKUP(L314,CategoryLog!$A$2:$D$550,3,FALSE),"")</f>
        <v/>
      </c>
      <c r="O314" s="288"/>
      <c r="P314" s="252" t="s">
        <v>406</v>
      </c>
      <c r="Q314" s="253" t="str">
        <f>IFERROR(VLOOKUP(O314,CategoryLog!$A$2:$D$550,3,FALSE),"")</f>
        <v/>
      </c>
      <c r="R314" s="397"/>
      <c r="S314" s="252" t="s">
        <v>406</v>
      </c>
      <c r="T314" s="253" t="str">
        <f>IFERROR(VLOOKUP(R314,CategoryLog!$A$2:$D$550,3,FALSE),"")</f>
        <v/>
      </c>
      <c r="U314" s="290"/>
      <c r="V314" s="252" t="s">
        <v>406</v>
      </c>
      <c r="W314" s="291"/>
      <c r="X314" s="253" t="str">
        <f>IFERROR(VLOOKUP(U314,CategoryLog!$A$2:$D$550,3,FALSE),"")</f>
        <v/>
      </c>
      <c r="Y314" s="257" t="s">
        <v>996</v>
      </c>
      <c r="Z314" s="292"/>
      <c r="AA314" s="292"/>
      <c r="AB314" s="275"/>
      <c r="AC314" s="283"/>
      <c r="AD314" s="312"/>
      <c r="AE314" s="312"/>
      <c r="AF314" s="283"/>
      <c r="AG314" s="341">
        <v>0</v>
      </c>
      <c r="AH314" s="281"/>
      <c r="AI314" s="282"/>
      <c r="AJ314" s="301"/>
      <c r="AK314" s="301"/>
      <c r="AL314" s="282"/>
      <c r="AM314" s="282"/>
      <c r="AN314" s="282"/>
      <c r="AO314" s="301"/>
      <c r="AP314" s="282"/>
      <c r="AQ314" s="282"/>
      <c r="AR314" s="295" t="s">
        <v>607</v>
      </c>
      <c r="AS314" s="266"/>
      <c r="AT314" s="266"/>
      <c r="AU314" s="266"/>
      <c r="AV314" s="267" t="str">
        <f t="shared" si="20"/>
        <v>n/a</v>
      </c>
      <c r="AW314" s="209">
        <v>306</v>
      </c>
      <c r="AX314" s="209">
        <v>306</v>
      </c>
      <c r="AY314" s="210">
        <f>MATCH(A314,'Original Order'!$A$2:$A$317,0)</f>
        <v>306</v>
      </c>
      <c r="AZ314" s="210">
        <f t="shared" si="21"/>
        <v>0</v>
      </c>
    </row>
    <row r="315" spans="1:52">
      <c r="A315" s="250" t="s">
        <v>1007</v>
      </c>
      <c r="B315" s="251" t="str">
        <f t="shared" si="19"/>
        <v>none</v>
      </c>
      <c r="C315" s="251"/>
      <c r="D315" s="466"/>
      <c r="E315" s="470"/>
      <c r="F315" s="495"/>
      <c r="G315" s="495"/>
      <c r="H315" s="495"/>
      <c r="I315" s="495"/>
      <c r="J315" s="548"/>
      <c r="K315" s="495"/>
      <c r="L315" s="398"/>
      <c r="M315" s="252" t="s">
        <v>406</v>
      </c>
      <c r="N315" s="253" t="str">
        <f>IFERROR(VLOOKUP(L315,CategoryLog!$A$2:$D$550,3,FALSE),"")</f>
        <v/>
      </c>
      <c r="O315" s="399"/>
      <c r="P315" s="252" t="s">
        <v>406</v>
      </c>
      <c r="Q315" s="253" t="str">
        <f>IFERROR(VLOOKUP(O315,CategoryLog!$A$2:$D$550,3,FALSE),"")</f>
        <v/>
      </c>
      <c r="R315" s="290"/>
      <c r="S315" s="252" t="s">
        <v>406</v>
      </c>
      <c r="T315" s="253" t="str">
        <f>IFERROR(VLOOKUP(R315,CategoryLog!$A$2:$D$550,3,FALSE),"")</f>
        <v/>
      </c>
      <c r="U315" s="290"/>
      <c r="V315" s="252" t="s">
        <v>406</v>
      </c>
      <c r="W315" s="291"/>
      <c r="X315" s="253" t="str">
        <f>IFERROR(VLOOKUP(U315,CategoryLog!$A$2:$D$550,3,FALSE),"")</f>
        <v/>
      </c>
      <c r="Y315" s="257" t="s">
        <v>996</v>
      </c>
      <c r="Z315" s="292"/>
      <c r="AA315" s="292"/>
      <c r="AB315" s="275"/>
      <c r="AC315" s="283"/>
      <c r="AD315" s="312"/>
      <c r="AE315" s="312"/>
      <c r="AF315" s="283" t="s">
        <v>996</v>
      </c>
      <c r="AG315" s="281">
        <v>1</v>
      </c>
      <c r="AH315" s="281"/>
      <c r="AI315" s="282"/>
      <c r="AJ315" s="301"/>
      <c r="AK315" s="301"/>
      <c r="AL315" s="282"/>
      <c r="AM315" s="282"/>
      <c r="AN315" s="282"/>
      <c r="AO315" s="301"/>
      <c r="AP315" s="282"/>
      <c r="AQ315" s="282"/>
      <c r="AR315" s="295" t="s">
        <v>607</v>
      </c>
      <c r="AS315" s="266"/>
      <c r="AT315" s="266"/>
      <c r="AU315" s="266"/>
      <c r="AV315" s="267" t="str">
        <f t="shared" si="20"/>
        <v>2018</v>
      </c>
      <c r="AW315" s="209">
        <v>307</v>
      </c>
      <c r="AX315" s="209">
        <v>307</v>
      </c>
      <c r="AY315" s="210">
        <f>MATCH(A315,'Original Order'!$A$2:$A$317,0)</f>
        <v>307</v>
      </c>
      <c r="AZ315" s="210">
        <f t="shared" si="21"/>
        <v>1</v>
      </c>
    </row>
    <row r="316" spans="1:52">
      <c r="A316" s="268" t="s">
        <v>1008</v>
      </c>
      <c r="B316" s="251" t="str">
        <f t="shared" si="19"/>
        <v>none</v>
      </c>
      <c r="C316" s="251"/>
      <c r="D316" s="466"/>
      <c r="E316" s="470"/>
      <c r="F316" s="495"/>
      <c r="G316" s="495"/>
      <c r="H316" s="495"/>
      <c r="I316" s="495"/>
      <c r="J316" s="548"/>
      <c r="K316" s="495"/>
      <c r="L316" s="288"/>
      <c r="M316" s="252" t="s">
        <v>406</v>
      </c>
      <c r="N316" s="253" t="str">
        <f>IFERROR(VLOOKUP(L316,CategoryLog!$A$2:$D$550,3,FALSE),"")</f>
        <v/>
      </c>
      <c r="O316" s="288"/>
      <c r="P316" s="252" t="s">
        <v>406</v>
      </c>
      <c r="Q316" s="253" t="str">
        <f>IFERROR(VLOOKUP(O316,CategoryLog!$A$2:$D$550,3,FALSE),"")</f>
        <v/>
      </c>
      <c r="R316" s="290"/>
      <c r="S316" s="252" t="s">
        <v>406</v>
      </c>
      <c r="T316" s="253" t="str">
        <f>IFERROR(VLOOKUP(R316,CategoryLog!$A$2:$D$550,3,FALSE),"")</f>
        <v/>
      </c>
      <c r="U316" s="290"/>
      <c r="V316" s="252" t="s">
        <v>406</v>
      </c>
      <c r="W316" s="291"/>
      <c r="X316" s="253" t="str">
        <f>IFERROR(VLOOKUP(U316,CategoryLog!$A$2:$D$550,3,FALSE),"")</f>
        <v/>
      </c>
      <c r="Y316" s="257" t="s">
        <v>996</v>
      </c>
      <c r="Z316" s="292"/>
      <c r="AA316" s="292"/>
      <c r="AB316" s="275"/>
      <c r="AC316" s="329"/>
      <c r="AD316" s="330"/>
      <c r="AE316" s="330"/>
      <c r="AF316" s="329"/>
      <c r="AG316" s="331">
        <v>0</v>
      </c>
      <c r="AH316" s="319"/>
      <c r="AI316" s="320"/>
      <c r="AJ316" s="321"/>
      <c r="AK316" s="321"/>
      <c r="AL316" s="320"/>
      <c r="AM316" s="320"/>
      <c r="AN316" s="320"/>
      <c r="AO316" s="321"/>
      <c r="AP316" s="320"/>
      <c r="AQ316" s="320"/>
      <c r="AR316" s="295" t="s">
        <v>608</v>
      </c>
      <c r="AS316" s="266"/>
      <c r="AT316" s="266"/>
      <c r="AU316" s="266"/>
      <c r="AV316" s="267" t="str">
        <f t="shared" si="20"/>
        <v>n/a</v>
      </c>
      <c r="AW316" s="209">
        <v>308</v>
      </c>
      <c r="AX316" s="209">
        <v>308</v>
      </c>
      <c r="AY316" s="210">
        <f>MATCH(A316,'Original Order'!$A$2:$A$317,0)</f>
        <v>308</v>
      </c>
      <c r="AZ316" s="210">
        <f t="shared" si="21"/>
        <v>0</v>
      </c>
    </row>
    <row r="317" spans="1:52">
      <c r="A317" s="268" t="s">
        <v>1009</v>
      </c>
      <c r="B317" s="251" t="str">
        <f t="shared" si="19"/>
        <v>none</v>
      </c>
      <c r="C317" s="251"/>
      <c r="D317" s="466"/>
      <c r="E317" s="470"/>
      <c r="F317" s="495"/>
      <c r="G317" s="495"/>
      <c r="H317" s="495"/>
      <c r="I317" s="495"/>
      <c r="J317" s="548"/>
      <c r="K317" s="495"/>
      <c r="L317" s="288"/>
      <c r="M317" s="252" t="s">
        <v>406</v>
      </c>
      <c r="N317" s="253" t="str">
        <f>IFERROR(VLOOKUP(L317,CategoryLog!$A$2:$D$550,3,FALSE),"")</f>
        <v/>
      </c>
      <c r="O317" s="252"/>
      <c r="P317" s="252" t="s">
        <v>406</v>
      </c>
      <c r="Q317" s="253" t="str">
        <f>IFERROR(VLOOKUP(O317,CategoryLog!$A$2:$D$550,3,FALSE),"")</f>
        <v/>
      </c>
      <c r="R317" s="290"/>
      <c r="S317" s="252" t="s">
        <v>406</v>
      </c>
      <c r="T317" s="253" t="str">
        <f>IFERROR(VLOOKUP(R317,CategoryLog!$A$2:$D$550,3,FALSE),"")</f>
        <v/>
      </c>
      <c r="U317" s="290"/>
      <c r="V317" s="252" t="s">
        <v>406</v>
      </c>
      <c r="W317" s="291"/>
      <c r="X317" s="253" t="str">
        <f>IFERROR(VLOOKUP(U317,CategoryLog!$A$2:$D$550,3,FALSE),"")</f>
        <v/>
      </c>
      <c r="Y317" s="257" t="s">
        <v>996</v>
      </c>
      <c r="Z317" s="292"/>
      <c r="AA317" s="292"/>
      <c r="AB317" s="275"/>
      <c r="AC317" s="329"/>
      <c r="AD317" s="330"/>
      <c r="AE317" s="344" t="s">
        <v>996</v>
      </c>
      <c r="AF317" s="329" t="s">
        <v>996</v>
      </c>
      <c r="AG317" s="319">
        <v>2</v>
      </c>
      <c r="AH317" s="319"/>
      <c r="AI317" s="320"/>
      <c r="AJ317" s="321"/>
      <c r="AK317" s="321"/>
      <c r="AL317" s="320" t="s">
        <v>1019</v>
      </c>
      <c r="AM317" s="320"/>
      <c r="AN317" s="320"/>
      <c r="AO317" s="321"/>
      <c r="AP317" s="273" t="s">
        <v>1019</v>
      </c>
      <c r="AQ317" s="273"/>
      <c r="AR317" s="295" t="s">
        <v>607</v>
      </c>
      <c r="AS317" s="266"/>
      <c r="AT317" s="266"/>
      <c r="AU317" s="266"/>
      <c r="AV317" s="267" t="str">
        <f t="shared" si="20"/>
        <v>2018</v>
      </c>
      <c r="AW317" s="209">
        <v>309</v>
      </c>
      <c r="AX317" s="209">
        <v>309</v>
      </c>
      <c r="AY317" s="210">
        <f>MATCH(A317,'Original Order'!$A$2:$A$317,0)</f>
        <v>309</v>
      </c>
      <c r="AZ317" s="210">
        <f t="shared" si="21"/>
        <v>2</v>
      </c>
    </row>
    <row r="318" spans="1:52">
      <c r="A318" s="268" t="s">
        <v>1010</v>
      </c>
      <c r="B318" s="251" t="str">
        <f t="shared" si="19"/>
        <v>none</v>
      </c>
      <c r="C318" s="251"/>
      <c r="D318" s="466"/>
      <c r="E318" s="470"/>
      <c r="F318" s="495"/>
      <c r="G318" s="495"/>
      <c r="H318" s="495"/>
      <c r="I318" s="495"/>
      <c r="J318" s="548"/>
      <c r="K318" s="495"/>
      <c r="L318" s="297"/>
      <c r="M318" s="252" t="s">
        <v>406</v>
      </c>
      <c r="N318" s="253" t="str">
        <f>IFERROR(VLOOKUP(L318,CategoryLog!$A$2:$D$550,3,FALSE),"")</f>
        <v/>
      </c>
      <c r="O318" s="288"/>
      <c r="P318" s="252" t="s">
        <v>406</v>
      </c>
      <c r="Q318" s="253" t="str">
        <f>IFERROR(VLOOKUP(O318,CategoryLog!$A$2:$D$550,3,FALSE),"")</f>
        <v/>
      </c>
      <c r="R318" s="290"/>
      <c r="S318" s="252" t="s">
        <v>406</v>
      </c>
      <c r="T318" s="253" t="str">
        <f>IFERROR(VLOOKUP(R318,CategoryLog!$A$2:$D$550,3,FALSE),"")</f>
        <v/>
      </c>
      <c r="U318" s="290"/>
      <c r="V318" s="252" t="s">
        <v>406</v>
      </c>
      <c r="W318" s="291"/>
      <c r="X318" s="253" t="str">
        <f>IFERROR(VLOOKUP(U318,CategoryLog!$A$2:$D$550,3,FALSE),"")</f>
        <v/>
      </c>
      <c r="Y318" s="257" t="s">
        <v>996</v>
      </c>
      <c r="Z318" s="292"/>
      <c r="AA318" s="292"/>
      <c r="AB318" s="275"/>
      <c r="AC318" s="275"/>
      <c r="AD318" s="340"/>
      <c r="AE318" s="340"/>
      <c r="AF318" s="275"/>
      <c r="AG318" s="307">
        <v>0</v>
      </c>
      <c r="AH318" s="272"/>
      <c r="AI318" s="273"/>
      <c r="AJ318" s="294"/>
      <c r="AK318" s="294"/>
      <c r="AL318" s="273"/>
      <c r="AM318" s="273"/>
      <c r="AN318" s="273"/>
      <c r="AO318" s="294"/>
      <c r="AP318" s="273"/>
      <c r="AQ318" s="273"/>
      <c r="AR318" s="295" t="s">
        <v>605</v>
      </c>
      <c r="AS318" s="266"/>
      <c r="AT318" s="266"/>
      <c r="AU318" s="266"/>
      <c r="AV318" s="267" t="str">
        <f t="shared" si="20"/>
        <v>n/a</v>
      </c>
      <c r="AW318" s="209">
        <v>310</v>
      </c>
      <c r="AX318" s="209">
        <v>310</v>
      </c>
      <c r="AY318" s="210">
        <f>MATCH(A318,'Original Order'!$A$2:$A$317,0)</f>
        <v>310</v>
      </c>
      <c r="AZ318" s="210">
        <f t="shared" si="21"/>
        <v>0</v>
      </c>
    </row>
    <row r="319" spans="1:52">
      <c r="A319" s="268" t="s">
        <v>1011</v>
      </c>
      <c r="B319" s="251" t="str">
        <f t="shared" si="19"/>
        <v>none</v>
      </c>
      <c r="C319" s="251"/>
      <c r="D319" s="466"/>
      <c r="E319" s="470"/>
      <c r="F319" s="495"/>
      <c r="G319" s="495"/>
      <c r="H319" s="495"/>
      <c r="I319" s="495"/>
      <c r="J319" s="548"/>
      <c r="K319" s="495"/>
      <c r="L319" s="297"/>
      <c r="M319" s="252" t="s">
        <v>406</v>
      </c>
      <c r="N319" s="253" t="str">
        <f>IFERROR(VLOOKUP(L319,CategoryLog!$A$2:$D$550,3,FALSE),"")</f>
        <v/>
      </c>
      <c r="O319" s="252"/>
      <c r="P319" s="252" t="s">
        <v>406</v>
      </c>
      <c r="Q319" s="253" t="str">
        <f>IFERROR(VLOOKUP(O319,CategoryLog!$A$2:$D$550,3,FALSE),"")</f>
        <v/>
      </c>
      <c r="R319" s="290"/>
      <c r="S319" s="252" t="s">
        <v>406</v>
      </c>
      <c r="T319" s="253" t="str">
        <f>IFERROR(VLOOKUP(R319,CategoryLog!$A$2:$D$550,3,FALSE),"")</f>
        <v/>
      </c>
      <c r="U319" s="290"/>
      <c r="V319" s="252" t="s">
        <v>406</v>
      </c>
      <c r="W319" s="291"/>
      <c r="X319" s="253" t="str">
        <f>IFERROR(VLOOKUP(U319,CategoryLog!$A$2:$D$550,3,FALSE),"")</f>
        <v/>
      </c>
      <c r="Y319" s="257" t="s">
        <v>996</v>
      </c>
      <c r="Z319" s="292"/>
      <c r="AA319" s="292"/>
      <c r="AB319" s="275"/>
      <c r="AC319" s="275"/>
      <c r="AD319" s="340"/>
      <c r="AE319" s="340"/>
      <c r="AF319" s="275"/>
      <c r="AG319" s="307">
        <v>0</v>
      </c>
      <c r="AH319" s="272"/>
      <c r="AI319" s="273"/>
      <c r="AJ319" s="294"/>
      <c r="AK319" s="294"/>
      <c r="AL319" s="273"/>
      <c r="AM319" s="273"/>
      <c r="AN319" s="273"/>
      <c r="AO319" s="294"/>
      <c r="AP319" s="273"/>
      <c r="AQ319" s="273"/>
      <c r="AR319" s="295" t="s">
        <v>605</v>
      </c>
      <c r="AS319" s="266"/>
      <c r="AT319" s="266"/>
      <c r="AU319" s="266"/>
      <c r="AV319" s="267" t="str">
        <f t="shared" si="20"/>
        <v>n/a</v>
      </c>
      <c r="AW319" s="209">
        <v>311</v>
      </c>
      <c r="AX319" s="209">
        <v>311</v>
      </c>
      <c r="AY319" s="210">
        <f>MATCH(A319,'Original Order'!$A$2:$A$317,0)</f>
        <v>311</v>
      </c>
      <c r="AZ319" s="210">
        <f t="shared" si="21"/>
        <v>0</v>
      </c>
    </row>
    <row r="320" spans="1:52">
      <c r="A320" s="351" t="s">
        <v>1012</v>
      </c>
      <c r="B320" s="251" t="str">
        <f t="shared" si="19"/>
        <v>none</v>
      </c>
      <c r="C320" s="251"/>
      <c r="D320" s="466"/>
      <c r="E320" s="470"/>
      <c r="F320" s="495"/>
      <c r="G320" s="495"/>
      <c r="H320" s="495"/>
      <c r="I320" s="495"/>
      <c r="J320" s="548"/>
      <c r="K320" s="495"/>
      <c r="L320" s="400"/>
      <c r="M320" s="252" t="s">
        <v>406</v>
      </c>
      <c r="N320" s="253" t="str">
        <f>IFERROR(VLOOKUP(L320,CategoryLog!$A$2:$D$550,3,FALSE),"")</f>
        <v/>
      </c>
      <c r="O320" s="252"/>
      <c r="P320" s="252" t="s">
        <v>406</v>
      </c>
      <c r="Q320" s="253" t="str">
        <f>IFERROR(VLOOKUP(O320,CategoryLog!$A$2:$D$550,3,FALSE),"")</f>
        <v/>
      </c>
      <c r="R320" s="290"/>
      <c r="S320" s="252" t="s">
        <v>406</v>
      </c>
      <c r="T320" s="253" t="str">
        <f>IFERROR(VLOOKUP(R320,CategoryLog!$A$2:$D$550,3,FALSE),"")</f>
        <v/>
      </c>
      <c r="U320" s="290"/>
      <c r="V320" s="252" t="s">
        <v>406</v>
      </c>
      <c r="W320" s="291"/>
      <c r="X320" s="253" t="str">
        <f>IFERROR(VLOOKUP(U320,CategoryLog!$A$2:$D$550,3,FALSE),"")</f>
        <v/>
      </c>
      <c r="Y320" s="257" t="s">
        <v>996</v>
      </c>
      <c r="Z320" s="292"/>
      <c r="AA320" s="292"/>
      <c r="AB320" s="275"/>
      <c r="AC320" s="329"/>
      <c r="AD320" s="330"/>
      <c r="AE320" s="330"/>
      <c r="AF320" s="329" t="s">
        <v>996</v>
      </c>
      <c r="AG320" s="319">
        <v>1</v>
      </c>
      <c r="AH320" s="319"/>
      <c r="AI320" s="320"/>
      <c r="AJ320" s="321"/>
      <c r="AK320" s="321"/>
      <c r="AL320" s="320"/>
      <c r="AM320" s="320"/>
      <c r="AN320" s="320"/>
      <c r="AO320" s="321"/>
      <c r="AP320" s="320"/>
      <c r="AQ320" s="320"/>
      <c r="AR320" s="295" t="s">
        <v>605</v>
      </c>
      <c r="AS320" s="266"/>
      <c r="AT320" s="266"/>
      <c r="AU320" s="266"/>
      <c r="AV320" s="267" t="str">
        <f t="shared" si="20"/>
        <v>2018</v>
      </c>
      <c r="AW320" s="209">
        <v>312</v>
      </c>
      <c r="AX320" s="209">
        <v>312</v>
      </c>
      <c r="AY320" s="210">
        <f>MATCH(A320,'Original Order'!$A$2:$A$317,0)</f>
        <v>312</v>
      </c>
      <c r="AZ320" s="210">
        <f t="shared" si="21"/>
        <v>1</v>
      </c>
    </row>
    <row r="321" spans="1:52" ht="24">
      <c r="A321" s="268" t="s">
        <v>1013</v>
      </c>
      <c r="B321" s="251" t="str">
        <f t="shared" si="19"/>
        <v>none</v>
      </c>
      <c r="C321" s="251"/>
      <c r="D321" s="466"/>
      <c r="E321" s="470"/>
      <c r="F321" s="495"/>
      <c r="G321" s="495"/>
      <c r="H321" s="495"/>
      <c r="I321" s="495"/>
      <c r="J321" s="548"/>
      <c r="K321" s="495"/>
      <c r="L321" s="288"/>
      <c r="M321" s="252" t="s">
        <v>406</v>
      </c>
      <c r="N321" s="253" t="str">
        <f>IFERROR(VLOOKUP(L321,CategoryLog!$A$2:$D$550,3,FALSE),"")</f>
        <v/>
      </c>
      <c r="O321" s="252"/>
      <c r="P321" s="252" t="s">
        <v>406</v>
      </c>
      <c r="Q321" s="253" t="str">
        <f>IFERROR(VLOOKUP(O321,CategoryLog!$A$2:$D$550,3,FALSE),"")</f>
        <v/>
      </c>
      <c r="R321" s="290"/>
      <c r="S321" s="252" t="s">
        <v>406</v>
      </c>
      <c r="T321" s="253" t="str">
        <f>IFERROR(VLOOKUP(R321,CategoryLog!$A$2:$D$550,3,FALSE),"")</f>
        <v/>
      </c>
      <c r="U321" s="290"/>
      <c r="V321" s="252" t="s">
        <v>406</v>
      </c>
      <c r="W321" s="291"/>
      <c r="X321" s="253" t="str">
        <f>IFERROR(VLOOKUP(U321,CategoryLog!$A$2:$D$550,3,FALSE),"")</f>
        <v/>
      </c>
      <c r="Y321" s="257" t="s">
        <v>996</v>
      </c>
      <c r="Z321" s="292"/>
      <c r="AA321" s="292"/>
      <c r="AB321" s="275"/>
      <c r="AC321" s="283"/>
      <c r="AD321" s="312"/>
      <c r="AE321" s="312"/>
      <c r="AF321" s="283"/>
      <c r="AG321" s="341">
        <v>0</v>
      </c>
      <c r="AH321" s="281"/>
      <c r="AI321" s="282"/>
      <c r="AJ321" s="301"/>
      <c r="AK321" s="301"/>
      <c r="AL321" s="282"/>
      <c r="AM321" s="282"/>
      <c r="AN321" s="282"/>
      <c r="AO321" s="301"/>
      <c r="AP321" s="282"/>
      <c r="AQ321" s="282"/>
      <c r="AR321" s="295" t="s">
        <v>614</v>
      </c>
      <c r="AS321" s="266"/>
      <c r="AT321" s="266"/>
      <c r="AU321" s="266"/>
      <c r="AV321" s="267" t="str">
        <f t="shared" si="20"/>
        <v>n/a</v>
      </c>
      <c r="AW321" s="209">
        <v>313</v>
      </c>
      <c r="AX321" s="209">
        <v>313</v>
      </c>
      <c r="AY321" s="210">
        <f>MATCH(A321,'Original Order'!$A$2:$A$317,0)</f>
        <v>313</v>
      </c>
      <c r="AZ321" s="210">
        <f t="shared" si="21"/>
        <v>0</v>
      </c>
    </row>
    <row r="322" spans="1:52">
      <c r="A322" s="268" t="s">
        <v>1022</v>
      </c>
      <c r="B322" s="251">
        <f t="shared" si="19"/>
        <v>11.05</v>
      </c>
      <c r="C322" s="533" t="s">
        <v>170</v>
      </c>
      <c r="D322" s="466"/>
      <c r="E322" s="470"/>
      <c r="F322" s="496" t="s">
        <v>1519</v>
      </c>
      <c r="G322" s="495"/>
      <c r="H322" s="495"/>
      <c r="I322" s="495"/>
      <c r="J322" s="548"/>
      <c r="K322" s="495"/>
      <c r="L322" s="288"/>
      <c r="M322" s="252" t="s">
        <v>406</v>
      </c>
      <c r="N322" s="253" t="str">
        <f>IFERROR(VLOOKUP(L322,CategoryLog!$A$2:$D$550,3,FALSE),"")</f>
        <v/>
      </c>
      <c r="O322" s="252" t="s">
        <v>1023</v>
      </c>
      <c r="P322" s="252" t="s">
        <v>406</v>
      </c>
      <c r="Q322" s="253">
        <f>IFERROR(VLOOKUP(O322,CategoryLog!$A$2:$D$550,3,FALSE),"")</f>
        <v>11.05</v>
      </c>
      <c r="R322" s="290"/>
      <c r="S322" s="252" t="s">
        <v>406</v>
      </c>
      <c r="T322" s="253" t="str">
        <f>IFERROR(VLOOKUP(R322,CategoryLog!$A$2:$D$550,3,FALSE),"")</f>
        <v/>
      </c>
      <c r="U322" s="290"/>
      <c r="V322" s="252" t="s">
        <v>406</v>
      </c>
      <c r="W322" s="291"/>
      <c r="X322" s="253" t="str">
        <f>IFERROR(VLOOKUP(U322,CategoryLog!$A$2:$D$550,3,FALSE),"")</f>
        <v/>
      </c>
      <c r="Y322" s="257"/>
      <c r="Z322" s="292"/>
      <c r="AA322" s="292"/>
      <c r="AB322" s="275"/>
      <c r="AC322" s="275" t="s">
        <v>996</v>
      </c>
      <c r="AD322" s="275"/>
      <c r="AE322" s="275"/>
      <c r="AF322" s="275"/>
      <c r="AG322" s="272">
        <v>1</v>
      </c>
      <c r="AH322" s="272"/>
      <c r="AI322" s="275"/>
      <c r="AJ322" s="273" t="s">
        <v>1019</v>
      </c>
      <c r="AK322" s="273"/>
      <c r="AL322" s="273"/>
      <c r="AM322" s="273"/>
      <c r="AN322" s="273" t="s">
        <v>1019</v>
      </c>
      <c r="AO322" s="273"/>
      <c r="AP322" s="273"/>
      <c r="AQ322" s="273"/>
      <c r="AR322" s="295" t="s">
        <v>611</v>
      </c>
      <c r="AS322" s="266"/>
      <c r="AT322" s="266"/>
      <c r="AU322" s="266"/>
      <c r="AV322" s="267" t="str">
        <f t="shared" si="20"/>
        <v>2018</v>
      </c>
      <c r="AW322" s="209" t="e">
        <v>#N/A</v>
      </c>
      <c r="AX322" s="209">
        <v>82</v>
      </c>
      <c r="AY322" s="210" t="e">
        <f>MATCH(A322,'Original Order'!$A$2:$A$317,0)</f>
        <v>#N/A</v>
      </c>
      <c r="AZ322" s="210">
        <f t="shared" si="21"/>
        <v>1</v>
      </c>
    </row>
    <row r="323" spans="1:52">
      <c r="A323" s="268" t="s">
        <v>1024</v>
      </c>
      <c r="B323" s="251">
        <f t="shared" si="19"/>
        <v>7.13</v>
      </c>
      <c r="C323" s="533" t="s">
        <v>170</v>
      </c>
      <c r="D323" s="466"/>
      <c r="E323" s="470"/>
      <c r="F323" s="496" t="s">
        <v>1520</v>
      </c>
      <c r="G323" s="495"/>
      <c r="H323" s="495"/>
      <c r="I323" s="495"/>
      <c r="J323" s="548"/>
      <c r="K323" s="495"/>
      <c r="L323" s="297"/>
      <c r="M323" s="252" t="s">
        <v>406</v>
      </c>
      <c r="N323" s="253" t="str">
        <f>IFERROR(VLOOKUP(L323,CategoryLog!$A$2:$D$550,3,FALSE),"")</f>
        <v/>
      </c>
      <c r="O323" s="252" t="s">
        <v>1025</v>
      </c>
      <c r="P323" s="252" t="s">
        <v>406</v>
      </c>
      <c r="Q323" s="253">
        <f>IFERROR(VLOOKUP(O323,CategoryLog!$A$2:$D$550,3,FALSE),"")</f>
        <v>7.13</v>
      </c>
      <c r="R323" s="290"/>
      <c r="S323" s="252" t="s">
        <v>406</v>
      </c>
      <c r="T323" s="253" t="str">
        <f>IFERROR(VLOOKUP(R323,CategoryLog!$A$2:$D$550,3,FALSE),"")</f>
        <v/>
      </c>
      <c r="U323" s="290"/>
      <c r="V323" s="252" t="s">
        <v>406</v>
      </c>
      <c r="W323" s="291"/>
      <c r="X323" s="253" t="str">
        <f>IFERROR(VLOOKUP(U323,CategoryLog!$A$2:$D$550,3,FALSE),"")</f>
        <v/>
      </c>
      <c r="Y323" s="257"/>
      <c r="Z323" s="292"/>
      <c r="AA323" s="292"/>
      <c r="AB323" s="275"/>
      <c r="AC323" s="275" t="s">
        <v>996</v>
      </c>
      <c r="AD323" s="275"/>
      <c r="AE323" s="275"/>
      <c r="AF323" s="275"/>
      <c r="AG323" s="272">
        <v>1</v>
      </c>
      <c r="AH323" s="272"/>
      <c r="AI323" s="275"/>
      <c r="AJ323" s="273" t="s">
        <v>1019</v>
      </c>
      <c r="AK323" s="273"/>
      <c r="AL323" s="273"/>
      <c r="AM323" s="273"/>
      <c r="AN323" s="273" t="s">
        <v>1019</v>
      </c>
      <c r="AO323" s="273"/>
      <c r="AP323" s="273"/>
      <c r="AQ323" s="273"/>
      <c r="AR323" s="295" t="s">
        <v>607</v>
      </c>
      <c r="AS323" s="266"/>
      <c r="AT323" s="266"/>
      <c r="AU323" s="266"/>
      <c r="AV323" s="267" t="str">
        <f t="shared" si="20"/>
        <v>2018</v>
      </c>
      <c r="AW323" s="209" t="e">
        <v>#N/A</v>
      </c>
      <c r="AX323" s="209">
        <v>146</v>
      </c>
      <c r="AY323" s="210" t="e">
        <f>MATCH(A323,'Original Order'!$A$2:$A$317,0)</f>
        <v>#N/A</v>
      </c>
      <c r="AZ323" s="210">
        <f t="shared" si="21"/>
        <v>1</v>
      </c>
    </row>
    <row r="324" spans="1:52">
      <c r="A324" s="268" t="s">
        <v>1026</v>
      </c>
      <c r="B324" s="251" t="str">
        <f t="shared" si="19"/>
        <v>none</v>
      </c>
      <c r="C324" s="533" t="s">
        <v>170</v>
      </c>
      <c r="D324" s="466"/>
      <c r="E324" s="470"/>
      <c r="F324" s="495"/>
      <c r="G324" s="495"/>
      <c r="H324" s="495"/>
      <c r="I324" s="495"/>
      <c r="J324" s="548"/>
      <c r="K324" s="495"/>
      <c r="L324" s="288"/>
      <c r="M324" s="252" t="s">
        <v>406</v>
      </c>
      <c r="N324" s="253" t="str">
        <f>IFERROR(VLOOKUP(L324,CategoryLog!$A$2:$D$550,3,FALSE),"")</f>
        <v/>
      </c>
      <c r="O324" s="252" t="s">
        <v>1027</v>
      </c>
      <c r="P324" s="252" t="s">
        <v>406</v>
      </c>
      <c r="Q324" s="253" t="str">
        <f>IFERROR(VLOOKUP(O324,CategoryLog!$A$2:$D$550,3,FALSE),"")</f>
        <v/>
      </c>
      <c r="R324" s="290"/>
      <c r="S324" s="252" t="s">
        <v>406</v>
      </c>
      <c r="T324" s="253" t="str">
        <f>IFERROR(VLOOKUP(R324,CategoryLog!$A$2:$D$550,3,FALSE),"")</f>
        <v/>
      </c>
      <c r="U324" s="290"/>
      <c r="V324" s="252" t="s">
        <v>406</v>
      </c>
      <c r="W324" s="291"/>
      <c r="X324" s="253" t="str">
        <f>IFERROR(VLOOKUP(U324,CategoryLog!$A$2:$D$550,3,FALSE),"")</f>
        <v/>
      </c>
      <c r="Y324" s="257"/>
      <c r="Z324" s="292"/>
      <c r="AA324" s="292"/>
      <c r="AB324" s="275"/>
      <c r="AC324" s="275" t="s">
        <v>996</v>
      </c>
      <c r="AD324" s="275"/>
      <c r="AE324" s="275"/>
      <c r="AF324" s="275"/>
      <c r="AG324" s="272">
        <v>1</v>
      </c>
      <c r="AH324" s="272"/>
      <c r="AI324" s="275"/>
      <c r="AJ324" s="273" t="s">
        <v>1019</v>
      </c>
      <c r="AK324" s="273"/>
      <c r="AL324" s="273"/>
      <c r="AM324" s="273"/>
      <c r="AN324" s="273" t="s">
        <v>1019</v>
      </c>
      <c r="AO324" s="273"/>
      <c r="AP324" s="273"/>
      <c r="AQ324" s="273"/>
      <c r="AR324" s="295" t="s">
        <v>606</v>
      </c>
      <c r="AS324" s="266"/>
      <c r="AT324" s="266"/>
      <c r="AU324" s="266"/>
      <c r="AV324" s="267" t="str">
        <f t="shared" si="20"/>
        <v>2018</v>
      </c>
      <c r="AW324" s="209" t="e">
        <v>#N/A</v>
      </c>
      <c r="AX324" s="209">
        <v>149</v>
      </c>
      <c r="AY324" s="210" t="e">
        <f>MATCH(A324,'Original Order'!$A$2:$A$317,0)</f>
        <v>#N/A</v>
      </c>
      <c r="AZ324" s="210">
        <f t="shared" si="21"/>
        <v>1</v>
      </c>
    </row>
    <row r="325" spans="1:52">
      <c r="A325" s="268" t="s">
        <v>1028</v>
      </c>
      <c r="B325" s="251" t="str">
        <f t="shared" si="19"/>
        <v>none</v>
      </c>
      <c r="C325" s="533" t="s">
        <v>170</v>
      </c>
      <c r="D325" s="466"/>
      <c r="E325" s="470"/>
      <c r="F325" s="495" t="s">
        <v>1513</v>
      </c>
      <c r="G325" s="495" t="s">
        <v>1513</v>
      </c>
      <c r="H325" s="496" t="s">
        <v>1525</v>
      </c>
      <c r="I325" s="497" t="s">
        <v>1525</v>
      </c>
      <c r="J325" s="549"/>
      <c r="K325" s="497" t="s">
        <v>1620</v>
      </c>
      <c r="L325" s="297"/>
      <c r="M325" s="252" t="s">
        <v>406</v>
      </c>
      <c r="N325" s="253" t="str">
        <f>IFERROR(VLOOKUP(L325,CategoryLog!$A$2:$D$550,3,FALSE),"")</f>
        <v/>
      </c>
      <c r="O325" s="252" t="s">
        <v>1029</v>
      </c>
      <c r="P325" s="252" t="s">
        <v>406</v>
      </c>
      <c r="Q325" s="253" t="str">
        <f>IFERROR(VLOOKUP(O325,CategoryLog!$A$2:$D$550,3,FALSE),"")</f>
        <v/>
      </c>
      <c r="R325" s="290"/>
      <c r="S325" s="252" t="s">
        <v>406</v>
      </c>
      <c r="T325" s="253" t="str">
        <f>IFERROR(VLOOKUP(R325,CategoryLog!$A$2:$D$550,3,FALSE),"")</f>
        <v/>
      </c>
      <c r="U325" s="290"/>
      <c r="V325" s="252" t="s">
        <v>406</v>
      </c>
      <c r="W325" s="291"/>
      <c r="X325" s="253" t="str">
        <f>IFERROR(VLOOKUP(U325,CategoryLog!$A$2:$D$550,3,FALSE),"")</f>
        <v/>
      </c>
      <c r="Y325" s="257"/>
      <c r="Z325" s="292"/>
      <c r="AA325" s="292"/>
      <c r="AB325" s="275"/>
      <c r="AC325" s="275" t="s">
        <v>996</v>
      </c>
      <c r="AD325" s="275"/>
      <c r="AE325" s="275"/>
      <c r="AF325" s="275"/>
      <c r="AG325" s="272">
        <v>1</v>
      </c>
      <c r="AH325" s="272"/>
      <c r="AI325" s="275"/>
      <c r="AJ325" s="273" t="s">
        <v>1019</v>
      </c>
      <c r="AK325" s="273"/>
      <c r="AL325" s="273"/>
      <c r="AM325" s="273"/>
      <c r="AN325" s="273" t="s">
        <v>1019</v>
      </c>
      <c r="AO325" s="273"/>
      <c r="AP325" s="273"/>
      <c r="AQ325" s="273"/>
      <c r="AR325" s="295" t="s">
        <v>609</v>
      </c>
      <c r="AS325" s="266"/>
      <c r="AT325" s="266"/>
      <c r="AU325" s="266"/>
      <c r="AV325" s="267" t="str">
        <f t="shared" si="20"/>
        <v>2018</v>
      </c>
      <c r="AW325" s="209" t="e">
        <v>#N/A</v>
      </c>
      <c r="AX325" s="209">
        <v>209</v>
      </c>
      <c r="AY325" s="210" t="e">
        <f>MATCH(A325,'Original Order'!$A$2:$A$317,0)</f>
        <v>#N/A</v>
      </c>
      <c r="AZ325" s="210">
        <f t="shared" si="21"/>
        <v>1</v>
      </c>
    </row>
    <row r="326" spans="1:52">
      <c r="A326" s="250" t="s">
        <v>1030</v>
      </c>
      <c r="B326" s="251" t="str">
        <f t="shared" si="19"/>
        <v>none</v>
      </c>
      <c r="C326" s="533" t="s">
        <v>170</v>
      </c>
      <c r="D326" s="466"/>
      <c r="E326" s="470"/>
      <c r="F326" s="496" t="s">
        <v>1519</v>
      </c>
      <c r="G326" s="496" t="s">
        <v>1519</v>
      </c>
      <c r="H326" s="496" t="s">
        <v>1519</v>
      </c>
      <c r="I326" s="497" t="s">
        <v>1519</v>
      </c>
      <c r="J326" s="549"/>
      <c r="K326" s="497"/>
      <c r="L326" s="335"/>
      <c r="M326" s="252" t="s">
        <v>406</v>
      </c>
      <c r="N326" s="253" t="str">
        <f>IFERROR(VLOOKUP(L326,CategoryLog!$A$2:$D$550,3,FALSE),"")</f>
        <v/>
      </c>
      <c r="O326" s="252" t="s">
        <v>1031</v>
      </c>
      <c r="P326" s="252" t="s">
        <v>406</v>
      </c>
      <c r="Q326" s="253" t="str">
        <f>IFERROR(VLOOKUP(O326,CategoryLog!$A$2:$D$550,3,FALSE),"")</f>
        <v/>
      </c>
      <c r="R326" s="290"/>
      <c r="S326" s="252" t="s">
        <v>406</v>
      </c>
      <c r="T326" s="253" t="str">
        <f>IFERROR(VLOOKUP(R326,CategoryLog!$A$2:$D$550,3,FALSE),"")</f>
        <v/>
      </c>
      <c r="U326" s="290"/>
      <c r="V326" s="252" t="s">
        <v>406</v>
      </c>
      <c r="W326" s="291"/>
      <c r="X326" s="253" t="str">
        <f>IFERROR(VLOOKUP(U326,CategoryLog!$A$2:$D$550,3,FALSE),"")</f>
        <v/>
      </c>
      <c r="Y326" s="257"/>
      <c r="Z326" s="292"/>
      <c r="AA326" s="292"/>
      <c r="AB326" s="275"/>
      <c r="AC326" s="275" t="s">
        <v>996</v>
      </c>
      <c r="AD326" s="275"/>
      <c r="AE326" s="275"/>
      <c r="AF326" s="275"/>
      <c r="AG326" s="272">
        <v>1</v>
      </c>
      <c r="AH326" s="272"/>
      <c r="AI326" s="275"/>
      <c r="AJ326" s="273" t="s">
        <v>1019</v>
      </c>
      <c r="AK326" s="273"/>
      <c r="AL326" s="273"/>
      <c r="AM326" s="273"/>
      <c r="AN326" s="273" t="s">
        <v>1019</v>
      </c>
      <c r="AO326" s="273"/>
      <c r="AP326" s="273"/>
      <c r="AQ326" s="273"/>
      <c r="AR326" s="295" t="s">
        <v>609</v>
      </c>
      <c r="AS326" s="266"/>
      <c r="AT326" s="266"/>
      <c r="AU326" s="266"/>
      <c r="AV326" s="267" t="str">
        <f t="shared" si="20"/>
        <v>2018</v>
      </c>
      <c r="AW326" s="209" t="e">
        <v>#N/A</v>
      </c>
      <c r="AX326" s="209">
        <v>211</v>
      </c>
      <c r="AY326" s="210" t="e">
        <f>MATCH(A326,'Original Order'!$A$2:$A$317,0)</f>
        <v>#N/A</v>
      </c>
      <c r="AZ326" s="210">
        <f t="shared" si="21"/>
        <v>1</v>
      </c>
    </row>
    <row r="327" spans="1:52">
      <c r="A327" s="268" t="s">
        <v>1032</v>
      </c>
      <c r="B327" s="251" t="str">
        <f t="shared" si="19"/>
        <v>none</v>
      </c>
      <c r="C327" s="533" t="s">
        <v>170</v>
      </c>
      <c r="D327" s="466"/>
      <c r="E327" s="470"/>
      <c r="F327" s="495" t="s">
        <v>1514</v>
      </c>
      <c r="G327" s="495" t="s">
        <v>1513</v>
      </c>
      <c r="H327" s="496" t="s">
        <v>1526</v>
      </c>
      <c r="I327" s="497" t="s">
        <v>1553</v>
      </c>
      <c r="J327" s="549" t="s">
        <v>1594</v>
      </c>
      <c r="K327" s="549" t="s">
        <v>1594</v>
      </c>
      <c r="L327" s="288"/>
      <c r="M327" s="252" t="s">
        <v>406</v>
      </c>
      <c r="N327" s="253" t="str">
        <f>IFERROR(VLOOKUP(L327,CategoryLog!$A$2:$D$550,3,FALSE),"")</f>
        <v/>
      </c>
      <c r="O327" s="252" t="s">
        <v>1033</v>
      </c>
      <c r="P327" s="252" t="s">
        <v>406</v>
      </c>
      <c r="Q327" s="253" t="str">
        <f>IFERROR(VLOOKUP(O327,CategoryLog!$A$2:$D$550,3,FALSE),"")</f>
        <v/>
      </c>
      <c r="R327" s="290"/>
      <c r="S327" s="252" t="s">
        <v>406</v>
      </c>
      <c r="T327" s="253" t="str">
        <f>IFERROR(VLOOKUP(R327,CategoryLog!$A$2:$D$550,3,FALSE),"")</f>
        <v/>
      </c>
      <c r="U327" s="290"/>
      <c r="V327" s="252" t="s">
        <v>406</v>
      </c>
      <c r="W327" s="291"/>
      <c r="X327" s="253" t="str">
        <f>IFERROR(VLOOKUP(U327,CategoryLog!$A$2:$D$550,3,FALSE),"")</f>
        <v/>
      </c>
      <c r="Y327" s="257"/>
      <c r="Z327" s="292"/>
      <c r="AA327" s="292"/>
      <c r="AB327" s="275"/>
      <c r="AC327" s="275" t="s">
        <v>996</v>
      </c>
      <c r="AD327" s="275"/>
      <c r="AE327" s="275"/>
      <c r="AF327" s="275"/>
      <c r="AG327" s="272">
        <v>1</v>
      </c>
      <c r="AH327" s="272"/>
      <c r="AI327" s="275"/>
      <c r="AJ327" s="273" t="s">
        <v>1019</v>
      </c>
      <c r="AK327" s="273"/>
      <c r="AL327" s="273"/>
      <c r="AM327" s="273"/>
      <c r="AN327" s="273" t="s">
        <v>1019</v>
      </c>
      <c r="AO327" s="273"/>
      <c r="AP327" s="273"/>
      <c r="AQ327" s="273"/>
      <c r="AR327" s="295" t="s">
        <v>612</v>
      </c>
      <c r="AS327" s="266"/>
      <c r="AT327" s="266"/>
      <c r="AU327" s="266"/>
      <c r="AV327" s="267" t="str">
        <f t="shared" si="20"/>
        <v>2018</v>
      </c>
      <c r="AW327" s="209" t="e">
        <v>#N/A</v>
      </c>
      <c r="AX327" s="209">
        <v>277</v>
      </c>
      <c r="AY327" s="210" t="e">
        <f>MATCH(A327,'Original Order'!$A$2:$A$317,0)</f>
        <v>#N/A</v>
      </c>
      <c r="AZ327" s="210">
        <f t="shared" si="21"/>
        <v>1</v>
      </c>
    </row>
    <row r="328" spans="1:52">
      <c r="A328" s="268" t="s">
        <v>1034</v>
      </c>
      <c r="B328" s="251" t="str">
        <f t="shared" si="19"/>
        <v>none</v>
      </c>
      <c r="C328" s="533" t="s">
        <v>170</v>
      </c>
      <c r="D328" s="466"/>
      <c r="E328" s="470"/>
      <c r="F328" s="495" t="s">
        <v>1514</v>
      </c>
      <c r="G328" s="495"/>
      <c r="H328" s="495"/>
      <c r="I328" s="495"/>
      <c r="J328" s="548"/>
      <c r="K328" s="495"/>
      <c r="L328" s="297"/>
      <c r="M328" s="252" t="s">
        <v>406</v>
      </c>
      <c r="N328" s="253" t="str">
        <f>IFERROR(VLOOKUP(L328,CategoryLog!$A$2:$D$550,3,FALSE),"")</f>
        <v/>
      </c>
      <c r="O328" s="252" t="s">
        <v>1035</v>
      </c>
      <c r="P328" s="252" t="s">
        <v>406</v>
      </c>
      <c r="Q328" s="253" t="str">
        <f>IFERROR(VLOOKUP(O328,CategoryLog!$A$2:$D$550,3,FALSE),"")</f>
        <v/>
      </c>
      <c r="R328" s="290"/>
      <c r="S328" s="252" t="s">
        <v>406</v>
      </c>
      <c r="T328" s="253" t="str">
        <f>IFERROR(VLOOKUP(R328,CategoryLog!$A$2:$D$550,3,FALSE),"")</f>
        <v/>
      </c>
      <c r="U328" s="290"/>
      <c r="V328" s="252" t="s">
        <v>406</v>
      </c>
      <c r="W328" s="291"/>
      <c r="X328" s="253" t="str">
        <f>IFERROR(VLOOKUP(U328,CategoryLog!$A$2:$D$550,3,FALSE),"")</f>
        <v/>
      </c>
      <c r="Y328" s="257"/>
      <c r="Z328" s="292"/>
      <c r="AA328" s="292"/>
      <c r="AB328" s="275"/>
      <c r="AC328" s="275" t="s">
        <v>996</v>
      </c>
      <c r="AD328" s="275"/>
      <c r="AE328" s="275"/>
      <c r="AF328" s="275"/>
      <c r="AG328" s="272">
        <v>1</v>
      </c>
      <c r="AH328" s="272"/>
      <c r="AI328" s="275"/>
      <c r="AJ328" s="273" t="s">
        <v>1019</v>
      </c>
      <c r="AK328" s="273"/>
      <c r="AL328" s="273"/>
      <c r="AM328" s="273"/>
      <c r="AN328" s="273" t="s">
        <v>1019</v>
      </c>
      <c r="AO328" s="273"/>
      <c r="AP328" s="273"/>
      <c r="AQ328" s="273"/>
      <c r="AR328" s="295" t="s">
        <v>614</v>
      </c>
      <c r="AS328" s="266"/>
      <c r="AT328" s="266"/>
      <c r="AU328" s="266"/>
      <c r="AV328" s="267" t="str">
        <f t="shared" si="20"/>
        <v>2018</v>
      </c>
      <c r="AW328" s="209" t="e">
        <v>#N/A</v>
      </c>
      <c r="AX328" s="209">
        <v>278</v>
      </c>
      <c r="AY328" s="210" t="e">
        <f>MATCH(A328,'Original Order'!$A$2:$A$317,0)</f>
        <v>#N/A</v>
      </c>
      <c r="AZ328" s="210">
        <f t="shared" si="21"/>
        <v>1</v>
      </c>
    </row>
    <row r="329" spans="1:52">
      <c r="A329" s="268" t="s">
        <v>665</v>
      </c>
      <c r="B329" s="251" t="str">
        <f t="shared" ref="B329:B344" si="22">IF(N329="",IF(Q329="",IF(T329="",IF(X329="","none",X329),T329),Q329),N329)</f>
        <v>none</v>
      </c>
      <c r="C329" s="251"/>
      <c r="D329" s="466"/>
      <c r="E329" s="470"/>
      <c r="F329" s="495"/>
      <c r="G329" s="495"/>
      <c r="H329" s="495"/>
      <c r="I329" s="495"/>
      <c r="J329" s="548"/>
      <c r="K329" s="495"/>
      <c r="L329" s="297"/>
      <c r="M329" s="252" t="s">
        <v>406</v>
      </c>
      <c r="N329" s="253" t="str">
        <f>IFERROR(VLOOKUP(L329,CategoryLog!$A$2:$D$550,3,FALSE),"")</f>
        <v/>
      </c>
      <c r="O329" s="252"/>
      <c r="P329" s="252" t="s">
        <v>406</v>
      </c>
      <c r="Q329" s="253" t="str">
        <f>IFERROR(VLOOKUP(O329,CategoryLog!$A$2:$D$550,3,FALSE),"")</f>
        <v/>
      </c>
      <c r="R329" s="290"/>
      <c r="S329" s="252" t="s">
        <v>406</v>
      </c>
      <c r="T329" s="253" t="str">
        <f>IFERROR(VLOOKUP(R329,CategoryLog!$A$2:$D$550,3,FALSE),"")</f>
        <v/>
      </c>
      <c r="U329" s="290"/>
      <c r="V329" s="252" t="s">
        <v>406</v>
      </c>
      <c r="W329" s="291"/>
      <c r="X329" s="253" t="str">
        <f>IFERROR(VLOOKUP(U329,CategoryLog!$A$2:$D$550,3,FALSE),"")</f>
        <v/>
      </c>
      <c r="Y329" s="401"/>
      <c r="Z329" s="292"/>
      <c r="AA329" s="292"/>
      <c r="AB329" s="402" t="s">
        <v>996</v>
      </c>
      <c r="AC329" s="402"/>
      <c r="AD329" s="402" t="s">
        <v>996</v>
      </c>
      <c r="AE329" s="402" t="s">
        <v>996</v>
      </c>
      <c r="AF329" s="275"/>
      <c r="AG329" s="403">
        <v>3</v>
      </c>
      <c r="AH329" s="403"/>
      <c r="AI329" s="273"/>
      <c r="AJ329" s="273"/>
      <c r="AK329" s="273"/>
      <c r="AL329" s="273"/>
      <c r="AM329" s="273"/>
      <c r="AN329" s="273"/>
      <c r="AO329" s="273"/>
      <c r="AP329" s="273"/>
      <c r="AQ329" s="273"/>
      <c r="AR329" s="295" t="s">
        <v>605</v>
      </c>
      <c r="AS329" s="266"/>
      <c r="AT329" s="266"/>
      <c r="AU329" s="266"/>
      <c r="AV329" s="267" t="str">
        <f t="shared" si="20"/>
        <v>2018</v>
      </c>
      <c r="AZ329" s="210">
        <f t="shared" si="21"/>
        <v>3</v>
      </c>
    </row>
    <row r="330" spans="1:52">
      <c r="A330" s="250" t="s">
        <v>668</v>
      </c>
      <c r="B330" s="251" t="str">
        <f t="shared" si="22"/>
        <v>none</v>
      </c>
      <c r="C330" s="251"/>
      <c r="D330" s="466"/>
      <c r="E330" s="470"/>
      <c r="F330" s="495"/>
      <c r="G330" s="495"/>
      <c r="H330" s="495"/>
      <c r="I330" s="495"/>
      <c r="J330" s="548"/>
      <c r="K330" s="495"/>
      <c r="L330" s="335"/>
      <c r="M330" s="252" t="s">
        <v>406</v>
      </c>
      <c r="N330" s="253" t="str">
        <f>IFERROR(VLOOKUP(L330,CategoryLog!$A$2:$D$550,3,FALSE),"")</f>
        <v/>
      </c>
      <c r="O330" s="288"/>
      <c r="P330" s="252" t="s">
        <v>406</v>
      </c>
      <c r="Q330" s="253" t="str">
        <f>IFERROR(VLOOKUP(O330,CategoryLog!$A$2:$D$550,3,FALSE),"")</f>
        <v/>
      </c>
      <c r="R330" s="290"/>
      <c r="S330" s="252" t="s">
        <v>406</v>
      </c>
      <c r="T330" s="253" t="str">
        <f>IFERROR(VLOOKUP(R330,CategoryLog!$A$2:$D$550,3,FALSE),"")</f>
        <v/>
      </c>
      <c r="U330" s="290"/>
      <c r="V330" s="252" t="s">
        <v>406</v>
      </c>
      <c r="W330" s="291"/>
      <c r="X330" s="253" t="str">
        <f>IFERROR(VLOOKUP(U330,CategoryLog!$A$2:$D$550,3,FALSE),"")</f>
        <v/>
      </c>
      <c r="Y330" s="401"/>
      <c r="Z330" s="292"/>
      <c r="AA330" s="292"/>
      <c r="AB330" s="402" t="s">
        <v>1019</v>
      </c>
      <c r="AC330" s="402"/>
      <c r="AD330" s="402" t="s">
        <v>1019</v>
      </c>
      <c r="AE330" s="402" t="s">
        <v>1019</v>
      </c>
      <c r="AF330" s="283"/>
      <c r="AG330" s="404">
        <v>0</v>
      </c>
      <c r="AH330" s="405"/>
      <c r="AI330" s="282"/>
      <c r="AJ330" s="282"/>
      <c r="AK330" s="282"/>
      <c r="AL330" s="282"/>
      <c r="AM330" s="282"/>
      <c r="AN330" s="282"/>
      <c r="AO330" s="282"/>
      <c r="AP330" s="282"/>
      <c r="AQ330" s="282"/>
      <c r="AR330" s="295" t="s">
        <v>605</v>
      </c>
      <c r="AS330" s="266"/>
      <c r="AT330" s="266"/>
      <c r="AU330" s="266"/>
      <c r="AV330" s="267" t="str">
        <f t="shared" ref="AV330:AV344" si="23">IF(Z330="",IF(AG330&gt;0,"2018","n/a"),"2017")</f>
        <v>n/a</v>
      </c>
      <c r="AZ330" s="210">
        <f t="shared" si="21"/>
        <v>0</v>
      </c>
    </row>
    <row r="331" spans="1:52">
      <c r="A331" s="268" t="s">
        <v>669</v>
      </c>
      <c r="B331" s="251" t="str">
        <f t="shared" si="22"/>
        <v>none</v>
      </c>
      <c r="C331" s="251"/>
      <c r="D331" s="466"/>
      <c r="E331" s="470"/>
      <c r="F331" s="495"/>
      <c r="G331" s="495"/>
      <c r="H331" s="495"/>
      <c r="I331" s="495"/>
      <c r="J331" s="548"/>
      <c r="K331" s="495"/>
      <c r="L331" s="288"/>
      <c r="M331" s="252" t="s">
        <v>406</v>
      </c>
      <c r="N331" s="253" t="str">
        <f>IFERROR(VLOOKUP(L331,CategoryLog!$A$2:$D$550,3,FALSE),"")</f>
        <v/>
      </c>
      <c r="O331" s="252"/>
      <c r="P331" s="252" t="s">
        <v>406</v>
      </c>
      <c r="Q331" s="253" t="str">
        <f>IFERROR(VLOOKUP(O331,CategoryLog!$A$2:$D$550,3,FALSE),"")</f>
        <v/>
      </c>
      <c r="R331" s="290"/>
      <c r="S331" s="252" t="s">
        <v>406</v>
      </c>
      <c r="T331" s="253" t="str">
        <f>IFERROR(VLOOKUP(R331,CategoryLog!$A$2:$D$550,3,FALSE),"")</f>
        <v/>
      </c>
      <c r="U331" s="290"/>
      <c r="V331" s="252" t="s">
        <v>406</v>
      </c>
      <c r="W331" s="291"/>
      <c r="X331" s="253" t="str">
        <f>IFERROR(VLOOKUP(U331,CategoryLog!$A$2:$D$550,3,FALSE),"")</f>
        <v/>
      </c>
      <c r="Y331" s="401"/>
      <c r="Z331" s="292"/>
      <c r="AA331" s="292"/>
      <c r="AB331" s="402" t="s">
        <v>996</v>
      </c>
      <c r="AC331" s="402"/>
      <c r="AD331" s="402" t="s">
        <v>1019</v>
      </c>
      <c r="AE331" s="402" t="s">
        <v>1019</v>
      </c>
      <c r="AF331" s="329"/>
      <c r="AG331" s="406">
        <v>1</v>
      </c>
      <c r="AH331" s="406"/>
      <c r="AI331" s="320"/>
      <c r="AJ331" s="320"/>
      <c r="AK331" s="320"/>
      <c r="AL331" s="320"/>
      <c r="AM331" s="320"/>
      <c r="AN331" s="320"/>
      <c r="AO331" s="320"/>
      <c r="AP331" s="320"/>
      <c r="AQ331" s="320"/>
      <c r="AR331" s="295" t="s">
        <v>605</v>
      </c>
      <c r="AS331" s="266"/>
      <c r="AT331" s="266"/>
      <c r="AU331" s="266"/>
      <c r="AV331" s="267" t="str">
        <f t="shared" si="23"/>
        <v>2018</v>
      </c>
      <c r="AZ331" s="210">
        <f t="shared" si="21"/>
        <v>1</v>
      </c>
    </row>
    <row r="332" spans="1:52" ht="14.25" customHeight="1">
      <c r="A332" s="250" t="s">
        <v>672</v>
      </c>
      <c r="B332" s="251" t="str">
        <f t="shared" si="22"/>
        <v>none</v>
      </c>
      <c r="C332" s="251"/>
      <c r="D332" s="466"/>
      <c r="E332" s="470"/>
      <c r="F332" s="495"/>
      <c r="G332" s="495"/>
      <c r="H332" s="495"/>
      <c r="I332" s="495"/>
      <c r="J332" s="548"/>
      <c r="K332" s="495"/>
      <c r="L332" s="335"/>
      <c r="M332" s="252" t="s">
        <v>406</v>
      </c>
      <c r="N332" s="253" t="str">
        <f>IFERROR(VLOOKUP(L332,CategoryLog!$A$2:$D$550,3,FALSE),"")</f>
        <v/>
      </c>
      <c r="O332" s="252"/>
      <c r="P332" s="252" t="s">
        <v>406</v>
      </c>
      <c r="Q332" s="253" t="str">
        <f>IFERROR(VLOOKUP(O332,CategoryLog!$A$2:$D$550,3,FALSE),"")</f>
        <v/>
      </c>
      <c r="R332" s="290"/>
      <c r="S332" s="252" t="s">
        <v>406</v>
      </c>
      <c r="T332" s="253" t="str">
        <f>IFERROR(VLOOKUP(R332,CategoryLog!$A$2:$D$550,3,FALSE),"")</f>
        <v/>
      </c>
      <c r="U332" s="290"/>
      <c r="V332" s="252" t="s">
        <v>406</v>
      </c>
      <c r="W332" s="291"/>
      <c r="X332" s="253" t="str">
        <f>IFERROR(VLOOKUP(U332,CategoryLog!$A$2:$D$550,3,FALSE),"")</f>
        <v/>
      </c>
      <c r="Y332" s="401"/>
      <c r="Z332" s="292"/>
      <c r="AA332" s="292"/>
      <c r="AB332" s="402" t="s">
        <v>1019</v>
      </c>
      <c r="AC332" s="402"/>
      <c r="AD332" s="402" t="s">
        <v>996</v>
      </c>
      <c r="AE332" s="402" t="s">
        <v>996</v>
      </c>
      <c r="AF332" s="283"/>
      <c r="AG332" s="405">
        <v>2</v>
      </c>
      <c r="AH332" s="405"/>
      <c r="AI332" s="282"/>
      <c r="AJ332" s="282"/>
      <c r="AK332" s="282"/>
      <c r="AL332" s="282"/>
      <c r="AM332" s="282"/>
      <c r="AN332" s="282"/>
      <c r="AO332" s="282"/>
      <c r="AP332" s="282"/>
      <c r="AQ332" s="282"/>
      <c r="AR332" s="295" t="s">
        <v>612</v>
      </c>
      <c r="AS332" s="266"/>
      <c r="AT332" s="266"/>
      <c r="AU332" s="266"/>
      <c r="AV332" s="267" t="str">
        <f t="shared" si="23"/>
        <v>2018</v>
      </c>
      <c r="AZ332" s="210">
        <f t="shared" si="21"/>
        <v>2</v>
      </c>
    </row>
    <row r="333" spans="1:52" ht="14.25" customHeight="1">
      <c r="A333" s="250" t="s">
        <v>673</v>
      </c>
      <c r="B333" s="251" t="str">
        <f t="shared" si="22"/>
        <v>none</v>
      </c>
      <c r="C333" s="251"/>
      <c r="D333" s="466"/>
      <c r="E333" s="470"/>
      <c r="F333" s="495"/>
      <c r="G333" s="495"/>
      <c r="H333" s="495"/>
      <c r="I333" s="495"/>
      <c r="J333" s="548"/>
      <c r="K333" s="495"/>
      <c r="L333" s="335"/>
      <c r="M333" s="252" t="s">
        <v>406</v>
      </c>
      <c r="N333" s="253" t="str">
        <f>IFERROR(VLOOKUP(L333,CategoryLog!$A$2:$D$550,3,FALSE),"")</f>
        <v/>
      </c>
      <c r="O333" s="252"/>
      <c r="P333" s="252" t="s">
        <v>406</v>
      </c>
      <c r="Q333" s="253" t="str">
        <f>IFERROR(VLOOKUP(O333,CategoryLog!$A$2:$D$550,3,FALSE),"")</f>
        <v/>
      </c>
      <c r="R333" s="290"/>
      <c r="S333" s="252" t="s">
        <v>406</v>
      </c>
      <c r="T333" s="253" t="str">
        <f>IFERROR(VLOOKUP(R333,CategoryLog!$A$2:$D$550,3,FALSE),"")</f>
        <v/>
      </c>
      <c r="U333" s="290"/>
      <c r="V333" s="252" t="s">
        <v>406</v>
      </c>
      <c r="W333" s="291"/>
      <c r="X333" s="253" t="str">
        <f>IFERROR(VLOOKUP(U333,CategoryLog!$A$2:$D$550,3,FALSE),"")</f>
        <v/>
      </c>
      <c r="Y333" s="401"/>
      <c r="Z333" s="292"/>
      <c r="AA333" s="292"/>
      <c r="AB333" s="402" t="s">
        <v>996</v>
      </c>
      <c r="AC333" s="402"/>
      <c r="AD333" s="402" t="s">
        <v>996</v>
      </c>
      <c r="AE333" s="402" t="s">
        <v>996</v>
      </c>
      <c r="AF333" s="283"/>
      <c r="AG333" s="405">
        <v>3</v>
      </c>
      <c r="AH333" s="405"/>
      <c r="AI333" s="282"/>
      <c r="AJ333" s="282"/>
      <c r="AK333" s="282"/>
      <c r="AL333" s="282"/>
      <c r="AM333" s="282"/>
      <c r="AN333" s="282"/>
      <c r="AO333" s="282"/>
      <c r="AP333" s="282"/>
      <c r="AQ333" s="282"/>
      <c r="AR333" s="295" t="s">
        <v>605</v>
      </c>
      <c r="AS333" s="266"/>
      <c r="AT333" s="266"/>
      <c r="AU333" s="266"/>
      <c r="AV333" s="267" t="str">
        <f t="shared" si="23"/>
        <v>2018</v>
      </c>
      <c r="AZ333" s="210">
        <f t="shared" si="21"/>
        <v>3</v>
      </c>
    </row>
    <row r="334" spans="1:52" ht="14.25" customHeight="1">
      <c r="A334" s="268" t="s">
        <v>700</v>
      </c>
      <c r="B334" s="251" t="str">
        <f t="shared" si="22"/>
        <v>none</v>
      </c>
      <c r="C334" s="251"/>
      <c r="D334" s="466"/>
      <c r="E334" s="470"/>
      <c r="F334" s="495"/>
      <c r="G334" s="495"/>
      <c r="H334" s="495"/>
      <c r="I334" s="495"/>
      <c r="J334" s="548"/>
      <c r="K334" s="495"/>
      <c r="L334" s="297"/>
      <c r="M334" s="252" t="s">
        <v>406</v>
      </c>
      <c r="N334" s="253" t="str">
        <f>IFERROR(VLOOKUP(L334,CategoryLog!$A$2:$D$550,3,FALSE),"")</f>
        <v/>
      </c>
      <c r="O334" s="252"/>
      <c r="P334" s="252" t="s">
        <v>406</v>
      </c>
      <c r="Q334" s="253" t="str">
        <f>IFERROR(VLOOKUP(O334,CategoryLog!$A$2:$D$550,3,FALSE),"")</f>
        <v/>
      </c>
      <c r="R334" s="290"/>
      <c r="S334" s="252" t="s">
        <v>406</v>
      </c>
      <c r="T334" s="253" t="str">
        <f>IFERROR(VLOOKUP(R334,CategoryLog!$A$2:$D$550,3,FALSE),"")</f>
        <v/>
      </c>
      <c r="U334" s="290"/>
      <c r="V334" s="252" t="s">
        <v>406</v>
      </c>
      <c r="W334" s="291"/>
      <c r="X334" s="253" t="str">
        <f>IFERROR(VLOOKUP(U334,CategoryLog!$A$2:$D$550,3,FALSE),"")</f>
        <v/>
      </c>
      <c r="Y334" s="401"/>
      <c r="Z334" s="292"/>
      <c r="AA334" s="292"/>
      <c r="AB334" s="402" t="s">
        <v>996</v>
      </c>
      <c r="AC334" s="402"/>
      <c r="AD334" s="402" t="s">
        <v>996</v>
      </c>
      <c r="AE334" s="402" t="s">
        <v>1019</v>
      </c>
      <c r="AF334" s="275"/>
      <c r="AG334" s="403">
        <v>2</v>
      </c>
      <c r="AH334" s="403"/>
      <c r="AI334" s="273"/>
      <c r="AJ334" s="273"/>
      <c r="AK334" s="273"/>
      <c r="AL334" s="273"/>
      <c r="AM334" s="273"/>
      <c r="AN334" s="273"/>
      <c r="AO334" s="273"/>
      <c r="AP334" s="273"/>
      <c r="AQ334" s="273"/>
      <c r="AR334" s="295" t="s">
        <v>609</v>
      </c>
      <c r="AS334" s="266"/>
      <c r="AT334" s="266"/>
      <c r="AU334" s="266"/>
      <c r="AV334" s="267" t="str">
        <f t="shared" si="23"/>
        <v>2018</v>
      </c>
      <c r="AZ334" s="210">
        <f t="shared" si="21"/>
        <v>2</v>
      </c>
    </row>
    <row r="335" spans="1:52" ht="14.25" customHeight="1">
      <c r="A335" s="268" t="s">
        <v>689</v>
      </c>
      <c r="B335" s="251" t="str">
        <f t="shared" si="22"/>
        <v>none</v>
      </c>
      <c r="C335" s="251"/>
      <c r="D335" s="466"/>
      <c r="E335" s="470"/>
      <c r="F335" s="495"/>
      <c r="G335" s="495"/>
      <c r="H335" s="495"/>
      <c r="I335" s="495"/>
      <c r="J335" s="548"/>
      <c r="K335" s="495"/>
      <c r="L335" s="335"/>
      <c r="M335" s="252" t="s">
        <v>406</v>
      </c>
      <c r="N335" s="253" t="str">
        <f>IFERROR(VLOOKUP(L335,CategoryLog!$A$2:$D$550,3,FALSE),"")</f>
        <v/>
      </c>
      <c r="O335" s="252"/>
      <c r="P335" s="252" t="s">
        <v>406</v>
      </c>
      <c r="Q335" s="253" t="str">
        <f>IFERROR(VLOOKUP(O335,CategoryLog!$A$2:$D$550,3,FALSE),"")</f>
        <v/>
      </c>
      <c r="R335" s="290"/>
      <c r="S335" s="252" t="s">
        <v>406</v>
      </c>
      <c r="T335" s="253" t="str">
        <f>IFERROR(VLOOKUP(R335,CategoryLog!$A$2:$D$550,3,FALSE),"")</f>
        <v/>
      </c>
      <c r="U335" s="290"/>
      <c r="V335" s="252" t="s">
        <v>406</v>
      </c>
      <c r="W335" s="291"/>
      <c r="X335" s="253" t="str">
        <f>IFERROR(VLOOKUP(U335,CategoryLog!$A$2:$D$550,3,FALSE),"")</f>
        <v/>
      </c>
      <c r="Y335" s="401"/>
      <c r="Z335" s="292"/>
      <c r="AA335" s="292"/>
      <c r="AB335" s="402" t="s">
        <v>1019</v>
      </c>
      <c r="AC335" s="402"/>
      <c r="AD335" s="402" t="s">
        <v>996</v>
      </c>
      <c r="AE335" s="402" t="s">
        <v>1019</v>
      </c>
      <c r="AF335" s="283"/>
      <c r="AG335" s="405">
        <v>1</v>
      </c>
      <c r="AH335" s="405"/>
      <c r="AI335" s="282"/>
      <c r="AJ335" s="282"/>
      <c r="AK335" s="282"/>
      <c r="AL335" s="282"/>
      <c r="AM335" s="282"/>
      <c r="AN335" s="282"/>
      <c r="AO335" s="282"/>
      <c r="AP335" s="282"/>
      <c r="AQ335" s="282"/>
      <c r="AR335" s="295" t="s">
        <v>609</v>
      </c>
      <c r="AS335" s="266"/>
      <c r="AT335" s="266"/>
      <c r="AU335" s="266"/>
      <c r="AV335" s="267" t="str">
        <f t="shared" si="23"/>
        <v>2018</v>
      </c>
      <c r="AZ335" s="210">
        <f t="shared" si="21"/>
        <v>1</v>
      </c>
    </row>
    <row r="336" spans="1:52" ht="14.25" customHeight="1">
      <c r="A336" s="250" t="s">
        <v>687</v>
      </c>
      <c r="B336" s="251" t="str">
        <f t="shared" si="22"/>
        <v>none</v>
      </c>
      <c r="C336" s="251"/>
      <c r="D336" s="466"/>
      <c r="E336" s="470"/>
      <c r="F336" s="495"/>
      <c r="G336" s="495"/>
      <c r="H336" s="495"/>
      <c r="I336" s="495"/>
      <c r="J336" s="548"/>
      <c r="K336" s="495"/>
      <c r="L336" s="288"/>
      <c r="M336" s="252" t="s">
        <v>406</v>
      </c>
      <c r="N336" s="253" t="str">
        <f>IFERROR(VLOOKUP(L336,CategoryLog!$A$2:$D$550,3,FALSE),"")</f>
        <v/>
      </c>
      <c r="O336" s="252"/>
      <c r="P336" s="252" t="s">
        <v>406</v>
      </c>
      <c r="Q336" s="253" t="str">
        <f>IFERROR(VLOOKUP(O336,CategoryLog!$A$2:$D$550,3,FALSE),"")</f>
        <v/>
      </c>
      <c r="R336" s="290"/>
      <c r="S336" s="252" t="s">
        <v>406</v>
      </c>
      <c r="T336" s="253" t="str">
        <f>IFERROR(VLOOKUP(R336,CategoryLog!$A$2:$D$550,3,FALSE),"")</f>
        <v/>
      </c>
      <c r="U336" s="256"/>
      <c r="V336" s="252" t="s">
        <v>406</v>
      </c>
      <c r="W336" s="252"/>
      <c r="X336" s="253" t="str">
        <f>IFERROR(VLOOKUP(U336,CategoryLog!$A$2:$D$550,3,FALSE),"")</f>
        <v/>
      </c>
      <c r="Y336" s="401"/>
      <c r="Z336" s="259"/>
      <c r="AA336" s="259"/>
      <c r="AB336" s="402" t="s">
        <v>996</v>
      </c>
      <c r="AC336" s="402"/>
      <c r="AD336" s="402" t="s">
        <v>1019</v>
      </c>
      <c r="AE336" s="402" t="s">
        <v>1019</v>
      </c>
      <c r="AF336" s="275"/>
      <c r="AG336" s="403">
        <v>1</v>
      </c>
      <c r="AH336" s="403"/>
      <c r="AI336" s="273"/>
      <c r="AJ336" s="273"/>
      <c r="AK336" s="273"/>
      <c r="AL336" s="273"/>
      <c r="AM336" s="273"/>
      <c r="AN336" s="273"/>
      <c r="AO336" s="273"/>
      <c r="AP336" s="273"/>
      <c r="AQ336" s="273"/>
      <c r="AR336" s="295" t="s">
        <v>609</v>
      </c>
      <c r="AS336" s="266"/>
      <c r="AT336" s="266"/>
      <c r="AU336" s="266"/>
      <c r="AV336" s="267" t="str">
        <f t="shared" si="23"/>
        <v>2018</v>
      </c>
      <c r="AZ336" s="210">
        <f t="shared" si="21"/>
        <v>1</v>
      </c>
    </row>
    <row r="337" spans="1:52" ht="14.25" customHeight="1">
      <c r="A337" s="250" t="s">
        <v>741</v>
      </c>
      <c r="B337" s="251" t="str">
        <f t="shared" si="22"/>
        <v>none</v>
      </c>
      <c r="C337" s="251"/>
      <c r="D337" s="466"/>
      <c r="E337" s="470"/>
      <c r="F337" s="495"/>
      <c r="G337" s="495"/>
      <c r="H337" s="495"/>
      <c r="I337" s="495"/>
      <c r="J337" s="548"/>
      <c r="K337" s="495"/>
      <c r="L337" s="335"/>
      <c r="M337" s="252" t="s">
        <v>406</v>
      </c>
      <c r="N337" s="253" t="str">
        <f>IFERROR(VLOOKUP(L337,CategoryLog!$A$2:$D$550,3,FALSE),"")</f>
        <v/>
      </c>
      <c r="O337" s="407"/>
      <c r="P337" s="252" t="s">
        <v>406</v>
      </c>
      <c r="Q337" s="253" t="str">
        <f>IFERROR(VLOOKUP(O337,CategoryLog!$A$2:$D$550,3,FALSE),"")</f>
        <v/>
      </c>
      <c r="R337" s="408"/>
      <c r="S337" s="252" t="s">
        <v>406</v>
      </c>
      <c r="T337" s="253" t="str">
        <f>IFERROR(VLOOKUP(R337,CategoryLog!$A$2:$D$550,3,FALSE),"")</f>
        <v/>
      </c>
      <c r="U337" s="290"/>
      <c r="V337" s="252" t="s">
        <v>406</v>
      </c>
      <c r="W337" s="291"/>
      <c r="X337" s="253" t="str">
        <f>IFERROR(VLOOKUP(U337,CategoryLog!$A$2:$D$550,3,FALSE),"")</f>
        <v/>
      </c>
      <c r="Y337" s="401"/>
      <c r="Z337" s="309"/>
      <c r="AA337" s="309"/>
      <c r="AB337" s="402" t="s">
        <v>1019</v>
      </c>
      <c r="AC337" s="402"/>
      <c r="AD337" s="402" t="s">
        <v>1019</v>
      </c>
      <c r="AE337" s="402" t="s">
        <v>1019</v>
      </c>
      <c r="AF337" s="283"/>
      <c r="AG337" s="404">
        <v>0</v>
      </c>
      <c r="AH337" s="405"/>
      <c r="AI337" s="282"/>
      <c r="AJ337" s="282"/>
      <c r="AK337" s="282"/>
      <c r="AL337" s="282"/>
      <c r="AM337" s="282"/>
      <c r="AN337" s="282"/>
      <c r="AO337" s="282"/>
      <c r="AP337" s="282"/>
      <c r="AQ337" s="282"/>
      <c r="AR337" s="295" t="s">
        <v>608</v>
      </c>
      <c r="AS337" s="266"/>
      <c r="AT337" s="266"/>
      <c r="AU337" s="266"/>
      <c r="AV337" s="267" t="str">
        <f t="shared" si="23"/>
        <v>n/a</v>
      </c>
      <c r="AZ337" s="210">
        <f t="shared" si="21"/>
        <v>0</v>
      </c>
    </row>
    <row r="338" spans="1:52">
      <c r="A338" s="250" t="s">
        <v>749</v>
      </c>
      <c r="B338" s="251" t="str">
        <f t="shared" si="22"/>
        <v>none</v>
      </c>
      <c r="C338" s="251"/>
      <c r="D338" s="466"/>
      <c r="E338" s="470"/>
      <c r="F338" s="495"/>
      <c r="G338" s="495"/>
      <c r="H338" s="495"/>
      <c r="I338" s="495"/>
      <c r="J338" s="548"/>
      <c r="K338" s="495"/>
      <c r="L338" s="398"/>
      <c r="M338" s="252" t="s">
        <v>406</v>
      </c>
      <c r="N338" s="253" t="str">
        <f>IFERROR(VLOOKUP(L338,CategoryLog!$A$2:$D$550,3,FALSE),"")</f>
        <v/>
      </c>
      <c r="O338" s="256"/>
      <c r="P338" s="252" t="s">
        <v>406</v>
      </c>
      <c r="Q338" s="253" t="str">
        <f>IFERROR(VLOOKUP(O338,CategoryLog!$A$2:$D$550,3,FALSE),"")</f>
        <v/>
      </c>
      <c r="R338" s="290"/>
      <c r="S338" s="252" t="s">
        <v>406</v>
      </c>
      <c r="T338" s="253" t="str">
        <f>IFERROR(VLOOKUP(R338,CategoryLog!$A$2:$D$550,3,FALSE),"")</f>
        <v/>
      </c>
      <c r="U338" s="290"/>
      <c r="V338" s="252" t="s">
        <v>406</v>
      </c>
      <c r="W338" s="291"/>
      <c r="X338" s="253" t="str">
        <f>IFERROR(VLOOKUP(U338,CategoryLog!$A$2:$D$550,3,FALSE),"")</f>
        <v/>
      </c>
      <c r="Y338" s="401"/>
      <c r="Z338" s="309"/>
      <c r="AA338" s="309"/>
      <c r="AB338" s="402" t="s">
        <v>996</v>
      </c>
      <c r="AC338" s="402"/>
      <c r="AD338" s="402" t="s">
        <v>996</v>
      </c>
      <c r="AE338" s="402" t="s">
        <v>1019</v>
      </c>
      <c r="AF338" s="283"/>
      <c r="AG338" s="405">
        <v>2</v>
      </c>
      <c r="AH338" s="405"/>
      <c r="AI338" s="282"/>
      <c r="AJ338" s="282"/>
      <c r="AK338" s="282"/>
      <c r="AL338" s="282"/>
      <c r="AM338" s="282"/>
      <c r="AN338" s="282"/>
      <c r="AO338" s="282"/>
      <c r="AP338" s="282"/>
      <c r="AQ338" s="282"/>
      <c r="AR338" s="295" t="s">
        <v>608</v>
      </c>
      <c r="AS338" s="266"/>
      <c r="AT338" s="266"/>
      <c r="AU338" s="266"/>
      <c r="AV338" s="267" t="str">
        <f t="shared" si="23"/>
        <v>2018</v>
      </c>
      <c r="AZ338" s="210">
        <f t="shared" si="21"/>
        <v>2</v>
      </c>
    </row>
    <row r="339" spans="1:52">
      <c r="A339" s="250" t="s">
        <v>1079</v>
      </c>
      <c r="B339" s="251" t="str">
        <f t="shared" si="22"/>
        <v>none</v>
      </c>
      <c r="C339" s="251"/>
      <c r="D339" s="466"/>
      <c r="E339" s="470"/>
      <c r="F339" s="495"/>
      <c r="G339" s="495"/>
      <c r="H339" s="495"/>
      <c r="I339" s="495"/>
      <c r="J339" s="548"/>
      <c r="K339" s="495"/>
      <c r="L339" s="398"/>
      <c r="M339" s="252" t="s">
        <v>406</v>
      </c>
      <c r="N339" s="253" t="str">
        <f>IFERROR(VLOOKUP(L339,CategoryLog!$A$2:$D$550,3,FALSE),"")</f>
        <v/>
      </c>
      <c r="O339" s="256"/>
      <c r="P339" s="252" t="s">
        <v>406</v>
      </c>
      <c r="Q339" s="253" t="str">
        <f>IFERROR(VLOOKUP(O339,CategoryLog!$A$2:$D$550,3,FALSE),"")</f>
        <v/>
      </c>
      <c r="R339" s="290"/>
      <c r="S339" s="252" t="s">
        <v>406</v>
      </c>
      <c r="T339" s="253" t="str">
        <f>IFERROR(VLOOKUP(R339,CategoryLog!$A$2:$D$550,3,FALSE),"")</f>
        <v/>
      </c>
      <c r="U339" s="290"/>
      <c r="V339" s="252" t="s">
        <v>406</v>
      </c>
      <c r="W339" s="291"/>
      <c r="X339" s="253" t="str">
        <f>IFERROR(VLOOKUP(U339,CategoryLog!$A$2:$D$550,3,FALSE),"")</f>
        <v/>
      </c>
      <c r="Y339" s="401"/>
      <c r="Z339" s="309"/>
      <c r="AA339" s="309"/>
      <c r="AB339" s="402" t="s">
        <v>996</v>
      </c>
      <c r="AC339" s="402"/>
      <c r="AD339" s="402" t="s">
        <v>1019</v>
      </c>
      <c r="AE339" s="402" t="s">
        <v>1019</v>
      </c>
      <c r="AF339" s="283"/>
      <c r="AG339" s="405">
        <v>1</v>
      </c>
      <c r="AH339" s="405"/>
      <c r="AI339" s="282"/>
      <c r="AJ339" s="282"/>
      <c r="AK339" s="282"/>
      <c r="AL339" s="282"/>
      <c r="AM339" s="282"/>
      <c r="AN339" s="282"/>
      <c r="AO339" s="282"/>
      <c r="AP339" s="282"/>
      <c r="AQ339" s="282"/>
      <c r="AR339" s="295" t="s">
        <v>605</v>
      </c>
      <c r="AS339" s="266"/>
      <c r="AT339" s="266"/>
      <c r="AU339" s="266"/>
      <c r="AV339" s="267" t="str">
        <f t="shared" si="23"/>
        <v>2018</v>
      </c>
      <c r="AZ339" s="210">
        <f t="shared" si="21"/>
        <v>1</v>
      </c>
    </row>
    <row r="340" spans="1:52" ht="13.5" customHeight="1">
      <c r="A340" s="250" t="s">
        <v>1338</v>
      </c>
      <c r="B340" s="251" t="str">
        <f t="shared" si="22"/>
        <v>none</v>
      </c>
      <c r="C340" s="533" t="s">
        <v>351</v>
      </c>
      <c r="D340" s="466"/>
      <c r="E340" s="470"/>
      <c r="F340" s="496" t="s">
        <v>1521</v>
      </c>
      <c r="G340" s="495"/>
      <c r="H340" s="496" t="s">
        <v>1536</v>
      </c>
      <c r="I340" s="497"/>
      <c r="J340" s="549"/>
      <c r="K340" s="497"/>
      <c r="L340" s="398"/>
      <c r="M340" s="252" t="s">
        <v>406</v>
      </c>
      <c r="N340" s="253" t="str">
        <f>IFERROR(VLOOKUP(L340,CategoryLog!$A$2:$D$550,3,FALSE),"")</f>
        <v/>
      </c>
      <c r="O340" s="256"/>
      <c r="P340" s="252" t="s">
        <v>406</v>
      </c>
      <c r="Q340" s="253" t="str">
        <f>IFERROR(VLOOKUP(O340,CategoryLog!$A$2:$D$550,3,FALSE),"")</f>
        <v/>
      </c>
      <c r="R340" s="290"/>
      <c r="S340" s="252" t="s">
        <v>406</v>
      </c>
      <c r="T340" s="253" t="str">
        <f>IFERROR(VLOOKUP(R340,CategoryLog!$A$2:$D$550,3,FALSE),"")</f>
        <v/>
      </c>
      <c r="U340" s="298" t="s">
        <v>1443</v>
      </c>
      <c r="V340" s="252" t="s">
        <v>1308</v>
      </c>
      <c r="X340" s="253" t="str">
        <f>IFERROR(VLOOKUP(U340,CategoryLog!$A$2:$D$550,3,FALSE),"")</f>
        <v/>
      </c>
      <c r="Y340" s="401"/>
      <c r="Z340" s="309"/>
      <c r="AA340" s="309"/>
      <c r="AB340" s="305"/>
      <c r="AC340" s="305"/>
      <c r="AD340" s="305"/>
      <c r="AE340" s="306" t="s">
        <v>996</v>
      </c>
      <c r="AF340" s="283"/>
      <c r="AG340" s="410">
        <v>1</v>
      </c>
      <c r="AH340" s="410"/>
      <c r="AI340" s="282"/>
      <c r="AJ340" s="282"/>
      <c r="AK340" s="282"/>
      <c r="AL340" s="282"/>
      <c r="AM340" s="282"/>
      <c r="AN340" s="282"/>
      <c r="AO340" s="282"/>
      <c r="AP340" s="282"/>
      <c r="AQ340" s="282"/>
      <c r="AR340" s="295" t="s">
        <v>614</v>
      </c>
      <c r="AS340" s="411"/>
      <c r="AT340" s="411"/>
      <c r="AU340" s="411"/>
      <c r="AV340" s="313" t="str">
        <f t="shared" si="23"/>
        <v>2018</v>
      </c>
      <c r="AZ340" s="210">
        <f t="shared" si="21"/>
        <v>1</v>
      </c>
    </row>
    <row r="341" spans="1:52" ht="13.5" customHeight="1">
      <c r="A341" s="250" t="s">
        <v>1339</v>
      </c>
      <c r="B341" s="251" t="str">
        <f t="shared" si="22"/>
        <v>none</v>
      </c>
      <c r="C341" s="533" t="s">
        <v>351</v>
      </c>
      <c r="D341" s="466"/>
      <c r="E341" s="470"/>
      <c r="F341" s="496" t="s">
        <v>1521</v>
      </c>
      <c r="G341" s="496" t="s">
        <v>1521</v>
      </c>
      <c r="H341" s="496" t="s">
        <v>1538</v>
      </c>
      <c r="I341" s="497" t="s">
        <v>1566</v>
      </c>
      <c r="J341" s="549"/>
      <c r="K341" s="497" t="s">
        <v>1613</v>
      </c>
      <c r="L341" s="398"/>
      <c r="M341" s="252" t="s">
        <v>406</v>
      </c>
      <c r="N341" s="253" t="str">
        <f>IFERROR(VLOOKUP(L341,CategoryLog!$A$2:$D$550,3,FALSE),"")</f>
        <v/>
      </c>
      <c r="O341" s="256"/>
      <c r="P341" s="252" t="s">
        <v>406</v>
      </c>
      <c r="Q341" s="253" t="str">
        <f>IFERROR(VLOOKUP(O341,CategoryLog!$A$2:$D$550,3,FALSE),"")</f>
        <v/>
      </c>
      <c r="R341" s="290"/>
      <c r="S341" s="252" t="s">
        <v>406</v>
      </c>
      <c r="T341" s="253" t="str">
        <f>IFERROR(VLOOKUP(R341,CategoryLog!$A$2:$D$550,3,FALSE),"")</f>
        <v/>
      </c>
      <c r="U341" s="298" t="s">
        <v>1442</v>
      </c>
      <c r="V341" s="252" t="s">
        <v>1308</v>
      </c>
      <c r="X341" s="253" t="str">
        <f>IFERROR(VLOOKUP(U341,CategoryLog!$A$2:$D$550,3,FALSE),"")</f>
        <v/>
      </c>
      <c r="Y341" s="401"/>
      <c r="Z341" s="309"/>
      <c r="AA341" s="309"/>
      <c r="AB341" s="305"/>
      <c r="AC341" s="305"/>
      <c r="AD341" s="305"/>
      <c r="AE341" s="306" t="s">
        <v>996</v>
      </c>
      <c r="AF341" s="283"/>
      <c r="AG341" s="410">
        <v>1</v>
      </c>
      <c r="AH341" s="410"/>
      <c r="AI341" s="282"/>
      <c r="AJ341" s="282"/>
      <c r="AK341" s="282"/>
      <c r="AL341" s="282"/>
      <c r="AM341" s="282"/>
      <c r="AN341" s="282"/>
      <c r="AO341" s="282"/>
      <c r="AP341" s="282"/>
      <c r="AQ341" s="282"/>
      <c r="AR341" s="295" t="s">
        <v>614</v>
      </c>
      <c r="AS341" s="411"/>
      <c r="AT341" s="411"/>
      <c r="AU341" s="411"/>
      <c r="AV341" s="313" t="str">
        <f t="shared" si="23"/>
        <v>2018</v>
      </c>
      <c r="AZ341" s="210">
        <f t="shared" si="21"/>
        <v>1</v>
      </c>
    </row>
    <row r="342" spans="1:52" ht="13.5" customHeight="1">
      <c r="A342" s="250" t="s">
        <v>1340</v>
      </c>
      <c r="B342" s="251">
        <f t="shared" si="22"/>
        <v>6.18</v>
      </c>
      <c r="C342" s="533" t="s">
        <v>351</v>
      </c>
      <c r="D342" s="466"/>
      <c r="E342" s="470"/>
      <c r="F342" s="496" t="s">
        <v>1522</v>
      </c>
      <c r="G342" s="495"/>
      <c r="H342" s="496"/>
      <c r="I342" s="496"/>
      <c r="J342" s="550"/>
      <c r="K342" s="496"/>
      <c r="L342" s="398"/>
      <c r="M342" s="252" t="s">
        <v>406</v>
      </c>
      <c r="N342" s="253" t="str">
        <f>IFERROR(VLOOKUP(L342,CategoryLog!$A$2:$D$550,3,FALSE),"")</f>
        <v/>
      </c>
      <c r="O342" s="412"/>
      <c r="P342" s="252" t="s">
        <v>406</v>
      </c>
      <c r="Q342" s="253" t="str">
        <f>IFERROR(VLOOKUP(O342,CategoryLog!$A$2:$D$550,3,FALSE),"")</f>
        <v/>
      </c>
      <c r="R342" s="413"/>
      <c r="S342" s="252" t="s">
        <v>406</v>
      </c>
      <c r="T342" s="253" t="str">
        <f>IFERROR(VLOOKUP(R342,CategoryLog!$A$2:$D$550,3,FALSE),"")</f>
        <v/>
      </c>
      <c r="U342" s="298" t="s">
        <v>1317</v>
      </c>
      <c r="V342" s="252" t="s">
        <v>1308</v>
      </c>
      <c r="X342" s="253">
        <f>IFERROR(VLOOKUP(U342,CategoryLog!$A$2:$D$550,3,FALSE),"")</f>
        <v>6.18</v>
      </c>
      <c r="AB342" s="415"/>
      <c r="AC342" s="415"/>
      <c r="AD342" s="415"/>
      <c r="AE342" s="416" t="s">
        <v>996</v>
      </c>
      <c r="AF342" s="283"/>
      <c r="AG342" s="410">
        <v>1</v>
      </c>
      <c r="AH342" s="410"/>
      <c r="AI342" s="282"/>
      <c r="AJ342" s="282"/>
      <c r="AK342" s="282"/>
      <c r="AL342" s="282"/>
      <c r="AM342" s="282"/>
      <c r="AN342" s="282"/>
      <c r="AO342" s="282"/>
      <c r="AP342" s="282"/>
      <c r="AQ342" s="282"/>
      <c r="AR342" s="295" t="s">
        <v>614</v>
      </c>
      <c r="AS342" s="411"/>
      <c r="AT342" s="411"/>
      <c r="AU342" s="411"/>
      <c r="AV342" s="313" t="str">
        <f t="shared" si="23"/>
        <v>2018</v>
      </c>
      <c r="AZ342" s="210">
        <f t="shared" si="21"/>
        <v>1</v>
      </c>
    </row>
    <row r="343" spans="1:52" ht="13.5" customHeight="1">
      <c r="A343" s="250" t="s">
        <v>1341</v>
      </c>
      <c r="B343" s="251" t="str">
        <f t="shared" si="22"/>
        <v>none</v>
      </c>
      <c r="C343" s="533" t="s">
        <v>351</v>
      </c>
      <c r="D343" s="466"/>
      <c r="E343" s="470"/>
      <c r="F343" s="496" t="s">
        <v>1521</v>
      </c>
      <c r="G343" s="495"/>
      <c r="H343" s="496" t="s">
        <v>1537</v>
      </c>
      <c r="I343" s="497" t="s">
        <v>1566</v>
      </c>
      <c r="J343" s="549"/>
      <c r="K343" s="497"/>
      <c r="L343" s="398"/>
      <c r="M343" s="252" t="s">
        <v>406</v>
      </c>
      <c r="N343" s="253" t="str">
        <f>IFERROR(VLOOKUP(L343,CategoryLog!$A$2:$D$550,3,FALSE),"")</f>
        <v/>
      </c>
      <c r="O343" s="412"/>
      <c r="P343" s="252" t="s">
        <v>406</v>
      </c>
      <c r="Q343" s="253" t="str">
        <f>IFERROR(VLOOKUP(O343,CategoryLog!$A$2:$D$550,3,FALSE),"")</f>
        <v/>
      </c>
      <c r="R343" s="413"/>
      <c r="S343" s="252" t="s">
        <v>406</v>
      </c>
      <c r="T343" s="253" t="str">
        <f>IFERROR(VLOOKUP(R343,CategoryLog!$A$2:$D$550,3,FALSE),"")</f>
        <v/>
      </c>
      <c r="U343" s="298" t="s">
        <v>1441</v>
      </c>
      <c r="V343" s="252" t="s">
        <v>1308</v>
      </c>
      <c r="X343" s="253" t="str">
        <f>IFERROR(VLOOKUP(U343,CategoryLog!$A$2:$D$550,3,FALSE),"")</f>
        <v/>
      </c>
      <c r="AB343" s="415"/>
      <c r="AC343" s="415"/>
      <c r="AD343" s="415"/>
      <c r="AE343" s="416" t="s">
        <v>996</v>
      </c>
      <c r="AF343" s="283"/>
      <c r="AG343" s="410">
        <v>1</v>
      </c>
      <c r="AH343" s="410"/>
      <c r="AI343" s="282"/>
      <c r="AJ343" s="282"/>
      <c r="AK343" s="282"/>
      <c r="AL343" s="282"/>
      <c r="AM343" s="282"/>
      <c r="AN343" s="282"/>
      <c r="AO343" s="282"/>
      <c r="AP343" s="282"/>
      <c r="AQ343" s="282"/>
      <c r="AR343" s="295" t="s">
        <v>614</v>
      </c>
      <c r="AS343" s="411"/>
      <c r="AT343" s="411"/>
      <c r="AU343" s="411"/>
      <c r="AV343" s="313" t="str">
        <f t="shared" si="23"/>
        <v>2018</v>
      </c>
      <c r="AZ343" s="210">
        <f t="shared" si="21"/>
        <v>1</v>
      </c>
    </row>
    <row r="344" spans="1:52" ht="13.5" customHeight="1" thickBot="1">
      <c r="A344" s="503" t="s">
        <v>1342</v>
      </c>
      <c r="B344" s="251" t="str">
        <f t="shared" si="22"/>
        <v>none</v>
      </c>
      <c r="C344" s="533" t="s">
        <v>351</v>
      </c>
      <c r="D344" s="466"/>
      <c r="E344" s="470"/>
      <c r="F344" s="496" t="s">
        <v>1523</v>
      </c>
      <c r="G344" s="496" t="s">
        <v>1523</v>
      </c>
      <c r="H344" s="496" t="s">
        <v>1535</v>
      </c>
      <c r="I344" s="497"/>
      <c r="J344" s="549"/>
      <c r="K344" s="497"/>
      <c r="L344" s="504"/>
      <c r="M344" s="252" t="s">
        <v>406</v>
      </c>
      <c r="N344" s="419" t="str">
        <f>IFERROR(VLOOKUP(L344,CategoryLog!$A$2:$D$550,3,FALSE),"")</f>
        <v/>
      </c>
      <c r="O344" s="505"/>
      <c r="P344" s="252" t="s">
        <v>406</v>
      </c>
      <c r="Q344" s="419" t="str">
        <f>IFERROR(VLOOKUP(O344,CategoryLog!$A$2:$D$550,3,FALSE),"")</f>
        <v/>
      </c>
      <c r="R344" s="506"/>
      <c r="S344" s="252" t="s">
        <v>406</v>
      </c>
      <c r="T344" s="419" t="str">
        <f>IFERROR(VLOOKUP(R344,CategoryLog!$A$2:$D$550,3,FALSE),"")</f>
        <v/>
      </c>
      <c r="U344" s="518" t="s">
        <v>1534</v>
      </c>
      <c r="V344" s="252" t="s">
        <v>1308</v>
      </c>
      <c r="W344" s="420"/>
      <c r="X344" s="419" t="str">
        <f>IFERROR(VLOOKUP(U344,CategoryLog!$A$2:$D$550,3,FALSE),"")</f>
        <v/>
      </c>
      <c r="Y344" s="507"/>
      <c r="Z344" s="420"/>
      <c r="AA344" s="420"/>
      <c r="AB344" s="421"/>
      <c r="AC344" s="421"/>
      <c r="AD344" s="421"/>
      <c r="AE344" s="422" t="s">
        <v>996</v>
      </c>
      <c r="AF344" s="423"/>
      <c r="AG344" s="424">
        <v>1</v>
      </c>
      <c r="AH344" s="508"/>
      <c r="AI344" s="425"/>
      <c r="AJ344" s="425"/>
      <c r="AK344" s="425"/>
      <c r="AL344" s="425"/>
      <c r="AM344" s="425"/>
      <c r="AN344" s="425"/>
      <c r="AO344" s="425"/>
      <c r="AP344" s="425"/>
      <c r="AQ344" s="425"/>
      <c r="AR344" s="509" t="s">
        <v>607</v>
      </c>
      <c r="AS344" s="229"/>
      <c r="AT344" s="229"/>
      <c r="AU344" s="229"/>
      <c r="AV344" s="313" t="str">
        <f t="shared" si="23"/>
        <v>2018</v>
      </c>
      <c r="AZ344" s="210">
        <f t="shared" si="21"/>
        <v>1</v>
      </c>
    </row>
    <row r="345" spans="1:52" ht="13.5" customHeight="1" thickBot="1">
      <c r="A345" s="532" t="s">
        <v>1559</v>
      </c>
      <c r="B345" s="533" t="s">
        <v>1558</v>
      </c>
      <c r="C345" s="533" t="s">
        <v>351</v>
      </c>
      <c r="D345" s="466"/>
      <c r="E345" s="470"/>
      <c r="F345" s="98"/>
      <c r="G345" s="98"/>
      <c r="H345" s="519"/>
      <c r="I345" s="497" t="s">
        <v>1563</v>
      </c>
      <c r="J345" s="549"/>
      <c r="K345" s="549" t="s">
        <v>1612</v>
      </c>
      <c r="L345" s="520"/>
      <c r="M345" s="252"/>
      <c r="N345" s="253"/>
      <c r="O345" s="521"/>
      <c r="P345" s="252"/>
      <c r="Q345" s="253"/>
      <c r="R345" s="522"/>
      <c r="S345" s="252"/>
      <c r="T345" s="253"/>
      <c r="U345" s="534" t="s">
        <v>168</v>
      </c>
      <c r="V345" s="252"/>
      <c r="W345" s="523"/>
      <c r="X345" s="419"/>
      <c r="Y345" s="524"/>
      <c r="Z345" s="525"/>
      <c r="AA345" s="525"/>
      <c r="AB345" s="526"/>
      <c r="AC345" s="526"/>
      <c r="AD345" s="526"/>
      <c r="AE345" s="527"/>
      <c r="AF345" s="528"/>
      <c r="AG345" s="529"/>
      <c r="AH345" s="530"/>
      <c r="AI345" s="531"/>
      <c r="AJ345" s="531"/>
      <c r="AK345" s="531"/>
      <c r="AL345" s="531"/>
      <c r="AM345" s="531"/>
      <c r="AN345" s="531"/>
      <c r="AO345" s="531"/>
      <c r="AP345" s="531"/>
      <c r="AQ345" s="531"/>
      <c r="AR345" s="535" t="s">
        <v>609</v>
      </c>
      <c r="AS345" s="411"/>
      <c r="AT345" s="411"/>
      <c r="AU345" s="411"/>
      <c r="AV345" s="313"/>
    </row>
    <row r="346" spans="1:52" ht="13.5" customHeight="1" thickBot="1">
      <c r="A346" s="532" t="s">
        <v>1568</v>
      </c>
      <c r="B346" s="251"/>
      <c r="C346" s="533" t="s">
        <v>351</v>
      </c>
      <c r="D346" s="466"/>
      <c r="E346" s="470"/>
      <c r="F346" s="98"/>
      <c r="G346" s="98"/>
      <c r="H346" s="519"/>
      <c r="I346" s="541" t="s">
        <v>1567</v>
      </c>
      <c r="J346" s="549" t="s">
        <v>1590</v>
      </c>
      <c r="K346" s="549" t="s">
        <v>1590</v>
      </c>
      <c r="L346" s="520"/>
      <c r="M346" s="252"/>
      <c r="N346" s="253"/>
      <c r="O346" s="521"/>
      <c r="P346" s="252"/>
      <c r="Q346" s="253"/>
      <c r="R346" s="522"/>
      <c r="S346" s="252"/>
      <c r="T346" s="253"/>
      <c r="U346" s="534" t="s">
        <v>1589</v>
      </c>
      <c r="V346" s="98" t="s">
        <v>1308</v>
      </c>
      <c r="W346" s="523"/>
      <c r="X346" s="419"/>
      <c r="Y346" s="524"/>
      <c r="Z346" s="525"/>
      <c r="AA346" s="525"/>
      <c r="AB346" s="526"/>
      <c r="AC346" s="526"/>
      <c r="AD346" s="526"/>
      <c r="AE346" s="527"/>
      <c r="AF346" s="528"/>
      <c r="AG346" s="529"/>
      <c r="AH346" s="530"/>
      <c r="AI346" s="531"/>
      <c r="AJ346" s="531"/>
      <c r="AK346" s="531"/>
      <c r="AL346" s="531"/>
      <c r="AM346" s="531"/>
      <c r="AN346" s="531"/>
      <c r="AO346" s="531"/>
      <c r="AP346" s="531"/>
      <c r="AQ346" s="531"/>
      <c r="AR346" s="535" t="s">
        <v>607</v>
      </c>
      <c r="AS346" s="411"/>
      <c r="AT346" s="411"/>
      <c r="AU346" s="411"/>
      <c r="AV346" s="313"/>
    </row>
    <row r="347" spans="1:52" ht="13.5" customHeight="1" thickBot="1">
      <c r="A347" s="532" t="s">
        <v>1562</v>
      </c>
      <c r="B347" s="251"/>
      <c r="C347" s="533" t="s">
        <v>351</v>
      </c>
      <c r="D347" s="466"/>
      <c r="E347" s="470"/>
      <c r="F347" s="98"/>
      <c r="G347" s="98"/>
      <c r="H347" s="519"/>
      <c r="I347" s="497" t="s">
        <v>1563</v>
      </c>
      <c r="J347" s="549"/>
      <c r="K347" s="549" t="s">
        <v>1612</v>
      </c>
      <c r="L347" s="520"/>
      <c r="M347" s="252"/>
      <c r="N347" s="253"/>
      <c r="O347" s="521"/>
      <c r="P347" s="252"/>
      <c r="Q347" s="253"/>
      <c r="R347" s="522"/>
      <c r="S347" s="252"/>
      <c r="T347" s="253"/>
      <c r="U347" s="534" t="s">
        <v>168</v>
      </c>
      <c r="V347" s="252"/>
      <c r="W347" s="523"/>
      <c r="X347" s="419"/>
      <c r="Y347" s="524"/>
      <c r="Z347" s="525"/>
      <c r="AA347" s="525"/>
      <c r="AB347" s="526"/>
      <c r="AC347" s="526"/>
      <c r="AD347" s="526"/>
      <c r="AE347" s="527"/>
      <c r="AF347" s="528"/>
      <c r="AG347" s="529"/>
      <c r="AH347" s="530"/>
      <c r="AI347" s="531"/>
      <c r="AJ347" s="531"/>
      <c r="AK347" s="531"/>
      <c r="AL347" s="531"/>
      <c r="AM347" s="531"/>
      <c r="AN347" s="531"/>
      <c r="AO347" s="531"/>
      <c r="AP347" s="531"/>
      <c r="AQ347" s="531"/>
      <c r="AR347" s="542" t="s">
        <v>606</v>
      </c>
      <c r="AS347" s="411"/>
      <c r="AT347" s="411"/>
      <c r="AU347" s="411"/>
      <c r="AV347" s="313"/>
    </row>
    <row r="348" spans="1:52" ht="13.5" customHeight="1" thickBot="1">
      <c r="A348" s="532" t="s">
        <v>1591</v>
      </c>
      <c r="B348" s="251"/>
      <c r="C348" s="533" t="s">
        <v>351</v>
      </c>
      <c r="D348" s="466"/>
      <c r="E348" s="470"/>
      <c r="F348" s="98"/>
      <c r="G348" s="98"/>
      <c r="H348" s="519"/>
      <c r="I348" s="541"/>
      <c r="J348" s="549" t="s">
        <v>1592</v>
      </c>
      <c r="K348" s="549" t="s">
        <v>1611</v>
      </c>
      <c r="L348" s="520"/>
      <c r="M348" s="252"/>
      <c r="N348" s="253"/>
      <c r="O348" s="521"/>
      <c r="P348" s="252"/>
      <c r="Q348" s="253"/>
      <c r="R348" s="522"/>
      <c r="S348" s="252"/>
      <c r="T348" s="253"/>
      <c r="U348" s="534" t="s">
        <v>168</v>
      </c>
      <c r="V348" s="252"/>
      <c r="W348" s="523"/>
      <c r="X348" s="419"/>
      <c r="Y348" s="524"/>
      <c r="Z348" s="525"/>
      <c r="AA348" s="525"/>
      <c r="AB348" s="526"/>
      <c r="AC348" s="526"/>
      <c r="AD348" s="526"/>
      <c r="AE348" s="527"/>
      <c r="AF348" s="528"/>
      <c r="AG348" s="529"/>
      <c r="AH348" s="530"/>
      <c r="AI348" s="531"/>
      <c r="AJ348" s="531"/>
      <c r="AK348" s="531"/>
      <c r="AL348" s="531"/>
      <c r="AM348" s="531"/>
      <c r="AN348" s="531"/>
      <c r="AO348" s="531"/>
      <c r="AP348" s="531"/>
      <c r="AQ348" s="531"/>
      <c r="AR348" s="542" t="s">
        <v>609</v>
      </c>
      <c r="AS348" s="411"/>
      <c r="AT348" s="411"/>
      <c r="AU348" s="411"/>
      <c r="AV348" s="313"/>
    </row>
    <row r="349" spans="1:52" ht="13.5" customHeight="1" thickBot="1">
      <c r="A349" s="532" t="s">
        <v>1621</v>
      </c>
      <c r="B349" s="533" t="s">
        <v>1558</v>
      </c>
      <c r="C349" s="533" t="s">
        <v>170</v>
      </c>
      <c r="D349" s="466"/>
      <c r="E349" s="470"/>
      <c r="F349" s="98"/>
      <c r="G349" s="98"/>
      <c r="H349" s="519"/>
      <c r="I349" s="564"/>
      <c r="J349" s="565"/>
      <c r="K349" s="549" t="s">
        <v>1623</v>
      </c>
      <c r="L349" s="520"/>
      <c r="M349" s="252"/>
      <c r="N349" s="253"/>
      <c r="O349" s="566" t="s">
        <v>1622</v>
      </c>
      <c r="P349" s="252"/>
      <c r="Q349" s="253"/>
      <c r="R349" s="522"/>
      <c r="S349" s="252"/>
      <c r="T349" s="253"/>
      <c r="U349" s="534"/>
      <c r="V349" s="252"/>
      <c r="W349" s="523"/>
      <c r="X349" s="419"/>
      <c r="Y349" s="524"/>
      <c r="Z349" s="525"/>
      <c r="AA349" s="525"/>
      <c r="AB349" s="526"/>
      <c r="AC349" s="526"/>
      <c r="AD349" s="526"/>
      <c r="AE349" s="527"/>
      <c r="AF349" s="528"/>
      <c r="AG349" s="529"/>
      <c r="AH349" s="530"/>
      <c r="AI349" s="531"/>
      <c r="AJ349" s="531"/>
      <c r="AK349" s="531"/>
      <c r="AL349" s="531"/>
      <c r="AM349" s="531"/>
      <c r="AN349" s="531"/>
      <c r="AO349" s="531"/>
      <c r="AP349" s="531"/>
      <c r="AQ349" s="531"/>
      <c r="AR349" s="542" t="s">
        <v>609</v>
      </c>
      <c r="AS349" s="411"/>
      <c r="AT349" s="411"/>
      <c r="AU349" s="411"/>
      <c r="AV349" s="313"/>
    </row>
    <row r="350" spans="1:52" s="195" customFormat="1" ht="13.5" thickBot="1">
      <c r="A350" s="557" t="s">
        <v>1605</v>
      </c>
      <c r="B350" s="558" t="s">
        <v>1558</v>
      </c>
      <c r="C350" s="417" t="s">
        <v>333</v>
      </c>
      <c r="D350" s="467"/>
      <c r="E350" s="471"/>
      <c r="F350" s="472"/>
      <c r="G350" s="428"/>
      <c r="H350" s="510"/>
      <c r="I350" s="511"/>
      <c r="J350" s="551"/>
      <c r="K350" s="497" t="s">
        <v>1606</v>
      </c>
      <c r="L350" s="512"/>
      <c r="M350" s="418" t="s">
        <v>406</v>
      </c>
      <c r="N350" s="285"/>
      <c r="O350" s="513"/>
      <c r="P350" s="418" t="s">
        <v>406</v>
      </c>
      <c r="Q350" s="194"/>
      <c r="R350" s="559" t="s">
        <v>1607</v>
      </c>
      <c r="S350" s="418" t="s">
        <v>406</v>
      </c>
      <c r="U350" s="514"/>
      <c r="V350" s="515"/>
      <c r="W350" s="515"/>
      <c r="X350" s="515"/>
      <c r="Y350" s="515"/>
      <c r="AF350" s="429"/>
      <c r="AG350" s="429"/>
      <c r="AH350" s="516"/>
      <c r="AI350" s="429"/>
      <c r="AJ350" s="429"/>
      <c r="AK350" s="429"/>
      <c r="AL350" s="429"/>
      <c r="AM350" s="429"/>
      <c r="AN350" s="429"/>
      <c r="AO350" s="429"/>
      <c r="AP350" s="429"/>
      <c r="AQ350" s="429"/>
      <c r="AR350" s="517"/>
      <c r="AS350" s="430"/>
      <c r="AT350" s="430"/>
      <c r="AU350" s="430"/>
      <c r="AV350" s="426"/>
      <c r="AY350" s="431"/>
      <c r="AZ350" s="431"/>
    </row>
    <row r="351" spans="1:52" s="195" customFormat="1">
      <c r="A351" s="427"/>
      <c r="B351" s="432"/>
      <c r="C351" s="433"/>
      <c r="D351" s="468"/>
      <c r="E351" s="473"/>
      <c r="F351" s="473"/>
      <c r="G351" s="433"/>
      <c r="H351" s="433"/>
      <c r="I351" s="433"/>
      <c r="J351" s="433"/>
      <c r="K351" s="433"/>
      <c r="L351" s="285"/>
      <c r="M351" s="285"/>
      <c r="N351" s="285"/>
      <c r="O351" s="194"/>
      <c r="P351" s="285"/>
      <c r="Q351" s="194"/>
      <c r="S351" s="285"/>
      <c r="V351" s="285"/>
      <c r="Y351" s="196"/>
      <c r="AF351" s="429"/>
      <c r="AG351" s="429"/>
      <c r="AH351" s="429"/>
      <c r="AI351" s="429"/>
      <c r="AJ351" s="429"/>
      <c r="AK351" s="429"/>
      <c r="AL351" s="429"/>
      <c r="AM351" s="429"/>
      <c r="AN351" s="429"/>
      <c r="AO351" s="429"/>
      <c r="AP351" s="429"/>
      <c r="AQ351" s="429"/>
      <c r="AS351" s="430"/>
      <c r="AT351" s="430"/>
      <c r="AU351" s="430"/>
      <c r="AV351" s="434"/>
      <c r="AY351" s="431"/>
      <c r="AZ351" s="431"/>
    </row>
    <row r="352" spans="1:52" s="195" customFormat="1">
      <c r="A352" s="427"/>
      <c r="B352" s="432"/>
      <c r="C352" s="433"/>
      <c r="D352" s="468"/>
      <c r="E352" s="473"/>
      <c r="F352" s="473"/>
      <c r="G352" s="433"/>
      <c r="H352" s="433"/>
      <c r="I352" s="433"/>
      <c r="J352" s="433"/>
      <c r="K352" s="433"/>
      <c r="L352" s="285"/>
      <c r="M352" s="285"/>
      <c r="N352" s="285"/>
      <c r="O352" s="194"/>
      <c r="P352" s="285"/>
      <c r="Q352" s="194"/>
      <c r="S352" s="285"/>
      <c r="V352" s="285"/>
      <c r="Y352" s="196"/>
      <c r="AF352" s="429"/>
      <c r="AG352" s="429"/>
      <c r="AH352" s="429"/>
      <c r="AI352" s="429"/>
      <c r="AJ352" s="429"/>
      <c r="AK352" s="429"/>
      <c r="AL352" s="429"/>
      <c r="AM352" s="429"/>
      <c r="AN352" s="429"/>
      <c r="AO352" s="429"/>
      <c r="AP352" s="429"/>
      <c r="AQ352" s="429"/>
      <c r="AS352" s="430"/>
      <c r="AT352" s="430"/>
      <c r="AU352" s="430"/>
      <c r="AV352" s="434"/>
      <c r="AY352" s="431"/>
      <c r="AZ352" s="431"/>
    </row>
    <row r="353" spans="1:52" s="195" customFormat="1">
      <c r="A353" s="427"/>
      <c r="B353" s="432"/>
      <c r="C353" s="433"/>
      <c r="D353" s="468"/>
      <c r="E353" s="473"/>
      <c r="F353" s="473"/>
      <c r="G353" s="433"/>
      <c r="H353" s="433"/>
      <c r="I353" s="433"/>
      <c r="J353" s="433"/>
      <c r="K353" s="433"/>
      <c r="L353" s="285"/>
      <c r="M353" s="285"/>
      <c r="N353" s="285"/>
      <c r="O353" s="194"/>
      <c r="P353" s="285"/>
      <c r="Q353" s="194"/>
      <c r="S353" s="285"/>
      <c r="V353" s="285"/>
      <c r="Y353" s="196"/>
      <c r="AF353" s="429"/>
      <c r="AG353" s="429"/>
      <c r="AH353" s="429"/>
      <c r="AI353" s="429"/>
      <c r="AJ353" s="429"/>
      <c r="AK353" s="429"/>
      <c r="AL353" s="429"/>
      <c r="AM353" s="429"/>
      <c r="AN353" s="429"/>
      <c r="AO353" s="429"/>
      <c r="AP353" s="429"/>
      <c r="AQ353" s="429"/>
      <c r="AS353" s="430"/>
      <c r="AT353" s="430"/>
      <c r="AU353" s="430"/>
      <c r="AV353" s="434"/>
      <c r="AY353" s="431"/>
      <c r="AZ353" s="431"/>
    </row>
    <row r="354" spans="1:52" s="195" customFormat="1">
      <c r="A354" s="427"/>
      <c r="B354" s="432"/>
      <c r="C354" s="433"/>
      <c r="D354" s="468"/>
      <c r="E354" s="473"/>
      <c r="F354" s="473"/>
      <c r="G354" s="433"/>
      <c r="H354" s="433"/>
      <c r="I354" s="433"/>
      <c r="J354" s="433"/>
      <c r="K354" s="433"/>
      <c r="L354" s="285"/>
      <c r="M354" s="285"/>
      <c r="N354" s="285"/>
      <c r="O354" s="194"/>
      <c r="P354" s="285"/>
      <c r="Q354" s="194"/>
      <c r="S354" s="285"/>
      <c r="V354" s="285"/>
      <c r="Y354" s="196"/>
      <c r="AF354" s="429"/>
      <c r="AG354" s="429"/>
      <c r="AH354" s="429"/>
      <c r="AI354" s="429"/>
      <c r="AJ354" s="429"/>
      <c r="AK354" s="429"/>
      <c r="AL354" s="429"/>
      <c r="AM354" s="429"/>
      <c r="AN354" s="429"/>
      <c r="AO354" s="429"/>
      <c r="AP354" s="429"/>
      <c r="AQ354" s="429"/>
      <c r="AS354" s="430"/>
      <c r="AT354" s="430"/>
      <c r="AU354" s="430"/>
      <c r="AV354" s="434"/>
      <c r="AY354" s="431"/>
      <c r="AZ354" s="431"/>
    </row>
    <row r="355" spans="1:52" s="195" customFormat="1">
      <c r="A355" s="427"/>
      <c r="B355" s="432"/>
      <c r="C355" s="433"/>
      <c r="D355" s="468"/>
      <c r="E355" s="473"/>
      <c r="F355" s="473"/>
      <c r="G355" s="433"/>
      <c r="H355" s="433"/>
      <c r="I355" s="433"/>
      <c r="J355" s="433"/>
      <c r="K355" s="433"/>
      <c r="L355" s="285"/>
      <c r="M355" s="285"/>
      <c r="N355" s="285"/>
      <c r="O355" s="194"/>
      <c r="P355" s="285"/>
      <c r="Q355" s="194"/>
      <c r="S355" s="285"/>
      <c r="V355" s="285"/>
      <c r="Y355" s="196"/>
      <c r="AF355" s="429"/>
      <c r="AG355" s="429"/>
      <c r="AH355" s="429"/>
      <c r="AI355" s="429"/>
      <c r="AJ355" s="429"/>
      <c r="AK355" s="429"/>
      <c r="AL355" s="429"/>
      <c r="AM355" s="429"/>
      <c r="AN355" s="429"/>
      <c r="AO355" s="429"/>
      <c r="AP355" s="429"/>
      <c r="AQ355" s="429"/>
      <c r="AS355" s="430"/>
      <c r="AT355" s="430"/>
      <c r="AU355" s="430"/>
      <c r="AV355" s="434"/>
      <c r="AY355" s="431"/>
      <c r="AZ355" s="431"/>
    </row>
    <row r="356" spans="1:52" s="195" customFormat="1">
      <c r="A356" s="427"/>
      <c r="B356" s="432"/>
      <c r="C356" s="433"/>
      <c r="D356" s="468"/>
      <c r="E356" s="473"/>
      <c r="F356" s="473"/>
      <c r="G356" s="433"/>
      <c r="H356" s="433"/>
      <c r="I356" s="433"/>
      <c r="J356" s="433"/>
      <c r="K356" s="433"/>
      <c r="L356" s="285"/>
      <c r="M356" s="285"/>
      <c r="N356" s="285"/>
      <c r="O356" s="194"/>
      <c r="P356" s="285"/>
      <c r="Q356" s="194"/>
      <c r="S356" s="285"/>
      <c r="V356" s="285"/>
      <c r="Y356" s="196"/>
      <c r="AF356" s="429"/>
      <c r="AG356" s="429"/>
      <c r="AH356" s="429"/>
      <c r="AI356" s="429"/>
      <c r="AJ356" s="429"/>
      <c r="AK356" s="429"/>
      <c r="AL356" s="429"/>
      <c r="AM356" s="429"/>
      <c r="AN356" s="429"/>
      <c r="AO356" s="429"/>
      <c r="AP356" s="429"/>
      <c r="AQ356" s="429"/>
      <c r="AS356" s="430"/>
      <c r="AT356" s="430"/>
      <c r="AU356" s="430"/>
      <c r="AV356" s="434"/>
      <c r="AY356" s="431"/>
      <c r="AZ356" s="431"/>
    </row>
    <row r="357" spans="1:52" s="195" customFormat="1">
      <c r="A357" s="435"/>
      <c r="B357" s="432"/>
      <c r="C357" s="433"/>
      <c r="D357" s="468"/>
      <c r="E357" s="473"/>
      <c r="F357" s="473"/>
      <c r="G357" s="433"/>
      <c r="H357" s="433"/>
      <c r="I357" s="433"/>
      <c r="J357" s="433"/>
      <c r="K357" s="433"/>
      <c r="L357" s="324"/>
      <c r="M357" s="324"/>
      <c r="N357" s="324"/>
      <c r="O357" s="194"/>
      <c r="P357" s="324"/>
      <c r="Q357" s="194"/>
      <c r="S357" s="324"/>
      <c r="V357" s="324"/>
      <c r="Y357" s="196"/>
      <c r="AF357" s="436"/>
      <c r="AG357" s="436"/>
      <c r="AH357" s="436"/>
      <c r="AI357" s="436"/>
      <c r="AJ357" s="436"/>
      <c r="AK357" s="436"/>
      <c r="AL357" s="436"/>
      <c r="AM357" s="436"/>
      <c r="AN357" s="436"/>
      <c r="AO357" s="436"/>
      <c r="AP357" s="436"/>
      <c r="AQ357" s="436"/>
      <c r="AS357" s="430"/>
      <c r="AT357" s="430"/>
      <c r="AU357" s="430"/>
      <c r="AV357" s="434"/>
      <c r="AY357" s="431"/>
      <c r="AZ357" s="431"/>
    </row>
    <row r="358" spans="1:52" s="195" customFormat="1">
      <c r="A358" s="435"/>
      <c r="B358" s="432"/>
      <c r="C358" s="433"/>
      <c r="D358" s="468"/>
      <c r="E358" s="473"/>
      <c r="F358" s="473"/>
      <c r="G358" s="433"/>
      <c r="H358" s="433"/>
      <c r="I358" s="433"/>
      <c r="J358" s="433"/>
      <c r="K358" s="433"/>
      <c r="L358" s="324"/>
      <c r="M358" s="324"/>
      <c r="N358" s="324"/>
      <c r="O358" s="194"/>
      <c r="P358" s="324"/>
      <c r="Q358" s="194"/>
      <c r="S358" s="324"/>
      <c r="V358" s="324"/>
      <c r="Y358" s="196"/>
      <c r="AF358" s="436"/>
      <c r="AG358" s="436"/>
      <c r="AH358" s="436"/>
      <c r="AI358" s="436"/>
      <c r="AJ358" s="436"/>
      <c r="AK358" s="436"/>
      <c r="AL358" s="436"/>
      <c r="AM358" s="436"/>
      <c r="AN358" s="436"/>
      <c r="AO358" s="436"/>
      <c r="AP358" s="436"/>
      <c r="AQ358" s="436"/>
      <c r="AS358" s="430"/>
      <c r="AT358" s="430"/>
      <c r="AU358" s="430"/>
      <c r="AV358" s="434"/>
      <c r="AY358" s="431"/>
      <c r="AZ358" s="431"/>
    </row>
    <row r="359" spans="1:52" s="195" customFormat="1">
      <c r="A359" s="435"/>
      <c r="B359" s="432"/>
      <c r="C359" s="433"/>
      <c r="D359" s="468"/>
      <c r="E359" s="473"/>
      <c r="F359" s="473"/>
      <c r="G359" s="433"/>
      <c r="H359" s="433"/>
      <c r="I359" s="433"/>
      <c r="J359" s="433"/>
      <c r="K359" s="433"/>
      <c r="L359" s="324"/>
      <c r="M359" s="324"/>
      <c r="N359" s="324"/>
      <c r="O359" s="194"/>
      <c r="P359" s="324"/>
      <c r="Q359" s="194"/>
      <c r="S359" s="324"/>
      <c r="V359" s="324"/>
      <c r="Y359" s="196"/>
      <c r="AF359" s="436"/>
      <c r="AG359" s="436"/>
      <c r="AH359" s="436"/>
      <c r="AI359" s="436"/>
      <c r="AJ359" s="436"/>
      <c r="AK359" s="436"/>
      <c r="AL359" s="436"/>
      <c r="AM359" s="436"/>
      <c r="AN359" s="436"/>
      <c r="AO359" s="436"/>
      <c r="AP359" s="436"/>
      <c r="AQ359" s="436"/>
      <c r="AS359" s="430"/>
      <c r="AT359" s="430"/>
      <c r="AU359" s="430"/>
      <c r="AV359" s="434"/>
      <c r="AY359" s="431"/>
      <c r="AZ359" s="431"/>
    </row>
    <row r="360" spans="1:52" s="195" customFormat="1">
      <c r="A360" s="427"/>
      <c r="B360" s="432"/>
      <c r="C360" s="433"/>
      <c r="D360" s="468"/>
      <c r="E360" s="473"/>
      <c r="F360" s="473"/>
      <c r="G360" s="433"/>
      <c r="H360" s="433"/>
      <c r="I360" s="433"/>
      <c r="J360" s="433"/>
      <c r="K360" s="433"/>
      <c r="L360" s="285"/>
      <c r="M360" s="285"/>
      <c r="N360" s="285"/>
      <c r="O360" s="194"/>
      <c r="P360" s="285"/>
      <c r="Q360" s="194"/>
      <c r="S360" s="285"/>
      <c r="V360" s="285"/>
      <c r="Y360" s="196"/>
      <c r="AF360" s="429"/>
      <c r="AG360" s="429"/>
      <c r="AH360" s="429"/>
      <c r="AI360" s="429"/>
      <c r="AJ360" s="429"/>
      <c r="AK360" s="429"/>
      <c r="AL360" s="429"/>
      <c r="AM360" s="429"/>
      <c r="AN360" s="429"/>
      <c r="AO360" s="429"/>
      <c r="AP360" s="429"/>
      <c r="AQ360" s="429"/>
      <c r="AS360" s="430"/>
      <c r="AT360" s="430"/>
      <c r="AU360" s="430"/>
      <c r="AV360" s="434"/>
      <c r="AY360" s="431"/>
      <c r="AZ360" s="431"/>
    </row>
    <row r="361" spans="1:52" s="195" customFormat="1">
      <c r="A361" s="427"/>
      <c r="B361" s="432"/>
      <c r="C361" s="433"/>
      <c r="D361" s="468"/>
      <c r="E361" s="473"/>
      <c r="F361" s="473"/>
      <c r="G361" s="433"/>
      <c r="H361" s="433"/>
      <c r="I361" s="433"/>
      <c r="J361" s="433"/>
      <c r="K361" s="433"/>
      <c r="L361" s="285"/>
      <c r="M361" s="285"/>
      <c r="N361" s="285"/>
      <c r="O361" s="194"/>
      <c r="P361" s="285"/>
      <c r="Q361" s="194"/>
      <c r="S361" s="285"/>
      <c r="V361" s="285"/>
      <c r="Y361" s="196"/>
      <c r="AF361" s="429"/>
      <c r="AG361" s="429"/>
      <c r="AH361" s="429"/>
      <c r="AI361" s="429"/>
      <c r="AJ361" s="429"/>
      <c r="AK361" s="429"/>
      <c r="AL361" s="429"/>
      <c r="AM361" s="429"/>
      <c r="AN361" s="429"/>
      <c r="AO361" s="429"/>
      <c r="AP361" s="429"/>
      <c r="AQ361" s="429"/>
      <c r="AS361" s="430"/>
      <c r="AT361" s="430"/>
      <c r="AU361" s="430"/>
      <c r="AV361" s="434"/>
      <c r="AY361" s="431"/>
      <c r="AZ361" s="431"/>
    </row>
    <row r="362" spans="1:52" s="195" customFormat="1">
      <c r="A362" s="427"/>
      <c r="B362" s="432"/>
      <c r="C362" s="433"/>
      <c r="D362" s="468"/>
      <c r="E362" s="473"/>
      <c r="F362" s="473"/>
      <c r="G362" s="433"/>
      <c r="H362" s="433"/>
      <c r="I362" s="433"/>
      <c r="J362" s="433"/>
      <c r="K362" s="433"/>
      <c r="L362" s="285"/>
      <c r="M362" s="285"/>
      <c r="N362" s="285"/>
      <c r="O362" s="194"/>
      <c r="P362" s="285"/>
      <c r="Q362" s="194"/>
      <c r="S362" s="285"/>
      <c r="V362" s="285"/>
      <c r="Y362" s="196"/>
      <c r="AF362" s="429"/>
      <c r="AG362" s="429"/>
      <c r="AH362" s="429"/>
      <c r="AI362" s="429"/>
      <c r="AJ362" s="429"/>
      <c r="AK362" s="429"/>
      <c r="AL362" s="429"/>
      <c r="AM362" s="429"/>
      <c r="AN362" s="429"/>
      <c r="AO362" s="429"/>
      <c r="AP362" s="429"/>
      <c r="AQ362" s="429"/>
      <c r="AS362" s="430"/>
      <c r="AT362" s="430"/>
      <c r="AU362" s="430"/>
      <c r="AV362" s="434"/>
      <c r="AY362" s="431"/>
      <c r="AZ362" s="431"/>
    </row>
    <row r="363" spans="1:52" s="195" customFormat="1">
      <c r="A363" s="427"/>
      <c r="B363" s="432"/>
      <c r="C363" s="433"/>
      <c r="D363" s="468"/>
      <c r="E363" s="473"/>
      <c r="F363" s="473"/>
      <c r="G363" s="433"/>
      <c r="H363" s="433"/>
      <c r="I363" s="433"/>
      <c r="J363" s="433"/>
      <c r="K363" s="433"/>
      <c r="L363" s="285"/>
      <c r="M363" s="285"/>
      <c r="N363" s="285"/>
      <c r="O363" s="194"/>
      <c r="P363" s="285"/>
      <c r="Q363" s="194"/>
      <c r="S363" s="285"/>
      <c r="V363" s="285"/>
      <c r="Y363" s="196"/>
      <c r="AF363" s="429"/>
      <c r="AG363" s="429"/>
      <c r="AH363" s="429"/>
      <c r="AI363" s="429"/>
      <c r="AJ363" s="429"/>
      <c r="AK363" s="429"/>
      <c r="AL363" s="429"/>
      <c r="AM363" s="429"/>
      <c r="AN363" s="429"/>
      <c r="AO363" s="429"/>
      <c r="AP363" s="429"/>
      <c r="AQ363" s="429"/>
      <c r="AS363" s="430"/>
      <c r="AT363" s="430"/>
      <c r="AU363" s="430"/>
      <c r="AV363" s="434"/>
      <c r="AY363" s="431"/>
      <c r="AZ363" s="431"/>
    </row>
    <row r="364" spans="1:52" s="195" customFormat="1">
      <c r="A364" s="427"/>
      <c r="B364" s="432"/>
      <c r="C364" s="433"/>
      <c r="D364" s="468"/>
      <c r="E364" s="473"/>
      <c r="F364" s="473"/>
      <c r="G364" s="433"/>
      <c r="H364" s="433"/>
      <c r="I364" s="433"/>
      <c r="J364" s="433"/>
      <c r="K364" s="433"/>
      <c r="L364" s="285"/>
      <c r="M364" s="285"/>
      <c r="N364" s="285"/>
      <c r="O364" s="194"/>
      <c r="P364" s="285"/>
      <c r="Q364" s="194"/>
      <c r="S364" s="285"/>
      <c r="V364" s="285"/>
      <c r="Y364" s="196"/>
      <c r="AF364" s="429"/>
      <c r="AG364" s="429"/>
      <c r="AH364" s="429"/>
      <c r="AI364" s="429"/>
      <c r="AJ364" s="429"/>
      <c r="AK364" s="429"/>
      <c r="AL364" s="429"/>
      <c r="AM364" s="429"/>
      <c r="AN364" s="429"/>
      <c r="AO364" s="429"/>
      <c r="AP364" s="429"/>
      <c r="AQ364" s="429"/>
      <c r="AS364" s="430"/>
      <c r="AT364" s="430"/>
      <c r="AU364" s="430"/>
      <c r="AV364" s="434"/>
      <c r="AY364" s="431"/>
      <c r="AZ364" s="431"/>
    </row>
    <row r="365" spans="1:52" s="195" customFormat="1">
      <c r="A365" s="427"/>
      <c r="B365" s="432"/>
      <c r="C365" s="433"/>
      <c r="D365" s="468"/>
      <c r="E365" s="473"/>
      <c r="F365" s="473"/>
      <c r="G365" s="433"/>
      <c r="H365" s="433"/>
      <c r="I365" s="433"/>
      <c r="J365" s="433"/>
      <c r="K365" s="433"/>
      <c r="L365" s="285"/>
      <c r="M365" s="285"/>
      <c r="N365" s="285"/>
      <c r="O365" s="194"/>
      <c r="P365" s="285"/>
      <c r="Q365" s="194"/>
      <c r="S365" s="285"/>
      <c r="V365" s="285"/>
      <c r="Y365" s="196"/>
      <c r="AF365" s="429"/>
      <c r="AG365" s="429"/>
      <c r="AH365" s="429"/>
      <c r="AI365" s="429"/>
      <c r="AJ365" s="429"/>
      <c r="AK365" s="429"/>
      <c r="AL365" s="429"/>
      <c r="AM365" s="429"/>
      <c r="AN365" s="429"/>
      <c r="AO365" s="429"/>
      <c r="AP365" s="429"/>
      <c r="AQ365" s="429"/>
      <c r="AS365" s="430"/>
      <c r="AT365" s="430"/>
      <c r="AU365" s="430"/>
      <c r="AV365" s="434"/>
      <c r="AY365" s="431"/>
      <c r="AZ365" s="431"/>
    </row>
    <row r="366" spans="1:52" s="195" customFormat="1">
      <c r="A366" s="427"/>
      <c r="B366" s="432"/>
      <c r="C366" s="433"/>
      <c r="D366" s="468"/>
      <c r="E366" s="473"/>
      <c r="F366" s="473"/>
      <c r="G366" s="433"/>
      <c r="H366" s="433"/>
      <c r="I366" s="433"/>
      <c r="J366" s="433"/>
      <c r="K366" s="433"/>
      <c r="L366" s="285"/>
      <c r="M366" s="285"/>
      <c r="N366" s="285"/>
      <c r="O366" s="194"/>
      <c r="P366" s="285"/>
      <c r="Q366" s="194"/>
      <c r="S366" s="285"/>
      <c r="V366" s="285"/>
      <c r="Y366" s="196"/>
      <c r="AF366" s="429"/>
      <c r="AG366" s="429"/>
      <c r="AH366" s="429"/>
      <c r="AI366" s="429"/>
      <c r="AJ366" s="429"/>
      <c r="AK366" s="429"/>
      <c r="AL366" s="429"/>
      <c r="AM366" s="429"/>
      <c r="AN366" s="429"/>
      <c r="AO366" s="429"/>
      <c r="AP366" s="429"/>
      <c r="AQ366" s="429"/>
      <c r="AS366" s="430"/>
      <c r="AT366" s="430"/>
      <c r="AU366" s="430"/>
      <c r="AV366" s="434"/>
      <c r="AY366" s="431"/>
      <c r="AZ366" s="431"/>
    </row>
    <row r="367" spans="1:52" s="195" customFormat="1">
      <c r="A367" s="437"/>
      <c r="B367" s="438"/>
      <c r="C367" s="192"/>
      <c r="D367" s="192"/>
      <c r="E367" s="474"/>
      <c r="F367" s="474"/>
      <c r="G367" s="192"/>
      <c r="H367" s="192"/>
      <c r="I367" s="192"/>
      <c r="J367" s="192"/>
      <c r="K367" s="192"/>
      <c r="L367" s="193"/>
      <c r="M367" s="193"/>
      <c r="N367" s="193"/>
      <c r="O367" s="194"/>
      <c r="P367" s="193"/>
      <c r="Q367" s="194"/>
      <c r="S367" s="193"/>
      <c r="V367" s="193"/>
      <c r="Y367" s="196"/>
      <c r="AF367" s="197"/>
      <c r="AG367" s="197"/>
      <c r="AH367" s="197"/>
      <c r="AI367" s="197"/>
      <c r="AJ367" s="197"/>
      <c r="AK367" s="197"/>
      <c r="AL367" s="197"/>
      <c r="AM367" s="197"/>
      <c r="AN367" s="197"/>
      <c r="AO367" s="197"/>
      <c r="AP367" s="197"/>
      <c r="AQ367" s="197"/>
      <c r="AS367" s="430"/>
      <c r="AT367" s="430"/>
      <c r="AU367" s="430"/>
      <c r="AV367" s="434"/>
      <c r="AY367" s="431"/>
      <c r="AZ367" s="431"/>
    </row>
    <row r="368" spans="1:52" s="195" customFormat="1">
      <c r="A368" s="437"/>
      <c r="B368" s="438"/>
      <c r="C368" s="192"/>
      <c r="D368" s="192"/>
      <c r="E368" s="474"/>
      <c r="F368" s="474"/>
      <c r="G368" s="192"/>
      <c r="H368" s="192"/>
      <c r="I368" s="192"/>
      <c r="J368" s="192"/>
      <c r="K368" s="192"/>
      <c r="L368" s="193"/>
      <c r="M368" s="193"/>
      <c r="N368" s="193"/>
      <c r="O368" s="194"/>
      <c r="P368" s="193"/>
      <c r="Q368" s="194"/>
      <c r="S368" s="193"/>
      <c r="V368" s="193"/>
      <c r="Y368" s="196"/>
      <c r="AF368" s="197"/>
      <c r="AG368" s="197"/>
      <c r="AH368" s="197"/>
      <c r="AI368" s="197"/>
      <c r="AJ368" s="197"/>
      <c r="AK368" s="197"/>
      <c r="AL368" s="197"/>
      <c r="AM368" s="197"/>
      <c r="AN368" s="197"/>
      <c r="AO368" s="197"/>
      <c r="AP368" s="197"/>
      <c r="AQ368" s="197"/>
      <c r="AS368" s="430"/>
      <c r="AT368" s="430"/>
      <c r="AU368" s="430"/>
      <c r="AV368" s="434"/>
      <c r="AY368" s="431"/>
      <c r="AZ368" s="431"/>
    </row>
    <row r="369" spans="1:52" s="195" customFormat="1">
      <c r="A369" s="437"/>
      <c r="B369" s="438"/>
      <c r="C369" s="192"/>
      <c r="D369" s="192"/>
      <c r="E369" s="474"/>
      <c r="F369" s="474"/>
      <c r="G369" s="192"/>
      <c r="H369" s="192"/>
      <c r="I369" s="192"/>
      <c r="J369" s="192"/>
      <c r="K369" s="192"/>
      <c r="L369" s="193"/>
      <c r="M369" s="193"/>
      <c r="N369" s="193"/>
      <c r="O369" s="194"/>
      <c r="P369" s="193"/>
      <c r="Q369" s="194"/>
      <c r="S369" s="193"/>
      <c r="V369" s="193"/>
      <c r="Y369" s="196"/>
      <c r="AF369" s="197"/>
      <c r="AG369" s="197"/>
      <c r="AH369" s="197"/>
      <c r="AI369" s="197"/>
      <c r="AJ369" s="197"/>
      <c r="AK369" s="197"/>
      <c r="AL369" s="197"/>
      <c r="AM369" s="197"/>
      <c r="AN369" s="197"/>
      <c r="AO369" s="197"/>
      <c r="AP369" s="197"/>
      <c r="AQ369" s="197"/>
      <c r="AS369" s="430"/>
      <c r="AT369" s="430"/>
      <c r="AU369" s="430"/>
      <c r="AV369" s="434"/>
      <c r="AY369" s="431"/>
      <c r="AZ369" s="431"/>
    </row>
    <row r="370" spans="1:52" s="195" customFormat="1">
      <c r="A370" s="437"/>
      <c r="B370" s="438"/>
      <c r="C370" s="192"/>
      <c r="D370" s="192"/>
      <c r="E370" s="474"/>
      <c r="F370" s="474"/>
      <c r="G370" s="192"/>
      <c r="H370" s="192"/>
      <c r="I370" s="192"/>
      <c r="J370" s="192"/>
      <c r="K370" s="192"/>
      <c r="L370" s="193"/>
      <c r="M370" s="193"/>
      <c r="N370" s="193"/>
      <c r="O370" s="194"/>
      <c r="P370" s="193"/>
      <c r="Q370" s="194"/>
      <c r="S370" s="193"/>
      <c r="V370" s="193"/>
      <c r="Y370" s="196"/>
      <c r="AF370" s="197"/>
      <c r="AG370" s="197"/>
      <c r="AH370" s="197"/>
      <c r="AI370" s="197"/>
      <c r="AJ370" s="197"/>
      <c r="AK370" s="197"/>
      <c r="AL370" s="197"/>
      <c r="AM370" s="197"/>
      <c r="AN370" s="197"/>
      <c r="AO370" s="197"/>
      <c r="AP370" s="197"/>
      <c r="AQ370" s="197"/>
      <c r="AS370" s="430"/>
      <c r="AT370" s="430"/>
      <c r="AU370" s="430"/>
      <c r="AV370" s="434"/>
      <c r="AY370" s="431"/>
      <c r="AZ370" s="431"/>
    </row>
    <row r="371" spans="1:52" s="195" customFormat="1">
      <c r="A371" s="437"/>
      <c r="B371" s="438"/>
      <c r="C371" s="192"/>
      <c r="D371" s="192"/>
      <c r="E371" s="474"/>
      <c r="F371" s="474"/>
      <c r="G371" s="192"/>
      <c r="H371" s="192"/>
      <c r="I371" s="192"/>
      <c r="J371" s="192"/>
      <c r="K371" s="192"/>
      <c r="L371" s="193"/>
      <c r="M371" s="193"/>
      <c r="N371" s="193"/>
      <c r="O371" s="194"/>
      <c r="P371" s="193"/>
      <c r="Q371" s="194"/>
      <c r="S371" s="193"/>
      <c r="V371" s="193"/>
      <c r="Y371" s="196"/>
      <c r="AF371" s="197"/>
      <c r="AG371" s="197"/>
      <c r="AH371" s="197"/>
      <c r="AI371" s="197"/>
      <c r="AJ371" s="197"/>
      <c r="AK371" s="197"/>
      <c r="AL371" s="197"/>
      <c r="AM371" s="197"/>
      <c r="AN371" s="197"/>
      <c r="AO371" s="197"/>
      <c r="AP371" s="197"/>
      <c r="AQ371" s="197"/>
      <c r="AS371" s="430"/>
      <c r="AT371" s="430"/>
      <c r="AU371" s="430"/>
      <c r="AV371" s="434"/>
      <c r="AY371" s="431"/>
      <c r="AZ371" s="431"/>
    </row>
    <row r="372" spans="1:52" s="195" customFormat="1">
      <c r="A372" s="437"/>
      <c r="B372" s="438"/>
      <c r="C372" s="192"/>
      <c r="D372" s="192"/>
      <c r="E372" s="474"/>
      <c r="F372" s="474"/>
      <c r="G372" s="192"/>
      <c r="H372" s="192"/>
      <c r="I372" s="192"/>
      <c r="J372" s="192"/>
      <c r="K372" s="192"/>
      <c r="L372" s="193"/>
      <c r="M372" s="193"/>
      <c r="N372" s="193"/>
      <c r="O372" s="194"/>
      <c r="P372" s="193"/>
      <c r="Q372" s="194"/>
      <c r="S372" s="193"/>
      <c r="V372" s="193"/>
      <c r="Y372" s="196"/>
      <c r="AF372" s="197"/>
      <c r="AG372" s="197"/>
      <c r="AH372" s="197"/>
      <c r="AI372" s="197"/>
      <c r="AJ372" s="197"/>
      <c r="AK372" s="197"/>
      <c r="AL372" s="197"/>
      <c r="AM372" s="197"/>
      <c r="AN372" s="197"/>
      <c r="AO372" s="197"/>
      <c r="AP372" s="197"/>
      <c r="AQ372" s="197"/>
      <c r="AS372" s="430"/>
      <c r="AT372" s="430"/>
      <c r="AU372" s="430"/>
      <c r="AV372" s="434"/>
      <c r="AY372" s="431"/>
      <c r="AZ372" s="431"/>
    </row>
    <row r="373" spans="1:52" s="195" customFormat="1">
      <c r="A373" s="437"/>
      <c r="B373" s="438"/>
      <c r="C373" s="192"/>
      <c r="D373" s="192"/>
      <c r="E373" s="474"/>
      <c r="F373" s="474"/>
      <c r="G373" s="192"/>
      <c r="H373" s="192"/>
      <c r="I373" s="192"/>
      <c r="J373" s="192"/>
      <c r="K373" s="192"/>
      <c r="L373" s="193"/>
      <c r="M373" s="193"/>
      <c r="N373" s="193"/>
      <c r="O373" s="194"/>
      <c r="P373" s="193"/>
      <c r="Q373" s="194"/>
      <c r="S373" s="193"/>
      <c r="V373" s="193"/>
      <c r="Y373" s="196"/>
      <c r="AF373" s="197"/>
      <c r="AG373" s="197"/>
      <c r="AH373" s="197"/>
      <c r="AI373" s="197"/>
      <c r="AJ373" s="197"/>
      <c r="AK373" s="197"/>
      <c r="AL373" s="197"/>
      <c r="AM373" s="197"/>
      <c r="AN373" s="197"/>
      <c r="AO373" s="197"/>
      <c r="AP373" s="197"/>
      <c r="AQ373" s="197"/>
      <c r="AS373" s="430"/>
      <c r="AT373" s="430"/>
      <c r="AU373" s="430"/>
      <c r="AV373" s="434"/>
      <c r="AY373" s="431"/>
      <c r="AZ373" s="431"/>
    </row>
    <row r="374" spans="1:52" s="195" customFormat="1">
      <c r="A374" s="437"/>
      <c r="B374" s="438"/>
      <c r="C374" s="192"/>
      <c r="D374" s="192"/>
      <c r="E374" s="474"/>
      <c r="F374" s="474"/>
      <c r="G374" s="192"/>
      <c r="H374" s="192"/>
      <c r="I374" s="192"/>
      <c r="J374" s="192"/>
      <c r="K374" s="192"/>
      <c r="L374" s="193"/>
      <c r="M374" s="193"/>
      <c r="N374" s="193"/>
      <c r="O374" s="194"/>
      <c r="P374" s="193"/>
      <c r="Q374" s="194"/>
      <c r="S374" s="193"/>
      <c r="V374" s="193"/>
      <c r="Y374" s="196"/>
      <c r="AF374" s="197"/>
      <c r="AG374" s="197"/>
      <c r="AH374" s="197"/>
      <c r="AI374" s="197"/>
      <c r="AJ374" s="197"/>
      <c r="AK374" s="197"/>
      <c r="AL374" s="197"/>
      <c r="AM374" s="197"/>
      <c r="AN374" s="197"/>
      <c r="AO374" s="197"/>
      <c r="AP374" s="197"/>
      <c r="AQ374" s="197"/>
      <c r="AS374" s="430"/>
      <c r="AT374" s="430"/>
      <c r="AU374" s="430"/>
      <c r="AV374" s="434"/>
      <c r="AY374" s="431"/>
      <c r="AZ374" s="431"/>
    </row>
    <row r="375" spans="1:52" s="195" customFormat="1">
      <c r="A375" s="437"/>
      <c r="B375" s="438"/>
      <c r="C375" s="192"/>
      <c r="D375" s="192"/>
      <c r="E375" s="474"/>
      <c r="F375" s="474"/>
      <c r="G375" s="192"/>
      <c r="H375" s="192"/>
      <c r="I375" s="192"/>
      <c r="J375" s="192"/>
      <c r="K375" s="192"/>
      <c r="L375" s="193"/>
      <c r="M375" s="193"/>
      <c r="N375" s="193"/>
      <c r="O375" s="194"/>
      <c r="P375" s="193"/>
      <c r="Q375" s="194"/>
      <c r="S375" s="193"/>
      <c r="V375" s="193"/>
      <c r="Y375" s="196"/>
      <c r="AF375" s="197"/>
      <c r="AG375" s="197"/>
      <c r="AH375" s="197"/>
      <c r="AI375" s="197"/>
      <c r="AJ375" s="197"/>
      <c r="AK375" s="197"/>
      <c r="AL375" s="197"/>
      <c r="AM375" s="197"/>
      <c r="AN375" s="197"/>
      <c r="AO375" s="197"/>
      <c r="AP375" s="197"/>
      <c r="AQ375" s="197"/>
      <c r="AS375" s="430"/>
      <c r="AT375" s="430"/>
      <c r="AU375" s="430"/>
      <c r="AV375" s="434"/>
      <c r="AY375" s="431"/>
      <c r="AZ375" s="431"/>
    </row>
    <row r="376" spans="1:52" s="195" customFormat="1">
      <c r="A376" s="437"/>
      <c r="B376" s="438"/>
      <c r="C376" s="192"/>
      <c r="D376" s="192"/>
      <c r="E376" s="474"/>
      <c r="F376" s="474"/>
      <c r="G376" s="192"/>
      <c r="H376" s="192"/>
      <c r="I376" s="192"/>
      <c r="J376" s="192"/>
      <c r="K376" s="192"/>
      <c r="L376" s="193"/>
      <c r="M376" s="193"/>
      <c r="N376" s="193"/>
      <c r="O376" s="194"/>
      <c r="P376" s="193"/>
      <c r="Q376" s="194"/>
      <c r="S376" s="193"/>
      <c r="V376" s="193"/>
      <c r="Y376" s="196"/>
      <c r="AF376" s="197"/>
      <c r="AG376" s="197"/>
      <c r="AH376" s="197"/>
      <c r="AI376" s="197"/>
      <c r="AJ376" s="197"/>
      <c r="AK376" s="197"/>
      <c r="AL376" s="197"/>
      <c r="AM376" s="197"/>
      <c r="AN376" s="197"/>
      <c r="AO376" s="197"/>
      <c r="AP376" s="197"/>
      <c r="AQ376" s="197"/>
      <c r="AS376" s="430"/>
      <c r="AT376" s="430"/>
      <c r="AU376" s="430"/>
      <c r="AV376" s="434"/>
      <c r="AY376" s="431"/>
      <c r="AZ376" s="431"/>
    </row>
    <row r="377" spans="1:52" s="195" customFormat="1">
      <c r="A377" s="437"/>
      <c r="B377" s="438"/>
      <c r="C377" s="192"/>
      <c r="D377" s="192"/>
      <c r="E377" s="474"/>
      <c r="F377" s="474"/>
      <c r="G377" s="192"/>
      <c r="H377" s="192"/>
      <c r="I377" s="192"/>
      <c r="J377" s="192"/>
      <c r="K377" s="192"/>
      <c r="L377" s="193"/>
      <c r="M377" s="193"/>
      <c r="N377" s="193"/>
      <c r="O377" s="194"/>
      <c r="P377" s="193"/>
      <c r="Q377" s="194"/>
      <c r="S377" s="193"/>
      <c r="V377" s="193"/>
      <c r="Y377" s="196"/>
      <c r="AF377" s="197"/>
      <c r="AG377" s="197"/>
      <c r="AH377" s="197"/>
      <c r="AI377" s="197"/>
      <c r="AJ377" s="197"/>
      <c r="AK377" s="197"/>
      <c r="AL377" s="197"/>
      <c r="AM377" s="197"/>
      <c r="AN377" s="197"/>
      <c r="AO377" s="197"/>
      <c r="AP377" s="197"/>
      <c r="AQ377" s="197"/>
      <c r="AS377" s="430"/>
      <c r="AT377" s="430"/>
      <c r="AU377" s="430"/>
      <c r="AV377" s="434"/>
      <c r="AY377" s="431"/>
      <c r="AZ377" s="431"/>
    </row>
    <row r="378" spans="1:52" s="195" customFormat="1">
      <c r="A378" s="437"/>
      <c r="B378" s="438"/>
      <c r="C378" s="192"/>
      <c r="D378" s="192"/>
      <c r="E378" s="474"/>
      <c r="F378" s="474"/>
      <c r="G378" s="192"/>
      <c r="H378" s="192"/>
      <c r="I378" s="192"/>
      <c r="J378" s="192"/>
      <c r="K378" s="192"/>
      <c r="L378" s="193"/>
      <c r="M378" s="193"/>
      <c r="N378" s="193"/>
      <c r="O378" s="194"/>
      <c r="P378" s="193"/>
      <c r="Q378" s="194"/>
      <c r="S378" s="193"/>
      <c r="V378" s="193"/>
      <c r="Y378" s="196"/>
      <c r="AF378" s="197"/>
      <c r="AG378" s="197"/>
      <c r="AH378" s="197"/>
      <c r="AI378" s="197"/>
      <c r="AJ378" s="197"/>
      <c r="AK378" s="197"/>
      <c r="AL378" s="197"/>
      <c r="AM378" s="197"/>
      <c r="AN378" s="197"/>
      <c r="AO378" s="197"/>
      <c r="AP378" s="197"/>
      <c r="AQ378" s="197"/>
      <c r="AS378" s="430"/>
      <c r="AT378" s="430"/>
      <c r="AU378" s="430"/>
      <c r="AV378" s="434"/>
      <c r="AY378" s="431"/>
      <c r="AZ378" s="431"/>
    </row>
    <row r="379" spans="1:52" s="195" customFormat="1">
      <c r="A379" s="437"/>
      <c r="B379" s="438"/>
      <c r="C379" s="192"/>
      <c r="D379" s="192"/>
      <c r="E379" s="474"/>
      <c r="F379" s="474"/>
      <c r="G379" s="192"/>
      <c r="H379" s="192"/>
      <c r="I379" s="192"/>
      <c r="J379" s="192"/>
      <c r="K379" s="192"/>
      <c r="L379" s="193"/>
      <c r="M379" s="193"/>
      <c r="N379" s="193"/>
      <c r="O379" s="194"/>
      <c r="P379" s="193"/>
      <c r="Q379" s="194"/>
      <c r="S379" s="193"/>
      <c r="V379" s="193"/>
      <c r="Y379" s="196"/>
      <c r="AF379" s="197"/>
      <c r="AG379" s="197"/>
      <c r="AH379" s="197"/>
      <c r="AI379" s="197"/>
      <c r="AJ379" s="197"/>
      <c r="AK379" s="197"/>
      <c r="AL379" s="197"/>
      <c r="AM379" s="197"/>
      <c r="AN379" s="197"/>
      <c r="AO379" s="197"/>
      <c r="AP379" s="197"/>
      <c r="AQ379" s="197"/>
      <c r="AS379" s="430"/>
      <c r="AT379" s="430"/>
      <c r="AU379" s="430"/>
      <c r="AV379" s="434"/>
      <c r="AY379" s="431"/>
      <c r="AZ379" s="431"/>
    </row>
    <row r="380" spans="1:52" s="195" customFormat="1">
      <c r="A380" s="437"/>
      <c r="B380" s="438"/>
      <c r="C380" s="192"/>
      <c r="D380" s="192"/>
      <c r="E380" s="474"/>
      <c r="F380" s="474"/>
      <c r="G380" s="192"/>
      <c r="H380" s="192"/>
      <c r="I380" s="192"/>
      <c r="J380" s="192"/>
      <c r="K380" s="192"/>
      <c r="L380" s="193"/>
      <c r="M380" s="193"/>
      <c r="N380" s="193"/>
      <c r="O380" s="194"/>
      <c r="P380" s="193"/>
      <c r="Q380" s="194"/>
      <c r="S380" s="193"/>
      <c r="V380" s="193"/>
      <c r="Y380" s="196"/>
      <c r="AF380" s="197"/>
      <c r="AG380" s="197"/>
      <c r="AH380" s="197"/>
      <c r="AI380" s="197"/>
      <c r="AJ380" s="197"/>
      <c r="AK380" s="197"/>
      <c r="AL380" s="197"/>
      <c r="AM380" s="197"/>
      <c r="AN380" s="197"/>
      <c r="AO380" s="197"/>
      <c r="AP380" s="197"/>
      <c r="AQ380" s="197"/>
      <c r="AS380" s="430"/>
      <c r="AT380" s="430"/>
      <c r="AU380" s="430"/>
      <c r="AV380" s="434"/>
      <c r="AY380" s="431"/>
      <c r="AZ380" s="431"/>
    </row>
    <row r="381" spans="1:52" s="195" customFormat="1">
      <c r="A381" s="437"/>
      <c r="B381" s="438"/>
      <c r="C381" s="192"/>
      <c r="D381" s="192"/>
      <c r="E381" s="474"/>
      <c r="F381" s="474"/>
      <c r="G381" s="192"/>
      <c r="H381" s="192"/>
      <c r="I381" s="192"/>
      <c r="J381" s="192"/>
      <c r="K381" s="192"/>
      <c r="L381" s="193"/>
      <c r="M381" s="193"/>
      <c r="N381" s="193"/>
      <c r="O381" s="194"/>
      <c r="P381" s="193"/>
      <c r="Q381" s="194"/>
      <c r="S381" s="193"/>
      <c r="V381" s="193"/>
      <c r="Y381" s="196"/>
      <c r="AF381" s="197"/>
      <c r="AG381" s="197"/>
      <c r="AH381" s="197"/>
      <c r="AI381" s="197"/>
      <c r="AJ381" s="197"/>
      <c r="AK381" s="197"/>
      <c r="AL381" s="197"/>
      <c r="AM381" s="197"/>
      <c r="AN381" s="197"/>
      <c r="AO381" s="197"/>
      <c r="AP381" s="197"/>
      <c r="AQ381" s="197"/>
      <c r="AS381" s="430"/>
      <c r="AT381" s="430"/>
      <c r="AU381" s="430"/>
      <c r="AV381" s="434"/>
      <c r="AY381" s="431"/>
      <c r="AZ381" s="431"/>
    </row>
    <row r="382" spans="1:52" s="195" customFormat="1">
      <c r="A382" s="437"/>
      <c r="B382" s="438"/>
      <c r="C382" s="192"/>
      <c r="D382" s="192"/>
      <c r="E382" s="474"/>
      <c r="F382" s="474"/>
      <c r="G382" s="192"/>
      <c r="H382" s="192"/>
      <c r="I382" s="192"/>
      <c r="J382" s="192"/>
      <c r="K382" s="192"/>
      <c r="L382" s="193"/>
      <c r="M382" s="193"/>
      <c r="N382" s="193"/>
      <c r="O382" s="194"/>
      <c r="P382" s="193"/>
      <c r="Q382" s="194"/>
      <c r="S382" s="193"/>
      <c r="V382" s="193"/>
      <c r="Y382" s="196"/>
      <c r="AF382" s="197"/>
      <c r="AG382" s="197"/>
      <c r="AH382" s="197"/>
      <c r="AI382" s="197"/>
      <c r="AJ382" s="197"/>
      <c r="AK382" s="197"/>
      <c r="AL382" s="197"/>
      <c r="AM382" s="197"/>
      <c r="AN382" s="197"/>
      <c r="AO382" s="197"/>
      <c r="AP382" s="197"/>
      <c r="AQ382" s="197"/>
      <c r="AS382" s="430"/>
      <c r="AT382" s="430"/>
      <c r="AU382" s="430"/>
      <c r="AV382" s="434"/>
      <c r="AY382" s="431"/>
      <c r="AZ382" s="431"/>
    </row>
    <row r="383" spans="1:52" s="195" customFormat="1">
      <c r="A383" s="437"/>
      <c r="B383" s="438"/>
      <c r="C383" s="192"/>
      <c r="D383" s="192"/>
      <c r="E383" s="474"/>
      <c r="F383" s="474"/>
      <c r="G383" s="192"/>
      <c r="H383" s="192"/>
      <c r="I383" s="192"/>
      <c r="J383" s="192"/>
      <c r="K383" s="192"/>
      <c r="L383" s="193"/>
      <c r="M383" s="193"/>
      <c r="N383" s="193"/>
      <c r="O383" s="194"/>
      <c r="P383" s="193"/>
      <c r="Q383" s="194"/>
      <c r="S383" s="193"/>
      <c r="V383" s="193"/>
      <c r="Y383" s="196"/>
      <c r="AF383" s="197"/>
      <c r="AG383" s="197"/>
      <c r="AH383" s="197"/>
      <c r="AI383" s="197"/>
      <c r="AJ383" s="197"/>
      <c r="AK383" s="197"/>
      <c r="AL383" s="197"/>
      <c r="AM383" s="197"/>
      <c r="AN383" s="197"/>
      <c r="AO383" s="197"/>
      <c r="AP383" s="197"/>
      <c r="AQ383" s="197"/>
      <c r="AS383" s="430"/>
      <c r="AT383" s="430"/>
      <c r="AU383" s="430"/>
      <c r="AV383" s="434"/>
      <c r="AY383" s="431"/>
      <c r="AZ383" s="431"/>
    </row>
    <row r="384" spans="1:52" s="195" customFormat="1">
      <c r="A384" s="437"/>
      <c r="B384" s="438"/>
      <c r="C384" s="192"/>
      <c r="D384" s="192"/>
      <c r="E384" s="474"/>
      <c r="F384" s="474"/>
      <c r="G384" s="192"/>
      <c r="H384" s="192"/>
      <c r="I384" s="192"/>
      <c r="J384" s="192"/>
      <c r="K384" s="192"/>
      <c r="L384" s="193"/>
      <c r="M384" s="193"/>
      <c r="N384" s="193"/>
      <c r="O384" s="194"/>
      <c r="P384" s="193"/>
      <c r="Q384" s="194"/>
      <c r="S384" s="193"/>
      <c r="V384" s="193"/>
      <c r="Y384" s="196"/>
      <c r="AF384" s="197"/>
      <c r="AG384" s="197"/>
      <c r="AH384" s="197"/>
      <c r="AI384" s="197"/>
      <c r="AJ384" s="197"/>
      <c r="AK384" s="197"/>
      <c r="AL384" s="197"/>
      <c r="AM384" s="197"/>
      <c r="AN384" s="197"/>
      <c r="AO384" s="197"/>
      <c r="AP384" s="197"/>
      <c r="AQ384" s="197"/>
      <c r="AS384" s="430"/>
      <c r="AT384" s="430"/>
      <c r="AU384" s="430"/>
      <c r="AV384" s="434"/>
      <c r="AY384" s="431"/>
      <c r="AZ384" s="431"/>
    </row>
    <row r="385" spans="1:53" s="195" customFormat="1">
      <c r="A385" s="437"/>
      <c r="B385" s="438"/>
      <c r="C385" s="192"/>
      <c r="D385" s="192"/>
      <c r="E385" s="474"/>
      <c r="F385" s="474"/>
      <c r="G385" s="192"/>
      <c r="H385" s="192"/>
      <c r="I385" s="192"/>
      <c r="J385" s="192"/>
      <c r="K385" s="192"/>
      <c r="L385" s="193"/>
      <c r="M385" s="193"/>
      <c r="N385" s="193"/>
      <c r="O385" s="194"/>
      <c r="P385" s="193"/>
      <c r="Q385" s="194"/>
      <c r="S385" s="193"/>
      <c r="V385" s="193"/>
      <c r="Y385" s="196"/>
      <c r="AF385" s="197"/>
      <c r="AG385" s="197"/>
      <c r="AH385" s="197"/>
      <c r="AI385" s="197"/>
      <c r="AJ385" s="197"/>
      <c r="AK385" s="197"/>
      <c r="AL385" s="197"/>
      <c r="AM385" s="197"/>
      <c r="AN385" s="197"/>
      <c r="AO385" s="197"/>
      <c r="AP385" s="197"/>
      <c r="AQ385" s="197"/>
      <c r="AS385" s="430"/>
      <c r="AT385" s="430"/>
      <c r="AU385" s="430"/>
      <c r="AV385" s="434"/>
      <c r="AY385" s="431"/>
      <c r="AZ385" s="431"/>
    </row>
    <row r="386" spans="1:53" s="195" customFormat="1">
      <c r="A386" s="437"/>
      <c r="B386" s="438"/>
      <c r="C386" s="192"/>
      <c r="D386" s="192"/>
      <c r="E386" s="474"/>
      <c r="F386" s="474"/>
      <c r="G386" s="192"/>
      <c r="H386" s="192"/>
      <c r="I386" s="192"/>
      <c r="J386" s="192"/>
      <c r="K386" s="192"/>
      <c r="L386" s="193"/>
      <c r="M386" s="193"/>
      <c r="N386" s="193"/>
      <c r="O386" s="194"/>
      <c r="P386" s="193"/>
      <c r="Q386" s="194"/>
      <c r="S386" s="193"/>
      <c r="V386" s="193"/>
      <c r="Y386" s="196"/>
      <c r="AF386" s="197"/>
      <c r="AG386" s="197"/>
      <c r="AH386" s="197"/>
      <c r="AI386" s="197"/>
      <c r="AJ386" s="197"/>
      <c r="AK386" s="197"/>
      <c r="AL386" s="197"/>
      <c r="AM386" s="197"/>
      <c r="AN386" s="197"/>
      <c r="AO386" s="197"/>
      <c r="AP386" s="197"/>
      <c r="AQ386" s="197"/>
      <c r="AS386" s="430"/>
      <c r="AT386" s="430"/>
      <c r="AU386" s="430"/>
      <c r="AV386" s="434"/>
      <c r="AY386" s="431"/>
      <c r="AZ386" s="431"/>
    </row>
    <row r="387" spans="1:53" s="195" customFormat="1">
      <c r="A387" s="437"/>
      <c r="B387" s="438"/>
      <c r="C387" s="192"/>
      <c r="D387" s="192"/>
      <c r="E387" s="474"/>
      <c r="F387" s="474"/>
      <c r="G387" s="192"/>
      <c r="H387" s="192"/>
      <c r="I387" s="192"/>
      <c r="J387" s="192"/>
      <c r="K387" s="192"/>
      <c r="L387" s="193"/>
      <c r="M387" s="193"/>
      <c r="N387" s="193"/>
      <c r="O387" s="194"/>
      <c r="P387" s="193"/>
      <c r="Q387" s="194"/>
      <c r="S387" s="193"/>
      <c r="V387" s="193"/>
      <c r="Y387" s="196"/>
      <c r="AF387" s="197"/>
      <c r="AG387" s="197"/>
      <c r="AH387" s="197"/>
      <c r="AI387" s="197"/>
      <c r="AJ387" s="197"/>
      <c r="AK387" s="197"/>
      <c r="AL387" s="197"/>
      <c r="AM387" s="197"/>
      <c r="AN387" s="197"/>
      <c r="AO387" s="197"/>
      <c r="AP387" s="197"/>
      <c r="AQ387" s="197"/>
      <c r="AS387" s="430"/>
      <c r="AT387" s="430"/>
      <c r="AU387" s="430"/>
      <c r="AV387" s="434"/>
      <c r="AY387" s="431"/>
      <c r="AZ387" s="431"/>
    </row>
    <row r="388" spans="1:53" s="195" customFormat="1">
      <c r="A388" s="437"/>
      <c r="B388" s="438"/>
      <c r="C388" s="192"/>
      <c r="D388" s="192"/>
      <c r="E388" s="474"/>
      <c r="F388" s="474"/>
      <c r="G388" s="192"/>
      <c r="H388" s="192"/>
      <c r="I388" s="192"/>
      <c r="J388" s="192"/>
      <c r="K388" s="192"/>
      <c r="L388" s="193"/>
      <c r="M388" s="193"/>
      <c r="N388" s="193"/>
      <c r="O388" s="194"/>
      <c r="P388" s="193"/>
      <c r="Q388" s="194"/>
      <c r="S388" s="193"/>
      <c r="V388" s="193"/>
      <c r="Y388" s="196"/>
      <c r="AF388" s="197"/>
      <c r="AG388" s="197"/>
      <c r="AH388" s="197"/>
      <c r="AI388" s="197"/>
      <c r="AJ388" s="197"/>
      <c r="AK388" s="197"/>
      <c r="AL388" s="197"/>
      <c r="AM388" s="197"/>
      <c r="AN388" s="197"/>
      <c r="AO388" s="197"/>
      <c r="AP388" s="197"/>
      <c r="AQ388" s="197"/>
      <c r="AS388" s="430"/>
      <c r="AT388" s="430"/>
      <c r="AU388" s="430"/>
      <c r="AV388" s="434"/>
      <c r="AY388" s="431"/>
      <c r="AZ388" s="431"/>
    </row>
    <row r="389" spans="1:53" s="195" customFormat="1">
      <c r="A389" s="437"/>
      <c r="B389" s="438"/>
      <c r="C389" s="192"/>
      <c r="D389" s="192"/>
      <c r="E389" s="474"/>
      <c r="F389" s="474"/>
      <c r="G389" s="192"/>
      <c r="H389" s="192"/>
      <c r="I389" s="192"/>
      <c r="J389" s="192"/>
      <c r="K389" s="192"/>
      <c r="L389" s="193"/>
      <c r="M389" s="193"/>
      <c r="N389" s="193"/>
      <c r="O389" s="194"/>
      <c r="P389" s="193"/>
      <c r="Q389" s="194"/>
      <c r="S389" s="193"/>
      <c r="V389" s="193"/>
      <c r="Y389" s="196"/>
      <c r="AF389" s="197"/>
      <c r="AG389" s="197"/>
      <c r="AH389" s="197"/>
      <c r="AI389" s="197"/>
      <c r="AJ389" s="197"/>
      <c r="AK389" s="197"/>
      <c r="AL389" s="197"/>
      <c r="AM389" s="197"/>
      <c r="AN389" s="197"/>
      <c r="AO389" s="197"/>
      <c r="AP389" s="197"/>
      <c r="AQ389" s="197"/>
      <c r="AS389" s="430"/>
      <c r="AT389" s="430"/>
      <c r="AU389" s="430"/>
      <c r="AV389" s="434"/>
      <c r="AY389" s="431"/>
      <c r="AZ389" s="431"/>
    </row>
    <row r="390" spans="1:53" s="195" customFormat="1">
      <c r="A390" s="437"/>
      <c r="B390" s="438"/>
      <c r="C390" s="192"/>
      <c r="D390" s="192"/>
      <c r="E390" s="474"/>
      <c r="F390" s="474"/>
      <c r="G390" s="192"/>
      <c r="H390" s="192"/>
      <c r="I390" s="192"/>
      <c r="J390" s="192"/>
      <c r="K390" s="192"/>
      <c r="L390" s="193"/>
      <c r="M390" s="193"/>
      <c r="N390" s="193"/>
      <c r="O390" s="194"/>
      <c r="P390" s="193"/>
      <c r="Q390" s="194"/>
      <c r="S390" s="193"/>
      <c r="V390" s="193"/>
      <c r="Y390" s="196"/>
      <c r="AF390" s="197"/>
      <c r="AG390" s="197"/>
      <c r="AH390" s="197"/>
      <c r="AI390" s="197"/>
      <c r="AJ390" s="197"/>
      <c r="AK390" s="197"/>
      <c r="AL390" s="197"/>
      <c r="AM390" s="197"/>
      <c r="AN390" s="197"/>
      <c r="AO390" s="197"/>
      <c r="AP390" s="197"/>
      <c r="AQ390" s="197"/>
      <c r="AS390" s="430"/>
      <c r="AT390" s="430"/>
      <c r="AU390" s="430"/>
      <c r="AV390" s="434"/>
      <c r="AY390" s="431"/>
      <c r="AZ390" s="431"/>
    </row>
    <row r="391" spans="1:53" s="195" customFormat="1">
      <c r="A391" s="437"/>
      <c r="B391" s="438"/>
      <c r="C391" s="192"/>
      <c r="D391" s="192"/>
      <c r="E391" s="474"/>
      <c r="F391" s="474"/>
      <c r="G391" s="192"/>
      <c r="H391" s="192"/>
      <c r="I391" s="192"/>
      <c r="J391" s="192"/>
      <c r="K391" s="192"/>
      <c r="L391" s="193"/>
      <c r="M391" s="193"/>
      <c r="N391" s="193"/>
      <c r="O391" s="194"/>
      <c r="P391" s="193"/>
      <c r="Q391" s="194"/>
      <c r="S391" s="193"/>
      <c r="V391" s="193"/>
      <c r="Y391" s="196"/>
      <c r="AF391" s="197"/>
      <c r="AG391" s="197"/>
      <c r="AH391" s="197"/>
      <c r="AI391" s="197"/>
      <c r="AJ391" s="197"/>
      <c r="AK391" s="197"/>
      <c r="AL391" s="197"/>
      <c r="AM391" s="197"/>
      <c r="AN391" s="197"/>
      <c r="AO391" s="197"/>
      <c r="AP391" s="197"/>
      <c r="AQ391" s="197"/>
      <c r="AS391" s="430"/>
      <c r="AT391" s="430"/>
      <c r="AU391" s="430"/>
      <c r="AV391" s="434"/>
      <c r="AY391" s="431"/>
      <c r="AZ391" s="431"/>
    </row>
    <row r="392" spans="1:53" s="195" customFormat="1">
      <c r="A392" s="437"/>
      <c r="B392" s="438"/>
      <c r="C392" s="192"/>
      <c r="D392" s="192"/>
      <c r="E392" s="474"/>
      <c r="F392" s="474"/>
      <c r="G392" s="192"/>
      <c r="H392" s="192"/>
      <c r="I392" s="192"/>
      <c r="J392" s="192"/>
      <c r="K392" s="192"/>
      <c r="L392" s="193"/>
      <c r="M392" s="193"/>
      <c r="N392" s="193"/>
      <c r="O392" s="194"/>
      <c r="P392" s="193"/>
      <c r="Q392" s="194"/>
      <c r="S392" s="193"/>
      <c r="V392" s="193"/>
      <c r="Y392" s="196"/>
      <c r="AF392" s="197"/>
      <c r="AG392" s="197"/>
      <c r="AH392" s="197"/>
      <c r="AI392" s="197"/>
      <c r="AJ392" s="197"/>
      <c r="AK392" s="197"/>
      <c r="AL392" s="197"/>
      <c r="AM392" s="197"/>
      <c r="AN392" s="197"/>
      <c r="AO392" s="197"/>
      <c r="AP392" s="197"/>
      <c r="AQ392" s="197"/>
      <c r="AS392" s="430"/>
      <c r="AT392" s="430"/>
      <c r="AU392" s="430"/>
      <c r="AV392" s="434"/>
      <c r="AY392" s="431"/>
      <c r="AZ392" s="431"/>
    </row>
    <row r="393" spans="1:53" s="195" customFormat="1">
      <c r="A393" s="437"/>
      <c r="B393" s="438"/>
      <c r="C393" s="192"/>
      <c r="D393" s="192"/>
      <c r="E393" s="474"/>
      <c r="F393" s="474"/>
      <c r="G393" s="192"/>
      <c r="H393" s="192"/>
      <c r="I393" s="192"/>
      <c r="J393" s="192"/>
      <c r="K393" s="192"/>
      <c r="L393" s="193"/>
      <c r="M393" s="193"/>
      <c r="N393" s="193"/>
      <c r="O393" s="194"/>
      <c r="P393" s="193"/>
      <c r="Q393" s="194"/>
      <c r="S393" s="193"/>
      <c r="V393" s="193"/>
      <c r="Y393" s="196"/>
      <c r="AF393" s="197"/>
      <c r="AG393" s="197"/>
      <c r="AH393" s="197"/>
      <c r="AI393" s="197"/>
      <c r="AJ393" s="197"/>
      <c r="AK393" s="197"/>
      <c r="AL393" s="197"/>
      <c r="AM393" s="197"/>
      <c r="AN393" s="197"/>
      <c r="AO393" s="197"/>
      <c r="AP393" s="197"/>
      <c r="AQ393" s="197"/>
      <c r="AS393" s="430"/>
      <c r="AT393" s="430"/>
      <c r="AU393" s="430"/>
      <c r="AV393" s="434"/>
      <c r="AY393" s="431"/>
      <c r="AZ393" s="431"/>
    </row>
    <row r="394" spans="1:53" s="195" customFormat="1">
      <c r="A394" s="437"/>
      <c r="B394" s="438"/>
      <c r="C394" s="192"/>
      <c r="D394" s="192"/>
      <c r="E394" s="474"/>
      <c r="F394" s="474"/>
      <c r="G394" s="192"/>
      <c r="H394" s="192"/>
      <c r="I394" s="192"/>
      <c r="J394" s="192"/>
      <c r="K394" s="192"/>
      <c r="L394" s="193"/>
      <c r="M394" s="193"/>
      <c r="N394" s="193"/>
      <c r="O394" s="194"/>
      <c r="P394" s="193"/>
      <c r="Q394" s="194"/>
      <c r="S394" s="193"/>
      <c r="V394" s="193"/>
      <c r="Y394" s="196"/>
      <c r="AF394" s="197"/>
      <c r="AG394" s="197"/>
      <c r="AH394" s="197"/>
      <c r="AI394" s="197"/>
      <c r="AJ394" s="197"/>
      <c r="AK394" s="197"/>
      <c r="AL394" s="197"/>
      <c r="AM394" s="197"/>
      <c r="AN394" s="197"/>
      <c r="AO394" s="197"/>
      <c r="AP394" s="197"/>
      <c r="AQ394" s="197"/>
      <c r="AS394" s="430"/>
      <c r="AT394" s="430"/>
      <c r="AU394" s="430"/>
      <c r="AV394" s="434"/>
      <c r="AY394" s="431"/>
      <c r="AZ394" s="431"/>
    </row>
    <row r="395" spans="1:53" s="200" customFormat="1">
      <c r="A395" s="439"/>
      <c r="B395" s="440"/>
      <c r="C395" s="441"/>
      <c r="D395" s="441"/>
      <c r="E395" s="475"/>
      <c r="F395" s="475"/>
      <c r="G395" s="441"/>
      <c r="H395" s="441"/>
      <c r="I395" s="441"/>
      <c r="J395" s="441"/>
      <c r="K395" s="441"/>
      <c r="L395" s="442"/>
      <c r="M395" s="442"/>
      <c r="N395" s="442"/>
      <c r="O395" s="443"/>
      <c r="P395" s="442"/>
      <c r="Q395" s="443"/>
      <c r="R395" s="444"/>
      <c r="S395" s="442"/>
      <c r="T395" s="444"/>
      <c r="U395" s="444"/>
      <c r="V395" s="442"/>
      <c r="W395" s="444"/>
      <c r="X395" s="444"/>
      <c r="Y395" s="445"/>
      <c r="Z395" s="444"/>
      <c r="AA395" s="444"/>
      <c r="AB395" s="444"/>
      <c r="AC395" s="444"/>
      <c r="AD395" s="444"/>
      <c r="AE395" s="444"/>
      <c r="AF395" s="446"/>
      <c r="AG395" s="446"/>
      <c r="AH395" s="446"/>
      <c r="AI395" s="446"/>
      <c r="AJ395" s="446"/>
      <c r="AK395" s="446"/>
      <c r="AL395" s="446"/>
      <c r="AM395" s="446"/>
      <c r="AN395" s="446"/>
      <c r="AO395" s="446"/>
      <c r="AP395" s="446"/>
      <c r="AQ395" s="446"/>
      <c r="AR395" s="444"/>
      <c r="AS395" s="198"/>
      <c r="AT395" s="198"/>
      <c r="AU395" s="198"/>
      <c r="AV395" s="206"/>
      <c r="AY395" s="201"/>
      <c r="AZ395" s="201"/>
      <c r="BA395" s="195"/>
    </row>
    <row r="396" spans="1:53" s="200" customFormat="1">
      <c r="A396" s="447"/>
      <c r="B396" s="448"/>
      <c r="C396" s="449"/>
      <c r="D396" s="449"/>
      <c r="E396" s="476"/>
      <c r="F396" s="476"/>
      <c r="G396" s="449"/>
      <c r="H396" s="449"/>
      <c r="I396" s="449"/>
      <c r="J396" s="449"/>
      <c r="K396" s="449"/>
      <c r="L396" s="450"/>
      <c r="M396" s="450"/>
      <c r="N396" s="450"/>
      <c r="O396" s="451"/>
      <c r="P396" s="450"/>
      <c r="Q396" s="451"/>
      <c r="R396" s="452"/>
      <c r="S396" s="450"/>
      <c r="T396" s="452"/>
      <c r="U396" s="452"/>
      <c r="V396" s="450"/>
      <c r="W396" s="452"/>
      <c r="X396" s="452"/>
      <c r="Y396" s="453"/>
      <c r="Z396" s="452"/>
      <c r="AA396" s="452"/>
      <c r="AB396" s="452"/>
      <c r="AC396" s="452"/>
      <c r="AD396" s="452"/>
      <c r="AE396" s="452"/>
      <c r="AF396" s="454"/>
      <c r="AG396" s="454"/>
      <c r="AH396" s="454"/>
      <c r="AI396" s="454"/>
      <c r="AJ396" s="454"/>
      <c r="AK396" s="454"/>
      <c r="AL396" s="454"/>
      <c r="AM396" s="454"/>
      <c r="AN396" s="454"/>
      <c r="AO396" s="454"/>
      <c r="AP396" s="454"/>
      <c r="AQ396" s="454"/>
      <c r="AR396" s="452"/>
      <c r="AS396" s="198"/>
      <c r="AT396" s="198"/>
      <c r="AU396" s="198"/>
      <c r="AV396" s="206"/>
      <c r="AY396" s="201"/>
      <c r="AZ396" s="201"/>
      <c r="BA396" s="195"/>
    </row>
    <row r="397" spans="1:53" s="200" customFormat="1">
      <c r="A397" s="447"/>
      <c r="B397" s="448"/>
      <c r="C397" s="449"/>
      <c r="D397" s="449"/>
      <c r="E397" s="476"/>
      <c r="F397" s="476"/>
      <c r="G397" s="449"/>
      <c r="H397" s="449"/>
      <c r="I397" s="449"/>
      <c r="J397" s="449"/>
      <c r="K397" s="449"/>
      <c r="L397" s="450"/>
      <c r="M397" s="450"/>
      <c r="N397" s="450"/>
      <c r="O397" s="451"/>
      <c r="P397" s="450"/>
      <c r="Q397" s="451"/>
      <c r="R397" s="452"/>
      <c r="S397" s="450"/>
      <c r="T397" s="452"/>
      <c r="U397" s="452"/>
      <c r="V397" s="450"/>
      <c r="W397" s="452"/>
      <c r="X397" s="452"/>
      <c r="Y397" s="453"/>
      <c r="Z397" s="452"/>
      <c r="AA397" s="452"/>
      <c r="AB397" s="452"/>
      <c r="AC397" s="452"/>
      <c r="AD397" s="452"/>
      <c r="AE397" s="452"/>
      <c r="AF397" s="454"/>
      <c r="AG397" s="454"/>
      <c r="AH397" s="454"/>
      <c r="AI397" s="454"/>
      <c r="AJ397" s="454"/>
      <c r="AK397" s="454"/>
      <c r="AL397" s="454"/>
      <c r="AM397" s="454"/>
      <c r="AN397" s="454"/>
      <c r="AO397" s="454"/>
      <c r="AP397" s="454"/>
      <c r="AQ397" s="454"/>
      <c r="AR397" s="452"/>
      <c r="AS397" s="198"/>
      <c r="AT397" s="198"/>
      <c r="AU397" s="198"/>
      <c r="AV397" s="206"/>
      <c r="AY397" s="201"/>
      <c r="AZ397" s="201"/>
      <c r="BA397" s="195"/>
    </row>
    <row r="398" spans="1:53" s="200" customFormat="1">
      <c r="A398" s="447"/>
      <c r="B398" s="448"/>
      <c r="C398" s="449"/>
      <c r="D398" s="449"/>
      <c r="E398" s="476"/>
      <c r="F398" s="476"/>
      <c r="G398" s="449"/>
      <c r="H398" s="449"/>
      <c r="I398" s="449"/>
      <c r="J398" s="449"/>
      <c r="K398" s="449"/>
      <c r="L398" s="450"/>
      <c r="M398" s="450"/>
      <c r="N398" s="450"/>
      <c r="O398" s="451"/>
      <c r="P398" s="450"/>
      <c r="Q398" s="451"/>
      <c r="R398" s="452"/>
      <c r="S398" s="450"/>
      <c r="T398" s="452"/>
      <c r="U398" s="452"/>
      <c r="V398" s="450"/>
      <c r="W398" s="452"/>
      <c r="X398" s="452"/>
      <c r="Y398" s="453"/>
      <c r="Z398" s="452"/>
      <c r="AA398" s="452"/>
      <c r="AB398" s="452"/>
      <c r="AC398" s="452"/>
      <c r="AD398" s="452"/>
      <c r="AE398" s="452"/>
      <c r="AF398" s="454"/>
      <c r="AG398" s="454"/>
      <c r="AH398" s="454"/>
      <c r="AI398" s="454"/>
      <c r="AJ398" s="454"/>
      <c r="AK398" s="454"/>
      <c r="AL398" s="454"/>
      <c r="AM398" s="454"/>
      <c r="AN398" s="454"/>
      <c r="AO398" s="454"/>
      <c r="AP398" s="454"/>
      <c r="AQ398" s="454"/>
      <c r="AR398" s="452"/>
      <c r="AS398" s="198"/>
      <c r="AT398" s="198"/>
      <c r="AU398" s="198"/>
      <c r="AV398" s="206"/>
      <c r="AY398" s="201"/>
      <c r="AZ398" s="201"/>
      <c r="BA398" s="195"/>
    </row>
    <row r="399" spans="1:53" s="200" customFormat="1">
      <c r="A399" s="447"/>
      <c r="B399" s="448"/>
      <c r="C399" s="449"/>
      <c r="D399" s="449"/>
      <c r="E399" s="476"/>
      <c r="F399" s="476"/>
      <c r="G399" s="449"/>
      <c r="H399" s="449"/>
      <c r="I399" s="449"/>
      <c r="J399" s="449"/>
      <c r="K399" s="449"/>
      <c r="L399" s="450"/>
      <c r="M399" s="450"/>
      <c r="N399" s="450"/>
      <c r="O399" s="451"/>
      <c r="P399" s="450"/>
      <c r="Q399" s="451"/>
      <c r="R399" s="452"/>
      <c r="S399" s="450"/>
      <c r="T399" s="452"/>
      <c r="U399" s="452"/>
      <c r="V399" s="450"/>
      <c r="W399" s="452"/>
      <c r="X399" s="452"/>
      <c r="Y399" s="453"/>
      <c r="Z399" s="452"/>
      <c r="AA399" s="452"/>
      <c r="AB399" s="452"/>
      <c r="AC399" s="452"/>
      <c r="AD399" s="452"/>
      <c r="AE399" s="452"/>
      <c r="AF399" s="454"/>
      <c r="AG399" s="454"/>
      <c r="AH399" s="454"/>
      <c r="AI399" s="454"/>
      <c r="AJ399" s="454"/>
      <c r="AK399" s="454"/>
      <c r="AL399" s="454"/>
      <c r="AM399" s="454"/>
      <c r="AN399" s="454"/>
      <c r="AO399" s="454"/>
      <c r="AP399" s="454"/>
      <c r="AQ399" s="454"/>
      <c r="AR399" s="452"/>
      <c r="AS399" s="198"/>
      <c r="AT399" s="198"/>
      <c r="AU399" s="198"/>
      <c r="AV399" s="206"/>
      <c r="AY399" s="201"/>
      <c r="AZ399" s="201"/>
      <c r="BA399" s="195"/>
    </row>
    <row r="400" spans="1:53" s="200" customFormat="1">
      <c r="A400" s="447"/>
      <c r="B400" s="448"/>
      <c r="C400" s="449"/>
      <c r="D400" s="449"/>
      <c r="E400" s="476"/>
      <c r="F400" s="476"/>
      <c r="G400" s="449"/>
      <c r="H400" s="449"/>
      <c r="I400" s="449"/>
      <c r="J400" s="449"/>
      <c r="K400" s="449"/>
      <c r="L400" s="450"/>
      <c r="M400" s="450"/>
      <c r="N400" s="450"/>
      <c r="O400" s="451"/>
      <c r="P400" s="450"/>
      <c r="Q400" s="451"/>
      <c r="R400" s="452"/>
      <c r="S400" s="450"/>
      <c r="T400" s="452"/>
      <c r="U400" s="452"/>
      <c r="V400" s="450"/>
      <c r="W400" s="452"/>
      <c r="X400" s="452"/>
      <c r="Y400" s="453"/>
      <c r="Z400" s="452"/>
      <c r="AA400" s="452"/>
      <c r="AB400" s="452"/>
      <c r="AC400" s="452"/>
      <c r="AD400" s="452"/>
      <c r="AE400" s="452"/>
      <c r="AF400" s="454"/>
      <c r="AG400" s="454"/>
      <c r="AH400" s="454"/>
      <c r="AI400" s="454"/>
      <c r="AJ400" s="454"/>
      <c r="AK400" s="454"/>
      <c r="AL400" s="454"/>
      <c r="AM400" s="454"/>
      <c r="AN400" s="454"/>
      <c r="AO400" s="454"/>
      <c r="AP400" s="454"/>
      <c r="AQ400" s="454"/>
      <c r="AR400" s="452"/>
      <c r="AS400" s="198"/>
      <c r="AT400" s="198"/>
      <c r="AU400" s="198"/>
      <c r="AV400" s="206"/>
      <c r="AY400" s="201"/>
      <c r="AZ400" s="201"/>
      <c r="BA400" s="195"/>
    </row>
    <row r="401" spans="1:53" s="200" customFormat="1">
      <c r="A401" s="447"/>
      <c r="B401" s="448"/>
      <c r="C401" s="449"/>
      <c r="D401" s="449"/>
      <c r="E401" s="476"/>
      <c r="F401" s="476"/>
      <c r="G401" s="449"/>
      <c r="H401" s="449"/>
      <c r="I401" s="449"/>
      <c r="J401" s="449"/>
      <c r="K401" s="449"/>
      <c r="L401" s="450"/>
      <c r="M401" s="450"/>
      <c r="N401" s="450"/>
      <c r="O401" s="451"/>
      <c r="P401" s="450"/>
      <c r="Q401" s="451"/>
      <c r="R401" s="452"/>
      <c r="S401" s="450"/>
      <c r="T401" s="452"/>
      <c r="U401" s="452"/>
      <c r="V401" s="450"/>
      <c r="W401" s="452"/>
      <c r="X401" s="452"/>
      <c r="Y401" s="453"/>
      <c r="Z401" s="452"/>
      <c r="AA401" s="452"/>
      <c r="AB401" s="452"/>
      <c r="AC401" s="452"/>
      <c r="AD401" s="452"/>
      <c r="AE401" s="452"/>
      <c r="AF401" s="454"/>
      <c r="AG401" s="454"/>
      <c r="AH401" s="454"/>
      <c r="AI401" s="454"/>
      <c r="AJ401" s="454"/>
      <c r="AK401" s="454"/>
      <c r="AL401" s="454"/>
      <c r="AM401" s="454"/>
      <c r="AN401" s="454"/>
      <c r="AO401" s="454"/>
      <c r="AP401" s="454"/>
      <c r="AQ401" s="454"/>
      <c r="AR401" s="452"/>
      <c r="AS401" s="198"/>
      <c r="AT401" s="198"/>
      <c r="AU401" s="198"/>
      <c r="AV401" s="206"/>
      <c r="AY401" s="201"/>
      <c r="AZ401" s="201"/>
      <c r="BA401" s="195"/>
    </row>
    <row r="402" spans="1:53" s="200" customFormat="1">
      <c r="A402" s="447"/>
      <c r="B402" s="448"/>
      <c r="C402" s="449"/>
      <c r="D402" s="449"/>
      <c r="E402" s="476"/>
      <c r="F402" s="476"/>
      <c r="G402" s="449"/>
      <c r="H402" s="449"/>
      <c r="I402" s="449"/>
      <c r="J402" s="449"/>
      <c r="K402" s="449"/>
      <c r="L402" s="450"/>
      <c r="M402" s="450"/>
      <c r="N402" s="450"/>
      <c r="O402" s="451"/>
      <c r="P402" s="450"/>
      <c r="Q402" s="451"/>
      <c r="R402" s="452"/>
      <c r="S402" s="450"/>
      <c r="T402" s="452"/>
      <c r="U402" s="452"/>
      <c r="V402" s="450"/>
      <c r="W402" s="452"/>
      <c r="X402" s="452"/>
      <c r="Y402" s="453"/>
      <c r="Z402" s="452"/>
      <c r="AA402" s="452"/>
      <c r="AB402" s="452"/>
      <c r="AC402" s="452"/>
      <c r="AD402" s="452"/>
      <c r="AE402" s="452"/>
      <c r="AF402" s="454"/>
      <c r="AG402" s="454"/>
      <c r="AH402" s="454"/>
      <c r="AI402" s="454"/>
      <c r="AJ402" s="454"/>
      <c r="AK402" s="454"/>
      <c r="AL402" s="454"/>
      <c r="AM402" s="454"/>
      <c r="AN402" s="454"/>
      <c r="AO402" s="454"/>
      <c r="AP402" s="454"/>
      <c r="AQ402" s="454"/>
      <c r="AR402" s="452"/>
      <c r="AS402" s="198"/>
      <c r="AT402" s="198"/>
      <c r="AU402" s="198"/>
      <c r="AV402" s="206"/>
      <c r="AY402" s="201"/>
      <c r="AZ402" s="201"/>
      <c r="BA402" s="195"/>
    </row>
    <row r="403" spans="1:53" s="200" customFormat="1">
      <c r="A403" s="447"/>
      <c r="B403" s="448"/>
      <c r="C403" s="449"/>
      <c r="D403" s="449"/>
      <c r="E403" s="476"/>
      <c r="F403" s="476"/>
      <c r="G403" s="449"/>
      <c r="H403" s="449"/>
      <c r="I403" s="449"/>
      <c r="J403" s="449"/>
      <c r="K403" s="449"/>
      <c r="L403" s="450"/>
      <c r="M403" s="450"/>
      <c r="N403" s="450"/>
      <c r="O403" s="451"/>
      <c r="P403" s="450"/>
      <c r="Q403" s="451"/>
      <c r="R403" s="452"/>
      <c r="S403" s="450"/>
      <c r="T403" s="452"/>
      <c r="U403" s="452"/>
      <c r="V403" s="450"/>
      <c r="W403" s="452"/>
      <c r="X403" s="452"/>
      <c r="Y403" s="453"/>
      <c r="Z403" s="452"/>
      <c r="AA403" s="452"/>
      <c r="AB403" s="452"/>
      <c r="AC403" s="452"/>
      <c r="AD403" s="452"/>
      <c r="AE403" s="452"/>
      <c r="AF403" s="454"/>
      <c r="AG403" s="454"/>
      <c r="AH403" s="454"/>
      <c r="AI403" s="454"/>
      <c r="AJ403" s="454"/>
      <c r="AK403" s="454"/>
      <c r="AL403" s="454"/>
      <c r="AM403" s="454"/>
      <c r="AN403" s="454"/>
      <c r="AO403" s="454"/>
      <c r="AP403" s="454"/>
      <c r="AQ403" s="454"/>
      <c r="AR403" s="452"/>
      <c r="AS403" s="198"/>
      <c r="AT403" s="198"/>
      <c r="AU403" s="198"/>
      <c r="AV403" s="206"/>
      <c r="AY403" s="201"/>
      <c r="AZ403" s="201"/>
      <c r="BA403" s="195"/>
    </row>
    <row r="404" spans="1:53" s="200" customFormat="1">
      <c r="A404" s="447"/>
      <c r="B404" s="448"/>
      <c r="C404" s="449"/>
      <c r="D404" s="449"/>
      <c r="E404" s="476"/>
      <c r="F404" s="476"/>
      <c r="G404" s="449"/>
      <c r="H404" s="449"/>
      <c r="I404" s="449"/>
      <c r="J404" s="449"/>
      <c r="K404" s="449"/>
      <c r="L404" s="450"/>
      <c r="M404" s="450"/>
      <c r="N404" s="450"/>
      <c r="O404" s="451"/>
      <c r="P404" s="450"/>
      <c r="Q404" s="451"/>
      <c r="R404" s="452"/>
      <c r="S404" s="450"/>
      <c r="T404" s="452"/>
      <c r="U404" s="452"/>
      <c r="V404" s="450"/>
      <c r="W404" s="452"/>
      <c r="X404" s="452"/>
      <c r="Y404" s="453"/>
      <c r="Z404" s="452"/>
      <c r="AA404" s="452"/>
      <c r="AB404" s="452"/>
      <c r="AC404" s="452"/>
      <c r="AD404" s="452"/>
      <c r="AE404" s="452"/>
      <c r="AF404" s="454"/>
      <c r="AG404" s="454"/>
      <c r="AH404" s="454"/>
      <c r="AI404" s="454"/>
      <c r="AJ404" s="454"/>
      <c r="AK404" s="454"/>
      <c r="AL404" s="454"/>
      <c r="AM404" s="454"/>
      <c r="AN404" s="454"/>
      <c r="AO404" s="454"/>
      <c r="AP404" s="454"/>
      <c r="AQ404" s="454"/>
      <c r="AR404" s="452"/>
      <c r="AS404" s="198"/>
      <c r="AT404" s="198"/>
      <c r="AU404" s="198"/>
      <c r="AV404" s="206"/>
      <c r="AY404" s="201"/>
      <c r="AZ404" s="201"/>
      <c r="BA404" s="195"/>
    </row>
    <row r="405" spans="1:53" s="200" customFormat="1">
      <c r="A405" s="447"/>
      <c r="B405" s="448"/>
      <c r="C405" s="449"/>
      <c r="D405" s="449"/>
      <c r="E405" s="476"/>
      <c r="F405" s="476"/>
      <c r="G405" s="449"/>
      <c r="H405" s="449"/>
      <c r="I405" s="449"/>
      <c r="J405" s="449"/>
      <c r="K405" s="449"/>
      <c r="L405" s="450"/>
      <c r="M405" s="450"/>
      <c r="N405" s="450"/>
      <c r="O405" s="451"/>
      <c r="P405" s="450"/>
      <c r="Q405" s="451"/>
      <c r="R405" s="452"/>
      <c r="S405" s="450"/>
      <c r="T405" s="452"/>
      <c r="U405" s="452"/>
      <c r="V405" s="450"/>
      <c r="W405" s="452"/>
      <c r="X405" s="452"/>
      <c r="Y405" s="453"/>
      <c r="Z405" s="452"/>
      <c r="AA405" s="452"/>
      <c r="AB405" s="452"/>
      <c r="AC405" s="452"/>
      <c r="AD405" s="452"/>
      <c r="AE405" s="452"/>
      <c r="AF405" s="454"/>
      <c r="AG405" s="454"/>
      <c r="AH405" s="454"/>
      <c r="AI405" s="454"/>
      <c r="AJ405" s="454"/>
      <c r="AK405" s="454"/>
      <c r="AL405" s="454"/>
      <c r="AM405" s="454"/>
      <c r="AN405" s="454"/>
      <c r="AO405" s="454"/>
      <c r="AP405" s="454"/>
      <c r="AQ405" s="454"/>
      <c r="AR405" s="452"/>
      <c r="AS405" s="198"/>
      <c r="AT405" s="198"/>
      <c r="AU405" s="198"/>
      <c r="AV405" s="206"/>
      <c r="AY405" s="201"/>
      <c r="AZ405" s="201"/>
      <c r="BA405" s="195"/>
    </row>
    <row r="406" spans="1:53" s="200" customFormat="1">
      <c r="A406" s="447"/>
      <c r="B406" s="448"/>
      <c r="C406" s="449"/>
      <c r="D406" s="449"/>
      <c r="E406" s="476"/>
      <c r="F406" s="476"/>
      <c r="G406" s="449"/>
      <c r="H406" s="449"/>
      <c r="I406" s="449"/>
      <c r="J406" s="449"/>
      <c r="K406" s="449"/>
      <c r="L406" s="450"/>
      <c r="M406" s="450"/>
      <c r="N406" s="450"/>
      <c r="O406" s="451"/>
      <c r="P406" s="450"/>
      <c r="Q406" s="451"/>
      <c r="R406" s="452"/>
      <c r="S406" s="450"/>
      <c r="T406" s="452"/>
      <c r="U406" s="452"/>
      <c r="V406" s="450"/>
      <c r="W406" s="452"/>
      <c r="X406" s="452"/>
      <c r="Y406" s="453"/>
      <c r="Z406" s="452"/>
      <c r="AA406" s="452"/>
      <c r="AB406" s="452"/>
      <c r="AC406" s="452"/>
      <c r="AD406" s="452"/>
      <c r="AE406" s="452"/>
      <c r="AF406" s="454"/>
      <c r="AG406" s="454"/>
      <c r="AH406" s="454"/>
      <c r="AI406" s="454"/>
      <c r="AJ406" s="454"/>
      <c r="AK406" s="454"/>
      <c r="AL406" s="454"/>
      <c r="AM406" s="454"/>
      <c r="AN406" s="454"/>
      <c r="AO406" s="454"/>
      <c r="AP406" s="454"/>
      <c r="AQ406" s="454"/>
      <c r="AR406" s="452"/>
      <c r="AS406" s="198"/>
      <c r="AT406" s="198"/>
      <c r="AU406" s="198"/>
      <c r="AV406" s="206"/>
      <c r="AY406" s="201"/>
      <c r="AZ406" s="201"/>
      <c r="BA406" s="195"/>
    </row>
    <row r="407" spans="1:53" s="200" customFormat="1">
      <c r="A407" s="447"/>
      <c r="B407" s="448"/>
      <c r="C407" s="449"/>
      <c r="D407" s="449"/>
      <c r="E407" s="476"/>
      <c r="F407" s="476"/>
      <c r="G407" s="449"/>
      <c r="H407" s="449"/>
      <c r="I407" s="449"/>
      <c r="J407" s="449"/>
      <c r="K407" s="449"/>
      <c r="L407" s="450"/>
      <c r="M407" s="450"/>
      <c r="N407" s="450"/>
      <c r="O407" s="451"/>
      <c r="P407" s="450"/>
      <c r="Q407" s="451"/>
      <c r="R407" s="452"/>
      <c r="S407" s="450"/>
      <c r="T407" s="452"/>
      <c r="U407" s="452"/>
      <c r="V407" s="450"/>
      <c r="W407" s="452"/>
      <c r="X407" s="452"/>
      <c r="Y407" s="453"/>
      <c r="Z407" s="452"/>
      <c r="AA407" s="452"/>
      <c r="AB407" s="452"/>
      <c r="AC407" s="452"/>
      <c r="AD407" s="452"/>
      <c r="AE407" s="452"/>
      <c r="AF407" s="454"/>
      <c r="AG407" s="454"/>
      <c r="AH407" s="454"/>
      <c r="AI407" s="454"/>
      <c r="AJ407" s="454"/>
      <c r="AK407" s="454"/>
      <c r="AL407" s="454"/>
      <c r="AM407" s="454"/>
      <c r="AN407" s="454"/>
      <c r="AO407" s="454"/>
      <c r="AP407" s="454"/>
      <c r="AQ407" s="454"/>
      <c r="AR407" s="452"/>
      <c r="AS407" s="198"/>
      <c r="AT407" s="198"/>
      <c r="AU407" s="198"/>
      <c r="AV407" s="206"/>
      <c r="AY407" s="201"/>
      <c r="AZ407" s="201"/>
      <c r="BA407" s="195"/>
    </row>
    <row r="408" spans="1:53" s="200" customFormat="1">
      <c r="A408" s="447"/>
      <c r="B408" s="448"/>
      <c r="C408" s="449"/>
      <c r="D408" s="449"/>
      <c r="E408" s="476"/>
      <c r="F408" s="476"/>
      <c r="G408" s="449"/>
      <c r="H408" s="449"/>
      <c r="I408" s="449"/>
      <c r="J408" s="449"/>
      <c r="K408" s="449"/>
      <c r="L408" s="450"/>
      <c r="M408" s="450"/>
      <c r="N408" s="450"/>
      <c r="O408" s="451"/>
      <c r="P408" s="450"/>
      <c r="Q408" s="451"/>
      <c r="R408" s="452"/>
      <c r="S408" s="450"/>
      <c r="T408" s="452"/>
      <c r="U408" s="452"/>
      <c r="V408" s="450"/>
      <c r="W408" s="452"/>
      <c r="X408" s="452"/>
      <c r="Y408" s="453"/>
      <c r="Z408" s="452"/>
      <c r="AA408" s="452"/>
      <c r="AB408" s="452"/>
      <c r="AC408" s="452"/>
      <c r="AD408" s="452"/>
      <c r="AE408" s="452"/>
      <c r="AF408" s="454"/>
      <c r="AG408" s="454"/>
      <c r="AH408" s="454"/>
      <c r="AI408" s="454"/>
      <c r="AJ408" s="454"/>
      <c r="AK408" s="454"/>
      <c r="AL408" s="454"/>
      <c r="AM408" s="454"/>
      <c r="AN408" s="454"/>
      <c r="AO408" s="454"/>
      <c r="AP408" s="454"/>
      <c r="AQ408" s="454"/>
      <c r="AR408" s="452"/>
      <c r="AS408" s="198"/>
      <c r="AT408" s="198"/>
      <c r="AU408" s="198"/>
      <c r="AV408" s="206"/>
      <c r="AY408" s="201"/>
      <c r="AZ408" s="201"/>
      <c r="BA408" s="195"/>
    </row>
    <row r="409" spans="1:53" s="200" customFormat="1">
      <c r="A409" s="447"/>
      <c r="B409" s="448"/>
      <c r="C409" s="449"/>
      <c r="D409" s="449"/>
      <c r="E409" s="476"/>
      <c r="F409" s="476"/>
      <c r="G409" s="449"/>
      <c r="H409" s="449"/>
      <c r="I409" s="449"/>
      <c r="J409" s="449"/>
      <c r="K409" s="449"/>
      <c r="L409" s="450"/>
      <c r="M409" s="450"/>
      <c r="N409" s="450"/>
      <c r="O409" s="451"/>
      <c r="P409" s="450"/>
      <c r="Q409" s="451"/>
      <c r="R409" s="452"/>
      <c r="S409" s="450"/>
      <c r="T409" s="452"/>
      <c r="U409" s="452"/>
      <c r="V409" s="450"/>
      <c r="W409" s="452"/>
      <c r="X409" s="452"/>
      <c r="Y409" s="453"/>
      <c r="Z409" s="452"/>
      <c r="AA409" s="452"/>
      <c r="AB409" s="452"/>
      <c r="AC409" s="452"/>
      <c r="AD409" s="452"/>
      <c r="AE409" s="452"/>
      <c r="AF409" s="454"/>
      <c r="AG409" s="454"/>
      <c r="AH409" s="454"/>
      <c r="AI409" s="454"/>
      <c r="AJ409" s="454"/>
      <c r="AK409" s="454"/>
      <c r="AL409" s="454"/>
      <c r="AM409" s="454"/>
      <c r="AN409" s="454"/>
      <c r="AO409" s="454"/>
      <c r="AP409" s="454"/>
      <c r="AQ409" s="454"/>
      <c r="AR409" s="452"/>
      <c r="AS409" s="198"/>
      <c r="AT409" s="198"/>
      <c r="AU409" s="198"/>
      <c r="AV409" s="206"/>
      <c r="AY409" s="201"/>
      <c r="AZ409" s="201"/>
      <c r="BA409" s="195"/>
    </row>
    <row r="410" spans="1:53" s="200" customFormat="1">
      <c r="A410" s="447"/>
      <c r="B410" s="448"/>
      <c r="C410" s="449"/>
      <c r="D410" s="449"/>
      <c r="E410" s="476"/>
      <c r="F410" s="476"/>
      <c r="G410" s="449"/>
      <c r="H410" s="449"/>
      <c r="I410" s="449"/>
      <c r="J410" s="449"/>
      <c r="K410" s="449"/>
      <c r="L410" s="450"/>
      <c r="M410" s="450"/>
      <c r="N410" s="450"/>
      <c r="O410" s="451"/>
      <c r="P410" s="450"/>
      <c r="Q410" s="451"/>
      <c r="R410" s="452"/>
      <c r="S410" s="450"/>
      <c r="T410" s="452"/>
      <c r="U410" s="452"/>
      <c r="V410" s="450"/>
      <c r="W410" s="452"/>
      <c r="X410" s="452"/>
      <c r="Y410" s="453"/>
      <c r="Z410" s="452"/>
      <c r="AA410" s="452"/>
      <c r="AB410" s="452"/>
      <c r="AC410" s="452"/>
      <c r="AD410" s="452"/>
      <c r="AE410" s="452"/>
      <c r="AF410" s="454"/>
      <c r="AG410" s="454"/>
      <c r="AH410" s="454"/>
      <c r="AI410" s="454"/>
      <c r="AJ410" s="454"/>
      <c r="AK410" s="454"/>
      <c r="AL410" s="454"/>
      <c r="AM410" s="454"/>
      <c r="AN410" s="454"/>
      <c r="AO410" s="454"/>
      <c r="AP410" s="454"/>
      <c r="AQ410" s="454"/>
      <c r="AR410" s="452"/>
      <c r="AS410" s="198"/>
      <c r="AT410" s="198"/>
      <c r="AU410" s="198"/>
      <c r="AV410" s="206"/>
      <c r="AY410" s="201"/>
      <c r="AZ410" s="201"/>
      <c r="BA410" s="195"/>
    </row>
    <row r="411" spans="1:53" s="200" customFormat="1">
      <c r="A411" s="447"/>
      <c r="B411" s="448"/>
      <c r="C411" s="449"/>
      <c r="D411" s="449"/>
      <c r="E411" s="476"/>
      <c r="F411" s="476"/>
      <c r="G411" s="449"/>
      <c r="H411" s="449"/>
      <c r="I411" s="449"/>
      <c r="J411" s="449"/>
      <c r="K411" s="449"/>
      <c r="L411" s="450"/>
      <c r="M411" s="450"/>
      <c r="N411" s="450"/>
      <c r="O411" s="451"/>
      <c r="P411" s="450"/>
      <c r="Q411" s="451"/>
      <c r="R411" s="452"/>
      <c r="S411" s="450"/>
      <c r="T411" s="452"/>
      <c r="U411" s="452"/>
      <c r="V411" s="450"/>
      <c r="W411" s="452"/>
      <c r="X411" s="452"/>
      <c r="Y411" s="453"/>
      <c r="Z411" s="452"/>
      <c r="AA411" s="452"/>
      <c r="AB411" s="452"/>
      <c r="AC411" s="452"/>
      <c r="AD411" s="452"/>
      <c r="AE411" s="452"/>
      <c r="AF411" s="454"/>
      <c r="AG411" s="454"/>
      <c r="AH411" s="454"/>
      <c r="AI411" s="454"/>
      <c r="AJ411" s="454"/>
      <c r="AK411" s="454"/>
      <c r="AL411" s="454"/>
      <c r="AM411" s="454"/>
      <c r="AN411" s="454"/>
      <c r="AO411" s="454"/>
      <c r="AP411" s="454"/>
      <c r="AQ411" s="454"/>
      <c r="AR411" s="452"/>
      <c r="AS411" s="198"/>
      <c r="AT411" s="198"/>
      <c r="AU411" s="198"/>
      <c r="AV411" s="206"/>
      <c r="AY411" s="201"/>
      <c r="AZ411" s="201"/>
      <c r="BA411" s="195"/>
    </row>
    <row r="412" spans="1:53" s="200" customFormat="1">
      <c r="A412" s="447"/>
      <c r="B412" s="448"/>
      <c r="C412" s="449"/>
      <c r="D412" s="449"/>
      <c r="E412" s="476"/>
      <c r="F412" s="476"/>
      <c r="G412" s="449"/>
      <c r="H412" s="449"/>
      <c r="I412" s="449"/>
      <c r="J412" s="449"/>
      <c r="K412" s="449"/>
      <c r="L412" s="450"/>
      <c r="M412" s="450"/>
      <c r="N412" s="450"/>
      <c r="O412" s="451"/>
      <c r="P412" s="450"/>
      <c r="Q412" s="451"/>
      <c r="R412" s="452"/>
      <c r="S412" s="450"/>
      <c r="T412" s="452"/>
      <c r="U412" s="452"/>
      <c r="V412" s="450"/>
      <c r="W412" s="452"/>
      <c r="X412" s="452"/>
      <c r="Y412" s="453"/>
      <c r="Z412" s="452"/>
      <c r="AA412" s="452"/>
      <c r="AB412" s="452"/>
      <c r="AC412" s="452"/>
      <c r="AD412" s="452"/>
      <c r="AE412" s="452"/>
      <c r="AF412" s="454"/>
      <c r="AG412" s="454"/>
      <c r="AH412" s="454"/>
      <c r="AI412" s="454"/>
      <c r="AJ412" s="454"/>
      <c r="AK412" s="454"/>
      <c r="AL412" s="454"/>
      <c r="AM412" s="454"/>
      <c r="AN412" s="454"/>
      <c r="AO412" s="454"/>
      <c r="AP412" s="454"/>
      <c r="AQ412" s="454"/>
      <c r="AR412" s="452"/>
      <c r="AS412" s="198"/>
      <c r="AT412" s="198"/>
      <c r="AU412" s="198"/>
      <c r="AV412" s="206"/>
      <c r="AY412" s="201"/>
      <c r="AZ412" s="201"/>
      <c r="BA412" s="195"/>
    </row>
    <row r="413" spans="1:53" s="200" customFormat="1">
      <c r="A413" s="447"/>
      <c r="B413" s="448"/>
      <c r="C413" s="449"/>
      <c r="D413" s="449"/>
      <c r="E413" s="476"/>
      <c r="F413" s="476"/>
      <c r="G413" s="449"/>
      <c r="H413" s="449"/>
      <c r="I413" s="449"/>
      <c r="J413" s="449"/>
      <c r="K413" s="449"/>
      <c r="L413" s="450"/>
      <c r="M413" s="450"/>
      <c r="N413" s="450"/>
      <c r="O413" s="451"/>
      <c r="P413" s="450"/>
      <c r="Q413" s="451"/>
      <c r="R413" s="452"/>
      <c r="S413" s="450"/>
      <c r="T413" s="452"/>
      <c r="U413" s="452"/>
      <c r="V413" s="450"/>
      <c r="W413" s="452"/>
      <c r="X413" s="452"/>
      <c r="Y413" s="453"/>
      <c r="Z413" s="452"/>
      <c r="AA413" s="452"/>
      <c r="AB413" s="452"/>
      <c r="AC413" s="452"/>
      <c r="AD413" s="452"/>
      <c r="AE413" s="452"/>
      <c r="AF413" s="454"/>
      <c r="AG413" s="454"/>
      <c r="AH413" s="454"/>
      <c r="AI413" s="454"/>
      <c r="AJ413" s="454"/>
      <c r="AK413" s="454"/>
      <c r="AL413" s="454"/>
      <c r="AM413" s="454"/>
      <c r="AN413" s="454"/>
      <c r="AO413" s="454"/>
      <c r="AP413" s="454"/>
      <c r="AQ413" s="454"/>
      <c r="AR413" s="452"/>
      <c r="AS413" s="198"/>
      <c r="AT413" s="198"/>
      <c r="AU413" s="198"/>
      <c r="AV413" s="206"/>
      <c r="AY413" s="201"/>
      <c r="AZ413" s="201"/>
      <c r="BA413" s="195"/>
    </row>
    <row r="414" spans="1:53" s="200" customFormat="1">
      <c r="A414" s="447"/>
      <c r="B414" s="448"/>
      <c r="C414" s="449"/>
      <c r="D414" s="449"/>
      <c r="E414" s="476"/>
      <c r="F414" s="476"/>
      <c r="G414" s="449"/>
      <c r="H414" s="449"/>
      <c r="I414" s="449"/>
      <c r="J414" s="449"/>
      <c r="K414" s="449"/>
      <c r="L414" s="450"/>
      <c r="M414" s="450"/>
      <c r="N414" s="450"/>
      <c r="O414" s="451"/>
      <c r="P414" s="450"/>
      <c r="Q414" s="451"/>
      <c r="R414" s="452"/>
      <c r="S414" s="450"/>
      <c r="T414" s="452"/>
      <c r="U414" s="452"/>
      <c r="V414" s="450"/>
      <c r="W414" s="452"/>
      <c r="X414" s="452"/>
      <c r="Y414" s="453"/>
      <c r="Z414" s="452"/>
      <c r="AA414" s="452"/>
      <c r="AB414" s="452"/>
      <c r="AC414" s="452"/>
      <c r="AD414" s="452"/>
      <c r="AE414" s="452"/>
      <c r="AF414" s="454"/>
      <c r="AG414" s="454"/>
      <c r="AH414" s="454"/>
      <c r="AI414" s="454"/>
      <c r="AJ414" s="454"/>
      <c r="AK414" s="454"/>
      <c r="AL414" s="454"/>
      <c r="AM414" s="454"/>
      <c r="AN414" s="454"/>
      <c r="AO414" s="454"/>
      <c r="AP414" s="454"/>
      <c r="AQ414" s="454"/>
      <c r="AR414" s="452"/>
      <c r="AS414" s="198"/>
      <c r="AT414" s="198"/>
      <c r="AU414" s="198"/>
      <c r="AV414" s="206"/>
      <c r="AY414" s="201"/>
      <c r="AZ414" s="201"/>
      <c r="BA414" s="195"/>
    </row>
    <row r="415" spans="1:53" s="200" customFormat="1">
      <c r="A415" s="447"/>
      <c r="B415" s="448"/>
      <c r="C415" s="449"/>
      <c r="D415" s="449"/>
      <c r="E415" s="476"/>
      <c r="F415" s="476"/>
      <c r="G415" s="449"/>
      <c r="H415" s="449"/>
      <c r="I415" s="449"/>
      <c r="J415" s="449"/>
      <c r="K415" s="449"/>
      <c r="L415" s="450"/>
      <c r="M415" s="450"/>
      <c r="N415" s="450"/>
      <c r="O415" s="451"/>
      <c r="P415" s="450"/>
      <c r="Q415" s="451"/>
      <c r="R415" s="452"/>
      <c r="S415" s="450"/>
      <c r="T415" s="452"/>
      <c r="U415" s="452"/>
      <c r="V415" s="450"/>
      <c r="W415" s="452"/>
      <c r="X415" s="452"/>
      <c r="Y415" s="453"/>
      <c r="Z415" s="452"/>
      <c r="AA415" s="452"/>
      <c r="AB415" s="452"/>
      <c r="AC415" s="452"/>
      <c r="AD415" s="452"/>
      <c r="AE415" s="452"/>
      <c r="AF415" s="454"/>
      <c r="AG415" s="454"/>
      <c r="AH415" s="454"/>
      <c r="AI415" s="454"/>
      <c r="AJ415" s="454"/>
      <c r="AK415" s="454"/>
      <c r="AL415" s="454"/>
      <c r="AM415" s="454"/>
      <c r="AN415" s="454"/>
      <c r="AO415" s="454"/>
      <c r="AP415" s="454"/>
      <c r="AQ415" s="454"/>
      <c r="AR415" s="452"/>
      <c r="AS415" s="198"/>
      <c r="AT415" s="198"/>
      <c r="AU415" s="198"/>
      <c r="AV415" s="206"/>
      <c r="AY415" s="201"/>
      <c r="AZ415" s="201"/>
      <c r="BA415" s="195"/>
    </row>
    <row r="416" spans="1:53" s="200" customFormat="1">
      <c r="A416" s="447"/>
      <c r="B416" s="448"/>
      <c r="C416" s="449"/>
      <c r="D416" s="449"/>
      <c r="E416" s="476"/>
      <c r="F416" s="476"/>
      <c r="G416" s="449"/>
      <c r="H416" s="449"/>
      <c r="I416" s="449"/>
      <c r="J416" s="449"/>
      <c r="K416" s="449"/>
      <c r="L416" s="450"/>
      <c r="M416" s="450"/>
      <c r="N416" s="450"/>
      <c r="O416" s="451"/>
      <c r="P416" s="450"/>
      <c r="Q416" s="451"/>
      <c r="R416" s="452"/>
      <c r="S416" s="450"/>
      <c r="T416" s="452"/>
      <c r="U416" s="452"/>
      <c r="V416" s="450"/>
      <c r="W416" s="452"/>
      <c r="X416" s="452"/>
      <c r="Y416" s="453"/>
      <c r="Z416" s="452"/>
      <c r="AA416" s="452"/>
      <c r="AB416" s="452"/>
      <c r="AC416" s="452"/>
      <c r="AD416" s="452"/>
      <c r="AE416" s="452"/>
      <c r="AF416" s="454"/>
      <c r="AG416" s="454"/>
      <c r="AH416" s="454"/>
      <c r="AI416" s="454"/>
      <c r="AJ416" s="454"/>
      <c r="AK416" s="454"/>
      <c r="AL416" s="454"/>
      <c r="AM416" s="454"/>
      <c r="AN416" s="454"/>
      <c r="AO416" s="454"/>
      <c r="AP416" s="454"/>
      <c r="AQ416" s="454"/>
      <c r="AR416" s="452"/>
      <c r="AS416" s="198"/>
      <c r="AT416" s="198"/>
      <c r="AU416" s="198"/>
      <c r="AV416" s="206"/>
      <c r="AY416" s="201"/>
      <c r="AZ416" s="201"/>
      <c r="BA416" s="195"/>
    </row>
    <row r="417" spans="1:53" s="200" customFormat="1">
      <c r="A417" s="447"/>
      <c r="B417" s="448"/>
      <c r="C417" s="449"/>
      <c r="D417" s="449"/>
      <c r="E417" s="476"/>
      <c r="F417" s="476"/>
      <c r="G417" s="449"/>
      <c r="H417" s="449"/>
      <c r="I417" s="449"/>
      <c r="J417" s="449"/>
      <c r="K417" s="449"/>
      <c r="L417" s="450"/>
      <c r="M417" s="450"/>
      <c r="N417" s="450"/>
      <c r="O417" s="451"/>
      <c r="P417" s="450"/>
      <c r="Q417" s="451"/>
      <c r="R417" s="452"/>
      <c r="S417" s="450"/>
      <c r="T417" s="452"/>
      <c r="U417" s="452"/>
      <c r="V417" s="450"/>
      <c r="W417" s="452"/>
      <c r="X417" s="452"/>
      <c r="Y417" s="453"/>
      <c r="Z417" s="452"/>
      <c r="AA417" s="452"/>
      <c r="AB417" s="452"/>
      <c r="AC417" s="452"/>
      <c r="AD417" s="452"/>
      <c r="AE417" s="452"/>
      <c r="AF417" s="454"/>
      <c r="AG417" s="454"/>
      <c r="AH417" s="454"/>
      <c r="AI417" s="454"/>
      <c r="AJ417" s="454"/>
      <c r="AK417" s="454"/>
      <c r="AL417" s="454"/>
      <c r="AM417" s="454"/>
      <c r="AN417" s="454"/>
      <c r="AO417" s="454"/>
      <c r="AP417" s="454"/>
      <c r="AQ417" s="454"/>
      <c r="AR417" s="452"/>
      <c r="AS417" s="198"/>
      <c r="AT417" s="198"/>
      <c r="AU417" s="198"/>
      <c r="AV417" s="206"/>
      <c r="AY417" s="201"/>
      <c r="AZ417" s="201"/>
      <c r="BA417" s="195"/>
    </row>
    <row r="418" spans="1:53" s="200" customFormat="1">
      <c r="A418" s="447"/>
      <c r="B418" s="448"/>
      <c r="C418" s="449"/>
      <c r="D418" s="449"/>
      <c r="E418" s="476"/>
      <c r="F418" s="476"/>
      <c r="G418" s="449"/>
      <c r="H418" s="449"/>
      <c r="I418" s="449"/>
      <c r="J418" s="449"/>
      <c r="K418" s="449"/>
      <c r="L418" s="450"/>
      <c r="M418" s="450"/>
      <c r="N418" s="450"/>
      <c r="O418" s="451"/>
      <c r="P418" s="450"/>
      <c r="Q418" s="451"/>
      <c r="R418" s="452"/>
      <c r="S418" s="450"/>
      <c r="T418" s="452"/>
      <c r="U418" s="452"/>
      <c r="V418" s="450"/>
      <c r="W418" s="452"/>
      <c r="X418" s="452"/>
      <c r="Y418" s="453"/>
      <c r="Z418" s="452"/>
      <c r="AA418" s="452"/>
      <c r="AB418" s="452"/>
      <c r="AC418" s="452"/>
      <c r="AD418" s="452"/>
      <c r="AE418" s="452"/>
      <c r="AF418" s="454"/>
      <c r="AG418" s="454"/>
      <c r="AH418" s="454"/>
      <c r="AI418" s="454"/>
      <c r="AJ418" s="454"/>
      <c r="AK418" s="454"/>
      <c r="AL418" s="454"/>
      <c r="AM418" s="454"/>
      <c r="AN418" s="454"/>
      <c r="AO418" s="454"/>
      <c r="AP418" s="454"/>
      <c r="AQ418" s="454"/>
      <c r="AR418" s="452"/>
      <c r="AS418" s="198"/>
      <c r="AT418" s="198"/>
      <c r="AU418" s="198"/>
      <c r="AV418" s="206"/>
      <c r="AY418" s="201"/>
      <c r="AZ418" s="201"/>
      <c r="BA418" s="195"/>
    </row>
    <row r="419" spans="1:53" s="200" customFormat="1">
      <c r="A419" s="447"/>
      <c r="B419" s="448"/>
      <c r="C419" s="449"/>
      <c r="D419" s="449"/>
      <c r="E419" s="476"/>
      <c r="F419" s="476"/>
      <c r="G419" s="449"/>
      <c r="H419" s="449"/>
      <c r="I419" s="449"/>
      <c r="J419" s="449"/>
      <c r="K419" s="449"/>
      <c r="L419" s="450"/>
      <c r="M419" s="450"/>
      <c r="N419" s="450"/>
      <c r="O419" s="451"/>
      <c r="P419" s="450"/>
      <c r="Q419" s="451"/>
      <c r="R419" s="452"/>
      <c r="S419" s="450"/>
      <c r="T419" s="452"/>
      <c r="U419" s="452"/>
      <c r="V419" s="450"/>
      <c r="W419" s="452"/>
      <c r="X419" s="452"/>
      <c r="Y419" s="453"/>
      <c r="Z419" s="452"/>
      <c r="AA419" s="452"/>
      <c r="AB419" s="452"/>
      <c r="AC419" s="452"/>
      <c r="AD419" s="452"/>
      <c r="AE419" s="452"/>
      <c r="AF419" s="454"/>
      <c r="AG419" s="454"/>
      <c r="AH419" s="454"/>
      <c r="AI419" s="454"/>
      <c r="AJ419" s="454"/>
      <c r="AK419" s="454"/>
      <c r="AL419" s="454"/>
      <c r="AM419" s="454"/>
      <c r="AN419" s="454"/>
      <c r="AO419" s="454"/>
      <c r="AP419" s="454"/>
      <c r="AQ419" s="454"/>
      <c r="AR419" s="452"/>
      <c r="AS419" s="198"/>
      <c r="AT419" s="198"/>
      <c r="AU419" s="198"/>
      <c r="AV419" s="206"/>
      <c r="AY419" s="201"/>
      <c r="AZ419" s="201"/>
      <c r="BA419" s="195"/>
    </row>
    <row r="420" spans="1:53" s="200" customFormat="1">
      <c r="A420" s="447"/>
      <c r="B420" s="448"/>
      <c r="C420" s="449"/>
      <c r="D420" s="449"/>
      <c r="E420" s="476"/>
      <c r="F420" s="476"/>
      <c r="G420" s="449"/>
      <c r="H420" s="449"/>
      <c r="I420" s="449"/>
      <c r="J420" s="449"/>
      <c r="K420" s="449"/>
      <c r="L420" s="450"/>
      <c r="M420" s="450"/>
      <c r="N420" s="450"/>
      <c r="O420" s="451"/>
      <c r="P420" s="450"/>
      <c r="Q420" s="451"/>
      <c r="R420" s="452"/>
      <c r="S420" s="450"/>
      <c r="T420" s="452"/>
      <c r="U420" s="452"/>
      <c r="V420" s="450"/>
      <c r="W420" s="452"/>
      <c r="X420" s="452"/>
      <c r="Y420" s="453"/>
      <c r="Z420" s="452"/>
      <c r="AA420" s="452"/>
      <c r="AB420" s="452"/>
      <c r="AC420" s="452"/>
      <c r="AD420" s="452"/>
      <c r="AE420" s="452"/>
      <c r="AF420" s="454"/>
      <c r="AG420" s="454"/>
      <c r="AH420" s="454"/>
      <c r="AI420" s="454"/>
      <c r="AJ420" s="454"/>
      <c r="AK420" s="454"/>
      <c r="AL420" s="454"/>
      <c r="AM420" s="454"/>
      <c r="AN420" s="454"/>
      <c r="AO420" s="454"/>
      <c r="AP420" s="454"/>
      <c r="AQ420" s="454"/>
      <c r="AR420" s="452"/>
      <c r="AS420" s="198"/>
      <c r="AT420" s="198"/>
      <c r="AU420" s="198"/>
      <c r="AV420" s="206"/>
      <c r="AY420" s="201"/>
      <c r="AZ420" s="201"/>
      <c r="BA420" s="195"/>
    </row>
    <row r="421" spans="1:53" s="200" customFormat="1">
      <c r="A421" s="447"/>
      <c r="B421" s="448"/>
      <c r="C421" s="449"/>
      <c r="D421" s="449"/>
      <c r="E421" s="476"/>
      <c r="F421" s="476"/>
      <c r="G421" s="449"/>
      <c r="H421" s="449"/>
      <c r="I421" s="449"/>
      <c r="J421" s="449"/>
      <c r="K421" s="449"/>
      <c r="L421" s="450"/>
      <c r="M421" s="450"/>
      <c r="N421" s="450"/>
      <c r="O421" s="451"/>
      <c r="P421" s="450"/>
      <c r="Q421" s="451"/>
      <c r="R421" s="452"/>
      <c r="S421" s="450"/>
      <c r="T421" s="452"/>
      <c r="U421" s="452"/>
      <c r="V421" s="450"/>
      <c r="W421" s="452"/>
      <c r="X421" s="452"/>
      <c r="Y421" s="453"/>
      <c r="Z421" s="452"/>
      <c r="AA421" s="452"/>
      <c r="AB421" s="452"/>
      <c r="AC421" s="452"/>
      <c r="AD421" s="452"/>
      <c r="AE421" s="452"/>
      <c r="AF421" s="454"/>
      <c r="AG421" s="454"/>
      <c r="AH421" s="454"/>
      <c r="AI421" s="454"/>
      <c r="AJ421" s="454"/>
      <c r="AK421" s="454"/>
      <c r="AL421" s="454"/>
      <c r="AM421" s="454"/>
      <c r="AN421" s="454"/>
      <c r="AO421" s="454"/>
      <c r="AP421" s="454"/>
      <c r="AQ421" s="454"/>
      <c r="AR421" s="452"/>
      <c r="AS421" s="198"/>
      <c r="AT421" s="198"/>
      <c r="AU421" s="198"/>
      <c r="AV421" s="206"/>
      <c r="AY421" s="201"/>
      <c r="AZ421" s="201"/>
      <c r="BA421" s="195"/>
    </row>
    <row r="422" spans="1:53" s="200" customFormat="1">
      <c r="A422" s="447"/>
      <c r="B422" s="448"/>
      <c r="C422" s="449"/>
      <c r="D422" s="449"/>
      <c r="E422" s="476"/>
      <c r="F422" s="476"/>
      <c r="G422" s="449"/>
      <c r="H422" s="449"/>
      <c r="I422" s="449"/>
      <c r="J422" s="449"/>
      <c r="K422" s="449"/>
      <c r="L422" s="450"/>
      <c r="M422" s="450"/>
      <c r="N422" s="450"/>
      <c r="O422" s="451"/>
      <c r="P422" s="450"/>
      <c r="Q422" s="451"/>
      <c r="R422" s="452"/>
      <c r="S422" s="450"/>
      <c r="T422" s="452"/>
      <c r="U422" s="452"/>
      <c r="V422" s="450"/>
      <c r="W422" s="452"/>
      <c r="X422" s="452"/>
      <c r="Y422" s="453"/>
      <c r="Z422" s="452"/>
      <c r="AA422" s="452"/>
      <c r="AB422" s="452"/>
      <c r="AC422" s="452"/>
      <c r="AD422" s="452"/>
      <c r="AE422" s="452"/>
      <c r="AF422" s="454"/>
      <c r="AG422" s="454"/>
      <c r="AH422" s="454"/>
      <c r="AI422" s="454"/>
      <c r="AJ422" s="454"/>
      <c r="AK422" s="454"/>
      <c r="AL422" s="454"/>
      <c r="AM422" s="454"/>
      <c r="AN422" s="454"/>
      <c r="AO422" s="454"/>
      <c r="AP422" s="454"/>
      <c r="AQ422" s="454"/>
      <c r="AR422" s="452"/>
      <c r="AS422" s="198"/>
      <c r="AT422" s="198"/>
      <c r="AU422" s="198"/>
      <c r="AV422" s="206"/>
      <c r="AY422" s="201"/>
      <c r="AZ422" s="201"/>
      <c r="BA422" s="195"/>
    </row>
    <row r="423" spans="1:53" s="200" customFormat="1">
      <c r="A423" s="447"/>
      <c r="B423" s="448"/>
      <c r="C423" s="449"/>
      <c r="D423" s="449"/>
      <c r="E423" s="476"/>
      <c r="F423" s="476"/>
      <c r="G423" s="449"/>
      <c r="H423" s="449"/>
      <c r="I423" s="449"/>
      <c r="J423" s="449"/>
      <c r="K423" s="449"/>
      <c r="L423" s="450"/>
      <c r="M423" s="450"/>
      <c r="N423" s="450"/>
      <c r="O423" s="451"/>
      <c r="P423" s="450"/>
      <c r="Q423" s="451"/>
      <c r="R423" s="452"/>
      <c r="S423" s="450"/>
      <c r="T423" s="452"/>
      <c r="U423" s="452"/>
      <c r="V423" s="450"/>
      <c r="W423" s="452"/>
      <c r="X423" s="452"/>
      <c r="Y423" s="453"/>
      <c r="Z423" s="452"/>
      <c r="AA423" s="452"/>
      <c r="AB423" s="452"/>
      <c r="AC423" s="452"/>
      <c r="AD423" s="452"/>
      <c r="AE423" s="452"/>
      <c r="AF423" s="454"/>
      <c r="AG423" s="454"/>
      <c r="AH423" s="454"/>
      <c r="AI423" s="454"/>
      <c r="AJ423" s="454"/>
      <c r="AK423" s="454"/>
      <c r="AL423" s="454"/>
      <c r="AM423" s="454"/>
      <c r="AN423" s="454"/>
      <c r="AO423" s="454"/>
      <c r="AP423" s="454"/>
      <c r="AQ423" s="454"/>
      <c r="AR423" s="452"/>
      <c r="AS423" s="198"/>
      <c r="AT423" s="198"/>
      <c r="AU423" s="198"/>
      <c r="AV423" s="206"/>
      <c r="AY423" s="201"/>
      <c r="AZ423" s="201"/>
      <c r="BA423" s="195"/>
    </row>
    <row r="424" spans="1:53" s="200" customFormat="1">
      <c r="A424" s="447"/>
      <c r="B424" s="448"/>
      <c r="C424" s="449"/>
      <c r="D424" s="449"/>
      <c r="E424" s="476"/>
      <c r="F424" s="476"/>
      <c r="G424" s="449"/>
      <c r="H424" s="449"/>
      <c r="I424" s="449"/>
      <c r="J424" s="449"/>
      <c r="K424" s="449"/>
      <c r="L424" s="450"/>
      <c r="M424" s="450"/>
      <c r="N424" s="450"/>
      <c r="O424" s="451"/>
      <c r="P424" s="450"/>
      <c r="Q424" s="451"/>
      <c r="R424" s="452"/>
      <c r="S424" s="450"/>
      <c r="T424" s="452"/>
      <c r="U424" s="452"/>
      <c r="V424" s="450"/>
      <c r="W424" s="452"/>
      <c r="X424" s="452"/>
      <c r="Y424" s="453"/>
      <c r="Z424" s="452"/>
      <c r="AA424" s="452"/>
      <c r="AB424" s="452"/>
      <c r="AC424" s="452"/>
      <c r="AD424" s="452"/>
      <c r="AE424" s="452"/>
      <c r="AF424" s="454"/>
      <c r="AG424" s="454"/>
      <c r="AH424" s="454"/>
      <c r="AI424" s="454"/>
      <c r="AJ424" s="454"/>
      <c r="AK424" s="454"/>
      <c r="AL424" s="454"/>
      <c r="AM424" s="454"/>
      <c r="AN424" s="454"/>
      <c r="AO424" s="454"/>
      <c r="AP424" s="454"/>
      <c r="AQ424" s="454"/>
      <c r="AR424" s="452"/>
      <c r="AS424" s="198"/>
      <c r="AT424" s="198"/>
      <c r="AU424" s="198"/>
      <c r="AV424" s="206"/>
      <c r="AY424" s="201"/>
      <c r="AZ424" s="201"/>
      <c r="BA424" s="195"/>
    </row>
    <row r="425" spans="1:53" s="200" customFormat="1">
      <c r="A425" s="447"/>
      <c r="B425" s="448"/>
      <c r="C425" s="449"/>
      <c r="D425" s="449"/>
      <c r="E425" s="476"/>
      <c r="F425" s="476"/>
      <c r="G425" s="449"/>
      <c r="H425" s="449"/>
      <c r="I425" s="449"/>
      <c r="J425" s="449"/>
      <c r="K425" s="449"/>
      <c r="L425" s="450"/>
      <c r="M425" s="450"/>
      <c r="N425" s="450"/>
      <c r="O425" s="451"/>
      <c r="P425" s="450"/>
      <c r="Q425" s="451"/>
      <c r="R425" s="452"/>
      <c r="S425" s="450"/>
      <c r="T425" s="452"/>
      <c r="U425" s="452"/>
      <c r="V425" s="450"/>
      <c r="W425" s="452"/>
      <c r="X425" s="452"/>
      <c r="Y425" s="453"/>
      <c r="Z425" s="452"/>
      <c r="AA425" s="452"/>
      <c r="AB425" s="452"/>
      <c r="AC425" s="452"/>
      <c r="AD425" s="452"/>
      <c r="AE425" s="452"/>
      <c r="AF425" s="454"/>
      <c r="AG425" s="454"/>
      <c r="AH425" s="454"/>
      <c r="AI425" s="454"/>
      <c r="AJ425" s="454"/>
      <c r="AK425" s="454"/>
      <c r="AL425" s="454"/>
      <c r="AM425" s="454"/>
      <c r="AN425" s="454"/>
      <c r="AO425" s="454"/>
      <c r="AP425" s="454"/>
      <c r="AQ425" s="454"/>
      <c r="AR425" s="452"/>
      <c r="AS425" s="198"/>
      <c r="AT425" s="198"/>
      <c r="AU425" s="198"/>
      <c r="AV425" s="206"/>
      <c r="AY425" s="201"/>
      <c r="AZ425" s="201"/>
      <c r="BA425" s="195"/>
    </row>
    <row r="426" spans="1:53" s="200" customFormat="1">
      <c r="A426" s="447"/>
      <c r="B426" s="448"/>
      <c r="C426" s="449"/>
      <c r="D426" s="449"/>
      <c r="E426" s="476"/>
      <c r="F426" s="476"/>
      <c r="G426" s="449"/>
      <c r="H426" s="449"/>
      <c r="I426" s="449"/>
      <c r="J426" s="449"/>
      <c r="K426" s="449"/>
      <c r="L426" s="450"/>
      <c r="M426" s="450"/>
      <c r="N426" s="450"/>
      <c r="O426" s="451"/>
      <c r="P426" s="450"/>
      <c r="Q426" s="451"/>
      <c r="R426" s="452"/>
      <c r="S426" s="450"/>
      <c r="T426" s="452"/>
      <c r="U426" s="452"/>
      <c r="V426" s="450"/>
      <c r="W426" s="452"/>
      <c r="X426" s="452"/>
      <c r="Y426" s="453"/>
      <c r="Z426" s="452"/>
      <c r="AA426" s="452"/>
      <c r="AB426" s="452"/>
      <c r="AC426" s="452"/>
      <c r="AD426" s="452"/>
      <c r="AE426" s="452"/>
      <c r="AF426" s="454"/>
      <c r="AG426" s="454"/>
      <c r="AH426" s="454"/>
      <c r="AI426" s="454"/>
      <c r="AJ426" s="454"/>
      <c r="AK426" s="454"/>
      <c r="AL426" s="454"/>
      <c r="AM426" s="454"/>
      <c r="AN426" s="454"/>
      <c r="AO426" s="454"/>
      <c r="AP426" s="454"/>
      <c r="AQ426" s="454"/>
      <c r="AR426" s="452"/>
      <c r="AS426" s="198"/>
      <c r="AT426" s="198"/>
      <c r="AU426" s="198"/>
      <c r="AV426" s="206"/>
      <c r="AY426" s="201"/>
      <c r="AZ426" s="201"/>
      <c r="BA426" s="195"/>
    </row>
    <row r="427" spans="1:53" s="200" customFormat="1">
      <c r="A427" s="447"/>
      <c r="B427" s="448"/>
      <c r="C427" s="449"/>
      <c r="D427" s="449"/>
      <c r="E427" s="476"/>
      <c r="F427" s="476"/>
      <c r="G427" s="449"/>
      <c r="H427" s="449"/>
      <c r="I427" s="449"/>
      <c r="J427" s="449"/>
      <c r="K427" s="449"/>
      <c r="L427" s="450"/>
      <c r="M427" s="450"/>
      <c r="N427" s="450"/>
      <c r="O427" s="451"/>
      <c r="P427" s="450"/>
      <c r="Q427" s="451"/>
      <c r="R427" s="452"/>
      <c r="S427" s="450"/>
      <c r="T427" s="452"/>
      <c r="U427" s="452"/>
      <c r="V427" s="450"/>
      <c r="W427" s="452"/>
      <c r="X427" s="452"/>
      <c r="Y427" s="453"/>
      <c r="Z427" s="452"/>
      <c r="AA427" s="452"/>
      <c r="AB427" s="452"/>
      <c r="AC427" s="452"/>
      <c r="AD427" s="452"/>
      <c r="AE427" s="452"/>
      <c r="AF427" s="454"/>
      <c r="AG427" s="454"/>
      <c r="AH427" s="454"/>
      <c r="AI427" s="454"/>
      <c r="AJ427" s="454"/>
      <c r="AK427" s="454"/>
      <c r="AL427" s="454"/>
      <c r="AM427" s="454"/>
      <c r="AN427" s="454"/>
      <c r="AO427" s="454"/>
      <c r="AP427" s="454"/>
      <c r="AQ427" s="454"/>
      <c r="AR427" s="452"/>
      <c r="AS427" s="198"/>
      <c r="AT427" s="198"/>
      <c r="AU427" s="198"/>
      <c r="AV427" s="206"/>
      <c r="AY427" s="201"/>
      <c r="AZ427" s="201"/>
      <c r="BA427" s="195"/>
    </row>
    <row r="428" spans="1:53" s="200" customFormat="1">
      <c r="A428" s="447"/>
      <c r="B428" s="448"/>
      <c r="C428" s="449"/>
      <c r="D428" s="449"/>
      <c r="E428" s="476"/>
      <c r="F428" s="476"/>
      <c r="G428" s="449"/>
      <c r="H428" s="449"/>
      <c r="I428" s="449"/>
      <c r="J428" s="449"/>
      <c r="K428" s="449"/>
      <c r="L428" s="450"/>
      <c r="M428" s="450"/>
      <c r="N428" s="450"/>
      <c r="O428" s="451"/>
      <c r="P428" s="450"/>
      <c r="Q428" s="451"/>
      <c r="R428" s="452"/>
      <c r="S428" s="450"/>
      <c r="T428" s="452"/>
      <c r="U428" s="452"/>
      <c r="V428" s="450"/>
      <c r="W428" s="452"/>
      <c r="X428" s="452"/>
      <c r="Y428" s="453"/>
      <c r="Z428" s="452"/>
      <c r="AA428" s="452"/>
      <c r="AB428" s="452"/>
      <c r="AC428" s="452"/>
      <c r="AD428" s="452"/>
      <c r="AE428" s="452"/>
      <c r="AF428" s="454"/>
      <c r="AG428" s="454"/>
      <c r="AH428" s="454"/>
      <c r="AI428" s="454"/>
      <c r="AJ428" s="454"/>
      <c r="AK428" s="454"/>
      <c r="AL428" s="454"/>
      <c r="AM428" s="454"/>
      <c r="AN428" s="454"/>
      <c r="AO428" s="454"/>
      <c r="AP428" s="454"/>
      <c r="AQ428" s="454"/>
      <c r="AR428" s="452"/>
      <c r="AS428" s="198"/>
      <c r="AT428" s="198"/>
      <c r="AU428" s="198"/>
      <c r="AV428" s="206"/>
      <c r="AY428" s="201"/>
      <c r="AZ428" s="201"/>
      <c r="BA428" s="195"/>
    </row>
    <row r="429" spans="1:53" s="200" customFormat="1">
      <c r="A429" s="447"/>
      <c r="B429" s="448"/>
      <c r="C429" s="449"/>
      <c r="D429" s="449"/>
      <c r="E429" s="476"/>
      <c r="F429" s="476"/>
      <c r="G429" s="449"/>
      <c r="H429" s="449"/>
      <c r="I429" s="449"/>
      <c r="J429" s="449"/>
      <c r="K429" s="449"/>
      <c r="L429" s="450"/>
      <c r="M429" s="450"/>
      <c r="N429" s="450"/>
      <c r="O429" s="451"/>
      <c r="P429" s="450"/>
      <c r="Q429" s="451"/>
      <c r="R429" s="452"/>
      <c r="S429" s="450"/>
      <c r="T429" s="452"/>
      <c r="U429" s="452"/>
      <c r="V429" s="450"/>
      <c r="W429" s="452"/>
      <c r="X429" s="452"/>
      <c r="Y429" s="453"/>
      <c r="Z429" s="452"/>
      <c r="AA429" s="452"/>
      <c r="AB429" s="452"/>
      <c r="AC429" s="452"/>
      <c r="AD429" s="452"/>
      <c r="AE429" s="452"/>
      <c r="AF429" s="454"/>
      <c r="AG429" s="454"/>
      <c r="AH429" s="454"/>
      <c r="AI429" s="454"/>
      <c r="AJ429" s="454"/>
      <c r="AK429" s="454"/>
      <c r="AL429" s="454"/>
      <c r="AM429" s="454"/>
      <c r="AN429" s="454"/>
      <c r="AO429" s="454"/>
      <c r="AP429" s="454"/>
      <c r="AQ429" s="454"/>
      <c r="AR429" s="452"/>
      <c r="AS429" s="198"/>
      <c r="AT429" s="198"/>
      <c r="AU429" s="198"/>
      <c r="AV429" s="206"/>
      <c r="AY429" s="201"/>
      <c r="AZ429" s="201"/>
      <c r="BA429" s="195"/>
    </row>
    <row r="430" spans="1:53" s="200" customFormat="1">
      <c r="A430" s="447"/>
      <c r="B430" s="448"/>
      <c r="C430" s="449"/>
      <c r="D430" s="449"/>
      <c r="E430" s="476"/>
      <c r="F430" s="476"/>
      <c r="G430" s="449"/>
      <c r="H430" s="449"/>
      <c r="I430" s="449"/>
      <c r="J430" s="449"/>
      <c r="K430" s="449"/>
      <c r="L430" s="450"/>
      <c r="M430" s="450"/>
      <c r="N430" s="450"/>
      <c r="O430" s="451"/>
      <c r="P430" s="450"/>
      <c r="Q430" s="451"/>
      <c r="R430" s="452"/>
      <c r="S430" s="450"/>
      <c r="T430" s="452"/>
      <c r="U430" s="452"/>
      <c r="V430" s="450"/>
      <c r="W430" s="452"/>
      <c r="X430" s="452"/>
      <c r="Y430" s="453"/>
      <c r="Z430" s="452"/>
      <c r="AA430" s="452"/>
      <c r="AB430" s="452"/>
      <c r="AC430" s="452"/>
      <c r="AD430" s="452"/>
      <c r="AE430" s="452"/>
      <c r="AF430" s="454"/>
      <c r="AG430" s="454"/>
      <c r="AH430" s="454"/>
      <c r="AI430" s="454"/>
      <c r="AJ430" s="454"/>
      <c r="AK430" s="454"/>
      <c r="AL430" s="454"/>
      <c r="AM430" s="454"/>
      <c r="AN430" s="454"/>
      <c r="AO430" s="454"/>
      <c r="AP430" s="454"/>
      <c r="AQ430" s="454"/>
      <c r="AR430" s="452"/>
      <c r="AS430" s="198"/>
      <c r="AT430" s="198"/>
      <c r="AU430" s="198"/>
      <c r="AV430" s="206"/>
      <c r="AY430" s="201"/>
      <c r="AZ430" s="201"/>
      <c r="BA430" s="195"/>
    </row>
    <row r="431" spans="1:53" s="200" customFormat="1">
      <c r="A431" s="447"/>
      <c r="B431" s="448"/>
      <c r="C431" s="449"/>
      <c r="D431" s="449"/>
      <c r="E431" s="476"/>
      <c r="F431" s="476"/>
      <c r="G431" s="449"/>
      <c r="H431" s="449"/>
      <c r="I431" s="449"/>
      <c r="J431" s="449"/>
      <c r="K431" s="449"/>
      <c r="L431" s="450"/>
      <c r="M431" s="450"/>
      <c r="N431" s="450"/>
      <c r="O431" s="451"/>
      <c r="P431" s="450"/>
      <c r="Q431" s="451"/>
      <c r="R431" s="452"/>
      <c r="S431" s="450"/>
      <c r="T431" s="452"/>
      <c r="U431" s="452"/>
      <c r="V431" s="450"/>
      <c r="W431" s="452"/>
      <c r="X431" s="452"/>
      <c r="Y431" s="453"/>
      <c r="Z431" s="452"/>
      <c r="AA431" s="452"/>
      <c r="AB431" s="452"/>
      <c r="AC431" s="452"/>
      <c r="AD431" s="452"/>
      <c r="AE431" s="452"/>
      <c r="AF431" s="454"/>
      <c r="AG431" s="454"/>
      <c r="AH431" s="454"/>
      <c r="AI431" s="454"/>
      <c r="AJ431" s="454"/>
      <c r="AK431" s="454"/>
      <c r="AL431" s="454"/>
      <c r="AM431" s="454"/>
      <c r="AN431" s="454"/>
      <c r="AO431" s="454"/>
      <c r="AP431" s="454"/>
      <c r="AQ431" s="454"/>
      <c r="AR431" s="452"/>
      <c r="AS431" s="198"/>
      <c r="AT431" s="198"/>
      <c r="AU431" s="198"/>
      <c r="AV431" s="206"/>
      <c r="AY431" s="201"/>
      <c r="AZ431" s="201"/>
      <c r="BA431" s="195"/>
    </row>
    <row r="432" spans="1:53" s="200" customFormat="1">
      <c r="A432" s="447"/>
      <c r="B432" s="448"/>
      <c r="C432" s="449"/>
      <c r="D432" s="449"/>
      <c r="E432" s="476"/>
      <c r="F432" s="476"/>
      <c r="G432" s="449"/>
      <c r="H432" s="449"/>
      <c r="I432" s="449"/>
      <c r="J432" s="449"/>
      <c r="K432" s="449"/>
      <c r="L432" s="450"/>
      <c r="M432" s="450"/>
      <c r="N432" s="450"/>
      <c r="O432" s="451"/>
      <c r="P432" s="450"/>
      <c r="Q432" s="451"/>
      <c r="R432" s="452"/>
      <c r="S432" s="450"/>
      <c r="T432" s="452"/>
      <c r="U432" s="452"/>
      <c r="V432" s="450"/>
      <c r="W432" s="452"/>
      <c r="X432" s="452"/>
      <c r="Y432" s="453"/>
      <c r="Z432" s="452"/>
      <c r="AA432" s="452"/>
      <c r="AB432" s="452"/>
      <c r="AC432" s="452"/>
      <c r="AD432" s="452"/>
      <c r="AE432" s="452"/>
      <c r="AF432" s="454"/>
      <c r="AG432" s="454"/>
      <c r="AH432" s="454"/>
      <c r="AI432" s="454"/>
      <c r="AJ432" s="454"/>
      <c r="AK432" s="454"/>
      <c r="AL432" s="454"/>
      <c r="AM432" s="454"/>
      <c r="AN432" s="454"/>
      <c r="AO432" s="454"/>
      <c r="AP432" s="454"/>
      <c r="AQ432" s="454"/>
      <c r="AR432" s="452"/>
      <c r="AS432" s="198"/>
      <c r="AT432" s="198"/>
      <c r="AU432" s="198"/>
      <c r="AV432" s="206"/>
      <c r="AY432" s="201"/>
      <c r="AZ432" s="201"/>
      <c r="BA432" s="195"/>
    </row>
    <row r="433" spans="1:53" s="200" customFormat="1">
      <c r="A433" s="447"/>
      <c r="B433" s="448"/>
      <c r="C433" s="449"/>
      <c r="D433" s="449"/>
      <c r="E433" s="476"/>
      <c r="F433" s="476"/>
      <c r="G433" s="449"/>
      <c r="H433" s="449"/>
      <c r="I433" s="449"/>
      <c r="J433" s="449"/>
      <c r="K433" s="449"/>
      <c r="L433" s="450"/>
      <c r="M433" s="450"/>
      <c r="N433" s="450"/>
      <c r="O433" s="451"/>
      <c r="P433" s="450"/>
      <c r="Q433" s="451"/>
      <c r="R433" s="452"/>
      <c r="S433" s="450"/>
      <c r="T433" s="452"/>
      <c r="U433" s="452"/>
      <c r="V433" s="450"/>
      <c r="W433" s="452"/>
      <c r="X433" s="452"/>
      <c r="Y433" s="453"/>
      <c r="Z433" s="452"/>
      <c r="AA433" s="452"/>
      <c r="AB433" s="452"/>
      <c r="AC433" s="452"/>
      <c r="AD433" s="452"/>
      <c r="AE433" s="452"/>
      <c r="AF433" s="454"/>
      <c r="AG433" s="454"/>
      <c r="AH433" s="454"/>
      <c r="AI433" s="454"/>
      <c r="AJ433" s="454"/>
      <c r="AK433" s="454"/>
      <c r="AL433" s="454"/>
      <c r="AM433" s="454"/>
      <c r="AN433" s="454"/>
      <c r="AO433" s="454"/>
      <c r="AP433" s="454"/>
      <c r="AQ433" s="454"/>
      <c r="AR433" s="452"/>
      <c r="AS433" s="198"/>
      <c r="AT433" s="198"/>
      <c r="AU433" s="198"/>
      <c r="AV433" s="206"/>
      <c r="AY433" s="201"/>
      <c r="AZ433" s="201"/>
      <c r="BA433" s="195"/>
    </row>
    <row r="434" spans="1:53" s="200" customFormat="1">
      <c r="A434" s="447"/>
      <c r="B434" s="448"/>
      <c r="C434" s="449"/>
      <c r="D434" s="449"/>
      <c r="E434" s="476"/>
      <c r="F434" s="476"/>
      <c r="G434" s="449"/>
      <c r="H434" s="449"/>
      <c r="I434" s="449"/>
      <c r="J434" s="449"/>
      <c r="K434" s="449"/>
      <c r="L434" s="450"/>
      <c r="M434" s="450"/>
      <c r="N434" s="450"/>
      <c r="O434" s="451"/>
      <c r="P434" s="450"/>
      <c r="Q434" s="451"/>
      <c r="R434" s="452"/>
      <c r="S434" s="450"/>
      <c r="T434" s="452"/>
      <c r="U434" s="452"/>
      <c r="V434" s="450"/>
      <c r="W434" s="452"/>
      <c r="X434" s="452"/>
      <c r="Y434" s="453"/>
      <c r="Z434" s="452"/>
      <c r="AA434" s="452"/>
      <c r="AB434" s="452"/>
      <c r="AC434" s="452"/>
      <c r="AD434" s="452"/>
      <c r="AE434" s="452"/>
      <c r="AF434" s="454"/>
      <c r="AG434" s="454"/>
      <c r="AH434" s="454"/>
      <c r="AI434" s="454"/>
      <c r="AJ434" s="454"/>
      <c r="AK434" s="454"/>
      <c r="AL434" s="454"/>
      <c r="AM434" s="454"/>
      <c r="AN434" s="454"/>
      <c r="AO434" s="454"/>
      <c r="AP434" s="454"/>
      <c r="AQ434" s="454"/>
      <c r="AR434" s="452"/>
      <c r="AS434" s="198"/>
      <c r="AT434" s="198"/>
      <c r="AU434" s="198"/>
      <c r="AV434" s="206"/>
      <c r="AY434" s="201"/>
      <c r="AZ434" s="201"/>
      <c r="BA434" s="195"/>
    </row>
    <row r="435" spans="1:53" s="200" customFormat="1">
      <c r="A435" s="447"/>
      <c r="B435" s="448"/>
      <c r="C435" s="449"/>
      <c r="D435" s="449"/>
      <c r="E435" s="476"/>
      <c r="F435" s="476"/>
      <c r="G435" s="449"/>
      <c r="H435" s="449"/>
      <c r="I435" s="449"/>
      <c r="J435" s="449"/>
      <c r="K435" s="449"/>
      <c r="L435" s="450"/>
      <c r="M435" s="450"/>
      <c r="N435" s="450"/>
      <c r="O435" s="451"/>
      <c r="P435" s="450"/>
      <c r="Q435" s="451"/>
      <c r="R435" s="452"/>
      <c r="S435" s="450"/>
      <c r="T435" s="452"/>
      <c r="U435" s="452"/>
      <c r="V435" s="450"/>
      <c r="W435" s="452"/>
      <c r="X435" s="452"/>
      <c r="Y435" s="453"/>
      <c r="Z435" s="452"/>
      <c r="AA435" s="452"/>
      <c r="AB435" s="452"/>
      <c r="AC435" s="452"/>
      <c r="AD435" s="452"/>
      <c r="AE435" s="452"/>
      <c r="AF435" s="454"/>
      <c r="AG435" s="454"/>
      <c r="AH435" s="454"/>
      <c r="AI435" s="454"/>
      <c r="AJ435" s="454"/>
      <c r="AK435" s="454"/>
      <c r="AL435" s="454"/>
      <c r="AM435" s="454"/>
      <c r="AN435" s="454"/>
      <c r="AO435" s="454"/>
      <c r="AP435" s="454"/>
      <c r="AQ435" s="454"/>
      <c r="AR435" s="452"/>
      <c r="AS435" s="198"/>
      <c r="AT435" s="198"/>
      <c r="AU435" s="198"/>
      <c r="AV435" s="206"/>
      <c r="AY435" s="201"/>
      <c r="AZ435" s="201"/>
      <c r="BA435" s="195"/>
    </row>
    <row r="436" spans="1:53" s="200" customFormat="1">
      <c r="A436" s="447"/>
      <c r="B436" s="448"/>
      <c r="C436" s="449"/>
      <c r="D436" s="449"/>
      <c r="E436" s="476"/>
      <c r="F436" s="476"/>
      <c r="G436" s="449"/>
      <c r="H436" s="449"/>
      <c r="I436" s="449"/>
      <c r="J436" s="449"/>
      <c r="K436" s="449"/>
      <c r="L436" s="450"/>
      <c r="M436" s="450"/>
      <c r="N436" s="450"/>
      <c r="O436" s="451"/>
      <c r="P436" s="450"/>
      <c r="Q436" s="451"/>
      <c r="R436" s="452"/>
      <c r="S436" s="450"/>
      <c r="T436" s="452"/>
      <c r="U436" s="452"/>
      <c r="V436" s="450"/>
      <c r="W436" s="452"/>
      <c r="X436" s="452"/>
      <c r="Y436" s="453"/>
      <c r="Z436" s="452"/>
      <c r="AA436" s="452"/>
      <c r="AB436" s="452"/>
      <c r="AC436" s="452"/>
      <c r="AD436" s="452"/>
      <c r="AE436" s="452"/>
      <c r="AF436" s="454"/>
      <c r="AG436" s="454"/>
      <c r="AH436" s="454"/>
      <c r="AI436" s="454"/>
      <c r="AJ436" s="454"/>
      <c r="AK436" s="454"/>
      <c r="AL436" s="454"/>
      <c r="AM436" s="454"/>
      <c r="AN436" s="454"/>
      <c r="AO436" s="454"/>
      <c r="AP436" s="454"/>
      <c r="AQ436" s="454"/>
      <c r="AR436" s="452"/>
      <c r="AS436" s="198"/>
      <c r="AT436" s="198"/>
      <c r="AU436" s="198"/>
      <c r="AV436" s="206"/>
      <c r="AY436" s="201"/>
      <c r="AZ436" s="201"/>
      <c r="BA436" s="195"/>
    </row>
    <row r="437" spans="1:53" s="200" customFormat="1">
      <c r="A437" s="447"/>
      <c r="B437" s="448"/>
      <c r="C437" s="449"/>
      <c r="D437" s="449"/>
      <c r="E437" s="476"/>
      <c r="F437" s="476"/>
      <c r="G437" s="449"/>
      <c r="H437" s="449"/>
      <c r="I437" s="449"/>
      <c r="J437" s="449"/>
      <c r="K437" s="449"/>
      <c r="L437" s="450"/>
      <c r="M437" s="450"/>
      <c r="N437" s="450"/>
      <c r="O437" s="451"/>
      <c r="P437" s="450"/>
      <c r="Q437" s="451"/>
      <c r="R437" s="452"/>
      <c r="S437" s="450"/>
      <c r="T437" s="452"/>
      <c r="U437" s="452"/>
      <c r="V437" s="450"/>
      <c r="W437" s="452"/>
      <c r="X437" s="452"/>
      <c r="Y437" s="453"/>
      <c r="Z437" s="452"/>
      <c r="AA437" s="452"/>
      <c r="AB437" s="452"/>
      <c r="AC437" s="452"/>
      <c r="AD437" s="452"/>
      <c r="AE437" s="452"/>
      <c r="AF437" s="454"/>
      <c r="AG437" s="454"/>
      <c r="AH437" s="454"/>
      <c r="AI437" s="454"/>
      <c r="AJ437" s="454"/>
      <c r="AK437" s="454"/>
      <c r="AL437" s="454"/>
      <c r="AM437" s="454"/>
      <c r="AN437" s="454"/>
      <c r="AO437" s="454"/>
      <c r="AP437" s="454"/>
      <c r="AQ437" s="454"/>
      <c r="AR437" s="452"/>
      <c r="AS437" s="198"/>
      <c r="AT437" s="198"/>
      <c r="AU437" s="198"/>
      <c r="AV437" s="206"/>
      <c r="AY437" s="201"/>
      <c r="AZ437" s="201"/>
      <c r="BA437" s="195"/>
    </row>
    <row r="438" spans="1:53" s="200" customFormat="1">
      <c r="A438" s="447"/>
      <c r="B438" s="448"/>
      <c r="C438" s="449"/>
      <c r="D438" s="449"/>
      <c r="E438" s="476"/>
      <c r="F438" s="476"/>
      <c r="G438" s="449"/>
      <c r="H438" s="449"/>
      <c r="I438" s="449"/>
      <c r="J438" s="449"/>
      <c r="K438" s="449"/>
      <c r="L438" s="450"/>
      <c r="M438" s="450"/>
      <c r="N438" s="450"/>
      <c r="O438" s="451"/>
      <c r="P438" s="450"/>
      <c r="Q438" s="451"/>
      <c r="R438" s="452"/>
      <c r="S438" s="450"/>
      <c r="T438" s="452"/>
      <c r="U438" s="452"/>
      <c r="V438" s="450"/>
      <c r="W438" s="452"/>
      <c r="X438" s="452"/>
      <c r="Y438" s="453"/>
      <c r="Z438" s="452"/>
      <c r="AA438" s="452"/>
      <c r="AB438" s="452"/>
      <c r="AC438" s="452"/>
      <c r="AD438" s="452"/>
      <c r="AE438" s="452"/>
      <c r="AF438" s="454"/>
      <c r="AG438" s="454"/>
      <c r="AH438" s="454"/>
      <c r="AI438" s="454"/>
      <c r="AJ438" s="454"/>
      <c r="AK438" s="454"/>
      <c r="AL438" s="454"/>
      <c r="AM438" s="454"/>
      <c r="AN438" s="454"/>
      <c r="AO438" s="454"/>
      <c r="AP438" s="454"/>
      <c r="AQ438" s="454"/>
      <c r="AR438" s="452"/>
      <c r="AS438" s="198"/>
      <c r="AT438" s="198"/>
      <c r="AU438" s="198"/>
      <c r="AV438" s="206"/>
      <c r="AY438" s="201"/>
      <c r="AZ438" s="201"/>
      <c r="BA438" s="195"/>
    </row>
    <row r="439" spans="1:53" s="200" customFormat="1">
      <c r="A439" s="447"/>
      <c r="B439" s="448"/>
      <c r="C439" s="449"/>
      <c r="D439" s="449"/>
      <c r="E439" s="476"/>
      <c r="F439" s="476"/>
      <c r="G439" s="449"/>
      <c r="H439" s="449"/>
      <c r="I439" s="449"/>
      <c r="J439" s="449"/>
      <c r="K439" s="449"/>
      <c r="L439" s="450"/>
      <c r="M439" s="450"/>
      <c r="N439" s="450"/>
      <c r="O439" s="451"/>
      <c r="P439" s="450"/>
      <c r="Q439" s="451"/>
      <c r="R439" s="452"/>
      <c r="S439" s="450"/>
      <c r="T439" s="452"/>
      <c r="U439" s="452"/>
      <c r="V439" s="450"/>
      <c r="W439" s="452"/>
      <c r="X439" s="452"/>
      <c r="Y439" s="453"/>
      <c r="Z439" s="452"/>
      <c r="AA439" s="452"/>
      <c r="AB439" s="452"/>
      <c r="AC439" s="452"/>
      <c r="AD439" s="452"/>
      <c r="AE439" s="452"/>
      <c r="AF439" s="454"/>
      <c r="AG439" s="454"/>
      <c r="AH439" s="454"/>
      <c r="AI439" s="454"/>
      <c r="AJ439" s="454"/>
      <c r="AK439" s="454"/>
      <c r="AL439" s="454"/>
      <c r="AM439" s="454"/>
      <c r="AN439" s="454"/>
      <c r="AO439" s="454"/>
      <c r="AP439" s="454"/>
      <c r="AQ439" s="454"/>
      <c r="AR439" s="452"/>
      <c r="AS439" s="198"/>
      <c r="AT439" s="198"/>
      <c r="AU439" s="198"/>
      <c r="AV439" s="206"/>
      <c r="AY439" s="201"/>
      <c r="AZ439" s="201"/>
      <c r="BA439" s="195"/>
    </row>
    <row r="440" spans="1:53" s="200" customFormat="1">
      <c r="A440" s="447"/>
      <c r="B440" s="448"/>
      <c r="C440" s="449"/>
      <c r="D440" s="449"/>
      <c r="E440" s="476"/>
      <c r="F440" s="476"/>
      <c r="G440" s="449"/>
      <c r="H440" s="449"/>
      <c r="I440" s="449"/>
      <c r="J440" s="449"/>
      <c r="K440" s="449"/>
      <c r="L440" s="450"/>
      <c r="M440" s="450"/>
      <c r="N440" s="450"/>
      <c r="O440" s="451"/>
      <c r="P440" s="450"/>
      <c r="Q440" s="451"/>
      <c r="R440" s="452"/>
      <c r="S440" s="450"/>
      <c r="T440" s="452"/>
      <c r="U440" s="452"/>
      <c r="V440" s="450"/>
      <c r="W440" s="452"/>
      <c r="X440" s="452"/>
      <c r="Y440" s="453"/>
      <c r="Z440" s="452"/>
      <c r="AA440" s="452"/>
      <c r="AB440" s="452"/>
      <c r="AC440" s="452"/>
      <c r="AD440" s="452"/>
      <c r="AE440" s="452"/>
      <c r="AF440" s="454"/>
      <c r="AG440" s="454"/>
      <c r="AH440" s="454"/>
      <c r="AI440" s="454"/>
      <c r="AJ440" s="454"/>
      <c r="AK440" s="454"/>
      <c r="AL440" s="454"/>
      <c r="AM440" s="454"/>
      <c r="AN440" s="454"/>
      <c r="AO440" s="454"/>
      <c r="AP440" s="454"/>
      <c r="AQ440" s="454"/>
      <c r="AR440" s="452"/>
      <c r="AS440" s="198"/>
      <c r="AT440" s="198"/>
      <c r="AU440" s="198"/>
      <c r="AV440" s="206"/>
      <c r="AY440" s="201"/>
      <c r="AZ440" s="201"/>
      <c r="BA440" s="195"/>
    </row>
    <row r="441" spans="1:53" s="200" customFormat="1">
      <c r="A441" s="447"/>
      <c r="B441" s="448"/>
      <c r="C441" s="449"/>
      <c r="D441" s="449"/>
      <c r="E441" s="476"/>
      <c r="F441" s="476"/>
      <c r="G441" s="449"/>
      <c r="H441" s="449"/>
      <c r="I441" s="449"/>
      <c r="J441" s="449"/>
      <c r="K441" s="449"/>
      <c r="L441" s="450"/>
      <c r="M441" s="450"/>
      <c r="N441" s="450"/>
      <c r="O441" s="451"/>
      <c r="P441" s="450"/>
      <c r="Q441" s="451"/>
      <c r="R441" s="452"/>
      <c r="S441" s="450"/>
      <c r="T441" s="452"/>
      <c r="U441" s="452"/>
      <c r="V441" s="450"/>
      <c r="W441" s="452"/>
      <c r="X441" s="452"/>
      <c r="Y441" s="453"/>
      <c r="Z441" s="452"/>
      <c r="AA441" s="452"/>
      <c r="AB441" s="452"/>
      <c r="AC441" s="452"/>
      <c r="AD441" s="452"/>
      <c r="AE441" s="452"/>
      <c r="AF441" s="454"/>
      <c r="AG441" s="454"/>
      <c r="AH441" s="454"/>
      <c r="AI441" s="454"/>
      <c r="AJ441" s="454"/>
      <c r="AK441" s="454"/>
      <c r="AL441" s="454"/>
      <c r="AM441" s="454"/>
      <c r="AN441" s="454"/>
      <c r="AO441" s="454"/>
      <c r="AP441" s="454"/>
      <c r="AQ441" s="454"/>
      <c r="AR441" s="452"/>
      <c r="AS441" s="198"/>
      <c r="AT441" s="198"/>
      <c r="AU441" s="198"/>
      <c r="AV441" s="206"/>
      <c r="AY441" s="201"/>
      <c r="AZ441" s="201"/>
      <c r="BA441" s="195"/>
    </row>
    <row r="442" spans="1:53" s="200" customFormat="1">
      <c r="A442" s="447"/>
      <c r="B442" s="448"/>
      <c r="C442" s="449"/>
      <c r="D442" s="449"/>
      <c r="E442" s="476"/>
      <c r="F442" s="476"/>
      <c r="G442" s="449"/>
      <c r="H442" s="449"/>
      <c r="I442" s="449"/>
      <c r="J442" s="449"/>
      <c r="K442" s="449"/>
      <c r="L442" s="450"/>
      <c r="M442" s="450"/>
      <c r="N442" s="450"/>
      <c r="O442" s="451"/>
      <c r="P442" s="450"/>
      <c r="Q442" s="451"/>
      <c r="R442" s="452"/>
      <c r="S442" s="450"/>
      <c r="T442" s="452"/>
      <c r="U442" s="452"/>
      <c r="V442" s="450"/>
      <c r="W442" s="452"/>
      <c r="X442" s="452"/>
      <c r="Y442" s="453"/>
      <c r="Z442" s="452"/>
      <c r="AA442" s="452"/>
      <c r="AB442" s="452"/>
      <c r="AC442" s="452"/>
      <c r="AD442" s="452"/>
      <c r="AE442" s="452"/>
      <c r="AF442" s="454"/>
      <c r="AG442" s="454"/>
      <c r="AH442" s="454"/>
      <c r="AI442" s="454"/>
      <c r="AJ442" s="454"/>
      <c r="AK442" s="454"/>
      <c r="AL442" s="454"/>
      <c r="AM442" s="454"/>
      <c r="AN442" s="454"/>
      <c r="AO442" s="454"/>
      <c r="AP442" s="454"/>
      <c r="AQ442" s="454"/>
      <c r="AR442" s="452"/>
      <c r="AS442" s="198"/>
      <c r="AT442" s="198"/>
      <c r="AU442" s="198"/>
      <c r="AV442" s="206"/>
      <c r="AY442" s="201"/>
      <c r="AZ442" s="201"/>
      <c r="BA442" s="195"/>
    </row>
    <row r="443" spans="1:53" s="200" customFormat="1">
      <c r="A443" s="447"/>
      <c r="B443" s="448"/>
      <c r="C443" s="449"/>
      <c r="D443" s="449"/>
      <c r="E443" s="476"/>
      <c r="F443" s="476"/>
      <c r="G443" s="449"/>
      <c r="H443" s="449"/>
      <c r="I443" s="449"/>
      <c r="J443" s="449"/>
      <c r="K443" s="449"/>
      <c r="L443" s="450"/>
      <c r="M443" s="450"/>
      <c r="N443" s="450"/>
      <c r="O443" s="451"/>
      <c r="P443" s="450"/>
      <c r="Q443" s="451"/>
      <c r="R443" s="452"/>
      <c r="S443" s="450"/>
      <c r="T443" s="452"/>
      <c r="U443" s="452"/>
      <c r="V443" s="450"/>
      <c r="W443" s="452"/>
      <c r="X443" s="452"/>
      <c r="Y443" s="453"/>
      <c r="Z443" s="452"/>
      <c r="AA443" s="452"/>
      <c r="AB443" s="452"/>
      <c r="AC443" s="452"/>
      <c r="AD443" s="452"/>
      <c r="AE443" s="452"/>
      <c r="AF443" s="454"/>
      <c r="AG443" s="454"/>
      <c r="AH443" s="454"/>
      <c r="AI443" s="454"/>
      <c r="AJ443" s="454"/>
      <c r="AK443" s="454"/>
      <c r="AL443" s="454"/>
      <c r="AM443" s="454"/>
      <c r="AN443" s="454"/>
      <c r="AO443" s="454"/>
      <c r="AP443" s="454"/>
      <c r="AQ443" s="454"/>
      <c r="AR443" s="452"/>
      <c r="AS443" s="198"/>
      <c r="AT443" s="198"/>
      <c r="AU443" s="198"/>
      <c r="AV443" s="206"/>
      <c r="AY443" s="201"/>
      <c r="AZ443" s="201"/>
      <c r="BA443" s="195"/>
    </row>
    <row r="444" spans="1:53" s="200" customFormat="1">
      <c r="A444" s="447"/>
      <c r="B444" s="448"/>
      <c r="C444" s="449"/>
      <c r="D444" s="449"/>
      <c r="E444" s="476"/>
      <c r="F444" s="476"/>
      <c r="G444" s="449"/>
      <c r="H444" s="449"/>
      <c r="I444" s="449"/>
      <c r="J444" s="449"/>
      <c r="K444" s="449"/>
      <c r="L444" s="450"/>
      <c r="M444" s="450"/>
      <c r="N444" s="450"/>
      <c r="O444" s="451"/>
      <c r="P444" s="450"/>
      <c r="Q444" s="451"/>
      <c r="R444" s="452"/>
      <c r="S444" s="450"/>
      <c r="T444" s="452"/>
      <c r="U444" s="452"/>
      <c r="V444" s="450"/>
      <c r="W444" s="452"/>
      <c r="X444" s="452"/>
      <c r="Y444" s="453"/>
      <c r="Z444" s="452"/>
      <c r="AA444" s="452"/>
      <c r="AB444" s="452"/>
      <c r="AC444" s="452"/>
      <c r="AD444" s="452"/>
      <c r="AE444" s="452"/>
      <c r="AF444" s="454"/>
      <c r="AG444" s="454"/>
      <c r="AH444" s="454"/>
      <c r="AI444" s="454"/>
      <c r="AJ444" s="454"/>
      <c r="AK444" s="454"/>
      <c r="AL444" s="454"/>
      <c r="AM444" s="454"/>
      <c r="AN444" s="454"/>
      <c r="AO444" s="454"/>
      <c r="AP444" s="454"/>
      <c r="AQ444" s="454"/>
      <c r="AR444" s="452"/>
      <c r="AS444" s="198"/>
      <c r="AT444" s="198"/>
      <c r="AU444" s="198"/>
      <c r="AV444" s="206"/>
      <c r="AY444" s="201"/>
      <c r="AZ444" s="201"/>
      <c r="BA444" s="195"/>
    </row>
    <row r="445" spans="1:53" s="200" customFormat="1">
      <c r="A445" s="447"/>
      <c r="B445" s="448"/>
      <c r="C445" s="449"/>
      <c r="D445" s="449"/>
      <c r="E445" s="476"/>
      <c r="F445" s="476"/>
      <c r="G445" s="449"/>
      <c r="H445" s="449"/>
      <c r="I445" s="449"/>
      <c r="J445" s="449"/>
      <c r="K445" s="449"/>
      <c r="L445" s="450"/>
      <c r="M445" s="450"/>
      <c r="N445" s="450"/>
      <c r="O445" s="451"/>
      <c r="P445" s="450"/>
      <c r="Q445" s="451"/>
      <c r="R445" s="452"/>
      <c r="S445" s="450"/>
      <c r="T445" s="452"/>
      <c r="U445" s="452"/>
      <c r="V445" s="450"/>
      <c r="W445" s="452"/>
      <c r="X445" s="452"/>
      <c r="Y445" s="453"/>
      <c r="Z445" s="452"/>
      <c r="AA445" s="452"/>
      <c r="AB445" s="452"/>
      <c r="AC445" s="452"/>
      <c r="AD445" s="452"/>
      <c r="AE445" s="452"/>
      <c r="AF445" s="454"/>
      <c r="AG445" s="454"/>
      <c r="AH445" s="454"/>
      <c r="AI445" s="454"/>
      <c r="AJ445" s="454"/>
      <c r="AK445" s="454"/>
      <c r="AL445" s="454"/>
      <c r="AM445" s="454"/>
      <c r="AN445" s="454"/>
      <c r="AO445" s="454"/>
      <c r="AP445" s="454"/>
      <c r="AQ445" s="454"/>
      <c r="AR445" s="452"/>
      <c r="AS445" s="198"/>
      <c r="AT445" s="198"/>
      <c r="AU445" s="198"/>
      <c r="AV445" s="206"/>
      <c r="AY445" s="201"/>
      <c r="AZ445" s="201"/>
      <c r="BA445" s="195"/>
    </row>
    <row r="446" spans="1:53" s="200" customFormat="1">
      <c r="A446" s="447"/>
      <c r="B446" s="448"/>
      <c r="C446" s="449"/>
      <c r="D446" s="449"/>
      <c r="E446" s="476"/>
      <c r="F446" s="476"/>
      <c r="G446" s="449"/>
      <c r="H446" s="449"/>
      <c r="I446" s="449"/>
      <c r="J446" s="449"/>
      <c r="K446" s="449"/>
      <c r="L446" s="450"/>
      <c r="M446" s="450"/>
      <c r="N446" s="450"/>
      <c r="O446" s="451"/>
      <c r="P446" s="450"/>
      <c r="Q446" s="451"/>
      <c r="R446" s="452"/>
      <c r="S446" s="450"/>
      <c r="T446" s="452"/>
      <c r="U446" s="452"/>
      <c r="V446" s="450"/>
      <c r="W446" s="452"/>
      <c r="X446" s="452"/>
      <c r="Y446" s="453"/>
      <c r="Z446" s="452"/>
      <c r="AA446" s="452"/>
      <c r="AB446" s="452"/>
      <c r="AC446" s="452"/>
      <c r="AD446" s="452"/>
      <c r="AE446" s="452"/>
      <c r="AF446" s="454"/>
      <c r="AG446" s="454"/>
      <c r="AH446" s="454"/>
      <c r="AI446" s="454"/>
      <c r="AJ446" s="454"/>
      <c r="AK446" s="454"/>
      <c r="AL446" s="454"/>
      <c r="AM446" s="454"/>
      <c r="AN446" s="454"/>
      <c r="AO446" s="454"/>
      <c r="AP446" s="454"/>
      <c r="AQ446" s="454"/>
      <c r="AR446" s="452"/>
      <c r="AS446" s="198"/>
      <c r="AT446" s="198"/>
      <c r="AU446" s="198"/>
      <c r="AV446" s="206"/>
      <c r="AY446" s="201"/>
      <c r="AZ446" s="201"/>
      <c r="BA446" s="195"/>
    </row>
    <row r="447" spans="1:53" s="200" customFormat="1">
      <c r="A447" s="447"/>
      <c r="B447" s="448"/>
      <c r="C447" s="449"/>
      <c r="D447" s="449"/>
      <c r="E447" s="476"/>
      <c r="F447" s="476"/>
      <c r="G447" s="449"/>
      <c r="H447" s="449"/>
      <c r="I447" s="449"/>
      <c r="J447" s="449"/>
      <c r="K447" s="449"/>
      <c r="L447" s="450"/>
      <c r="M447" s="450"/>
      <c r="N447" s="450"/>
      <c r="O447" s="451"/>
      <c r="P447" s="450"/>
      <c r="Q447" s="451"/>
      <c r="R447" s="452"/>
      <c r="S447" s="450"/>
      <c r="T447" s="452"/>
      <c r="U447" s="452"/>
      <c r="V447" s="450"/>
      <c r="W447" s="452"/>
      <c r="X447" s="452"/>
      <c r="Y447" s="453"/>
      <c r="Z447" s="452"/>
      <c r="AA447" s="452"/>
      <c r="AB447" s="452"/>
      <c r="AC447" s="452"/>
      <c r="AD447" s="452"/>
      <c r="AE447" s="452"/>
      <c r="AF447" s="454"/>
      <c r="AG447" s="454"/>
      <c r="AH447" s="454"/>
      <c r="AI447" s="454"/>
      <c r="AJ447" s="454"/>
      <c r="AK447" s="454"/>
      <c r="AL447" s="454"/>
      <c r="AM447" s="454"/>
      <c r="AN447" s="454"/>
      <c r="AO447" s="454"/>
      <c r="AP447" s="454"/>
      <c r="AQ447" s="454"/>
      <c r="AR447" s="452"/>
      <c r="AS447" s="198"/>
      <c r="AT447" s="198"/>
      <c r="AU447" s="198"/>
      <c r="AV447" s="206"/>
      <c r="AY447" s="201"/>
      <c r="AZ447" s="201"/>
      <c r="BA447" s="195"/>
    </row>
    <row r="448" spans="1:53" s="200" customFormat="1">
      <c r="A448" s="447"/>
      <c r="B448" s="448"/>
      <c r="C448" s="449"/>
      <c r="D448" s="449"/>
      <c r="E448" s="476"/>
      <c r="F448" s="476"/>
      <c r="G448" s="449"/>
      <c r="H448" s="449"/>
      <c r="I448" s="449"/>
      <c r="J448" s="449"/>
      <c r="K448" s="449"/>
      <c r="L448" s="450"/>
      <c r="M448" s="450"/>
      <c r="N448" s="450"/>
      <c r="O448" s="451"/>
      <c r="P448" s="450"/>
      <c r="Q448" s="451"/>
      <c r="R448" s="452"/>
      <c r="S448" s="450"/>
      <c r="T448" s="452"/>
      <c r="U448" s="452"/>
      <c r="V448" s="450"/>
      <c r="W448" s="452"/>
      <c r="X448" s="452"/>
      <c r="Y448" s="453"/>
      <c r="Z448" s="452"/>
      <c r="AA448" s="452"/>
      <c r="AB448" s="452"/>
      <c r="AC448" s="452"/>
      <c r="AD448" s="452"/>
      <c r="AE448" s="452"/>
      <c r="AF448" s="454"/>
      <c r="AG448" s="454"/>
      <c r="AH448" s="454"/>
      <c r="AI448" s="454"/>
      <c r="AJ448" s="454"/>
      <c r="AK448" s="454"/>
      <c r="AL448" s="454"/>
      <c r="AM448" s="454"/>
      <c r="AN448" s="454"/>
      <c r="AO448" s="454"/>
      <c r="AP448" s="454"/>
      <c r="AQ448" s="454"/>
      <c r="AR448" s="452"/>
      <c r="AS448" s="198"/>
      <c r="AT448" s="198"/>
      <c r="AU448" s="198"/>
      <c r="AV448" s="206"/>
      <c r="AY448" s="201"/>
      <c r="AZ448" s="201"/>
      <c r="BA448" s="195"/>
    </row>
    <row r="449" spans="1:53" s="200" customFormat="1">
      <c r="A449" s="447"/>
      <c r="B449" s="448"/>
      <c r="C449" s="449"/>
      <c r="D449" s="449"/>
      <c r="E449" s="476"/>
      <c r="F449" s="476"/>
      <c r="G449" s="449"/>
      <c r="H449" s="449"/>
      <c r="I449" s="449"/>
      <c r="J449" s="449"/>
      <c r="K449" s="449"/>
      <c r="L449" s="450"/>
      <c r="M449" s="450"/>
      <c r="N449" s="450"/>
      <c r="O449" s="451"/>
      <c r="P449" s="450"/>
      <c r="Q449" s="451"/>
      <c r="R449" s="452"/>
      <c r="S449" s="450"/>
      <c r="T449" s="452"/>
      <c r="U449" s="452"/>
      <c r="V449" s="450"/>
      <c r="W449" s="452"/>
      <c r="X449" s="452"/>
      <c r="Y449" s="453"/>
      <c r="Z449" s="452"/>
      <c r="AA449" s="452"/>
      <c r="AB449" s="452"/>
      <c r="AC449" s="452"/>
      <c r="AD449" s="452"/>
      <c r="AE449" s="452"/>
      <c r="AF449" s="454"/>
      <c r="AG449" s="454"/>
      <c r="AH449" s="454"/>
      <c r="AI449" s="454"/>
      <c r="AJ449" s="454"/>
      <c r="AK449" s="454"/>
      <c r="AL449" s="454"/>
      <c r="AM449" s="454"/>
      <c r="AN449" s="454"/>
      <c r="AO449" s="454"/>
      <c r="AP449" s="454"/>
      <c r="AQ449" s="454"/>
      <c r="AR449" s="452"/>
      <c r="AS449" s="198"/>
      <c r="AT449" s="198"/>
      <c r="AU449" s="198"/>
      <c r="AV449" s="206"/>
      <c r="AY449" s="201"/>
      <c r="AZ449" s="201"/>
      <c r="BA449" s="195"/>
    </row>
    <row r="450" spans="1:53" s="200" customFormat="1">
      <c r="A450" s="447"/>
      <c r="B450" s="448"/>
      <c r="C450" s="449"/>
      <c r="D450" s="449"/>
      <c r="E450" s="476"/>
      <c r="F450" s="476"/>
      <c r="G450" s="449"/>
      <c r="H450" s="449"/>
      <c r="I450" s="449"/>
      <c r="J450" s="449"/>
      <c r="K450" s="449"/>
      <c r="L450" s="450"/>
      <c r="M450" s="450"/>
      <c r="N450" s="450"/>
      <c r="O450" s="451"/>
      <c r="P450" s="450"/>
      <c r="Q450" s="451"/>
      <c r="R450" s="452"/>
      <c r="S450" s="450"/>
      <c r="T450" s="452"/>
      <c r="U450" s="452"/>
      <c r="V450" s="450"/>
      <c r="W450" s="452"/>
      <c r="X450" s="452"/>
      <c r="Y450" s="453"/>
      <c r="Z450" s="452"/>
      <c r="AA450" s="452"/>
      <c r="AB450" s="452"/>
      <c r="AC450" s="452"/>
      <c r="AD450" s="452"/>
      <c r="AE450" s="452"/>
      <c r="AF450" s="454"/>
      <c r="AG450" s="454"/>
      <c r="AH450" s="454"/>
      <c r="AI450" s="454"/>
      <c r="AJ450" s="454"/>
      <c r="AK450" s="454"/>
      <c r="AL450" s="454"/>
      <c r="AM450" s="454"/>
      <c r="AN450" s="454"/>
      <c r="AO450" s="454"/>
      <c r="AP450" s="454"/>
      <c r="AQ450" s="454"/>
      <c r="AR450" s="452"/>
      <c r="AS450" s="198"/>
      <c r="AT450" s="198"/>
      <c r="AU450" s="198"/>
      <c r="AV450" s="206"/>
      <c r="AY450" s="201"/>
      <c r="AZ450" s="201"/>
      <c r="BA450" s="195"/>
    </row>
    <row r="451" spans="1:53" s="200" customFormat="1">
      <c r="A451" s="447"/>
      <c r="B451" s="448"/>
      <c r="C451" s="449"/>
      <c r="D451" s="449"/>
      <c r="E451" s="476"/>
      <c r="F451" s="476"/>
      <c r="G451" s="449"/>
      <c r="H451" s="449"/>
      <c r="I451" s="449"/>
      <c r="J451" s="449"/>
      <c r="K451" s="449"/>
      <c r="L451" s="450"/>
      <c r="M451" s="450"/>
      <c r="N451" s="450"/>
      <c r="O451" s="451"/>
      <c r="P451" s="450"/>
      <c r="Q451" s="451"/>
      <c r="R451" s="452"/>
      <c r="S451" s="450"/>
      <c r="T451" s="452"/>
      <c r="U451" s="452"/>
      <c r="V451" s="450"/>
      <c r="W451" s="452"/>
      <c r="X451" s="452"/>
      <c r="Y451" s="453"/>
      <c r="Z451" s="452"/>
      <c r="AA451" s="452"/>
      <c r="AB451" s="452"/>
      <c r="AC451" s="452"/>
      <c r="AD451" s="452"/>
      <c r="AE451" s="452"/>
      <c r="AF451" s="454"/>
      <c r="AG451" s="454"/>
      <c r="AH451" s="454"/>
      <c r="AI451" s="454"/>
      <c r="AJ451" s="454"/>
      <c r="AK451" s="454"/>
      <c r="AL451" s="454"/>
      <c r="AM451" s="454"/>
      <c r="AN451" s="454"/>
      <c r="AO451" s="454"/>
      <c r="AP451" s="454"/>
      <c r="AQ451" s="454"/>
      <c r="AR451" s="452"/>
      <c r="AS451" s="198"/>
      <c r="AT451" s="198"/>
      <c r="AU451" s="198"/>
      <c r="AV451" s="206"/>
      <c r="AY451" s="201"/>
      <c r="AZ451" s="201"/>
      <c r="BA451" s="195"/>
    </row>
    <row r="452" spans="1:53" s="200" customFormat="1">
      <c r="A452" s="447"/>
      <c r="B452" s="448"/>
      <c r="C452" s="449"/>
      <c r="D452" s="449"/>
      <c r="E452" s="476"/>
      <c r="F452" s="476"/>
      <c r="G452" s="449"/>
      <c r="H452" s="449"/>
      <c r="I452" s="449"/>
      <c r="J452" s="449"/>
      <c r="K452" s="449"/>
      <c r="L452" s="450"/>
      <c r="M452" s="450"/>
      <c r="N452" s="450"/>
      <c r="O452" s="451"/>
      <c r="P452" s="450"/>
      <c r="Q452" s="451"/>
      <c r="R452" s="452"/>
      <c r="S452" s="450"/>
      <c r="T452" s="452"/>
      <c r="U452" s="452"/>
      <c r="V452" s="450"/>
      <c r="W452" s="452"/>
      <c r="X452" s="452"/>
      <c r="Y452" s="453"/>
      <c r="Z452" s="452"/>
      <c r="AA452" s="452"/>
      <c r="AB452" s="452"/>
      <c r="AC452" s="452"/>
      <c r="AD452" s="452"/>
      <c r="AE452" s="452"/>
      <c r="AF452" s="454"/>
      <c r="AG452" s="454"/>
      <c r="AH452" s="454"/>
      <c r="AI452" s="454"/>
      <c r="AJ452" s="454"/>
      <c r="AK452" s="454"/>
      <c r="AL452" s="454"/>
      <c r="AM452" s="454"/>
      <c r="AN452" s="454"/>
      <c r="AO452" s="454"/>
      <c r="AP452" s="454"/>
      <c r="AQ452" s="454"/>
      <c r="AR452" s="452"/>
      <c r="AS452" s="198"/>
      <c r="AT452" s="198"/>
      <c r="AU452" s="198"/>
      <c r="AV452" s="206"/>
      <c r="AY452" s="201"/>
      <c r="AZ452" s="201"/>
      <c r="BA452" s="195"/>
    </row>
    <row r="453" spans="1:53" s="200" customFormat="1">
      <c r="A453" s="447"/>
      <c r="B453" s="448"/>
      <c r="C453" s="449"/>
      <c r="D453" s="449"/>
      <c r="E453" s="476"/>
      <c r="F453" s="476"/>
      <c r="G453" s="449"/>
      <c r="H453" s="449"/>
      <c r="I453" s="449"/>
      <c r="J453" s="449"/>
      <c r="K453" s="449"/>
      <c r="L453" s="450"/>
      <c r="M453" s="450"/>
      <c r="N453" s="450"/>
      <c r="O453" s="451"/>
      <c r="P453" s="450"/>
      <c r="Q453" s="451"/>
      <c r="R453" s="452"/>
      <c r="S453" s="450"/>
      <c r="T453" s="452"/>
      <c r="U453" s="452"/>
      <c r="V453" s="450"/>
      <c r="W453" s="452"/>
      <c r="X453" s="452"/>
      <c r="Y453" s="453"/>
      <c r="Z453" s="452"/>
      <c r="AA453" s="452"/>
      <c r="AB453" s="452"/>
      <c r="AC453" s="452"/>
      <c r="AD453" s="452"/>
      <c r="AE453" s="452"/>
      <c r="AF453" s="454"/>
      <c r="AG453" s="454"/>
      <c r="AH453" s="454"/>
      <c r="AI453" s="454"/>
      <c r="AJ453" s="454"/>
      <c r="AK453" s="454"/>
      <c r="AL453" s="454"/>
      <c r="AM453" s="454"/>
      <c r="AN453" s="454"/>
      <c r="AO453" s="454"/>
      <c r="AP453" s="454"/>
      <c r="AQ453" s="454"/>
      <c r="AR453" s="452"/>
      <c r="AS453" s="198"/>
      <c r="AT453" s="198"/>
      <c r="AU453" s="198"/>
      <c r="AV453" s="206"/>
      <c r="AY453" s="201"/>
      <c r="AZ453" s="201"/>
      <c r="BA453" s="195"/>
    </row>
    <row r="454" spans="1:53" s="200" customFormat="1">
      <c r="A454" s="447"/>
      <c r="B454" s="448"/>
      <c r="C454" s="449"/>
      <c r="D454" s="449"/>
      <c r="E454" s="476"/>
      <c r="F454" s="476"/>
      <c r="G454" s="449"/>
      <c r="H454" s="449"/>
      <c r="I454" s="449"/>
      <c r="J454" s="449"/>
      <c r="K454" s="449"/>
      <c r="L454" s="450"/>
      <c r="M454" s="450"/>
      <c r="N454" s="450"/>
      <c r="O454" s="451"/>
      <c r="P454" s="450"/>
      <c r="Q454" s="451"/>
      <c r="R454" s="452"/>
      <c r="S454" s="450"/>
      <c r="T454" s="452"/>
      <c r="U454" s="452"/>
      <c r="V454" s="450"/>
      <c r="W454" s="452"/>
      <c r="X454" s="452"/>
      <c r="Y454" s="453"/>
      <c r="Z454" s="452"/>
      <c r="AA454" s="452"/>
      <c r="AB454" s="452"/>
      <c r="AC454" s="452"/>
      <c r="AD454" s="452"/>
      <c r="AE454" s="452"/>
      <c r="AF454" s="454"/>
      <c r="AG454" s="454"/>
      <c r="AH454" s="454"/>
      <c r="AI454" s="454"/>
      <c r="AJ454" s="454"/>
      <c r="AK454" s="454"/>
      <c r="AL454" s="454"/>
      <c r="AM454" s="454"/>
      <c r="AN454" s="454"/>
      <c r="AO454" s="454"/>
      <c r="AP454" s="454"/>
      <c r="AQ454" s="454"/>
      <c r="AR454" s="452"/>
      <c r="AS454" s="198"/>
      <c r="AT454" s="198"/>
      <c r="AU454" s="198"/>
      <c r="AV454" s="206"/>
      <c r="AY454" s="201"/>
      <c r="AZ454" s="201"/>
      <c r="BA454" s="195"/>
    </row>
    <row r="455" spans="1:53" s="200" customFormat="1">
      <c r="A455" s="447"/>
      <c r="B455" s="448"/>
      <c r="C455" s="449"/>
      <c r="D455" s="449"/>
      <c r="E455" s="476"/>
      <c r="F455" s="476"/>
      <c r="G455" s="449"/>
      <c r="H455" s="449"/>
      <c r="I455" s="449"/>
      <c r="J455" s="449"/>
      <c r="K455" s="449"/>
      <c r="L455" s="450"/>
      <c r="M455" s="450"/>
      <c r="N455" s="450"/>
      <c r="O455" s="451"/>
      <c r="P455" s="450"/>
      <c r="Q455" s="451"/>
      <c r="R455" s="452"/>
      <c r="S455" s="450"/>
      <c r="T455" s="452"/>
      <c r="U455" s="452"/>
      <c r="V455" s="450"/>
      <c r="W455" s="452"/>
      <c r="X455" s="452"/>
      <c r="Y455" s="453"/>
      <c r="Z455" s="452"/>
      <c r="AA455" s="452"/>
      <c r="AB455" s="452"/>
      <c r="AC455" s="452"/>
      <c r="AD455" s="452"/>
      <c r="AE455" s="452"/>
      <c r="AF455" s="454"/>
      <c r="AG455" s="454"/>
      <c r="AH455" s="454"/>
      <c r="AI455" s="454"/>
      <c r="AJ455" s="454"/>
      <c r="AK455" s="454"/>
      <c r="AL455" s="454"/>
      <c r="AM455" s="454"/>
      <c r="AN455" s="454"/>
      <c r="AO455" s="454"/>
      <c r="AP455" s="454"/>
      <c r="AQ455" s="454"/>
      <c r="AR455" s="452"/>
      <c r="AS455" s="198"/>
      <c r="AT455" s="198"/>
      <c r="AU455" s="198"/>
      <c r="AV455" s="206"/>
      <c r="AY455" s="201"/>
      <c r="AZ455" s="201"/>
      <c r="BA455" s="195"/>
    </row>
    <row r="456" spans="1:53" s="200" customFormat="1">
      <c r="A456" s="447"/>
      <c r="B456" s="448"/>
      <c r="C456" s="449"/>
      <c r="D456" s="449"/>
      <c r="E456" s="476"/>
      <c r="F456" s="476"/>
      <c r="G456" s="449"/>
      <c r="H456" s="449"/>
      <c r="I456" s="449"/>
      <c r="J456" s="449"/>
      <c r="K456" s="449"/>
      <c r="L456" s="450"/>
      <c r="M456" s="450"/>
      <c r="N456" s="450"/>
      <c r="O456" s="451"/>
      <c r="P456" s="450"/>
      <c r="Q456" s="451"/>
      <c r="R456" s="452"/>
      <c r="S456" s="450"/>
      <c r="T456" s="452"/>
      <c r="U456" s="452"/>
      <c r="V456" s="450"/>
      <c r="W456" s="452"/>
      <c r="X456" s="452"/>
      <c r="Y456" s="453"/>
      <c r="Z456" s="452"/>
      <c r="AA456" s="452"/>
      <c r="AB456" s="452"/>
      <c r="AC456" s="452"/>
      <c r="AD456" s="452"/>
      <c r="AE456" s="452"/>
      <c r="AF456" s="454"/>
      <c r="AG456" s="454"/>
      <c r="AH456" s="454"/>
      <c r="AI456" s="454"/>
      <c r="AJ456" s="454"/>
      <c r="AK456" s="454"/>
      <c r="AL456" s="454"/>
      <c r="AM456" s="454"/>
      <c r="AN456" s="454"/>
      <c r="AO456" s="454"/>
      <c r="AP456" s="454"/>
      <c r="AQ456" s="454"/>
      <c r="AR456" s="452"/>
      <c r="AS456" s="198"/>
      <c r="AT456" s="198"/>
      <c r="AU456" s="198"/>
      <c r="AV456" s="206"/>
      <c r="AY456" s="201"/>
      <c r="AZ456" s="201"/>
      <c r="BA456" s="195"/>
    </row>
    <row r="457" spans="1:53" s="200" customFormat="1">
      <c r="A457" s="447"/>
      <c r="B457" s="448"/>
      <c r="C457" s="449"/>
      <c r="D457" s="449"/>
      <c r="E457" s="476"/>
      <c r="F457" s="476"/>
      <c r="G457" s="449"/>
      <c r="H457" s="449"/>
      <c r="I457" s="449"/>
      <c r="J457" s="449"/>
      <c r="K457" s="449"/>
      <c r="L457" s="450"/>
      <c r="M457" s="450"/>
      <c r="N457" s="450"/>
      <c r="O457" s="451"/>
      <c r="P457" s="450"/>
      <c r="Q457" s="451"/>
      <c r="R457" s="452"/>
      <c r="S457" s="450"/>
      <c r="T457" s="452"/>
      <c r="U457" s="452"/>
      <c r="V457" s="450"/>
      <c r="W457" s="452"/>
      <c r="X457" s="452"/>
      <c r="Y457" s="453"/>
      <c r="Z457" s="452"/>
      <c r="AA457" s="452"/>
      <c r="AB457" s="452"/>
      <c r="AC457" s="452"/>
      <c r="AD457" s="452"/>
      <c r="AE457" s="452"/>
      <c r="AF457" s="454"/>
      <c r="AG457" s="454"/>
      <c r="AH457" s="454"/>
      <c r="AI457" s="454"/>
      <c r="AJ457" s="454"/>
      <c r="AK457" s="454"/>
      <c r="AL457" s="454"/>
      <c r="AM457" s="454"/>
      <c r="AN457" s="454"/>
      <c r="AO457" s="454"/>
      <c r="AP457" s="454"/>
      <c r="AQ457" s="454"/>
      <c r="AR457" s="452"/>
      <c r="AS457" s="198"/>
      <c r="AT457" s="198"/>
      <c r="AU457" s="198"/>
      <c r="AV457" s="206"/>
      <c r="AY457" s="201"/>
      <c r="AZ457" s="201"/>
      <c r="BA457" s="195"/>
    </row>
    <row r="458" spans="1:53" s="200" customFormat="1">
      <c r="A458" s="447"/>
      <c r="B458" s="448"/>
      <c r="C458" s="449"/>
      <c r="D458" s="449"/>
      <c r="E458" s="476"/>
      <c r="F458" s="476"/>
      <c r="G458" s="449"/>
      <c r="H458" s="449"/>
      <c r="I458" s="449"/>
      <c r="J458" s="449"/>
      <c r="K458" s="449"/>
      <c r="L458" s="450"/>
      <c r="M458" s="450"/>
      <c r="N458" s="450"/>
      <c r="O458" s="451"/>
      <c r="P458" s="450"/>
      <c r="Q458" s="451"/>
      <c r="R458" s="452"/>
      <c r="S458" s="450"/>
      <c r="T458" s="452"/>
      <c r="U458" s="452"/>
      <c r="V458" s="450"/>
      <c r="W458" s="452"/>
      <c r="X458" s="452"/>
      <c r="Y458" s="453"/>
      <c r="Z458" s="452"/>
      <c r="AA458" s="452"/>
      <c r="AB458" s="452"/>
      <c r="AC458" s="452"/>
      <c r="AD458" s="452"/>
      <c r="AE458" s="452"/>
      <c r="AF458" s="454"/>
      <c r="AG458" s="454"/>
      <c r="AH458" s="454"/>
      <c r="AI458" s="454"/>
      <c r="AJ458" s="454"/>
      <c r="AK458" s="454"/>
      <c r="AL458" s="454"/>
      <c r="AM458" s="454"/>
      <c r="AN458" s="454"/>
      <c r="AO458" s="454"/>
      <c r="AP458" s="454"/>
      <c r="AQ458" s="454"/>
      <c r="AR458" s="452"/>
      <c r="AS458" s="198"/>
      <c r="AT458" s="198"/>
      <c r="AU458" s="198"/>
      <c r="AV458" s="206"/>
      <c r="AY458" s="201"/>
      <c r="AZ458" s="201"/>
      <c r="BA458" s="195"/>
    </row>
    <row r="459" spans="1:53" s="200" customFormat="1">
      <c r="A459" s="447"/>
      <c r="B459" s="448"/>
      <c r="C459" s="449"/>
      <c r="D459" s="449"/>
      <c r="E459" s="476"/>
      <c r="F459" s="476"/>
      <c r="G459" s="449"/>
      <c r="H459" s="449"/>
      <c r="I459" s="449"/>
      <c r="J459" s="449"/>
      <c r="K459" s="449"/>
      <c r="L459" s="450"/>
      <c r="M459" s="450"/>
      <c r="N459" s="450"/>
      <c r="O459" s="451"/>
      <c r="P459" s="450"/>
      <c r="Q459" s="451"/>
      <c r="R459" s="452"/>
      <c r="S459" s="450"/>
      <c r="T459" s="452"/>
      <c r="U459" s="452"/>
      <c r="V459" s="450"/>
      <c r="W459" s="452"/>
      <c r="X459" s="452"/>
      <c r="Y459" s="453"/>
      <c r="Z459" s="452"/>
      <c r="AA459" s="452"/>
      <c r="AB459" s="452"/>
      <c r="AC459" s="452"/>
      <c r="AD459" s="452"/>
      <c r="AE459" s="452"/>
      <c r="AF459" s="454"/>
      <c r="AG459" s="454"/>
      <c r="AH459" s="454"/>
      <c r="AI459" s="454"/>
      <c r="AJ459" s="454"/>
      <c r="AK459" s="454"/>
      <c r="AL459" s="454"/>
      <c r="AM459" s="454"/>
      <c r="AN459" s="454"/>
      <c r="AO459" s="454"/>
      <c r="AP459" s="454"/>
      <c r="AQ459" s="454"/>
      <c r="AR459" s="452"/>
      <c r="AS459" s="198"/>
      <c r="AT459" s="198"/>
      <c r="AU459" s="198"/>
      <c r="AV459" s="206"/>
      <c r="AY459" s="201"/>
      <c r="AZ459" s="201"/>
      <c r="BA459" s="195"/>
    </row>
    <row r="460" spans="1:53" s="200" customFormat="1">
      <c r="A460" s="447"/>
      <c r="B460" s="448"/>
      <c r="C460" s="449"/>
      <c r="D460" s="449"/>
      <c r="E460" s="476"/>
      <c r="F460" s="476"/>
      <c r="G460" s="449"/>
      <c r="H460" s="449"/>
      <c r="I460" s="449"/>
      <c r="J460" s="449"/>
      <c r="K460" s="449"/>
      <c r="L460" s="450"/>
      <c r="M460" s="450"/>
      <c r="N460" s="450"/>
      <c r="O460" s="451"/>
      <c r="P460" s="450"/>
      <c r="Q460" s="451"/>
      <c r="R460" s="452"/>
      <c r="S460" s="450"/>
      <c r="T460" s="452"/>
      <c r="U460" s="452"/>
      <c r="V460" s="450"/>
      <c r="W460" s="452"/>
      <c r="X460" s="452"/>
      <c r="Y460" s="453"/>
      <c r="Z460" s="452"/>
      <c r="AA460" s="452"/>
      <c r="AB460" s="452"/>
      <c r="AC460" s="452"/>
      <c r="AD460" s="452"/>
      <c r="AE460" s="452"/>
      <c r="AF460" s="454"/>
      <c r="AG460" s="454"/>
      <c r="AH460" s="454"/>
      <c r="AI460" s="454"/>
      <c r="AJ460" s="454"/>
      <c r="AK460" s="454"/>
      <c r="AL460" s="454"/>
      <c r="AM460" s="454"/>
      <c r="AN460" s="454"/>
      <c r="AO460" s="454"/>
      <c r="AP460" s="454"/>
      <c r="AQ460" s="454"/>
      <c r="AR460" s="452"/>
      <c r="AS460" s="198"/>
      <c r="AT460" s="198"/>
      <c r="AU460" s="198"/>
      <c r="AV460" s="206"/>
      <c r="AY460" s="201"/>
      <c r="AZ460" s="201"/>
      <c r="BA460" s="195"/>
    </row>
    <row r="461" spans="1:53" s="200" customFormat="1">
      <c r="A461" s="447"/>
      <c r="B461" s="448"/>
      <c r="C461" s="449"/>
      <c r="D461" s="449"/>
      <c r="E461" s="476"/>
      <c r="F461" s="476"/>
      <c r="G461" s="449"/>
      <c r="H461" s="449"/>
      <c r="I461" s="449"/>
      <c r="J461" s="449"/>
      <c r="K461" s="449"/>
      <c r="L461" s="450"/>
      <c r="M461" s="450"/>
      <c r="N461" s="450"/>
      <c r="O461" s="451"/>
      <c r="P461" s="450"/>
      <c r="Q461" s="451"/>
      <c r="R461" s="452"/>
      <c r="S461" s="450"/>
      <c r="T461" s="452"/>
      <c r="U461" s="452"/>
      <c r="V461" s="450"/>
      <c r="W461" s="452"/>
      <c r="X461" s="452"/>
      <c r="Y461" s="453"/>
      <c r="Z461" s="452"/>
      <c r="AA461" s="452"/>
      <c r="AB461" s="452"/>
      <c r="AC461" s="452"/>
      <c r="AD461" s="452"/>
      <c r="AE461" s="452"/>
      <c r="AF461" s="454"/>
      <c r="AG461" s="454"/>
      <c r="AH461" s="454"/>
      <c r="AI461" s="454"/>
      <c r="AJ461" s="454"/>
      <c r="AK461" s="454"/>
      <c r="AL461" s="454"/>
      <c r="AM461" s="454"/>
      <c r="AN461" s="454"/>
      <c r="AO461" s="454"/>
      <c r="AP461" s="454"/>
      <c r="AQ461" s="454"/>
      <c r="AR461" s="452"/>
      <c r="AS461" s="198"/>
      <c r="AT461" s="198"/>
      <c r="AU461" s="198"/>
      <c r="AV461" s="206"/>
      <c r="AY461" s="201"/>
      <c r="AZ461" s="201"/>
      <c r="BA461" s="195"/>
    </row>
    <row r="462" spans="1:53" s="200" customFormat="1">
      <c r="A462" s="447"/>
      <c r="B462" s="448"/>
      <c r="C462" s="449"/>
      <c r="D462" s="449"/>
      <c r="E462" s="476"/>
      <c r="F462" s="476"/>
      <c r="G462" s="449"/>
      <c r="H462" s="449"/>
      <c r="I462" s="449"/>
      <c r="J462" s="449"/>
      <c r="K462" s="449"/>
      <c r="L462" s="450"/>
      <c r="M462" s="450"/>
      <c r="N462" s="450"/>
      <c r="O462" s="451"/>
      <c r="P462" s="450"/>
      <c r="Q462" s="451"/>
      <c r="R462" s="452"/>
      <c r="S462" s="450"/>
      <c r="T462" s="452"/>
      <c r="U462" s="452"/>
      <c r="V462" s="450"/>
      <c r="W462" s="452"/>
      <c r="X462" s="452"/>
      <c r="Y462" s="453"/>
      <c r="Z462" s="452"/>
      <c r="AA462" s="452"/>
      <c r="AB462" s="452"/>
      <c r="AC462" s="452"/>
      <c r="AD462" s="452"/>
      <c r="AE462" s="452"/>
      <c r="AF462" s="454"/>
      <c r="AG462" s="454"/>
      <c r="AH462" s="454"/>
      <c r="AI462" s="454"/>
      <c r="AJ462" s="454"/>
      <c r="AK462" s="454"/>
      <c r="AL462" s="454"/>
      <c r="AM462" s="454"/>
      <c r="AN462" s="454"/>
      <c r="AO462" s="454"/>
      <c r="AP462" s="454"/>
      <c r="AQ462" s="454"/>
      <c r="AR462" s="452"/>
      <c r="AS462" s="198"/>
      <c r="AT462" s="198"/>
      <c r="AU462" s="198"/>
      <c r="AV462" s="206"/>
      <c r="AY462" s="201"/>
      <c r="AZ462" s="201"/>
      <c r="BA462" s="195"/>
    </row>
    <row r="463" spans="1:53" s="200" customFormat="1">
      <c r="A463" s="447"/>
      <c r="B463" s="448"/>
      <c r="C463" s="449"/>
      <c r="D463" s="449"/>
      <c r="E463" s="476"/>
      <c r="F463" s="476"/>
      <c r="G463" s="449"/>
      <c r="H463" s="449"/>
      <c r="I463" s="449"/>
      <c r="J463" s="449"/>
      <c r="K463" s="449"/>
      <c r="L463" s="450"/>
      <c r="M463" s="450"/>
      <c r="N463" s="450"/>
      <c r="O463" s="451"/>
      <c r="P463" s="450"/>
      <c r="Q463" s="451"/>
      <c r="R463" s="452"/>
      <c r="S463" s="450"/>
      <c r="T463" s="452"/>
      <c r="U463" s="452"/>
      <c r="V463" s="450"/>
      <c r="W463" s="452"/>
      <c r="X463" s="452"/>
      <c r="Y463" s="453"/>
      <c r="Z463" s="452"/>
      <c r="AA463" s="452"/>
      <c r="AB463" s="452"/>
      <c r="AC463" s="452"/>
      <c r="AD463" s="452"/>
      <c r="AE463" s="452"/>
      <c r="AF463" s="454"/>
      <c r="AG463" s="454"/>
      <c r="AH463" s="454"/>
      <c r="AI463" s="454"/>
      <c r="AJ463" s="454"/>
      <c r="AK463" s="454"/>
      <c r="AL463" s="454"/>
      <c r="AM463" s="454"/>
      <c r="AN463" s="454"/>
      <c r="AO463" s="454"/>
      <c r="AP463" s="454"/>
      <c r="AQ463" s="454"/>
      <c r="AR463" s="452"/>
      <c r="AS463" s="198"/>
      <c r="AT463" s="198"/>
      <c r="AU463" s="198"/>
      <c r="AV463" s="206"/>
      <c r="AY463" s="201"/>
      <c r="AZ463" s="201"/>
      <c r="BA463" s="195"/>
    </row>
    <row r="464" spans="1:53" s="200" customFormat="1">
      <c r="A464" s="447"/>
      <c r="B464" s="448"/>
      <c r="C464" s="449"/>
      <c r="D464" s="449"/>
      <c r="E464" s="476"/>
      <c r="F464" s="476"/>
      <c r="G464" s="449"/>
      <c r="H464" s="449"/>
      <c r="I464" s="449"/>
      <c r="J464" s="449"/>
      <c r="K464" s="449"/>
      <c r="L464" s="450"/>
      <c r="M464" s="450"/>
      <c r="N464" s="450"/>
      <c r="O464" s="451"/>
      <c r="P464" s="450"/>
      <c r="Q464" s="451"/>
      <c r="R464" s="452"/>
      <c r="S464" s="450"/>
      <c r="T464" s="452"/>
      <c r="U464" s="452"/>
      <c r="V464" s="450"/>
      <c r="W464" s="452"/>
      <c r="X464" s="452"/>
      <c r="Y464" s="453"/>
      <c r="Z464" s="452"/>
      <c r="AA464" s="452"/>
      <c r="AB464" s="452"/>
      <c r="AC464" s="452"/>
      <c r="AD464" s="452"/>
      <c r="AE464" s="452"/>
      <c r="AF464" s="454"/>
      <c r="AG464" s="454"/>
      <c r="AH464" s="454"/>
      <c r="AI464" s="454"/>
      <c r="AJ464" s="454"/>
      <c r="AK464" s="454"/>
      <c r="AL464" s="454"/>
      <c r="AM464" s="454"/>
      <c r="AN464" s="454"/>
      <c r="AO464" s="454"/>
      <c r="AP464" s="454"/>
      <c r="AQ464" s="454"/>
      <c r="AR464" s="452"/>
      <c r="AS464" s="198"/>
      <c r="AT464" s="198"/>
      <c r="AU464" s="198"/>
      <c r="AV464" s="206"/>
      <c r="AY464" s="201"/>
      <c r="AZ464" s="201"/>
      <c r="BA464" s="195"/>
    </row>
    <row r="465" spans="1:53" s="200" customFormat="1">
      <c r="A465" s="447"/>
      <c r="B465" s="448"/>
      <c r="C465" s="449"/>
      <c r="D465" s="449"/>
      <c r="E465" s="476"/>
      <c r="F465" s="476"/>
      <c r="G465" s="449"/>
      <c r="H465" s="449"/>
      <c r="I465" s="449"/>
      <c r="J465" s="449"/>
      <c r="K465" s="449"/>
      <c r="L465" s="450"/>
      <c r="M465" s="450"/>
      <c r="N465" s="450"/>
      <c r="O465" s="451"/>
      <c r="P465" s="450"/>
      <c r="Q465" s="451"/>
      <c r="R465" s="452"/>
      <c r="S465" s="450"/>
      <c r="T465" s="452"/>
      <c r="U465" s="452"/>
      <c r="V465" s="450"/>
      <c r="W465" s="452"/>
      <c r="X465" s="452"/>
      <c r="Y465" s="453"/>
      <c r="Z465" s="452"/>
      <c r="AA465" s="452"/>
      <c r="AB465" s="452"/>
      <c r="AC465" s="452"/>
      <c r="AD465" s="452"/>
      <c r="AE465" s="452"/>
      <c r="AF465" s="454"/>
      <c r="AG465" s="454"/>
      <c r="AH465" s="454"/>
      <c r="AI465" s="454"/>
      <c r="AJ465" s="454"/>
      <c r="AK465" s="454"/>
      <c r="AL465" s="454"/>
      <c r="AM465" s="454"/>
      <c r="AN465" s="454"/>
      <c r="AO465" s="454"/>
      <c r="AP465" s="454"/>
      <c r="AQ465" s="454"/>
      <c r="AR465" s="452"/>
      <c r="AS465" s="198"/>
      <c r="AT465" s="198"/>
      <c r="AU465" s="198"/>
      <c r="AV465" s="206"/>
      <c r="AY465" s="201"/>
      <c r="AZ465" s="201"/>
      <c r="BA465" s="195"/>
    </row>
    <row r="466" spans="1:53" s="200" customFormat="1">
      <c r="A466" s="447"/>
      <c r="B466" s="448"/>
      <c r="C466" s="449"/>
      <c r="D466" s="449"/>
      <c r="E466" s="476"/>
      <c r="F466" s="476"/>
      <c r="G466" s="449"/>
      <c r="H466" s="449"/>
      <c r="I466" s="449"/>
      <c r="J466" s="449"/>
      <c r="K466" s="449"/>
      <c r="L466" s="450"/>
      <c r="M466" s="450"/>
      <c r="N466" s="450"/>
      <c r="O466" s="451"/>
      <c r="P466" s="450"/>
      <c r="Q466" s="451"/>
      <c r="R466" s="452"/>
      <c r="S466" s="450"/>
      <c r="T466" s="452"/>
      <c r="U466" s="452"/>
      <c r="V466" s="450"/>
      <c r="W466" s="452"/>
      <c r="X466" s="452"/>
      <c r="Y466" s="453"/>
      <c r="Z466" s="452"/>
      <c r="AA466" s="452"/>
      <c r="AB466" s="452"/>
      <c r="AC466" s="452"/>
      <c r="AD466" s="452"/>
      <c r="AE466" s="452"/>
      <c r="AF466" s="454"/>
      <c r="AG466" s="454"/>
      <c r="AH466" s="454"/>
      <c r="AI466" s="454"/>
      <c r="AJ466" s="454"/>
      <c r="AK466" s="454"/>
      <c r="AL466" s="454"/>
      <c r="AM466" s="454"/>
      <c r="AN466" s="454"/>
      <c r="AO466" s="454"/>
      <c r="AP466" s="454"/>
      <c r="AQ466" s="454"/>
      <c r="AR466" s="452"/>
      <c r="AS466" s="198"/>
      <c r="AT466" s="198"/>
      <c r="AU466" s="198"/>
      <c r="AV466" s="206"/>
      <c r="AY466" s="201"/>
      <c r="AZ466" s="201"/>
      <c r="BA466" s="195"/>
    </row>
    <row r="467" spans="1:53" s="200" customFormat="1">
      <c r="A467" s="447"/>
      <c r="B467" s="448"/>
      <c r="C467" s="449"/>
      <c r="D467" s="449"/>
      <c r="E467" s="476"/>
      <c r="F467" s="476"/>
      <c r="G467" s="449"/>
      <c r="H467" s="449"/>
      <c r="I467" s="449"/>
      <c r="J467" s="449"/>
      <c r="K467" s="449"/>
      <c r="L467" s="450"/>
      <c r="M467" s="450"/>
      <c r="N467" s="450"/>
      <c r="O467" s="451"/>
      <c r="P467" s="450"/>
      <c r="Q467" s="451"/>
      <c r="R467" s="452"/>
      <c r="S467" s="450"/>
      <c r="T467" s="452"/>
      <c r="U467" s="452"/>
      <c r="V467" s="450"/>
      <c r="W467" s="452"/>
      <c r="X467" s="452"/>
      <c r="Y467" s="453"/>
      <c r="Z467" s="452"/>
      <c r="AA467" s="452"/>
      <c r="AB467" s="452"/>
      <c r="AC467" s="452"/>
      <c r="AD467" s="452"/>
      <c r="AE467" s="452"/>
      <c r="AF467" s="454"/>
      <c r="AG467" s="454"/>
      <c r="AH467" s="454"/>
      <c r="AI467" s="454"/>
      <c r="AJ467" s="454"/>
      <c r="AK467" s="454"/>
      <c r="AL467" s="454"/>
      <c r="AM467" s="454"/>
      <c r="AN467" s="454"/>
      <c r="AO467" s="454"/>
      <c r="AP467" s="454"/>
      <c r="AQ467" s="454"/>
      <c r="AR467" s="452"/>
      <c r="AS467" s="198"/>
      <c r="AT467" s="198"/>
      <c r="AU467" s="198"/>
      <c r="AV467" s="206"/>
      <c r="AY467" s="201"/>
      <c r="AZ467" s="201"/>
      <c r="BA467" s="195"/>
    </row>
    <row r="468" spans="1:53" s="200" customFormat="1">
      <c r="A468" s="447"/>
      <c r="B468" s="448"/>
      <c r="C468" s="449"/>
      <c r="D468" s="449"/>
      <c r="E468" s="476"/>
      <c r="F468" s="476"/>
      <c r="G468" s="449"/>
      <c r="H468" s="449"/>
      <c r="I468" s="449"/>
      <c r="J468" s="449"/>
      <c r="K468" s="449"/>
      <c r="L468" s="450"/>
      <c r="M468" s="450"/>
      <c r="N468" s="450"/>
      <c r="O468" s="451"/>
      <c r="P468" s="450"/>
      <c r="Q468" s="451"/>
      <c r="R468" s="452"/>
      <c r="S468" s="450"/>
      <c r="T468" s="452"/>
      <c r="U468" s="452"/>
      <c r="V468" s="450"/>
      <c r="W468" s="452"/>
      <c r="X468" s="452"/>
      <c r="Y468" s="453"/>
      <c r="Z468" s="452"/>
      <c r="AA468" s="452"/>
      <c r="AB468" s="452"/>
      <c r="AC468" s="452"/>
      <c r="AD468" s="452"/>
      <c r="AE468" s="452"/>
      <c r="AF468" s="454"/>
      <c r="AG468" s="454"/>
      <c r="AH468" s="454"/>
      <c r="AI468" s="454"/>
      <c r="AJ468" s="454"/>
      <c r="AK468" s="454"/>
      <c r="AL468" s="454"/>
      <c r="AM468" s="454"/>
      <c r="AN468" s="454"/>
      <c r="AO468" s="454"/>
      <c r="AP468" s="454"/>
      <c r="AQ468" s="454"/>
      <c r="AR468" s="452"/>
      <c r="AS468" s="198"/>
      <c r="AT468" s="198"/>
      <c r="AU468" s="198"/>
      <c r="AV468" s="206"/>
      <c r="AY468" s="201"/>
      <c r="AZ468" s="201"/>
      <c r="BA468" s="195"/>
    </row>
    <row r="469" spans="1:53" s="200" customFormat="1">
      <c r="A469" s="447"/>
      <c r="B469" s="448"/>
      <c r="C469" s="449"/>
      <c r="D469" s="449"/>
      <c r="E469" s="476"/>
      <c r="F469" s="476"/>
      <c r="G469" s="449"/>
      <c r="H469" s="449"/>
      <c r="I469" s="449"/>
      <c r="J469" s="449"/>
      <c r="K469" s="449"/>
      <c r="L469" s="450"/>
      <c r="M469" s="450"/>
      <c r="N469" s="450"/>
      <c r="O469" s="451"/>
      <c r="P469" s="450"/>
      <c r="Q469" s="451"/>
      <c r="R469" s="452"/>
      <c r="S469" s="450"/>
      <c r="T469" s="452"/>
      <c r="U469" s="452"/>
      <c r="V469" s="450"/>
      <c r="W469" s="452"/>
      <c r="X469" s="452"/>
      <c r="Y469" s="453"/>
      <c r="Z469" s="452"/>
      <c r="AA469" s="452"/>
      <c r="AB469" s="452"/>
      <c r="AC469" s="452"/>
      <c r="AD469" s="452"/>
      <c r="AE469" s="452"/>
      <c r="AF469" s="454"/>
      <c r="AG469" s="454"/>
      <c r="AH469" s="454"/>
      <c r="AI469" s="454"/>
      <c r="AJ469" s="454"/>
      <c r="AK469" s="454"/>
      <c r="AL469" s="454"/>
      <c r="AM469" s="454"/>
      <c r="AN469" s="454"/>
      <c r="AO469" s="454"/>
      <c r="AP469" s="454"/>
      <c r="AQ469" s="454"/>
      <c r="AR469" s="452"/>
      <c r="AS469" s="198"/>
      <c r="AT469" s="198"/>
      <c r="AU469" s="198"/>
      <c r="AV469" s="206"/>
      <c r="AY469" s="201"/>
      <c r="AZ469" s="201"/>
      <c r="BA469" s="195"/>
    </row>
    <row r="470" spans="1:53" s="200" customFormat="1">
      <c r="A470" s="447"/>
      <c r="B470" s="448"/>
      <c r="C470" s="449"/>
      <c r="D470" s="449"/>
      <c r="E470" s="476"/>
      <c r="F470" s="476"/>
      <c r="G470" s="449"/>
      <c r="H470" s="449"/>
      <c r="I470" s="449"/>
      <c r="J470" s="449"/>
      <c r="K470" s="449"/>
      <c r="L470" s="450"/>
      <c r="M470" s="450"/>
      <c r="N470" s="450"/>
      <c r="O470" s="451"/>
      <c r="P470" s="450"/>
      <c r="Q470" s="451"/>
      <c r="R470" s="452"/>
      <c r="S470" s="450"/>
      <c r="T470" s="452"/>
      <c r="U470" s="452"/>
      <c r="V470" s="450"/>
      <c r="W470" s="452"/>
      <c r="X470" s="452"/>
      <c r="Y470" s="453"/>
      <c r="Z470" s="452"/>
      <c r="AA470" s="452"/>
      <c r="AB470" s="452"/>
      <c r="AC470" s="452"/>
      <c r="AD470" s="452"/>
      <c r="AE470" s="452"/>
      <c r="AF470" s="454"/>
      <c r="AG470" s="454"/>
      <c r="AH470" s="454"/>
      <c r="AI470" s="454"/>
      <c r="AJ470" s="454"/>
      <c r="AK470" s="454"/>
      <c r="AL470" s="454"/>
      <c r="AM470" s="454"/>
      <c r="AN470" s="454"/>
      <c r="AO470" s="454"/>
      <c r="AP470" s="454"/>
      <c r="AQ470" s="454"/>
      <c r="AR470" s="452"/>
      <c r="AS470" s="198"/>
      <c r="AT470" s="198"/>
      <c r="AU470" s="198"/>
      <c r="AV470" s="206"/>
      <c r="AY470" s="201"/>
      <c r="AZ470" s="201"/>
      <c r="BA470" s="195"/>
    </row>
    <row r="471" spans="1:53" s="200" customFormat="1">
      <c r="A471" s="447"/>
      <c r="B471" s="448"/>
      <c r="C471" s="449"/>
      <c r="D471" s="449"/>
      <c r="E471" s="476"/>
      <c r="F471" s="476"/>
      <c r="G471" s="449"/>
      <c r="H471" s="449"/>
      <c r="I471" s="449"/>
      <c r="J471" s="449"/>
      <c r="K471" s="449"/>
      <c r="L471" s="450"/>
      <c r="M471" s="450"/>
      <c r="N471" s="450"/>
      <c r="O471" s="451"/>
      <c r="P471" s="450"/>
      <c r="Q471" s="451"/>
      <c r="R471" s="452"/>
      <c r="S471" s="450"/>
      <c r="T471" s="452"/>
      <c r="U471" s="452"/>
      <c r="V471" s="450"/>
      <c r="W471" s="452"/>
      <c r="X471" s="452"/>
      <c r="Y471" s="453"/>
      <c r="Z471" s="452"/>
      <c r="AA471" s="452"/>
      <c r="AB471" s="452"/>
      <c r="AC471" s="452"/>
      <c r="AD471" s="452"/>
      <c r="AE471" s="452"/>
      <c r="AF471" s="454"/>
      <c r="AG471" s="454"/>
      <c r="AH471" s="454"/>
      <c r="AI471" s="454"/>
      <c r="AJ471" s="454"/>
      <c r="AK471" s="454"/>
      <c r="AL471" s="454"/>
      <c r="AM471" s="454"/>
      <c r="AN471" s="454"/>
      <c r="AO471" s="454"/>
      <c r="AP471" s="454"/>
      <c r="AQ471" s="454"/>
      <c r="AR471" s="452"/>
      <c r="AS471" s="198"/>
      <c r="AT471" s="198"/>
      <c r="AU471" s="198"/>
      <c r="AV471" s="206"/>
      <c r="AY471" s="201"/>
      <c r="AZ471" s="201"/>
      <c r="BA471" s="195"/>
    </row>
    <row r="472" spans="1:53" s="200" customFormat="1">
      <c r="A472" s="447"/>
      <c r="B472" s="448"/>
      <c r="C472" s="449"/>
      <c r="D472" s="449"/>
      <c r="E472" s="476"/>
      <c r="F472" s="476"/>
      <c r="G472" s="449"/>
      <c r="H472" s="449"/>
      <c r="I472" s="449"/>
      <c r="J472" s="449"/>
      <c r="K472" s="449"/>
      <c r="L472" s="450"/>
      <c r="M472" s="450"/>
      <c r="N472" s="450"/>
      <c r="O472" s="451"/>
      <c r="P472" s="450"/>
      <c r="Q472" s="451"/>
      <c r="R472" s="452"/>
      <c r="S472" s="450"/>
      <c r="T472" s="452"/>
      <c r="U472" s="452"/>
      <c r="V472" s="450"/>
      <c r="W472" s="452"/>
      <c r="X472" s="452"/>
      <c r="Y472" s="453"/>
      <c r="Z472" s="452"/>
      <c r="AA472" s="452"/>
      <c r="AB472" s="452"/>
      <c r="AC472" s="452"/>
      <c r="AD472" s="452"/>
      <c r="AE472" s="452"/>
      <c r="AF472" s="454"/>
      <c r="AG472" s="454"/>
      <c r="AH472" s="454"/>
      <c r="AI472" s="454"/>
      <c r="AJ472" s="454"/>
      <c r="AK472" s="454"/>
      <c r="AL472" s="454"/>
      <c r="AM472" s="454"/>
      <c r="AN472" s="454"/>
      <c r="AO472" s="454"/>
      <c r="AP472" s="454"/>
      <c r="AQ472" s="454"/>
      <c r="AR472" s="452"/>
      <c r="AS472" s="198"/>
      <c r="AT472" s="198"/>
      <c r="AU472" s="198"/>
      <c r="AV472" s="206"/>
      <c r="AY472" s="201"/>
      <c r="AZ472" s="201"/>
      <c r="BA472" s="195"/>
    </row>
    <row r="473" spans="1:53" s="200" customFormat="1">
      <c r="A473" s="447"/>
      <c r="B473" s="448"/>
      <c r="C473" s="449"/>
      <c r="D473" s="449"/>
      <c r="E473" s="476"/>
      <c r="F473" s="476"/>
      <c r="G473" s="449"/>
      <c r="H473" s="449"/>
      <c r="I473" s="449"/>
      <c r="J473" s="449"/>
      <c r="K473" s="449"/>
      <c r="L473" s="450"/>
      <c r="M473" s="450"/>
      <c r="N473" s="450"/>
      <c r="O473" s="451"/>
      <c r="P473" s="450"/>
      <c r="Q473" s="451"/>
      <c r="R473" s="452"/>
      <c r="S473" s="450"/>
      <c r="T473" s="452"/>
      <c r="U473" s="452"/>
      <c r="V473" s="450"/>
      <c r="W473" s="452"/>
      <c r="X473" s="452"/>
      <c r="Y473" s="453"/>
      <c r="Z473" s="452"/>
      <c r="AA473" s="452"/>
      <c r="AB473" s="452"/>
      <c r="AC473" s="452"/>
      <c r="AD473" s="452"/>
      <c r="AE473" s="452"/>
      <c r="AF473" s="454"/>
      <c r="AG473" s="454"/>
      <c r="AH473" s="454"/>
      <c r="AI473" s="454"/>
      <c r="AJ473" s="454"/>
      <c r="AK473" s="454"/>
      <c r="AL473" s="454"/>
      <c r="AM473" s="454"/>
      <c r="AN473" s="454"/>
      <c r="AO473" s="454"/>
      <c r="AP473" s="454"/>
      <c r="AQ473" s="454"/>
      <c r="AR473" s="452"/>
      <c r="AS473" s="198"/>
      <c r="AT473" s="198"/>
      <c r="AU473" s="198"/>
      <c r="AV473" s="206"/>
      <c r="AY473" s="201"/>
      <c r="AZ473" s="201"/>
      <c r="BA473" s="195"/>
    </row>
    <row r="474" spans="1:53" s="200" customFormat="1">
      <c r="A474" s="447"/>
      <c r="B474" s="448"/>
      <c r="C474" s="449"/>
      <c r="D474" s="449"/>
      <c r="E474" s="476"/>
      <c r="F474" s="476"/>
      <c r="G474" s="449"/>
      <c r="H474" s="449"/>
      <c r="I474" s="449"/>
      <c r="J474" s="449"/>
      <c r="K474" s="449"/>
      <c r="L474" s="450"/>
      <c r="M474" s="450"/>
      <c r="N474" s="450"/>
      <c r="O474" s="451"/>
      <c r="P474" s="450"/>
      <c r="Q474" s="451"/>
      <c r="R474" s="452"/>
      <c r="S474" s="450"/>
      <c r="T474" s="452"/>
      <c r="U474" s="452"/>
      <c r="V474" s="450"/>
      <c r="W474" s="452"/>
      <c r="X474" s="452"/>
      <c r="Y474" s="453"/>
      <c r="Z474" s="452"/>
      <c r="AA474" s="452"/>
      <c r="AB474" s="452"/>
      <c r="AC474" s="452"/>
      <c r="AD474" s="452"/>
      <c r="AE474" s="452"/>
      <c r="AF474" s="454"/>
      <c r="AG474" s="454"/>
      <c r="AH474" s="454"/>
      <c r="AI474" s="454"/>
      <c r="AJ474" s="454"/>
      <c r="AK474" s="454"/>
      <c r="AL474" s="454"/>
      <c r="AM474" s="454"/>
      <c r="AN474" s="454"/>
      <c r="AO474" s="454"/>
      <c r="AP474" s="454"/>
      <c r="AQ474" s="454"/>
      <c r="AR474" s="452"/>
      <c r="AS474" s="198"/>
      <c r="AT474" s="198"/>
      <c r="AU474" s="198"/>
      <c r="AV474" s="206"/>
      <c r="AY474" s="201"/>
      <c r="AZ474" s="201"/>
      <c r="BA474" s="195"/>
    </row>
    <row r="475" spans="1:53" s="200" customFormat="1">
      <c r="A475" s="447"/>
      <c r="B475" s="448"/>
      <c r="C475" s="449"/>
      <c r="D475" s="449"/>
      <c r="E475" s="476"/>
      <c r="F475" s="476"/>
      <c r="G475" s="449"/>
      <c r="H475" s="449"/>
      <c r="I475" s="449"/>
      <c r="J475" s="449"/>
      <c r="K475" s="449"/>
      <c r="L475" s="450"/>
      <c r="M475" s="450"/>
      <c r="N475" s="450"/>
      <c r="O475" s="451"/>
      <c r="P475" s="450"/>
      <c r="Q475" s="451"/>
      <c r="R475" s="452"/>
      <c r="S475" s="450"/>
      <c r="T475" s="452"/>
      <c r="U475" s="452"/>
      <c r="V475" s="450"/>
      <c r="W475" s="452"/>
      <c r="X475" s="452"/>
      <c r="Y475" s="453"/>
      <c r="Z475" s="452"/>
      <c r="AA475" s="452"/>
      <c r="AB475" s="452"/>
      <c r="AC475" s="452"/>
      <c r="AD475" s="452"/>
      <c r="AE475" s="452"/>
      <c r="AF475" s="454"/>
      <c r="AG475" s="454"/>
      <c r="AH475" s="454"/>
      <c r="AI475" s="454"/>
      <c r="AJ475" s="454"/>
      <c r="AK475" s="454"/>
      <c r="AL475" s="454"/>
      <c r="AM475" s="454"/>
      <c r="AN475" s="454"/>
      <c r="AO475" s="454"/>
      <c r="AP475" s="454"/>
      <c r="AQ475" s="454"/>
      <c r="AR475" s="452"/>
      <c r="AS475" s="198"/>
      <c r="AT475" s="198"/>
      <c r="AU475" s="198"/>
      <c r="AV475" s="206"/>
      <c r="AY475" s="201"/>
      <c r="AZ475" s="201"/>
      <c r="BA475" s="195"/>
    </row>
    <row r="476" spans="1:53" s="200" customFormat="1">
      <c r="A476" s="447"/>
      <c r="B476" s="448"/>
      <c r="C476" s="449"/>
      <c r="D476" s="449"/>
      <c r="E476" s="476"/>
      <c r="F476" s="476"/>
      <c r="G476" s="449"/>
      <c r="H476" s="449"/>
      <c r="I476" s="449"/>
      <c r="J476" s="449"/>
      <c r="K476" s="449"/>
      <c r="L476" s="450"/>
      <c r="M476" s="450"/>
      <c r="N476" s="450"/>
      <c r="O476" s="451"/>
      <c r="P476" s="450"/>
      <c r="Q476" s="451"/>
      <c r="R476" s="452"/>
      <c r="S476" s="450"/>
      <c r="T476" s="452"/>
      <c r="U476" s="452"/>
      <c r="V476" s="450"/>
      <c r="W476" s="452"/>
      <c r="X476" s="452"/>
      <c r="Y476" s="453"/>
      <c r="Z476" s="452"/>
      <c r="AA476" s="452"/>
      <c r="AB476" s="452"/>
      <c r="AC476" s="452"/>
      <c r="AD476" s="452"/>
      <c r="AE476" s="452"/>
      <c r="AF476" s="454"/>
      <c r="AG476" s="454"/>
      <c r="AH476" s="454"/>
      <c r="AI476" s="454"/>
      <c r="AJ476" s="454"/>
      <c r="AK476" s="454"/>
      <c r="AL476" s="454"/>
      <c r="AM476" s="454"/>
      <c r="AN476" s="454"/>
      <c r="AO476" s="454"/>
      <c r="AP476" s="454"/>
      <c r="AQ476" s="454"/>
      <c r="AR476" s="452"/>
      <c r="AS476" s="198"/>
      <c r="AT476" s="198"/>
      <c r="AU476" s="198"/>
      <c r="AV476" s="206"/>
      <c r="AY476" s="201"/>
      <c r="AZ476" s="201"/>
      <c r="BA476" s="195"/>
    </row>
    <row r="477" spans="1:53" s="200" customFormat="1">
      <c r="A477" s="447"/>
      <c r="B477" s="448"/>
      <c r="C477" s="449"/>
      <c r="D477" s="449"/>
      <c r="E477" s="476"/>
      <c r="F477" s="476"/>
      <c r="G477" s="449"/>
      <c r="H477" s="449"/>
      <c r="I477" s="449"/>
      <c r="J477" s="449"/>
      <c r="K477" s="449"/>
      <c r="L477" s="450"/>
      <c r="M477" s="450"/>
      <c r="N477" s="450"/>
      <c r="O477" s="451"/>
      <c r="P477" s="450"/>
      <c r="Q477" s="451"/>
      <c r="R477" s="452"/>
      <c r="S477" s="450"/>
      <c r="T477" s="452"/>
      <c r="U477" s="452"/>
      <c r="V477" s="450"/>
      <c r="W477" s="452"/>
      <c r="X477" s="452"/>
      <c r="Y477" s="453"/>
      <c r="Z477" s="452"/>
      <c r="AA477" s="452"/>
      <c r="AB477" s="452"/>
      <c r="AC477" s="452"/>
      <c r="AD477" s="452"/>
      <c r="AE477" s="452"/>
      <c r="AF477" s="454"/>
      <c r="AG477" s="454"/>
      <c r="AH477" s="454"/>
      <c r="AI477" s="454"/>
      <c r="AJ477" s="454"/>
      <c r="AK477" s="454"/>
      <c r="AL477" s="454"/>
      <c r="AM477" s="454"/>
      <c r="AN477" s="454"/>
      <c r="AO477" s="454"/>
      <c r="AP477" s="454"/>
      <c r="AQ477" s="454"/>
      <c r="AR477" s="452"/>
      <c r="AS477" s="198"/>
      <c r="AT477" s="198"/>
      <c r="AU477" s="198"/>
      <c r="AV477" s="206"/>
      <c r="AY477" s="201"/>
      <c r="AZ477" s="201"/>
      <c r="BA477" s="195"/>
    </row>
    <row r="478" spans="1:53" s="200" customFormat="1">
      <c r="A478" s="447"/>
      <c r="B478" s="448"/>
      <c r="C478" s="449"/>
      <c r="D478" s="449"/>
      <c r="E478" s="476"/>
      <c r="F478" s="476"/>
      <c r="G478" s="449"/>
      <c r="H478" s="449"/>
      <c r="I478" s="449"/>
      <c r="J478" s="449"/>
      <c r="K478" s="449"/>
      <c r="L478" s="450"/>
      <c r="M478" s="450"/>
      <c r="N478" s="450"/>
      <c r="O478" s="451"/>
      <c r="P478" s="450"/>
      <c r="Q478" s="451"/>
      <c r="R478" s="452"/>
      <c r="S478" s="450"/>
      <c r="T478" s="452"/>
      <c r="U478" s="452"/>
      <c r="V478" s="450"/>
      <c r="W478" s="452"/>
      <c r="X478" s="452"/>
      <c r="Y478" s="453"/>
      <c r="Z478" s="452"/>
      <c r="AA478" s="452"/>
      <c r="AB478" s="452"/>
      <c r="AC478" s="452"/>
      <c r="AD478" s="452"/>
      <c r="AE478" s="452"/>
      <c r="AF478" s="454"/>
      <c r="AG478" s="454"/>
      <c r="AH478" s="454"/>
      <c r="AI478" s="454"/>
      <c r="AJ478" s="454"/>
      <c r="AK478" s="454"/>
      <c r="AL478" s="454"/>
      <c r="AM478" s="454"/>
      <c r="AN478" s="454"/>
      <c r="AO478" s="454"/>
      <c r="AP478" s="454"/>
      <c r="AQ478" s="454"/>
      <c r="AR478" s="452"/>
      <c r="AS478" s="198"/>
      <c r="AT478" s="198"/>
      <c r="AU478" s="198"/>
      <c r="AV478" s="206"/>
      <c r="AY478" s="201"/>
      <c r="AZ478" s="201"/>
      <c r="BA478" s="195"/>
    </row>
    <row r="479" spans="1:53" s="200" customFormat="1">
      <c r="A479" s="447"/>
      <c r="B479" s="448"/>
      <c r="C479" s="449"/>
      <c r="D479" s="449"/>
      <c r="E479" s="476"/>
      <c r="F479" s="476"/>
      <c r="G479" s="449"/>
      <c r="H479" s="449"/>
      <c r="I479" s="449"/>
      <c r="J479" s="449"/>
      <c r="K479" s="449"/>
      <c r="L479" s="450"/>
      <c r="M479" s="450"/>
      <c r="N479" s="450"/>
      <c r="O479" s="451"/>
      <c r="P479" s="450"/>
      <c r="Q479" s="451"/>
      <c r="R479" s="452"/>
      <c r="S479" s="450"/>
      <c r="T479" s="452"/>
      <c r="U479" s="452"/>
      <c r="V479" s="450"/>
      <c r="W479" s="452"/>
      <c r="X479" s="452"/>
      <c r="Y479" s="453"/>
      <c r="Z479" s="452"/>
      <c r="AA479" s="452"/>
      <c r="AB479" s="452"/>
      <c r="AC479" s="452"/>
      <c r="AD479" s="452"/>
      <c r="AE479" s="452"/>
      <c r="AF479" s="454"/>
      <c r="AG479" s="454"/>
      <c r="AH479" s="454"/>
      <c r="AI479" s="454"/>
      <c r="AJ479" s="454"/>
      <c r="AK479" s="454"/>
      <c r="AL479" s="454"/>
      <c r="AM479" s="454"/>
      <c r="AN479" s="454"/>
      <c r="AO479" s="454"/>
      <c r="AP479" s="454"/>
      <c r="AQ479" s="454"/>
      <c r="AR479" s="452"/>
      <c r="AS479" s="198"/>
      <c r="AT479" s="198"/>
      <c r="AU479" s="198"/>
      <c r="AV479" s="206"/>
      <c r="AY479" s="201"/>
      <c r="AZ479" s="201"/>
      <c r="BA479" s="195"/>
    </row>
    <row r="480" spans="1:53" s="200" customFormat="1">
      <c r="A480" s="447"/>
      <c r="B480" s="448"/>
      <c r="C480" s="449"/>
      <c r="D480" s="449"/>
      <c r="E480" s="476"/>
      <c r="F480" s="476"/>
      <c r="G480" s="449"/>
      <c r="H480" s="449"/>
      <c r="I480" s="449"/>
      <c r="J480" s="449"/>
      <c r="K480" s="449"/>
      <c r="L480" s="450"/>
      <c r="M480" s="450"/>
      <c r="N480" s="450"/>
      <c r="O480" s="451"/>
      <c r="P480" s="450"/>
      <c r="Q480" s="451"/>
      <c r="R480" s="452"/>
      <c r="S480" s="450"/>
      <c r="T480" s="452"/>
      <c r="U480" s="452"/>
      <c r="V480" s="450"/>
      <c r="W480" s="452"/>
      <c r="X480" s="452"/>
      <c r="Y480" s="453"/>
      <c r="Z480" s="452"/>
      <c r="AA480" s="452"/>
      <c r="AB480" s="452"/>
      <c r="AC480" s="452"/>
      <c r="AD480" s="452"/>
      <c r="AE480" s="452"/>
      <c r="AF480" s="454"/>
      <c r="AG480" s="454"/>
      <c r="AH480" s="454"/>
      <c r="AI480" s="454"/>
      <c r="AJ480" s="454"/>
      <c r="AK480" s="454"/>
      <c r="AL480" s="454"/>
      <c r="AM480" s="454"/>
      <c r="AN480" s="454"/>
      <c r="AO480" s="454"/>
      <c r="AP480" s="454"/>
      <c r="AQ480" s="454"/>
      <c r="AR480" s="452"/>
      <c r="AS480" s="198"/>
      <c r="AT480" s="198"/>
      <c r="AU480" s="198"/>
      <c r="AV480" s="206"/>
      <c r="AY480" s="201"/>
      <c r="AZ480" s="201"/>
      <c r="BA480" s="195"/>
    </row>
    <row r="481" spans="1:53" s="200" customFormat="1">
      <c r="A481" s="447"/>
      <c r="B481" s="448"/>
      <c r="C481" s="449"/>
      <c r="D481" s="449"/>
      <c r="E481" s="476"/>
      <c r="F481" s="476"/>
      <c r="G481" s="449"/>
      <c r="H481" s="449"/>
      <c r="I481" s="449"/>
      <c r="J481" s="449"/>
      <c r="K481" s="449"/>
      <c r="L481" s="450"/>
      <c r="M481" s="450"/>
      <c r="N481" s="450"/>
      <c r="O481" s="451"/>
      <c r="P481" s="450"/>
      <c r="Q481" s="451"/>
      <c r="R481" s="452"/>
      <c r="S481" s="450"/>
      <c r="T481" s="452"/>
      <c r="U481" s="452"/>
      <c r="V481" s="450"/>
      <c r="W481" s="452"/>
      <c r="X481" s="452"/>
      <c r="Y481" s="453"/>
      <c r="Z481" s="452"/>
      <c r="AA481" s="452"/>
      <c r="AB481" s="452"/>
      <c r="AC481" s="452"/>
      <c r="AD481" s="452"/>
      <c r="AE481" s="452"/>
      <c r="AF481" s="454"/>
      <c r="AG481" s="454"/>
      <c r="AH481" s="454"/>
      <c r="AI481" s="454"/>
      <c r="AJ481" s="454"/>
      <c r="AK481" s="454"/>
      <c r="AL481" s="454"/>
      <c r="AM481" s="454"/>
      <c r="AN481" s="454"/>
      <c r="AO481" s="454"/>
      <c r="AP481" s="454"/>
      <c r="AQ481" s="454"/>
      <c r="AR481" s="452"/>
      <c r="AS481" s="198"/>
      <c r="AT481" s="198"/>
      <c r="AU481" s="198"/>
      <c r="AV481" s="206"/>
      <c r="AY481" s="201"/>
      <c r="AZ481" s="201"/>
      <c r="BA481" s="195"/>
    </row>
    <row r="482" spans="1:53" s="200" customFormat="1">
      <c r="A482" s="447"/>
      <c r="B482" s="448"/>
      <c r="C482" s="449"/>
      <c r="D482" s="449"/>
      <c r="E482" s="476"/>
      <c r="F482" s="476"/>
      <c r="G482" s="449"/>
      <c r="H482" s="449"/>
      <c r="I482" s="449"/>
      <c r="J482" s="449"/>
      <c r="K482" s="449"/>
      <c r="L482" s="450"/>
      <c r="M482" s="450"/>
      <c r="N482" s="450"/>
      <c r="O482" s="451"/>
      <c r="P482" s="450"/>
      <c r="Q482" s="451"/>
      <c r="R482" s="452"/>
      <c r="S482" s="450"/>
      <c r="T482" s="452"/>
      <c r="U482" s="452"/>
      <c r="V482" s="450"/>
      <c r="W482" s="452"/>
      <c r="X482" s="452"/>
      <c r="Y482" s="453"/>
      <c r="Z482" s="452"/>
      <c r="AA482" s="452"/>
      <c r="AB482" s="452"/>
      <c r="AC482" s="452"/>
      <c r="AD482" s="452"/>
      <c r="AE482" s="452"/>
      <c r="AF482" s="454"/>
      <c r="AG482" s="454"/>
      <c r="AH482" s="454"/>
      <c r="AI482" s="454"/>
      <c r="AJ482" s="454"/>
      <c r="AK482" s="454"/>
      <c r="AL482" s="454"/>
      <c r="AM482" s="454"/>
      <c r="AN482" s="454"/>
      <c r="AO482" s="454"/>
      <c r="AP482" s="454"/>
      <c r="AQ482" s="454"/>
      <c r="AR482" s="452"/>
      <c r="AS482" s="198"/>
      <c r="AT482" s="198"/>
      <c r="AU482" s="198"/>
      <c r="AV482" s="206"/>
      <c r="AY482" s="201"/>
      <c r="AZ482" s="201"/>
      <c r="BA482" s="195"/>
    </row>
    <row r="483" spans="1:53" s="200" customFormat="1">
      <c r="A483" s="447"/>
      <c r="B483" s="448"/>
      <c r="C483" s="449"/>
      <c r="D483" s="449"/>
      <c r="E483" s="476"/>
      <c r="F483" s="476"/>
      <c r="G483" s="449"/>
      <c r="H483" s="449"/>
      <c r="I483" s="449"/>
      <c r="J483" s="449"/>
      <c r="K483" s="449"/>
      <c r="L483" s="450"/>
      <c r="M483" s="450"/>
      <c r="N483" s="450"/>
      <c r="O483" s="451"/>
      <c r="P483" s="450"/>
      <c r="Q483" s="451"/>
      <c r="R483" s="452"/>
      <c r="S483" s="450"/>
      <c r="T483" s="452"/>
      <c r="U483" s="452"/>
      <c r="V483" s="450"/>
      <c r="W483" s="452"/>
      <c r="X483" s="452"/>
      <c r="Y483" s="453"/>
      <c r="Z483" s="452"/>
      <c r="AA483" s="452"/>
      <c r="AB483" s="452"/>
      <c r="AC483" s="452"/>
      <c r="AD483" s="452"/>
      <c r="AE483" s="452"/>
      <c r="AF483" s="454"/>
      <c r="AG483" s="454"/>
      <c r="AH483" s="454"/>
      <c r="AI483" s="454"/>
      <c r="AJ483" s="454"/>
      <c r="AK483" s="454"/>
      <c r="AL483" s="454"/>
      <c r="AM483" s="454"/>
      <c r="AN483" s="454"/>
      <c r="AO483" s="454"/>
      <c r="AP483" s="454"/>
      <c r="AQ483" s="454"/>
      <c r="AR483" s="452"/>
      <c r="AS483" s="198"/>
      <c r="AT483" s="198"/>
      <c r="AU483" s="198"/>
      <c r="AV483" s="206"/>
      <c r="AY483" s="201"/>
      <c r="AZ483" s="201"/>
      <c r="BA483" s="195"/>
    </row>
    <row r="484" spans="1:53" s="200" customFormat="1">
      <c r="A484" s="447"/>
      <c r="B484" s="448"/>
      <c r="C484" s="449"/>
      <c r="D484" s="449"/>
      <c r="E484" s="476"/>
      <c r="F484" s="476"/>
      <c r="G484" s="449"/>
      <c r="H484" s="449"/>
      <c r="I484" s="449"/>
      <c r="J484" s="449"/>
      <c r="K484" s="449"/>
      <c r="L484" s="450"/>
      <c r="M484" s="450"/>
      <c r="N484" s="450"/>
      <c r="O484" s="451"/>
      <c r="P484" s="450"/>
      <c r="Q484" s="451"/>
      <c r="R484" s="452"/>
      <c r="S484" s="450"/>
      <c r="T484" s="452"/>
      <c r="U484" s="452"/>
      <c r="V484" s="450"/>
      <c r="W484" s="452"/>
      <c r="X484" s="452"/>
      <c r="Y484" s="453"/>
      <c r="Z484" s="452"/>
      <c r="AA484" s="452"/>
      <c r="AB484" s="452"/>
      <c r="AC484" s="452"/>
      <c r="AD484" s="452"/>
      <c r="AE484" s="452"/>
      <c r="AF484" s="454"/>
      <c r="AG484" s="454"/>
      <c r="AH484" s="454"/>
      <c r="AI484" s="454"/>
      <c r="AJ484" s="454"/>
      <c r="AK484" s="454"/>
      <c r="AL484" s="454"/>
      <c r="AM484" s="454"/>
      <c r="AN484" s="454"/>
      <c r="AO484" s="454"/>
      <c r="AP484" s="454"/>
      <c r="AQ484" s="454"/>
      <c r="AR484" s="452"/>
      <c r="AS484" s="198"/>
      <c r="AT484" s="198"/>
      <c r="AU484" s="198"/>
      <c r="AV484" s="206"/>
      <c r="AY484" s="201"/>
      <c r="AZ484" s="201"/>
      <c r="BA484" s="195"/>
    </row>
    <row r="485" spans="1:53" s="200" customFormat="1">
      <c r="A485" s="447"/>
      <c r="B485" s="448"/>
      <c r="C485" s="449"/>
      <c r="D485" s="449"/>
      <c r="E485" s="476"/>
      <c r="F485" s="476"/>
      <c r="G485" s="449"/>
      <c r="H485" s="449"/>
      <c r="I485" s="449"/>
      <c r="J485" s="449"/>
      <c r="K485" s="449"/>
      <c r="L485" s="450"/>
      <c r="M485" s="450"/>
      <c r="N485" s="450"/>
      <c r="O485" s="451"/>
      <c r="P485" s="450"/>
      <c r="Q485" s="451"/>
      <c r="R485" s="452"/>
      <c r="S485" s="450"/>
      <c r="T485" s="452"/>
      <c r="U485" s="452"/>
      <c r="V485" s="450"/>
      <c r="W485" s="452"/>
      <c r="X485" s="452"/>
      <c r="Y485" s="453"/>
      <c r="Z485" s="452"/>
      <c r="AA485" s="452"/>
      <c r="AB485" s="452"/>
      <c r="AC485" s="452"/>
      <c r="AD485" s="452"/>
      <c r="AE485" s="452"/>
      <c r="AF485" s="454"/>
      <c r="AG485" s="454"/>
      <c r="AH485" s="454"/>
      <c r="AI485" s="454"/>
      <c r="AJ485" s="454"/>
      <c r="AK485" s="454"/>
      <c r="AL485" s="454"/>
      <c r="AM485" s="454"/>
      <c r="AN485" s="454"/>
      <c r="AO485" s="454"/>
      <c r="AP485" s="454"/>
      <c r="AQ485" s="454"/>
      <c r="AR485" s="452"/>
      <c r="AS485" s="198"/>
      <c r="AT485" s="198"/>
      <c r="AU485" s="198"/>
      <c r="AV485" s="206"/>
      <c r="AY485" s="201"/>
      <c r="AZ485" s="201"/>
      <c r="BA485" s="195"/>
    </row>
    <row r="486" spans="1:53" s="200" customFormat="1">
      <c r="A486" s="447"/>
      <c r="B486" s="448"/>
      <c r="C486" s="449"/>
      <c r="D486" s="449"/>
      <c r="E486" s="476"/>
      <c r="F486" s="476"/>
      <c r="G486" s="449"/>
      <c r="H486" s="449"/>
      <c r="I486" s="449"/>
      <c r="J486" s="449"/>
      <c r="K486" s="449"/>
      <c r="L486" s="450"/>
      <c r="M486" s="450"/>
      <c r="N486" s="450"/>
      <c r="O486" s="451"/>
      <c r="P486" s="450"/>
      <c r="Q486" s="451"/>
      <c r="R486" s="452"/>
      <c r="S486" s="450"/>
      <c r="T486" s="452"/>
      <c r="U486" s="452"/>
      <c r="V486" s="450"/>
      <c r="W486" s="452"/>
      <c r="X486" s="452"/>
      <c r="Y486" s="453"/>
      <c r="Z486" s="452"/>
      <c r="AA486" s="452"/>
      <c r="AB486" s="452"/>
      <c r="AC486" s="452"/>
      <c r="AD486" s="452"/>
      <c r="AE486" s="452"/>
      <c r="AF486" s="454"/>
      <c r="AG486" s="454"/>
      <c r="AH486" s="454"/>
      <c r="AI486" s="454"/>
      <c r="AJ486" s="454"/>
      <c r="AK486" s="454"/>
      <c r="AL486" s="454"/>
      <c r="AM486" s="454"/>
      <c r="AN486" s="454"/>
      <c r="AO486" s="454"/>
      <c r="AP486" s="454"/>
      <c r="AQ486" s="454"/>
      <c r="AR486" s="452"/>
      <c r="AS486" s="198"/>
      <c r="AT486" s="198"/>
      <c r="AU486" s="198"/>
      <c r="AV486" s="206"/>
      <c r="AY486" s="201"/>
      <c r="AZ486" s="201"/>
      <c r="BA486" s="195"/>
    </row>
    <row r="487" spans="1:53" s="200" customFormat="1">
      <c r="A487" s="447"/>
      <c r="B487" s="448"/>
      <c r="C487" s="449"/>
      <c r="D487" s="449"/>
      <c r="E487" s="476"/>
      <c r="F487" s="476"/>
      <c r="G487" s="449"/>
      <c r="H487" s="449"/>
      <c r="I487" s="449"/>
      <c r="J487" s="449"/>
      <c r="K487" s="449"/>
      <c r="L487" s="450"/>
      <c r="M487" s="450"/>
      <c r="N487" s="450"/>
      <c r="O487" s="451"/>
      <c r="P487" s="450"/>
      <c r="Q487" s="451"/>
      <c r="R487" s="452"/>
      <c r="S487" s="450"/>
      <c r="T487" s="452"/>
      <c r="U487" s="452"/>
      <c r="V487" s="450"/>
      <c r="W487" s="452"/>
      <c r="X487" s="452"/>
      <c r="Y487" s="453"/>
      <c r="Z487" s="452"/>
      <c r="AA487" s="452"/>
      <c r="AB487" s="452"/>
      <c r="AC487" s="452"/>
      <c r="AD487" s="452"/>
      <c r="AE487" s="452"/>
      <c r="AF487" s="454"/>
      <c r="AG487" s="454"/>
      <c r="AH487" s="454"/>
      <c r="AI487" s="454"/>
      <c r="AJ487" s="454"/>
      <c r="AK487" s="454"/>
      <c r="AL487" s="454"/>
      <c r="AM487" s="454"/>
      <c r="AN487" s="454"/>
      <c r="AO487" s="454"/>
      <c r="AP487" s="454"/>
      <c r="AQ487" s="454"/>
      <c r="AR487" s="452"/>
      <c r="AS487" s="198"/>
      <c r="AT487" s="198"/>
      <c r="AU487" s="198"/>
      <c r="AV487" s="206"/>
      <c r="AY487" s="201"/>
      <c r="AZ487" s="201"/>
      <c r="BA487" s="195"/>
    </row>
    <row r="488" spans="1:53" s="200" customFormat="1">
      <c r="A488" s="447"/>
      <c r="B488" s="448"/>
      <c r="C488" s="449"/>
      <c r="D488" s="449"/>
      <c r="E488" s="476"/>
      <c r="F488" s="476"/>
      <c r="G488" s="449"/>
      <c r="H488" s="449"/>
      <c r="I488" s="449"/>
      <c r="J488" s="449"/>
      <c r="K488" s="449"/>
      <c r="L488" s="450"/>
      <c r="M488" s="450"/>
      <c r="N488" s="450"/>
      <c r="O488" s="451"/>
      <c r="P488" s="450"/>
      <c r="Q488" s="451"/>
      <c r="R488" s="452"/>
      <c r="S488" s="450"/>
      <c r="T488" s="452"/>
      <c r="U488" s="452"/>
      <c r="V488" s="450"/>
      <c r="W488" s="452"/>
      <c r="X488" s="452"/>
      <c r="Y488" s="453"/>
      <c r="Z488" s="452"/>
      <c r="AA488" s="452"/>
      <c r="AB488" s="452"/>
      <c r="AC488" s="452"/>
      <c r="AD488" s="452"/>
      <c r="AE488" s="452"/>
      <c r="AF488" s="454"/>
      <c r="AG488" s="454"/>
      <c r="AH488" s="454"/>
      <c r="AI488" s="454"/>
      <c r="AJ488" s="454"/>
      <c r="AK488" s="454"/>
      <c r="AL488" s="454"/>
      <c r="AM488" s="454"/>
      <c r="AN488" s="454"/>
      <c r="AO488" s="454"/>
      <c r="AP488" s="454"/>
      <c r="AQ488" s="454"/>
      <c r="AR488" s="452"/>
      <c r="AS488" s="198"/>
      <c r="AT488" s="198"/>
      <c r="AU488" s="198"/>
      <c r="AV488" s="206"/>
      <c r="AY488" s="201"/>
      <c r="AZ488" s="201"/>
      <c r="BA488" s="195"/>
    </row>
    <row r="489" spans="1:53" s="200" customFormat="1">
      <c r="A489" s="447"/>
      <c r="B489" s="448"/>
      <c r="C489" s="449"/>
      <c r="D489" s="449"/>
      <c r="E489" s="476"/>
      <c r="F489" s="476"/>
      <c r="G489" s="449"/>
      <c r="H489" s="449"/>
      <c r="I489" s="449"/>
      <c r="J489" s="449"/>
      <c r="K489" s="449"/>
      <c r="L489" s="450"/>
      <c r="M489" s="450"/>
      <c r="N489" s="450"/>
      <c r="O489" s="451"/>
      <c r="P489" s="450"/>
      <c r="Q489" s="451"/>
      <c r="R489" s="452"/>
      <c r="S489" s="450"/>
      <c r="T489" s="452"/>
      <c r="U489" s="452"/>
      <c r="V489" s="450"/>
      <c r="W489" s="452"/>
      <c r="X489" s="452"/>
      <c r="Y489" s="453"/>
      <c r="Z489" s="452"/>
      <c r="AA489" s="452"/>
      <c r="AB489" s="452"/>
      <c r="AC489" s="452"/>
      <c r="AD489" s="452"/>
      <c r="AE489" s="452"/>
      <c r="AF489" s="454"/>
      <c r="AG489" s="454"/>
      <c r="AH489" s="454"/>
      <c r="AI489" s="454"/>
      <c r="AJ489" s="454"/>
      <c r="AK489" s="454"/>
      <c r="AL489" s="454"/>
      <c r="AM489" s="454"/>
      <c r="AN489" s="454"/>
      <c r="AO489" s="454"/>
      <c r="AP489" s="454"/>
      <c r="AQ489" s="454"/>
      <c r="AR489" s="452"/>
      <c r="AS489" s="198"/>
      <c r="AT489" s="198"/>
      <c r="AU489" s="198"/>
      <c r="AV489" s="206"/>
      <c r="AY489" s="201"/>
      <c r="AZ489" s="201"/>
      <c r="BA489" s="195"/>
    </row>
    <row r="490" spans="1:53" s="200" customFormat="1">
      <c r="A490" s="447"/>
      <c r="B490" s="448"/>
      <c r="C490" s="449"/>
      <c r="D490" s="449"/>
      <c r="E490" s="476"/>
      <c r="F490" s="476"/>
      <c r="G490" s="449"/>
      <c r="H490" s="449"/>
      <c r="I490" s="449"/>
      <c r="J490" s="449"/>
      <c r="K490" s="449"/>
      <c r="L490" s="450"/>
      <c r="M490" s="450"/>
      <c r="N490" s="450"/>
      <c r="O490" s="451"/>
      <c r="P490" s="450"/>
      <c r="Q490" s="451"/>
      <c r="R490" s="452"/>
      <c r="S490" s="450"/>
      <c r="T490" s="452"/>
      <c r="U490" s="452"/>
      <c r="V490" s="450"/>
      <c r="W490" s="452"/>
      <c r="X490" s="452"/>
      <c r="Y490" s="453"/>
      <c r="Z490" s="452"/>
      <c r="AA490" s="452"/>
      <c r="AB490" s="452"/>
      <c r="AC490" s="452"/>
      <c r="AD490" s="452"/>
      <c r="AE490" s="452"/>
      <c r="AF490" s="454"/>
      <c r="AG490" s="454"/>
      <c r="AH490" s="454"/>
      <c r="AI490" s="454"/>
      <c r="AJ490" s="454"/>
      <c r="AK490" s="454"/>
      <c r="AL490" s="454"/>
      <c r="AM490" s="454"/>
      <c r="AN490" s="454"/>
      <c r="AO490" s="454"/>
      <c r="AP490" s="454"/>
      <c r="AQ490" s="454"/>
      <c r="AR490" s="452"/>
      <c r="AS490" s="198"/>
      <c r="AT490" s="198"/>
      <c r="AU490" s="198"/>
      <c r="AV490" s="206"/>
      <c r="AY490" s="201"/>
      <c r="AZ490" s="201"/>
      <c r="BA490" s="195"/>
    </row>
    <row r="491" spans="1:53" s="200" customFormat="1">
      <c r="A491" s="447"/>
      <c r="B491" s="448"/>
      <c r="C491" s="449"/>
      <c r="D491" s="449"/>
      <c r="E491" s="476"/>
      <c r="F491" s="476"/>
      <c r="G491" s="449"/>
      <c r="H491" s="449"/>
      <c r="I491" s="449"/>
      <c r="J491" s="449"/>
      <c r="K491" s="449"/>
      <c r="L491" s="450"/>
      <c r="M491" s="450"/>
      <c r="N491" s="450"/>
      <c r="O491" s="451"/>
      <c r="P491" s="450"/>
      <c r="Q491" s="451"/>
      <c r="R491" s="452"/>
      <c r="S491" s="450"/>
      <c r="T491" s="452"/>
      <c r="U491" s="452"/>
      <c r="V491" s="450"/>
      <c r="W491" s="452"/>
      <c r="X491" s="452"/>
      <c r="Y491" s="453"/>
      <c r="Z491" s="452"/>
      <c r="AA491" s="452"/>
      <c r="AB491" s="452"/>
      <c r="AC491" s="452"/>
      <c r="AD491" s="452"/>
      <c r="AE491" s="452"/>
      <c r="AF491" s="454"/>
      <c r="AG491" s="454"/>
      <c r="AH491" s="454"/>
      <c r="AI491" s="454"/>
      <c r="AJ491" s="454"/>
      <c r="AK491" s="454"/>
      <c r="AL491" s="454"/>
      <c r="AM491" s="454"/>
      <c r="AN491" s="454"/>
      <c r="AO491" s="454"/>
      <c r="AP491" s="454"/>
      <c r="AQ491" s="454"/>
      <c r="AR491" s="452"/>
      <c r="AS491" s="198"/>
      <c r="AT491" s="198"/>
      <c r="AU491" s="198"/>
      <c r="AV491" s="206"/>
      <c r="AY491" s="201"/>
      <c r="AZ491" s="201"/>
      <c r="BA491" s="195"/>
    </row>
    <row r="492" spans="1:53" s="200" customFormat="1">
      <c r="A492" s="447"/>
      <c r="B492" s="448"/>
      <c r="C492" s="449"/>
      <c r="D492" s="449"/>
      <c r="E492" s="476"/>
      <c r="F492" s="476"/>
      <c r="G492" s="449"/>
      <c r="H492" s="449"/>
      <c r="I492" s="449"/>
      <c r="J492" s="449"/>
      <c r="K492" s="449"/>
      <c r="L492" s="450"/>
      <c r="M492" s="450"/>
      <c r="N492" s="450"/>
      <c r="O492" s="451"/>
      <c r="P492" s="450"/>
      <c r="Q492" s="451"/>
      <c r="R492" s="452"/>
      <c r="S492" s="450"/>
      <c r="T492" s="452"/>
      <c r="U492" s="452"/>
      <c r="V492" s="450"/>
      <c r="W492" s="452"/>
      <c r="X492" s="452"/>
      <c r="Y492" s="453"/>
      <c r="Z492" s="452"/>
      <c r="AA492" s="452"/>
      <c r="AB492" s="452"/>
      <c r="AC492" s="452"/>
      <c r="AD492" s="452"/>
      <c r="AE492" s="452"/>
      <c r="AF492" s="454"/>
      <c r="AG492" s="454"/>
      <c r="AH492" s="454"/>
      <c r="AI492" s="454"/>
      <c r="AJ492" s="454"/>
      <c r="AK492" s="454"/>
      <c r="AL492" s="454"/>
      <c r="AM492" s="454"/>
      <c r="AN492" s="454"/>
      <c r="AO492" s="454"/>
      <c r="AP492" s="454"/>
      <c r="AQ492" s="454"/>
      <c r="AR492" s="452"/>
      <c r="AS492" s="198"/>
      <c r="AT492" s="198"/>
      <c r="AU492" s="198"/>
      <c r="AV492" s="206"/>
      <c r="AY492" s="201"/>
      <c r="AZ492" s="201"/>
      <c r="BA492" s="195"/>
    </row>
    <row r="493" spans="1:53" s="200" customFormat="1">
      <c r="A493" s="447"/>
      <c r="B493" s="448"/>
      <c r="C493" s="449"/>
      <c r="D493" s="449"/>
      <c r="E493" s="476"/>
      <c r="F493" s="476"/>
      <c r="G493" s="449"/>
      <c r="H493" s="449"/>
      <c r="I493" s="449"/>
      <c r="J493" s="449"/>
      <c r="K493" s="449"/>
      <c r="L493" s="450"/>
      <c r="M493" s="450"/>
      <c r="N493" s="450"/>
      <c r="O493" s="451"/>
      <c r="P493" s="450"/>
      <c r="Q493" s="451"/>
      <c r="R493" s="452"/>
      <c r="S493" s="450"/>
      <c r="T493" s="452"/>
      <c r="U493" s="452"/>
      <c r="V493" s="450"/>
      <c r="W493" s="452"/>
      <c r="X493" s="452"/>
      <c r="Y493" s="453"/>
      <c r="Z493" s="452"/>
      <c r="AA493" s="452"/>
      <c r="AB493" s="452"/>
      <c r="AC493" s="452"/>
      <c r="AD493" s="452"/>
      <c r="AE493" s="452"/>
      <c r="AF493" s="454"/>
      <c r="AG493" s="454"/>
      <c r="AH493" s="454"/>
      <c r="AI493" s="454"/>
      <c r="AJ493" s="454"/>
      <c r="AK493" s="454"/>
      <c r="AL493" s="454"/>
      <c r="AM493" s="454"/>
      <c r="AN493" s="454"/>
      <c r="AO493" s="454"/>
      <c r="AP493" s="454"/>
      <c r="AQ493" s="454"/>
      <c r="AR493" s="452"/>
      <c r="AS493" s="198"/>
      <c r="AT493" s="198"/>
      <c r="AU493" s="198"/>
      <c r="AV493" s="206"/>
      <c r="AY493" s="201"/>
      <c r="AZ493" s="201"/>
      <c r="BA493" s="195"/>
    </row>
    <row r="494" spans="1:53" s="200" customFormat="1">
      <c r="A494" s="447"/>
      <c r="B494" s="448"/>
      <c r="C494" s="449"/>
      <c r="D494" s="449"/>
      <c r="E494" s="476"/>
      <c r="F494" s="476"/>
      <c r="G494" s="449"/>
      <c r="H494" s="449"/>
      <c r="I494" s="449"/>
      <c r="J494" s="449"/>
      <c r="K494" s="449"/>
      <c r="L494" s="450"/>
      <c r="M494" s="450"/>
      <c r="N494" s="450"/>
      <c r="O494" s="451"/>
      <c r="P494" s="450"/>
      <c r="Q494" s="451"/>
      <c r="R494" s="452"/>
      <c r="S494" s="450"/>
      <c r="T494" s="452"/>
      <c r="U494" s="452"/>
      <c r="V494" s="450"/>
      <c r="W494" s="452"/>
      <c r="X494" s="452"/>
      <c r="Y494" s="453"/>
      <c r="Z494" s="452"/>
      <c r="AA494" s="452"/>
      <c r="AB494" s="452"/>
      <c r="AC494" s="452"/>
      <c r="AD494" s="452"/>
      <c r="AE494" s="452"/>
      <c r="AF494" s="454"/>
      <c r="AG494" s="454"/>
      <c r="AH494" s="454"/>
      <c r="AI494" s="454"/>
      <c r="AJ494" s="454"/>
      <c r="AK494" s="454"/>
      <c r="AL494" s="454"/>
      <c r="AM494" s="454"/>
      <c r="AN494" s="454"/>
      <c r="AO494" s="454"/>
      <c r="AP494" s="454"/>
      <c r="AQ494" s="454"/>
      <c r="AR494" s="452"/>
      <c r="AS494" s="198"/>
      <c r="AT494" s="198"/>
      <c r="AU494" s="198"/>
      <c r="AV494" s="206"/>
      <c r="AY494" s="201"/>
      <c r="AZ494" s="201"/>
      <c r="BA494" s="195"/>
    </row>
    <row r="495" spans="1:53" s="200" customFormat="1">
      <c r="A495" s="447"/>
      <c r="B495" s="448"/>
      <c r="C495" s="449"/>
      <c r="D495" s="449"/>
      <c r="E495" s="476"/>
      <c r="F495" s="476"/>
      <c r="G495" s="449"/>
      <c r="H495" s="449"/>
      <c r="I495" s="449"/>
      <c r="J495" s="449"/>
      <c r="K495" s="449"/>
      <c r="L495" s="450"/>
      <c r="M495" s="450"/>
      <c r="N495" s="450"/>
      <c r="O495" s="451"/>
      <c r="P495" s="450"/>
      <c r="Q495" s="451"/>
      <c r="R495" s="452"/>
      <c r="S495" s="450"/>
      <c r="T495" s="452"/>
      <c r="U495" s="452"/>
      <c r="V495" s="450"/>
      <c r="W495" s="452"/>
      <c r="X495" s="452"/>
      <c r="Y495" s="453"/>
      <c r="Z495" s="452"/>
      <c r="AA495" s="452"/>
      <c r="AB495" s="452"/>
      <c r="AC495" s="452"/>
      <c r="AD495" s="452"/>
      <c r="AE495" s="452"/>
      <c r="AF495" s="454"/>
      <c r="AG495" s="454"/>
      <c r="AH495" s="454"/>
      <c r="AI495" s="454"/>
      <c r="AJ495" s="454"/>
      <c r="AK495" s="454"/>
      <c r="AL495" s="454"/>
      <c r="AM495" s="454"/>
      <c r="AN495" s="454"/>
      <c r="AO495" s="454"/>
      <c r="AP495" s="454"/>
      <c r="AQ495" s="454"/>
      <c r="AR495" s="452"/>
      <c r="AS495" s="198"/>
      <c r="AT495" s="198"/>
      <c r="AU495" s="198"/>
      <c r="AV495" s="206"/>
      <c r="AY495" s="201"/>
      <c r="AZ495" s="201"/>
      <c r="BA495" s="195"/>
    </row>
    <row r="496" spans="1:53" s="200" customFormat="1">
      <c r="A496" s="447"/>
      <c r="B496" s="448"/>
      <c r="C496" s="449"/>
      <c r="D496" s="449"/>
      <c r="E496" s="476"/>
      <c r="F496" s="476"/>
      <c r="G496" s="449"/>
      <c r="H496" s="449"/>
      <c r="I496" s="449"/>
      <c r="J496" s="449"/>
      <c r="K496" s="449"/>
      <c r="L496" s="450"/>
      <c r="M496" s="450"/>
      <c r="N496" s="450"/>
      <c r="O496" s="451"/>
      <c r="P496" s="450"/>
      <c r="Q496" s="451"/>
      <c r="R496" s="452"/>
      <c r="S496" s="450"/>
      <c r="T496" s="452"/>
      <c r="U496" s="452"/>
      <c r="V496" s="450"/>
      <c r="W496" s="452"/>
      <c r="X496" s="452"/>
      <c r="Y496" s="453"/>
      <c r="Z496" s="452"/>
      <c r="AA496" s="452"/>
      <c r="AB496" s="452"/>
      <c r="AC496" s="452"/>
      <c r="AD496" s="452"/>
      <c r="AE496" s="452"/>
      <c r="AF496" s="454"/>
      <c r="AG496" s="454"/>
      <c r="AH496" s="454"/>
      <c r="AI496" s="454"/>
      <c r="AJ496" s="454"/>
      <c r="AK496" s="454"/>
      <c r="AL496" s="454"/>
      <c r="AM496" s="454"/>
      <c r="AN496" s="454"/>
      <c r="AO496" s="454"/>
      <c r="AP496" s="454"/>
      <c r="AQ496" s="454"/>
      <c r="AR496" s="452"/>
      <c r="AS496" s="198"/>
      <c r="AT496" s="198"/>
      <c r="AU496" s="198"/>
      <c r="AV496" s="206"/>
      <c r="AY496" s="201"/>
      <c r="AZ496" s="201"/>
      <c r="BA496" s="195"/>
    </row>
  </sheetData>
  <autoFilter ref="A9:BA350" xr:uid="{00000000-0009-0000-0000-000006000000}"/>
  <sortState ref="A8:AZ344">
    <sortCondition sortBy="cellColor" ref="AR226"/>
  </sortState>
  <customSheetViews>
    <customSheetView guid="{342038D5-E313-4A7C-9BAB-AA0E44EBACF9}" scale="120" printArea="1" showAutoFilter="1" hiddenColumns="1">
      <pane ySplit="8" topLeftCell="A9" activePane="bottomLeft" state="frozen"/>
      <selection pane="bottomLeft" activeCell="D18" sqref="D18"/>
      <pageMargins left="0.7" right="0.7" top="0.75" bottom="0.75" header="0.3" footer="0.3"/>
      <pageSetup scale="110" fitToHeight="0" orientation="landscape" verticalDpi="1200" r:id="rId1"/>
      <autoFilter ref="A8:AS345" xr:uid="{00000000-0000-0000-0000-000000000000}"/>
    </customSheetView>
  </customSheetViews>
  <mergeCells count="8">
    <mergeCell ref="AB7:AF7"/>
    <mergeCell ref="AI7:AL7"/>
    <mergeCell ref="AM7:AP7"/>
    <mergeCell ref="B1:C1"/>
    <mergeCell ref="B2:C2"/>
    <mergeCell ref="B3:C3"/>
    <mergeCell ref="B4:C4"/>
    <mergeCell ref="B5:C5"/>
  </mergeCells>
  <conditionalFormatting sqref="O315:P315 L9:P9 L10:M308 O10:P308 R18:S18 G48:G56 G58:G122 G46 F10:F343 G124:G175 G177:G194 G196:G213 G216:G343 G9:I45 F344:I347 N10:N349 Q9:Q349 T9:T349 X9:X349 H46:I250 H251 H252:I347 H350:I350 F348:H349">
    <cfRule type="containsText" dxfId="61" priority="180" operator="containsText" text="sunset">
      <formula>NOT(ISERROR(SEARCH("sunset",F9)))</formula>
    </cfRule>
    <cfRule type="containsText" dxfId="60" priority="181" operator="containsText" text="&quot;sunset&quot;">
      <formula>NOT(ISERROR(SEARCH("""sunset""",F9)))</formula>
    </cfRule>
  </conditionalFormatting>
  <conditionalFormatting sqref="G48:G56 G58:G122 G46 F46:F343 G124:G175 G177:G194 G196:G213 G216:G343 F9:I45 F344:I347 H46:I250 H251 H252:I347 H350:I350 F348:H349">
    <cfRule type="expression" dxfId="59" priority="114">
      <formula>ISBLANK(F9)</formula>
    </cfRule>
    <cfRule type="containsText" dxfId="58" priority="127" operator="containsText" text="sunset">
      <formula>NOT(ISERROR(SEARCH("sunset",F9)))</formula>
    </cfRule>
    <cfRule type="containsText" dxfId="57" priority="128" operator="containsText" text="&quot;sunset&quot;">
      <formula>NOT(ISERROR(SEARCH("""sunset""",F9)))</formula>
    </cfRule>
  </conditionalFormatting>
  <conditionalFormatting sqref="J9:K37 J39:K57 J350:K350 J59:K63 J65:K170 J347 J346:K346 J345 J172:K250 J252:K344">
    <cfRule type="containsText" dxfId="56" priority="53" operator="containsText" text="sunset">
      <formula>NOT(ISERROR(SEARCH("sunset",J9)))</formula>
    </cfRule>
    <cfRule type="containsText" dxfId="55" priority="54" operator="containsText" text="&quot;sunset&quot;">
      <formula>NOT(ISERROR(SEARCH("""sunset""",J9)))</formula>
    </cfRule>
  </conditionalFormatting>
  <conditionalFormatting sqref="J9:K37 J39:K57 J350:K350 J59:K63 J65:K170 J347 J346:K346 J345 J172:K250 J252:K344">
    <cfRule type="expression" dxfId="54" priority="50">
      <formula>ISBLANK(J9)</formula>
    </cfRule>
    <cfRule type="containsText" dxfId="53" priority="51" operator="containsText" text="sunset">
      <formula>NOT(ISERROR(SEARCH("sunset",J9)))</formula>
    </cfRule>
    <cfRule type="containsText" dxfId="52" priority="52" operator="containsText" text="&quot;sunset&quot;">
      <formula>NOT(ISERROR(SEARCH("""sunset""",J9)))</formula>
    </cfRule>
  </conditionalFormatting>
  <conditionalFormatting sqref="J38:K38">
    <cfRule type="containsText" dxfId="51" priority="48" operator="containsText" text="sunset">
      <formula>NOT(ISERROR(SEARCH("sunset",J38)))</formula>
    </cfRule>
    <cfRule type="containsText" dxfId="50" priority="49" operator="containsText" text="&quot;sunset&quot;">
      <formula>NOT(ISERROR(SEARCH("""sunset""",J38)))</formula>
    </cfRule>
  </conditionalFormatting>
  <conditionalFormatting sqref="J171:K171">
    <cfRule type="containsText" dxfId="49" priority="46" operator="containsText" text="sunset">
      <formula>NOT(ISERROR(SEARCH("sunset",J171)))</formula>
    </cfRule>
    <cfRule type="containsText" dxfId="48" priority="47" operator="containsText" text="&quot;sunset&quot;">
      <formula>NOT(ISERROR(SEARCH("""sunset""",J171)))</formula>
    </cfRule>
  </conditionalFormatting>
  <conditionalFormatting sqref="I251">
    <cfRule type="containsText" dxfId="47" priority="39" operator="containsText" text="sunset">
      <formula>NOT(ISERROR(SEARCH("sunset",I251)))</formula>
    </cfRule>
    <cfRule type="containsText" dxfId="46" priority="40" operator="containsText" text="&quot;sunset&quot;">
      <formula>NOT(ISERROR(SEARCH("""sunset""",I251)))</formula>
    </cfRule>
  </conditionalFormatting>
  <conditionalFormatting sqref="I251">
    <cfRule type="expression" dxfId="45" priority="36">
      <formula>ISBLANK(I251)</formula>
    </cfRule>
    <cfRule type="containsText" dxfId="44" priority="37" operator="containsText" text="sunset">
      <formula>NOT(ISERROR(SEARCH("sunset",I251)))</formula>
    </cfRule>
    <cfRule type="containsText" dxfId="43" priority="38" operator="containsText" text="&quot;sunset&quot;">
      <formula>NOT(ISERROR(SEARCH("""sunset""",I251)))</formula>
    </cfRule>
  </conditionalFormatting>
  <conditionalFormatting sqref="J251">
    <cfRule type="expression" dxfId="42" priority="31">
      <formula>ISBLANK(J251)</formula>
    </cfRule>
    <cfRule type="containsText" dxfId="41" priority="32" operator="containsText" text="sunset">
      <formula>NOT(ISERROR(SEARCH("sunset",J251)))</formula>
    </cfRule>
    <cfRule type="containsText" dxfId="40" priority="33" operator="containsText" text="&quot;sunset&quot;">
      <formula>NOT(ISERROR(SEARCH("""sunset""",J251)))</formula>
    </cfRule>
  </conditionalFormatting>
  <conditionalFormatting sqref="J251">
    <cfRule type="containsText" dxfId="39" priority="34" operator="containsText" text="sunset">
      <formula>NOT(ISERROR(SEARCH("sunset",J251)))</formula>
    </cfRule>
    <cfRule type="containsText" dxfId="38" priority="35" operator="containsText" text="&quot;sunset&quot;">
      <formula>NOT(ISERROR(SEARCH("""sunset""",J251)))</formula>
    </cfRule>
  </conditionalFormatting>
  <conditionalFormatting sqref="I348:I349">
    <cfRule type="containsText" dxfId="37" priority="29" operator="containsText" text="sunset">
      <formula>NOT(ISERROR(SEARCH("sunset",I348)))</formula>
    </cfRule>
    <cfRule type="containsText" dxfId="36" priority="30" operator="containsText" text="&quot;sunset&quot;">
      <formula>NOT(ISERROR(SEARCH("""sunset""",I348)))</formula>
    </cfRule>
  </conditionalFormatting>
  <conditionalFormatting sqref="I348:I349">
    <cfRule type="expression" dxfId="35" priority="26">
      <formula>ISBLANK(I348)</formula>
    </cfRule>
    <cfRule type="containsText" dxfId="34" priority="27" operator="containsText" text="sunset">
      <formula>NOT(ISERROR(SEARCH("sunset",I348)))</formula>
    </cfRule>
    <cfRule type="containsText" dxfId="33" priority="28" operator="containsText" text="&quot;sunset&quot;">
      <formula>NOT(ISERROR(SEARCH("""sunset""",I348)))</formula>
    </cfRule>
  </conditionalFormatting>
  <conditionalFormatting sqref="J348:K349">
    <cfRule type="containsText" dxfId="32" priority="24" operator="containsText" text="sunset">
      <formula>NOT(ISERROR(SEARCH("sunset",J348)))</formula>
    </cfRule>
    <cfRule type="containsText" dxfId="31" priority="25" operator="containsText" text="&quot;sunset&quot;">
      <formula>NOT(ISERROR(SEARCH("""sunset""",J348)))</formula>
    </cfRule>
  </conditionalFormatting>
  <conditionalFormatting sqref="J348:K349">
    <cfRule type="expression" dxfId="30" priority="21">
      <formula>ISBLANK(J348)</formula>
    </cfRule>
    <cfRule type="containsText" dxfId="29" priority="22" operator="containsText" text="sunset">
      <formula>NOT(ISERROR(SEARCH("sunset",J348)))</formula>
    </cfRule>
    <cfRule type="containsText" dxfId="28" priority="23" operator="containsText" text="&quot;sunset&quot;">
      <formula>NOT(ISERROR(SEARCH("""sunset""",J348)))</formula>
    </cfRule>
  </conditionalFormatting>
  <conditionalFormatting sqref="J58:K58">
    <cfRule type="containsText" dxfId="27" priority="19" operator="containsText" text="sunset">
      <formula>NOT(ISERROR(SEARCH("sunset",J58)))</formula>
    </cfRule>
    <cfRule type="containsText" dxfId="26" priority="20" operator="containsText" text="&quot;sunset&quot;">
      <formula>NOT(ISERROR(SEARCH("""sunset""",J58)))</formula>
    </cfRule>
  </conditionalFormatting>
  <conditionalFormatting sqref="J58:K58">
    <cfRule type="expression" dxfId="25" priority="16">
      <formula>ISBLANK(J58)</formula>
    </cfRule>
    <cfRule type="containsText" dxfId="24" priority="17" operator="containsText" text="sunset">
      <formula>NOT(ISERROR(SEARCH("sunset",J58)))</formula>
    </cfRule>
    <cfRule type="containsText" dxfId="23" priority="18" operator="containsText" text="&quot;sunset&quot;">
      <formula>NOT(ISERROR(SEARCH("""sunset""",J58)))</formula>
    </cfRule>
  </conditionalFormatting>
  <conditionalFormatting sqref="K347">
    <cfRule type="containsText" dxfId="22" priority="14" operator="containsText" text="sunset">
      <formula>NOT(ISERROR(SEARCH("sunset",K347)))</formula>
    </cfRule>
    <cfRule type="containsText" dxfId="21" priority="15" operator="containsText" text="&quot;sunset&quot;">
      <formula>NOT(ISERROR(SEARCH("""sunset""",K347)))</formula>
    </cfRule>
  </conditionalFormatting>
  <conditionalFormatting sqref="K347">
    <cfRule type="expression" dxfId="20" priority="11">
      <formula>ISBLANK(K347)</formula>
    </cfRule>
    <cfRule type="containsText" dxfId="19" priority="12" operator="containsText" text="sunset">
      <formula>NOT(ISERROR(SEARCH("sunset",K347)))</formula>
    </cfRule>
    <cfRule type="containsText" dxfId="18" priority="13" operator="containsText" text="&quot;sunset&quot;">
      <formula>NOT(ISERROR(SEARCH("""sunset""",K347)))</formula>
    </cfRule>
  </conditionalFormatting>
  <conditionalFormatting sqref="K345">
    <cfRule type="containsText" dxfId="17" priority="9" operator="containsText" text="sunset">
      <formula>NOT(ISERROR(SEARCH("sunset",K345)))</formula>
    </cfRule>
    <cfRule type="containsText" dxfId="16" priority="10" operator="containsText" text="&quot;sunset&quot;">
      <formula>NOT(ISERROR(SEARCH("""sunset""",K345)))</formula>
    </cfRule>
  </conditionalFormatting>
  <conditionalFormatting sqref="K345">
    <cfRule type="expression" dxfId="15" priority="6">
      <formula>ISBLANK(K345)</formula>
    </cfRule>
    <cfRule type="containsText" dxfId="14" priority="7" operator="containsText" text="sunset">
      <formula>NOT(ISERROR(SEARCH("sunset",K345)))</formula>
    </cfRule>
    <cfRule type="containsText" dxfId="13" priority="8" operator="containsText" text="&quot;sunset&quot;">
      <formula>NOT(ISERROR(SEARCH("""sunset""",K345)))</formula>
    </cfRule>
  </conditionalFormatting>
  <conditionalFormatting sqref="K251">
    <cfRule type="containsText" dxfId="12" priority="4" operator="containsText" text="sunset">
      <formula>NOT(ISERROR(SEARCH("sunset",K251)))</formula>
    </cfRule>
    <cfRule type="containsText" dxfId="11" priority="5" operator="containsText" text="&quot;sunset&quot;">
      <formula>NOT(ISERROR(SEARCH("""sunset""",K251)))</formula>
    </cfRule>
  </conditionalFormatting>
  <conditionalFormatting sqref="K251">
    <cfRule type="expression" dxfId="10" priority="1">
      <formula>ISBLANK(K251)</formula>
    </cfRule>
    <cfRule type="containsText" dxfId="9" priority="2" operator="containsText" text="sunset">
      <formula>NOT(ISERROR(SEARCH("sunset",K251)))</formula>
    </cfRule>
    <cfRule type="containsText" dxfId="8" priority="3" operator="containsText" text="&quot;sunset&quot;">
      <formula>NOT(ISERROR(SEARCH("""sunset""",K251)))</formula>
    </cfRule>
  </conditionalFormatting>
  <dataValidations disablePrompts="1" count="1">
    <dataValidation type="list" allowBlank="1" showInputMessage="1" showErrorMessage="1" sqref="C9:C350" xr:uid="{00000000-0002-0000-0600-000000000000}">
      <formula1>$A$2:$A$5</formula1>
    </dataValidation>
  </dataValidations>
  <pageMargins left="0.7" right="0.7" top="0.75" bottom="0.75" header="0.3" footer="0.3"/>
  <pageSetup scale="110" fitToHeight="0" orientation="landscape" verticalDpi="1200"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1000000}">
          <x14:formula1>
            <xm:f>Menus!$H$5:$H$15</xm:f>
          </x14:formula1>
          <xm:sqref>D9:D350</xm:sqref>
        </x14:dataValidation>
        <x14:dataValidation type="list" allowBlank="1" showInputMessage="1" showErrorMessage="1" xr:uid="{00000000-0002-0000-0600-000002000000}">
          <x14:formula1>
            <xm:f>Menus!$H$16:$H$17</xm:f>
          </x14:formula1>
          <xm:sqref>E9:E350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H17"/>
  <sheetViews>
    <sheetView workbookViewId="0">
      <selection activeCell="I25" sqref="I25"/>
    </sheetView>
  </sheetViews>
  <sheetFormatPr defaultRowHeight="12.75"/>
  <cols>
    <col min="8" max="8" width="35" bestFit="1" customWidth="1"/>
  </cols>
  <sheetData>
    <row r="5" spans="2:8" ht="15">
      <c r="B5" t="s">
        <v>425</v>
      </c>
      <c r="E5" t="s">
        <v>434</v>
      </c>
      <c r="H5" s="190" t="s">
        <v>1504</v>
      </c>
    </row>
    <row r="6" spans="2:8" ht="15">
      <c r="B6" t="s">
        <v>430</v>
      </c>
      <c r="E6" s="1" t="s">
        <v>412</v>
      </c>
      <c r="H6" s="190" t="s">
        <v>1505</v>
      </c>
    </row>
    <row r="7" spans="2:8" ht="15">
      <c r="B7" t="s">
        <v>431</v>
      </c>
      <c r="E7" s="1" t="s">
        <v>443</v>
      </c>
      <c r="H7" s="190" t="s">
        <v>1507</v>
      </c>
    </row>
    <row r="8" spans="2:8" ht="15">
      <c r="E8" s="1" t="s">
        <v>426</v>
      </c>
      <c r="H8" s="190" t="s">
        <v>1498</v>
      </c>
    </row>
    <row r="9" spans="2:8" ht="15">
      <c r="E9" s="1" t="s">
        <v>442</v>
      </c>
      <c r="H9" s="190" t="s">
        <v>1499</v>
      </c>
    </row>
    <row r="10" spans="2:8" ht="15">
      <c r="E10" s="1" t="s">
        <v>432</v>
      </c>
      <c r="H10" s="190" t="s">
        <v>1500</v>
      </c>
    </row>
    <row r="11" spans="2:8" ht="15">
      <c r="E11" s="1" t="s">
        <v>427</v>
      </c>
      <c r="H11" s="190" t="s">
        <v>1501</v>
      </c>
    </row>
    <row r="12" spans="2:8" ht="15">
      <c r="E12" s="1" t="s">
        <v>433</v>
      </c>
      <c r="H12" s="190" t="s">
        <v>1502</v>
      </c>
    </row>
    <row r="13" spans="2:8" ht="15">
      <c r="H13" s="190" t="s">
        <v>1506</v>
      </c>
    </row>
    <row r="14" spans="2:8" ht="15">
      <c r="H14" s="190" t="s">
        <v>1051</v>
      </c>
    </row>
    <row r="15" spans="2:8" ht="15">
      <c r="H15" s="190"/>
    </row>
    <row r="16" spans="2:8" ht="15">
      <c r="H16" s="190" t="s">
        <v>1496</v>
      </c>
    </row>
    <row r="17" spans="8:8" ht="15">
      <c r="H17" s="190" t="s">
        <v>1497</v>
      </c>
    </row>
  </sheetData>
  <customSheetViews>
    <customSheetView guid="{342038D5-E313-4A7C-9BAB-AA0E44EBACF9}" state="hidden">
      <selection activeCell="H23" sqref="H23"/>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0"/>
  <sheetViews>
    <sheetView zoomScaleNormal="100" workbookViewId="0">
      <pane ySplit="17" topLeftCell="A18" activePane="bottomLeft" state="frozen"/>
      <selection pane="bottomLeft" activeCell="B26" sqref="B26:C26"/>
    </sheetView>
  </sheetViews>
  <sheetFormatPr defaultRowHeight="12.75"/>
  <cols>
    <col min="1" max="1" width="27.42578125" bestFit="1" customWidth="1"/>
    <col min="2" max="2" width="10.42578125" customWidth="1"/>
    <col min="3" max="3" width="12.5703125" customWidth="1"/>
    <col min="4" max="4" width="10.42578125" customWidth="1"/>
    <col min="5" max="5" width="12.5703125" customWidth="1"/>
    <col min="6" max="6" width="10.42578125" customWidth="1"/>
    <col min="7" max="7" width="91.140625" customWidth="1"/>
    <col min="8" max="9" width="9.140625" customWidth="1"/>
    <col min="10" max="10" width="9.140625" hidden="1" customWidth="1"/>
  </cols>
  <sheetData>
    <row r="1" spans="1:10">
      <c r="A1" s="179"/>
      <c r="B1" s="179"/>
      <c r="C1" s="179"/>
      <c r="D1" s="179"/>
      <c r="E1" s="179"/>
      <c r="F1" s="179"/>
      <c r="G1" s="179"/>
      <c r="H1" s="179"/>
      <c r="I1" s="179"/>
    </row>
    <row r="2" spans="1:10" ht="24" thickBot="1">
      <c r="A2" s="181" t="s">
        <v>1353</v>
      </c>
      <c r="B2" s="179"/>
      <c r="C2" s="179"/>
      <c r="D2" s="179"/>
      <c r="E2" s="179"/>
      <c r="F2" s="179"/>
      <c r="G2" s="179"/>
      <c r="H2" s="179"/>
      <c r="I2" s="179"/>
    </row>
    <row r="3" spans="1:10" s="155" customFormat="1" ht="32.25" thickBot="1">
      <c r="A3" s="165" t="s">
        <v>772</v>
      </c>
      <c r="B3" s="166" t="s">
        <v>948</v>
      </c>
      <c r="C3" s="166" t="s">
        <v>1334</v>
      </c>
      <c r="D3" s="166" t="s">
        <v>1337</v>
      </c>
      <c r="E3" s="166" t="s">
        <v>1335</v>
      </c>
      <c r="F3" s="167" t="s">
        <v>1337</v>
      </c>
      <c r="G3" s="182"/>
      <c r="H3" s="182"/>
      <c r="I3" s="182"/>
    </row>
    <row r="4" spans="1:10" ht="16.5" thickBot="1">
      <c r="A4" s="162" t="s">
        <v>612</v>
      </c>
      <c r="B4" s="163">
        <f>COUNTIF('All Workpapers (2017)'!$AR$9:$AR$366,Summary!A4)</f>
        <v>13</v>
      </c>
      <c r="C4" s="163">
        <f>COUNTIFS('All Workpapers (2017)'!$AR$9:$AR$366,Summary!A4,'All Workpapers (2017)'!$Z$9:$Z$366, "&gt;0")</f>
        <v>5</v>
      </c>
      <c r="D4" s="163">
        <f>COUNTIFS('All Workpapers (2017)'!$AR$9:$AR$366,Summary!A4,'All Workpapers (2017)'!$AZ$9:$AZ$366, "n/a")-C4</f>
        <v>4</v>
      </c>
      <c r="E4" s="163">
        <f>COUNTIFS('All Workpapers (2017)'!$AR$9:$AR$366,Summary!A4,'All Workpapers (2017)'!$AZ$9:$AZ$366, "&gt;0")</f>
        <v>3</v>
      </c>
      <c r="F4" s="164">
        <f>COUNTIFS('All Workpapers (2017)'!$AR$9:$AR$366,Summary!A4,'All Workpapers (2017)'!$AZ$9:$AZ$366, "=0")</f>
        <v>1</v>
      </c>
      <c r="G4" s="179"/>
      <c r="H4" s="179"/>
      <c r="I4" s="179"/>
      <c r="J4" s="175" t="s">
        <v>170</v>
      </c>
    </row>
    <row r="5" spans="1:10" ht="16.5" thickBot="1">
      <c r="A5" s="157" t="s">
        <v>607</v>
      </c>
      <c r="B5" s="156">
        <f>COUNTIF('All Workpapers (2017)'!$AR$9:$AR$366,Summary!A5)</f>
        <v>40</v>
      </c>
      <c r="C5" s="156">
        <f>COUNTIFS('All Workpapers (2017)'!$AR$9:$AR$366,Summary!A5,'All Workpapers (2017)'!$Z$9:$Z$366, "&gt;0")</f>
        <v>12</v>
      </c>
      <c r="D5" s="156">
        <f>COUNTIFS('All Workpapers (2017)'!$AR$9:$AR$366,Summary!A5,'All Workpapers (2017)'!$AZ$9:$AZ$366, "n/a")-C5</f>
        <v>8</v>
      </c>
      <c r="E5" s="156">
        <f>COUNTIFS('All Workpapers (2017)'!$AR$9:$AR$366,Summary!A5,'All Workpapers (2017)'!$AZ$9:$AZ$366, "&gt;0")</f>
        <v>16</v>
      </c>
      <c r="F5" s="158">
        <f>COUNTIFS('All Workpapers (2017)'!$AR$9:$AR$366,Summary!A5,'All Workpapers (2017)'!$AZ$9:$AZ$366, "=0")</f>
        <v>3</v>
      </c>
      <c r="G5" s="179"/>
      <c r="H5" s="179"/>
      <c r="I5" s="179"/>
      <c r="J5" s="175" t="s">
        <v>83</v>
      </c>
    </row>
    <row r="6" spans="1:10" ht="16.5" thickBot="1">
      <c r="A6" s="157" t="s">
        <v>605</v>
      </c>
      <c r="B6" s="156">
        <f>COUNTIF('All Workpapers (2017)'!$AR$9:$AR$366,Summary!A6)</f>
        <v>12</v>
      </c>
      <c r="C6" s="156">
        <f>COUNTIFS('All Workpapers (2017)'!$AR$9:$AR$366,Summary!A6,'All Workpapers (2017)'!$Z$9:$Z$366, "&gt;0")</f>
        <v>0</v>
      </c>
      <c r="D6" s="156">
        <f>COUNTIFS('All Workpapers (2017)'!$AR$9:$AR$366,Summary!A6,'All Workpapers (2017)'!$AZ$9:$AZ$366, "n/a")-C6</f>
        <v>0</v>
      </c>
      <c r="E6" s="156">
        <f>COUNTIFS('All Workpapers (2017)'!$AR$9:$AR$366,Summary!A6,'All Workpapers (2017)'!$AZ$9:$AZ$366, "&gt;0")</f>
        <v>8</v>
      </c>
      <c r="F6" s="158">
        <f>COUNTIFS('All Workpapers (2017)'!$AR$9:$AR$366,Summary!A6,'All Workpapers (2017)'!$AZ$9:$AZ$366, "=0")</f>
        <v>4</v>
      </c>
      <c r="G6" s="179"/>
      <c r="H6" s="179"/>
      <c r="I6" s="179"/>
      <c r="J6" s="175" t="s">
        <v>351</v>
      </c>
    </row>
    <row r="7" spans="1:10" ht="15.75">
      <c r="A7" s="157" t="s">
        <v>606</v>
      </c>
      <c r="B7" s="156">
        <f>COUNTIF('All Workpapers (2017)'!$AR$9:$AR$366,Summary!A7)</f>
        <v>22</v>
      </c>
      <c r="C7" s="156">
        <f>COUNTIFS('All Workpapers (2017)'!$AR$9:$AR$366,Summary!A7,'All Workpapers (2017)'!$Z$9:$Z$366, "&gt;0")</f>
        <v>14</v>
      </c>
      <c r="D7" s="156">
        <f>COUNTIFS('All Workpapers (2017)'!$AR$9:$AR$366,Summary!A7,'All Workpapers (2017)'!$AZ$9:$AZ$366, "n/a")-C7</f>
        <v>5</v>
      </c>
      <c r="E7" s="156">
        <f>COUNTIFS('All Workpapers (2017)'!$AR$9:$AR$366,Summary!A7,'All Workpapers (2017)'!$AZ$9:$AZ$366, "&gt;0")</f>
        <v>2</v>
      </c>
      <c r="F7" s="158">
        <f>COUNTIFS('All Workpapers (2017)'!$AR$9:$AR$366,Summary!A7,'All Workpapers (2017)'!$AZ$9:$AZ$366, "=0")</f>
        <v>0</v>
      </c>
      <c r="G7" s="179"/>
      <c r="H7" s="179"/>
      <c r="I7" s="179"/>
      <c r="J7" s="175" t="s">
        <v>333</v>
      </c>
    </row>
    <row r="8" spans="1:10" ht="16.5" thickBot="1">
      <c r="A8" s="157" t="s">
        <v>609</v>
      </c>
      <c r="B8" s="156">
        <f>COUNTIF('All Workpapers (2017)'!$AR$9:$AR$366,Summary!A8)</f>
        <v>80</v>
      </c>
      <c r="C8" s="156">
        <f>COUNTIFS('All Workpapers (2017)'!$AR$9:$AR$366,Summary!A8,'All Workpapers (2017)'!$Z$9:$Z$366, "&gt;0")</f>
        <v>2</v>
      </c>
      <c r="D8" s="156">
        <f>COUNTIFS('All Workpapers (2017)'!$AR$9:$AR$366,Summary!A8,'All Workpapers (2017)'!$AZ$9:$AZ$366, "n/a")-C8</f>
        <v>0</v>
      </c>
      <c r="E8" s="156">
        <f>COUNTIFS('All Workpapers (2017)'!$AR$9:$AR$366,Summary!A8,'All Workpapers (2017)'!$AZ$9:$AZ$366, "&gt;0")</f>
        <v>67</v>
      </c>
      <c r="F8" s="158">
        <f>COUNTIFS('All Workpapers (2017)'!$AR$9:$AR$366,Summary!A8,'All Workpapers (2017)'!$AZ$9:$AZ$366, "=0")</f>
        <v>8</v>
      </c>
      <c r="G8" s="179"/>
      <c r="H8" s="179"/>
      <c r="I8" s="179"/>
      <c r="J8" s="176" t="s">
        <v>1042</v>
      </c>
    </row>
    <row r="9" spans="1:10" ht="15.75">
      <c r="A9" s="157" t="s">
        <v>608</v>
      </c>
      <c r="B9" s="156">
        <f>COUNTIF('All Workpapers (2017)'!$AR$9:$AR$366,Summary!A9)</f>
        <v>74</v>
      </c>
      <c r="C9" s="156">
        <f>COUNTIFS('All Workpapers (2017)'!$AR$9:$AR$366,Summary!A9,'All Workpapers (2017)'!$Z$9:$Z$366, "&gt;0")</f>
        <v>3</v>
      </c>
      <c r="D9" s="156">
        <f>COUNTIFS('All Workpapers (2017)'!$AR$9:$AR$366,Summary!A9,'All Workpapers (2017)'!$AZ$9:$AZ$366, "n/a")-C9</f>
        <v>0</v>
      </c>
      <c r="E9" s="156">
        <f>COUNTIFS('All Workpapers (2017)'!$AR$9:$AR$366,Summary!A9,'All Workpapers (2017)'!$AZ$9:$AZ$366, "&gt;0")</f>
        <v>29</v>
      </c>
      <c r="F9" s="158">
        <f>COUNTIFS('All Workpapers (2017)'!$AR$9:$AR$366,Summary!A9,'All Workpapers (2017)'!$AZ$9:$AZ$366, "=0")</f>
        <v>42</v>
      </c>
      <c r="G9" s="179"/>
      <c r="H9" s="179"/>
      <c r="I9" s="179"/>
      <c r="J9" s="175" t="s">
        <v>1344</v>
      </c>
    </row>
    <row r="10" spans="1:10" ht="16.5" thickBot="1">
      <c r="A10" s="157" t="s">
        <v>611</v>
      </c>
      <c r="B10" s="156">
        <f>COUNTIF('All Workpapers (2017)'!$AR$9:$AR$366,Summary!A10)</f>
        <v>9</v>
      </c>
      <c r="C10" s="156">
        <f>COUNTIFS('All Workpapers (2017)'!$AR$9:$AR$366,Summary!A10,'All Workpapers (2017)'!$Z$9:$Z$366, "&gt;0")</f>
        <v>1</v>
      </c>
      <c r="D10" s="156">
        <f>COUNTIFS('All Workpapers (2017)'!$AR$9:$AR$366,Summary!A10,'All Workpapers (2017)'!$AZ$9:$AZ$366, "n/a")-C10</f>
        <v>0</v>
      </c>
      <c r="E10" s="156">
        <f>COUNTIFS('All Workpapers (2017)'!$AR$9:$AR$366,Summary!A10,'All Workpapers (2017)'!$AZ$9:$AZ$366, "&gt;0")</f>
        <v>6</v>
      </c>
      <c r="F10" s="158">
        <f>COUNTIFS('All Workpapers (2017)'!$AR$9:$AR$366,Summary!A10,'All Workpapers (2017)'!$AZ$9:$AZ$366, "=0")</f>
        <v>2</v>
      </c>
      <c r="G10" s="179"/>
      <c r="H10" s="179"/>
      <c r="I10" s="179"/>
      <c r="J10" s="176" t="s">
        <v>1447</v>
      </c>
    </row>
    <row r="11" spans="1:10" ht="15.75">
      <c r="A11" s="157" t="s">
        <v>616</v>
      </c>
      <c r="B11" s="156">
        <f>COUNTIF('All Workpapers (2017)'!$AR$9:$AR$366,Summary!A11)</f>
        <v>0</v>
      </c>
      <c r="C11" s="156">
        <f>COUNTIFS('All Workpapers (2017)'!$AR$9:$AR$366,Summary!A11,'All Workpapers (2017)'!$Z$9:$Z$366, "&gt;0")</f>
        <v>0</v>
      </c>
      <c r="D11" s="156">
        <f>COUNTIFS('All Workpapers (2017)'!$AR$9:$AR$366,Summary!A11,'All Workpapers (2017)'!$AZ$9:$AZ$366, "n/a")-C11</f>
        <v>0</v>
      </c>
      <c r="E11" s="156">
        <f>COUNTIFS('All Workpapers (2017)'!$AR$9:$AR$366,Summary!A11,'All Workpapers (2017)'!$AZ$9:$AZ$366, "&gt;0")</f>
        <v>0</v>
      </c>
      <c r="F11" s="158">
        <f>COUNTIFS('All Workpapers (2017)'!$AR$9:$AR$366,Summary!A11,'All Workpapers (2017)'!$AZ$9:$AZ$366, "=0")</f>
        <v>0</v>
      </c>
      <c r="G11" s="179"/>
      <c r="H11" s="179"/>
      <c r="I11" s="179"/>
      <c r="J11" s="175" t="s">
        <v>1345</v>
      </c>
    </row>
    <row r="12" spans="1:10" ht="15.75">
      <c r="A12" s="157" t="s">
        <v>615</v>
      </c>
      <c r="B12" s="156">
        <f>COUNTIF('All Workpapers (2017)'!$AR$9:$AR$366,Summary!A12)</f>
        <v>12</v>
      </c>
      <c r="C12" s="156">
        <f>COUNTIFS('All Workpapers (2017)'!$AR$9:$AR$366,Summary!A12,'All Workpapers (2017)'!$Z$9:$Z$366, "&gt;0")</f>
        <v>1</v>
      </c>
      <c r="D12" s="156">
        <f>COUNTIFS('All Workpapers (2017)'!$AR$9:$AR$366,Summary!A12,'All Workpapers (2017)'!$AZ$9:$AZ$366, "n/a")-C12</f>
        <v>0</v>
      </c>
      <c r="E12" s="156">
        <f>COUNTIFS('All Workpapers (2017)'!$AR$9:$AR$366,Summary!A12,'All Workpapers (2017)'!$AZ$9:$AZ$366, "&gt;0")</f>
        <v>5</v>
      </c>
      <c r="F12" s="158">
        <f>COUNTIFS('All Workpapers (2017)'!$AR$9:$AR$366,Summary!A12,'All Workpapers (2017)'!$AZ$9:$AZ$366, "=0")</f>
        <v>6</v>
      </c>
      <c r="G12" s="179"/>
      <c r="H12" s="179"/>
      <c r="I12" s="179"/>
    </row>
    <row r="13" spans="1:10" ht="15.75">
      <c r="A13" s="157" t="s">
        <v>610</v>
      </c>
      <c r="B13" s="156">
        <f>COUNTIF('All Workpapers (2017)'!$AR$9:$AR$366,Summary!A13)</f>
        <v>14</v>
      </c>
      <c r="C13" s="156">
        <f>COUNTIFS('All Workpapers (2017)'!$AR$9:$AR$366,Summary!A13,'All Workpapers (2017)'!$Z$9:$Z$366, "&gt;0")</f>
        <v>0</v>
      </c>
      <c r="D13" s="156">
        <f>COUNTIFS('All Workpapers (2017)'!$AR$9:$AR$366,Summary!A13,'All Workpapers (2017)'!$AZ$9:$AZ$366, "n/a")-C13</f>
        <v>0</v>
      </c>
      <c r="E13" s="156">
        <f>COUNTIFS('All Workpapers (2017)'!$AR$9:$AR$366,Summary!A13,'All Workpapers (2017)'!$AZ$9:$AZ$366, "&gt;0")</f>
        <v>9</v>
      </c>
      <c r="F13" s="158">
        <f>COUNTIFS('All Workpapers (2017)'!$AR$9:$AR$366,Summary!A13,'All Workpapers (2017)'!$AZ$9:$AZ$366, "=0")</f>
        <v>5</v>
      </c>
      <c r="G13" s="179"/>
      <c r="H13" s="179"/>
      <c r="I13" s="179"/>
    </row>
    <row r="14" spans="1:10" ht="15.75">
      <c r="A14" s="157" t="s">
        <v>613</v>
      </c>
      <c r="B14" s="156">
        <f>COUNTIF('All Workpapers (2017)'!$AR$9:$AR$366,Summary!A14)</f>
        <v>24</v>
      </c>
      <c r="C14" s="156">
        <f>COUNTIFS('All Workpapers (2017)'!$AR$9:$AR$366,Summary!A14,'All Workpapers (2017)'!$Z$9:$Z$366, "&gt;0")</f>
        <v>13</v>
      </c>
      <c r="D14" s="156">
        <f>COUNTIFS('All Workpapers (2017)'!$AR$9:$AR$366,Summary!A14,'All Workpapers (2017)'!$AZ$9:$AZ$366, "n/a")-C14</f>
        <v>1</v>
      </c>
      <c r="E14" s="156">
        <f>COUNTIFS('All Workpapers (2017)'!$AR$9:$AR$366,Summary!A14,'All Workpapers (2017)'!$AZ$9:$AZ$366, "&gt;0")</f>
        <v>9</v>
      </c>
      <c r="F14" s="158">
        <f>COUNTIFS('All Workpapers (2017)'!$AR$9:$AR$366,Summary!A14,'All Workpapers (2017)'!$AZ$9:$AZ$366, "=0")</f>
        <v>1</v>
      </c>
      <c r="G14" s="179"/>
      <c r="H14" s="179"/>
      <c r="I14" s="179"/>
    </row>
    <row r="15" spans="1:10" ht="16.5" thickBot="1">
      <c r="A15" s="159" t="s">
        <v>614</v>
      </c>
      <c r="B15" s="160">
        <f>COUNTIF('All Workpapers (2017)'!$AR$9:$AR$366,Summary!A15)</f>
        <v>41</v>
      </c>
      <c r="C15" s="160">
        <f>COUNTIFS('All Workpapers (2017)'!$AR$9:$AR$366,Summary!A15,'All Workpapers (2017)'!$Z$9:$Z$366, "&gt;0")</f>
        <v>20</v>
      </c>
      <c r="D15" s="160">
        <f>COUNTIFS('All Workpapers (2017)'!$AR$9:$AR$366,Summary!A15,'All Workpapers (2017)'!$AZ$9:$AZ$366, "n/a")-C15</f>
        <v>0</v>
      </c>
      <c r="E15" s="160">
        <f>COUNTIFS('All Workpapers (2017)'!$AR$9:$AR$366,Summary!A15,'All Workpapers (2017)'!$AZ$9:$AZ$366, "&gt;0")</f>
        <v>17</v>
      </c>
      <c r="F15" s="161">
        <f>COUNTIFS('All Workpapers (2017)'!$AR$9:$AR$366,Summary!A15,'All Workpapers (2017)'!$AZ$9:$AZ$366, "=0")</f>
        <v>4</v>
      </c>
      <c r="G15" s="179"/>
      <c r="H15" s="179"/>
      <c r="I15" s="179"/>
    </row>
    <row r="16" spans="1:10">
      <c r="A16" s="179"/>
      <c r="B16" s="179"/>
      <c r="C16" s="179"/>
      <c r="D16" s="179"/>
      <c r="E16" s="179"/>
      <c r="F16" s="179"/>
      <c r="G16" s="179"/>
      <c r="H16" s="179"/>
      <c r="I16" s="179"/>
    </row>
    <row r="17" spans="1:9" ht="15.75">
      <c r="A17" s="179"/>
      <c r="B17" s="180">
        <f>SUM(B4:B15)</f>
        <v>341</v>
      </c>
      <c r="C17" s="183">
        <f>SUM(C4:C15)</f>
        <v>71</v>
      </c>
      <c r="D17" s="180">
        <f>SUM(D4:D15)</f>
        <v>18</v>
      </c>
      <c r="E17" s="183">
        <f>SUM(E4:E15)</f>
        <v>171</v>
      </c>
      <c r="F17" s="180">
        <f>SUM(F4:F15)</f>
        <v>76</v>
      </c>
      <c r="G17" s="179"/>
      <c r="H17" s="179"/>
      <c r="I17" s="179"/>
    </row>
    <row r="18" spans="1:9">
      <c r="A18" s="179"/>
      <c r="B18" s="179"/>
      <c r="C18" s="179"/>
      <c r="D18" s="179"/>
      <c r="E18" s="179"/>
      <c r="F18" s="179"/>
      <c r="G18" s="179"/>
      <c r="H18" s="179"/>
      <c r="I18" s="179"/>
    </row>
    <row r="19" spans="1:9" ht="24" thickBot="1">
      <c r="A19" s="181" t="s">
        <v>1352</v>
      </c>
      <c r="B19" s="179"/>
      <c r="C19" s="179"/>
      <c r="D19" s="179"/>
      <c r="E19" s="179"/>
      <c r="F19" s="179"/>
      <c r="G19" s="179"/>
      <c r="H19" s="179"/>
      <c r="I19" s="179"/>
    </row>
    <row r="20" spans="1:9" ht="15.75">
      <c r="A20" s="177" t="s">
        <v>1448</v>
      </c>
      <c r="B20" s="583" t="s">
        <v>1346</v>
      </c>
      <c r="C20" s="583"/>
      <c r="D20" s="583" t="s">
        <v>1347</v>
      </c>
      <c r="E20" s="584"/>
      <c r="F20" s="585" t="s">
        <v>1350</v>
      </c>
      <c r="G20" s="586"/>
      <c r="H20" s="179"/>
      <c r="I20" s="179"/>
    </row>
    <row r="21" spans="1:9" ht="24.75" customHeight="1">
      <c r="A21" s="178" t="s">
        <v>1447</v>
      </c>
      <c r="B21" s="581">
        <v>42859</v>
      </c>
      <c r="C21" s="581"/>
      <c r="D21" s="581" t="s">
        <v>1349</v>
      </c>
      <c r="E21" s="581"/>
      <c r="F21" s="582" t="s">
        <v>1351</v>
      </c>
      <c r="G21" s="582"/>
      <c r="H21" s="179"/>
      <c r="I21" s="179"/>
    </row>
    <row r="22" spans="1:9" ht="24.75" customHeight="1">
      <c r="A22" s="178" t="s">
        <v>1447</v>
      </c>
      <c r="B22" s="581">
        <v>42866</v>
      </c>
      <c r="C22" s="581"/>
      <c r="D22" s="581" t="s">
        <v>1355</v>
      </c>
      <c r="E22" s="581"/>
      <c r="F22" s="582" t="s">
        <v>1356</v>
      </c>
      <c r="G22" s="582"/>
      <c r="H22" s="179"/>
      <c r="I22" s="179"/>
    </row>
    <row r="23" spans="1:9" ht="39" customHeight="1">
      <c r="A23" s="178" t="s">
        <v>1447</v>
      </c>
      <c r="B23" s="581">
        <v>42870</v>
      </c>
      <c r="C23" s="581"/>
      <c r="D23" s="581" t="s">
        <v>1349</v>
      </c>
      <c r="E23" s="581"/>
      <c r="F23" s="582" t="s">
        <v>1450</v>
      </c>
      <c r="G23" s="582"/>
      <c r="H23" s="179"/>
      <c r="I23" s="179"/>
    </row>
    <row r="24" spans="1:9" ht="24.75" customHeight="1">
      <c r="A24" s="178" t="s">
        <v>1447</v>
      </c>
      <c r="B24" s="581">
        <v>42878</v>
      </c>
      <c r="C24" s="581"/>
      <c r="D24" s="581" t="s">
        <v>1349</v>
      </c>
      <c r="E24" s="581"/>
      <c r="F24" s="582" t="s">
        <v>1451</v>
      </c>
      <c r="G24" s="582"/>
      <c r="H24" s="179"/>
      <c r="I24" s="179"/>
    </row>
    <row r="25" spans="1:9" ht="52.5" customHeight="1">
      <c r="A25" s="178" t="s">
        <v>1447</v>
      </c>
      <c r="B25" s="581">
        <v>42892</v>
      </c>
      <c r="C25" s="581"/>
      <c r="D25" s="581" t="s">
        <v>1349</v>
      </c>
      <c r="E25" s="581"/>
      <c r="F25" s="582" t="s">
        <v>1508</v>
      </c>
      <c r="G25" s="582"/>
      <c r="H25" s="179"/>
      <c r="I25" s="179"/>
    </row>
    <row r="26" spans="1:9" ht="24.75" customHeight="1">
      <c r="A26" s="178"/>
      <c r="B26" s="581"/>
      <c r="C26" s="581"/>
      <c r="D26" s="581"/>
      <c r="E26" s="581"/>
      <c r="F26" s="582"/>
      <c r="G26" s="582"/>
      <c r="H26" s="179"/>
      <c r="I26" s="179"/>
    </row>
    <row r="27" spans="1:9" ht="24.75" customHeight="1">
      <c r="A27" s="178"/>
      <c r="B27" s="581"/>
      <c r="C27" s="581"/>
      <c r="D27" s="581"/>
      <c r="E27" s="581"/>
      <c r="F27" s="582"/>
      <c r="G27" s="582"/>
      <c r="H27" s="179"/>
      <c r="I27" s="179"/>
    </row>
    <row r="28" spans="1:9" ht="24.75" customHeight="1">
      <c r="A28" s="178"/>
      <c r="B28" s="581"/>
      <c r="C28" s="581"/>
      <c r="D28" s="581"/>
      <c r="E28" s="581"/>
      <c r="F28" s="582"/>
      <c r="G28" s="582"/>
      <c r="H28" s="179"/>
      <c r="I28" s="179"/>
    </row>
    <row r="29" spans="1:9" ht="24.75" customHeight="1">
      <c r="A29" s="178"/>
      <c r="B29" s="581"/>
      <c r="C29" s="581"/>
      <c r="D29" s="581"/>
      <c r="E29" s="581"/>
      <c r="F29" s="582"/>
      <c r="G29" s="582"/>
      <c r="H29" s="179"/>
      <c r="I29" s="179"/>
    </row>
    <row r="30" spans="1:9" ht="24.75" customHeight="1">
      <c r="A30" s="178"/>
      <c r="B30" s="581"/>
      <c r="C30" s="581"/>
      <c r="D30" s="581"/>
      <c r="E30" s="581"/>
      <c r="F30" s="582"/>
      <c r="G30" s="582"/>
      <c r="H30" s="179"/>
      <c r="I30" s="179"/>
    </row>
    <row r="31" spans="1:9" ht="24.75" customHeight="1">
      <c r="A31" s="178"/>
      <c r="B31" s="581"/>
      <c r="C31" s="581"/>
      <c r="D31" s="581"/>
      <c r="E31" s="581"/>
      <c r="F31" s="582"/>
      <c r="G31" s="582"/>
      <c r="H31" s="179"/>
      <c r="I31" s="179"/>
    </row>
    <row r="32" spans="1:9" ht="24.75" customHeight="1">
      <c r="A32" s="178"/>
      <c r="B32" s="581"/>
      <c r="C32" s="581"/>
      <c r="D32" s="581"/>
      <c r="E32" s="581"/>
      <c r="F32" s="582"/>
      <c r="G32" s="582"/>
      <c r="H32" s="179"/>
      <c r="I32" s="179"/>
    </row>
    <row r="33" spans="1:9" ht="24.75" customHeight="1">
      <c r="A33" s="178"/>
      <c r="B33" s="581"/>
      <c r="C33" s="581"/>
      <c r="D33" s="581"/>
      <c r="E33" s="581"/>
      <c r="F33" s="582"/>
      <c r="G33" s="582"/>
      <c r="H33" s="179"/>
      <c r="I33" s="179"/>
    </row>
    <row r="34" spans="1:9" ht="24.75" customHeight="1">
      <c r="A34" s="178"/>
      <c r="B34" s="581"/>
      <c r="C34" s="581"/>
      <c r="D34" s="581"/>
      <c r="E34" s="581"/>
      <c r="F34" s="582"/>
      <c r="G34" s="582"/>
      <c r="H34" s="179"/>
      <c r="I34" s="179"/>
    </row>
    <row r="35" spans="1:9" ht="24.75" customHeight="1">
      <c r="A35" s="178"/>
      <c r="B35" s="581"/>
      <c r="C35" s="581"/>
      <c r="D35" s="581"/>
      <c r="E35" s="581"/>
      <c r="F35" s="582"/>
      <c r="G35" s="582"/>
      <c r="H35" s="179"/>
      <c r="I35" s="179"/>
    </row>
    <row r="36" spans="1:9" ht="24.75" customHeight="1">
      <c r="A36" s="178"/>
      <c r="B36" s="581"/>
      <c r="C36" s="581"/>
      <c r="D36" s="581"/>
      <c r="E36" s="581"/>
      <c r="F36" s="582"/>
      <c r="G36" s="582"/>
      <c r="H36" s="179"/>
      <c r="I36" s="179"/>
    </row>
    <row r="37" spans="1:9" ht="24.75" customHeight="1">
      <c r="A37" s="178"/>
      <c r="B37" s="581"/>
      <c r="C37" s="581"/>
      <c r="D37" s="581"/>
      <c r="E37" s="581"/>
      <c r="F37" s="582"/>
      <c r="G37" s="582"/>
      <c r="H37" s="179"/>
      <c r="I37" s="179"/>
    </row>
    <row r="38" spans="1:9" ht="24.75" customHeight="1">
      <c r="A38" s="178"/>
      <c r="B38" s="581"/>
      <c r="C38" s="581"/>
      <c r="D38" s="581"/>
      <c r="E38" s="581"/>
      <c r="F38" s="582"/>
      <c r="G38" s="582"/>
      <c r="H38" s="179"/>
      <c r="I38" s="179"/>
    </row>
    <row r="39" spans="1:9" ht="24.75" customHeight="1">
      <c r="A39" s="178"/>
      <c r="B39" s="581"/>
      <c r="C39" s="581"/>
      <c r="D39" s="581"/>
      <c r="E39" s="581"/>
      <c r="F39" s="582"/>
      <c r="G39" s="582"/>
      <c r="H39" s="179"/>
      <c r="I39" s="179"/>
    </row>
    <row r="40" spans="1:9" ht="24.75" customHeight="1">
      <c r="A40" s="178"/>
      <c r="B40" s="581"/>
      <c r="C40" s="581"/>
      <c r="D40" s="581"/>
      <c r="E40" s="581"/>
      <c r="F40" s="582"/>
      <c r="G40" s="582"/>
      <c r="H40" s="179"/>
      <c r="I40" s="179"/>
    </row>
    <row r="41" spans="1:9" ht="24.75" customHeight="1">
      <c r="A41" s="178"/>
      <c r="B41" s="581"/>
      <c r="C41" s="581"/>
      <c r="D41" s="581"/>
      <c r="E41" s="581"/>
      <c r="F41" s="582"/>
      <c r="G41" s="582"/>
      <c r="H41" s="179"/>
      <c r="I41" s="179"/>
    </row>
    <row r="42" spans="1:9" ht="24.75" customHeight="1">
      <c r="A42" s="178"/>
      <c r="B42" s="581"/>
      <c r="C42" s="581"/>
      <c r="D42" s="581"/>
      <c r="E42" s="581"/>
      <c r="F42" s="582"/>
      <c r="G42" s="582"/>
      <c r="H42" s="179"/>
      <c r="I42" s="179"/>
    </row>
    <row r="43" spans="1:9" ht="24.75" customHeight="1">
      <c r="A43" s="178"/>
      <c r="B43" s="581"/>
      <c r="C43" s="581"/>
      <c r="D43" s="581"/>
      <c r="E43" s="581"/>
      <c r="F43" s="582"/>
      <c r="G43" s="582"/>
      <c r="H43" s="179"/>
      <c r="I43" s="179"/>
    </row>
    <row r="44" spans="1:9" ht="24.75" customHeight="1">
      <c r="A44" s="178"/>
      <c r="B44" s="581"/>
      <c r="C44" s="581"/>
      <c r="D44" s="581"/>
      <c r="E44" s="581"/>
      <c r="F44" s="582"/>
      <c r="G44" s="582"/>
      <c r="H44" s="179"/>
      <c r="I44" s="179"/>
    </row>
    <row r="45" spans="1:9" ht="24.75" customHeight="1">
      <c r="A45" s="178"/>
      <c r="B45" s="581"/>
      <c r="C45" s="581"/>
      <c r="D45" s="581"/>
      <c r="E45" s="581"/>
      <c r="F45" s="582"/>
      <c r="G45" s="582"/>
      <c r="H45" s="179"/>
      <c r="I45" s="179"/>
    </row>
    <row r="46" spans="1:9" ht="24.75" customHeight="1">
      <c r="A46" s="178"/>
      <c r="B46" s="581"/>
      <c r="C46" s="581"/>
      <c r="D46" s="581"/>
      <c r="E46" s="581"/>
      <c r="F46" s="582"/>
      <c r="G46" s="582"/>
      <c r="H46" s="179"/>
      <c r="I46" s="179"/>
    </row>
    <row r="47" spans="1:9" ht="24.75" customHeight="1">
      <c r="A47" s="178"/>
      <c r="B47" s="581"/>
      <c r="C47" s="581"/>
      <c r="D47" s="581"/>
      <c r="E47" s="581"/>
      <c r="F47" s="582"/>
      <c r="G47" s="582"/>
      <c r="H47" s="179"/>
      <c r="I47" s="179"/>
    </row>
    <row r="48" spans="1:9" ht="24.75" customHeight="1">
      <c r="A48" s="178"/>
      <c r="B48" s="581"/>
      <c r="C48" s="581"/>
      <c r="D48" s="581"/>
      <c r="E48" s="581"/>
      <c r="F48" s="582"/>
      <c r="G48" s="582"/>
      <c r="H48" s="179"/>
      <c r="I48" s="179"/>
    </row>
    <row r="49" spans="1:9" ht="24.75" customHeight="1">
      <c r="A49" s="178"/>
      <c r="B49" s="581"/>
      <c r="C49" s="581"/>
      <c r="D49" s="581"/>
      <c r="E49" s="581"/>
      <c r="F49" s="582"/>
      <c r="G49" s="582"/>
      <c r="H49" s="179"/>
      <c r="I49" s="179"/>
    </row>
    <row r="50" spans="1:9" ht="24.75" customHeight="1">
      <c r="A50" s="178"/>
      <c r="B50" s="581"/>
      <c r="C50" s="581"/>
      <c r="D50" s="581"/>
      <c r="E50" s="581"/>
      <c r="F50" s="582"/>
      <c r="G50" s="582"/>
      <c r="H50" s="179"/>
      <c r="I50" s="179"/>
    </row>
    <row r="51" spans="1:9" ht="24.75" customHeight="1">
      <c r="A51" s="178"/>
      <c r="B51" s="581"/>
      <c r="C51" s="581"/>
      <c r="D51" s="581"/>
      <c r="E51" s="581"/>
      <c r="F51" s="582"/>
      <c r="G51" s="582"/>
      <c r="H51" s="179"/>
      <c r="I51" s="179"/>
    </row>
    <row r="52" spans="1:9" ht="24.75" customHeight="1">
      <c r="A52" s="178"/>
      <c r="B52" s="581"/>
      <c r="C52" s="581"/>
      <c r="D52" s="581"/>
      <c r="E52" s="581"/>
      <c r="F52" s="582"/>
      <c r="G52" s="582"/>
      <c r="H52" s="179"/>
      <c r="I52" s="179"/>
    </row>
    <row r="53" spans="1:9" ht="24.75" customHeight="1">
      <c r="A53" s="178"/>
      <c r="B53" s="581"/>
      <c r="C53" s="581"/>
      <c r="D53" s="581"/>
      <c r="E53" s="581"/>
      <c r="F53" s="582"/>
      <c r="G53" s="582"/>
      <c r="H53" s="179"/>
      <c r="I53" s="179"/>
    </row>
    <row r="54" spans="1:9" ht="24.75" customHeight="1">
      <c r="A54" s="178"/>
      <c r="B54" s="581"/>
      <c r="C54" s="581"/>
      <c r="D54" s="581"/>
      <c r="E54" s="581"/>
      <c r="F54" s="582"/>
      <c r="G54" s="582"/>
      <c r="H54" s="179"/>
      <c r="I54" s="179"/>
    </row>
    <row r="55" spans="1:9" ht="24.75" customHeight="1">
      <c r="A55" s="178"/>
      <c r="B55" s="581"/>
      <c r="C55" s="581"/>
      <c r="D55" s="581"/>
      <c r="E55" s="581"/>
      <c r="F55" s="582"/>
      <c r="G55" s="582"/>
      <c r="H55" s="179"/>
      <c r="I55" s="179"/>
    </row>
    <row r="56" spans="1:9" ht="24.75" customHeight="1">
      <c r="A56" s="178"/>
      <c r="B56" s="581"/>
      <c r="C56" s="581"/>
      <c r="D56" s="581"/>
      <c r="E56" s="581"/>
      <c r="F56" s="582"/>
      <c r="G56" s="582"/>
      <c r="H56" s="179"/>
      <c r="I56" s="179"/>
    </row>
    <row r="57" spans="1:9" ht="24.75" customHeight="1">
      <c r="A57" s="178"/>
      <c r="B57" s="581"/>
      <c r="C57" s="581"/>
      <c r="D57" s="581"/>
      <c r="E57" s="581"/>
      <c r="F57" s="582"/>
      <c r="G57" s="582"/>
      <c r="H57" s="179"/>
      <c r="I57" s="179"/>
    </row>
    <row r="58" spans="1:9" ht="24.75" customHeight="1">
      <c r="A58" s="178"/>
      <c r="B58" s="581"/>
      <c r="C58" s="581"/>
      <c r="D58" s="581"/>
      <c r="E58" s="581"/>
      <c r="F58" s="582"/>
      <c r="G58" s="582"/>
      <c r="H58" s="179"/>
      <c r="I58" s="179"/>
    </row>
    <row r="59" spans="1:9">
      <c r="H59" s="179"/>
      <c r="I59" s="179"/>
    </row>
    <row r="60" spans="1:9">
      <c r="H60" s="179"/>
      <c r="I60" s="179"/>
    </row>
    <row r="61" spans="1:9">
      <c r="H61" s="179"/>
      <c r="I61" s="179"/>
    </row>
    <row r="62" spans="1:9">
      <c r="H62" s="179"/>
      <c r="I62" s="179"/>
    </row>
    <row r="63" spans="1:9">
      <c r="H63" s="179"/>
      <c r="I63" s="179"/>
    </row>
    <row r="64" spans="1:9">
      <c r="H64" s="179"/>
      <c r="I64" s="179"/>
    </row>
    <row r="65" spans="8:9">
      <c r="H65" s="179"/>
      <c r="I65" s="179"/>
    </row>
    <row r="66" spans="8:9">
      <c r="H66" s="179"/>
      <c r="I66" s="179"/>
    </row>
    <row r="67" spans="8:9">
      <c r="H67" s="179"/>
      <c r="I67" s="179"/>
    </row>
    <row r="68" spans="8:9">
      <c r="H68" s="179"/>
      <c r="I68" s="179"/>
    </row>
    <row r="69" spans="8:9">
      <c r="H69" s="179"/>
      <c r="I69" s="179"/>
    </row>
    <row r="70" spans="8:9">
      <c r="H70" s="179"/>
      <c r="I70" s="179"/>
    </row>
    <row r="71" spans="8:9">
      <c r="H71" s="179"/>
      <c r="I71" s="179"/>
    </row>
    <row r="72" spans="8:9">
      <c r="H72" s="179"/>
      <c r="I72" s="179"/>
    </row>
    <row r="73" spans="8:9">
      <c r="H73" s="179"/>
      <c r="I73" s="179"/>
    </row>
    <row r="74" spans="8:9">
      <c r="H74" s="179"/>
      <c r="I74" s="179"/>
    </row>
    <row r="75" spans="8:9">
      <c r="H75" s="179"/>
      <c r="I75" s="179"/>
    </row>
    <row r="76" spans="8:9">
      <c r="H76" s="179"/>
      <c r="I76" s="179"/>
    </row>
    <row r="77" spans="8:9">
      <c r="H77" s="179"/>
      <c r="I77" s="179"/>
    </row>
    <row r="78" spans="8:9">
      <c r="H78" s="179"/>
      <c r="I78" s="179"/>
    </row>
    <row r="79" spans="8:9">
      <c r="H79" s="179"/>
      <c r="I79" s="179"/>
    </row>
    <row r="80" spans="8:9">
      <c r="H80" s="179"/>
      <c r="I80" s="179"/>
    </row>
    <row r="81" spans="8:9">
      <c r="H81" s="179"/>
      <c r="I81" s="179"/>
    </row>
    <row r="82" spans="8:9">
      <c r="H82" s="179"/>
      <c r="I82" s="179"/>
    </row>
    <row r="83" spans="8:9">
      <c r="H83" s="179"/>
      <c r="I83" s="179"/>
    </row>
    <row r="84" spans="8:9">
      <c r="H84" s="179"/>
      <c r="I84" s="179"/>
    </row>
    <row r="85" spans="8:9">
      <c r="H85" s="179"/>
      <c r="I85" s="179"/>
    </row>
    <row r="86" spans="8:9">
      <c r="H86" s="179"/>
      <c r="I86" s="179"/>
    </row>
    <row r="87" spans="8:9">
      <c r="H87" s="179"/>
      <c r="I87" s="179"/>
    </row>
    <row r="88" spans="8:9">
      <c r="H88" s="179"/>
      <c r="I88" s="179"/>
    </row>
    <row r="89" spans="8:9">
      <c r="H89" s="179"/>
      <c r="I89" s="179"/>
    </row>
    <row r="90" spans="8:9">
      <c r="H90" s="179"/>
      <c r="I90" s="179"/>
    </row>
  </sheetData>
  <customSheetViews>
    <customSheetView guid="{342038D5-E313-4A7C-9BAB-AA0E44EBACF9}" hiddenColumns="1">
      <pane ySplit="17" topLeftCell="A18" activePane="bottomLeft" state="frozen"/>
      <selection pane="bottomLeft" activeCell="A26" sqref="A26"/>
      <pageMargins left="0.7" right="0.7" top="0.75" bottom="0.75" header="0.3" footer="0.3"/>
    </customSheetView>
  </customSheetViews>
  <mergeCells count="117">
    <mergeCell ref="F31:G31"/>
    <mergeCell ref="F21:G21"/>
    <mergeCell ref="B27:C27"/>
    <mergeCell ref="B29:C29"/>
    <mergeCell ref="F29:G29"/>
    <mergeCell ref="B21:C21"/>
    <mergeCell ref="D21:E21"/>
    <mergeCell ref="B31:C31"/>
    <mergeCell ref="B24:C24"/>
    <mergeCell ref="D29:E29"/>
    <mergeCell ref="D31:E31"/>
    <mergeCell ref="D24:E24"/>
    <mergeCell ref="B22:C22"/>
    <mergeCell ref="D22:E22"/>
    <mergeCell ref="F22:G22"/>
    <mergeCell ref="B23:C23"/>
    <mergeCell ref="D23:E23"/>
    <mergeCell ref="F23:G23"/>
    <mergeCell ref="B30:C30"/>
    <mergeCell ref="D30:E30"/>
    <mergeCell ref="F30:G30"/>
    <mergeCell ref="B20:C20"/>
    <mergeCell ref="D20:E20"/>
    <mergeCell ref="D27:E27"/>
    <mergeCell ref="F20:G20"/>
    <mergeCell ref="F25:G25"/>
    <mergeCell ref="F27:G27"/>
    <mergeCell ref="F24:G24"/>
    <mergeCell ref="B28:C28"/>
    <mergeCell ref="D28:E28"/>
    <mergeCell ref="F28:G28"/>
    <mergeCell ref="B25:C25"/>
    <mergeCell ref="D25:E25"/>
    <mergeCell ref="B26:C26"/>
    <mergeCell ref="D26:E26"/>
    <mergeCell ref="F26:G26"/>
    <mergeCell ref="B34:C34"/>
    <mergeCell ref="D34:E34"/>
    <mergeCell ref="F34:G34"/>
    <mergeCell ref="B35:C35"/>
    <mergeCell ref="D35:E35"/>
    <mergeCell ref="F35:G35"/>
    <mergeCell ref="B32:C32"/>
    <mergeCell ref="D32:E32"/>
    <mergeCell ref="F32:G32"/>
    <mergeCell ref="B33:C33"/>
    <mergeCell ref="D33:E33"/>
    <mergeCell ref="F33:G33"/>
    <mergeCell ref="B38:C38"/>
    <mergeCell ref="D38:E38"/>
    <mergeCell ref="F38:G38"/>
    <mergeCell ref="B39:C39"/>
    <mergeCell ref="D39:E39"/>
    <mergeCell ref="F39:G39"/>
    <mergeCell ref="B36:C36"/>
    <mergeCell ref="D36:E36"/>
    <mergeCell ref="F36:G36"/>
    <mergeCell ref="B37:C37"/>
    <mergeCell ref="D37:E37"/>
    <mergeCell ref="F37:G37"/>
    <mergeCell ref="B42:C42"/>
    <mergeCell ref="D42:E42"/>
    <mergeCell ref="F42:G42"/>
    <mergeCell ref="B43:C43"/>
    <mergeCell ref="D43:E43"/>
    <mergeCell ref="F43:G43"/>
    <mergeCell ref="B40:C40"/>
    <mergeCell ref="D40:E40"/>
    <mergeCell ref="F40:G40"/>
    <mergeCell ref="B41:C41"/>
    <mergeCell ref="D41:E41"/>
    <mergeCell ref="F41:G41"/>
    <mergeCell ref="B46:C46"/>
    <mergeCell ref="D46:E46"/>
    <mergeCell ref="F46:G46"/>
    <mergeCell ref="B47:C47"/>
    <mergeCell ref="D47:E47"/>
    <mergeCell ref="F47:G47"/>
    <mergeCell ref="B44:C44"/>
    <mergeCell ref="D44:E44"/>
    <mergeCell ref="F44:G44"/>
    <mergeCell ref="B45:C45"/>
    <mergeCell ref="D45:E45"/>
    <mergeCell ref="F45:G45"/>
    <mergeCell ref="B50:C50"/>
    <mergeCell ref="D50:E50"/>
    <mergeCell ref="F50:G50"/>
    <mergeCell ref="B51:C51"/>
    <mergeCell ref="D51:E51"/>
    <mergeCell ref="F51:G51"/>
    <mergeCell ref="B48:C48"/>
    <mergeCell ref="D48:E48"/>
    <mergeCell ref="F48:G48"/>
    <mergeCell ref="B49:C49"/>
    <mergeCell ref="D49:E49"/>
    <mergeCell ref="F49:G49"/>
    <mergeCell ref="B54:C54"/>
    <mergeCell ref="D54:E54"/>
    <mergeCell ref="F54:G54"/>
    <mergeCell ref="B55:C55"/>
    <mergeCell ref="D55:E55"/>
    <mergeCell ref="F55:G55"/>
    <mergeCell ref="B52:C52"/>
    <mergeCell ref="D52:E52"/>
    <mergeCell ref="F52:G52"/>
    <mergeCell ref="B53:C53"/>
    <mergeCell ref="D53:E53"/>
    <mergeCell ref="F53:G53"/>
    <mergeCell ref="B58:C58"/>
    <mergeCell ref="D58:E58"/>
    <mergeCell ref="F58:G58"/>
    <mergeCell ref="B56:C56"/>
    <mergeCell ref="D56:E56"/>
    <mergeCell ref="F56:G56"/>
    <mergeCell ref="B57:C57"/>
    <mergeCell ref="D57:E57"/>
    <mergeCell ref="F57:G57"/>
  </mergeCells>
  <dataValidations count="1">
    <dataValidation type="list" allowBlank="1" showInputMessage="1" showErrorMessage="1" sqref="A21:A58" xr:uid="{00000000-0002-0000-0800-000000000000}">
      <formula1>$J$4:$J$11</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Statewide Measure List 2018</vt:lpstr>
      <vt:lpstr>PG&amp;E sunset list</vt:lpstr>
      <vt:lpstr>All Workpapers</vt:lpstr>
      <vt:lpstr>Statewide Measure List</vt:lpstr>
      <vt:lpstr>Statewide Measure Pivot Table</vt:lpstr>
      <vt:lpstr>DEERPivotTables</vt:lpstr>
      <vt:lpstr>All Workpapers (2017)</vt:lpstr>
      <vt:lpstr>Menus</vt:lpstr>
      <vt:lpstr>Summary</vt:lpstr>
      <vt:lpstr>Original Order</vt:lpstr>
      <vt:lpstr>CategoryLog</vt:lpstr>
      <vt:lpstr>Revision Lookup</vt:lpstr>
      <vt:lpstr>CalTFstatus</vt:lpstr>
      <vt:lpstr>cpuccomments</vt:lpstr>
      <vt:lpstr>'All Workpapers (2017)'!Print_Area</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Filing SCE-PGE Work Paper List</dc:title>
  <dc:creator>O'Keefe, Brian</dc:creator>
  <cp:lastModifiedBy>Celia Johnson</cp:lastModifiedBy>
  <cp:lastPrinted>2017-03-23T15:54:24Z</cp:lastPrinted>
  <dcterms:created xsi:type="dcterms:W3CDTF">2013-07-24T21:40:07Z</dcterms:created>
  <dcterms:modified xsi:type="dcterms:W3CDTF">2017-10-19T00:08:06Z</dcterms:modified>
</cp:coreProperties>
</file>